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savchenko\Desktop\"/>
    </mc:Choice>
  </mc:AlternateContent>
  <bookViews>
    <workbookView xWindow="0" yWindow="0" windowWidth="19425" windowHeight="7740" tabRatio="673" firstSheet="2" activeTab="2"/>
  </bookViews>
  <sheets>
    <sheet name="Категорія витрат" sheetId="5" state="hidden" r:id="rId1"/>
    <sheet name="Напрямки конкурса" sheetId="1" state="hidden" r:id="rId2"/>
    <sheet name="Налаштування" sheetId="31" r:id="rId3"/>
    <sheet name="Дод.3.1.1.Бюджет_ПР_А" sheetId="2" r:id="rId4"/>
    <sheet name="Дод.3.1.2.Бюджет_ПР_М" sheetId="53" state="hidden" r:id="rId5"/>
    <sheet name="Дод.3.2.Бюджет_АДМ" sheetId="37" r:id="rId6"/>
    <sheet name="Додаток 3.3 Бюджет проекту" sheetId="58" r:id="rId7"/>
    <sheet name="Додаток 3.4.1 Робочий план (А)" sheetId="45" r:id="rId8"/>
    <sheet name="Додаток 3.4.1 Робочий план (М)" sheetId="54" state="hidden" r:id="rId9"/>
    <sheet name="Персонал проекту" sheetId="6" r:id="rId10"/>
    <sheet name="ДЖЕРЕЛА" sheetId="63" r:id="rId11"/>
    <sheet name="ВИКОНАВЦІ ТА ЗАЙНЯТІСТЬ" sheetId="42" state="hidden" r:id="rId12"/>
    <sheet name="Закони" sheetId="52" r:id="rId13"/>
    <sheet name="Лист1" sheetId="64" state="hidden" r:id="rId14"/>
    <sheet name="Лист3" sheetId="65" state="hidden" r:id="rId15"/>
    <sheet name="Категорія витрат в напрямках" sheetId="30" r:id="rId16"/>
    <sheet name="Сводная для рабочего плана А" sheetId="33" state="hidden" r:id="rId17"/>
    <sheet name="Сводная для рабочего плана М" sheetId="55" state="hidden" r:id="rId18"/>
    <sheet name="Функціонал виконавців в проекті" sheetId="29" state="hidden" r:id="rId19"/>
  </sheets>
  <externalReferences>
    <externalReference r:id="rId20"/>
    <externalReference r:id="rId21"/>
    <externalReference r:id="rId22"/>
    <externalReference r:id="rId23"/>
    <externalReference r:id="rId24"/>
  </externalReferences>
  <definedNames>
    <definedName name="_xlnm._FilterDatabase" localSheetId="3" hidden="1">Дод.3.1.1.Бюджет_ПР_А!$A$4:$AM$448</definedName>
    <definedName name="_xlnm._FilterDatabase" localSheetId="4" hidden="1">Дод.3.1.2.Бюджет_ПР_М!$A$4:$AM$448</definedName>
    <definedName name="_xlnm._FilterDatabase" localSheetId="5" hidden="1">Дод.3.2.Бюджет_АДМ!$A$4:$AO$180</definedName>
    <definedName name="_xlnm._FilterDatabase" localSheetId="7" hidden="1">'Додаток 3.4.1 Робочий план (А)'!$A$2:$WVQ$338</definedName>
    <definedName name="_xlnm._FilterDatabase" localSheetId="0" hidden="1">'Категорія витрат'!$A$1:$I$63</definedName>
    <definedName name="_xlnm._FilterDatabase" localSheetId="15" hidden="1">'Категорія витрат в напрямках'!$A$1:$F$62</definedName>
    <definedName name="_xlnm._FilterDatabase" localSheetId="14" hidden="1">Лист3!$A$1:$I$37</definedName>
    <definedName name="_xlnm._FilterDatabase" localSheetId="2" hidden="1">Налаштування!$A$16:$WYK$95</definedName>
    <definedName name="_xlnm._FilterDatabase" localSheetId="1" hidden="1">'Напрямки конкурса'!$A$1:$WVU$86</definedName>
    <definedName name="_xlnm._FilterDatabase" localSheetId="9" hidden="1">'Персонал проекту'!$A$11:$N$132</definedName>
    <definedName name="LocalCurrency">IF(NOT(Налаштування!#REF!=""),VLOOKUP(Налаштування!#REF!,[1]Currencies!$B$2:$G$250, 6, FALSE),"")</definedName>
    <definedName name="ModulesInCmp">OFFSET([2]ModInCmp!$C$2,0,0,NbrOfModulesInCmp,1)</definedName>
    <definedName name="NbrOfModulesInCmp">COUNT([2]ModInCmp!$A:$A)</definedName>
    <definedName name="АЛЬЯНС">Закони!#REF!</definedName>
    <definedName name="відносини">[3]Відносини!$A$1:$A$6</definedName>
    <definedName name="_xlnm.Print_Titles" localSheetId="3">Дод.3.1.1.Бюджет_ПР_А!$1:$3</definedName>
    <definedName name="_xlnm.Print_Titles" localSheetId="9">'Персонал проекту'!$1:$11</definedName>
    <definedName name="Категорії_витрат">'Категорія витрат'!$B$2:$B$9</definedName>
    <definedName name="Категорія_витрат">'[4]Категорія витрат'!$A$2:$A$14</definedName>
    <definedName name="КВ">'Категорія витрат'!$B$2:$B$30</definedName>
    <definedName name="МЕРЕЖА">Закони!#REF!</definedName>
    <definedName name="Н_Н">'Напрямки конкурса'!$L$1:$L$42</definedName>
    <definedName name="Напрямки">'[4]Напрямки конкурса'!$G$2:$G$25</definedName>
    <definedName name="Напрямки_Набувача">#REF!</definedName>
    <definedName name="Напрямки_організації">'[4]Додаток 3.0 Напрямки орг-ції'!$A$4:$A$35</definedName>
    <definedName name="Напямоки_діяльності">'Напрямки конкурса'!$L$2:$L$25</definedName>
    <definedName name="_xlnm.Print_Area" localSheetId="3">Дод.3.1.1.Бюджет_ПР_А!$A$1:$AL$455</definedName>
    <definedName name="_xlnm.Print_Area" localSheetId="6">'Додаток 3.3 Бюджет проекту'!$A$1:$K$126</definedName>
    <definedName name="_xlnm.Print_Area" localSheetId="2">Налаштування!$D$1:$S$86</definedName>
    <definedName name="_xlnm.Print_Area" localSheetId="9">'Персонал проекту'!$C$1:$O$134</definedName>
    <definedName name="Одиниця_вимірювання">'Категорія витрат'!$F$2:$F$5</definedName>
    <definedName name="Рекомендований_напрямок">'Категорія витрат'!$I$2:$I$3</definedName>
    <definedName name="рп">'[3]лінії робочого плану'!$A$2:$A$4</definedName>
    <definedName name="Форма_взаємовідносин">'Категорія витрат'!$G$2:$G$5</definedName>
  </definedNames>
  <calcPr calcId="162913"/>
  <pivotCaches>
    <pivotCache cacheId="5" r:id="rId25"/>
    <pivotCache cacheId="9" r:id="rId26"/>
  </pivotCaches>
</workbook>
</file>

<file path=xl/calcChain.xml><?xml version="1.0" encoding="utf-8"?>
<calcChain xmlns="http://schemas.openxmlformats.org/spreadsheetml/2006/main">
  <c r="B37" i="2" l="1"/>
  <c r="G37" i="2"/>
  <c r="K37" i="2"/>
  <c r="N37" i="2"/>
  <c r="O37" i="2"/>
  <c r="P37" i="2"/>
  <c r="B38" i="2"/>
  <c r="G38" i="2"/>
  <c r="K38" i="2"/>
  <c r="N38" i="2"/>
  <c r="O38" i="2"/>
  <c r="B39" i="2"/>
  <c r="G39" i="2"/>
  <c r="K39" i="2"/>
  <c r="N39" i="2"/>
  <c r="O39" i="2"/>
  <c r="P39" i="2" s="1"/>
  <c r="B40" i="2"/>
  <c r="G40" i="2"/>
  <c r="K40" i="2"/>
  <c r="N40" i="2"/>
  <c r="O40" i="2"/>
  <c r="B41" i="2"/>
  <c r="G41" i="2"/>
  <c r="K41" i="2"/>
  <c r="N41" i="2"/>
  <c r="O41" i="2"/>
  <c r="P41" i="2"/>
  <c r="B42" i="2"/>
  <c r="G42" i="2"/>
  <c r="K42" i="2"/>
  <c r="N42" i="2"/>
  <c r="O42" i="2"/>
  <c r="B43" i="2"/>
  <c r="G43" i="2"/>
  <c r="K43" i="2"/>
  <c r="N43" i="2"/>
  <c r="O43" i="2"/>
  <c r="P43" i="2"/>
  <c r="B44" i="2"/>
  <c r="G44" i="2"/>
  <c r="K44" i="2"/>
  <c r="N44" i="2"/>
  <c r="O44" i="2"/>
  <c r="B45" i="2"/>
  <c r="G45" i="2"/>
  <c r="K45" i="2"/>
  <c r="N45" i="2"/>
  <c r="O45" i="2"/>
  <c r="P45" i="2"/>
  <c r="B46" i="2"/>
  <c r="G46" i="2"/>
  <c r="K46" i="2"/>
  <c r="N46" i="2"/>
  <c r="O46" i="2"/>
  <c r="P46" i="2"/>
  <c r="B47" i="2"/>
  <c r="G47" i="2"/>
  <c r="K47" i="2"/>
  <c r="N47" i="2"/>
  <c r="P47" i="2" s="1"/>
  <c r="O47" i="2"/>
  <c r="B48" i="2"/>
  <c r="G48" i="2"/>
  <c r="K48" i="2"/>
  <c r="N48" i="2"/>
  <c r="O48" i="2"/>
  <c r="P48" i="2"/>
  <c r="B49" i="2"/>
  <c r="G49" i="2"/>
  <c r="K49" i="2"/>
  <c r="N49" i="2"/>
  <c r="P49" i="2" s="1"/>
  <c r="O49" i="2"/>
  <c r="B50" i="2"/>
  <c r="G50" i="2"/>
  <c r="K50" i="2"/>
  <c r="P50" i="2" s="1"/>
  <c r="N50" i="2"/>
  <c r="O50" i="2"/>
  <c r="B51" i="2"/>
  <c r="G51" i="2"/>
  <c r="K51" i="2"/>
  <c r="N51" i="2"/>
  <c r="O51" i="2"/>
  <c r="P51" i="2"/>
  <c r="B52" i="2"/>
  <c r="G52" i="2"/>
  <c r="K52" i="2"/>
  <c r="N52" i="2"/>
  <c r="O52" i="2"/>
  <c r="P52" i="2"/>
  <c r="B53" i="2"/>
  <c r="G53" i="2"/>
  <c r="K53" i="2"/>
  <c r="N53" i="2"/>
  <c r="O53" i="2"/>
  <c r="P53" i="2"/>
  <c r="B54" i="2"/>
  <c r="G54" i="2"/>
  <c r="K54" i="2"/>
  <c r="N54" i="2"/>
  <c r="O54" i="2"/>
  <c r="P54" i="2"/>
  <c r="B55" i="2"/>
  <c r="G55" i="2"/>
  <c r="K55" i="2"/>
  <c r="N55" i="2"/>
  <c r="P55" i="2" s="1"/>
  <c r="O55" i="2"/>
  <c r="B56" i="2"/>
  <c r="G56" i="2"/>
  <c r="K56" i="2"/>
  <c r="N56" i="2"/>
  <c r="O56" i="2"/>
  <c r="P56" i="2"/>
  <c r="B57" i="2"/>
  <c r="G57" i="2"/>
  <c r="K57" i="2"/>
  <c r="N57" i="2"/>
  <c r="P57" i="2" s="1"/>
  <c r="O57" i="2"/>
  <c r="B58" i="2"/>
  <c r="G58" i="2"/>
  <c r="K58" i="2"/>
  <c r="P58" i="2" s="1"/>
  <c r="N58" i="2"/>
  <c r="O58" i="2"/>
  <c r="B59" i="2"/>
  <c r="G59" i="2"/>
  <c r="K59" i="2"/>
  <c r="N59" i="2"/>
  <c r="O59" i="2"/>
  <c r="P59" i="2"/>
  <c r="B60" i="2"/>
  <c r="G60" i="2"/>
  <c r="K60" i="2"/>
  <c r="N60" i="2"/>
  <c r="O60" i="2"/>
  <c r="P60" i="2"/>
  <c r="B61" i="2"/>
  <c r="G61" i="2"/>
  <c r="K61" i="2"/>
  <c r="N61" i="2"/>
  <c r="O61" i="2"/>
  <c r="P61" i="2"/>
  <c r="B62" i="2"/>
  <c r="G62" i="2"/>
  <c r="K62" i="2"/>
  <c r="N62" i="2"/>
  <c r="O62" i="2"/>
  <c r="P62" i="2"/>
  <c r="B63" i="2"/>
  <c r="G63" i="2"/>
  <c r="K63" i="2"/>
  <c r="N63" i="2"/>
  <c r="P63" i="2" s="1"/>
  <c r="O63" i="2"/>
  <c r="B64" i="2"/>
  <c r="G64" i="2"/>
  <c r="K64" i="2"/>
  <c r="N64" i="2"/>
  <c r="O64" i="2"/>
  <c r="P64" i="2"/>
  <c r="B65" i="2"/>
  <c r="G65" i="2"/>
  <c r="K65" i="2"/>
  <c r="N65" i="2"/>
  <c r="P65" i="2" s="1"/>
  <c r="O65" i="2"/>
  <c r="B66" i="2"/>
  <c r="G66" i="2"/>
  <c r="K66" i="2"/>
  <c r="P66" i="2" s="1"/>
  <c r="N66" i="2"/>
  <c r="O66" i="2"/>
  <c r="B67" i="2"/>
  <c r="G67" i="2"/>
  <c r="K67" i="2"/>
  <c r="N67" i="2"/>
  <c r="O67" i="2"/>
  <c r="P67" i="2"/>
  <c r="B68" i="2"/>
  <c r="G68" i="2"/>
  <c r="K68" i="2"/>
  <c r="N68" i="2"/>
  <c r="O68" i="2"/>
  <c r="P68" i="2"/>
  <c r="B69" i="2"/>
  <c r="G69" i="2"/>
  <c r="K69" i="2"/>
  <c r="N69" i="2"/>
  <c r="O69" i="2"/>
  <c r="P69" i="2"/>
  <c r="B70" i="2"/>
  <c r="G70" i="2"/>
  <c r="K70" i="2"/>
  <c r="N70" i="2"/>
  <c r="O70" i="2"/>
  <c r="P70" i="2"/>
  <c r="B71" i="2"/>
  <c r="G71" i="2"/>
  <c r="K71" i="2"/>
  <c r="N71" i="2"/>
  <c r="P71" i="2" s="1"/>
  <c r="O71" i="2"/>
  <c r="B72" i="2"/>
  <c r="G72" i="2"/>
  <c r="K72" i="2"/>
  <c r="N72" i="2"/>
  <c r="O72" i="2"/>
  <c r="P72" i="2"/>
  <c r="B73" i="2"/>
  <c r="G73" i="2"/>
  <c r="K73" i="2"/>
  <c r="N73" i="2"/>
  <c r="P73" i="2" s="1"/>
  <c r="O73" i="2"/>
  <c r="B74" i="2"/>
  <c r="G74" i="2"/>
  <c r="K74" i="2"/>
  <c r="P74" i="2" s="1"/>
  <c r="N74" i="2"/>
  <c r="O74" i="2"/>
  <c r="B75" i="2"/>
  <c r="G75" i="2"/>
  <c r="K75" i="2"/>
  <c r="N75" i="2"/>
  <c r="O75" i="2"/>
  <c r="P75" i="2"/>
  <c r="B76" i="2"/>
  <c r="G76" i="2"/>
  <c r="K76" i="2"/>
  <c r="N76" i="2"/>
  <c r="O76" i="2"/>
  <c r="P76" i="2"/>
  <c r="B77" i="2"/>
  <c r="G77" i="2"/>
  <c r="K77" i="2"/>
  <c r="N77" i="2"/>
  <c r="O77" i="2"/>
  <c r="P77" i="2"/>
  <c r="B78" i="2"/>
  <c r="G78" i="2"/>
  <c r="K78" i="2"/>
  <c r="N78" i="2"/>
  <c r="O78" i="2"/>
  <c r="P78" i="2"/>
  <c r="B79" i="2"/>
  <c r="G79" i="2"/>
  <c r="K79" i="2"/>
  <c r="N79" i="2"/>
  <c r="P79" i="2" s="1"/>
  <c r="O79" i="2"/>
  <c r="B80" i="2"/>
  <c r="G80" i="2"/>
  <c r="K80" i="2"/>
  <c r="N80" i="2"/>
  <c r="O80" i="2"/>
  <c r="P80" i="2"/>
  <c r="B81" i="2"/>
  <c r="G81" i="2"/>
  <c r="K81" i="2"/>
  <c r="N81" i="2"/>
  <c r="P81" i="2" s="1"/>
  <c r="O81" i="2"/>
  <c r="B82" i="2"/>
  <c r="G82" i="2"/>
  <c r="K82" i="2"/>
  <c r="P82" i="2" s="1"/>
  <c r="N82" i="2"/>
  <c r="O82" i="2"/>
  <c r="B83" i="2"/>
  <c r="G83" i="2"/>
  <c r="K83" i="2"/>
  <c r="N83" i="2"/>
  <c r="O83" i="2"/>
  <c r="P83" i="2"/>
  <c r="B84" i="2"/>
  <c r="G84" i="2"/>
  <c r="K84" i="2"/>
  <c r="N84" i="2"/>
  <c r="O84" i="2"/>
  <c r="P84" i="2"/>
  <c r="B85" i="2"/>
  <c r="G85" i="2"/>
  <c r="K85" i="2"/>
  <c r="N85" i="2"/>
  <c r="O85" i="2"/>
  <c r="P85" i="2"/>
  <c r="B86" i="2"/>
  <c r="G86" i="2"/>
  <c r="K86" i="2"/>
  <c r="N86" i="2"/>
  <c r="O86" i="2"/>
  <c r="P86" i="2"/>
  <c r="B87" i="2"/>
  <c r="G87" i="2"/>
  <c r="K87" i="2"/>
  <c r="N87" i="2"/>
  <c r="P87" i="2" s="1"/>
  <c r="O87" i="2"/>
  <c r="B88" i="2"/>
  <c r="G88" i="2"/>
  <c r="K88" i="2"/>
  <c r="N88" i="2"/>
  <c r="O88" i="2"/>
  <c r="P88" i="2"/>
  <c r="B89" i="2"/>
  <c r="G89" i="2"/>
  <c r="K89" i="2"/>
  <c r="N89" i="2"/>
  <c r="P89" i="2" s="1"/>
  <c r="O89" i="2"/>
  <c r="B90" i="2"/>
  <c r="G90" i="2"/>
  <c r="K90" i="2"/>
  <c r="P90" i="2" s="1"/>
  <c r="N90" i="2"/>
  <c r="O90" i="2"/>
  <c r="B91" i="2"/>
  <c r="G91" i="2"/>
  <c r="K91" i="2"/>
  <c r="N91" i="2"/>
  <c r="O91" i="2"/>
  <c r="P91" i="2"/>
  <c r="B92" i="2"/>
  <c r="G92" i="2"/>
  <c r="K92" i="2"/>
  <c r="N92" i="2"/>
  <c r="O92" i="2"/>
  <c r="P92" i="2"/>
  <c r="B93" i="2"/>
  <c r="G93" i="2"/>
  <c r="N93" i="2"/>
  <c r="O93" i="2"/>
  <c r="B94" i="2"/>
  <c r="G94" i="2"/>
  <c r="K94" i="2"/>
  <c r="N94" i="2"/>
  <c r="O94" i="2"/>
  <c r="P94" i="2"/>
  <c r="B95" i="2"/>
  <c r="G95" i="2"/>
  <c r="K95" i="2"/>
  <c r="N95" i="2"/>
  <c r="O95" i="2"/>
  <c r="P95" i="2"/>
  <c r="B96" i="2"/>
  <c r="G96" i="2"/>
  <c r="K96" i="2"/>
  <c r="N96" i="2"/>
  <c r="O96" i="2"/>
  <c r="P96" i="2"/>
  <c r="B97" i="2"/>
  <c r="G97" i="2"/>
  <c r="K97" i="2"/>
  <c r="N97" i="2"/>
  <c r="O97" i="2"/>
  <c r="P97" i="2"/>
  <c r="B98" i="2"/>
  <c r="G98" i="2"/>
  <c r="K98" i="2"/>
  <c r="N98" i="2"/>
  <c r="P98" i="2" s="1"/>
  <c r="O98" i="2"/>
  <c r="B99" i="2"/>
  <c r="G99" i="2"/>
  <c r="K99" i="2"/>
  <c r="N99" i="2"/>
  <c r="O99" i="2"/>
  <c r="P99" i="2"/>
  <c r="B100" i="2"/>
  <c r="G100" i="2"/>
  <c r="K100" i="2"/>
  <c r="N100" i="2"/>
  <c r="P100" i="2" s="1"/>
  <c r="O100" i="2"/>
  <c r="B101" i="2"/>
  <c r="G101" i="2"/>
  <c r="K101" i="2"/>
  <c r="N101" i="2"/>
  <c r="O101" i="2"/>
  <c r="B102" i="2"/>
  <c r="G102" i="2"/>
  <c r="K102" i="2"/>
  <c r="N102" i="2"/>
  <c r="O102" i="2"/>
  <c r="P102" i="2"/>
  <c r="B103" i="2"/>
  <c r="G103" i="2"/>
  <c r="K103" i="2"/>
  <c r="N103" i="2"/>
  <c r="O103" i="2"/>
  <c r="B104" i="2"/>
  <c r="G104" i="2"/>
  <c r="K104" i="2"/>
  <c r="P104" i="2" s="1"/>
  <c r="N104" i="2"/>
  <c r="O104" i="2"/>
  <c r="B105" i="2"/>
  <c r="G105" i="2"/>
  <c r="K105" i="2"/>
  <c r="N105" i="2"/>
  <c r="O105" i="2"/>
  <c r="B106" i="2"/>
  <c r="G106" i="2"/>
  <c r="K106" i="2"/>
  <c r="N106" i="2"/>
  <c r="P106" i="2" s="1"/>
  <c r="O106" i="2"/>
  <c r="B107" i="2"/>
  <c r="G107" i="2"/>
  <c r="K107" i="2"/>
  <c r="N107" i="2"/>
  <c r="O107" i="2"/>
  <c r="B108" i="2"/>
  <c r="G108" i="2"/>
  <c r="K108" i="2"/>
  <c r="N108" i="2"/>
  <c r="O108" i="2"/>
  <c r="P108" i="2"/>
  <c r="B109" i="2"/>
  <c r="G109" i="2"/>
  <c r="K109" i="2"/>
  <c r="N109" i="2"/>
  <c r="P109" i="2" s="1"/>
  <c r="O109" i="2"/>
  <c r="B110" i="2"/>
  <c r="G110" i="2"/>
  <c r="K110" i="2"/>
  <c r="N110" i="2"/>
  <c r="O110" i="2"/>
  <c r="P110" i="2" s="1"/>
  <c r="B111" i="2"/>
  <c r="G111" i="2"/>
  <c r="K111" i="2"/>
  <c r="N111" i="2"/>
  <c r="O111" i="2"/>
  <c r="B112" i="2"/>
  <c r="G112" i="2"/>
  <c r="K112" i="2"/>
  <c r="N112" i="2"/>
  <c r="O112" i="2"/>
  <c r="P112" i="2"/>
  <c r="B113" i="2"/>
  <c r="G113" i="2"/>
  <c r="K113" i="2"/>
  <c r="N113" i="2"/>
  <c r="P113" i="2" s="1"/>
  <c r="O113" i="2"/>
  <c r="B114" i="2"/>
  <c r="G114" i="2"/>
  <c r="K114" i="2"/>
  <c r="N114" i="2"/>
  <c r="O114" i="2"/>
  <c r="P114" i="2" s="1"/>
  <c r="B115" i="2"/>
  <c r="G115" i="2"/>
  <c r="K115" i="2"/>
  <c r="N115" i="2"/>
  <c r="O115" i="2"/>
  <c r="B116" i="2"/>
  <c r="G116" i="2"/>
  <c r="K116" i="2"/>
  <c r="N116" i="2"/>
  <c r="O116" i="2"/>
  <c r="P116" i="2"/>
  <c r="B117" i="2"/>
  <c r="G117" i="2"/>
  <c r="K117" i="2"/>
  <c r="N117" i="2"/>
  <c r="P117" i="2" s="1"/>
  <c r="O117" i="2"/>
  <c r="B118" i="2"/>
  <c r="G118" i="2"/>
  <c r="K118" i="2"/>
  <c r="N118" i="2"/>
  <c r="O118" i="2"/>
  <c r="P118" i="2"/>
  <c r="B119" i="2"/>
  <c r="G119" i="2"/>
  <c r="K119" i="2"/>
  <c r="N119" i="2"/>
  <c r="O119" i="2"/>
  <c r="B120" i="2"/>
  <c r="G120" i="2"/>
  <c r="K120" i="2"/>
  <c r="N120" i="2"/>
  <c r="O120" i="2"/>
  <c r="P120" i="2"/>
  <c r="B121" i="2"/>
  <c r="G121" i="2"/>
  <c r="K121" i="2"/>
  <c r="N121" i="2"/>
  <c r="O121" i="2"/>
  <c r="B122" i="2"/>
  <c r="G122" i="2"/>
  <c r="K122" i="2"/>
  <c r="N122" i="2"/>
  <c r="O122" i="2"/>
  <c r="P122" i="2" s="1"/>
  <c r="B123" i="2"/>
  <c r="G123" i="2"/>
  <c r="K123" i="2"/>
  <c r="N123" i="2"/>
  <c r="O123" i="2"/>
  <c r="B124" i="2"/>
  <c r="G124" i="2"/>
  <c r="K124" i="2"/>
  <c r="N124" i="2"/>
  <c r="P124" i="2" s="1"/>
  <c r="O124" i="2"/>
  <c r="B125" i="2"/>
  <c r="G125" i="2"/>
  <c r="K125" i="2"/>
  <c r="N125" i="2"/>
  <c r="P125" i="2" s="1"/>
  <c r="O125" i="2"/>
  <c r="B126" i="2"/>
  <c r="G126" i="2"/>
  <c r="K126" i="2"/>
  <c r="N126" i="2"/>
  <c r="P126" i="2" s="1"/>
  <c r="O126" i="2"/>
  <c r="B127" i="2"/>
  <c r="G127" i="2"/>
  <c r="K127" i="2"/>
  <c r="N127" i="2"/>
  <c r="P127" i="2" s="1"/>
  <c r="O127" i="2"/>
  <c r="B128" i="2"/>
  <c r="G128" i="2"/>
  <c r="K128" i="2"/>
  <c r="N128" i="2"/>
  <c r="O128" i="2"/>
  <c r="P128" i="2"/>
  <c r="B129" i="2"/>
  <c r="G129" i="2"/>
  <c r="K129" i="2"/>
  <c r="N129" i="2"/>
  <c r="P129" i="2" s="1"/>
  <c r="O129" i="2"/>
  <c r="B130" i="2"/>
  <c r="G130" i="2"/>
  <c r="K130" i="2"/>
  <c r="N130" i="2"/>
  <c r="P130" i="2" s="1"/>
  <c r="O130" i="2"/>
  <c r="B131" i="2"/>
  <c r="G131" i="2"/>
  <c r="K131" i="2"/>
  <c r="N131" i="2"/>
  <c r="O131" i="2"/>
  <c r="B132" i="2"/>
  <c r="G132" i="2"/>
  <c r="K132" i="2"/>
  <c r="N132" i="2"/>
  <c r="P132" i="2" s="1"/>
  <c r="O132" i="2"/>
  <c r="B133" i="2"/>
  <c r="G133" i="2"/>
  <c r="K133" i="2"/>
  <c r="N133" i="2"/>
  <c r="O133" i="2"/>
  <c r="B134" i="2"/>
  <c r="G134" i="2"/>
  <c r="K134" i="2"/>
  <c r="N134" i="2"/>
  <c r="O134" i="2"/>
  <c r="P134" i="2"/>
  <c r="B135" i="2"/>
  <c r="G135" i="2"/>
  <c r="K135" i="2"/>
  <c r="N135" i="2"/>
  <c r="O135" i="2"/>
  <c r="B136" i="2"/>
  <c r="G136" i="2"/>
  <c r="K136" i="2"/>
  <c r="P136" i="2" s="1"/>
  <c r="N136" i="2"/>
  <c r="O136" i="2"/>
  <c r="B137" i="2"/>
  <c r="G137" i="2"/>
  <c r="K137" i="2"/>
  <c r="N137" i="2"/>
  <c r="O137" i="2"/>
  <c r="B138" i="2"/>
  <c r="G138" i="2"/>
  <c r="K138" i="2"/>
  <c r="N138" i="2"/>
  <c r="O138" i="2"/>
  <c r="P138" i="2" s="1"/>
  <c r="B139" i="2"/>
  <c r="G139" i="2"/>
  <c r="K139" i="2"/>
  <c r="N139" i="2"/>
  <c r="O139" i="2"/>
  <c r="B140" i="2"/>
  <c r="G140" i="2"/>
  <c r="K140" i="2"/>
  <c r="N140" i="2"/>
  <c r="O140" i="2"/>
  <c r="P140" i="2"/>
  <c r="B141" i="2"/>
  <c r="G141" i="2"/>
  <c r="K141" i="2"/>
  <c r="N141" i="2"/>
  <c r="P141" i="2" s="1"/>
  <c r="O141" i="2"/>
  <c r="B142" i="2"/>
  <c r="G142" i="2"/>
  <c r="K142" i="2"/>
  <c r="N142" i="2"/>
  <c r="P142" i="2" s="1"/>
  <c r="O142" i="2"/>
  <c r="B143" i="2"/>
  <c r="G143" i="2"/>
  <c r="K143" i="2"/>
  <c r="N143" i="2"/>
  <c r="O143" i="2"/>
  <c r="B144" i="2"/>
  <c r="G144" i="2"/>
  <c r="K144" i="2"/>
  <c r="N144" i="2"/>
  <c r="O144" i="2"/>
  <c r="P144" i="2"/>
  <c r="B145" i="2"/>
  <c r="G145" i="2"/>
  <c r="K145" i="2"/>
  <c r="N145" i="2"/>
  <c r="P145" i="2" s="1"/>
  <c r="O145" i="2"/>
  <c r="B146" i="2"/>
  <c r="G146" i="2"/>
  <c r="K146" i="2"/>
  <c r="N146" i="2"/>
  <c r="O146" i="2"/>
  <c r="P146" i="2" s="1"/>
  <c r="B147" i="2"/>
  <c r="G147" i="2"/>
  <c r="K147" i="2"/>
  <c r="N147" i="2"/>
  <c r="O147" i="2"/>
  <c r="B148" i="2"/>
  <c r="G148" i="2"/>
  <c r="K148" i="2"/>
  <c r="N148" i="2"/>
  <c r="O148" i="2"/>
  <c r="P148" i="2"/>
  <c r="B149" i="2"/>
  <c r="G149" i="2"/>
  <c r="K149" i="2"/>
  <c r="N149" i="2"/>
  <c r="P149" i="2" s="1"/>
  <c r="O149" i="2"/>
  <c r="B150" i="2"/>
  <c r="G150" i="2"/>
  <c r="K150" i="2"/>
  <c r="N150" i="2"/>
  <c r="O150" i="2"/>
  <c r="P150" i="2"/>
  <c r="B151" i="2"/>
  <c r="G151" i="2"/>
  <c r="K151" i="2"/>
  <c r="N151" i="2"/>
  <c r="O151" i="2"/>
  <c r="B152" i="2"/>
  <c r="G152" i="2"/>
  <c r="K152" i="2"/>
  <c r="N152" i="2"/>
  <c r="P152" i="2" s="1"/>
  <c r="O152" i="2"/>
  <c r="B153" i="2"/>
  <c r="G153" i="2"/>
  <c r="K153" i="2"/>
  <c r="N153" i="2"/>
  <c r="O153" i="2"/>
  <c r="B154" i="2"/>
  <c r="G154" i="2"/>
  <c r="K154" i="2"/>
  <c r="N154" i="2"/>
  <c r="O154" i="2"/>
  <c r="B155" i="2"/>
  <c r="G155" i="2"/>
  <c r="K155" i="2"/>
  <c r="N155" i="2"/>
  <c r="O155" i="2"/>
  <c r="P155" i="2" s="1"/>
  <c r="B156" i="2"/>
  <c r="G156" i="2"/>
  <c r="K156" i="2"/>
  <c r="N156" i="2"/>
  <c r="O156" i="2"/>
  <c r="B157" i="2"/>
  <c r="G157" i="2"/>
  <c r="K157" i="2"/>
  <c r="N157" i="2"/>
  <c r="P157" i="2" s="1"/>
  <c r="O157" i="2"/>
  <c r="B158" i="2"/>
  <c r="G158" i="2"/>
  <c r="K158" i="2"/>
  <c r="N158" i="2"/>
  <c r="O158" i="2"/>
  <c r="B159" i="2"/>
  <c r="G159" i="2"/>
  <c r="K159" i="2"/>
  <c r="N159" i="2"/>
  <c r="O159" i="2"/>
  <c r="B160" i="2"/>
  <c r="G160" i="2"/>
  <c r="K160" i="2"/>
  <c r="N160" i="2"/>
  <c r="O160" i="2"/>
  <c r="B161" i="2"/>
  <c r="G161" i="2"/>
  <c r="K161" i="2"/>
  <c r="N161" i="2"/>
  <c r="O161" i="2"/>
  <c r="B162" i="2"/>
  <c r="G162" i="2"/>
  <c r="K162" i="2"/>
  <c r="N162" i="2"/>
  <c r="O162" i="2"/>
  <c r="B163" i="2"/>
  <c r="G163" i="2"/>
  <c r="K163" i="2"/>
  <c r="N163" i="2"/>
  <c r="P163" i="2" s="1"/>
  <c r="O163" i="2"/>
  <c r="B164" i="2"/>
  <c r="G164" i="2"/>
  <c r="K164" i="2"/>
  <c r="N164" i="2"/>
  <c r="P164" i="2" s="1"/>
  <c r="O164" i="2"/>
  <c r="B165" i="2"/>
  <c r="G165" i="2"/>
  <c r="K165" i="2"/>
  <c r="N165" i="2"/>
  <c r="O165" i="2"/>
  <c r="B166" i="2"/>
  <c r="G166" i="2"/>
  <c r="K166" i="2"/>
  <c r="N166" i="2"/>
  <c r="O166" i="2"/>
  <c r="B167" i="2"/>
  <c r="G167" i="2"/>
  <c r="K167" i="2"/>
  <c r="N167" i="2"/>
  <c r="O167" i="2"/>
  <c r="B168" i="2"/>
  <c r="G168" i="2"/>
  <c r="K168" i="2"/>
  <c r="N168" i="2"/>
  <c r="P168" i="2" s="1"/>
  <c r="O168" i="2"/>
  <c r="B169" i="2"/>
  <c r="G169" i="2"/>
  <c r="K169" i="2"/>
  <c r="N169" i="2"/>
  <c r="O169" i="2"/>
  <c r="B170" i="2"/>
  <c r="G170" i="2"/>
  <c r="K170" i="2"/>
  <c r="N170" i="2"/>
  <c r="O170" i="2"/>
  <c r="B171" i="2"/>
  <c r="G171" i="2"/>
  <c r="K171" i="2"/>
  <c r="N171" i="2"/>
  <c r="P171" i="2" s="1"/>
  <c r="O171" i="2"/>
  <c r="B172" i="2"/>
  <c r="G172" i="2"/>
  <c r="K172" i="2"/>
  <c r="N172" i="2"/>
  <c r="P172" i="2" s="1"/>
  <c r="O172" i="2"/>
  <c r="B173" i="2"/>
  <c r="G173" i="2"/>
  <c r="K173" i="2"/>
  <c r="N173" i="2"/>
  <c r="O173" i="2"/>
  <c r="B174" i="2"/>
  <c r="G174" i="2"/>
  <c r="K174" i="2"/>
  <c r="N174" i="2"/>
  <c r="O174" i="2"/>
  <c r="B175" i="2"/>
  <c r="G175" i="2"/>
  <c r="K175" i="2"/>
  <c r="N175" i="2"/>
  <c r="O175" i="2"/>
  <c r="B176" i="2"/>
  <c r="G176" i="2"/>
  <c r="K176" i="2"/>
  <c r="N176" i="2"/>
  <c r="O176" i="2"/>
  <c r="B177" i="2"/>
  <c r="G177" i="2"/>
  <c r="K177" i="2"/>
  <c r="N177" i="2"/>
  <c r="O177" i="2"/>
  <c r="B178" i="2"/>
  <c r="G178" i="2"/>
  <c r="K178" i="2"/>
  <c r="N178" i="2"/>
  <c r="O178" i="2"/>
  <c r="B179" i="2"/>
  <c r="G179" i="2"/>
  <c r="K179" i="2"/>
  <c r="N179" i="2"/>
  <c r="O179" i="2"/>
  <c r="P179" i="2"/>
  <c r="B180" i="2"/>
  <c r="G180" i="2"/>
  <c r="K180" i="2"/>
  <c r="N180" i="2"/>
  <c r="P180" i="2" s="1"/>
  <c r="O180" i="2"/>
  <c r="B181" i="2"/>
  <c r="G181" i="2"/>
  <c r="K181" i="2"/>
  <c r="N181" i="2"/>
  <c r="O181" i="2"/>
  <c r="P181" i="2" s="1"/>
  <c r="B182" i="2"/>
  <c r="G182" i="2"/>
  <c r="K182" i="2"/>
  <c r="N182" i="2"/>
  <c r="O182" i="2"/>
  <c r="B183" i="2"/>
  <c r="G183" i="2"/>
  <c r="K183" i="2"/>
  <c r="N183" i="2"/>
  <c r="O183" i="2"/>
  <c r="B184" i="2"/>
  <c r="G184" i="2"/>
  <c r="K184" i="2"/>
  <c r="N184" i="2"/>
  <c r="O184" i="2"/>
  <c r="B185" i="2"/>
  <c r="G185" i="2"/>
  <c r="K185" i="2"/>
  <c r="N185" i="2"/>
  <c r="O185" i="2"/>
  <c r="B186" i="2"/>
  <c r="G186" i="2"/>
  <c r="K186" i="2"/>
  <c r="N186" i="2"/>
  <c r="O186" i="2"/>
  <c r="B187" i="2"/>
  <c r="G187" i="2"/>
  <c r="K187" i="2"/>
  <c r="N187" i="2"/>
  <c r="P187" i="2" s="1"/>
  <c r="O187" i="2"/>
  <c r="B188" i="2"/>
  <c r="G188" i="2"/>
  <c r="K188" i="2"/>
  <c r="N188" i="2"/>
  <c r="O188" i="2"/>
  <c r="B189" i="2"/>
  <c r="G189" i="2"/>
  <c r="K189" i="2"/>
  <c r="N189" i="2"/>
  <c r="O189" i="2"/>
  <c r="B190" i="2"/>
  <c r="G190" i="2"/>
  <c r="K190" i="2"/>
  <c r="N190" i="2"/>
  <c r="O190" i="2"/>
  <c r="B191" i="2"/>
  <c r="G191" i="2"/>
  <c r="K191" i="2"/>
  <c r="N191" i="2"/>
  <c r="O191" i="2"/>
  <c r="B192" i="2"/>
  <c r="G192" i="2"/>
  <c r="K192" i="2"/>
  <c r="N192" i="2"/>
  <c r="O192" i="2"/>
  <c r="B193" i="2"/>
  <c r="G193" i="2"/>
  <c r="K193" i="2"/>
  <c r="N193" i="2"/>
  <c r="O193" i="2"/>
  <c r="B194" i="2"/>
  <c r="G194" i="2"/>
  <c r="K194" i="2"/>
  <c r="N194" i="2"/>
  <c r="O194" i="2"/>
  <c r="B195" i="2"/>
  <c r="G195" i="2"/>
  <c r="K195" i="2"/>
  <c r="N195" i="2"/>
  <c r="P195" i="2" s="1"/>
  <c r="O195" i="2"/>
  <c r="B196" i="2"/>
  <c r="G196" i="2"/>
  <c r="K196" i="2"/>
  <c r="N196" i="2"/>
  <c r="P196" i="2" s="1"/>
  <c r="O196" i="2"/>
  <c r="B197" i="2"/>
  <c r="G197" i="2"/>
  <c r="K197" i="2"/>
  <c r="N197" i="2"/>
  <c r="O197" i="2"/>
  <c r="B198" i="2"/>
  <c r="G198" i="2"/>
  <c r="K198" i="2"/>
  <c r="N198" i="2"/>
  <c r="O198" i="2"/>
  <c r="B199" i="2"/>
  <c r="G199" i="2"/>
  <c r="K199" i="2"/>
  <c r="N199" i="2"/>
  <c r="O199" i="2"/>
  <c r="B200" i="2"/>
  <c r="G200" i="2"/>
  <c r="K200" i="2"/>
  <c r="N200" i="2"/>
  <c r="O200" i="2"/>
  <c r="B201" i="2"/>
  <c r="G201" i="2"/>
  <c r="K201" i="2"/>
  <c r="N201" i="2"/>
  <c r="O201" i="2"/>
  <c r="P201" i="2" s="1"/>
  <c r="B202" i="2"/>
  <c r="G202" i="2"/>
  <c r="K202" i="2"/>
  <c r="N202" i="2"/>
  <c r="O202" i="2"/>
  <c r="B203" i="2"/>
  <c r="G203" i="2"/>
  <c r="K203" i="2"/>
  <c r="N203" i="2"/>
  <c r="O203" i="2"/>
  <c r="P203" i="2"/>
  <c r="B204" i="2"/>
  <c r="G204" i="2"/>
  <c r="K204" i="2"/>
  <c r="N204" i="2"/>
  <c r="O204" i="2"/>
  <c r="B205" i="2"/>
  <c r="G205" i="2"/>
  <c r="K205" i="2"/>
  <c r="N205" i="2"/>
  <c r="O205" i="2"/>
  <c r="B206" i="2"/>
  <c r="G206" i="2"/>
  <c r="K206" i="2"/>
  <c r="N206" i="2"/>
  <c r="O206" i="2"/>
  <c r="B207" i="2"/>
  <c r="G207" i="2"/>
  <c r="K207" i="2"/>
  <c r="N207" i="2"/>
  <c r="P207" i="2" s="1"/>
  <c r="O207" i="2"/>
  <c r="B208" i="2"/>
  <c r="G208" i="2"/>
  <c r="K208" i="2"/>
  <c r="N208" i="2"/>
  <c r="O208" i="2"/>
  <c r="B209" i="2"/>
  <c r="G209" i="2"/>
  <c r="K209" i="2"/>
  <c r="N209" i="2"/>
  <c r="O209" i="2"/>
  <c r="B210" i="2"/>
  <c r="G210" i="2"/>
  <c r="K210" i="2"/>
  <c r="N210" i="2"/>
  <c r="O210" i="2"/>
  <c r="B211" i="2"/>
  <c r="G211" i="2"/>
  <c r="K211" i="2"/>
  <c r="N211" i="2"/>
  <c r="O211" i="2"/>
  <c r="P211" i="2"/>
  <c r="B212" i="2"/>
  <c r="G212" i="2"/>
  <c r="K212" i="2"/>
  <c r="N212" i="2"/>
  <c r="O212" i="2"/>
  <c r="B213" i="2"/>
  <c r="G213" i="2"/>
  <c r="K213" i="2"/>
  <c r="N213" i="2"/>
  <c r="O213" i="2"/>
  <c r="B214" i="2"/>
  <c r="G214" i="2"/>
  <c r="K214" i="2"/>
  <c r="N214" i="2"/>
  <c r="O214" i="2"/>
  <c r="B215" i="2"/>
  <c r="G215" i="2"/>
  <c r="K215" i="2"/>
  <c r="N215" i="2"/>
  <c r="O215" i="2"/>
  <c r="B216" i="2"/>
  <c r="G216" i="2"/>
  <c r="K216" i="2"/>
  <c r="N216" i="2"/>
  <c r="O216" i="2"/>
  <c r="B217" i="2"/>
  <c r="G217" i="2"/>
  <c r="K217" i="2"/>
  <c r="N217" i="2"/>
  <c r="O217" i="2"/>
  <c r="B218" i="2"/>
  <c r="G218" i="2"/>
  <c r="K218" i="2"/>
  <c r="N218" i="2"/>
  <c r="O218" i="2"/>
  <c r="B219" i="2"/>
  <c r="G219" i="2"/>
  <c r="K219" i="2"/>
  <c r="N219" i="2"/>
  <c r="P219" i="2" s="1"/>
  <c r="O219" i="2"/>
  <c r="B220" i="2"/>
  <c r="G220" i="2"/>
  <c r="K220" i="2"/>
  <c r="N220" i="2"/>
  <c r="O220" i="2"/>
  <c r="B221" i="2"/>
  <c r="G221" i="2"/>
  <c r="K221" i="2"/>
  <c r="N221" i="2"/>
  <c r="O221" i="2"/>
  <c r="B222" i="2"/>
  <c r="G222" i="2"/>
  <c r="K222" i="2"/>
  <c r="N222" i="2"/>
  <c r="O222" i="2"/>
  <c r="B223" i="2"/>
  <c r="G223" i="2"/>
  <c r="K223" i="2"/>
  <c r="N223" i="2"/>
  <c r="P223" i="2" s="1"/>
  <c r="O223" i="2"/>
  <c r="B224" i="2"/>
  <c r="G224" i="2"/>
  <c r="K224" i="2"/>
  <c r="N224" i="2"/>
  <c r="O224" i="2"/>
  <c r="B225" i="2"/>
  <c r="G225" i="2"/>
  <c r="K225" i="2"/>
  <c r="N225" i="2"/>
  <c r="O225" i="2"/>
  <c r="P225" i="2" s="1"/>
  <c r="B226" i="2"/>
  <c r="G226" i="2"/>
  <c r="K226" i="2"/>
  <c r="N226" i="2"/>
  <c r="O226" i="2"/>
  <c r="B227" i="2"/>
  <c r="G227" i="2"/>
  <c r="K227" i="2"/>
  <c r="N227" i="2"/>
  <c r="O227" i="2"/>
  <c r="P227" i="2"/>
  <c r="B228" i="2"/>
  <c r="G228" i="2"/>
  <c r="K228" i="2"/>
  <c r="N228" i="2"/>
  <c r="O228" i="2"/>
  <c r="B229" i="2"/>
  <c r="G229" i="2"/>
  <c r="K229" i="2"/>
  <c r="N229" i="2"/>
  <c r="O229" i="2"/>
  <c r="P229" i="2" s="1"/>
  <c r="B230" i="2"/>
  <c r="G230" i="2"/>
  <c r="K230" i="2"/>
  <c r="N230" i="2"/>
  <c r="O230" i="2"/>
  <c r="B231" i="2"/>
  <c r="G231" i="2"/>
  <c r="K231" i="2"/>
  <c r="N231" i="2"/>
  <c r="O231" i="2"/>
  <c r="B232" i="2"/>
  <c r="G232" i="2"/>
  <c r="K232" i="2"/>
  <c r="N232" i="2"/>
  <c r="P232" i="2" s="1"/>
  <c r="O232" i="2"/>
  <c r="B233" i="2"/>
  <c r="G233" i="2"/>
  <c r="K233" i="2"/>
  <c r="N233" i="2"/>
  <c r="O233" i="2"/>
  <c r="P233" i="2" s="1"/>
  <c r="B234" i="2"/>
  <c r="G234" i="2"/>
  <c r="K234" i="2"/>
  <c r="N234" i="2"/>
  <c r="O234" i="2"/>
  <c r="B235" i="2"/>
  <c r="G235" i="2"/>
  <c r="K235" i="2"/>
  <c r="N235" i="2"/>
  <c r="P235" i="2" s="1"/>
  <c r="O235" i="2"/>
  <c r="B236" i="2"/>
  <c r="G236" i="2"/>
  <c r="K236" i="2"/>
  <c r="N236" i="2"/>
  <c r="O236" i="2"/>
  <c r="B237" i="2"/>
  <c r="G237" i="2"/>
  <c r="K237" i="2"/>
  <c r="N237" i="2"/>
  <c r="O237" i="2"/>
  <c r="B238" i="2"/>
  <c r="G238" i="2"/>
  <c r="K238" i="2"/>
  <c r="N238" i="2"/>
  <c r="O238" i="2"/>
  <c r="B239" i="2"/>
  <c r="G239" i="2"/>
  <c r="K239" i="2"/>
  <c r="N239" i="2"/>
  <c r="P239" i="2" s="1"/>
  <c r="O239" i="2"/>
  <c r="B240" i="2"/>
  <c r="G240" i="2"/>
  <c r="K240" i="2"/>
  <c r="N240" i="2"/>
  <c r="O240" i="2"/>
  <c r="B241" i="2"/>
  <c r="G241" i="2"/>
  <c r="K241" i="2"/>
  <c r="N241" i="2"/>
  <c r="O241" i="2"/>
  <c r="B242" i="2"/>
  <c r="G242" i="2"/>
  <c r="K242" i="2"/>
  <c r="N242" i="2"/>
  <c r="O242" i="2"/>
  <c r="B243" i="2"/>
  <c r="G243" i="2"/>
  <c r="K243" i="2"/>
  <c r="N243" i="2"/>
  <c r="P243" i="2" s="1"/>
  <c r="O243" i="2"/>
  <c r="B244" i="2"/>
  <c r="G244" i="2"/>
  <c r="K244" i="2"/>
  <c r="N244" i="2"/>
  <c r="O244" i="2"/>
  <c r="B245" i="2"/>
  <c r="G245" i="2"/>
  <c r="K245" i="2"/>
  <c r="N245" i="2"/>
  <c r="O245" i="2"/>
  <c r="B246" i="2"/>
  <c r="G246" i="2"/>
  <c r="K246" i="2"/>
  <c r="N246" i="2"/>
  <c r="O246" i="2"/>
  <c r="B247" i="2"/>
  <c r="G247" i="2"/>
  <c r="K247" i="2"/>
  <c r="N247" i="2"/>
  <c r="P247" i="2" s="1"/>
  <c r="O247" i="2"/>
  <c r="B248" i="2"/>
  <c r="G248" i="2"/>
  <c r="K248" i="2"/>
  <c r="N248" i="2"/>
  <c r="P248" i="2" s="1"/>
  <c r="O248" i="2"/>
  <c r="B249" i="2"/>
  <c r="G249" i="2"/>
  <c r="K249" i="2"/>
  <c r="N249" i="2"/>
  <c r="O249" i="2"/>
  <c r="P249" i="2" s="1"/>
  <c r="B250" i="2"/>
  <c r="G250" i="2"/>
  <c r="K250" i="2"/>
  <c r="N250" i="2"/>
  <c r="O250" i="2"/>
  <c r="B251" i="2"/>
  <c r="G251" i="2"/>
  <c r="K251" i="2"/>
  <c r="N251" i="2"/>
  <c r="O251" i="2"/>
  <c r="P251" i="2" s="1"/>
  <c r="B252" i="2"/>
  <c r="G252" i="2"/>
  <c r="K252" i="2"/>
  <c r="N252" i="2"/>
  <c r="O252" i="2"/>
  <c r="B253" i="2"/>
  <c r="G253" i="2"/>
  <c r="K253" i="2"/>
  <c r="N253" i="2"/>
  <c r="O253" i="2"/>
  <c r="P253" i="2" s="1"/>
  <c r="B254" i="2"/>
  <c r="G254" i="2"/>
  <c r="K254" i="2"/>
  <c r="N254" i="2"/>
  <c r="O254" i="2"/>
  <c r="B255" i="2"/>
  <c r="G255" i="2"/>
  <c r="K255" i="2"/>
  <c r="N255" i="2"/>
  <c r="P255" i="2" s="1"/>
  <c r="O255" i="2"/>
  <c r="B256" i="2"/>
  <c r="G256" i="2"/>
  <c r="K256" i="2"/>
  <c r="N256" i="2"/>
  <c r="O256" i="2"/>
  <c r="B257" i="2"/>
  <c r="G257" i="2"/>
  <c r="K257" i="2"/>
  <c r="N257" i="2"/>
  <c r="O257" i="2"/>
  <c r="B258" i="2"/>
  <c r="G258" i="2"/>
  <c r="K258" i="2"/>
  <c r="N258" i="2"/>
  <c r="O258" i="2"/>
  <c r="B259" i="2"/>
  <c r="G259" i="2"/>
  <c r="K259" i="2"/>
  <c r="N259" i="2"/>
  <c r="O259" i="2"/>
  <c r="P259" i="2"/>
  <c r="B260" i="2"/>
  <c r="G260" i="2"/>
  <c r="K260" i="2"/>
  <c r="N260" i="2"/>
  <c r="P260" i="2" s="1"/>
  <c r="O260" i="2"/>
  <c r="B261" i="2"/>
  <c r="G261" i="2"/>
  <c r="K261" i="2"/>
  <c r="N261" i="2"/>
  <c r="O261" i="2"/>
  <c r="P261" i="2" s="1"/>
  <c r="B262" i="2"/>
  <c r="G262" i="2"/>
  <c r="K262" i="2"/>
  <c r="N262" i="2"/>
  <c r="O262" i="2"/>
  <c r="B263" i="2"/>
  <c r="G263" i="2"/>
  <c r="K263" i="2"/>
  <c r="N263" i="2"/>
  <c r="O263" i="2"/>
  <c r="B264" i="2"/>
  <c r="G264" i="2"/>
  <c r="K264" i="2"/>
  <c r="N264" i="2"/>
  <c r="P264" i="2" s="1"/>
  <c r="O264" i="2"/>
  <c r="B265" i="2"/>
  <c r="G265" i="2"/>
  <c r="K265" i="2"/>
  <c r="N265" i="2"/>
  <c r="O265" i="2"/>
  <c r="B266" i="2"/>
  <c r="G266" i="2"/>
  <c r="K266" i="2"/>
  <c r="N266" i="2"/>
  <c r="O266" i="2"/>
  <c r="B267" i="2"/>
  <c r="G267" i="2"/>
  <c r="K267" i="2"/>
  <c r="N267" i="2"/>
  <c r="O267" i="2"/>
  <c r="P267" i="2" s="1"/>
  <c r="B268" i="2"/>
  <c r="G268" i="2"/>
  <c r="K268" i="2"/>
  <c r="N268" i="2"/>
  <c r="O268" i="2"/>
  <c r="B269" i="2"/>
  <c r="G269" i="2"/>
  <c r="K269" i="2"/>
  <c r="N269" i="2"/>
  <c r="O269" i="2"/>
  <c r="B270" i="2"/>
  <c r="G270" i="2"/>
  <c r="K270" i="2"/>
  <c r="N270" i="2"/>
  <c r="O270" i="2"/>
  <c r="B271" i="2"/>
  <c r="G271" i="2"/>
  <c r="K271" i="2"/>
  <c r="N271" i="2"/>
  <c r="P271" i="2" s="1"/>
  <c r="O271" i="2"/>
  <c r="B272" i="2"/>
  <c r="G272" i="2"/>
  <c r="K272" i="2"/>
  <c r="N272" i="2"/>
  <c r="P272" i="2" s="1"/>
  <c r="O272" i="2"/>
  <c r="B273" i="2"/>
  <c r="G273" i="2"/>
  <c r="K273" i="2"/>
  <c r="N273" i="2"/>
  <c r="O273" i="2"/>
  <c r="B274" i="2"/>
  <c r="G274" i="2"/>
  <c r="K274" i="2"/>
  <c r="N274" i="2"/>
  <c r="O274" i="2"/>
  <c r="B275" i="2"/>
  <c r="G275" i="2"/>
  <c r="K275" i="2"/>
  <c r="N275" i="2"/>
  <c r="P275" i="2" s="1"/>
  <c r="O275" i="2"/>
  <c r="B276" i="2"/>
  <c r="G276" i="2"/>
  <c r="K276" i="2"/>
  <c r="N276" i="2"/>
  <c r="P276" i="2" s="1"/>
  <c r="O276" i="2"/>
  <c r="B277" i="2"/>
  <c r="G277" i="2"/>
  <c r="K277" i="2"/>
  <c r="N277" i="2"/>
  <c r="O277" i="2"/>
  <c r="B278" i="2"/>
  <c r="G278" i="2"/>
  <c r="K278" i="2"/>
  <c r="N278" i="2"/>
  <c r="O278" i="2"/>
  <c r="B279" i="2"/>
  <c r="G279" i="2"/>
  <c r="K279" i="2"/>
  <c r="N279" i="2"/>
  <c r="O279" i="2"/>
  <c r="B280" i="2"/>
  <c r="G280" i="2"/>
  <c r="K280" i="2"/>
  <c r="N280" i="2"/>
  <c r="P280" i="2" s="1"/>
  <c r="O280" i="2"/>
  <c r="B281" i="2"/>
  <c r="G281" i="2"/>
  <c r="K281" i="2"/>
  <c r="N281" i="2"/>
  <c r="O281" i="2"/>
  <c r="P281" i="2" s="1"/>
  <c r="B282" i="2"/>
  <c r="G282" i="2"/>
  <c r="K282" i="2"/>
  <c r="N282" i="2"/>
  <c r="O282" i="2"/>
  <c r="B283" i="2"/>
  <c r="G283" i="2"/>
  <c r="K283" i="2"/>
  <c r="N283" i="2"/>
  <c r="O283" i="2"/>
  <c r="P283" i="2" s="1"/>
  <c r="B284" i="2"/>
  <c r="G284" i="2"/>
  <c r="K284" i="2"/>
  <c r="N284" i="2"/>
  <c r="O284" i="2"/>
  <c r="B285" i="2"/>
  <c r="G285" i="2"/>
  <c r="K285" i="2"/>
  <c r="N285" i="2"/>
  <c r="P285" i="2" s="1"/>
  <c r="O285" i="2"/>
  <c r="B286" i="2"/>
  <c r="G286" i="2"/>
  <c r="K286" i="2"/>
  <c r="N286" i="2"/>
  <c r="O286" i="2"/>
  <c r="B287" i="2"/>
  <c r="G287" i="2"/>
  <c r="K287" i="2"/>
  <c r="N287" i="2"/>
  <c r="O287" i="2"/>
  <c r="B288" i="2"/>
  <c r="G288" i="2"/>
  <c r="K288" i="2"/>
  <c r="N288" i="2"/>
  <c r="O288" i="2"/>
  <c r="B289" i="2"/>
  <c r="G289" i="2"/>
  <c r="K289" i="2"/>
  <c r="N289" i="2"/>
  <c r="O289" i="2"/>
  <c r="P289" i="2" s="1"/>
  <c r="B290" i="2"/>
  <c r="G290" i="2"/>
  <c r="K290" i="2"/>
  <c r="N290" i="2"/>
  <c r="O290" i="2"/>
  <c r="B291" i="2"/>
  <c r="G291" i="2"/>
  <c r="K291" i="2"/>
  <c r="N291" i="2"/>
  <c r="P291" i="2" s="1"/>
  <c r="O291" i="2"/>
  <c r="B292" i="2"/>
  <c r="G292" i="2"/>
  <c r="K292" i="2"/>
  <c r="N292" i="2"/>
  <c r="O292" i="2"/>
  <c r="B293" i="2"/>
  <c r="G293" i="2"/>
  <c r="K293" i="2"/>
  <c r="N293" i="2"/>
  <c r="O293" i="2"/>
  <c r="B294" i="2"/>
  <c r="G294" i="2"/>
  <c r="K294" i="2"/>
  <c r="N294" i="2"/>
  <c r="O294" i="2"/>
  <c r="B295" i="2"/>
  <c r="G295" i="2"/>
  <c r="K295" i="2"/>
  <c r="N295" i="2"/>
  <c r="O295" i="2"/>
  <c r="B296" i="2"/>
  <c r="G296" i="2"/>
  <c r="K296" i="2"/>
  <c r="N296" i="2"/>
  <c r="P296" i="2" s="1"/>
  <c r="O296" i="2"/>
  <c r="B297" i="2"/>
  <c r="G297" i="2"/>
  <c r="K297" i="2"/>
  <c r="N297" i="2"/>
  <c r="O297" i="2"/>
  <c r="B298" i="2"/>
  <c r="G298" i="2"/>
  <c r="K298" i="2"/>
  <c r="N298" i="2"/>
  <c r="O298" i="2"/>
  <c r="B299" i="2"/>
  <c r="G299" i="2"/>
  <c r="K299" i="2"/>
  <c r="N299" i="2"/>
  <c r="P299" i="2" s="1"/>
  <c r="O299" i="2"/>
  <c r="B300" i="2"/>
  <c r="G300" i="2"/>
  <c r="K300" i="2"/>
  <c r="N300" i="2"/>
  <c r="P300" i="2" s="1"/>
  <c r="O300" i="2"/>
  <c r="B301" i="2"/>
  <c r="G301" i="2"/>
  <c r="K301" i="2"/>
  <c r="N301" i="2"/>
  <c r="P301" i="2" s="1"/>
  <c r="O301" i="2"/>
  <c r="B302" i="2"/>
  <c r="G302" i="2"/>
  <c r="K302" i="2"/>
  <c r="N302" i="2"/>
  <c r="O302" i="2"/>
  <c r="B303" i="2"/>
  <c r="G303" i="2"/>
  <c r="K303" i="2"/>
  <c r="N303" i="2"/>
  <c r="O303" i="2"/>
  <c r="B304" i="2"/>
  <c r="G304" i="2"/>
  <c r="K304" i="2"/>
  <c r="N304" i="2"/>
  <c r="O304" i="2"/>
  <c r="B305" i="2"/>
  <c r="G305" i="2"/>
  <c r="K305" i="2"/>
  <c r="N305" i="2"/>
  <c r="O305" i="2"/>
  <c r="B306" i="2"/>
  <c r="G306" i="2"/>
  <c r="K306" i="2"/>
  <c r="N306" i="2"/>
  <c r="O306" i="2"/>
  <c r="B307" i="2"/>
  <c r="G307" i="2"/>
  <c r="K307" i="2"/>
  <c r="N307" i="2"/>
  <c r="O307" i="2"/>
  <c r="P307" i="2"/>
  <c r="B308" i="2"/>
  <c r="G308" i="2"/>
  <c r="K308" i="2"/>
  <c r="N308" i="2"/>
  <c r="P308" i="2" s="1"/>
  <c r="O308" i="2"/>
  <c r="B309" i="2"/>
  <c r="G309" i="2"/>
  <c r="K309" i="2"/>
  <c r="N309" i="2"/>
  <c r="O309" i="2"/>
  <c r="B310" i="2"/>
  <c r="G310" i="2"/>
  <c r="K310" i="2"/>
  <c r="N310" i="2"/>
  <c r="O310" i="2"/>
  <c r="B311" i="2"/>
  <c r="G311" i="2"/>
  <c r="K311" i="2"/>
  <c r="N311" i="2"/>
  <c r="O311" i="2"/>
  <c r="B312" i="2"/>
  <c r="G312" i="2"/>
  <c r="K312" i="2"/>
  <c r="N312" i="2"/>
  <c r="O312" i="2"/>
  <c r="B313" i="2"/>
  <c r="G313" i="2"/>
  <c r="K313" i="2"/>
  <c r="N313" i="2"/>
  <c r="O313" i="2"/>
  <c r="B314" i="2"/>
  <c r="G314" i="2"/>
  <c r="K314" i="2"/>
  <c r="N314" i="2"/>
  <c r="O314" i="2"/>
  <c r="B315" i="2"/>
  <c r="G315" i="2"/>
  <c r="K315" i="2"/>
  <c r="N315" i="2"/>
  <c r="P315" i="2" s="1"/>
  <c r="O315" i="2"/>
  <c r="B316" i="2"/>
  <c r="G316" i="2"/>
  <c r="K316" i="2"/>
  <c r="N316" i="2"/>
  <c r="O316" i="2"/>
  <c r="B317" i="2"/>
  <c r="G317" i="2"/>
  <c r="K317" i="2"/>
  <c r="N317" i="2"/>
  <c r="O317" i="2"/>
  <c r="P317" i="2" s="1"/>
  <c r="B318" i="2"/>
  <c r="G318" i="2"/>
  <c r="K318" i="2"/>
  <c r="N318" i="2"/>
  <c r="O318" i="2"/>
  <c r="B319" i="2"/>
  <c r="G319" i="2"/>
  <c r="K319" i="2"/>
  <c r="N319" i="2"/>
  <c r="O319" i="2"/>
  <c r="B320" i="2"/>
  <c r="G320" i="2"/>
  <c r="K320" i="2"/>
  <c r="N320" i="2"/>
  <c r="O320" i="2"/>
  <c r="B321" i="2"/>
  <c r="G321" i="2"/>
  <c r="K321" i="2"/>
  <c r="N321" i="2"/>
  <c r="O321" i="2"/>
  <c r="B322" i="2"/>
  <c r="G322" i="2"/>
  <c r="K322" i="2"/>
  <c r="N322" i="2"/>
  <c r="O322" i="2"/>
  <c r="B323" i="2"/>
  <c r="G323" i="2"/>
  <c r="K323" i="2"/>
  <c r="N323" i="2"/>
  <c r="P323" i="2" s="1"/>
  <c r="O323" i="2"/>
  <c r="B324" i="2"/>
  <c r="G324" i="2"/>
  <c r="K324" i="2"/>
  <c r="N324" i="2"/>
  <c r="P324" i="2" s="1"/>
  <c r="O324" i="2"/>
  <c r="B325" i="2"/>
  <c r="G325" i="2"/>
  <c r="K325" i="2"/>
  <c r="N325" i="2"/>
  <c r="O325" i="2"/>
  <c r="B326" i="2"/>
  <c r="G326" i="2"/>
  <c r="K326" i="2"/>
  <c r="N326" i="2"/>
  <c r="O326" i="2"/>
  <c r="B327" i="2"/>
  <c r="G327" i="2"/>
  <c r="K327" i="2"/>
  <c r="N327" i="2"/>
  <c r="O327" i="2"/>
  <c r="B328" i="2"/>
  <c r="G328" i="2"/>
  <c r="K328" i="2"/>
  <c r="N328" i="2"/>
  <c r="O328" i="2"/>
  <c r="B329" i="2"/>
  <c r="G329" i="2"/>
  <c r="K329" i="2"/>
  <c r="N329" i="2"/>
  <c r="O329" i="2"/>
  <c r="P329" i="2" s="1"/>
  <c r="B330" i="2"/>
  <c r="G330" i="2"/>
  <c r="K330" i="2"/>
  <c r="N330" i="2"/>
  <c r="O330" i="2"/>
  <c r="B331" i="2"/>
  <c r="G331" i="2"/>
  <c r="K331" i="2"/>
  <c r="N331" i="2"/>
  <c r="O331" i="2"/>
  <c r="P331" i="2"/>
  <c r="B332" i="2"/>
  <c r="G332" i="2"/>
  <c r="K332" i="2"/>
  <c r="N332" i="2"/>
  <c r="O332" i="2"/>
  <c r="B333" i="2"/>
  <c r="G333" i="2"/>
  <c r="K333" i="2"/>
  <c r="N333" i="2"/>
  <c r="O333" i="2"/>
  <c r="P333" i="2" s="1"/>
  <c r="B334" i="2"/>
  <c r="G334" i="2"/>
  <c r="K334" i="2"/>
  <c r="N334" i="2"/>
  <c r="O334" i="2"/>
  <c r="B335" i="2"/>
  <c r="G335" i="2"/>
  <c r="K335" i="2"/>
  <c r="N335" i="2"/>
  <c r="P335" i="2" s="1"/>
  <c r="O335" i="2"/>
  <c r="B336" i="2"/>
  <c r="G336" i="2"/>
  <c r="K336" i="2"/>
  <c r="N336" i="2"/>
  <c r="O336" i="2"/>
  <c r="B337" i="2"/>
  <c r="G337" i="2"/>
  <c r="K337" i="2"/>
  <c r="N337" i="2"/>
  <c r="O337" i="2"/>
  <c r="B338" i="2"/>
  <c r="G338" i="2"/>
  <c r="K338" i="2"/>
  <c r="N338" i="2"/>
  <c r="O338" i="2"/>
  <c r="B339" i="2"/>
  <c r="G339" i="2"/>
  <c r="K339" i="2"/>
  <c r="N339" i="2"/>
  <c r="O339" i="2"/>
  <c r="P339" i="2"/>
  <c r="B340" i="2"/>
  <c r="G340" i="2"/>
  <c r="K340" i="2"/>
  <c r="N340" i="2"/>
  <c r="O340" i="2"/>
  <c r="B341" i="2"/>
  <c r="G341" i="2"/>
  <c r="K341" i="2"/>
  <c r="N341" i="2"/>
  <c r="O341" i="2"/>
  <c r="B342" i="2"/>
  <c r="G342" i="2"/>
  <c r="K342" i="2"/>
  <c r="N342" i="2"/>
  <c r="O342" i="2"/>
  <c r="B343" i="2"/>
  <c r="G343" i="2"/>
  <c r="K343" i="2"/>
  <c r="N343" i="2"/>
  <c r="O343" i="2"/>
  <c r="B344" i="2"/>
  <c r="G344" i="2"/>
  <c r="K344" i="2"/>
  <c r="N344" i="2"/>
  <c r="O344" i="2"/>
  <c r="B345" i="2"/>
  <c r="G345" i="2"/>
  <c r="K345" i="2"/>
  <c r="N345" i="2"/>
  <c r="O345" i="2"/>
  <c r="B346" i="2"/>
  <c r="G346" i="2"/>
  <c r="K346" i="2"/>
  <c r="N346" i="2"/>
  <c r="O346" i="2"/>
  <c r="B347" i="2"/>
  <c r="G347" i="2"/>
  <c r="K347" i="2"/>
  <c r="N347" i="2"/>
  <c r="P347" i="2" s="1"/>
  <c r="O347" i="2"/>
  <c r="B348" i="2"/>
  <c r="G348" i="2"/>
  <c r="K348" i="2"/>
  <c r="N348" i="2"/>
  <c r="O348" i="2"/>
  <c r="B349" i="2"/>
  <c r="G349" i="2"/>
  <c r="K349" i="2"/>
  <c r="N349" i="2"/>
  <c r="O349" i="2"/>
  <c r="B350" i="2"/>
  <c r="G350" i="2"/>
  <c r="K350" i="2"/>
  <c r="N350" i="2"/>
  <c r="O350" i="2"/>
  <c r="B351" i="2"/>
  <c r="G351" i="2"/>
  <c r="K351" i="2"/>
  <c r="N351" i="2"/>
  <c r="P351" i="2" s="1"/>
  <c r="O351" i="2"/>
  <c r="B352" i="2"/>
  <c r="G352" i="2"/>
  <c r="K352" i="2"/>
  <c r="N352" i="2"/>
  <c r="O352" i="2"/>
  <c r="B353" i="2"/>
  <c r="G353" i="2"/>
  <c r="K353" i="2"/>
  <c r="N353" i="2"/>
  <c r="O353" i="2"/>
  <c r="P353" i="2" s="1"/>
  <c r="B354" i="2"/>
  <c r="G354" i="2"/>
  <c r="K354" i="2"/>
  <c r="N354" i="2"/>
  <c r="O354" i="2"/>
  <c r="B355" i="2"/>
  <c r="G355" i="2"/>
  <c r="K355" i="2"/>
  <c r="N355" i="2"/>
  <c r="O355" i="2"/>
  <c r="P355" i="2"/>
  <c r="B356" i="2"/>
  <c r="G356" i="2"/>
  <c r="K356" i="2"/>
  <c r="N356" i="2"/>
  <c r="O356" i="2"/>
  <c r="B357" i="2"/>
  <c r="G357" i="2"/>
  <c r="K357" i="2"/>
  <c r="N357" i="2"/>
  <c r="O357" i="2"/>
  <c r="P357" i="2" s="1"/>
  <c r="B358" i="2"/>
  <c r="G358" i="2"/>
  <c r="K358" i="2"/>
  <c r="N358" i="2"/>
  <c r="O358" i="2"/>
  <c r="B359" i="2"/>
  <c r="G359" i="2"/>
  <c r="K359" i="2"/>
  <c r="N359" i="2"/>
  <c r="O359" i="2"/>
  <c r="B360" i="2"/>
  <c r="G360" i="2"/>
  <c r="K360" i="2"/>
  <c r="N360" i="2"/>
  <c r="P360" i="2" s="1"/>
  <c r="O360" i="2"/>
  <c r="B361" i="2"/>
  <c r="G361" i="2"/>
  <c r="K361" i="2"/>
  <c r="N361" i="2"/>
  <c r="O361" i="2"/>
  <c r="P361" i="2" s="1"/>
  <c r="B362" i="2"/>
  <c r="G362" i="2"/>
  <c r="K362" i="2"/>
  <c r="N362" i="2"/>
  <c r="O362" i="2"/>
  <c r="B363" i="2"/>
  <c r="G363" i="2"/>
  <c r="K363" i="2"/>
  <c r="N363" i="2"/>
  <c r="P363" i="2" s="1"/>
  <c r="O363" i="2"/>
  <c r="B364" i="2"/>
  <c r="G364" i="2"/>
  <c r="K364" i="2"/>
  <c r="N364" i="2"/>
  <c r="O364" i="2"/>
  <c r="B365" i="2"/>
  <c r="G365" i="2"/>
  <c r="K365" i="2"/>
  <c r="N365" i="2"/>
  <c r="O365" i="2"/>
  <c r="B366" i="2"/>
  <c r="G366" i="2"/>
  <c r="K366" i="2"/>
  <c r="N366" i="2"/>
  <c r="O366" i="2"/>
  <c r="B367" i="2"/>
  <c r="G367" i="2"/>
  <c r="K367" i="2"/>
  <c r="N367" i="2"/>
  <c r="P367" i="2" s="1"/>
  <c r="O367" i="2"/>
  <c r="B368" i="2"/>
  <c r="G368" i="2"/>
  <c r="K368" i="2"/>
  <c r="N368" i="2"/>
  <c r="O368" i="2"/>
  <c r="B369" i="2"/>
  <c r="G369" i="2"/>
  <c r="K369" i="2"/>
  <c r="N369" i="2"/>
  <c r="O369" i="2"/>
  <c r="B370" i="2"/>
  <c r="G370" i="2"/>
  <c r="K370" i="2"/>
  <c r="N370" i="2"/>
  <c r="O370" i="2"/>
  <c r="B371" i="2"/>
  <c r="G371" i="2"/>
  <c r="K371" i="2"/>
  <c r="N371" i="2"/>
  <c r="P371" i="2" s="1"/>
  <c r="O371" i="2"/>
  <c r="B372" i="2"/>
  <c r="G372" i="2"/>
  <c r="K372" i="2"/>
  <c r="N372" i="2"/>
  <c r="O372" i="2"/>
  <c r="B373" i="2"/>
  <c r="G373" i="2"/>
  <c r="K373" i="2"/>
  <c r="N373" i="2"/>
  <c r="O373" i="2"/>
  <c r="B374" i="2"/>
  <c r="G374" i="2"/>
  <c r="K374" i="2"/>
  <c r="N374" i="2"/>
  <c r="O374" i="2"/>
  <c r="B375" i="2"/>
  <c r="G375" i="2"/>
  <c r="K375" i="2"/>
  <c r="N375" i="2"/>
  <c r="P375" i="2" s="1"/>
  <c r="O375" i="2"/>
  <c r="B376" i="2"/>
  <c r="G376" i="2"/>
  <c r="K376" i="2"/>
  <c r="N376" i="2"/>
  <c r="P376" i="2" s="1"/>
  <c r="O376" i="2"/>
  <c r="B377" i="2"/>
  <c r="G377" i="2"/>
  <c r="K377" i="2"/>
  <c r="N377" i="2"/>
  <c r="O377" i="2"/>
  <c r="P377" i="2" s="1"/>
  <c r="B378" i="2"/>
  <c r="G378" i="2"/>
  <c r="K378" i="2"/>
  <c r="N378" i="2"/>
  <c r="O378" i="2"/>
  <c r="B379" i="2"/>
  <c r="G379" i="2"/>
  <c r="K379" i="2"/>
  <c r="N379" i="2"/>
  <c r="O379" i="2"/>
  <c r="P379" i="2" s="1"/>
  <c r="B380" i="2"/>
  <c r="G380" i="2"/>
  <c r="K380" i="2"/>
  <c r="N380" i="2"/>
  <c r="O380" i="2"/>
  <c r="B381" i="2"/>
  <c r="G381" i="2"/>
  <c r="K381" i="2"/>
  <c r="N381" i="2"/>
  <c r="O381" i="2"/>
  <c r="B382" i="2"/>
  <c r="G382" i="2"/>
  <c r="K382" i="2"/>
  <c r="N382" i="2"/>
  <c r="O382" i="2"/>
  <c r="B383" i="2"/>
  <c r="G383" i="2"/>
  <c r="K383" i="2"/>
  <c r="N383" i="2"/>
  <c r="O383" i="2"/>
  <c r="B384" i="2"/>
  <c r="G384" i="2"/>
  <c r="K384" i="2"/>
  <c r="N384" i="2"/>
  <c r="O384" i="2"/>
  <c r="B385" i="2"/>
  <c r="G385" i="2"/>
  <c r="K385" i="2"/>
  <c r="N385" i="2"/>
  <c r="O385" i="2"/>
  <c r="B386" i="2"/>
  <c r="G386" i="2"/>
  <c r="K386" i="2"/>
  <c r="N386" i="2"/>
  <c r="O386" i="2"/>
  <c r="B387" i="2"/>
  <c r="G387" i="2"/>
  <c r="K387" i="2"/>
  <c r="N387" i="2"/>
  <c r="O387" i="2"/>
  <c r="P387" i="2"/>
  <c r="B388" i="2"/>
  <c r="G388" i="2"/>
  <c r="K388" i="2"/>
  <c r="N388" i="2"/>
  <c r="P388" i="2" s="1"/>
  <c r="O388" i="2"/>
  <c r="B389" i="2"/>
  <c r="G389" i="2"/>
  <c r="K389" i="2"/>
  <c r="N389" i="2"/>
  <c r="O389" i="2"/>
  <c r="B390" i="2"/>
  <c r="G390" i="2"/>
  <c r="K390" i="2"/>
  <c r="N390" i="2"/>
  <c r="O390" i="2"/>
  <c r="B391" i="2"/>
  <c r="G391" i="2"/>
  <c r="K391" i="2"/>
  <c r="N391" i="2"/>
  <c r="O391" i="2"/>
  <c r="B392" i="2"/>
  <c r="G392" i="2"/>
  <c r="K392" i="2"/>
  <c r="N392" i="2"/>
  <c r="O392" i="2"/>
  <c r="B393" i="2"/>
  <c r="G393" i="2"/>
  <c r="K393" i="2"/>
  <c r="N393" i="2"/>
  <c r="O393" i="2"/>
  <c r="B394" i="2"/>
  <c r="G394" i="2"/>
  <c r="K394" i="2"/>
  <c r="N394" i="2"/>
  <c r="O394" i="2"/>
  <c r="B395" i="2"/>
  <c r="G395" i="2"/>
  <c r="K395" i="2"/>
  <c r="N395" i="2"/>
  <c r="O395" i="2"/>
  <c r="P395" i="2"/>
  <c r="B396" i="2"/>
  <c r="G396" i="2"/>
  <c r="K396" i="2"/>
  <c r="N396" i="2"/>
  <c r="P396" i="2" s="1"/>
  <c r="O396" i="2"/>
  <c r="B397" i="2"/>
  <c r="G397" i="2"/>
  <c r="K397" i="2"/>
  <c r="N397" i="2"/>
  <c r="O397" i="2"/>
  <c r="B398" i="2"/>
  <c r="G398" i="2"/>
  <c r="K398" i="2"/>
  <c r="N398" i="2"/>
  <c r="O398" i="2"/>
  <c r="B399" i="2"/>
  <c r="G399" i="2"/>
  <c r="K399" i="2"/>
  <c r="N399" i="2"/>
  <c r="O399" i="2"/>
  <c r="B400" i="2"/>
  <c r="G400" i="2"/>
  <c r="K400" i="2"/>
  <c r="N400" i="2"/>
  <c r="P400" i="2" s="1"/>
  <c r="O400" i="2"/>
  <c r="B401" i="2"/>
  <c r="G401" i="2"/>
  <c r="K401" i="2"/>
  <c r="N401" i="2"/>
  <c r="O401" i="2"/>
  <c r="B402" i="2"/>
  <c r="G402" i="2"/>
  <c r="K402" i="2"/>
  <c r="N402" i="2"/>
  <c r="O402" i="2"/>
  <c r="B403" i="2"/>
  <c r="G403" i="2"/>
  <c r="K403" i="2"/>
  <c r="N403" i="2"/>
  <c r="P403" i="2" s="1"/>
  <c r="O403" i="2"/>
  <c r="B404" i="2"/>
  <c r="G404" i="2"/>
  <c r="K404" i="2"/>
  <c r="N404" i="2"/>
  <c r="P404" i="2" s="1"/>
  <c r="O404" i="2"/>
  <c r="B405" i="2"/>
  <c r="G405" i="2"/>
  <c r="K405" i="2"/>
  <c r="N405" i="2"/>
  <c r="O405" i="2"/>
  <c r="B406" i="2"/>
  <c r="G406" i="2"/>
  <c r="K406" i="2"/>
  <c r="N406" i="2"/>
  <c r="O406" i="2"/>
  <c r="B407" i="2"/>
  <c r="G407" i="2"/>
  <c r="K407" i="2"/>
  <c r="N407" i="2"/>
  <c r="O407" i="2"/>
  <c r="B408" i="2"/>
  <c r="G408" i="2"/>
  <c r="K408" i="2"/>
  <c r="N408" i="2"/>
  <c r="O408" i="2"/>
  <c r="B409" i="2"/>
  <c r="G409" i="2"/>
  <c r="K409" i="2"/>
  <c r="N409" i="2"/>
  <c r="O409" i="2"/>
  <c r="P409" i="2" s="1"/>
  <c r="B410" i="2"/>
  <c r="G410" i="2"/>
  <c r="K410" i="2"/>
  <c r="N410" i="2"/>
  <c r="O410" i="2"/>
  <c r="B411" i="2"/>
  <c r="G411" i="2"/>
  <c r="K411" i="2"/>
  <c r="N411" i="2"/>
  <c r="O411" i="2"/>
  <c r="P411" i="2"/>
  <c r="B412" i="2"/>
  <c r="G412" i="2"/>
  <c r="K412" i="2"/>
  <c r="N412" i="2"/>
  <c r="O412" i="2"/>
  <c r="B413" i="2"/>
  <c r="G413" i="2"/>
  <c r="K413" i="2"/>
  <c r="N413" i="2"/>
  <c r="P413" i="2" s="1"/>
  <c r="O413" i="2"/>
  <c r="B414" i="2"/>
  <c r="G414" i="2"/>
  <c r="K414" i="2"/>
  <c r="N414" i="2"/>
  <c r="O414" i="2"/>
  <c r="B415" i="2"/>
  <c r="G415" i="2"/>
  <c r="K415" i="2"/>
  <c r="N415" i="2"/>
  <c r="P415" i="2" s="1"/>
  <c r="O415" i="2"/>
  <c r="B416" i="2"/>
  <c r="G416" i="2"/>
  <c r="K416" i="2"/>
  <c r="N416" i="2"/>
  <c r="O416" i="2"/>
  <c r="B417" i="2"/>
  <c r="G417" i="2"/>
  <c r="K417" i="2"/>
  <c r="N417" i="2"/>
  <c r="O417" i="2"/>
  <c r="P417" i="2" s="1"/>
  <c r="B418" i="2"/>
  <c r="G418" i="2"/>
  <c r="K418" i="2"/>
  <c r="N418" i="2"/>
  <c r="O418" i="2"/>
  <c r="B419" i="2"/>
  <c r="G419" i="2"/>
  <c r="K419" i="2"/>
  <c r="N419" i="2"/>
  <c r="P419" i="2" s="1"/>
  <c r="O419" i="2"/>
  <c r="B420" i="2"/>
  <c r="G420" i="2"/>
  <c r="K420" i="2"/>
  <c r="N420" i="2"/>
  <c r="O420" i="2"/>
  <c r="B421" i="2"/>
  <c r="G421" i="2"/>
  <c r="K421" i="2"/>
  <c r="N421" i="2"/>
  <c r="O421" i="2"/>
  <c r="B422" i="2"/>
  <c r="G422" i="2"/>
  <c r="K422" i="2"/>
  <c r="N422" i="2"/>
  <c r="O422" i="2"/>
  <c r="B423" i="2"/>
  <c r="G423" i="2"/>
  <c r="K423" i="2"/>
  <c r="N423" i="2"/>
  <c r="O423" i="2"/>
  <c r="B424" i="2"/>
  <c r="G424" i="2"/>
  <c r="K424" i="2"/>
  <c r="N424" i="2"/>
  <c r="O424" i="2"/>
  <c r="B425" i="2"/>
  <c r="G425" i="2"/>
  <c r="K425" i="2"/>
  <c r="N425" i="2"/>
  <c r="O425" i="2"/>
  <c r="B426" i="2"/>
  <c r="G426" i="2"/>
  <c r="K426" i="2"/>
  <c r="N426" i="2"/>
  <c r="O426" i="2"/>
  <c r="B427" i="2"/>
  <c r="G427" i="2"/>
  <c r="K427" i="2"/>
  <c r="N427" i="2"/>
  <c r="O427" i="2"/>
  <c r="P427" i="2"/>
  <c r="B428" i="2"/>
  <c r="G428" i="2"/>
  <c r="K428" i="2"/>
  <c r="N428" i="2"/>
  <c r="P428" i="2" s="1"/>
  <c r="O428" i="2"/>
  <c r="B429" i="2"/>
  <c r="G429" i="2"/>
  <c r="K429" i="2"/>
  <c r="N429" i="2"/>
  <c r="P429" i="2" s="1"/>
  <c r="O429" i="2"/>
  <c r="B430" i="2"/>
  <c r="G430" i="2"/>
  <c r="K430" i="2"/>
  <c r="N430" i="2"/>
  <c r="O430" i="2"/>
  <c r="B431" i="2"/>
  <c r="G431" i="2"/>
  <c r="K431" i="2"/>
  <c r="N431" i="2"/>
  <c r="O431" i="2"/>
  <c r="B432" i="2"/>
  <c r="G432" i="2"/>
  <c r="K432" i="2"/>
  <c r="N432" i="2"/>
  <c r="O432" i="2"/>
  <c r="B433" i="2"/>
  <c r="G433" i="2"/>
  <c r="K433" i="2"/>
  <c r="N433" i="2"/>
  <c r="O433" i="2"/>
  <c r="P433" i="2" s="1"/>
  <c r="B434" i="2"/>
  <c r="G434" i="2"/>
  <c r="K434" i="2"/>
  <c r="N434" i="2"/>
  <c r="O434" i="2"/>
  <c r="B435" i="2"/>
  <c r="G435" i="2"/>
  <c r="K435" i="2"/>
  <c r="N435" i="2"/>
  <c r="O435" i="2"/>
  <c r="P435" i="2"/>
  <c r="B436" i="2"/>
  <c r="G436" i="2"/>
  <c r="K436" i="2"/>
  <c r="N436" i="2"/>
  <c r="O436" i="2"/>
  <c r="B437" i="2"/>
  <c r="G437" i="2"/>
  <c r="K437" i="2"/>
  <c r="N437" i="2"/>
  <c r="O437" i="2"/>
  <c r="P437" i="2" s="1"/>
  <c r="B438" i="2"/>
  <c r="G438" i="2"/>
  <c r="K438" i="2"/>
  <c r="N438" i="2"/>
  <c r="O438" i="2"/>
  <c r="B439" i="2"/>
  <c r="G439" i="2"/>
  <c r="K439" i="2"/>
  <c r="N439" i="2"/>
  <c r="O439" i="2"/>
  <c r="B440" i="2"/>
  <c r="G440" i="2"/>
  <c r="K440" i="2"/>
  <c r="N440" i="2"/>
  <c r="O440" i="2"/>
  <c r="B441" i="2"/>
  <c r="G441" i="2"/>
  <c r="K441" i="2"/>
  <c r="N441" i="2"/>
  <c r="O441" i="2"/>
  <c r="B442" i="2"/>
  <c r="G442" i="2"/>
  <c r="K442" i="2"/>
  <c r="N442" i="2"/>
  <c r="O442" i="2"/>
  <c r="B443" i="2"/>
  <c r="G443" i="2"/>
  <c r="K443" i="2"/>
  <c r="N443" i="2"/>
  <c r="O443" i="2"/>
  <c r="P443" i="2"/>
  <c r="B444" i="2"/>
  <c r="G444" i="2"/>
  <c r="K444" i="2"/>
  <c r="N444" i="2"/>
  <c r="O444" i="2"/>
  <c r="B445" i="2"/>
  <c r="G445" i="2"/>
  <c r="K445" i="2"/>
  <c r="N445" i="2"/>
  <c r="O445" i="2"/>
  <c r="P445" i="2" s="1"/>
  <c r="B446" i="2"/>
  <c r="G446" i="2"/>
  <c r="K446" i="2"/>
  <c r="N446" i="2"/>
  <c r="O446" i="2"/>
  <c r="B447" i="2"/>
  <c r="G447" i="2"/>
  <c r="K447" i="2"/>
  <c r="N447" i="2"/>
  <c r="O447" i="2"/>
  <c r="B448" i="2"/>
  <c r="G448" i="2"/>
  <c r="K448" i="2"/>
  <c r="N448" i="2"/>
  <c r="O448" i="2"/>
  <c r="N5" i="2"/>
  <c r="J95" i="31"/>
  <c r="P412" i="2" l="1"/>
  <c r="P384" i="2"/>
  <c r="P365" i="2"/>
  <c r="P359" i="2"/>
  <c r="P337" i="2"/>
  <c r="P309" i="2"/>
  <c r="P284" i="2"/>
  <c r="P256" i="2"/>
  <c r="P237" i="2"/>
  <c r="P231" i="2"/>
  <c r="P209" i="2"/>
  <c r="P156" i="2"/>
  <c r="P147" i="2"/>
  <c r="P115" i="2"/>
  <c r="P44" i="2"/>
  <c r="P175" i="2"/>
  <c r="P121" i="2"/>
  <c r="P393" i="2"/>
  <c r="P340" i="2"/>
  <c r="P312" i="2"/>
  <c r="P287" i="2"/>
  <c r="P265" i="2"/>
  <c r="P212" i="2"/>
  <c r="P184" i="2"/>
  <c r="P159" i="2"/>
  <c r="P38" i="2"/>
  <c r="P368" i="2"/>
  <c r="P349" i="2"/>
  <c r="P343" i="2"/>
  <c r="P321" i="2"/>
  <c r="P293" i="2"/>
  <c r="P268" i="2"/>
  <c r="P240" i="2"/>
  <c r="P221" i="2"/>
  <c r="P215" i="2"/>
  <c r="P193" i="2"/>
  <c r="P165" i="2"/>
  <c r="P135" i="2"/>
  <c r="P103" i="2"/>
  <c r="P380" i="2"/>
  <c r="P327" i="2"/>
  <c r="P305" i="2"/>
  <c r="P277" i="2"/>
  <c r="P252" i="2"/>
  <c r="P224" i="2"/>
  <c r="P205" i="2"/>
  <c r="P199" i="2"/>
  <c r="P177" i="2"/>
  <c r="P123" i="2"/>
  <c r="P228" i="2"/>
  <c r="P200" i="2"/>
  <c r="P352" i="2"/>
  <c r="P389" i="2"/>
  <c r="P364" i="2"/>
  <c r="P336" i="2"/>
  <c r="P311" i="2"/>
  <c r="P236" i="2"/>
  <c r="P208" i="2"/>
  <c r="P189" i="2"/>
  <c r="P183" i="2"/>
  <c r="P161" i="2"/>
  <c r="P143" i="2"/>
  <c r="P111" i="2"/>
  <c r="P40" i="2"/>
  <c r="P440" i="2"/>
  <c r="P424" i="2"/>
  <c r="P383" i="2"/>
  <c r="P345" i="2"/>
  <c r="P292" i="2"/>
  <c r="P245" i="2"/>
  <c r="P217" i="2"/>
  <c r="P137" i="2"/>
  <c r="P105" i="2"/>
  <c r="P381" i="2"/>
  <c r="P392" i="2"/>
  <c r="P448" i="2"/>
  <c r="P423" i="2"/>
  <c r="P401" i="2"/>
  <c r="P373" i="2"/>
  <c r="P348" i="2"/>
  <c r="P320" i="2"/>
  <c r="P295" i="2"/>
  <c r="P273" i="2"/>
  <c r="P220" i="2"/>
  <c r="P192" i="2"/>
  <c r="P173" i="2"/>
  <c r="P167" i="2"/>
  <c r="P131" i="2"/>
  <c r="P328" i="2"/>
  <c r="P439" i="2"/>
  <c r="P399" i="2"/>
  <c r="P405" i="2"/>
  <c r="P432" i="2"/>
  <c r="P407" i="2"/>
  <c r="P385" i="2"/>
  <c r="P332" i="2"/>
  <c r="P304" i="2"/>
  <c r="P279" i="2"/>
  <c r="P257" i="2"/>
  <c r="P204" i="2"/>
  <c r="P176" i="2"/>
  <c r="P151" i="2"/>
  <c r="P119" i="2"/>
  <c r="P303" i="2"/>
  <c r="P436" i="2"/>
  <c r="P441" i="2"/>
  <c r="P341" i="2"/>
  <c r="P313" i="2"/>
  <c r="P213" i="2"/>
  <c r="P185" i="2"/>
  <c r="P42" i="2"/>
  <c r="P408" i="2"/>
  <c r="P444" i="2"/>
  <c r="P416" i="2"/>
  <c r="P391" i="2"/>
  <c r="P369" i="2"/>
  <c r="P316" i="2"/>
  <c r="P288" i="2"/>
  <c r="P269" i="2"/>
  <c r="P263" i="2"/>
  <c r="P241" i="2"/>
  <c r="P188" i="2"/>
  <c r="P160" i="2"/>
  <c r="P139" i="2"/>
  <c r="P107" i="2"/>
  <c r="P93" i="2"/>
  <c r="P431" i="2"/>
  <c r="P356" i="2"/>
  <c r="P421" i="2"/>
  <c r="P420" i="2"/>
  <c r="P447" i="2"/>
  <c r="P425" i="2"/>
  <c r="P397" i="2"/>
  <c r="P372" i="2"/>
  <c r="P344" i="2"/>
  <c r="P325" i="2"/>
  <c r="P319" i="2"/>
  <c r="P297" i="2"/>
  <c r="P244" i="2"/>
  <c r="P216" i="2"/>
  <c r="P197" i="2"/>
  <c r="P191" i="2"/>
  <c r="P169" i="2"/>
  <c r="P133" i="2"/>
  <c r="P101" i="2"/>
  <c r="P446" i="2"/>
  <c r="P438" i="2"/>
  <c r="P430" i="2"/>
  <c r="P422" i="2"/>
  <c r="P414" i="2"/>
  <c r="P406" i="2"/>
  <c r="P398" i="2"/>
  <c r="P390" i="2"/>
  <c r="P382" i="2"/>
  <c r="P374" i="2"/>
  <c r="P366" i="2"/>
  <c r="P358" i="2"/>
  <c r="P350" i="2"/>
  <c r="P342" i="2"/>
  <c r="P334" i="2"/>
  <c r="P326" i="2"/>
  <c r="P318" i="2"/>
  <c r="P310" i="2"/>
  <c r="P302" i="2"/>
  <c r="P294" i="2"/>
  <c r="P286" i="2"/>
  <c r="P278" i="2"/>
  <c r="P270" i="2"/>
  <c r="P262" i="2"/>
  <c r="P254" i="2"/>
  <c r="P246" i="2"/>
  <c r="P238" i="2"/>
  <c r="P230" i="2"/>
  <c r="P222" i="2"/>
  <c r="P214" i="2"/>
  <c r="P206" i="2"/>
  <c r="P198" i="2"/>
  <c r="P190" i="2"/>
  <c r="P182" i="2"/>
  <c r="P174" i="2"/>
  <c r="P166" i="2"/>
  <c r="P158" i="2"/>
  <c r="P442" i="2"/>
  <c r="P434" i="2"/>
  <c r="P426" i="2"/>
  <c r="P418" i="2"/>
  <c r="P410" i="2"/>
  <c r="P402" i="2"/>
  <c r="P394" i="2"/>
  <c r="P386" i="2"/>
  <c r="P378" i="2"/>
  <c r="P370" i="2"/>
  <c r="P362" i="2"/>
  <c r="P354" i="2"/>
  <c r="P346" i="2"/>
  <c r="P338" i="2"/>
  <c r="P330" i="2"/>
  <c r="P322" i="2"/>
  <c r="P314" i="2"/>
  <c r="P306" i="2"/>
  <c r="P298" i="2"/>
  <c r="P290" i="2"/>
  <c r="P282" i="2"/>
  <c r="P274" i="2"/>
  <c r="P266" i="2"/>
  <c r="P258" i="2"/>
  <c r="P250" i="2"/>
  <c r="P242" i="2"/>
  <c r="P234" i="2"/>
  <c r="P226" i="2"/>
  <c r="P218" i="2"/>
  <c r="P210" i="2"/>
  <c r="P202" i="2"/>
  <c r="P194" i="2"/>
  <c r="P186" i="2"/>
  <c r="P178" i="2"/>
  <c r="P170" i="2"/>
  <c r="P162" i="2"/>
  <c r="P154" i="2"/>
  <c r="P153" i="2"/>
  <c r="N9" i="37"/>
  <c r="N10" i="37"/>
  <c r="N11" i="37"/>
  <c r="N12" i="37"/>
  <c r="N13" i="37"/>
  <c r="N14" i="37"/>
  <c r="N15" i="37"/>
  <c r="N16" i="37"/>
  <c r="N17" i="37"/>
  <c r="N18" i="37"/>
  <c r="N19" i="37"/>
  <c r="N20" i="37"/>
  <c r="N21" i="37"/>
  <c r="N22" i="37"/>
  <c r="N23" i="37"/>
  <c r="N24" i="37"/>
  <c r="K36" i="2" l="1"/>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K7" i="2"/>
  <c r="K6" i="2"/>
  <c r="K6" i="37"/>
  <c r="K7" i="37"/>
  <c r="K8" i="37"/>
  <c r="K9" i="37"/>
  <c r="K10" i="37"/>
  <c r="K11" i="37"/>
  <c r="K12" i="37"/>
  <c r="K13" i="37"/>
  <c r="K14" i="37"/>
  <c r="K15" i="37"/>
  <c r="K16" i="37"/>
  <c r="K17" i="37"/>
  <c r="K18" i="37"/>
  <c r="K19" i="37"/>
  <c r="K20" i="37"/>
  <c r="K21" i="37"/>
  <c r="K22" i="37"/>
  <c r="K23" i="37"/>
  <c r="K24" i="37"/>
  <c r="Q95" i="31" l="1"/>
  <c r="O95" i="31" l="1"/>
  <c r="AE95" i="31"/>
  <c r="S95" i="31"/>
  <c r="L95" i="31"/>
  <c r="K95" i="31"/>
  <c r="C124" i="58" s="1"/>
  <c r="H95" i="31"/>
  <c r="F95" i="31"/>
  <c r="C95" i="31"/>
  <c r="B95" i="31"/>
  <c r="D95" i="31"/>
  <c r="L80" i="1"/>
  <c r="K80" i="1"/>
  <c r="N80" i="1" l="1"/>
  <c r="E95" i="31"/>
  <c r="B124" i="58" s="1"/>
  <c r="N95" i="31"/>
  <c r="M95" i="31"/>
  <c r="C18" i="6"/>
  <c r="O20" i="37" l="1"/>
  <c r="AJ20" i="37"/>
  <c r="AI20" i="37"/>
  <c r="AH20" i="37"/>
  <c r="G20" i="37"/>
  <c r="AG20" i="37"/>
  <c r="AC20" i="37" l="1"/>
  <c r="P20" i="37"/>
  <c r="AD20" i="37"/>
  <c r="AE20" i="37"/>
  <c r="AF20" i="37"/>
  <c r="G22" i="37"/>
  <c r="AG6" i="37" l="1"/>
  <c r="AH6" i="37"/>
  <c r="AI6" i="37"/>
  <c r="AJ6" i="37"/>
  <c r="AG7" i="37"/>
  <c r="AH7" i="37"/>
  <c r="AI7" i="37"/>
  <c r="AJ7" i="37"/>
  <c r="AG8" i="37"/>
  <c r="AH8" i="37"/>
  <c r="AI8" i="37"/>
  <c r="AJ8" i="37"/>
  <c r="AG9" i="37"/>
  <c r="AH9" i="37"/>
  <c r="AI9" i="37"/>
  <c r="AJ9" i="37"/>
  <c r="AG10" i="37"/>
  <c r="AH10" i="37"/>
  <c r="AI10" i="37"/>
  <c r="AJ10" i="37"/>
  <c r="AG11" i="37"/>
  <c r="AH11" i="37"/>
  <c r="AI11" i="37"/>
  <c r="AJ11" i="37"/>
  <c r="AG12" i="37"/>
  <c r="AH12" i="37"/>
  <c r="AI12" i="37"/>
  <c r="AJ12" i="37"/>
  <c r="AG13" i="37"/>
  <c r="AH13" i="37"/>
  <c r="AI13" i="37"/>
  <c r="AJ13" i="37"/>
  <c r="AG14" i="37"/>
  <c r="AH14" i="37"/>
  <c r="AI14" i="37"/>
  <c r="AJ14" i="37"/>
  <c r="AG15" i="37"/>
  <c r="AH15" i="37"/>
  <c r="AI15" i="37"/>
  <c r="AJ15" i="37"/>
  <c r="AG16" i="37"/>
  <c r="AH16" i="37"/>
  <c r="AI16" i="37"/>
  <c r="AJ16" i="37"/>
  <c r="AG17" i="37"/>
  <c r="AH17" i="37"/>
  <c r="AI17" i="37"/>
  <c r="AJ17" i="37"/>
  <c r="AG18" i="37"/>
  <c r="AH18" i="37"/>
  <c r="AI18" i="37"/>
  <c r="AJ18" i="37"/>
  <c r="AG19" i="37"/>
  <c r="AH19" i="37"/>
  <c r="AI19" i="37"/>
  <c r="AJ19" i="37"/>
  <c r="AG21" i="37"/>
  <c r="AH21" i="37"/>
  <c r="AI21" i="37"/>
  <c r="AJ21" i="37"/>
  <c r="AG22" i="37"/>
  <c r="AH22" i="37"/>
  <c r="AI22" i="37"/>
  <c r="AJ22" i="37"/>
  <c r="AG23" i="37"/>
  <c r="AH23" i="37"/>
  <c r="AI23" i="37"/>
  <c r="AJ23" i="37"/>
  <c r="AG24" i="37"/>
  <c r="AH24" i="37"/>
  <c r="AI24" i="37"/>
  <c r="AJ24" i="37"/>
  <c r="AG25" i="37"/>
  <c r="AH25" i="37"/>
  <c r="AI25" i="37"/>
  <c r="AJ25" i="37"/>
  <c r="AG26" i="37"/>
  <c r="AH26" i="37"/>
  <c r="AI26" i="37"/>
  <c r="AJ26" i="37"/>
  <c r="AG27" i="37"/>
  <c r="AH27" i="37"/>
  <c r="AI27" i="37"/>
  <c r="AJ27" i="37"/>
  <c r="AG28" i="37"/>
  <c r="AH28" i="37"/>
  <c r="AI28" i="37"/>
  <c r="AJ28" i="37"/>
  <c r="AG29" i="37"/>
  <c r="AH29" i="37"/>
  <c r="AI29" i="37"/>
  <c r="AJ29" i="37"/>
  <c r="AG30" i="37"/>
  <c r="AH30" i="37"/>
  <c r="AI30" i="37"/>
  <c r="AJ30" i="37"/>
  <c r="AG31" i="37"/>
  <c r="AH31" i="37"/>
  <c r="AI31" i="37"/>
  <c r="AJ31" i="37"/>
  <c r="AG32" i="37"/>
  <c r="AH32" i="37"/>
  <c r="AI32" i="37"/>
  <c r="AJ32" i="37"/>
  <c r="AG33" i="37"/>
  <c r="AH33" i="37"/>
  <c r="AI33" i="37"/>
  <c r="AJ33" i="37"/>
  <c r="AG34" i="37"/>
  <c r="AH34" i="37"/>
  <c r="AI34" i="37"/>
  <c r="AJ34" i="37"/>
  <c r="AG35" i="37"/>
  <c r="AH35" i="37"/>
  <c r="AI35" i="37"/>
  <c r="AJ35" i="37"/>
  <c r="AG36" i="37"/>
  <c r="AH36" i="37"/>
  <c r="AI36" i="37"/>
  <c r="AJ36" i="37"/>
  <c r="AG37" i="37"/>
  <c r="AH37" i="37"/>
  <c r="AI37" i="37"/>
  <c r="AJ37" i="37"/>
  <c r="AG38" i="37"/>
  <c r="AH38" i="37"/>
  <c r="AI38" i="37"/>
  <c r="AJ38" i="37"/>
  <c r="AG39" i="37"/>
  <c r="AH39" i="37"/>
  <c r="AI39" i="37"/>
  <c r="AJ39" i="37"/>
  <c r="AG40" i="37"/>
  <c r="AH40" i="37"/>
  <c r="AI40" i="37"/>
  <c r="AJ40" i="37"/>
  <c r="AG41" i="37"/>
  <c r="AH41" i="37"/>
  <c r="AI41" i="37"/>
  <c r="AJ41" i="37"/>
  <c r="AG42" i="37"/>
  <c r="AH42" i="37"/>
  <c r="AI42" i="37"/>
  <c r="AJ42" i="37"/>
  <c r="AG43" i="37"/>
  <c r="AH43" i="37"/>
  <c r="AI43" i="37"/>
  <c r="AJ43" i="37"/>
  <c r="AG44" i="37"/>
  <c r="AH44" i="37"/>
  <c r="AI44" i="37"/>
  <c r="AJ44" i="37"/>
  <c r="AG45" i="37"/>
  <c r="AH45" i="37"/>
  <c r="AI45" i="37"/>
  <c r="AJ45" i="37"/>
  <c r="AG46" i="37"/>
  <c r="AH46" i="37"/>
  <c r="AI46" i="37"/>
  <c r="AJ46" i="37"/>
  <c r="AG47" i="37"/>
  <c r="AH47" i="37"/>
  <c r="AI47" i="37"/>
  <c r="AJ47" i="37"/>
  <c r="AG48" i="37"/>
  <c r="AH48" i="37"/>
  <c r="AI48" i="37"/>
  <c r="AJ48" i="37"/>
  <c r="AG49" i="37"/>
  <c r="AH49" i="37"/>
  <c r="AI49" i="37"/>
  <c r="AJ49" i="37"/>
  <c r="AG50" i="37"/>
  <c r="AH50" i="37"/>
  <c r="AI50" i="37"/>
  <c r="AJ50" i="37"/>
  <c r="AG51" i="37"/>
  <c r="AH51" i="37"/>
  <c r="AI51" i="37"/>
  <c r="AJ51" i="37"/>
  <c r="AG52" i="37"/>
  <c r="AH52" i="37"/>
  <c r="AI52" i="37"/>
  <c r="AJ52" i="37"/>
  <c r="AG53" i="37"/>
  <c r="AH53" i="37"/>
  <c r="AI53" i="37"/>
  <c r="AJ53" i="37"/>
  <c r="AG54" i="37"/>
  <c r="AH54" i="37"/>
  <c r="AI54" i="37"/>
  <c r="AJ54" i="37"/>
  <c r="AG55" i="37"/>
  <c r="AH55" i="37"/>
  <c r="AI55" i="37"/>
  <c r="AJ55" i="37"/>
  <c r="AG56" i="37"/>
  <c r="AH56" i="37"/>
  <c r="AI56" i="37"/>
  <c r="AJ56" i="37"/>
  <c r="AG57" i="37"/>
  <c r="AH57" i="37"/>
  <c r="AI57" i="37"/>
  <c r="AJ57" i="37"/>
  <c r="AG58" i="37"/>
  <c r="AH58" i="37"/>
  <c r="AI58" i="37"/>
  <c r="AJ58" i="37"/>
  <c r="AG59" i="37"/>
  <c r="AH59" i="37"/>
  <c r="AI59" i="37"/>
  <c r="AJ59" i="37"/>
  <c r="AG60" i="37"/>
  <c r="AH60" i="37"/>
  <c r="AI60" i="37"/>
  <c r="AJ60" i="37"/>
  <c r="AG61" i="37"/>
  <c r="AH61" i="37"/>
  <c r="AI61" i="37"/>
  <c r="AJ61" i="37"/>
  <c r="AG62" i="37"/>
  <c r="AH62" i="37"/>
  <c r="AI62" i="37"/>
  <c r="AJ62" i="37"/>
  <c r="AG63" i="37"/>
  <c r="AH63" i="37"/>
  <c r="AI63" i="37"/>
  <c r="AJ63" i="37"/>
  <c r="AG64" i="37"/>
  <c r="AH64" i="37"/>
  <c r="AI64" i="37"/>
  <c r="AJ64" i="37"/>
  <c r="AG65" i="37"/>
  <c r="AH65" i="37"/>
  <c r="AI65" i="37"/>
  <c r="AJ65" i="37"/>
  <c r="AG66" i="37"/>
  <c r="AH66" i="37"/>
  <c r="AI66" i="37"/>
  <c r="AJ66" i="37"/>
  <c r="AG67" i="37"/>
  <c r="AH67" i="37"/>
  <c r="AI67" i="37"/>
  <c r="AJ67" i="37"/>
  <c r="AG68" i="37"/>
  <c r="AH68" i="37"/>
  <c r="AI68" i="37"/>
  <c r="AJ68" i="37"/>
  <c r="AG69" i="37"/>
  <c r="AH69" i="37"/>
  <c r="AI69" i="37"/>
  <c r="AJ69" i="37"/>
  <c r="AG70" i="37"/>
  <c r="AH70" i="37"/>
  <c r="AI70" i="37"/>
  <c r="AJ70" i="37"/>
  <c r="AG71" i="37"/>
  <c r="AH71" i="37"/>
  <c r="AI71" i="37"/>
  <c r="AJ71" i="37"/>
  <c r="AG72" i="37"/>
  <c r="AH72" i="37"/>
  <c r="AI72" i="37"/>
  <c r="AJ72" i="37"/>
  <c r="AG73" i="37"/>
  <c r="AH73" i="37"/>
  <c r="AI73" i="37"/>
  <c r="AJ73" i="37"/>
  <c r="AG74" i="37"/>
  <c r="AH74" i="37"/>
  <c r="AI74" i="37"/>
  <c r="AJ74" i="37"/>
  <c r="AG75" i="37"/>
  <c r="AH75" i="37"/>
  <c r="AI75" i="37"/>
  <c r="AJ75" i="37"/>
  <c r="AG76" i="37"/>
  <c r="AH76" i="37"/>
  <c r="AI76" i="37"/>
  <c r="AJ76" i="37"/>
  <c r="AG77" i="37"/>
  <c r="AH77" i="37"/>
  <c r="AI77" i="37"/>
  <c r="AJ77" i="37"/>
  <c r="AG78" i="37"/>
  <c r="AH78" i="37"/>
  <c r="AI78" i="37"/>
  <c r="AJ78" i="37"/>
  <c r="AG79" i="37"/>
  <c r="AH79" i="37"/>
  <c r="AI79" i="37"/>
  <c r="AJ79" i="37"/>
  <c r="AG80" i="37"/>
  <c r="AH80" i="37"/>
  <c r="AI80" i="37"/>
  <c r="AJ80" i="37"/>
  <c r="AG81" i="37"/>
  <c r="AH81" i="37"/>
  <c r="AI81" i="37"/>
  <c r="AJ81" i="37"/>
  <c r="AG82" i="37"/>
  <c r="AH82" i="37"/>
  <c r="AI82" i="37"/>
  <c r="AJ82" i="37"/>
  <c r="AG83" i="37"/>
  <c r="AH83" i="37"/>
  <c r="AI83" i="37"/>
  <c r="AJ83" i="37"/>
  <c r="AG84" i="37"/>
  <c r="AH84" i="37"/>
  <c r="AI84" i="37"/>
  <c r="AJ84" i="37"/>
  <c r="AG85" i="37"/>
  <c r="AH85" i="37"/>
  <c r="AI85" i="37"/>
  <c r="AJ85" i="37"/>
  <c r="AG86" i="37"/>
  <c r="AH86" i="37"/>
  <c r="AI86" i="37"/>
  <c r="AJ86" i="37"/>
  <c r="AG87" i="37"/>
  <c r="AH87" i="37"/>
  <c r="AI87" i="37"/>
  <c r="AJ87" i="37"/>
  <c r="AG88" i="37"/>
  <c r="AH88" i="37"/>
  <c r="AI88" i="37"/>
  <c r="AJ88" i="37"/>
  <c r="AG89" i="37"/>
  <c r="AH89" i="37"/>
  <c r="AI89" i="37"/>
  <c r="AJ89" i="37"/>
  <c r="AG90" i="37"/>
  <c r="AH90" i="37"/>
  <c r="AI90" i="37"/>
  <c r="AJ90" i="37"/>
  <c r="AG91" i="37"/>
  <c r="AH91" i="37"/>
  <c r="AI91" i="37"/>
  <c r="AJ91" i="37"/>
  <c r="AG92" i="37"/>
  <c r="AH92" i="37"/>
  <c r="AI92" i="37"/>
  <c r="AJ92" i="37"/>
  <c r="AG93" i="37"/>
  <c r="AH93" i="37"/>
  <c r="AI93" i="37"/>
  <c r="AJ93" i="37"/>
  <c r="AG94" i="37"/>
  <c r="AH94" i="37"/>
  <c r="AI94" i="37"/>
  <c r="AJ94" i="37"/>
  <c r="AG95" i="37"/>
  <c r="AH95" i="37"/>
  <c r="AI95" i="37"/>
  <c r="AJ95" i="37"/>
  <c r="AG96" i="37"/>
  <c r="AH96" i="37"/>
  <c r="AI96" i="37"/>
  <c r="AJ96" i="37"/>
  <c r="AG97" i="37"/>
  <c r="AH97" i="37"/>
  <c r="AI97" i="37"/>
  <c r="AJ97" i="37"/>
  <c r="AG98" i="37"/>
  <c r="AH98" i="37"/>
  <c r="AI98" i="37"/>
  <c r="AJ98" i="37"/>
  <c r="AG99" i="37"/>
  <c r="AH99" i="37"/>
  <c r="AI99" i="37"/>
  <c r="AJ99" i="37"/>
  <c r="AG100" i="37"/>
  <c r="AH100" i="37"/>
  <c r="AI100" i="37"/>
  <c r="AJ100" i="37"/>
  <c r="AG101" i="37"/>
  <c r="AH101" i="37"/>
  <c r="AI101" i="37"/>
  <c r="AJ101" i="37"/>
  <c r="AG102" i="37"/>
  <c r="AH102" i="37"/>
  <c r="AI102" i="37"/>
  <c r="AJ102" i="37"/>
  <c r="AG103" i="37"/>
  <c r="AH103" i="37"/>
  <c r="AI103" i="37"/>
  <c r="AJ103" i="37"/>
  <c r="AG104" i="37"/>
  <c r="AH104" i="37"/>
  <c r="AI104" i="37"/>
  <c r="AJ104" i="37"/>
  <c r="AG105" i="37"/>
  <c r="AH105" i="37"/>
  <c r="AI105" i="37"/>
  <c r="AJ105" i="37"/>
  <c r="AG106" i="37"/>
  <c r="AH106" i="37"/>
  <c r="AI106" i="37"/>
  <c r="AJ106" i="37"/>
  <c r="AG107" i="37"/>
  <c r="AH107" i="37"/>
  <c r="AI107" i="37"/>
  <c r="AJ107" i="37"/>
  <c r="AG108" i="37"/>
  <c r="AH108" i="37"/>
  <c r="AI108" i="37"/>
  <c r="AJ108" i="37"/>
  <c r="AG109" i="37"/>
  <c r="AH109" i="37"/>
  <c r="AI109" i="37"/>
  <c r="AJ109" i="37"/>
  <c r="AG110" i="37"/>
  <c r="AH110" i="37"/>
  <c r="AI110" i="37"/>
  <c r="AJ110" i="37"/>
  <c r="AG111" i="37"/>
  <c r="AH111" i="37"/>
  <c r="AI111" i="37"/>
  <c r="AJ111" i="37"/>
  <c r="AG112" i="37"/>
  <c r="AH112" i="37"/>
  <c r="AI112" i="37"/>
  <c r="AJ112" i="37"/>
  <c r="AG113" i="37"/>
  <c r="AH113" i="37"/>
  <c r="AI113" i="37"/>
  <c r="AJ113" i="37"/>
  <c r="AG114" i="37"/>
  <c r="AH114" i="37"/>
  <c r="AI114" i="37"/>
  <c r="AJ114" i="37"/>
  <c r="AG115" i="37"/>
  <c r="AH115" i="37"/>
  <c r="AI115" i="37"/>
  <c r="AJ115" i="37"/>
  <c r="AG116" i="37"/>
  <c r="AH116" i="37"/>
  <c r="AI116" i="37"/>
  <c r="AJ116" i="37"/>
  <c r="AG117" i="37"/>
  <c r="AH117" i="37"/>
  <c r="AI117" i="37"/>
  <c r="AJ117" i="37"/>
  <c r="AG118" i="37"/>
  <c r="AH118" i="37"/>
  <c r="AI118" i="37"/>
  <c r="AJ118" i="37"/>
  <c r="AG119" i="37"/>
  <c r="AH119" i="37"/>
  <c r="AI119" i="37"/>
  <c r="AJ119" i="37"/>
  <c r="AG120" i="37"/>
  <c r="AH120" i="37"/>
  <c r="AI120" i="37"/>
  <c r="AJ120" i="37"/>
  <c r="AG121" i="37"/>
  <c r="AH121" i="37"/>
  <c r="AI121" i="37"/>
  <c r="AJ121" i="37"/>
  <c r="AG122" i="37"/>
  <c r="AH122" i="37"/>
  <c r="AI122" i="37"/>
  <c r="AJ122" i="37"/>
  <c r="AG123" i="37"/>
  <c r="AH123" i="37"/>
  <c r="AI123" i="37"/>
  <c r="AJ123" i="37"/>
  <c r="AG124" i="37"/>
  <c r="AH124" i="37"/>
  <c r="AI124" i="37"/>
  <c r="AJ124" i="37"/>
  <c r="AG125" i="37"/>
  <c r="AH125" i="37"/>
  <c r="AI125" i="37"/>
  <c r="AJ125" i="37"/>
  <c r="AG126" i="37"/>
  <c r="AH126" i="37"/>
  <c r="AI126" i="37"/>
  <c r="AJ126" i="37"/>
  <c r="AG127" i="37"/>
  <c r="AH127" i="37"/>
  <c r="AI127" i="37"/>
  <c r="AJ127" i="37"/>
  <c r="AG128" i="37"/>
  <c r="AH128" i="37"/>
  <c r="AI128" i="37"/>
  <c r="AJ128" i="37"/>
  <c r="AG129" i="37"/>
  <c r="AH129" i="37"/>
  <c r="AI129" i="37"/>
  <c r="AJ129" i="37"/>
  <c r="AG130" i="37"/>
  <c r="AH130" i="37"/>
  <c r="AI130" i="37"/>
  <c r="AJ130" i="37"/>
  <c r="AG131" i="37"/>
  <c r="AH131" i="37"/>
  <c r="AI131" i="37"/>
  <c r="AJ131" i="37"/>
  <c r="AG132" i="37"/>
  <c r="AH132" i="37"/>
  <c r="AI132" i="37"/>
  <c r="AJ132" i="37"/>
  <c r="AG133" i="37"/>
  <c r="AH133" i="37"/>
  <c r="AI133" i="37"/>
  <c r="AJ133" i="37"/>
  <c r="AG134" i="37"/>
  <c r="AH134" i="37"/>
  <c r="AI134" i="37"/>
  <c r="AJ134" i="37"/>
  <c r="AG135" i="37"/>
  <c r="AH135" i="37"/>
  <c r="AI135" i="37"/>
  <c r="AJ135" i="37"/>
  <c r="AG136" i="37"/>
  <c r="AH136" i="37"/>
  <c r="AI136" i="37"/>
  <c r="AJ136" i="37"/>
  <c r="AG137" i="37"/>
  <c r="AH137" i="37"/>
  <c r="AI137" i="37"/>
  <c r="AJ137" i="37"/>
  <c r="AG138" i="37"/>
  <c r="AH138" i="37"/>
  <c r="AI138" i="37"/>
  <c r="AJ138" i="37"/>
  <c r="AG139" i="37"/>
  <c r="AH139" i="37"/>
  <c r="AI139" i="37"/>
  <c r="AJ139" i="37"/>
  <c r="AG140" i="37"/>
  <c r="AH140" i="37"/>
  <c r="AI140" i="37"/>
  <c r="AJ140" i="37"/>
  <c r="AG141" i="37"/>
  <c r="AH141" i="37"/>
  <c r="AI141" i="37"/>
  <c r="AJ141" i="37"/>
  <c r="AG142" i="37"/>
  <c r="AH142" i="37"/>
  <c r="AI142" i="37"/>
  <c r="AJ142" i="37"/>
  <c r="AG143" i="37"/>
  <c r="AH143" i="37"/>
  <c r="AI143" i="37"/>
  <c r="AJ143" i="37"/>
  <c r="AG144" i="37"/>
  <c r="AH144" i="37"/>
  <c r="AI144" i="37"/>
  <c r="AJ144" i="37"/>
  <c r="AG145" i="37"/>
  <c r="AH145" i="37"/>
  <c r="AI145" i="37"/>
  <c r="AJ145" i="37"/>
  <c r="AG146" i="37"/>
  <c r="AH146" i="37"/>
  <c r="AI146" i="37"/>
  <c r="AJ146" i="37"/>
  <c r="AG147" i="37"/>
  <c r="AH147" i="37"/>
  <c r="AI147" i="37"/>
  <c r="AJ147" i="37"/>
  <c r="AG148" i="37"/>
  <c r="AH148" i="37"/>
  <c r="AI148" i="37"/>
  <c r="AJ148" i="37"/>
  <c r="AG149" i="37"/>
  <c r="AH149" i="37"/>
  <c r="AI149" i="37"/>
  <c r="AJ149" i="37"/>
  <c r="AG150" i="37"/>
  <c r="AH150" i="37"/>
  <c r="AI150" i="37"/>
  <c r="AJ150" i="37"/>
  <c r="AG151" i="37"/>
  <c r="AH151" i="37"/>
  <c r="AI151" i="37"/>
  <c r="AJ151" i="37"/>
  <c r="AG152" i="37"/>
  <c r="AH152" i="37"/>
  <c r="AI152" i="37"/>
  <c r="AJ152" i="37"/>
  <c r="AG153" i="37"/>
  <c r="AH153" i="37"/>
  <c r="AI153" i="37"/>
  <c r="AJ153" i="37"/>
  <c r="AG154" i="37"/>
  <c r="AH154" i="37"/>
  <c r="AI154" i="37"/>
  <c r="AJ154" i="37"/>
  <c r="AG155" i="37"/>
  <c r="AH155" i="37"/>
  <c r="AI155" i="37"/>
  <c r="AJ155" i="37"/>
  <c r="AG156" i="37"/>
  <c r="AH156" i="37"/>
  <c r="AI156" i="37"/>
  <c r="AJ156" i="37"/>
  <c r="AG157" i="37"/>
  <c r="AH157" i="37"/>
  <c r="AI157" i="37"/>
  <c r="AJ157" i="37"/>
  <c r="AG158" i="37"/>
  <c r="AH158" i="37"/>
  <c r="AI158" i="37"/>
  <c r="AJ158" i="37"/>
  <c r="AG159" i="37"/>
  <c r="AH159" i="37"/>
  <c r="AI159" i="37"/>
  <c r="AJ159" i="37"/>
  <c r="AG160" i="37"/>
  <c r="AH160" i="37"/>
  <c r="AI160" i="37"/>
  <c r="AJ160" i="37"/>
  <c r="AG161" i="37"/>
  <c r="AH161" i="37"/>
  <c r="AI161" i="37"/>
  <c r="AJ161" i="37"/>
  <c r="AG162" i="37"/>
  <c r="AH162" i="37"/>
  <c r="AI162" i="37"/>
  <c r="AJ162" i="37"/>
  <c r="AG163" i="37"/>
  <c r="AH163" i="37"/>
  <c r="AI163" i="37"/>
  <c r="AJ163" i="37"/>
  <c r="AG164" i="37"/>
  <c r="AH164" i="37"/>
  <c r="AI164" i="37"/>
  <c r="AJ164" i="37"/>
  <c r="AG165" i="37"/>
  <c r="AH165" i="37"/>
  <c r="AI165" i="37"/>
  <c r="AJ165" i="37"/>
  <c r="AG166" i="37"/>
  <c r="AH166" i="37"/>
  <c r="AI166" i="37"/>
  <c r="AJ166" i="37"/>
  <c r="AG167" i="37"/>
  <c r="AH167" i="37"/>
  <c r="AI167" i="37"/>
  <c r="AJ167" i="37"/>
  <c r="AG168" i="37"/>
  <c r="AH168" i="37"/>
  <c r="AI168" i="37"/>
  <c r="AJ168" i="37"/>
  <c r="AG169" i="37"/>
  <c r="AH169" i="37"/>
  <c r="AI169" i="37"/>
  <c r="AJ169" i="37"/>
  <c r="AG170" i="37"/>
  <c r="AH170" i="37"/>
  <c r="AI170" i="37"/>
  <c r="AJ170" i="37"/>
  <c r="AG171" i="37"/>
  <c r="AH171" i="37"/>
  <c r="AI171" i="37"/>
  <c r="AJ171" i="37"/>
  <c r="AG172" i="37"/>
  <c r="AH172" i="37"/>
  <c r="AI172" i="37"/>
  <c r="AJ172" i="37"/>
  <c r="AG173" i="37"/>
  <c r="AH173" i="37"/>
  <c r="AI173" i="37"/>
  <c r="AJ173" i="37"/>
  <c r="AG174" i="37"/>
  <c r="AH174" i="37"/>
  <c r="AI174" i="37"/>
  <c r="AJ174" i="37"/>
  <c r="AG175" i="37"/>
  <c r="AH175" i="37"/>
  <c r="AI175" i="37"/>
  <c r="AJ175" i="37"/>
  <c r="AG176" i="37"/>
  <c r="AH176" i="37"/>
  <c r="AI176" i="37"/>
  <c r="AJ176" i="37"/>
  <c r="AG177" i="37"/>
  <c r="AH177" i="37"/>
  <c r="AI177" i="37"/>
  <c r="AJ177" i="37"/>
  <c r="AG178" i="37"/>
  <c r="AH178" i="37"/>
  <c r="AI178" i="37"/>
  <c r="AJ178" i="37"/>
  <c r="AG179" i="37"/>
  <c r="AH179" i="37"/>
  <c r="AI179" i="37"/>
  <c r="AJ179" i="37"/>
  <c r="AG180" i="37"/>
  <c r="AH180" i="37"/>
  <c r="AI180" i="37"/>
  <c r="AJ180" i="37"/>
  <c r="G5" i="53" l="1"/>
  <c r="G6" i="53"/>
  <c r="G7" i="53"/>
  <c r="G8" i="53"/>
  <c r="G9" i="53"/>
  <c r="G10" i="53"/>
  <c r="G11" i="53"/>
  <c r="G12" i="53"/>
  <c r="G13" i="53"/>
  <c r="G14" i="53"/>
  <c r="G15" i="53"/>
  <c r="G16" i="53"/>
  <c r="G17" i="53"/>
  <c r="G18" i="53"/>
  <c r="G19" i="53"/>
  <c r="G20" i="53"/>
  <c r="G21" i="53"/>
  <c r="G22" i="53"/>
  <c r="G23" i="53"/>
  <c r="G24" i="53"/>
  <c r="G25" i="53"/>
  <c r="G26" i="53"/>
  <c r="G27" i="53"/>
  <c r="G28" i="53"/>
  <c r="G29" i="53"/>
  <c r="G30" i="53"/>
  <c r="G31" i="53"/>
  <c r="G32" i="53"/>
  <c r="G33" i="53"/>
  <c r="G34" i="53"/>
  <c r="G35" i="53"/>
  <c r="G36" i="53"/>
  <c r="G37" i="53"/>
  <c r="G38" i="53"/>
  <c r="G39" i="53"/>
  <c r="G40" i="53"/>
  <c r="G41" i="53"/>
  <c r="G42" i="53"/>
  <c r="G43" i="53"/>
  <c r="G44" i="53"/>
  <c r="G45" i="53"/>
  <c r="G46" i="53"/>
  <c r="G47" i="53"/>
  <c r="G48" i="53"/>
  <c r="G49" i="53"/>
  <c r="G50" i="53"/>
  <c r="G51" i="53"/>
  <c r="G52" i="53"/>
  <c r="G53" i="53"/>
  <c r="G54" i="53"/>
  <c r="G55" i="53"/>
  <c r="G56" i="53"/>
  <c r="G57" i="53"/>
  <c r="G58" i="53"/>
  <c r="G59" i="53"/>
  <c r="G60" i="53"/>
  <c r="G61" i="53"/>
  <c r="G62" i="53"/>
  <c r="G63" i="53"/>
  <c r="G64" i="53"/>
  <c r="G65" i="53"/>
  <c r="G66" i="53"/>
  <c r="G67" i="53"/>
  <c r="G68" i="53"/>
  <c r="G69" i="53"/>
  <c r="G70" i="53"/>
  <c r="G71" i="53"/>
  <c r="G72" i="53"/>
  <c r="G73" i="53"/>
  <c r="G74" i="53"/>
  <c r="G75" i="53"/>
  <c r="G76" i="53"/>
  <c r="G77" i="53"/>
  <c r="G78" i="53"/>
  <c r="G79" i="53"/>
  <c r="G80" i="53"/>
  <c r="G81" i="53"/>
  <c r="G82" i="53"/>
  <c r="G83" i="53"/>
  <c r="G84" i="53"/>
  <c r="G85" i="53"/>
  <c r="G86" i="53"/>
  <c r="G87" i="53"/>
  <c r="G88" i="53"/>
  <c r="G89" i="53"/>
  <c r="G90" i="53"/>
  <c r="G91" i="53"/>
  <c r="G92" i="53"/>
  <c r="G93" i="53"/>
  <c r="G94" i="53"/>
  <c r="G95" i="53"/>
  <c r="G96" i="53"/>
  <c r="G97" i="53"/>
  <c r="G98" i="53"/>
  <c r="G99" i="53"/>
  <c r="G100" i="53"/>
  <c r="G101" i="53"/>
  <c r="G102" i="53"/>
  <c r="G103" i="53"/>
  <c r="G104" i="53"/>
  <c r="G105" i="53"/>
  <c r="G106" i="53"/>
  <c r="G107" i="53"/>
  <c r="G108" i="53"/>
  <c r="G109" i="53"/>
  <c r="G110" i="53"/>
  <c r="G111" i="53"/>
  <c r="G112" i="53"/>
  <c r="G113" i="53"/>
  <c r="G114" i="53"/>
  <c r="G115" i="53"/>
  <c r="G116" i="53"/>
  <c r="G117" i="53"/>
  <c r="G118" i="53"/>
  <c r="G119" i="53"/>
  <c r="G120" i="53"/>
  <c r="G121" i="53"/>
  <c r="G122" i="53"/>
  <c r="G123" i="53"/>
  <c r="G124" i="53"/>
  <c r="G125" i="53"/>
  <c r="G126" i="53"/>
  <c r="G127" i="53"/>
  <c r="G128" i="53"/>
  <c r="G129" i="53"/>
  <c r="G130" i="53"/>
  <c r="G131" i="53"/>
  <c r="G132" i="53"/>
  <c r="G133" i="53"/>
  <c r="G134" i="53"/>
  <c r="G135" i="53"/>
  <c r="G136" i="53"/>
  <c r="G137" i="53"/>
  <c r="G138" i="53"/>
  <c r="G139" i="53"/>
  <c r="G140" i="53"/>
  <c r="G141" i="53"/>
  <c r="G142" i="53"/>
  <c r="G143" i="53"/>
  <c r="G144" i="53"/>
  <c r="G145" i="53"/>
  <c r="G146" i="53"/>
  <c r="G147" i="53"/>
  <c r="G148" i="53"/>
  <c r="G149" i="53"/>
  <c r="G150" i="53"/>
  <c r="G151" i="53"/>
  <c r="G152" i="53"/>
  <c r="G153" i="53"/>
  <c r="G154" i="53"/>
  <c r="G155" i="53"/>
  <c r="G156" i="53"/>
  <c r="G157" i="53"/>
  <c r="G158" i="53"/>
  <c r="G159" i="53"/>
  <c r="G160" i="53"/>
  <c r="G161" i="53"/>
  <c r="G162" i="53"/>
  <c r="G163" i="53"/>
  <c r="G164" i="53"/>
  <c r="G165" i="53"/>
  <c r="G166" i="53"/>
  <c r="G167" i="53"/>
  <c r="G168" i="53"/>
  <c r="G169" i="53"/>
  <c r="G170" i="53"/>
  <c r="G171" i="53"/>
  <c r="G172" i="53"/>
  <c r="G173" i="53"/>
  <c r="G174" i="53"/>
  <c r="G175" i="53"/>
  <c r="G176" i="53"/>
  <c r="G177" i="53"/>
  <c r="G178" i="53"/>
  <c r="G179" i="53"/>
  <c r="G180" i="53"/>
  <c r="G181" i="53"/>
  <c r="G182" i="53"/>
  <c r="G183" i="53"/>
  <c r="G184" i="53"/>
  <c r="G185" i="53"/>
  <c r="G186" i="53"/>
  <c r="G187" i="53"/>
  <c r="G188" i="53"/>
  <c r="G189" i="53"/>
  <c r="G190" i="53"/>
  <c r="G191" i="53"/>
  <c r="G192" i="53"/>
  <c r="G193" i="53"/>
  <c r="G194" i="53"/>
  <c r="G195" i="53"/>
  <c r="G196" i="53"/>
  <c r="G197" i="53"/>
  <c r="G198" i="53"/>
  <c r="G199" i="53"/>
  <c r="G200" i="53"/>
  <c r="G201" i="53"/>
  <c r="G202" i="53"/>
  <c r="G203" i="53"/>
  <c r="G204" i="53"/>
  <c r="G205" i="53"/>
  <c r="G206" i="53"/>
  <c r="G207" i="53"/>
  <c r="G208" i="53"/>
  <c r="G209" i="53"/>
  <c r="G210" i="53"/>
  <c r="G211" i="53"/>
  <c r="G212" i="53"/>
  <c r="G213" i="53"/>
  <c r="G214" i="53"/>
  <c r="G215" i="53"/>
  <c r="G216" i="53"/>
  <c r="G217" i="53"/>
  <c r="G218" i="53"/>
  <c r="G219" i="53"/>
  <c r="G220" i="53"/>
  <c r="G221" i="53"/>
  <c r="G222" i="53"/>
  <c r="G223" i="53"/>
  <c r="G224" i="53"/>
  <c r="G225" i="53"/>
  <c r="G226" i="53"/>
  <c r="G227" i="53"/>
  <c r="G228" i="53"/>
  <c r="G229" i="53"/>
  <c r="G230" i="53"/>
  <c r="G231" i="53"/>
  <c r="G232" i="53"/>
  <c r="G233" i="53"/>
  <c r="G234" i="53"/>
  <c r="G235" i="53"/>
  <c r="G236" i="53"/>
  <c r="G237" i="53"/>
  <c r="G238" i="53"/>
  <c r="G239" i="53"/>
  <c r="G240" i="53"/>
  <c r="G241" i="53"/>
  <c r="G242" i="53"/>
  <c r="G243" i="53"/>
  <c r="G244" i="53"/>
  <c r="G245" i="53"/>
  <c r="G246" i="53"/>
  <c r="G247" i="53"/>
  <c r="G248" i="53"/>
  <c r="G249" i="53"/>
  <c r="G250" i="53"/>
  <c r="G251" i="53"/>
  <c r="G252" i="53"/>
  <c r="G253" i="53"/>
  <c r="G254" i="53"/>
  <c r="G255" i="53"/>
  <c r="G256" i="53"/>
  <c r="G257" i="53"/>
  <c r="G258" i="53"/>
  <c r="G259" i="53"/>
  <c r="G260" i="53"/>
  <c r="G261" i="53"/>
  <c r="G262" i="53"/>
  <c r="G263" i="53"/>
  <c r="G264" i="53"/>
  <c r="G265" i="53"/>
  <c r="G266" i="53"/>
  <c r="G267" i="53"/>
  <c r="G268" i="53"/>
  <c r="G269" i="53"/>
  <c r="G270" i="53"/>
  <c r="G271" i="53"/>
  <c r="G272" i="53"/>
  <c r="G273" i="53"/>
  <c r="G274" i="53"/>
  <c r="G275" i="53"/>
  <c r="G276" i="53"/>
  <c r="G277" i="53"/>
  <c r="G278" i="53"/>
  <c r="G279" i="53"/>
  <c r="G280" i="53"/>
  <c r="G281" i="53"/>
  <c r="G282" i="53"/>
  <c r="G283" i="53"/>
  <c r="G284" i="53"/>
  <c r="G285" i="53"/>
  <c r="G286" i="53"/>
  <c r="G287" i="53"/>
  <c r="G288" i="53"/>
  <c r="G289" i="53"/>
  <c r="G290" i="53"/>
  <c r="G291" i="53"/>
  <c r="G292" i="53"/>
  <c r="G293" i="53"/>
  <c r="G294" i="53"/>
  <c r="G295" i="53"/>
  <c r="G296" i="53"/>
  <c r="G297" i="53"/>
  <c r="G298" i="53"/>
  <c r="G299" i="53"/>
  <c r="G300" i="53"/>
  <c r="G301" i="53"/>
  <c r="G302" i="53"/>
  <c r="G303" i="53"/>
  <c r="G304" i="53"/>
  <c r="N5" i="53"/>
  <c r="O5" i="53"/>
  <c r="K5" i="53"/>
  <c r="N6" i="53"/>
  <c r="O6" i="53"/>
  <c r="K6" i="53"/>
  <c r="N7" i="53"/>
  <c r="O7" i="53"/>
  <c r="K7" i="53"/>
  <c r="N8" i="53"/>
  <c r="O8" i="53"/>
  <c r="K8" i="53"/>
  <c r="N9" i="53"/>
  <c r="O9" i="53"/>
  <c r="K9" i="53"/>
  <c r="N10" i="53"/>
  <c r="O10" i="53"/>
  <c r="K10" i="53"/>
  <c r="N11" i="53"/>
  <c r="O11" i="53"/>
  <c r="K11" i="53"/>
  <c r="N12" i="53"/>
  <c r="O12" i="53"/>
  <c r="K12" i="53"/>
  <c r="N13" i="53"/>
  <c r="O13" i="53"/>
  <c r="K13" i="53"/>
  <c r="N14" i="53"/>
  <c r="O14" i="53"/>
  <c r="K14" i="53"/>
  <c r="N15" i="53"/>
  <c r="O15" i="53"/>
  <c r="K15" i="53"/>
  <c r="N16" i="53"/>
  <c r="O16" i="53"/>
  <c r="K16" i="53"/>
  <c r="N17" i="53"/>
  <c r="O17" i="53"/>
  <c r="K17" i="53"/>
  <c r="N18" i="53"/>
  <c r="O18" i="53"/>
  <c r="K18" i="53"/>
  <c r="N19" i="53"/>
  <c r="O19" i="53"/>
  <c r="K19" i="53"/>
  <c r="N20" i="53"/>
  <c r="O20" i="53"/>
  <c r="K20" i="53"/>
  <c r="N21" i="53"/>
  <c r="O21" i="53"/>
  <c r="K21" i="53"/>
  <c r="N22" i="53"/>
  <c r="O22" i="53"/>
  <c r="K22" i="53"/>
  <c r="N23" i="53"/>
  <c r="O23" i="53"/>
  <c r="K23" i="53"/>
  <c r="N24" i="53"/>
  <c r="O24" i="53"/>
  <c r="K24" i="53"/>
  <c r="N25" i="53"/>
  <c r="O25" i="53"/>
  <c r="K25" i="53"/>
  <c r="N26" i="53"/>
  <c r="O26" i="53"/>
  <c r="K26" i="53"/>
  <c r="N27" i="53"/>
  <c r="O27" i="53"/>
  <c r="K27" i="53"/>
  <c r="N28" i="53"/>
  <c r="O28" i="53"/>
  <c r="K28" i="53"/>
  <c r="N29" i="53"/>
  <c r="O29" i="53"/>
  <c r="K29" i="53"/>
  <c r="N30" i="53"/>
  <c r="O30" i="53"/>
  <c r="K30" i="53"/>
  <c r="N31" i="53"/>
  <c r="O31" i="53"/>
  <c r="K31" i="53"/>
  <c r="N32" i="53"/>
  <c r="O32" i="53"/>
  <c r="K32" i="53"/>
  <c r="N33" i="53"/>
  <c r="O33" i="53"/>
  <c r="K33" i="53"/>
  <c r="N34" i="53"/>
  <c r="O34" i="53"/>
  <c r="K34" i="53"/>
  <c r="N35" i="53"/>
  <c r="O35" i="53"/>
  <c r="K35" i="53"/>
  <c r="N36" i="53"/>
  <c r="O36" i="53"/>
  <c r="K36" i="53"/>
  <c r="N37" i="53"/>
  <c r="O37" i="53"/>
  <c r="K37" i="53"/>
  <c r="N38" i="53"/>
  <c r="O38" i="53"/>
  <c r="K38" i="53"/>
  <c r="N39" i="53"/>
  <c r="O39" i="53"/>
  <c r="K39" i="53"/>
  <c r="N40" i="53"/>
  <c r="O40" i="53"/>
  <c r="K40" i="53"/>
  <c r="N41" i="53"/>
  <c r="O41" i="53"/>
  <c r="K41" i="53"/>
  <c r="N42" i="53"/>
  <c r="O42" i="53"/>
  <c r="K42" i="53"/>
  <c r="N43" i="53"/>
  <c r="O43" i="53"/>
  <c r="AF43" i="53" s="1"/>
  <c r="K43" i="53"/>
  <c r="N44" i="53"/>
  <c r="O44" i="53"/>
  <c r="K44" i="53"/>
  <c r="N45" i="53"/>
  <c r="O45" i="53"/>
  <c r="K45" i="53"/>
  <c r="N46" i="53"/>
  <c r="O46" i="53"/>
  <c r="K46" i="53"/>
  <c r="N47" i="53"/>
  <c r="O47" i="53"/>
  <c r="K47" i="53"/>
  <c r="N48" i="53"/>
  <c r="O48" i="53"/>
  <c r="K48" i="53"/>
  <c r="N49" i="53"/>
  <c r="O49" i="53"/>
  <c r="K49" i="53"/>
  <c r="N50" i="53"/>
  <c r="O50" i="53"/>
  <c r="K50" i="53"/>
  <c r="N51" i="53"/>
  <c r="O51" i="53"/>
  <c r="K51" i="53"/>
  <c r="N52" i="53"/>
  <c r="O52" i="53"/>
  <c r="K52" i="53"/>
  <c r="N53" i="53"/>
  <c r="O53" i="53"/>
  <c r="K53" i="53"/>
  <c r="N54" i="53"/>
  <c r="O54" i="53"/>
  <c r="K54" i="53"/>
  <c r="N55" i="53"/>
  <c r="O55" i="53"/>
  <c r="K55" i="53"/>
  <c r="N56" i="53"/>
  <c r="O56" i="53"/>
  <c r="K56" i="53"/>
  <c r="N57" i="53"/>
  <c r="O57" i="53"/>
  <c r="K57" i="53"/>
  <c r="N58" i="53"/>
  <c r="O58" i="53"/>
  <c r="K58" i="53"/>
  <c r="N59" i="53"/>
  <c r="O59" i="53"/>
  <c r="AF59" i="53" s="1"/>
  <c r="K59" i="53"/>
  <c r="N60" i="53"/>
  <c r="O60" i="53"/>
  <c r="K60" i="53"/>
  <c r="N61" i="53"/>
  <c r="O61" i="53"/>
  <c r="K61" i="53"/>
  <c r="N62" i="53"/>
  <c r="O62" i="53"/>
  <c r="K62" i="53"/>
  <c r="N63" i="53"/>
  <c r="O63" i="53"/>
  <c r="K63" i="53"/>
  <c r="N64" i="53"/>
  <c r="O64" i="53"/>
  <c r="K64" i="53"/>
  <c r="N65" i="53"/>
  <c r="O65" i="53"/>
  <c r="K65" i="53"/>
  <c r="N66" i="53"/>
  <c r="O66" i="53"/>
  <c r="K66" i="53"/>
  <c r="N67" i="53"/>
  <c r="O67" i="53"/>
  <c r="K67" i="53"/>
  <c r="N68" i="53"/>
  <c r="O68" i="53"/>
  <c r="K68" i="53"/>
  <c r="N69" i="53"/>
  <c r="O69" i="53"/>
  <c r="K69" i="53"/>
  <c r="N70" i="53"/>
  <c r="O70" i="53"/>
  <c r="K70" i="53"/>
  <c r="N71" i="53"/>
  <c r="O71" i="53"/>
  <c r="K71" i="53"/>
  <c r="N72" i="53"/>
  <c r="O72" i="53"/>
  <c r="K72" i="53"/>
  <c r="N73" i="53"/>
  <c r="O73" i="53"/>
  <c r="K73" i="53"/>
  <c r="N74" i="53"/>
  <c r="O74" i="53"/>
  <c r="K74" i="53"/>
  <c r="N75" i="53"/>
  <c r="O75" i="53"/>
  <c r="K75" i="53"/>
  <c r="N76" i="53"/>
  <c r="O76" i="53"/>
  <c r="K76" i="53"/>
  <c r="N77" i="53"/>
  <c r="O77" i="53"/>
  <c r="K77" i="53"/>
  <c r="N78" i="53"/>
  <c r="O78" i="53"/>
  <c r="K78" i="53"/>
  <c r="N79" i="53"/>
  <c r="O79" i="53"/>
  <c r="K79" i="53"/>
  <c r="N80" i="53"/>
  <c r="O80" i="53"/>
  <c r="K80" i="53"/>
  <c r="N81" i="53"/>
  <c r="O81" i="53"/>
  <c r="K81" i="53"/>
  <c r="N82" i="53"/>
  <c r="O82" i="53"/>
  <c r="K82" i="53"/>
  <c r="N83" i="53"/>
  <c r="O83" i="53"/>
  <c r="K83" i="53"/>
  <c r="N84" i="53"/>
  <c r="O84" i="53"/>
  <c r="K84" i="53"/>
  <c r="N85" i="53"/>
  <c r="O85" i="53"/>
  <c r="K85" i="53"/>
  <c r="N86" i="53"/>
  <c r="O86" i="53"/>
  <c r="K86" i="53"/>
  <c r="N87" i="53"/>
  <c r="O87" i="53"/>
  <c r="K87" i="53"/>
  <c r="N88" i="53"/>
  <c r="O88" i="53"/>
  <c r="K88" i="53"/>
  <c r="N89" i="53"/>
  <c r="O89" i="53"/>
  <c r="K89" i="53"/>
  <c r="N90" i="53"/>
  <c r="O90" i="53"/>
  <c r="K90" i="53"/>
  <c r="N91" i="53"/>
  <c r="O91" i="53"/>
  <c r="K91" i="53"/>
  <c r="N92" i="53"/>
  <c r="O92" i="53"/>
  <c r="K92" i="53"/>
  <c r="N93" i="53"/>
  <c r="O93" i="53"/>
  <c r="K93" i="53"/>
  <c r="N94" i="53"/>
  <c r="O94" i="53"/>
  <c r="K94" i="53"/>
  <c r="N95" i="53"/>
  <c r="O95" i="53"/>
  <c r="K95" i="53"/>
  <c r="N96" i="53"/>
  <c r="O96" i="53"/>
  <c r="K96" i="53"/>
  <c r="N97" i="53"/>
  <c r="O97" i="53"/>
  <c r="K97" i="53"/>
  <c r="N98" i="53"/>
  <c r="O98" i="53"/>
  <c r="K98" i="53"/>
  <c r="N99" i="53"/>
  <c r="O99" i="53"/>
  <c r="K99" i="53"/>
  <c r="N100" i="53"/>
  <c r="O100" i="53"/>
  <c r="K100" i="53"/>
  <c r="N101" i="53"/>
  <c r="O101" i="53"/>
  <c r="K101" i="53"/>
  <c r="N102" i="53"/>
  <c r="O102" i="53"/>
  <c r="K102" i="53"/>
  <c r="N103" i="53"/>
  <c r="O103" i="53"/>
  <c r="K103" i="53"/>
  <c r="N104" i="53"/>
  <c r="O104" i="53"/>
  <c r="K104" i="53"/>
  <c r="N105" i="53"/>
  <c r="O105" i="53"/>
  <c r="K105" i="53"/>
  <c r="N106" i="53"/>
  <c r="O106" i="53"/>
  <c r="K106" i="53"/>
  <c r="N107" i="53"/>
  <c r="O107" i="53"/>
  <c r="K107" i="53"/>
  <c r="N108" i="53"/>
  <c r="O108" i="53"/>
  <c r="K108" i="53"/>
  <c r="N109" i="53"/>
  <c r="O109" i="53"/>
  <c r="K109" i="53"/>
  <c r="N110" i="53"/>
  <c r="O110" i="53"/>
  <c r="K110" i="53"/>
  <c r="N111" i="53"/>
  <c r="O111" i="53"/>
  <c r="K111" i="53"/>
  <c r="N112" i="53"/>
  <c r="O112" i="53"/>
  <c r="K112" i="53"/>
  <c r="N113" i="53"/>
  <c r="O113" i="53"/>
  <c r="K113" i="53"/>
  <c r="N114" i="53"/>
  <c r="O114" i="53"/>
  <c r="K114" i="53"/>
  <c r="N115" i="53"/>
  <c r="O115" i="53"/>
  <c r="K115" i="53"/>
  <c r="N116" i="53"/>
  <c r="O116" i="53"/>
  <c r="K116" i="53"/>
  <c r="N117" i="53"/>
  <c r="O117" i="53"/>
  <c r="K117" i="53"/>
  <c r="N118" i="53"/>
  <c r="O118" i="53"/>
  <c r="K118" i="53"/>
  <c r="N119" i="53"/>
  <c r="O119" i="53"/>
  <c r="K119" i="53"/>
  <c r="N120" i="53"/>
  <c r="O120" i="53"/>
  <c r="K120" i="53"/>
  <c r="N121" i="53"/>
  <c r="O121" i="53"/>
  <c r="K121" i="53"/>
  <c r="N122" i="53"/>
  <c r="O122" i="53"/>
  <c r="K122" i="53"/>
  <c r="N123" i="53"/>
  <c r="O123" i="53"/>
  <c r="AF123" i="53" s="1"/>
  <c r="K123" i="53"/>
  <c r="N124" i="53"/>
  <c r="O124" i="53"/>
  <c r="K124" i="53"/>
  <c r="N125" i="53"/>
  <c r="O125" i="53"/>
  <c r="K125" i="53"/>
  <c r="N126" i="53"/>
  <c r="O126" i="53"/>
  <c r="K126" i="53"/>
  <c r="N127" i="53"/>
  <c r="O127" i="53"/>
  <c r="K127" i="53"/>
  <c r="N128" i="53"/>
  <c r="O128" i="53"/>
  <c r="K128" i="53"/>
  <c r="N129" i="53"/>
  <c r="O129" i="53"/>
  <c r="K129" i="53"/>
  <c r="N130" i="53"/>
  <c r="O130" i="53"/>
  <c r="K130" i="53"/>
  <c r="N131" i="53"/>
  <c r="O131" i="53"/>
  <c r="K131" i="53"/>
  <c r="N132" i="53"/>
  <c r="O132" i="53"/>
  <c r="K132" i="53"/>
  <c r="N133" i="53"/>
  <c r="O133" i="53"/>
  <c r="K133" i="53"/>
  <c r="N134" i="53"/>
  <c r="O134" i="53"/>
  <c r="K134" i="53"/>
  <c r="N135" i="53"/>
  <c r="O135" i="53"/>
  <c r="K135" i="53"/>
  <c r="N136" i="53"/>
  <c r="O136" i="53"/>
  <c r="K136" i="53"/>
  <c r="N137" i="53"/>
  <c r="O137" i="53"/>
  <c r="K137" i="53"/>
  <c r="N138" i="53"/>
  <c r="O138" i="53"/>
  <c r="K138" i="53"/>
  <c r="N139" i="53"/>
  <c r="O139" i="53"/>
  <c r="K139" i="53"/>
  <c r="N140" i="53"/>
  <c r="O140" i="53"/>
  <c r="K140" i="53"/>
  <c r="N141" i="53"/>
  <c r="O141" i="53"/>
  <c r="K141" i="53"/>
  <c r="N142" i="53"/>
  <c r="O142" i="53"/>
  <c r="K142" i="53"/>
  <c r="N143" i="53"/>
  <c r="O143" i="53"/>
  <c r="K143" i="53"/>
  <c r="N144" i="53"/>
  <c r="O144" i="53"/>
  <c r="K144" i="53"/>
  <c r="N145" i="53"/>
  <c r="O145" i="53"/>
  <c r="K145" i="53"/>
  <c r="N146" i="53"/>
  <c r="O146" i="53"/>
  <c r="K146" i="53"/>
  <c r="N147" i="53"/>
  <c r="O147" i="53"/>
  <c r="K147" i="53"/>
  <c r="N148" i="53"/>
  <c r="O148" i="53"/>
  <c r="K148" i="53"/>
  <c r="N149" i="53"/>
  <c r="O149" i="53"/>
  <c r="K149" i="53"/>
  <c r="N150" i="53"/>
  <c r="O150" i="53"/>
  <c r="K150" i="53"/>
  <c r="N151" i="53"/>
  <c r="O151" i="53"/>
  <c r="K151" i="53"/>
  <c r="N152" i="53"/>
  <c r="O152" i="53"/>
  <c r="K152" i="53"/>
  <c r="N153" i="53"/>
  <c r="O153" i="53"/>
  <c r="K153" i="53"/>
  <c r="N154" i="53"/>
  <c r="O154" i="53"/>
  <c r="K154" i="53"/>
  <c r="N155" i="53"/>
  <c r="O155" i="53"/>
  <c r="K155" i="53"/>
  <c r="N156" i="53"/>
  <c r="O156" i="53"/>
  <c r="K156" i="53"/>
  <c r="N157" i="53"/>
  <c r="O157" i="53"/>
  <c r="K157" i="53"/>
  <c r="N158" i="53"/>
  <c r="O158" i="53"/>
  <c r="K158" i="53"/>
  <c r="N159" i="53"/>
  <c r="O159" i="53"/>
  <c r="K159" i="53"/>
  <c r="N160" i="53"/>
  <c r="O160" i="53"/>
  <c r="K160" i="53"/>
  <c r="N161" i="53"/>
  <c r="O161" i="53"/>
  <c r="K161" i="53"/>
  <c r="N162" i="53"/>
  <c r="O162" i="53"/>
  <c r="K162" i="53"/>
  <c r="N163" i="53"/>
  <c r="O163" i="53"/>
  <c r="K163" i="53"/>
  <c r="N164" i="53"/>
  <c r="O164" i="53"/>
  <c r="K164" i="53"/>
  <c r="N165" i="53"/>
  <c r="O165" i="53"/>
  <c r="K165" i="53"/>
  <c r="N166" i="53"/>
  <c r="O166" i="53"/>
  <c r="K166" i="53"/>
  <c r="N167" i="53"/>
  <c r="O167" i="53"/>
  <c r="K167" i="53"/>
  <c r="N168" i="53"/>
  <c r="O168" i="53"/>
  <c r="K168" i="53"/>
  <c r="N169" i="53"/>
  <c r="O169" i="53"/>
  <c r="K169" i="53"/>
  <c r="N170" i="53"/>
  <c r="O170" i="53"/>
  <c r="K170" i="53"/>
  <c r="N171" i="53"/>
  <c r="O171" i="53"/>
  <c r="K171" i="53"/>
  <c r="N172" i="53"/>
  <c r="O172" i="53"/>
  <c r="K172" i="53"/>
  <c r="N173" i="53"/>
  <c r="O173" i="53"/>
  <c r="K173" i="53"/>
  <c r="N174" i="53"/>
  <c r="O174" i="53"/>
  <c r="K174" i="53"/>
  <c r="N175" i="53"/>
  <c r="O175" i="53"/>
  <c r="K175" i="53"/>
  <c r="N176" i="53"/>
  <c r="O176" i="53"/>
  <c r="K176" i="53"/>
  <c r="N177" i="53"/>
  <c r="O177" i="53"/>
  <c r="K177" i="53"/>
  <c r="N178" i="53"/>
  <c r="O178" i="53"/>
  <c r="K178" i="53"/>
  <c r="N179" i="53"/>
  <c r="O179" i="53"/>
  <c r="K179" i="53"/>
  <c r="N180" i="53"/>
  <c r="O180" i="53"/>
  <c r="K180" i="53"/>
  <c r="N181" i="53"/>
  <c r="O181" i="53"/>
  <c r="K181" i="53"/>
  <c r="N182" i="53"/>
  <c r="O182" i="53"/>
  <c r="K182" i="53"/>
  <c r="N183" i="53"/>
  <c r="O183" i="53"/>
  <c r="K183" i="53"/>
  <c r="N184" i="53"/>
  <c r="O184" i="53"/>
  <c r="K184" i="53"/>
  <c r="N185" i="53"/>
  <c r="O185" i="53"/>
  <c r="K185" i="53"/>
  <c r="N186" i="53"/>
  <c r="O186" i="53"/>
  <c r="K186" i="53"/>
  <c r="N187" i="53"/>
  <c r="O187" i="53"/>
  <c r="K187" i="53"/>
  <c r="N188" i="53"/>
  <c r="O188" i="53"/>
  <c r="K188" i="53"/>
  <c r="N189" i="53"/>
  <c r="O189" i="53"/>
  <c r="K189" i="53"/>
  <c r="N190" i="53"/>
  <c r="O190" i="53"/>
  <c r="K190" i="53"/>
  <c r="N191" i="53"/>
  <c r="O191" i="53"/>
  <c r="K191" i="53"/>
  <c r="N192" i="53"/>
  <c r="O192" i="53"/>
  <c r="K192" i="53"/>
  <c r="N193" i="53"/>
  <c r="O193" i="53"/>
  <c r="K193" i="53"/>
  <c r="N194" i="53"/>
  <c r="O194" i="53"/>
  <c r="K194" i="53"/>
  <c r="N195" i="53"/>
  <c r="O195" i="53"/>
  <c r="K195" i="53"/>
  <c r="N196" i="53"/>
  <c r="O196" i="53"/>
  <c r="K196" i="53"/>
  <c r="N197" i="53"/>
  <c r="O197" i="53"/>
  <c r="K197" i="53"/>
  <c r="N198" i="53"/>
  <c r="O198" i="53"/>
  <c r="K198" i="53"/>
  <c r="N199" i="53"/>
  <c r="O199" i="53"/>
  <c r="K199" i="53"/>
  <c r="N200" i="53"/>
  <c r="O200" i="53"/>
  <c r="K200" i="53"/>
  <c r="N201" i="53"/>
  <c r="O201" i="53"/>
  <c r="K201" i="53"/>
  <c r="N202" i="53"/>
  <c r="O202" i="53"/>
  <c r="K202" i="53"/>
  <c r="N203" i="53"/>
  <c r="O203" i="53"/>
  <c r="K203" i="53"/>
  <c r="N204" i="53"/>
  <c r="O204" i="53"/>
  <c r="K204" i="53"/>
  <c r="N205" i="53"/>
  <c r="O205" i="53"/>
  <c r="K205" i="53"/>
  <c r="N206" i="53"/>
  <c r="O206" i="53"/>
  <c r="K206" i="53"/>
  <c r="N207" i="53"/>
  <c r="O207" i="53"/>
  <c r="K207" i="53"/>
  <c r="N208" i="53"/>
  <c r="O208" i="53"/>
  <c r="K208" i="53"/>
  <c r="N209" i="53"/>
  <c r="O209" i="53"/>
  <c r="K209" i="53"/>
  <c r="N210" i="53"/>
  <c r="O210" i="53"/>
  <c r="K210" i="53"/>
  <c r="N211" i="53"/>
  <c r="O211" i="53"/>
  <c r="K211" i="53"/>
  <c r="N212" i="53"/>
  <c r="O212" i="53"/>
  <c r="K212" i="53"/>
  <c r="N213" i="53"/>
  <c r="O213" i="53"/>
  <c r="K213" i="53"/>
  <c r="N214" i="53"/>
  <c r="O214" i="53"/>
  <c r="K214" i="53"/>
  <c r="N215" i="53"/>
  <c r="O215" i="53"/>
  <c r="K215" i="53"/>
  <c r="N216" i="53"/>
  <c r="O216" i="53"/>
  <c r="K216" i="53"/>
  <c r="N217" i="53"/>
  <c r="O217" i="53"/>
  <c r="K217" i="53"/>
  <c r="N218" i="53"/>
  <c r="O218" i="53"/>
  <c r="K218" i="53"/>
  <c r="N219" i="53"/>
  <c r="O219" i="53"/>
  <c r="K219" i="53"/>
  <c r="N220" i="53"/>
  <c r="O220" i="53"/>
  <c r="K220" i="53"/>
  <c r="N221" i="53"/>
  <c r="O221" i="53"/>
  <c r="K221" i="53"/>
  <c r="N222" i="53"/>
  <c r="O222" i="53"/>
  <c r="K222" i="53"/>
  <c r="N223" i="53"/>
  <c r="O223" i="53"/>
  <c r="K223" i="53"/>
  <c r="N224" i="53"/>
  <c r="O224" i="53"/>
  <c r="K224" i="53"/>
  <c r="N225" i="53"/>
  <c r="O225" i="53"/>
  <c r="K225" i="53"/>
  <c r="N226" i="53"/>
  <c r="O226" i="53"/>
  <c r="K226" i="53"/>
  <c r="N227" i="53"/>
  <c r="O227" i="53"/>
  <c r="K227" i="53"/>
  <c r="N228" i="53"/>
  <c r="O228" i="53"/>
  <c r="K228" i="53"/>
  <c r="N229" i="53"/>
  <c r="O229" i="53"/>
  <c r="K229" i="53"/>
  <c r="N230" i="53"/>
  <c r="O230" i="53"/>
  <c r="K230" i="53"/>
  <c r="N231" i="53"/>
  <c r="O231" i="53"/>
  <c r="K231" i="53"/>
  <c r="N232" i="53"/>
  <c r="O232" i="53"/>
  <c r="K232" i="53"/>
  <c r="N233" i="53"/>
  <c r="O233" i="53"/>
  <c r="K233" i="53"/>
  <c r="N234" i="53"/>
  <c r="O234" i="53"/>
  <c r="K234" i="53"/>
  <c r="N235" i="53"/>
  <c r="O235" i="53"/>
  <c r="K235" i="53"/>
  <c r="N236" i="53"/>
  <c r="O236" i="53"/>
  <c r="K236" i="53"/>
  <c r="N237" i="53"/>
  <c r="O237" i="53"/>
  <c r="K237" i="53"/>
  <c r="N238" i="53"/>
  <c r="O238" i="53"/>
  <c r="K238" i="53"/>
  <c r="N239" i="53"/>
  <c r="O239" i="53"/>
  <c r="K239" i="53"/>
  <c r="N240" i="53"/>
  <c r="O240" i="53"/>
  <c r="K240" i="53"/>
  <c r="N241" i="53"/>
  <c r="O241" i="53"/>
  <c r="K241" i="53"/>
  <c r="N242" i="53"/>
  <c r="O242" i="53"/>
  <c r="K242" i="53"/>
  <c r="N243" i="53"/>
  <c r="O243" i="53"/>
  <c r="K243" i="53"/>
  <c r="N244" i="53"/>
  <c r="O244" i="53"/>
  <c r="K244" i="53"/>
  <c r="N245" i="53"/>
  <c r="O245" i="53"/>
  <c r="K245" i="53"/>
  <c r="N246" i="53"/>
  <c r="O246" i="53"/>
  <c r="K246" i="53"/>
  <c r="N247" i="53"/>
  <c r="O247" i="53"/>
  <c r="K247" i="53"/>
  <c r="N248" i="53"/>
  <c r="O248" i="53"/>
  <c r="K248" i="53"/>
  <c r="N249" i="53"/>
  <c r="O249" i="53"/>
  <c r="K249" i="53"/>
  <c r="N250" i="53"/>
  <c r="O250" i="53"/>
  <c r="K250" i="53"/>
  <c r="N251" i="53"/>
  <c r="O251" i="53"/>
  <c r="K251" i="53"/>
  <c r="N252" i="53"/>
  <c r="O252" i="53"/>
  <c r="K252" i="53"/>
  <c r="N253" i="53"/>
  <c r="O253" i="53"/>
  <c r="K253" i="53"/>
  <c r="N254" i="53"/>
  <c r="O254" i="53"/>
  <c r="K254" i="53"/>
  <c r="N255" i="53"/>
  <c r="O255" i="53"/>
  <c r="K255" i="53"/>
  <c r="N256" i="53"/>
  <c r="O256" i="53"/>
  <c r="K256" i="53"/>
  <c r="N257" i="53"/>
  <c r="O257" i="53"/>
  <c r="K257" i="53"/>
  <c r="N258" i="53"/>
  <c r="O258" i="53"/>
  <c r="K258" i="53"/>
  <c r="N259" i="53"/>
  <c r="O259" i="53"/>
  <c r="K259" i="53"/>
  <c r="N260" i="53"/>
  <c r="O260" i="53"/>
  <c r="K260" i="53"/>
  <c r="N261" i="53"/>
  <c r="O261" i="53"/>
  <c r="K261" i="53"/>
  <c r="N262" i="53"/>
  <c r="AF262" i="53" s="1"/>
  <c r="O262" i="53"/>
  <c r="K262" i="53"/>
  <c r="N263" i="53"/>
  <c r="O263" i="53"/>
  <c r="K263" i="53"/>
  <c r="N264" i="53"/>
  <c r="O264" i="53"/>
  <c r="K264" i="53"/>
  <c r="N265" i="53"/>
  <c r="O265" i="53"/>
  <c r="K265" i="53"/>
  <c r="N266" i="53"/>
  <c r="O266" i="53"/>
  <c r="K266" i="53"/>
  <c r="N267" i="53"/>
  <c r="O267" i="53"/>
  <c r="K267" i="53"/>
  <c r="N268" i="53"/>
  <c r="O268" i="53"/>
  <c r="K268" i="53"/>
  <c r="N269" i="53"/>
  <c r="O269" i="53"/>
  <c r="K269" i="53"/>
  <c r="N270" i="53"/>
  <c r="O270" i="53"/>
  <c r="K270" i="53"/>
  <c r="N271" i="53"/>
  <c r="O271" i="53"/>
  <c r="K271" i="53"/>
  <c r="N272" i="53"/>
  <c r="O272" i="53"/>
  <c r="K272" i="53"/>
  <c r="N273" i="53"/>
  <c r="O273" i="53"/>
  <c r="K273" i="53"/>
  <c r="N274" i="53"/>
  <c r="O274" i="53"/>
  <c r="K274" i="53"/>
  <c r="N275" i="53"/>
  <c r="O275" i="53"/>
  <c r="K275" i="53"/>
  <c r="N276" i="53"/>
  <c r="O276" i="53"/>
  <c r="K276" i="53"/>
  <c r="N277" i="53"/>
  <c r="O277" i="53"/>
  <c r="K277" i="53"/>
  <c r="N278" i="53"/>
  <c r="O278" i="53"/>
  <c r="K278" i="53"/>
  <c r="N279" i="53"/>
  <c r="O279" i="53"/>
  <c r="K279" i="53"/>
  <c r="N280" i="53"/>
  <c r="O280" i="53"/>
  <c r="K280" i="53"/>
  <c r="N281" i="53"/>
  <c r="O281" i="53"/>
  <c r="K281" i="53"/>
  <c r="N282" i="53"/>
  <c r="O282" i="53"/>
  <c r="K282" i="53"/>
  <c r="N283" i="53"/>
  <c r="O283" i="53"/>
  <c r="K283" i="53"/>
  <c r="N284" i="53"/>
  <c r="O284" i="53"/>
  <c r="K284" i="53"/>
  <c r="N285" i="53"/>
  <c r="O285" i="53"/>
  <c r="K285" i="53"/>
  <c r="N286" i="53"/>
  <c r="O286" i="53"/>
  <c r="K286" i="53"/>
  <c r="N287" i="53"/>
  <c r="O287" i="53"/>
  <c r="K287" i="53"/>
  <c r="N288" i="53"/>
  <c r="O288" i="53"/>
  <c r="K288" i="53"/>
  <c r="N289" i="53"/>
  <c r="O289" i="53"/>
  <c r="K289" i="53"/>
  <c r="N290" i="53"/>
  <c r="O290" i="53"/>
  <c r="K290" i="53"/>
  <c r="N291" i="53"/>
  <c r="O291" i="53"/>
  <c r="K291" i="53"/>
  <c r="N292" i="53"/>
  <c r="O292" i="53"/>
  <c r="K292" i="53"/>
  <c r="N293" i="53"/>
  <c r="O293" i="53"/>
  <c r="K293" i="53"/>
  <c r="N294" i="53"/>
  <c r="O294" i="53"/>
  <c r="K294" i="53"/>
  <c r="N295" i="53"/>
  <c r="O295" i="53"/>
  <c r="K295" i="53"/>
  <c r="N296" i="53"/>
  <c r="O296" i="53"/>
  <c r="K296" i="53"/>
  <c r="N297" i="53"/>
  <c r="O297" i="53"/>
  <c r="K297" i="53"/>
  <c r="N298" i="53"/>
  <c r="O298" i="53"/>
  <c r="K298" i="53"/>
  <c r="N299" i="53"/>
  <c r="O299" i="53"/>
  <c r="AF299" i="53" s="1"/>
  <c r="K299" i="53"/>
  <c r="N300" i="53"/>
  <c r="O300" i="53"/>
  <c r="K300" i="53"/>
  <c r="N301" i="53"/>
  <c r="O301" i="53"/>
  <c r="K301" i="53"/>
  <c r="N302" i="53"/>
  <c r="O302" i="53"/>
  <c r="K302" i="53"/>
  <c r="N303" i="53"/>
  <c r="O303" i="53"/>
  <c r="K303" i="53"/>
  <c r="N304" i="53"/>
  <c r="O304" i="53"/>
  <c r="K304" i="53"/>
  <c r="N5" i="37"/>
  <c r="O5" i="37" s="1"/>
  <c r="A4" i="63"/>
  <c r="O52" i="31"/>
  <c r="O51" i="31"/>
  <c r="N6" i="2"/>
  <c r="N7" i="37"/>
  <c r="N6" i="37"/>
  <c r="O6" i="37" s="1"/>
  <c r="N305" i="53"/>
  <c r="N306" i="53"/>
  <c r="N307" i="53"/>
  <c r="N308" i="53"/>
  <c r="N309" i="53"/>
  <c r="N310" i="53"/>
  <c r="N311" i="53"/>
  <c r="N312" i="53"/>
  <c r="N313" i="53"/>
  <c r="N314" i="53"/>
  <c r="N315" i="53"/>
  <c r="N316" i="53"/>
  <c r="N317" i="53"/>
  <c r="N318" i="53"/>
  <c r="N319" i="53"/>
  <c r="N320" i="53"/>
  <c r="N321" i="53"/>
  <c r="N322" i="53"/>
  <c r="N323" i="53"/>
  <c r="N324" i="53"/>
  <c r="N325" i="53"/>
  <c r="N326" i="53"/>
  <c r="N327" i="53"/>
  <c r="N328" i="53"/>
  <c r="N329" i="53"/>
  <c r="N330" i="53"/>
  <c r="N331" i="53"/>
  <c r="N332" i="53"/>
  <c r="N333" i="53"/>
  <c r="N334" i="53"/>
  <c r="N335" i="53"/>
  <c r="N336" i="53"/>
  <c r="N337" i="53"/>
  <c r="N338" i="53"/>
  <c r="N339" i="53"/>
  <c r="N340" i="53"/>
  <c r="N341" i="53"/>
  <c r="N342" i="53"/>
  <c r="N343" i="53"/>
  <c r="N344" i="53"/>
  <c r="N345" i="53"/>
  <c r="N346" i="53"/>
  <c r="N347" i="53"/>
  <c r="N348" i="53"/>
  <c r="N349" i="53"/>
  <c r="N350" i="53"/>
  <c r="N351" i="53"/>
  <c r="N352" i="53"/>
  <c r="N353" i="53"/>
  <c r="N354" i="53"/>
  <c r="N355" i="53"/>
  <c r="N356" i="53"/>
  <c r="N357" i="53"/>
  <c r="N358" i="53"/>
  <c r="N359" i="53"/>
  <c r="N360" i="53"/>
  <c r="N361" i="53"/>
  <c r="N362" i="53"/>
  <c r="N363" i="53"/>
  <c r="N364" i="53"/>
  <c r="N365" i="53"/>
  <c r="N366" i="53"/>
  <c r="N367" i="53"/>
  <c r="N368" i="53"/>
  <c r="N369" i="53"/>
  <c r="N370" i="53"/>
  <c r="N371" i="53"/>
  <c r="N372" i="53"/>
  <c r="N373" i="53"/>
  <c r="N374" i="53"/>
  <c r="N375" i="53"/>
  <c r="N376" i="53"/>
  <c r="N377" i="53"/>
  <c r="N378" i="53"/>
  <c r="N379" i="53"/>
  <c r="N380" i="53"/>
  <c r="N381" i="53"/>
  <c r="N382" i="53"/>
  <c r="N383" i="53"/>
  <c r="N384" i="53"/>
  <c r="N385" i="53"/>
  <c r="N386" i="53"/>
  <c r="N387" i="53"/>
  <c r="N388" i="53"/>
  <c r="N389" i="53"/>
  <c r="N390" i="53"/>
  <c r="N391" i="53"/>
  <c r="N392" i="53"/>
  <c r="N393" i="53"/>
  <c r="N394" i="53"/>
  <c r="N395" i="53"/>
  <c r="N396" i="53"/>
  <c r="N397" i="53"/>
  <c r="N398" i="53"/>
  <c r="N399" i="53"/>
  <c r="N400" i="53"/>
  <c r="N401" i="53"/>
  <c r="N402" i="53"/>
  <c r="N403" i="53"/>
  <c r="N404" i="53"/>
  <c r="N405" i="53"/>
  <c r="N406" i="53"/>
  <c r="N407" i="53"/>
  <c r="N408" i="53"/>
  <c r="N409" i="53"/>
  <c r="N410" i="53"/>
  <c r="N411" i="53"/>
  <c r="N412" i="53"/>
  <c r="N413" i="53"/>
  <c r="N414" i="53"/>
  <c r="N415" i="53"/>
  <c r="N416" i="53"/>
  <c r="N417" i="53"/>
  <c r="N418" i="53"/>
  <c r="N419" i="53"/>
  <c r="N420" i="53"/>
  <c r="N421" i="53"/>
  <c r="N422" i="53"/>
  <c r="N423" i="53"/>
  <c r="N424" i="53"/>
  <c r="N425" i="53"/>
  <c r="N426" i="53"/>
  <c r="N427" i="53"/>
  <c r="N428" i="53"/>
  <c r="N429" i="53"/>
  <c r="N430" i="53"/>
  <c r="N431" i="53"/>
  <c r="N432" i="53"/>
  <c r="N433" i="53"/>
  <c r="N434" i="53"/>
  <c r="N435" i="53"/>
  <c r="N436" i="53"/>
  <c r="N437" i="53"/>
  <c r="N438" i="53"/>
  <c r="N439" i="53"/>
  <c r="N440" i="53"/>
  <c r="N441" i="53"/>
  <c r="N442" i="53"/>
  <c r="N443" i="53"/>
  <c r="N444" i="53"/>
  <c r="N445" i="53"/>
  <c r="N446" i="53"/>
  <c r="N447" i="53"/>
  <c r="N448" i="53"/>
  <c r="N8" i="37"/>
  <c r="N25" i="37"/>
  <c r="N26" i="37"/>
  <c r="N27" i="37"/>
  <c r="N28" i="37"/>
  <c r="N29" i="37"/>
  <c r="N30" i="37"/>
  <c r="N31" i="37"/>
  <c r="N32" i="37"/>
  <c r="N33" i="37"/>
  <c r="N34" i="37"/>
  <c r="N35" i="37"/>
  <c r="N36" i="37"/>
  <c r="N37" i="37"/>
  <c r="N38" i="37"/>
  <c r="N39" i="37"/>
  <c r="N40" i="37"/>
  <c r="N41" i="37"/>
  <c r="N42" i="37"/>
  <c r="N43" i="37"/>
  <c r="N44" i="37"/>
  <c r="N45" i="37"/>
  <c r="N46" i="37"/>
  <c r="N47" i="37"/>
  <c r="N48" i="37"/>
  <c r="N49" i="37"/>
  <c r="N50" i="37"/>
  <c r="N51" i="37"/>
  <c r="N52" i="37"/>
  <c r="N53" i="37"/>
  <c r="N54" i="37"/>
  <c r="N55" i="37"/>
  <c r="N56" i="37"/>
  <c r="N57" i="37"/>
  <c r="N58" i="37"/>
  <c r="N59" i="37"/>
  <c r="N60" i="37"/>
  <c r="N61" i="37"/>
  <c r="N62" i="37"/>
  <c r="N63" i="37"/>
  <c r="N64" i="37"/>
  <c r="N65" i="37"/>
  <c r="N66" i="37"/>
  <c r="N67" i="37"/>
  <c r="N68" i="37"/>
  <c r="N69" i="37"/>
  <c r="N70" i="37"/>
  <c r="N71" i="37"/>
  <c r="N72" i="37"/>
  <c r="N73" i="37"/>
  <c r="N74" i="37"/>
  <c r="N75" i="37"/>
  <c r="N76" i="37"/>
  <c r="N77" i="37"/>
  <c r="N78" i="37"/>
  <c r="N79" i="37"/>
  <c r="N80" i="37"/>
  <c r="N81" i="37"/>
  <c r="N82" i="37"/>
  <c r="N83" i="37"/>
  <c r="N84" i="37"/>
  <c r="N85" i="37"/>
  <c r="N86" i="37"/>
  <c r="N87" i="37"/>
  <c r="N88" i="37"/>
  <c r="N89" i="37"/>
  <c r="N90" i="37"/>
  <c r="N91" i="37"/>
  <c r="N92" i="37"/>
  <c r="N93" i="37"/>
  <c r="N94" i="37"/>
  <c r="N95" i="37"/>
  <c r="N96" i="37"/>
  <c r="N97" i="37"/>
  <c r="N98" i="37"/>
  <c r="N99" i="37"/>
  <c r="N100" i="37"/>
  <c r="N101" i="37"/>
  <c r="N102" i="37"/>
  <c r="N103" i="37"/>
  <c r="N104" i="37"/>
  <c r="N105" i="37"/>
  <c r="N106" i="37"/>
  <c r="N107" i="37"/>
  <c r="N108" i="37"/>
  <c r="N109" i="37"/>
  <c r="N110" i="37"/>
  <c r="N111" i="37"/>
  <c r="N112" i="37"/>
  <c r="N113" i="37"/>
  <c r="N114" i="37"/>
  <c r="N115" i="37"/>
  <c r="N116" i="37"/>
  <c r="N117" i="37"/>
  <c r="N118" i="37"/>
  <c r="N119" i="37"/>
  <c r="N120" i="37"/>
  <c r="N121" i="37"/>
  <c r="N122" i="37"/>
  <c r="N123" i="37"/>
  <c r="N124" i="37"/>
  <c r="N125" i="37"/>
  <c r="N126" i="37"/>
  <c r="N127" i="37"/>
  <c r="N128" i="37"/>
  <c r="N129" i="37"/>
  <c r="N130" i="37"/>
  <c r="N131" i="37"/>
  <c r="N132" i="37"/>
  <c r="N133" i="37"/>
  <c r="N134" i="37"/>
  <c r="N135" i="37"/>
  <c r="N136" i="37"/>
  <c r="N137" i="37"/>
  <c r="N138" i="37"/>
  <c r="N139" i="37"/>
  <c r="N140" i="37"/>
  <c r="N141" i="37"/>
  <c r="N142" i="37"/>
  <c r="N143" i="37"/>
  <c r="N144" i="37"/>
  <c r="N145" i="37"/>
  <c r="N146" i="37"/>
  <c r="N147" i="37"/>
  <c r="N148" i="37"/>
  <c r="N149" i="37"/>
  <c r="N150" i="37"/>
  <c r="N151" i="37"/>
  <c r="N152" i="37"/>
  <c r="N153" i="37"/>
  <c r="N154" i="37"/>
  <c r="N155" i="37"/>
  <c r="N156" i="37"/>
  <c r="N157" i="37"/>
  <c r="N158" i="37"/>
  <c r="N159" i="37"/>
  <c r="N160" i="37"/>
  <c r="N161" i="37"/>
  <c r="N162" i="37"/>
  <c r="N163" i="37"/>
  <c r="N164" i="37"/>
  <c r="N165" i="37"/>
  <c r="N166" i="37"/>
  <c r="N167" i="37"/>
  <c r="N168" i="37"/>
  <c r="N169" i="37"/>
  <c r="N170" i="37"/>
  <c r="N171" i="37"/>
  <c r="N172" i="37"/>
  <c r="N173" i="37"/>
  <c r="N174" i="37"/>
  <c r="N175" i="37"/>
  <c r="N176" i="37"/>
  <c r="N177" i="37"/>
  <c r="N178" i="37"/>
  <c r="N179" i="37"/>
  <c r="N180" i="37"/>
  <c r="L64" i="1"/>
  <c r="L63" i="1"/>
  <c r="L62" i="1"/>
  <c r="L61" i="1"/>
  <c r="K64" i="1"/>
  <c r="K63" i="1"/>
  <c r="K62" i="1"/>
  <c r="K61" i="1"/>
  <c r="AE18" i="31"/>
  <c r="AE19" i="31"/>
  <c r="AE20" i="31"/>
  <c r="AE21" i="31"/>
  <c r="AE22" i="31"/>
  <c r="AE23" i="31"/>
  <c r="AE24" i="31"/>
  <c r="AE25" i="31"/>
  <c r="AE26" i="31"/>
  <c r="AE27" i="31"/>
  <c r="AE28" i="31"/>
  <c r="AE29" i="31"/>
  <c r="AE30" i="31"/>
  <c r="AE31" i="31"/>
  <c r="AE32" i="31"/>
  <c r="AE33" i="31"/>
  <c r="AE34" i="31"/>
  <c r="AE35" i="31"/>
  <c r="AE36" i="31"/>
  <c r="AE37" i="31"/>
  <c r="AE38" i="31"/>
  <c r="AE39" i="31"/>
  <c r="AE40" i="31"/>
  <c r="AE41" i="31"/>
  <c r="AE42" i="31"/>
  <c r="AE43" i="31"/>
  <c r="AE44" i="31"/>
  <c r="AE45" i="31"/>
  <c r="AE46" i="31"/>
  <c r="AE47" i="31"/>
  <c r="AE48" i="31"/>
  <c r="AE49" i="31"/>
  <c r="AE50" i="31"/>
  <c r="AE51" i="31"/>
  <c r="AE52" i="31"/>
  <c r="AE53" i="31"/>
  <c r="AE54" i="31"/>
  <c r="AE55" i="31"/>
  <c r="AE56" i="31"/>
  <c r="AE57" i="31"/>
  <c r="AE58" i="31"/>
  <c r="AE59" i="31"/>
  <c r="AE60" i="31"/>
  <c r="AE61" i="31"/>
  <c r="AE62" i="31"/>
  <c r="AE63" i="31"/>
  <c r="AE64" i="31"/>
  <c r="AE65" i="31"/>
  <c r="AE66" i="31"/>
  <c r="AE67" i="31"/>
  <c r="AE68" i="31"/>
  <c r="AE69" i="31"/>
  <c r="AE70" i="31"/>
  <c r="AE71" i="31"/>
  <c r="AE72" i="31"/>
  <c r="AE73" i="31"/>
  <c r="AE74" i="31"/>
  <c r="AE75" i="31"/>
  <c r="AE76" i="31"/>
  <c r="AE77" i="31"/>
  <c r="AE78" i="31"/>
  <c r="AE79" i="31"/>
  <c r="AE80" i="31"/>
  <c r="AE81" i="31"/>
  <c r="AE82" i="31"/>
  <c r="AE83" i="31"/>
  <c r="AE84" i="31"/>
  <c r="AE85" i="31"/>
  <c r="AE86" i="31"/>
  <c r="AE87" i="31"/>
  <c r="AE88" i="31"/>
  <c r="AE89" i="31"/>
  <c r="AE90" i="31"/>
  <c r="AE91" i="31"/>
  <c r="AE92" i="31"/>
  <c r="AE93" i="31"/>
  <c r="AE94" i="31"/>
  <c r="AE17" i="31"/>
  <c r="L3" i="1"/>
  <c r="N3" i="1" s="1"/>
  <c r="L4" i="1"/>
  <c r="L5" i="1"/>
  <c r="L6" i="1"/>
  <c r="L7" i="1"/>
  <c r="N7" i="1" s="1"/>
  <c r="L8" i="1"/>
  <c r="N8" i="1" s="1"/>
  <c r="L9" i="1"/>
  <c r="L10" i="1"/>
  <c r="L11" i="1"/>
  <c r="L12" i="1"/>
  <c r="L13" i="1"/>
  <c r="L14" i="1"/>
  <c r="L15" i="1"/>
  <c r="N15" i="1" s="1"/>
  <c r="L16" i="1"/>
  <c r="L17" i="1"/>
  <c r="L18" i="1"/>
  <c r="L19" i="1"/>
  <c r="C426" i="53" s="1"/>
  <c r="B426" i="53" s="1"/>
  <c r="L20" i="1"/>
  <c r="L21" i="1"/>
  <c r="C428" i="53" s="1"/>
  <c r="B428" i="53" s="1"/>
  <c r="L22" i="1"/>
  <c r="L23" i="1"/>
  <c r="L24" i="1"/>
  <c r="N24" i="1" s="1"/>
  <c r="L25" i="1"/>
  <c r="L26" i="1"/>
  <c r="L27" i="1"/>
  <c r="L28" i="1"/>
  <c r="N28" i="1" s="1"/>
  <c r="L29" i="1"/>
  <c r="N29" i="1" s="1"/>
  <c r="L30" i="1"/>
  <c r="L31" i="1"/>
  <c r="N31" i="1" s="1"/>
  <c r="L32" i="1"/>
  <c r="C439" i="53" s="1"/>
  <c r="L33" i="1"/>
  <c r="N33" i="1" s="1"/>
  <c r="L34" i="1"/>
  <c r="N34" i="1" s="1"/>
  <c r="L35" i="1"/>
  <c r="L36" i="1"/>
  <c r="N36" i="1" s="1"/>
  <c r="L37" i="1"/>
  <c r="L38" i="1"/>
  <c r="L39" i="1"/>
  <c r="L40" i="1"/>
  <c r="L41" i="1"/>
  <c r="L42" i="1"/>
  <c r="L43" i="1"/>
  <c r="L44" i="1"/>
  <c r="L45" i="1"/>
  <c r="L46" i="1"/>
  <c r="N46" i="1" s="1"/>
  <c r="L47" i="1"/>
  <c r="L48" i="1"/>
  <c r="N48" i="1" s="1"/>
  <c r="L49" i="1"/>
  <c r="L50" i="1"/>
  <c r="L51" i="1"/>
  <c r="L52" i="1"/>
  <c r="L53" i="1"/>
  <c r="N53" i="1" s="1"/>
  <c r="L54" i="1"/>
  <c r="N54" i="1" s="1"/>
  <c r="L55" i="1"/>
  <c r="L56" i="1"/>
  <c r="L57" i="1"/>
  <c r="L58" i="1"/>
  <c r="L59" i="1"/>
  <c r="L60" i="1"/>
  <c r="L65" i="1"/>
  <c r="L66" i="1"/>
  <c r="L67" i="1"/>
  <c r="L68" i="1"/>
  <c r="L69" i="1"/>
  <c r="L70" i="1"/>
  <c r="L71" i="1"/>
  <c r="L72" i="1"/>
  <c r="L73" i="1"/>
  <c r="L74" i="1"/>
  <c r="N74" i="1" s="1"/>
  <c r="L75" i="1"/>
  <c r="N75" i="1" s="1"/>
  <c r="L76" i="1"/>
  <c r="L77" i="1"/>
  <c r="N77" i="1" s="1"/>
  <c r="L78" i="1"/>
  <c r="N78" i="1" s="1"/>
  <c r="L79" i="1"/>
  <c r="L2" i="1"/>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G23" i="37"/>
  <c r="G21" i="37"/>
  <c r="G19" i="37"/>
  <c r="G18" i="37"/>
  <c r="G17" i="37"/>
  <c r="G16" i="37"/>
  <c r="G15" i="37"/>
  <c r="G14" i="37"/>
  <c r="G13" i="37"/>
  <c r="AJ6" i="52"/>
  <c r="AI6" i="52"/>
  <c r="Y56" i="31"/>
  <c r="X56" i="31"/>
  <c r="W56" i="31"/>
  <c r="V56" i="31"/>
  <c r="Y55" i="31"/>
  <c r="X55" i="31"/>
  <c r="W55" i="31"/>
  <c r="V55" i="31"/>
  <c r="L78" i="31"/>
  <c r="M78" i="31" s="1"/>
  <c r="L76" i="31"/>
  <c r="M76" i="31" s="1"/>
  <c r="R79" i="31"/>
  <c r="S79" i="31" s="1"/>
  <c r="R78" i="31"/>
  <c r="S78" i="31" s="1"/>
  <c r="R77" i="31"/>
  <c r="S77" i="31" s="1"/>
  <c r="R76" i="31"/>
  <c r="S76" i="31" s="1"/>
  <c r="R75"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C19" i="31"/>
  <c r="C20" i="31"/>
  <c r="C21" i="31"/>
  <c r="C22" i="31"/>
  <c r="C23" i="31"/>
  <c r="C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L79" i="31"/>
  <c r="K79" i="31"/>
  <c r="C108" i="58" s="1"/>
  <c r="K78" i="31"/>
  <c r="C107" i="58" s="1"/>
  <c r="K77" i="31"/>
  <c r="C106" i="58" s="1"/>
  <c r="O77" i="31"/>
  <c r="K76" i="31"/>
  <c r="C105" i="58" s="1"/>
  <c r="K75" i="31"/>
  <c r="C104" i="58" s="1"/>
  <c r="L77" i="31"/>
  <c r="L75" i="31"/>
  <c r="M75" i="31" s="1"/>
  <c r="F94" i="31"/>
  <c r="F93" i="31"/>
  <c r="F92" i="31"/>
  <c r="F91" i="31"/>
  <c r="F90" i="31"/>
  <c r="F89" i="31"/>
  <c r="F88" i="31"/>
  <c r="F87" i="31"/>
  <c r="F86" i="31"/>
  <c r="F85" i="31"/>
  <c r="F84" i="31"/>
  <c r="F83" i="31"/>
  <c r="F82" i="31"/>
  <c r="F81" i="31"/>
  <c r="F80" i="31"/>
  <c r="F79" i="31"/>
  <c r="F78" i="31"/>
  <c r="F77" i="31"/>
  <c r="F76" i="31"/>
  <c r="F75" i="31"/>
  <c r="F74" i="31"/>
  <c r="F73" i="31"/>
  <c r="F72" i="31"/>
  <c r="F71" i="31"/>
  <c r="F70" i="31"/>
  <c r="F69" i="31"/>
  <c r="F68" i="31"/>
  <c r="F67" i="31"/>
  <c r="F66" i="31"/>
  <c r="F65" i="31"/>
  <c r="F64" i="31"/>
  <c r="F63" i="31"/>
  <c r="F62" i="31"/>
  <c r="F61" i="31"/>
  <c r="F60" i="31"/>
  <c r="F59" i="31"/>
  <c r="F58" i="31"/>
  <c r="D94" i="31"/>
  <c r="A123" i="58" s="1"/>
  <c r="D93" i="31"/>
  <c r="A122" i="58" s="1"/>
  <c r="D92" i="31"/>
  <c r="A121" i="58" s="1"/>
  <c r="D91" i="31"/>
  <c r="A120" i="58" s="1"/>
  <c r="D90" i="31"/>
  <c r="A119" i="58" s="1"/>
  <c r="D89" i="31"/>
  <c r="A118" i="58" s="1"/>
  <c r="D88" i="31"/>
  <c r="A117" i="58" s="1"/>
  <c r="D87" i="31"/>
  <c r="A116" i="58" s="1"/>
  <c r="D86" i="31"/>
  <c r="A115" i="58" s="1"/>
  <c r="D85" i="31"/>
  <c r="A114" i="58" s="1"/>
  <c r="D84" i="31"/>
  <c r="A113" i="58" s="1"/>
  <c r="D83" i="31"/>
  <c r="A112" i="58" s="1"/>
  <c r="D82" i="31"/>
  <c r="A111" i="58" s="1"/>
  <c r="D81" i="31"/>
  <c r="A110" i="58" s="1"/>
  <c r="D80" i="31"/>
  <c r="A109" i="58" s="1"/>
  <c r="D79" i="31"/>
  <c r="A108" i="58" s="1"/>
  <c r="D78" i="31"/>
  <c r="A107" i="58" s="1"/>
  <c r="D77" i="31"/>
  <c r="A106" i="58" s="1"/>
  <c r="D76" i="31"/>
  <c r="A105" i="58" s="1"/>
  <c r="D75" i="31"/>
  <c r="A104" i="58" s="1"/>
  <c r="D74" i="31"/>
  <c r="A103" i="58" s="1"/>
  <c r="D73" i="31"/>
  <c r="A102" i="58" s="1"/>
  <c r="D72" i="31"/>
  <c r="A101" i="58" s="1"/>
  <c r="D71" i="31"/>
  <c r="A100" i="58" s="1"/>
  <c r="D70" i="31"/>
  <c r="A99" i="58" s="1"/>
  <c r="D69" i="31"/>
  <c r="A98" i="58" s="1"/>
  <c r="D68" i="31"/>
  <c r="A97" i="58" s="1"/>
  <c r="D67" i="31"/>
  <c r="A96" i="58" s="1"/>
  <c r="D66" i="31"/>
  <c r="A95" i="58" s="1"/>
  <c r="D65" i="31"/>
  <c r="A94" i="58" s="1"/>
  <c r="D64" i="31"/>
  <c r="A93" i="58" s="1"/>
  <c r="D63" i="31"/>
  <c r="A92" i="58" s="1"/>
  <c r="D62" i="31"/>
  <c r="A91" i="58" s="1"/>
  <c r="D61" i="31"/>
  <c r="A90" i="58" s="1"/>
  <c r="D60" i="31"/>
  <c r="A89" i="58" s="1"/>
  <c r="D59" i="31"/>
  <c r="A88" i="58" s="1"/>
  <c r="D58" i="31"/>
  <c r="A87" i="58" s="1"/>
  <c r="H94" i="31"/>
  <c r="H93" i="31"/>
  <c r="H92" i="31"/>
  <c r="H91" i="31"/>
  <c r="H90" i="31"/>
  <c r="H89" i="31"/>
  <c r="H88" i="31"/>
  <c r="H87" i="31"/>
  <c r="H86" i="31"/>
  <c r="H85" i="31"/>
  <c r="H84" i="31"/>
  <c r="H83" i="31"/>
  <c r="H82" i="31"/>
  <c r="H81" i="31"/>
  <c r="H80" i="31"/>
  <c r="H79" i="31"/>
  <c r="H78" i="31"/>
  <c r="H77" i="31"/>
  <c r="H76" i="31"/>
  <c r="H75" i="31"/>
  <c r="H74" i="31"/>
  <c r="H73" i="31"/>
  <c r="H72" i="31"/>
  <c r="H71" i="31"/>
  <c r="H70" i="31"/>
  <c r="H69" i="31"/>
  <c r="H68" i="31"/>
  <c r="H67" i="31"/>
  <c r="H66" i="31"/>
  <c r="H65" i="31"/>
  <c r="H64" i="31"/>
  <c r="H63" i="31"/>
  <c r="H62" i="31"/>
  <c r="H61" i="31"/>
  <c r="H60" i="31"/>
  <c r="H59" i="31"/>
  <c r="H58" i="31"/>
  <c r="K79" i="1"/>
  <c r="K78" i="1"/>
  <c r="K77" i="1"/>
  <c r="K76" i="1"/>
  <c r="K75" i="1"/>
  <c r="K74" i="1"/>
  <c r="K73" i="1"/>
  <c r="K72" i="1"/>
  <c r="K71" i="1"/>
  <c r="K60" i="1"/>
  <c r="R55" i="31"/>
  <c r="S55" i="31" s="1"/>
  <c r="R54" i="31"/>
  <c r="R53" i="31"/>
  <c r="S53" i="31" s="1"/>
  <c r="R52" i="31"/>
  <c r="R51" i="31"/>
  <c r="S51" i="31" s="1"/>
  <c r="R50" i="31"/>
  <c r="S50" i="31" s="1"/>
  <c r="R49" i="31"/>
  <c r="S49" i="31" s="1"/>
  <c r="R48" i="31"/>
  <c r="R47" i="31"/>
  <c r="S47" i="31" s="1"/>
  <c r="R46" i="31"/>
  <c r="S46" i="31" s="1"/>
  <c r="R45" i="31"/>
  <c r="S45" i="31" s="1"/>
  <c r="R44" i="31"/>
  <c r="S44" i="31" s="1"/>
  <c r="R43" i="31"/>
  <c r="R42" i="31"/>
  <c r="S42" i="31" s="1"/>
  <c r="R41" i="31"/>
  <c r="S41" i="31" s="1"/>
  <c r="R40" i="31"/>
  <c r="S40" i="31" s="1"/>
  <c r="R39" i="31"/>
  <c r="S39" i="31" s="1"/>
  <c r="R38" i="31"/>
  <c r="R37" i="31"/>
  <c r="S37" i="31" s="1"/>
  <c r="R36" i="31"/>
  <c r="S36" i="31" s="1"/>
  <c r="R35" i="31"/>
  <c r="S35" i="31" s="1"/>
  <c r="R34" i="31"/>
  <c r="S34" i="31" s="1"/>
  <c r="R33" i="31"/>
  <c r="S33" i="31" s="1"/>
  <c r="R32" i="31"/>
  <c r="S32" i="31" s="1"/>
  <c r="R31" i="31"/>
  <c r="S31" i="31" s="1"/>
  <c r="R30" i="31"/>
  <c r="S30" i="31" s="1"/>
  <c r="R29" i="31"/>
  <c r="S29" i="31" s="1"/>
  <c r="R28" i="31"/>
  <c r="R27" i="31"/>
  <c r="S27" i="31" s="1"/>
  <c r="R26" i="31"/>
  <c r="S26" i="31" s="1"/>
  <c r="R25" i="31"/>
  <c r="S25" i="31" s="1"/>
  <c r="R24" i="31"/>
  <c r="S24" i="31" s="1"/>
  <c r="R23" i="31"/>
  <c r="S23" i="31" s="1"/>
  <c r="R22" i="31"/>
  <c r="S22" i="31" s="1"/>
  <c r="R21" i="31"/>
  <c r="R20" i="31"/>
  <c r="S20" i="31" s="1"/>
  <c r="R19" i="31"/>
  <c r="S19" i="31" s="1"/>
  <c r="R18" i="31"/>
  <c r="K56" i="31"/>
  <c r="C62" i="58" s="1"/>
  <c r="K55" i="31"/>
  <c r="K54" i="31"/>
  <c r="K53" i="31"/>
  <c r="K52" i="31"/>
  <c r="K51" i="31"/>
  <c r="K50" i="31"/>
  <c r="C59" i="58" s="1"/>
  <c r="K49" i="31"/>
  <c r="K48" i="31"/>
  <c r="K47" i="31"/>
  <c r="C56" i="58" s="1"/>
  <c r="K46" i="31"/>
  <c r="C55" i="58" s="1"/>
  <c r="K45" i="31"/>
  <c r="K44" i="31"/>
  <c r="C53" i="58" s="1"/>
  <c r="K43" i="31"/>
  <c r="K42" i="31"/>
  <c r="C51" i="58" s="1"/>
  <c r="K41" i="31"/>
  <c r="K40" i="31"/>
  <c r="C49" i="58" s="1"/>
  <c r="K39" i="31"/>
  <c r="C48" i="58" s="1"/>
  <c r="K38" i="31"/>
  <c r="C47" i="58" s="1"/>
  <c r="K37" i="31"/>
  <c r="K36" i="31"/>
  <c r="K35" i="31"/>
  <c r="C44" i="58" s="1"/>
  <c r="K34" i="31"/>
  <c r="C43" i="58" s="1"/>
  <c r="K33" i="31"/>
  <c r="K32" i="31"/>
  <c r="K31" i="31"/>
  <c r="C40" i="58" s="1"/>
  <c r="K30" i="31"/>
  <c r="C39" i="58" s="1"/>
  <c r="K29" i="31"/>
  <c r="C38" i="58" s="1"/>
  <c r="K28" i="31"/>
  <c r="C37" i="58" s="1"/>
  <c r="K27" i="31"/>
  <c r="K26" i="31"/>
  <c r="C35" i="58" s="1"/>
  <c r="K25" i="31"/>
  <c r="K24" i="31"/>
  <c r="C33" i="58" s="1"/>
  <c r="K23" i="31"/>
  <c r="C32" i="58" s="1"/>
  <c r="K22" i="31"/>
  <c r="C31" i="58" s="1"/>
  <c r="K21" i="31"/>
  <c r="K20" i="31"/>
  <c r="K19" i="31"/>
  <c r="C28" i="58" s="1"/>
  <c r="K18" i="31"/>
  <c r="C27" i="58" s="1"/>
  <c r="J56" i="31"/>
  <c r="L56" i="31"/>
  <c r="M56" i="31" s="1"/>
  <c r="J55" i="31"/>
  <c r="L55" i="31"/>
  <c r="J54" i="31"/>
  <c r="L54" i="31"/>
  <c r="M54" i="31" s="1"/>
  <c r="J53" i="31"/>
  <c r="L53" i="31"/>
  <c r="J52" i="31"/>
  <c r="L52" i="31"/>
  <c r="M52" i="31" s="1"/>
  <c r="J51" i="31"/>
  <c r="L51" i="31"/>
  <c r="J50" i="31"/>
  <c r="L50" i="31"/>
  <c r="J49" i="31"/>
  <c r="L49" i="31"/>
  <c r="J48" i="31"/>
  <c r="L48" i="31"/>
  <c r="M48" i="31" s="1"/>
  <c r="J47" i="31"/>
  <c r="L47" i="31"/>
  <c r="J46" i="31"/>
  <c r="L46" i="31"/>
  <c r="J45" i="31"/>
  <c r="L45" i="31"/>
  <c r="M45" i="31" s="1"/>
  <c r="J44" i="31"/>
  <c r="L44" i="31"/>
  <c r="J43" i="31"/>
  <c r="L43" i="31"/>
  <c r="M43" i="31" s="1"/>
  <c r="J42" i="31"/>
  <c r="L42" i="31"/>
  <c r="J41" i="31"/>
  <c r="L41" i="31"/>
  <c r="J40" i="31"/>
  <c r="L40" i="31"/>
  <c r="M40" i="31" s="1"/>
  <c r="J39" i="31"/>
  <c r="L39" i="31"/>
  <c r="J38" i="31"/>
  <c r="L38" i="31"/>
  <c r="M38" i="31" s="1"/>
  <c r="J37" i="31"/>
  <c r="L37" i="31"/>
  <c r="J36" i="31"/>
  <c r="L36" i="31"/>
  <c r="J35" i="31"/>
  <c r="L35" i="31"/>
  <c r="J34" i="31"/>
  <c r="L34" i="31"/>
  <c r="M34" i="31" s="1"/>
  <c r="J33" i="31"/>
  <c r="L33" i="31"/>
  <c r="M33" i="31" s="1"/>
  <c r="J32" i="31"/>
  <c r="L32" i="31"/>
  <c r="J31" i="31"/>
  <c r="L31" i="31"/>
  <c r="N31" i="31" s="1"/>
  <c r="J30" i="31"/>
  <c r="L30" i="31"/>
  <c r="J29" i="31"/>
  <c r="L29" i="31"/>
  <c r="J28" i="31"/>
  <c r="L28" i="31"/>
  <c r="M28" i="31" s="1"/>
  <c r="J27" i="31"/>
  <c r="L27" i="31"/>
  <c r="J26" i="31"/>
  <c r="L26" i="31"/>
  <c r="M26" i="31" s="1"/>
  <c r="J25" i="31"/>
  <c r="L25" i="31"/>
  <c r="M25" i="31" s="1"/>
  <c r="J24" i="31"/>
  <c r="L24" i="31"/>
  <c r="J23" i="31"/>
  <c r="L23" i="31"/>
  <c r="J22" i="31"/>
  <c r="L22" i="31"/>
  <c r="J21" i="31"/>
  <c r="L21" i="31"/>
  <c r="M21" i="31" s="1"/>
  <c r="J20" i="31"/>
  <c r="L20" i="31"/>
  <c r="J19" i="31"/>
  <c r="L19" i="31"/>
  <c r="J18" i="31"/>
  <c r="L18" i="31"/>
  <c r="M18" i="31" s="1"/>
  <c r="H56" i="31"/>
  <c r="H55" i="31"/>
  <c r="H54" i="31"/>
  <c r="H53" i="31"/>
  <c r="H52" i="31"/>
  <c r="H51" i="31"/>
  <c r="H50" i="31"/>
  <c r="H49" i="31"/>
  <c r="H48" i="31"/>
  <c r="H47" i="31"/>
  <c r="H46" i="31"/>
  <c r="H45" i="31"/>
  <c r="H44" i="31"/>
  <c r="H43" i="31"/>
  <c r="H42" i="31"/>
  <c r="H41" i="31"/>
  <c r="H40" i="31"/>
  <c r="H39" i="31"/>
  <c r="H38" i="31"/>
  <c r="H37" i="31"/>
  <c r="H36" i="31"/>
  <c r="H35" i="31"/>
  <c r="H34" i="31"/>
  <c r="H33" i="31"/>
  <c r="H32" i="31"/>
  <c r="H31" i="31"/>
  <c r="H30" i="31"/>
  <c r="H29" i="31"/>
  <c r="H28" i="31"/>
  <c r="H27" i="31"/>
  <c r="H26" i="31"/>
  <c r="H25" i="31"/>
  <c r="H24" i="31"/>
  <c r="H23" i="31"/>
  <c r="H22" i="31"/>
  <c r="H21" i="31"/>
  <c r="H20" i="31"/>
  <c r="H19" i="31"/>
  <c r="H18" i="31"/>
  <c r="A46" i="31"/>
  <c r="A47" i="31"/>
  <c r="A48" i="31"/>
  <c r="A49" i="31"/>
  <c r="A50" i="31"/>
  <c r="A51" i="31"/>
  <c r="A52" i="31"/>
  <c r="A53" i="31"/>
  <c r="A54" i="31"/>
  <c r="A55" i="31"/>
  <c r="A56" i="31"/>
  <c r="F56" i="31"/>
  <c r="O56" i="31"/>
  <c r="D56" i="31"/>
  <c r="A62" i="58" s="1"/>
  <c r="F55" i="31"/>
  <c r="O55" i="31"/>
  <c r="D55" i="31"/>
  <c r="F54" i="31"/>
  <c r="O54" i="31"/>
  <c r="D54" i="31"/>
  <c r="F53" i="31"/>
  <c r="D53" i="31"/>
  <c r="F52" i="31"/>
  <c r="D52" i="31"/>
  <c r="F51" i="31"/>
  <c r="D51" i="31"/>
  <c r="A60" i="58" s="1"/>
  <c r="F50" i="31"/>
  <c r="D50" i="31"/>
  <c r="F49" i="31"/>
  <c r="D49" i="31"/>
  <c r="A58" i="58" s="1"/>
  <c r="F48" i="31"/>
  <c r="D48" i="31"/>
  <c r="A57" i="58" s="1"/>
  <c r="F47" i="31"/>
  <c r="D47" i="31"/>
  <c r="A56" i="58" s="1"/>
  <c r="F46" i="31"/>
  <c r="D46" i="31"/>
  <c r="F45" i="31"/>
  <c r="D45" i="31"/>
  <c r="A54" i="58" s="1"/>
  <c r="F44" i="31"/>
  <c r="D44" i="31"/>
  <c r="F43" i="31"/>
  <c r="D43" i="31"/>
  <c r="F42" i="31"/>
  <c r="D42" i="31"/>
  <c r="F41" i="31"/>
  <c r="D41" i="31"/>
  <c r="A50" i="58" s="1"/>
  <c r="F40" i="31"/>
  <c r="D40" i="31"/>
  <c r="A49" i="58" s="1"/>
  <c r="F39" i="31"/>
  <c r="D39" i="31"/>
  <c r="F38" i="31"/>
  <c r="D38" i="31"/>
  <c r="F37" i="31"/>
  <c r="D37" i="31"/>
  <c r="A46" i="58" s="1"/>
  <c r="F36" i="31"/>
  <c r="D36" i="31"/>
  <c r="F35" i="31"/>
  <c r="D35" i="31"/>
  <c r="F34" i="31"/>
  <c r="D34" i="31"/>
  <c r="F33" i="31"/>
  <c r="D33" i="31"/>
  <c r="A42" i="58" s="1"/>
  <c r="F32" i="31"/>
  <c r="D32" i="31"/>
  <c r="A41" i="58" s="1"/>
  <c r="F31" i="31"/>
  <c r="D31" i="31"/>
  <c r="F30" i="31"/>
  <c r="D30" i="31"/>
  <c r="F29" i="31"/>
  <c r="D29" i="31"/>
  <c r="A38" i="58" s="1"/>
  <c r="F28" i="31"/>
  <c r="D28" i="31"/>
  <c r="F27" i="31"/>
  <c r="D27" i="31"/>
  <c r="F26" i="31"/>
  <c r="D26" i="31"/>
  <c r="F25" i="31"/>
  <c r="D25" i="31"/>
  <c r="A34" i="58" s="1"/>
  <c r="F24" i="31"/>
  <c r="D24" i="31"/>
  <c r="A33" i="58" s="1"/>
  <c r="F23" i="31"/>
  <c r="D23" i="31"/>
  <c r="F22" i="31"/>
  <c r="D22" i="31"/>
  <c r="F21" i="31"/>
  <c r="D21" i="31"/>
  <c r="A30" i="58" s="1"/>
  <c r="F20" i="31"/>
  <c r="D20" i="31"/>
  <c r="F19" i="31"/>
  <c r="D19" i="31"/>
  <c r="F18" i="31"/>
  <c r="D18" i="31"/>
  <c r="K32" i="1"/>
  <c r="K33" i="1"/>
  <c r="K34" i="1"/>
  <c r="K35" i="1"/>
  <c r="K36" i="1"/>
  <c r="K37" i="1"/>
  <c r="K38" i="1"/>
  <c r="K39" i="1"/>
  <c r="K40" i="1"/>
  <c r="K41" i="1"/>
  <c r="K23" i="1"/>
  <c r="K24" i="1"/>
  <c r="K25" i="1"/>
  <c r="K26" i="1"/>
  <c r="K27" i="1"/>
  <c r="K28" i="1"/>
  <c r="K29" i="1"/>
  <c r="K30" i="1"/>
  <c r="K31" i="1"/>
  <c r="O79" i="31"/>
  <c r="O75" i="31"/>
  <c r="O78" i="31"/>
  <c r="O76" i="31"/>
  <c r="B122" i="58"/>
  <c r="O33" i="31"/>
  <c r="O25" i="31"/>
  <c r="O41" i="31"/>
  <c r="B121" i="58"/>
  <c r="O37" i="31"/>
  <c r="O21" i="31"/>
  <c r="O29" i="31"/>
  <c r="O45" i="31"/>
  <c r="O20" i="31"/>
  <c r="C440" i="53"/>
  <c r="N26" i="1"/>
  <c r="O23" i="31"/>
  <c r="O47" i="31"/>
  <c r="O18" i="31"/>
  <c r="O26" i="31"/>
  <c r="O34" i="31"/>
  <c r="O42" i="31"/>
  <c r="O28" i="31"/>
  <c r="O36" i="31"/>
  <c r="O40" i="31"/>
  <c r="O44" i="31"/>
  <c r="O31" i="31"/>
  <c r="O39" i="31"/>
  <c r="O43" i="31"/>
  <c r="O49" i="31"/>
  <c r="O53" i="31"/>
  <c r="O48" i="31"/>
  <c r="O19" i="31"/>
  <c r="O27" i="31"/>
  <c r="O35" i="31"/>
  <c r="O22" i="31"/>
  <c r="O30" i="31"/>
  <c r="O38" i="31"/>
  <c r="O46" i="31"/>
  <c r="O24" i="31"/>
  <c r="O32" i="31"/>
  <c r="O50" i="31"/>
  <c r="C431" i="53"/>
  <c r="C441" i="53"/>
  <c r="B441" i="53" s="1"/>
  <c r="L81" i="31"/>
  <c r="M81" i="31" s="1"/>
  <c r="L82" i="31"/>
  <c r="L83" i="31"/>
  <c r="M83" i="31" s="1"/>
  <c r="L84" i="31"/>
  <c r="M84" i="31" s="1"/>
  <c r="L85" i="31"/>
  <c r="L86" i="31"/>
  <c r="M86" i="31" s="1"/>
  <c r="L87" i="31"/>
  <c r="M87" i="31" s="1"/>
  <c r="L88" i="31"/>
  <c r="M88" i="31" s="1"/>
  <c r="L89" i="31"/>
  <c r="M89" i="31" s="1"/>
  <c r="L90" i="31"/>
  <c r="M90" i="31" s="1"/>
  <c r="L91" i="31"/>
  <c r="M91" i="31" s="1"/>
  <c r="L92" i="31"/>
  <c r="M92" i="31" s="1"/>
  <c r="L93" i="31"/>
  <c r="M93" i="31" s="1"/>
  <c r="L94" i="31"/>
  <c r="M94" i="31" s="1"/>
  <c r="L80" i="31"/>
  <c r="M80" i="31" s="1"/>
  <c r="H57" i="31"/>
  <c r="K94" i="31"/>
  <c r="C123" i="58" s="1"/>
  <c r="R94" i="31"/>
  <c r="R56" i="31"/>
  <c r="S56" i="31" s="1"/>
  <c r="K17" i="31"/>
  <c r="J17" i="31"/>
  <c r="L17" i="31"/>
  <c r="M17" i="31" s="1"/>
  <c r="H17" i="31"/>
  <c r="O94" i="31"/>
  <c r="K70" i="1"/>
  <c r="AJ5" i="37"/>
  <c r="AJ181" i="37" s="1"/>
  <c r="AI5" i="37"/>
  <c r="AH5" i="37"/>
  <c r="AG5" i="37"/>
  <c r="AG181" i="37" s="1"/>
  <c r="O180" i="37"/>
  <c r="O179" i="37"/>
  <c r="O178" i="37"/>
  <c r="O177" i="37"/>
  <c r="O176" i="37"/>
  <c r="O175" i="37"/>
  <c r="O174" i="37"/>
  <c r="O173" i="37"/>
  <c r="O172" i="37"/>
  <c r="O171" i="37"/>
  <c r="O170" i="37"/>
  <c r="O169" i="37"/>
  <c r="O168" i="37"/>
  <c r="O167" i="37"/>
  <c r="O166" i="37"/>
  <c r="O165" i="37"/>
  <c r="O164" i="37"/>
  <c r="O163" i="37"/>
  <c r="O162" i="37"/>
  <c r="O161" i="37"/>
  <c r="O160" i="37"/>
  <c r="O159" i="37"/>
  <c r="O158" i="37"/>
  <c r="O157" i="37"/>
  <c r="O156" i="37"/>
  <c r="O155" i="37"/>
  <c r="O154" i="37"/>
  <c r="O153" i="37"/>
  <c r="O152" i="37"/>
  <c r="O151" i="37"/>
  <c r="O150" i="37"/>
  <c r="O149" i="37"/>
  <c r="O148" i="37"/>
  <c r="O147" i="37"/>
  <c r="O146" i="37"/>
  <c r="O145" i="37"/>
  <c r="O144" i="37"/>
  <c r="O143" i="37"/>
  <c r="O142" i="37"/>
  <c r="O141" i="37"/>
  <c r="O140" i="37"/>
  <c r="O139" i="37"/>
  <c r="O138" i="37"/>
  <c r="O137" i="37"/>
  <c r="O136" i="37"/>
  <c r="O135" i="37"/>
  <c r="O134" i="37"/>
  <c r="O133" i="37"/>
  <c r="O132" i="37"/>
  <c r="O131" i="37"/>
  <c r="O130" i="37"/>
  <c r="O129" i="37"/>
  <c r="O128" i="37"/>
  <c r="O127" i="37"/>
  <c r="O126" i="37"/>
  <c r="O125" i="37"/>
  <c r="O124" i="37"/>
  <c r="O123" i="37"/>
  <c r="O122" i="37"/>
  <c r="O121" i="37"/>
  <c r="O120" i="37"/>
  <c r="O119" i="37"/>
  <c r="O118" i="37"/>
  <c r="O117" i="37"/>
  <c r="O116" i="37"/>
  <c r="O115" i="37"/>
  <c r="O114" i="37"/>
  <c r="O113" i="37"/>
  <c r="O112" i="37"/>
  <c r="O111" i="37"/>
  <c r="O110" i="37"/>
  <c r="O109" i="37"/>
  <c r="O108" i="37"/>
  <c r="O107" i="37"/>
  <c r="O106" i="37"/>
  <c r="O105" i="37"/>
  <c r="O104" i="37"/>
  <c r="O103" i="37"/>
  <c r="O102" i="37"/>
  <c r="O101" i="37"/>
  <c r="O100" i="37"/>
  <c r="O99" i="37"/>
  <c r="O98" i="37"/>
  <c r="O97" i="37"/>
  <c r="O96" i="37"/>
  <c r="O95" i="37"/>
  <c r="O94" i="37"/>
  <c r="O93" i="37"/>
  <c r="O92" i="37"/>
  <c r="O91" i="37"/>
  <c r="O90" i="37"/>
  <c r="O89" i="37"/>
  <c r="O88" i="37"/>
  <c r="O87" i="37"/>
  <c r="O86" i="37"/>
  <c r="O85" i="37"/>
  <c r="O84" i="37"/>
  <c r="O83" i="37"/>
  <c r="O82" i="37"/>
  <c r="P82" i="37" s="1"/>
  <c r="AN82" i="37" s="1"/>
  <c r="O81" i="37"/>
  <c r="O80" i="37"/>
  <c r="O79" i="37"/>
  <c r="O78" i="37"/>
  <c r="O77" i="37"/>
  <c r="O76" i="37"/>
  <c r="O75" i="37"/>
  <c r="O74" i="37"/>
  <c r="O73" i="37"/>
  <c r="O72" i="37"/>
  <c r="O71" i="37"/>
  <c r="O70" i="37"/>
  <c r="O69" i="37"/>
  <c r="O68" i="37"/>
  <c r="O67" i="37"/>
  <c r="O66" i="37"/>
  <c r="O65" i="37"/>
  <c r="O64" i="37"/>
  <c r="O63" i="37"/>
  <c r="O62" i="37"/>
  <c r="O61" i="37"/>
  <c r="O60" i="37"/>
  <c r="O59" i="37"/>
  <c r="O58" i="37"/>
  <c r="O57" i="37"/>
  <c r="O56" i="37"/>
  <c r="O55" i="37"/>
  <c r="O54" i="37"/>
  <c r="O53" i="37"/>
  <c r="O52" i="37"/>
  <c r="O51" i="37"/>
  <c r="O50" i="37"/>
  <c r="O49" i="37"/>
  <c r="O48" i="37"/>
  <c r="O47" i="37"/>
  <c r="O46" i="37"/>
  <c r="O45" i="37"/>
  <c r="O44" i="37"/>
  <c r="O43" i="37"/>
  <c r="O42" i="37"/>
  <c r="O41" i="37"/>
  <c r="O40" i="37"/>
  <c r="O39" i="37"/>
  <c r="O38" i="37"/>
  <c r="O37" i="37"/>
  <c r="O36" i="37"/>
  <c r="O35" i="37"/>
  <c r="O34" i="37"/>
  <c r="O33" i="37"/>
  <c r="O32" i="37"/>
  <c r="O31" i="37"/>
  <c r="O30" i="37"/>
  <c r="O29" i="37"/>
  <c r="O28" i="37"/>
  <c r="O27" i="37"/>
  <c r="O26" i="37"/>
  <c r="O25" i="37"/>
  <c r="O24" i="37"/>
  <c r="O23" i="37"/>
  <c r="O22" i="37"/>
  <c r="O21" i="37"/>
  <c r="O19" i="37"/>
  <c r="O18" i="37"/>
  <c r="O17" i="37"/>
  <c r="O16" i="37"/>
  <c r="O15" i="37"/>
  <c r="O14" i="37"/>
  <c r="O13" i="37"/>
  <c r="O12" i="37"/>
  <c r="O11" i="37"/>
  <c r="K180" i="37"/>
  <c r="K179" i="37"/>
  <c r="K178" i="37"/>
  <c r="K177" i="37"/>
  <c r="K176" i="37"/>
  <c r="K175" i="37"/>
  <c r="K174" i="37"/>
  <c r="K173" i="37"/>
  <c r="K172" i="37"/>
  <c r="K171" i="37"/>
  <c r="K170" i="37"/>
  <c r="K169" i="37"/>
  <c r="K168" i="37"/>
  <c r="K167" i="37"/>
  <c r="K166" i="37"/>
  <c r="K165" i="37"/>
  <c r="K164" i="37"/>
  <c r="K163" i="37"/>
  <c r="K162" i="37"/>
  <c r="K161" i="37"/>
  <c r="K160" i="37"/>
  <c r="K159" i="37"/>
  <c r="K158" i="37"/>
  <c r="K157" i="37"/>
  <c r="K156" i="37"/>
  <c r="K155" i="37"/>
  <c r="K154" i="37"/>
  <c r="K153" i="37"/>
  <c r="K152" i="37"/>
  <c r="K151" i="37"/>
  <c r="K150" i="37"/>
  <c r="K149" i="37"/>
  <c r="K148" i="37"/>
  <c r="K147" i="37"/>
  <c r="K146" i="37"/>
  <c r="K145" i="37"/>
  <c r="K144" i="37"/>
  <c r="K143" i="37"/>
  <c r="K142" i="37"/>
  <c r="K141" i="37"/>
  <c r="K140" i="37"/>
  <c r="K139" i="37"/>
  <c r="K138" i="37"/>
  <c r="K137" i="37"/>
  <c r="K136" i="37"/>
  <c r="K135" i="37"/>
  <c r="K134" i="37"/>
  <c r="K133" i="37"/>
  <c r="K132" i="37"/>
  <c r="K131" i="37"/>
  <c r="K130" i="37"/>
  <c r="K129" i="37"/>
  <c r="K128" i="37"/>
  <c r="K127" i="37"/>
  <c r="K126" i="37"/>
  <c r="K125" i="37"/>
  <c r="K124" i="37"/>
  <c r="K123" i="37"/>
  <c r="K122" i="37"/>
  <c r="K121" i="37"/>
  <c r="K120" i="37"/>
  <c r="K119" i="37"/>
  <c r="P119" i="37" s="1"/>
  <c r="AO119" i="37" s="1"/>
  <c r="K118" i="37"/>
  <c r="K117" i="37"/>
  <c r="K116" i="37"/>
  <c r="K115" i="37"/>
  <c r="K114" i="37"/>
  <c r="K113" i="37"/>
  <c r="K112" i="37"/>
  <c r="K111" i="37"/>
  <c r="K110" i="37"/>
  <c r="K109" i="37"/>
  <c r="K108" i="37"/>
  <c r="K107" i="37"/>
  <c r="K106" i="37"/>
  <c r="K105" i="37"/>
  <c r="K104" i="37"/>
  <c r="K103" i="37"/>
  <c r="K102" i="37"/>
  <c r="K101" i="37"/>
  <c r="K100" i="37"/>
  <c r="K99" i="37"/>
  <c r="K98" i="37"/>
  <c r="K97" i="37"/>
  <c r="K96" i="37"/>
  <c r="K95" i="37"/>
  <c r="K94" i="37"/>
  <c r="K93" i="37"/>
  <c r="K92" i="37"/>
  <c r="K91" i="37"/>
  <c r="K90" i="37"/>
  <c r="K89" i="37"/>
  <c r="K88" i="37"/>
  <c r="K87" i="37"/>
  <c r="K86" i="37"/>
  <c r="K85" i="37"/>
  <c r="K84" i="37"/>
  <c r="K83" i="37"/>
  <c r="K82" i="37"/>
  <c r="K81" i="37"/>
  <c r="K80" i="37"/>
  <c r="K79" i="37"/>
  <c r="K78" i="37"/>
  <c r="K77" i="37"/>
  <c r="K76" i="37"/>
  <c r="K75" i="37"/>
  <c r="K74" i="37"/>
  <c r="K73" i="37"/>
  <c r="K72" i="37"/>
  <c r="K71" i="37"/>
  <c r="K70" i="37"/>
  <c r="K69" i="37"/>
  <c r="K68" i="37"/>
  <c r="K67" i="37"/>
  <c r="K66" i="37"/>
  <c r="K65" i="37"/>
  <c r="K64" i="37"/>
  <c r="K63" i="37"/>
  <c r="K62" i="37"/>
  <c r="K61" i="37"/>
  <c r="K60" i="37"/>
  <c r="K59" i="37"/>
  <c r="K58" i="37"/>
  <c r="K57" i="37"/>
  <c r="K56" i="37"/>
  <c r="K55" i="37"/>
  <c r="K54" i="37"/>
  <c r="K53" i="37"/>
  <c r="K52" i="37"/>
  <c r="K51" i="37"/>
  <c r="K50" i="37"/>
  <c r="K49" i="37"/>
  <c r="K48" i="37"/>
  <c r="K47" i="37"/>
  <c r="K46" i="37"/>
  <c r="K45" i="37"/>
  <c r="K44" i="37"/>
  <c r="K43" i="37"/>
  <c r="K42" i="37"/>
  <c r="K41" i="37"/>
  <c r="K40" i="37"/>
  <c r="K39" i="37"/>
  <c r="K38" i="37"/>
  <c r="K37" i="37"/>
  <c r="K36" i="37"/>
  <c r="K35" i="37"/>
  <c r="K34" i="37"/>
  <c r="K33" i="37"/>
  <c r="K32" i="37"/>
  <c r="K31" i="37"/>
  <c r="K30" i="37"/>
  <c r="K29" i="37"/>
  <c r="K28" i="37"/>
  <c r="K27" i="37"/>
  <c r="K26" i="37"/>
  <c r="K25" i="37"/>
  <c r="G6" i="37"/>
  <c r="G7" i="37"/>
  <c r="G8" i="37"/>
  <c r="G9" i="37"/>
  <c r="G10" i="37"/>
  <c r="G11" i="37"/>
  <c r="G12" i="37"/>
  <c r="G24" i="37"/>
  <c r="G25" i="37"/>
  <c r="G26" i="37"/>
  <c r="G27" i="37"/>
  <c r="G28" i="37"/>
  <c r="G29" i="37"/>
  <c r="G30" i="37"/>
  <c r="G31" i="37"/>
  <c r="G32" i="37"/>
  <c r="G33" i="37"/>
  <c r="G34" i="37"/>
  <c r="G35" i="37"/>
  <c r="G36" i="37"/>
  <c r="G37" i="37"/>
  <c r="G38" i="37"/>
  <c r="G39" i="37"/>
  <c r="G40" i="37"/>
  <c r="G41" i="37"/>
  <c r="G42" i="37"/>
  <c r="G43" i="37"/>
  <c r="G44" i="37"/>
  <c r="G45" i="37"/>
  <c r="G46" i="37"/>
  <c r="G47" i="37"/>
  <c r="G48" i="37"/>
  <c r="G49" i="37"/>
  <c r="G50" i="37"/>
  <c r="G51" i="37"/>
  <c r="G52" i="37"/>
  <c r="G53" i="37"/>
  <c r="G54" i="37"/>
  <c r="G55" i="37"/>
  <c r="G56" i="37"/>
  <c r="G57" i="37"/>
  <c r="G58" i="37"/>
  <c r="G59" i="37"/>
  <c r="G60" i="37"/>
  <c r="G61" i="37"/>
  <c r="G62" i="37"/>
  <c r="G63" i="37"/>
  <c r="G64" i="37"/>
  <c r="G65" i="37"/>
  <c r="G66" i="37"/>
  <c r="G67" i="37"/>
  <c r="G68" i="37"/>
  <c r="G69" i="37"/>
  <c r="G70" i="37"/>
  <c r="G71" i="37"/>
  <c r="G72" i="37"/>
  <c r="G73" i="37"/>
  <c r="G74" i="37"/>
  <c r="G75" i="37"/>
  <c r="G76" i="37"/>
  <c r="G77" i="37"/>
  <c r="G78" i="37"/>
  <c r="G79" i="37"/>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G114" i="37"/>
  <c r="G115" i="37"/>
  <c r="G116" i="37"/>
  <c r="G117" i="37"/>
  <c r="G118" i="37"/>
  <c r="G119" i="37"/>
  <c r="G120" i="37"/>
  <c r="G121" i="37"/>
  <c r="G122" i="37"/>
  <c r="G123" i="37"/>
  <c r="G124" i="37"/>
  <c r="G125" i="37"/>
  <c r="G126" i="37"/>
  <c r="G127" i="37"/>
  <c r="G128" i="37"/>
  <c r="G129" i="37"/>
  <c r="G130" i="37"/>
  <c r="G131" i="37"/>
  <c r="G132" i="37"/>
  <c r="G133" i="37"/>
  <c r="G134" i="37"/>
  <c r="G135" i="37"/>
  <c r="G136" i="37"/>
  <c r="G137" i="37"/>
  <c r="G138" i="37"/>
  <c r="G139" i="37"/>
  <c r="G140" i="37"/>
  <c r="G141" i="37"/>
  <c r="G142" i="37"/>
  <c r="G143" i="37"/>
  <c r="G144" i="37"/>
  <c r="G145" i="37"/>
  <c r="G146" i="37"/>
  <c r="G147" i="37"/>
  <c r="G148" i="37"/>
  <c r="G149" i="37"/>
  <c r="G150" i="37"/>
  <c r="G151" i="37"/>
  <c r="G152" i="37"/>
  <c r="G153" i="37"/>
  <c r="G154" i="37"/>
  <c r="G155" i="37"/>
  <c r="G156" i="37"/>
  <c r="G157" i="37"/>
  <c r="G158" i="37"/>
  <c r="G159" i="37"/>
  <c r="G160" i="37"/>
  <c r="G161" i="37"/>
  <c r="G162" i="37"/>
  <c r="G163" i="37"/>
  <c r="G164" i="37"/>
  <c r="G165" i="37"/>
  <c r="G166" i="37"/>
  <c r="G167" i="37"/>
  <c r="G168" i="37"/>
  <c r="G169" i="37"/>
  <c r="G170" i="37"/>
  <c r="G171" i="37"/>
  <c r="G172" i="37"/>
  <c r="G173" i="37"/>
  <c r="G174" i="37"/>
  <c r="G175" i="37"/>
  <c r="G176" i="37"/>
  <c r="G177" i="37"/>
  <c r="G178" i="37"/>
  <c r="G179" i="37"/>
  <c r="G180" i="37"/>
  <c r="G5" i="37"/>
  <c r="AJ447" i="2"/>
  <c r="AI447" i="2"/>
  <c r="AH447" i="2"/>
  <c r="AG447" i="2"/>
  <c r="AJ446" i="2"/>
  <c r="AI446" i="2"/>
  <c r="AH446" i="2"/>
  <c r="AG446" i="2"/>
  <c r="AJ445" i="2"/>
  <c r="AI445" i="2"/>
  <c r="AH445" i="2"/>
  <c r="AG445" i="2"/>
  <c r="AJ444" i="2"/>
  <c r="AI444" i="2"/>
  <c r="AH444" i="2"/>
  <c r="AG444" i="2"/>
  <c r="AJ443" i="2"/>
  <c r="AI443" i="2"/>
  <c r="AH443" i="2"/>
  <c r="AG443" i="2"/>
  <c r="AJ442" i="2"/>
  <c r="AI442" i="2"/>
  <c r="AH442" i="2"/>
  <c r="AG442" i="2"/>
  <c r="AJ441" i="2"/>
  <c r="AI441" i="2"/>
  <c r="AH441" i="2"/>
  <c r="AG441" i="2"/>
  <c r="AJ440" i="2"/>
  <c r="AI440" i="2"/>
  <c r="AH440" i="2"/>
  <c r="AG440" i="2"/>
  <c r="AJ439" i="2"/>
  <c r="AI439" i="2"/>
  <c r="AH439" i="2"/>
  <c r="AG439" i="2"/>
  <c r="AJ438" i="2"/>
  <c r="AI438" i="2"/>
  <c r="AH438" i="2"/>
  <c r="AG438" i="2"/>
  <c r="AJ437" i="2"/>
  <c r="AI437" i="2"/>
  <c r="AH437" i="2"/>
  <c r="AG437" i="2"/>
  <c r="AJ436" i="2"/>
  <c r="AI436" i="2"/>
  <c r="AH436" i="2"/>
  <c r="AG436" i="2"/>
  <c r="AJ435" i="2"/>
  <c r="AI435" i="2"/>
  <c r="AH435" i="2"/>
  <c r="AG435" i="2"/>
  <c r="AJ434" i="2"/>
  <c r="AI434" i="2"/>
  <c r="AH434" i="2"/>
  <c r="AG434" i="2"/>
  <c r="AJ433" i="2"/>
  <c r="AI433" i="2"/>
  <c r="AH433" i="2"/>
  <c r="AG433" i="2"/>
  <c r="AJ432" i="2"/>
  <c r="AI432" i="2"/>
  <c r="AH432" i="2"/>
  <c r="AG432" i="2"/>
  <c r="AJ431" i="2"/>
  <c r="AI431" i="2"/>
  <c r="AH431" i="2"/>
  <c r="AG431" i="2"/>
  <c r="AJ430" i="2"/>
  <c r="AI430" i="2"/>
  <c r="AH430" i="2"/>
  <c r="AG430" i="2"/>
  <c r="AJ429" i="2"/>
  <c r="AI429" i="2"/>
  <c r="AH429" i="2"/>
  <c r="AG429" i="2"/>
  <c r="AJ428" i="2"/>
  <c r="AI428" i="2"/>
  <c r="AH428" i="2"/>
  <c r="AG428" i="2"/>
  <c r="AJ427" i="2"/>
  <c r="AI427" i="2"/>
  <c r="AH427" i="2"/>
  <c r="AG427" i="2"/>
  <c r="AJ426" i="2"/>
  <c r="AI426" i="2"/>
  <c r="AH426" i="2"/>
  <c r="AG426" i="2"/>
  <c r="AJ425" i="2"/>
  <c r="AI425" i="2"/>
  <c r="AH425" i="2"/>
  <c r="AG425" i="2"/>
  <c r="AJ424" i="2"/>
  <c r="AI424" i="2"/>
  <c r="AH424" i="2"/>
  <c r="AG424" i="2"/>
  <c r="AJ423" i="2"/>
  <c r="AI423" i="2"/>
  <c r="AH423" i="2"/>
  <c r="AG423" i="2"/>
  <c r="AJ422" i="2"/>
  <c r="AI422" i="2"/>
  <c r="AH422" i="2"/>
  <c r="AG422" i="2"/>
  <c r="AJ421" i="2"/>
  <c r="AI421" i="2"/>
  <c r="AH421" i="2"/>
  <c r="AG421" i="2"/>
  <c r="AJ420" i="2"/>
  <c r="AI420" i="2"/>
  <c r="AH420" i="2"/>
  <c r="AG420" i="2"/>
  <c r="AJ419" i="2"/>
  <c r="AI419" i="2"/>
  <c r="AH419" i="2"/>
  <c r="AG419" i="2"/>
  <c r="AJ418" i="2"/>
  <c r="AI418" i="2"/>
  <c r="AH418" i="2"/>
  <c r="AG418" i="2"/>
  <c r="AJ417" i="2"/>
  <c r="AI417" i="2"/>
  <c r="AH417" i="2"/>
  <c r="AG417" i="2"/>
  <c r="AJ416" i="2"/>
  <c r="AI416" i="2"/>
  <c r="AH416" i="2"/>
  <c r="AG416" i="2"/>
  <c r="AJ415" i="2"/>
  <c r="AI415" i="2"/>
  <c r="AH415" i="2"/>
  <c r="AG415" i="2"/>
  <c r="AJ414" i="2"/>
  <c r="AI414" i="2"/>
  <c r="AH414" i="2"/>
  <c r="AG414" i="2"/>
  <c r="AJ413" i="2"/>
  <c r="AI413" i="2"/>
  <c r="AH413" i="2"/>
  <c r="AG413" i="2"/>
  <c r="AJ412" i="2"/>
  <c r="AI412" i="2"/>
  <c r="AH412" i="2"/>
  <c r="AG412" i="2"/>
  <c r="AJ411" i="2"/>
  <c r="AI411" i="2"/>
  <c r="AH411" i="2"/>
  <c r="AG411" i="2"/>
  <c r="AJ410" i="2"/>
  <c r="AI410" i="2"/>
  <c r="AH410" i="2"/>
  <c r="AG410" i="2"/>
  <c r="AJ409" i="2"/>
  <c r="AI409" i="2"/>
  <c r="AH409" i="2"/>
  <c r="AG409" i="2"/>
  <c r="AJ408" i="2"/>
  <c r="AI408" i="2"/>
  <c r="AH408" i="2"/>
  <c r="AG408" i="2"/>
  <c r="AJ407" i="2"/>
  <c r="AI407" i="2"/>
  <c r="AH407" i="2"/>
  <c r="AG407" i="2"/>
  <c r="AJ406" i="2"/>
  <c r="AI406" i="2"/>
  <c r="AH406" i="2"/>
  <c r="AG406" i="2"/>
  <c r="AJ405" i="2"/>
  <c r="AI405" i="2"/>
  <c r="AH405" i="2"/>
  <c r="AG405" i="2"/>
  <c r="AJ404" i="2"/>
  <c r="AI404" i="2"/>
  <c r="AH404" i="2"/>
  <c r="AG404" i="2"/>
  <c r="AJ403" i="2"/>
  <c r="AI403" i="2"/>
  <c r="AH403" i="2"/>
  <c r="AG403" i="2"/>
  <c r="AJ402" i="2"/>
  <c r="AI402" i="2"/>
  <c r="AH402" i="2"/>
  <c r="AG402" i="2"/>
  <c r="AJ401" i="2"/>
  <c r="AI401" i="2"/>
  <c r="AH401" i="2"/>
  <c r="AG401" i="2"/>
  <c r="AJ400" i="2"/>
  <c r="AI400" i="2"/>
  <c r="AH400" i="2"/>
  <c r="AG400" i="2"/>
  <c r="AJ399" i="2"/>
  <c r="AI399" i="2"/>
  <c r="AH399" i="2"/>
  <c r="AG399" i="2"/>
  <c r="AJ398" i="2"/>
  <c r="AI398" i="2"/>
  <c r="AH398" i="2"/>
  <c r="AG398" i="2"/>
  <c r="AJ397" i="2"/>
  <c r="AI397" i="2"/>
  <c r="AH397" i="2"/>
  <c r="AG397" i="2"/>
  <c r="AJ396" i="2"/>
  <c r="AI396" i="2"/>
  <c r="AH396" i="2"/>
  <c r="AG396" i="2"/>
  <c r="AJ395" i="2"/>
  <c r="AI395" i="2"/>
  <c r="AH395" i="2"/>
  <c r="AG395" i="2"/>
  <c r="AJ394" i="2"/>
  <c r="AI394" i="2"/>
  <c r="AH394" i="2"/>
  <c r="AG394" i="2"/>
  <c r="AJ393" i="2"/>
  <c r="AI393" i="2"/>
  <c r="AH393" i="2"/>
  <c r="AG393" i="2"/>
  <c r="AJ392" i="2"/>
  <c r="AI392" i="2"/>
  <c r="AH392" i="2"/>
  <c r="AG392" i="2"/>
  <c r="AJ391" i="2"/>
  <c r="AI391" i="2"/>
  <c r="AH391" i="2"/>
  <c r="AG391" i="2"/>
  <c r="AJ390" i="2"/>
  <c r="AI390" i="2"/>
  <c r="AH390" i="2"/>
  <c r="AG390" i="2"/>
  <c r="AJ389" i="2"/>
  <c r="AI389" i="2"/>
  <c r="AH389" i="2"/>
  <c r="AG389" i="2"/>
  <c r="AJ388" i="2"/>
  <c r="AI388" i="2"/>
  <c r="AH388" i="2"/>
  <c r="AG388" i="2"/>
  <c r="AJ387" i="2"/>
  <c r="AI387" i="2"/>
  <c r="AH387" i="2"/>
  <c r="AG387" i="2"/>
  <c r="AJ386" i="2"/>
  <c r="AI386" i="2"/>
  <c r="AH386" i="2"/>
  <c r="AG386" i="2"/>
  <c r="AJ385" i="2"/>
  <c r="AI385" i="2"/>
  <c r="AH385" i="2"/>
  <c r="AG385" i="2"/>
  <c r="AJ384" i="2"/>
  <c r="AI384" i="2"/>
  <c r="AH384" i="2"/>
  <c r="AG384" i="2"/>
  <c r="AJ383" i="2"/>
  <c r="AI383" i="2"/>
  <c r="AH383" i="2"/>
  <c r="AG383" i="2"/>
  <c r="AJ382" i="2"/>
  <c r="AI382" i="2"/>
  <c r="AH382" i="2"/>
  <c r="AG382" i="2"/>
  <c r="AJ381" i="2"/>
  <c r="AI381" i="2"/>
  <c r="AH381" i="2"/>
  <c r="AG381" i="2"/>
  <c r="AJ380" i="2"/>
  <c r="AI380" i="2"/>
  <c r="AH380" i="2"/>
  <c r="AG380" i="2"/>
  <c r="AJ379" i="2"/>
  <c r="AI379" i="2"/>
  <c r="AH379" i="2"/>
  <c r="AG379" i="2"/>
  <c r="AJ378" i="2"/>
  <c r="AI378" i="2"/>
  <c r="AH378" i="2"/>
  <c r="AG378" i="2"/>
  <c r="AJ377" i="2"/>
  <c r="AI377" i="2"/>
  <c r="AH377" i="2"/>
  <c r="AG377" i="2"/>
  <c r="AJ376" i="2"/>
  <c r="AI376" i="2"/>
  <c r="AH376" i="2"/>
  <c r="AG376" i="2"/>
  <c r="AJ375" i="2"/>
  <c r="AI375" i="2"/>
  <c r="AH375" i="2"/>
  <c r="AG375" i="2"/>
  <c r="AJ374" i="2"/>
  <c r="AI374" i="2"/>
  <c r="AH374" i="2"/>
  <c r="AG374" i="2"/>
  <c r="AJ373" i="2"/>
  <c r="AI373" i="2"/>
  <c r="AH373" i="2"/>
  <c r="AG373" i="2"/>
  <c r="AJ372" i="2"/>
  <c r="AI372" i="2"/>
  <c r="AH372" i="2"/>
  <c r="AG372" i="2"/>
  <c r="AJ371" i="2"/>
  <c r="AI371" i="2"/>
  <c r="AH371" i="2"/>
  <c r="AG371" i="2"/>
  <c r="AJ370" i="2"/>
  <c r="AI370" i="2"/>
  <c r="AH370" i="2"/>
  <c r="AG370" i="2"/>
  <c r="AJ369" i="2"/>
  <c r="AI369" i="2"/>
  <c r="AH369" i="2"/>
  <c r="AG369" i="2"/>
  <c r="AJ368" i="2"/>
  <c r="AI368" i="2"/>
  <c r="AH368" i="2"/>
  <c r="AG368" i="2"/>
  <c r="AJ367" i="2"/>
  <c r="AI367" i="2"/>
  <c r="AH367" i="2"/>
  <c r="AG367" i="2"/>
  <c r="AJ366" i="2"/>
  <c r="AI366" i="2"/>
  <c r="AH366" i="2"/>
  <c r="AG366" i="2"/>
  <c r="AJ365" i="2"/>
  <c r="AI365" i="2"/>
  <c r="AH365" i="2"/>
  <c r="AG365" i="2"/>
  <c r="AJ364" i="2"/>
  <c r="AI364" i="2"/>
  <c r="AH364" i="2"/>
  <c r="AG364" i="2"/>
  <c r="AJ363" i="2"/>
  <c r="AI363" i="2"/>
  <c r="AH363" i="2"/>
  <c r="AG363" i="2"/>
  <c r="AJ362" i="2"/>
  <c r="AI362" i="2"/>
  <c r="AH362" i="2"/>
  <c r="AG362" i="2"/>
  <c r="AJ361" i="2"/>
  <c r="AI361" i="2"/>
  <c r="AH361" i="2"/>
  <c r="AG361" i="2"/>
  <c r="AJ360" i="2"/>
  <c r="AI360" i="2"/>
  <c r="AH360" i="2"/>
  <c r="AG360" i="2"/>
  <c r="AJ359" i="2"/>
  <c r="AI359" i="2"/>
  <c r="AH359" i="2"/>
  <c r="AG359" i="2"/>
  <c r="AJ358" i="2"/>
  <c r="AI358" i="2"/>
  <c r="AH358" i="2"/>
  <c r="AG358" i="2"/>
  <c r="AJ357" i="2"/>
  <c r="AI357" i="2"/>
  <c r="AH357" i="2"/>
  <c r="AG357" i="2"/>
  <c r="AJ356" i="2"/>
  <c r="AI356" i="2"/>
  <c r="AH356" i="2"/>
  <c r="AG356" i="2"/>
  <c r="AJ355" i="2"/>
  <c r="AI355" i="2"/>
  <c r="AH355" i="2"/>
  <c r="AG355" i="2"/>
  <c r="AJ354" i="2"/>
  <c r="AI354" i="2"/>
  <c r="AH354" i="2"/>
  <c r="AG354" i="2"/>
  <c r="AJ353" i="2"/>
  <c r="AI353" i="2"/>
  <c r="AH353" i="2"/>
  <c r="AG353" i="2"/>
  <c r="AJ352" i="2"/>
  <c r="AI352" i="2"/>
  <c r="AH352" i="2"/>
  <c r="AG352" i="2"/>
  <c r="AJ351" i="2"/>
  <c r="AI351" i="2"/>
  <c r="AH351" i="2"/>
  <c r="AG351" i="2"/>
  <c r="AJ350" i="2"/>
  <c r="AI350" i="2"/>
  <c r="AH350" i="2"/>
  <c r="AG350" i="2"/>
  <c r="AJ349" i="2"/>
  <c r="AI349" i="2"/>
  <c r="AH349" i="2"/>
  <c r="AG349" i="2"/>
  <c r="AJ348" i="2"/>
  <c r="AI348" i="2"/>
  <c r="AH348" i="2"/>
  <c r="AG348" i="2"/>
  <c r="AJ347" i="2"/>
  <c r="AI347" i="2"/>
  <c r="AH347" i="2"/>
  <c r="AG347" i="2"/>
  <c r="AJ346" i="2"/>
  <c r="AI346" i="2"/>
  <c r="AH346" i="2"/>
  <c r="AG346" i="2"/>
  <c r="AJ345" i="2"/>
  <c r="AI345" i="2"/>
  <c r="AH345" i="2"/>
  <c r="AG345" i="2"/>
  <c r="AJ344" i="2"/>
  <c r="AI344" i="2"/>
  <c r="AH344" i="2"/>
  <c r="AG344" i="2"/>
  <c r="AJ343" i="2"/>
  <c r="AI343" i="2"/>
  <c r="AH343" i="2"/>
  <c r="AG343" i="2"/>
  <c r="AJ342" i="2"/>
  <c r="AI342" i="2"/>
  <c r="AH342" i="2"/>
  <c r="AG342" i="2"/>
  <c r="AJ341" i="2"/>
  <c r="AI341" i="2"/>
  <c r="AH341" i="2"/>
  <c r="AG341" i="2"/>
  <c r="AJ340" i="2"/>
  <c r="AI340" i="2"/>
  <c r="AH340" i="2"/>
  <c r="AG340" i="2"/>
  <c r="AJ339" i="2"/>
  <c r="AI339" i="2"/>
  <c r="AH339" i="2"/>
  <c r="AG339" i="2"/>
  <c r="AJ338" i="2"/>
  <c r="AI338" i="2"/>
  <c r="AH338" i="2"/>
  <c r="AG338" i="2"/>
  <c r="AJ337" i="2"/>
  <c r="AI337" i="2"/>
  <c r="AH337" i="2"/>
  <c r="AG337" i="2"/>
  <c r="AJ336" i="2"/>
  <c r="AI336" i="2"/>
  <c r="AH336" i="2"/>
  <c r="AG336" i="2"/>
  <c r="AJ335" i="2"/>
  <c r="AI335" i="2"/>
  <c r="AH335" i="2"/>
  <c r="AG335" i="2"/>
  <c r="AJ334" i="2"/>
  <c r="AI334" i="2"/>
  <c r="AH334" i="2"/>
  <c r="AG334" i="2"/>
  <c r="AJ333" i="2"/>
  <c r="AI333" i="2"/>
  <c r="AH333" i="2"/>
  <c r="AG333" i="2"/>
  <c r="AJ332" i="2"/>
  <c r="AI332" i="2"/>
  <c r="AH332" i="2"/>
  <c r="AG332" i="2"/>
  <c r="AJ331" i="2"/>
  <c r="AI331" i="2"/>
  <c r="AH331" i="2"/>
  <c r="AG331" i="2"/>
  <c r="AJ330" i="2"/>
  <c r="AI330" i="2"/>
  <c r="AH330" i="2"/>
  <c r="AG330" i="2"/>
  <c r="AJ329" i="2"/>
  <c r="AI329" i="2"/>
  <c r="AH329" i="2"/>
  <c r="AG329" i="2"/>
  <c r="AJ328" i="2"/>
  <c r="AI328" i="2"/>
  <c r="AH328" i="2"/>
  <c r="AG328" i="2"/>
  <c r="AJ327" i="2"/>
  <c r="AI327" i="2"/>
  <c r="AH327" i="2"/>
  <c r="AG327" i="2"/>
  <c r="AJ326" i="2"/>
  <c r="AI326" i="2"/>
  <c r="AH326" i="2"/>
  <c r="AG326" i="2"/>
  <c r="AJ325" i="2"/>
  <c r="AI325" i="2"/>
  <c r="AH325" i="2"/>
  <c r="AG325" i="2"/>
  <c r="AJ324" i="2"/>
  <c r="AI324" i="2"/>
  <c r="AH324" i="2"/>
  <c r="AG324" i="2"/>
  <c r="AJ323" i="2"/>
  <c r="AI323" i="2"/>
  <c r="AH323" i="2"/>
  <c r="AG323" i="2"/>
  <c r="AJ322" i="2"/>
  <c r="AI322" i="2"/>
  <c r="AH322" i="2"/>
  <c r="AG322" i="2"/>
  <c r="AJ321" i="2"/>
  <c r="AI321" i="2"/>
  <c r="AH321" i="2"/>
  <c r="AG321" i="2"/>
  <c r="AJ320" i="2"/>
  <c r="AI320" i="2"/>
  <c r="AH320" i="2"/>
  <c r="AG320" i="2"/>
  <c r="AJ319" i="2"/>
  <c r="AI319" i="2"/>
  <c r="AH319" i="2"/>
  <c r="AG319" i="2"/>
  <c r="AJ318" i="2"/>
  <c r="AI318" i="2"/>
  <c r="AH318" i="2"/>
  <c r="AG318" i="2"/>
  <c r="AJ317" i="2"/>
  <c r="AI317" i="2"/>
  <c r="AH317" i="2"/>
  <c r="AG317" i="2"/>
  <c r="AJ316" i="2"/>
  <c r="AI316" i="2"/>
  <c r="AH316" i="2"/>
  <c r="AG316" i="2"/>
  <c r="AJ315" i="2"/>
  <c r="AI315" i="2"/>
  <c r="AH315" i="2"/>
  <c r="AG315" i="2"/>
  <c r="AJ314" i="2"/>
  <c r="AI314" i="2"/>
  <c r="AH314" i="2"/>
  <c r="AG314" i="2"/>
  <c r="AJ313" i="2"/>
  <c r="AI313" i="2"/>
  <c r="AH313" i="2"/>
  <c r="AG313" i="2"/>
  <c r="AJ312" i="2"/>
  <c r="AI312" i="2"/>
  <c r="AH312" i="2"/>
  <c r="AG312" i="2"/>
  <c r="AJ311" i="2"/>
  <c r="AI311" i="2"/>
  <c r="AH311" i="2"/>
  <c r="AG311" i="2"/>
  <c r="AJ310" i="2"/>
  <c r="AI310" i="2"/>
  <c r="AH310" i="2"/>
  <c r="AG310" i="2"/>
  <c r="AJ309" i="2"/>
  <c r="AI309" i="2"/>
  <c r="AH309" i="2"/>
  <c r="AG309" i="2"/>
  <c r="AJ308" i="2"/>
  <c r="AI308" i="2"/>
  <c r="AH308" i="2"/>
  <c r="AG308" i="2"/>
  <c r="AJ307" i="2"/>
  <c r="AI307" i="2"/>
  <c r="AH307" i="2"/>
  <c r="AG307" i="2"/>
  <c r="AJ306" i="2"/>
  <c r="AI306" i="2"/>
  <c r="AH306" i="2"/>
  <c r="AG306" i="2"/>
  <c r="AJ305" i="2"/>
  <c r="AI305" i="2"/>
  <c r="AH305" i="2"/>
  <c r="AG305" i="2"/>
  <c r="AJ304" i="2"/>
  <c r="AI304" i="2"/>
  <c r="AH304" i="2"/>
  <c r="AG304" i="2"/>
  <c r="AJ303" i="2"/>
  <c r="AI303" i="2"/>
  <c r="AH303" i="2"/>
  <c r="AG303" i="2"/>
  <c r="AJ302" i="2"/>
  <c r="AI302" i="2"/>
  <c r="AH302" i="2"/>
  <c r="AG302" i="2"/>
  <c r="AJ301" i="2"/>
  <c r="AI301" i="2"/>
  <c r="AH301" i="2"/>
  <c r="AG301" i="2"/>
  <c r="AJ300" i="2"/>
  <c r="AI300" i="2"/>
  <c r="AH300" i="2"/>
  <c r="AG300" i="2"/>
  <c r="AJ299" i="2"/>
  <c r="AI299" i="2"/>
  <c r="AH299" i="2"/>
  <c r="AG299" i="2"/>
  <c r="AJ298" i="2"/>
  <c r="AI298" i="2"/>
  <c r="AH298" i="2"/>
  <c r="AG298" i="2"/>
  <c r="AJ297" i="2"/>
  <c r="AI297" i="2"/>
  <c r="AH297" i="2"/>
  <c r="AG297" i="2"/>
  <c r="AJ296" i="2"/>
  <c r="AI296" i="2"/>
  <c r="AH296" i="2"/>
  <c r="AG296" i="2"/>
  <c r="AJ295" i="2"/>
  <c r="AI295" i="2"/>
  <c r="AH295" i="2"/>
  <c r="AG295" i="2"/>
  <c r="AJ294" i="2"/>
  <c r="AI294" i="2"/>
  <c r="AH294" i="2"/>
  <c r="AG294" i="2"/>
  <c r="AJ293" i="2"/>
  <c r="AI293" i="2"/>
  <c r="AH293" i="2"/>
  <c r="AG293" i="2"/>
  <c r="AJ292" i="2"/>
  <c r="AI292" i="2"/>
  <c r="AH292" i="2"/>
  <c r="AG292" i="2"/>
  <c r="AJ291" i="2"/>
  <c r="AI291" i="2"/>
  <c r="AH291" i="2"/>
  <c r="AG291" i="2"/>
  <c r="AJ290" i="2"/>
  <c r="AI290" i="2"/>
  <c r="AH290" i="2"/>
  <c r="AG290" i="2"/>
  <c r="AJ289" i="2"/>
  <c r="AI289" i="2"/>
  <c r="AH289" i="2"/>
  <c r="AG289" i="2"/>
  <c r="AJ288" i="2"/>
  <c r="AI288" i="2"/>
  <c r="AH288" i="2"/>
  <c r="AG288" i="2"/>
  <c r="AJ287" i="2"/>
  <c r="AI287" i="2"/>
  <c r="AH287" i="2"/>
  <c r="AG287" i="2"/>
  <c r="AJ286" i="2"/>
  <c r="AI286" i="2"/>
  <c r="AH286" i="2"/>
  <c r="AG286" i="2"/>
  <c r="AJ285" i="2"/>
  <c r="AI285" i="2"/>
  <c r="AH285" i="2"/>
  <c r="AG285" i="2"/>
  <c r="AJ284" i="2"/>
  <c r="AI284" i="2"/>
  <c r="AH284" i="2"/>
  <c r="AG284" i="2"/>
  <c r="AJ283" i="2"/>
  <c r="AI283" i="2"/>
  <c r="AH283" i="2"/>
  <c r="AG283" i="2"/>
  <c r="AJ282" i="2"/>
  <c r="AI282" i="2"/>
  <c r="AH282" i="2"/>
  <c r="AG282" i="2"/>
  <c r="AJ281" i="2"/>
  <c r="AI281" i="2"/>
  <c r="AH281" i="2"/>
  <c r="AG281" i="2"/>
  <c r="AJ280" i="2"/>
  <c r="AI280" i="2"/>
  <c r="AH280" i="2"/>
  <c r="AG280" i="2"/>
  <c r="AJ279" i="2"/>
  <c r="AI279" i="2"/>
  <c r="AH279" i="2"/>
  <c r="AG279" i="2"/>
  <c r="AJ278" i="2"/>
  <c r="AI278" i="2"/>
  <c r="AH278" i="2"/>
  <c r="AG278" i="2"/>
  <c r="AJ277" i="2"/>
  <c r="AI277" i="2"/>
  <c r="AH277" i="2"/>
  <c r="AG277" i="2"/>
  <c r="AJ276" i="2"/>
  <c r="AI276" i="2"/>
  <c r="AH276" i="2"/>
  <c r="AG276" i="2"/>
  <c r="AJ275" i="2"/>
  <c r="AI275" i="2"/>
  <c r="AH275" i="2"/>
  <c r="AG275" i="2"/>
  <c r="AJ274" i="2"/>
  <c r="AI274" i="2"/>
  <c r="AH274" i="2"/>
  <c r="AG274" i="2"/>
  <c r="AJ273" i="2"/>
  <c r="AI273" i="2"/>
  <c r="AH273" i="2"/>
  <c r="AG273" i="2"/>
  <c r="AJ272" i="2"/>
  <c r="AI272" i="2"/>
  <c r="AH272" i="2"/>
  <c r="AG272" i="2"/>
  <c r="AJ271" i="2"/>
  <c r="AI271" i="2"/>
  <c r="AH271" i="2"/>
  <c r="AG271" i="2"/>
  <c r="AJ270" i="2"/>
  <c r="AI270" i="2"/>
  <c r="AH270" i="2"/>
  <c r="AG270" i="2"/>
  <c r="AJ269" i="2"/>
  <c r="AI269" i="2"/>
  <c r="AH269" i="2"/>
  <c r="AG269" i="2"/>
  <c r="AJ268" i="2"/>
  <c r="AI268" i="2"/>
  <c r="AH268" i="2"/>
  <c r="AG268" i="2"/>
  <c r="AJ267" i="2"/>
  <c r="AI267" i="2"/>
  <c r="AH267" i="2"/>
  <c r="AG267" i="2"/>
  <c r="AJ266" i="2"/>
  <c r="AI266" i="2"/>
  <c r="AH266" i="2"/>
  <c r="AG266" i="2"/>
  <c r="AJ265" i="2"/>
  <c r="AI265" i="2"/>
  <c r="AH265" i="2"/>
  <c r="AG265" i="2"/>
  <c r="AJ264" i="2"/>
  <c r="AI264" i="2"/>
  <c r="AH264" i="2"/>
  <c r="AG264" i="2"/>
  <c r="AJ263" i="2"/>
  <c r="AI263" i="2"/>
  <c r="AH263" i="2"/>
  <c r="AG263" i="2"/>
  <c r="AJ262" i="2"/>
  <c r="AI262" i="2"/>
  <c r="AH262" i="2"/>
  <c r="AG262" i="2"/>
  <c r="AJ261" i="2"/>
  <c r="AI261" i="2"/>
  <c r="AH261" i="2"/>
  <c r="AG261" i="2"/>
  <c r="AJ260" i="2"/>
  <c r="AI260" i="2"/>
  <c r="AH260" i="2"/>
  <c r="AG260" i="2"/>
  <c r="AJ259" i="2"/>
  <c r="AI259" i="2"/>
  <c r="AH259" i="2"/>
  <c r="AG259" i="2"/>
  <c r="AJ258" i="2"/>
  <c r="AI258" i="2"/>
  <c r="AH258" i="2"/>
  <c r="AG258" i="2"/>
  <c r="AJ257" i="2"/>
  <c r="AI257" i="2"/>
  <c r="AH257" i="2"/>
  <c r="AG257" i="2"/>
  <c r="AJ256" i="2"/>
  <c r="AI256" i="2"/>
  <c r="AH256" i="2"/>
  <c r="AG256" i="2"/>
  <c r="AJ255" i="2"/>
  <c r="AI255" i="2"/>
  <c r="AH255" i="2"/>
  <c r="AG255" i="2"/>
  <c r="AJ254" i="2"/>
  <c r="AI254" i="2"/>
  <c r="AH254" i="2"/>
  <c r="AG254" i="2"/>
  <c r="AJ253" i="2"/>
  <c r="AI253" i="2"/>
  <c r="AH253" i="2"/>
  <c r="AG253" i="2"/>
  <c r="AJ252" i="2"/>
  <c r="AI252" i="2"/>
  <c r="AH252" i="2"/>
  <c r="AG252" i="2"/>
  <c r="AJ251" i="2"/>
  <c r="AI251" i="2"/>
  <c r="AH251" i="2"/>
  <c r="AG251" i="2"/>
  <c r="AJ250" i="2"/>
  <c r="AI250" i="2"/>
  <c r="AH250" i="2"/>
  <c r="AG250" i="2"/>
  <c r="AJ249" i="2"/>
  <c r="AI249" i="2"/>
  <c r="AH249" i="2"/>
  <c r="AG249" i="2"/>
  <c r="AJ248" i="2"/>
  <c r="AI248" i="2"/>
  <c r="AH248" i="2"/>
  <c r="AG248" i="2"/>
  <c r="AJ247" i="2"/>
  <c r="AI247" i="2"/>
  <c r="AH247" i="2"/>
  <c r="AG247" i="2"/>
  <c r="AJ246" i="2"/>
  <c r="AI246" i="2"/>
  <c r="AH246" i="2"/>
  <c r="AG246" i="2"/>
  <c r="AJ245" i="2"/>
  <c r="AI245" i="2"/>
  <c r="AH245" i="2"/>
  <c r="AG245" i="2"/>
  <c r="AJ244" i="2"/>
  <c r="AI244" i="2"/>
  <c r="AH244" i="2"/>
  <c r="AG244" i="2"/>
  <c r="AJ243" i="2"/>
  <c r="AI243" i="2"/>
  <c r="AH243" i="2"/>
  <c r="AG243" i="2"/>
  <c r="AJ242" i="2"/>
  <c r="AI242" i="2"/>
  <c r="AH242" i="2"/>
  <c r="AG242" i="2"/>
  <c r="AJ241" i="2"/>
  <c r="AI241" i="2"/>
  <c r="AH241" i="2"/>
  <c r="AG241" i="2"/>
  <c r="AJ240" i="2"/>
  <c r="AI240" i="2"/>
  <c r="AH240" i="2"/>
  <c r="AG240" i="2"/>
  <c r="AJ239" i="2"/>
  <c r="AI239" i="2"/>
  <c r="AH239" i="2"/>
  <c r="AG239" i="2"/>
  <c r="AJ238" i="2"/>
  <c r="AI238" i="2"/>
  <c r="AH238" i="2"/>
  <c r="AG238" i="2"/>
  <c r="AJ237" i="2"/>
  <c r="AI237" i="2"/>
  <c r="AH237" i="2"/>
  <c r="AG237" i="2"/>
  <c r="AJ236" i="2"/>
  <c r="AI236" i="2"/>
  <c r="AH236" i="2"/>
  <c r="AG236" i="2"/>
  <c r="AJ235" i="2"/>
  <c r="AI235" i="2"/>
  <c r="AH235" i="2"/>
  <c r="AG235" i="2"/>
  <c r="AJ234" i="2"/>
  <c r="AI234" i="2"/>
  <c r="AH234" i="2"/>
  <c r="AG234" i="2"/>
  <c r="AJ233" i="2"/>
  <c r="AI233" i="2"/>
  <c r="AH233" i="2"/>
  <c r="AG233" i="2"/>
  <c r="AJ232" i="2"/>
  <c r="AI232" i="2"/>
  <c r="AH232" i="2"/>
  <c r="AG232" i="2"/>
  <c r="AJ231" i="2"/>
  <c r="AI231" i="2"/>
  <c r="AH231" i="2"/>
  <c r="AG231" i="2"/>
  <c r="AJ230" i="2"/>
  <c r="AI230" i="2"/>
  <c r="AH230" i="2"/>
  <c r="AG230" i="2"/>
  <c r="AJ229" i="2"/>
  <c r="AI229" i="2"/>
  <c r="AH229" i="2"/>
  <c r="AG229" i="2"/>
  <c r="AJ228" i="2"/>
  <c r="AI228" i="2"/>
  <c r="AH228" i="2"/>
  <c r="AG228" i="2"/>
  <c r="AJ227" i="2"/>
  <c r="AI227" i="2"/>
  <c r="AH227" i="2"/>
  <c r="AG227" i="2"/>
  <c r="AJ226" i="2"/>
  <c r="AI226" i="2"/>
  <c r="AH226" i="2"/>
  <c r="AG226" i="2"/>
  <c r="AJ225" i="2"/>
  <c r="AI225" i="2"/>
  <c r="AH225" i="2"/>
  <c r="AG225" i="2"/>
  <c r="AJ224" i="2"/>
  <c r="AI224" i="2"/>
  <c r="AH224" i="2"/>
  <c r="AG224" i="2"/>
  <c r="AJ223" i="2"/>
  <c r="AI223" i="2"/>
  <c r="AH223" i="2"/>
  <c r="AG223" i="2"/>
  <c r="AJ222" i="2"/>
  <c r="AI222" i="2"/>
  <c r="AH222" i="2"/>
  <c r="AG222" i="2"/>
  <c r="AJ221" i="2"/>
  <c r="AI221" i="2"/>
  <c r="AH221" i="2"/>
  <c r="AG221" i="2"/>
  <c r="AJ220" i="2"/>
  <c r="AI220" i="2"/>
  <c r="AH220" i="2"/>
  <c r="AG220" i="2"/>
  <c r="AJ219" i="2"/>
  <c r="AI219" i="2"/>
  <c r="AH219" i="2"/>
  <c r="AG219" i="2"/>
  <c r="AJ218" i="2"/>
  <c r="AI218" i="2"/>
  <c r="AH218" i="2"/>
  <c r="AG218" i="2"/>
  <c r="AJ217" i="2"/>
  <c r="AI217" i="2"/>
  <c r="AH217" i="2"/>
  <c r="AG217" i="2"/>
  <c r="AJ216" i="2"/>
  <c r="AI216" i="2"/>
  <c r="AH216" i="2"/>
  <c r="AG216" i="2"/>
  <c r="AJ215" i="2"/>
  <c r="AI215" i="2"/>
  <c r="AH215" i="2"/>
  <c r="AG215" i="2"/>
  <c r="AJ214" i="2"/>
  <c r="AI214" i="2"/>
  <c r="AH214" i="2"/>
  <c r="AG214" i="2"/>
  <c r="AJ213" i="2"/>
  <c r="AI213" i="2"/>
  <c r="AH213" i="2"/>
  <c r="AG213" i="2"/>
  <c r="AJ212" i="2"/>
  <c r="AI212" i="2"/>
  <c r="AH212" i="2"/>
  <c r="AG212" i="2"/>
  <c r="AJ211" i="2"/>
  <c r="AI211" i="2"/>
  <c r="AH211" i="2"/>
  <c r="AG211" i="2"/>
  <c r="AJ210" i="2"/>
  <c r="AI210" i="2"/>
  <c r="AH210" i="2"/>
  <c r="AG210" i="2"/>
  <c r="AJ209" i="2"/>
  <c r="AI209" i="2"/>
  <c r="AH209" i="2"/>
  <c r="AG209" i="2"/>
  <c r="AJ208" i="2"/>
  <c r="AI208" i="2"/>
  <c r="AH208" i="2"/>
  <c r="AG208" i="2"/>
  <c r="AJ207" i="2"/>
  <c r="AI207" i="2"/>
  <c r="AH207" i="2"/>
  <c r="AG207" i="2"/>
  <c r="AJ206" i="2"/>
  <c r="AI206" i="2"/>
  <c r="AH206" i="2"/>
  <c r="AG206" i="2"/>
  <c r="AJ205" i="2"/>
  <c r="AI205" i="2"/>
  <c r="AH205" i="2"/>
  <c r="AG205" i="2"/>
  <c r="AJ204" i="2"/>
  <c r="AI204" i="2"/>
  <c r="AH204" i="2"/>
  <c r="AG204" i="2"/>
  <c r="AJ203" i="2"/>
  <c r="AI203" i="2"/>
  <c r="AH203" i="2"/>
  <c r="AG203" i="2"/>
  <c r="AJ202" i="2"/>
  <c r="AI202" i="2"/>
  <c r="AH202" i="2"/>
  <c r="AG202" i="2"/>
  <c r="AJ201" i="2"/>
  <c r="AI201" i="2"/>
  <c r="AH201" i="2"/>
  <c r="AG201" i="2"/>
  <c r="AJ200" i="2"/>
  <c r="AI200" i="2"/>
  <c r="AH200" i="2"/>
  <c r="AG200" i="2"/>
  <c r="AJ199" i="2"/>
  <c r="AI199" i="2"/>
  <c r="AH199" i="2"/>
  <c r="AG199" i="2"/>
  <c r="AJ198" i="2"/>
  <c r="AI198" i="2"/>
  <c r="AH198" i="2"/>
  <c r="AG198" i="2"/>
  <c r="AJ197" i="2"/>
  <c r="AI197" i="2"/>
  <c r="AH197" i="2"/>
  <c r="AG197" i="2"/>
  <c r="AJ196" i="2"/>
  <c r="AI196" i="2"/>
  <c r="AH196" i="2"/>
  <c r="AG196" i="2"/>
  <c r="AJ195" i="2"/>
  <c r="AI195" i="2"/>
  <c r="AH195" i="2"/>
  <c r="AG195" i="2"/>
  <c r="AJ194" i="2"/>
  <c r="AI194" i="2"/>
  <c r="AH194" i="2"/>
  <c r="AG194" i="2"/>
  <c r="AJ193" i="2"/>
  <c r="AI193" i="2"/>
  <c r="AH193" i="2"/>
  <c r="AG193" i="2"/>
  <c r="AJ192" i="2"/>
  <c r="AI192" i="2"/>
  <c r="AH192" i="2"/>
  <c r="AG192" i="2"/>
  <c r="AJ191" i="2"/>
  <c r="AI191" i="2"/>
  <c r="AH191" i="2"/>
  <c r="AG191" i="2"/>
  <c r="AJ190" i="2"/>
  <c r="AI190" i="2"/>
  <c r="AH190" i="2"/>
  <c r="AG190" i="2"/>
  <c r="AJ189" i="2"/>
  <c r="AI189" i="2"/>
  <c r="AH189" i="2"/>
  <c r="AG189" i="2"/>
  <c r="AJ188" i="2"/>
  <c r="AI188" i="2"/>
  <c r="AH188" i="2"/>
  <c r="AG188" i="2"/>
  <c r="AJ187" i="2"/>
  <c r="AI187" i="2"/>
  <c r="AH187" i="2"/>
  <c r="AG187" i="2"/>
  <c r="AJ186" i="2"/>
  <c r="AI186" i="2"/>
  <c r="AH186" i="2"/>
  <c r="AG186" i="2"/>
  <c r="AJ185" i="2"/>
  <c r="AI185" i="2"/>
  <c r="AH185" i="2"/>
  <c r="AG185" i="2"/>
  <c r="AJ184" i="2"/>
  <c r="AI184" i="2"/>
  <c r="AH184" i="2"/>
  <c r="AG184" i="2"/>
  <c r="AJ183" i="2"/>
  <c r="AI183" i="2"/>
  <c r="AH183" i="2"/>
  <c r="AG183" i="2"/>
  <c r="AJ182" i="2"/>
  <c r="AI182" i="2"/>
  <c r="AH182" i="2"/>
  <c r="AG182" i="2"/>
  <c r="AJ181" i="2"/>
  <c r="AI181" i="2"/>
  <c r="AH181" i="2"/>
  <c r="AG181" i="2"/>
  <c r="AJ180" i="2"/>
  <c r="AI180" i="2"/>
  <c r="AH180" i="2"/>
  <c r="AG180" i="2"/>
  <c r="AJ179" i="2"/>
  <c r="AI179" i="2"/>
  <c r="AH179" i="2"/>
  <c r="AG179" i="2"/>
  <c r="AJ178" i="2"/>
  <c r="AI178" i="2"/>
  <c r="AH178" i="2"/>
  <c r="AG178" i="2"/>
  <c r="AJ177" i="2"/>
  <c r="AI177" i="2"/>
  <c r="AH177" i="2"/>
  <c r="AG177" i="2"/>
  <c r="AJ176" i="2"/>
  <c r="AI176" i="2"/>
  <c r="AH176" i="2"/>
  <c r="AG176" i="2"/>
  <c r="AJ175" i="2"/>
  <c r="AI175" i="2"/>
  <c r="AH175" i="2"/>
  <c r="AG175" i="2"/>
  <c r="AJ174" i="2"/>
  <c r="AI174" i="2"/>
  <c r="AH174" i="2"/>
  <c r="AG174" i="2"/>
  <c r="AJ173" i="2"/>
  <c r="AI173" i="2"/>
  <c r="AH173" i="2"/>
  <c r="AG173" i="2"/>
  <c r="AJ172" i="2"/>
  <c r="AI172" i="2"/>
  <c r="AH172" i="2"/>
  <c r="AG172" i="2"/>
  <c r="AJ171" i="2"/>
  <c r="AI171" i="2"/>
  <c r="AH171" i="2"/>
  <c r="AG171" i="2"/>
  <c r="AJ170" i="2"/>
  <c r="AI170" i="2"/>
  <c r="AH170" i="2"/>
  <c r="AG170" i="2"/>
  <c r="AJ169" i="2"/>
  <c r="AI169" i="2"/>
  <c r="AH169" i="2"/>
  <c r="AG169" i="2"/>
  <c r="AJ168" i="2"/>
  <c r="AI168" i="2"/>
  <c r="AH168" i="2"/>
  <c r="AG168" i="2"/>
  <c r="AJ167" i="2"/>
  <c r="AI167" i="2"/>
  <c r="AH167" i="2"/>
  <c r="AG167" i="2"/>
  <c r="AJ166" i="2"/>
  <c r="AI166" i="2"/>
  <c r="AH166" i="2"/>
  <c r="AG166" i="2"/>
  <c r="AJ165" i="2"/>
  <c r="AI165" i="2"/>
  <c r="AH165" i="2"/>
  <c r="AG165" i="2"/>
  <c r="AJ164" i="2"/>
  <c r="AI164" i="2"/>
  <c r="AH164" i="2"/>
  <c r="AG164" i="2"/>
  <c r="AJ163" i="2"/>
  <c r="AI163" i="2"/>
  <c r="AH163" i="2"/>
  <c r="AG163" i="2"/>
  <c r="AJ162" i="2"/>
  <c r="AI162" i="2"/>
  <c r="AH162" i="2"/>
  <c r="AG162" i="2"/>
  <c r="AJ161" i="2"/>
  <c r="AI161" i="2"/>
  <c r="AH161" i="2"/>
  <c r="AG161" i="2"/>
  <c r="AJ160" i="2"/>
  <c r="AI160" i="2"/>
  <c r="AH160" i="2"/>
  <c r="AG160" i="2"/>
  <c r="AJ159" i="2"/>
  <c r="AI159" i="2"/>
  <c r="AH159" i="2"/>
  <c r="AG159" i="2"/>
  <c r="AJ158" i="2"/>
  <c r="AI158" i="2"/>
  <c r="AH158" i="2"/>
  <c r="AG158" i="2"/>
  <c r="AJ157" i="2"/>
  <c r="AI157" i="2"/>
  <c r="AH157" i="2"/>
  <c r="AG157" i="2"/>
  <c r="AJ156" i="2"/>
  <c r="AI156" i="2"/>
  <c r="AH156" i="2"/>
  <c r="AG156" i="2"/>
  <c r="AJ155" i="2"/>
  <c r="AI155" i="2"/>
  <c r="AH155" i="2"/>
  <c r="AG155" i="2"/>
  <c r="AJ154" i="2"/>
  <c r="AI154" i="2"/>
  <c r="AH154" i="2"/>
  <c r="AG154" i="2"/>
  <c r="AJ153" i="2"/>
  <c r="AI153" i="2"/>
  <c r="AH153" i="2"/>
  <c r="AG153" i="2"/>
  <c r="AJ152" i="2"/>
  <c r="AI152" i="2"/>
  <c r="AH152" i="2"/>
  <c r="AG152" i="2"/>
  <c r="AJ151" i="2"/>
  <c r="AI151" i="2"/>
  <c r="AH151" i="2"/>
  <c r="AG151" i="2"/>
  <c r="AJ150" i="2"/>
  <c r="AI150" i="2"/>
  <c r="AH150" i="2"/>
  <c r="AG150" i="2"/>
  <c r="AJ149" i="2"/>
  <c r="AI149" i="2"/>
  <c r="AH149" i="2"/>
  <c r="AG149" i="2"/>
  <c r="AJ148" i="2"/>
  <c r="AI148" i="2"/>
  <c r="AH148" i="2"/>
  <c r="AG148" i="2"/>
  <c r="AJ147" i="2"/>
  <c r="AI147" i="2"/>
  <c r="AH147" i="2"/>
  <c r="AG147" i="2"/>
  <c r="AJ146" i="2"/>
  <c r="AI146" i="2"/>
  <c r="AH146" i="2"/>
  <c r="AG146" i="2"/>
  <c r="AJ145" i="2"/>
  <c r="AI145" i="2"/>
  <c r="AH145" i="2"/>
  <c r="AG145" i="2"/>
  <c r="AJ144" i="2"/>
  <c r="AI144" i="2"/>
  <c r="AH144" i="2"/>
  <c r="AG144" i="2"/>
  <c r="AJ143" i="2"/>
  <c r="AI143" i="2"/>
  <c r="AH143" i="2"/>
  <c r="AG143" i="2"/>
  <c r="AJ142" i="2"/>
  <c r="AI142" i="2"/>
  <c r="AH142" i="2"/>
  <c r="AG142" i="2"/>
  <c r="AJ141" i="2"/>
  <c r="AI141" i="2"/>
  <c r="AH141" i="2"/>
  <c r="AG141" i="2"/>
  <c r="AJ140" i="2"/>
  <c r="AI140" i="2"/>
  <c r="AH140" i="2"/>
  <c r="AG140" i="2"/>
  <c r="AJ139" i="2"/>
  <c r="AI139" i="2"/>
  <c r="AH139" i="2"/>
  <c r="AG139" i="2"/>
  <c r="AJ138" i="2"/>
  <c r="AI138" i="2"/>
  <c r="AH138" i="2"/>
  <c r="AG138" i="2"/>
  <c r="AJ137" i="2"/>
  <c r="AI137" i="2"/>
  <c r="AH137" i="2"/>
  <c r="AG137" i="2"/>
  <c r="AJ136" i="2"/>
  <c r="AI136" i="2"/>
  <c r="AH136" i="2"/>
  <c r="AG136" i="2"/>
  <c r="AJ135" i="2"/>
  <c r="AI135" i="2"/>
  <c r="AH135" i="2"/>
  <c r="AG135" i="2"/>
  <c r="AJ134" i="2"/>
  <c r="AI134" i="2"/>
  <c r="AH134" i="2"/>
  <c r="AG134" i="2"/>
  <c r="AJ133" i="2"/>
  <c r="AI133" i="2"/>
  <c r="AH133" i="2"/>
  <c r="AG133" i="2"/>
  <c r="AJ132" i="2"/>
  <c r="AI132" i="2"/>
  <c r="AH132" i="2"/>
  <c r="AG132" i="2"/>
  <c r="AJ131" i="2"/>
  <c r="AI131" i="2"/>
  <c r="AH131" i="2"/>
  <c r="AG131" i="2"/>
  <c r="AJ130" i="2"/>
  <c r="AI130" i="2"/>
  <c r="AH130" i="2"/>
  <c r="AG130" i="2"/>
  <c r="AJ129" i="2"/>
  <c r="AI129" i="2"/>
  <c r="AH129" i="2"/>
  <c r="AG129" i="2"/>
  <c r="AJ128" i="2"/>
  <c r="AI128" i="2"/>
  <c r="AH128" i="2"/>
  <c r="AG128" i="2"/>
  <c r="AJ127" i="2"/>
  <c r="AI127" i="2"/>
  <c r="AH127" i="2"/>
  <c r="AG127" i="2"/>
  <c r="AJ126" i="2"/>
  <c r="AI126" i="2"/>
  <c r="AH126" i="2"/>
  <c r="AG126" i="2"/>
  <c r="AJ125" i="2"/>
  <c r="AI125" i="2"/>
  <c r="AH125" i="2"/>
  <c r="AG125" i="2"/>
  <c r="AJ124" i="2"/>
  <c r="AI124" i="2"/>
  <c r="AH124" i="2"/>
  <c r="AG124" i="2"/>
  <c r="AJ123" i="2"/>
  <c r="AI123" i="2"/>
  <c r="AH123" i="2"/>
  <c r="AG123" i="2"/>
  <c r="AJ122" i="2"/>
  <c r="AI122" i="2"/>
  <c r="AH122" i="2"/>
  <c r="AG122" i="2"/>
  <c r="AJ121" i="2"/>
  <c r="AI121" i="2"/>
  <c r="AH121" i="2"/>
  <c r="AG121" i="2"/>
  <c r="AJ120" i="2"/>
  <c r="AI120" i="2"/>
  <c r="AH120" i="2"/>
  <c r="AG120" i="2"/>
  <c r="AJ119" i="2"/>
  <c r="AI119" i="2"/>
  <c r="AH119" i="2"/>
  <c r="AG119" i="2"/>
  <c r="AJ118" i="2"/>
  <c r="AI118" i="2"/>
  <c r="AH118" i="2"/>
  <c r="AG118" i="2"/>
  <c r="AJ117" i="2"/>
  <c r="AI117" i="2"/>
  <c r="AH117" i="2"/>
  <c r="AG117" i="2"/>
  <c r="AJ116" i="2"/>
  <c r="AI116" i="2"/>
  <c r="AH116" i="2"/>
  <c r="AG116" i="2"/>
  <c r="AJ115" i="2"/>
  <c r="AI115" i="2"/>
  <c r="AH115" i="2"/>
  <c r="AG115" i="2"/>
  <c r="AJ114" i="2"/>
  <c r="AI114" i="2"/>
  <c r="AH114" i="2"/>
  <c r="AG114" i="2"/>
  <c r="AJ113" i="2"/>
  <c r="AI113" i="2"/>
  <c r="AH113" i="2"/>
  <c r="AG113" i="2"/>
  <c r="AJ112" i="2"/>
  <c r="AI112" i="2"/>
  <c r="AH112" i="2"/>
  <c r="AG112" i="2"/>
  <c r="AJ111" i="2"/>
  <c r="AI111" i="2"/>
  <c r="AH111" i="2"/>
  <c r="AG111" i="2"/>
  <c r="AJ110" i="2"/>
  <c r="AI110" i="2"/>
  <c r="AH110" i="2"/>
  <c r="AG110" i="2"/>
  <c r="AJ109" i="2"/>
  <c r="AI109" i="2"/>
  <c r="AH109" i="2"/>
  <c r="AG109" i="2"/>
  <c r="AJ108" i="2"/>
  <c r="AI108" i="2"/>
  <c r="AH108" i="2"/>
  <c r="AG108" i="2"/>
  <c r="AJ107" i="2"/>
  <c r="AI107" i="2"/>
  <c r="AH107" i="2"/>
  <c r="AG107" i="2"/>
  <c r="AJ106" i="2"/>
  <c r="AI106" i="2"/>
  <c r="AH106" i="2"/>
  <c r="AG106" i="2"/>
  <c r="AJ105" i="2"/>
  <c r="AI105" i="2"/>
  <c r="AH105" i="2"/>
  <c r="AG105" i="2"/>
  <c r="AJ104" i="2"/>
  <c r="AI104" i="2"/>
  <c r="AH104" i="2"/>
  <c r="AG104" i="2"/>
  <c r="AJ103" i="2"/>
  <c r="AI103" i="2"/>
  <c r="AH103" i="2"/>
  <c r="AG103" i="2"/>
  <c r="AJ102" i="2"/>
  <c r="AI102" i="2"/>
  <c r="AH102" i="2"/>
  <c r="AG102" i="2"/>
  <c r="AJ101" i="2"/>
  <c r="AI101" i="2"/>
  <c r="AH101" i="2"/>
  <c r="AG101" i="2"/>
  <c r="AJ100" i="2"/>
  <c r="AI100" i="2"/>
  <c r="AH100" i="2"/>
  <c r="AG100" i="2"/>
  <c r="AJ99" i="2"/>
  <c r="AI99" i="2"/>
  <c r="AH99" i="2"/>
  <c r="AG99" i="2"/>
  <c r="AJ98" i="2"/>
  <c r="AI98" i="2"/>
  <c r="AH98" i="2"/>
  <c r="AG98" i="2"/>
  <c r="AJ97" i="2"/>
  <c r="AI97" i="2"/>
  <c r="AH97" i="2"/>
  <c r="AG97" i="2"/>
  <c r="AJ96" i="2"/>
  <c r="AI96" i="2"/>
  <c r="AH96" i="2"/>
  <c r="AG96" i="2"/>
  <c r="AJ95" i="2"/>
  <c r="AI95" i="2"/>
  <c r="AH95" i="2"/>
  <c r="AG95" i="2"/>
  <c r="AJ94" i="2"/>
  <c r="AI94" i="2"/>
  <c r="AH94" i="2"/>
  <c r="AG94" i="2"/>
  <c r="AJ93" i="2"/>
  <c r="AI93" i="2"/>
  <c r="AH93" i="2"/>
  <c r="AG93" i="2"/>
  <c r="AJ92" i="2"/>
  <c r="AI92" i="2"/>
  <c r="AH92" i="2"/>
  <c r="AG92" i="2"/>
  <c r="AJ91" i="2"/>
  <c r="AI91" i="2"/>
  <c r="AH91" i="2"/>
  <c r="AG91" i="2"/>
  <c r="AJ90" i="2"/>
  <c r="AI90" i="2"/>
  <c r="AH90" i="2"/>
  <c r="AG90" i="2"/>
  <c r="AJ89" i="2"/>
  <c r="AI89" i="2"/>
  <c r="AH89" i="2"/>
  <c r="AG89" i="2"/>
  <c r="AJ88" i="2"/>
  <c r="AI88" i="2"/>
  <c r="AH88" i="2"/>
  <c r="AG88" i="2"/>
  <c r="AJ87" i="2"/>
  <c r="AI87" i="2"/>
  <c r="AH87" i="2"/>
  <c r="AG87" i="2"/>
  <c r="AJ86" i="2"/>
  <c r="AI86" i="2"/>
  <c r="AH86" i="2"/>
  <c r="AG86" i="2"/>
  <c r="AJ85" i="2"/>
  <c r="AI85" i="2"/>
  <c r="AH85" i="2"/>
  <c r="AG85" i="2"/>
  <c r="AJ84" i="2"/>
  <c r="AI84" i="2"/>
  <c r="AH84" i="2"/>
  <c r="AG84" i="2"/>
  <c r="AJ83" i="2"/>
  <c r="AI83" i="2"/>
  <c r="AH83" i="2"/>
  <c r="AG83" i="2"/>
  <c r="AJ82" i="2"/>
  <c r="AI82" i="2"/>
  <c r="AH82" i="2"/>
  <c r="AG82" i="2"/>
  <c r="AJ81" i="2"/>
  <c r="AI81" i="2"/>
  <c r="AH81" i="2"/>
  <c r="AG81" i="2"/>
  <c r="AJ80" i="2"/>
  <c r="AI80" i="2"/>
  <c r="AH80" i="2"/>
  <c r="AG80" i="2"/>
  <c r="AJ79" i="2"/>
  <c r="AI79" i="2"/>
  <c r="AH79" i="2"/>
  <c r="AG79" i="2"/>
  <c r="AJ78" i="2"/>
  <c r="AI78" i="2"/>
  <c r="AH78" i="2"/>
  <c r="AG78" i="2"/>
  <c r="AJ77" i="2"/>
  <c r="AI77" i="2"/>
  <c r="AH77" i="2"/>
  <c r="AG77" i="2"/>
  <c r="AJ76" i="2"/>
  <c r="AI76" i="2"/>
  <c r="AH76" i="2"/>
  <c r="AG76" i="2"/>
  <c r="AJ75" i="2"/>
  <c r="AI75" i="2"/>
  <c r="AH75" i="2"/>
  <c r="AG75" i="2"/>
  <c r="AJ74" i="2"/>
  <c r="AI74" i="2"/>
  <c r="AH74" i="2"/>
  <c r="AG74" i="2"/>
  <c r="AJ73" i="2"/>
  <c r="AI73" i="2"/>
  <c r="AH73" i="2"/>
  <c r="AG73" i="2"/>
  <c r="AJ72" i="2"/>
  <c r="AI72" i="2"/>
  <c r="AH72" i="2"/>
  <c r="AG72" i="2"/>
  <c r="AJ71" i="2"/>
  <c r="AI71" i="2"/>
  <c r="AH71" i="2"/>
  <c r="AG71" i="2"/>
  <c r="AJ70" i="2"/>
  <c r="AI70" i="2"/>
  <c r="AH70" i="2"/>
  <c r="AG70" i="2"/>
  <c r="AJ69" i="2"/>
  <c r="AI69" i="2"/>
  <c r="AH69" i="2"/>
  <c r="AG69" i="2"/>
  <c r="AJ68" i="2"/>
  <c r="AI68" i="2"/>
  <c r="AH68" i="2"/>
  <c r="AG68" i="2"/>
  <c r="AJ67" i="2"/>
  <c r="AI67" i="2"/>
  <c r="AH67" i="2"/>
  <c r="AG67" i="2"/>
  <c r="AJ66" i="2"/>
  <c r="AI66" i="2"/>
  <c r="AH66" i="2"/>
  <c r="AG66" i="2"/>
  <c r="AJ65" i="2"/>
  <c r="AI65" i="2"/>
  <c r="AH65" i="2"/>
  <c r="AG65" i="2"/>
  <c r="AJ64" i="2"/>
  <c r="AI64" i="2"/>
  <c r="AH64" i="2"/>
  <c r="AG64" i="2"/>
  <c r="AJ63" i="2"/>
  <c r="AI63" i="2"/>
  <c r="AH63" i="2"/>
  <c r="AG63" i="2"/>
  <c r="AJ62" i="2"/>
  <c r="AI62" i="2"/>
  <c r="AH62" i="2"/>
  <c r="AG62" i="2"/>
  <c r="AJ61" i="2"/>
  <c r="AI61" i="2"/>
  <c r="AH61" i="2"/>
  <c r="AG61" i="2"/>
  <c r="AJ60" i="2"/>
  <c r="AI60" i="2"/>
  <c r="AH60" i="2"/>
  <c r="AG60" i="2"/>
  <c r="AJ59" i="2"/>
  <c r="AI59" i="2"/>
  <c r="AH59" i="2"/>
  <c r="AG59" i="2"/>
  <c r="AJ58" i="2"/>
  <c r="AI58" i="2"/>
  <c r="AH58" i="2"/>
  <c r="AG58" i="2"/>
  <c r="AJ57" i="2"/>
  <c r="AI57" i="2"/>
  <c r="AH57" i="2"/>
  <c r="AG57" i="2"/>
  <c r="AJ56" i="2"/>
  <c r="AI56" i="2"/>
  <c r="AH56" i="2"/>
  <c r="AG56" i="2"/>
  <c r="AJ55" i="2"/>
  <c r="AI55" i="2"/>
  <c r="AH55" i="2"/>
  <c r="AG55" i="2"/>
  <c r="AJ54" i="2"/>
  <c r="AI54" i="2"/>
  <c r="AH54" i="2"/>
  <c r="AG54" i="2"/>
  <c r="AJ53" i="2"/>
  <c r="AI53" i="2"/>
  <c r="AH53" i="2"/>
  <c r="AG53" i="2"/>
  <c r="AJ52" i="2"/>
  <c r="AI52" i="2"/>
  <c r="AH52" i="2"/>
  <c r="AG52" i="2"/>
  <c r="AJ51" i="2"/>
  <c r="AI51" i="2"/>
  <c r="AH51" i="2"/>
  <c r="AG51" i="2"/>
  <c r="AJ50" i="2"/>
  <c r="AI50" i="2"/>
  <c r="AH50" i="2"/>
  <c r="AG50" i="2"/>
  <c r="AJ49" i="2"/>
  <c r="AI49" i="2"/>
  <c r="AH49" i="2"/>
  <c r="AG49" i="2"/>
  <c r="AJ48" i="2"/>
  <c r="AI48" i="2"/>
  <c r="AH48" i="2"/>
  <c r="AG48" i="2"/>
  <c r="AJ47" i="2"/>
  <c r="AI47" i="2"/>
  <c r="AH47" i="2"/>
  <c r="AG47" i="2"/>
  <c r="AJ46" i="2"/>
  <c r="AI46" i="2"/>
  <c r="AH46" i="2"/>
  <c r="AG46" i="2"/>
  <c r="AJ45" i="2"/>
  <c r="AI45" i="2"/>
  <c r="AH45" i="2"/>
  <c r="AG45" i="2"/>
  <c r="AJ44" i="2"/>
  <c r="AI44" i="2"/>
  <c r="AH44" i="2"/>
  <c r="AG44" i="2"/>
  <c r="AJ43" i="2"/>
  <c r="AI43" i="2"/>
  <c r="AH43" i="2"/>
  <c r="AG43" i="2"/>
  <c r="AJ42" i="2"/>
  <c r="AI42" i="2"/>
  <c r="AH42" i="2"/>
  <c r="AG42" i="2"/>
  <c r="AJ41" i="2"/>
  <c r="AI41" i="2"/>
  <c r="AH41" i="2"/>
  <c r="AG41" i="2"/>
  <c r="AJ40" i="2"/>
  <c r="AI40" i="2"/>
  <c r="AH40" i="2"/>
  <c r="AG40" i="2"/>
  <c r="AJ39" i="2"/>
  <c r="AI39" i="2"/>
  <c r="AH39" i="2"/>
  <c r="AG39" i="2"/>
  <c r="AJ38" i="2"/>
  <c r="AI38" i="2"/>
  <c r="AH38" i="2"/>
  <c r="AG38" i="2"/>
  <c r="AJ37" i="2"/>
  <c r="AI37" i="2"/>
  <c r="AH37" i="2"/>
  <c r="AG37" i="2"/>
  <c r="AJ36" i="2"/>
  <c r="AI36" i="2"/>
  <c r="AH36" i="2"/>
  <c r="AG36" i="2"/>
  <c r="AJ35" i="2"/>
  <c r="AI35" i="2"/>
  <c r="AH35" i="2"/>
  <c r="AG35" i="2"/>
  <c r="AJ34" i="2"/>
  <c r="AI34" i="2"/>
  <c r="AH34" i="2"/>
  <c r="AG34" i="2"/>
  <c r="AJ33" i="2"/>
  <c r="AI33" i="2"/>
  <c r="AH33" i="2"/>
  <c r="AG33" i="2"/>
  <c r="AJ32" i="2"/>
  <c r="AI32" i="2"/>
  <c r="AH32" i="2"/>
  <c r="AG32" i="2"/>
  <c r="AJ31" i="2"/>
  <c r="AI31" i="2"/>
  <c r="AH31" i="2"/>
  <c r="AG31" i="2"/>
  <c r="AJ30" i="2"/>
  <c r="AI30" i="2"/>
  <c r="AH30" i="2"/>
  <c r="AG30" i="2"/>
  <c r="AJ29" i="2"/>
  <c r="AI29" i="2"/>
  <c r="AH29" i="2"/>
  <c r="AG29" i="2"/>
  <c r="AJ28" i="2"/>
  <c r="AI28" i="2"/>
  <c r="AH28" i="2"/>
  <c r="AG28" i="2"/>
  <c r="AJ27" i="2"/>
  <c r="AI27" i="2"/>
  <c r="AH27" i="2"/>
  <c r="AG27" i="2"/>
  <c r="AJ26" i="2"/>
  <c r="AI26" i="2"/>
  <c r="AH26" i="2"/>
  <c r="AG26" i="2"/>
  <c r="AJ25" i="2"/>
  <c r="AI25" i="2"/>
  <c r="AH25" i="2"/>
  <c r="AG25" i="2"/>
  <c r="AJ24" i="2"/>
  <c r="AI24" i="2"/>
  <c r="AH24" i="2"/>
  <c r="AG24" i="2"/>
  <c r="AJ23" i="2"/>
  <c r="AI23" i="2"/>
  <c r="AH23" i="2"/>
  <c r="AG23" i="2"/>
  <c r="AJ22" i="2"/>
  <c r="AI22" i="2"/>
  <c r="AH22" i="2"/>
  <c r="AG22" i="2"/>
  <c r="AJ21" i="2"/>
  <c r="AI21" i="2"/>
  <c r="AH21" i="2"/>
  <c r="AG21" i="2"/>
  <c r="AJ20" i="2"/>
  <c r="AI20" i="2"/>
  <c r="AH20" i="2"/>
  <c r="AG20" i="2"/>
  <c r="AJ19" i="2"/>
  <c r="AI19" i="2"/>
  <c r="AH19" i="2"/>
  <c r="AG19" i="2"/>
  <c r="AJ18" i="2"/>
  <c r="AI18" i="2"/>
  <c r="AH18" i="2"/>
  <c r="AG18" i="2"/>
  <c r="AJ17" i="2"/>
  <c r="AI17" i="2"/>
  <c r="AH17" i="2"/>
  <c r="AG17" i="2"/>
  <c r="AJ16" i="2"/>
  <c r="AI16" i="2"/>
  <c r="AH16" i="2"/>
  <c r="AG16" i="2"/>
  <c r="AJ15" i="2"/>
  <c r="AI15" i="2"/>
  <c r="AH15" i="2"/>
  <c r="AG15" i="2"/>
  <c r="AJ14" i="2"/>
  <c r="AI14" i="2"/>
  <c r="AH14" i="2"/>
  <c r="AG14" i="2"/>
  <c r="AJ13" i="2"/>
  <c r="AI13" i="2"/>
  <c r="AH13" i="2"/>
  <c r="AG13" i="2"/>
  <c r="AJ12" i="2"/>
  <c r="AI12" i="2"/>
  <c r="AH12" i="2"/>
  <c r="AG12" i="2"/>
  <c r="AJ11" i="2"/>
  <c r="AI11" i="2"/>
  <c r="AH11" i="2"/>
  <c r="AG11" i="2"/>
  <c r="AJ10" i="2"/>
  <c r="AI10" i="2"/>
  <c r="AH10" i="2"/>
  <c r="AG10" i="2"/>
  <c r="AJ9" i="2"/>
  <c r="AI9" i="2"/>
  <c r="AH9" i="2"/>
  <c r="AG9" i="2"/>
  <c r="AJ8" i="2"/>
  <c r="AI8" i="2"/>
  <c r="AH8" i="2"/>
  <c r="AG8" i="2"/>
  <c r="AJ7" i="2"/>
  <c r="AI7" i="2"/>
  <c r="AH7" i="2"/>
  <c r="AG7" i="2"/>
  <c r="AJ6" i="2"/>
  <c r="AI6" i="2"/>
  <c r="AH6" i="2"/>
  <c r="AG6" i="2"/>
  <c r="AJ5" i="2"/>
  <c r="AI5" i="2"/>
  <c r="AH5" i="2"/>
  <c r="AG5" i="2"/>
  <c r="Q450" i="2"/>
  <c r="R450" i="2"/>
  <c r="S450" i="2"/>
  <c r="T450" i="2"/>
  <c r="U450" i="2"/>
  <c r="V450" i="2"/>
  <c r="W450" i="2"/>
  <c r="X450" i="2"/>
  <c r="Y450" i="2"/>
  <c r="Z450" i="2"/>
  <c r="AA450" i="2"/>
  <c r="AB450" i="2"/>
  <c r="AK450" i="2"/>
  <c r="AL450" i="2"/>
  <c r="N36" i="2"/>
  <c r="N35" i="2"/>
  <c r="N7" i="2"/>
  <c r="N8" i="2"/>
  <c r="N9" i="2"/>
  <c r="O9" i="2"/>
  <c r="N10" i="2"/>
  <c r="O10" i="2"/>
  <c r="N11" i="2"/>
  <c r="N12" i="2"/>
  <c r="N13" i="2"/>
  <c r="N14" i="2"/>
  <c r="N15" i="2"/>
  <c r="N16" i="2"/>
  <c r="N17" i="2"/>
  <c r="N18" i="2"/>
  <c r="N19" i="2"/>
  <c r="N20" i="2"/>
  <c r="N21" i="2"/>
  <c r="N22" i="2"/>
  <c r="N23" i="2"/>
  <c r="N24" i="2"/>
  <c r="N25" i="2"/>
  <c r="N26" i="2"/>
  <c r="N27" i="2"/>
  <c r="N28" i="2"/>
  <c r="N29" i="2"/>
  <c r="N30" i="2"/>
  <c r="N31" i="2"/>
  <c r="N32" i="2"/>
  <c r="N33" i="2"/>
  <c r="N34" i="2"/>
  <c r="K5" i="2"/>
  <c r="G6" i="2"/>
  <c r="G7" i="2"/>
  <c r="G8" i="2"/>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B6" i="2"/>
  <c r="AB450" i="53"/>
  <c r="AA450" i="53"/>
  <c r="Z450" i="53"/>
  <c r="Y450" i="53"/>
  <c r="X450" i="53"/>
  <c r="W450" i="53"/>
  <c r="V450" i="53"/>
  <c r="U450" i="53"/>
  <c r="T450" i="53"/>
  <c r="S450" i="53"/>
  <c r="R450" i="53"/>
  <c r="Q450" i="53"/>
  <c r="AJ448" i="53"/>
  <c r="AI448" i="53"/>
  <c r="AH448" i="53"/>
  <c r="AG448" i="53"/>
  <c r="AJ447" i="53"/>
  <c r="AI447" i="53"/>
  <c r="AH447" i="53"/>
  <c r="AG447" i="53"/>
  <c r="AJ446" i="53"/>
  <c r="AI446" i="53"/>
  <c r="AH446" i="53"/>
  <c r="AG446" i="53"/>
  <c r="AJ445" i="53"/>
  <c r="AI445" i="53"/>
  <c r="AH445" i="53"/>
  <c r="AG445" i="53"/>
  <c r="AJ444" i="53"/>
  <c r="AI444" i="53"/>
  <c r="AH444" i="53"/>
  <c r="AG444" i="53"/>
  <c r="AJ443" i="53"/>
  <c r="AI443" i="53"/>
  <c r="AH443" i="53"/>
  <c r="AG443" i="53"/>
  <c r="AJ442" i="53"/>
  <c r="AI442" i="53"/>
  <c r="AH442" i="53"/>
  <c r="AG442" i="53"/>
  <c r="AJ441" i="53"/>
  <c r="AI441" i="53"/>
  <c r="AH441" i="53"/>
  <c r="AG441" i="53"/>
  <c r="AJ440" i="53"/>
  <c r="AI440" i="53"/>
  <c r="AH440" i="53"/>
  <c r="AG440" i="53"/>
  <c r="AJ439" i="53"/>
  <c r="AI439" i="53"/>
  <c r="AH439" i="53"/>
  <c r="AG439" i="53"/>
  <c r="AJ438" i="53"/>
  <c r="AI438" i="53"/>
  <c r="AH438" i="53"/>
  <c r="AG438" i="53"/>
  <c r="AJ437" i="53"/>
  <c r="AI437" i="53"/>
  <c r="AH437" i="53"/>
  <c r="AG437" i="53"/>
  <c r="AJ436" i="53"/>
  <c r="AI436" i="53"/>
  <c r="AH436" i="53"/>
  <c r="AG436" i="53"/>
  <c r="AJ435" i="53"/>
  <c r="AI435" i="53"/>
  <c r="AH435" i="53"/>
  <c r="AG435" i="53"/>
  <c r="AJ434" i="53"/>
  <c r="AI434" i="53"/>
  <c r="AH434" i="53"/>
  <c r="AG434" i="53"/>
  <c r="AJ433" i="53"/>
  <c r="AI433" i="53"/>
  <c r="AH433" i="53"/>
  <c r="AG433" i="53"/>
  <c r="AJ432" i="53"/>
  <c r="AI432" i="53"/>
  <c r="AH432" i="53"/>
  <c r="AG432" i="53"/>
  <c r="AJ431" i="53"/>
  <c r="AI431" i="53"/>
  <c r="AH431" i="53"/>
  <c r="AG431" i="53"/>
  <c r="AJ430" i="53"/>
  <c r="AI430" i="53"/>
  <c r="AH430" i="53"/>
  <c r="AG430" i="53"/>
  <c r="AJ429" i="53"/>
  <c r="AI429" i="53"/>
  <c r="AH429" i="53"/>
  <c r="AG429" i="53"/>
  <c r="AJ428" i="53"/>
  <c r="AI428" i="53"/>
  <c r="AH428" i="53"/>
  <c r="AG428" i="53"/>
  <c r="AJ427" i="53"/>
  <c r="AI427" i="53"/>
  <c r="AH427" i="53"/>
  <c r="AG427" i="53"/>
  <c r="AJ426" i="53"/>
  <c r="AI426" i="53"/>
  <c r="AH426" i="53"/>
  <c r="AG426" i="53"/>
  <c r="AJ425" i="53"/>
  <c r="AI425" i="53"/>
  <c r="AH425" i="53"/>
  <c r="AG425" i="53"/>
  <c r="AJ424" i="53"/>
  <c r="AI424" i="53"/>
  <c r="AH424" i="53"/>
  <c r="AG424" i="53"/>
  <c r="AJ423" i="53"/>
  <c r="AI423" i="53"/>
  <c r="AH423" i="53"/>
  <c r="AG423" i="53"/>
  <c r="AJ422" i="53"/>
  <c r="AI422" i="53"/>
  <c r="AH422" i="53"/>
  <c r="AG422" i="53"/>
  <c r="AJ421" i="53"/>
  <c r="AI421" i="53"/>
  <c r="AH421" i="53"/>
  <c r="AG421" i="53"/>
  <c r="AJ420" i="53"/>
  <c r="AI420" i="53"/>
  <c r="AH420" i="53"/>
  <c r="AG420" i="53"/>
  <c r="AJ419" i="53"/>
  <c r="AI419" i="53"/>
  <c r="AH419" i="53"/>
  <c r="AG419" i="53"/>
  <c r="AJ418" i="53"/>
  <c r="AI418" i="53"/>
  <c r="AH418" i="53"/>
  <c r="AG418" i="53"/>
  <c r="AJ417" i="53"/>
  <c r="AI417" i="53"/>
  <c r="AH417" i="53"/>
  <c r="AG417" i="53"/>
  <c r="AJ416" i="53"/>
  <c r="AI416" i="53"/>
  <c r="AH416" i="53"/>
  <c r="AG416" i="53"/>
  <c r="AJ415" i="53"/>
  <c r="AI415" i="53"/>
  <c r="AH415" i="53"/>
  <c r="AG415" i="53"/>
  <c r="AJ414" i="53"/>
  <c r="AI414" i="53"/>
  <c r="AH414" i="53"/>
  <c r="AG414" i="53"/>
  <c r="AJ413" i="53"/>
  <c r="AI413" i="53"/>
  <c r="AH413" i="53"/>
  <c r="AG413" i="53"/>
  <c r="AJ412" i="53"/>
  <c r="AI412" i="53"/>
  <c r="AH412" i="53"/>
  <c r="AG412" i="53"/>
  <c r="AJ411" i="53"/>
  <c r="AI411" i="53"/>
  <c r="AH411" i="53"/>
  <c r="AG411" i="53"/>
  <c r="AJ410" i="53"/>
  <c r="AI410" i="53"/>
  <c r="AH410" i="53"/>
  <c r="AG410" i="53"/>
  <c r="AJ409" i="53"/>
  <c r="AI409" i="53"/>
  <c r="AH409" i="53"/>
  <c r="AG409" i="53"/>
  <c r="AJ408" i="53"/>
  <c r="AI408" i="53"/>
  <c r="AH408" i="53"/>
  <c r="AG408" i="53"/>
  <c r="AJ407" i="53"/>
  <c r="AI407" i="53"/>
  <c r="AH407" i="53"/>
  <c r="AG407" i="53"/>
  <c r="AJ406" i="53"/>
  <c r="AI406" i="53"/>
  <c r="AH406" i="53"/>
  <c r="AG406" i="53"/>
  <c r="AJ405" i="53"/>
  <c r="AI405" i="53"/>
  <c r="AH405" i="53"/>
  <c r="AG405" i="53"/>
  <c r="AJ404" i="53"/>
  <c r="AI404" i="53"/>
  <c r="AH404" i="53"/>
  <c r="AG404" i="53"/>
  <c r="AJ403" i="53"/>
  <c r="AI403" i="53"/>
  <c r="AH403" i="53"/>
  <c r="AG403" i="53"/>
  <c r="AJ402" i="53"/>
  <c r="AI402" i="53"/>
  <c r="AH402" i="53"/>
  <c r="AG402" i="53"/>
  <c r="AJ401" i="53"/>
  <c r="AI401" i="53"/>
  <c r="AH401" i="53"/>
  <c r="AG401" i="53"/>
  <c r="AJ400" i="53"/>
  <c r="AI400" i="53"/>
  <c r="AH400" i="53"/>
  <c r="AG400" i="53"/>
  <c r="AJ399" i="53"/>
  <c r="AI399" i="53"/>
  <c r="AH399" i="53"/>
  <c r="AG399" i="53"/>
  <c r="AJ398" i="53"/>
  <c r="AI398" i="53"/>
  <c r="AH398" i="53"/>
  <c r="AG398" i="53"/>
  <c r="AJ397" i="53"/>
  <c r="AI397" i="53"/>
  <c r="AH397" i="53"/>
  <c r="AG397" i="53"/>
  <c r="AJ396" i="53"/>
  <c r="AI396" i="53"/>
  <c r="AH396" i="53"/>
  <c r="AG396" i="53"/>
  <c r="AJ395" i="53"/>
  <c r="AI395" i="53"/>
  <c r="AH395" i="53"/>
  <c r="AG395" i="53"/>
  <c r="AJ394" i="53"/>
  <c r="AI394" i="53"/>
  <c r="AH394" i="53"/>
  <c r="AG394" i="53"/>
  <c r="AJ393" i="53"/>
  <c r="AI393" i="53"/>
  <c r="AH393" i="53"/>
  <c r="AG393" i="53"/>
  <c r="AJ392" i="53"/>
  <c r="AI392" i="53"/>
  <c r="AH392" i="53"/>
  <c r="AG392" i="53"/>
  <c r="AJ391" i="53"/>
  <c r="AI391" i="53"/>
  <c r="AH391" i="53"/>
  <c r="AG391" i="53"/>
  <c r="AJ390" i="53"/>
  <c r="AI390" i="53"/>
  <c r="AH390" i="53"/>
  <c r="AG390" i="53"/>
  <c r="AJ389" i="53"/>
  <c r="AI389" i="53"/>
  <c r="AH389" i="53"/>
  <c r="AG389" i="53"/>
  <c r="AJ388" i="53"/>
  <c r="AI388" i="53"/>
  <c r="AH388" i="53"/>
  <c r="AG388" i="53"/>
  <c r="AJ387" i="53"/>
  <c r="AI387" i="53"/>
  <c r="AH387" i="53"/>
  <c r="AG387" i="53"/>
  <c r="AJ386" i="53"/>
  <c r="AI386" i="53"/>
  <c r="AH386" i="53"/>
  <c r="AG386" i="53"/>
  <c r="AJ385" i="53"/>
  <c r="AI385" i="53"/>
  <c r="AH385" i="53"/>
  <c r="AG385" i="53"/>
  <c r="AJ384" i="53"/>
  <c r="AI384" i="53"/>
  <c r="AH384" i="53"/>
  <c r="AG384" i="53"/>
  <c r="AJ383" i="53"/>
  <c r="AI383" i="53"/>
  <c r="AH383" i="53"/>
  <c r="AG383" i="53"/>
  <c r="AJ382" i="53"/>
  <c r="AI382" i="53"/>
  <c r="AH382" i="53"/>
  <c r="AG382" i="53"/>
  <c r="AJ381" i="53"/>
  <c r="AI381" i="53"/>
  <c r="AH381" i="53"/>
  <c r="AG381" i="53"/>
  <c r="AJ380" i="53"/>
  <c r="AI380" i="53"/>
  <c r="AH380" i="53"/>
  <c r="AG380" i="53"/>
  <c r="AJ379" i="53"/>
  <c r="AI379" i="53"/>
  <c r="AH379" i="53"/>
  <c r="AG379" i="53"/>
  <c r="AJ378" i="53"/>
  <c r="AI378" i="53"/>
  <c r="AH378" i="53"/>
  <c r="AG378" i="53"/>
  <c r="AJ377" i="53"/>
  <c r="AI377" i="53"/>
  <c r="AH377" i="53"/>
  <c r="AG377" i="53"/>
  <c r="AJ376" i="53"/>
  <c r="AI376" i="53"/>
  <c r="AH376" i="53"/>
  <c r="AG376" i="53"/>
  <c r="AJ375" i="53"/>
  <c r="AI375" i="53"/>
  <c r="AH375" i="53"/>
  <c r="AG375" i="53"/>
  <c r="AJ374" i="53"/>
  <c r="AI374" i="53"/>
  <c r="AH374" i="53"/>
  <c r="AG374" i="53"/>
  <c r="AJ373" i="53"/>
  <c r="AI373" i="53"/>
  <c r="AH373" i="53"/>
  <c r="AG373" i="53"/>
  <c r="AJ372" i="53"/>
  <c r="AI372" i="53"/>
  <c r="AH372" i="53"/>
  <c r="AG372" i="53"/>
  <c r="AJ371" i="53"/>
  <c r="AI371" i="53"/>
  <c r="AH371" i="53"/>
  <c r="AG371" i="53"/>
  <c r="AJ370" i="53"/>
  <c r="AI370" i="53"/>
  <c r="AH370" i="53"/>
  <c r="AG370" i="53"/>
  <c r="AJ369" i="53"/>
  <c r="AI369" i="53"/>
  <c r="AH369" i="53"/>
  <c r="AG369" i="53"/>
  <c r="AJ368" i="53"/>
  <c r="AI368" i="53"/>
  <c r="AH368" i="53"/>
  <c r="AG368" i="53"/>
  <c r="AJ367" i="53"/>
  <c r="AI367" i="53"/>
  <c r="AH367" i="53"/>
  <c r="AG367" i="53"/>
  <c r="AJ366" i="53"/>
  <c r="AI366" i="53"/>
  <c r="AH366" i="53"/>
  <c r="AG366" i="53"/>
  <c r="AJ365" i="53"/>
  <c r="AI365" i="53"/>
  <c r="AH365" i="53"/>
  <c r="AG365" i="53"/>
  <c r="AJ364" i="53"/>
  <c r="AI364" i="53"/>
  <c r="AH364" i="53"/>
  <c r="AG364" i="53"/>
  <c r="AJ363" i="53"/>
  <c r="AI363" i="53"/>
  <c r="AH363" i="53"/>
  <c r="AG363" i="53"/>
  <c r="AJ362" i="53"/>
  <c r="AI362" i="53"/>
  <c r="AH362" i="53"/>
  <c r="AG362" i="53"/>
  <c r="AJ361" i="53"/>
  <c r="AI361" i="53"/>
  <c r="AH361" i="53"/>
  <c r="AG361" i="53"/>
  <c r="AJ360" i="53"/>
  <c r="AI360" i="53"/>
  <c r="AH360" i="53"/>
  <c r="AG360" i="53"/>
  <c r="AJ359" i="53"/>
  <c r="AI359" i="53"/>
  <c r="AH359" i="53"/>
  <c r="AG359" i="53"/>
  <c r="AJ358" i="53"/>
  <c r="AI358" i="53"/>
  <c r="AH358" i="53"/>
  <c r="AG358" i="53"/>
  <c r="AJ357" i="53"/>
  <c r="AI357" i="53"/>
  <c r="AH357" i="53"/>
  <c r="AG357" i="53"/>
  <c r="AJ356" i="53"/>
  <c r="AI356" i="53"/>
  <c r="AH356" i="53"/>
  <c r="AG356" i="53"/>
  <c r="AJ355" i="53"/>
  <c r="AI355" i="53"/>
  <c r="AH355" i="53"/>
  <c r="AG355" i="53"/>
  <c r="AJ354" i="53"/>
  <c r="AI354" i="53"/>
  <c r="AH354" i="53"/>
  <c r="AG354" i="53"/>
  <c r="AJ353" i="53"/>
  <c r="AI353" i="53"/>
  <c r="AH353" i="53"/>
  <c r="AG353" i="53"/>
  <c r="AJ352" i="53"/>
  <c r="AI352" i="53"/>
  <c r="AH352" i="53"/>
  <c r="AG352" i="53"/>
  <c r="AJ351" i="53"/>
  <c r="AI351" i="53"/>
  <c r="AH351" i="53"/>
  <c r="AG351" i="53"/>
  <c r="AJ350" i="53"/>
  <c r="AI350" i="53"/>
  <c r="AH350" i="53"/>
  <c r="AG350" i="53"/>
  <c r="AJ349" i="53"/>
  <c r="AI349" i="53"/>
  <c r="AH349" i="53"/>
  <c r="AG349" i="53"/>
  <c r="AJ348" i="53"/>
  <c r="AI348" i="53"/>
  <c r="AH348" i="53"/>
  <c r="AG348" i="53"/>
  <c r="AJ347" i="53"/>
  <c r="AI347" i="53"/>
  <c r="AH347" i="53"/>
  <c r="AG347" i="53"/>
  <c r="AJ346" i="53"/>
  <c r="AI346" i="53"/>
  <c r="AH346" i="53"/>
  <c r="AG346" i="53"/>
  <c r="AJ345" i="53"/>
  <c r="AI345" i="53"/>
  <c r="AH345" i="53"/>
  <c r="AG345" i="53"/>
  <c r="AJ344" i="53"/>
  <c r="AI344" i="53"/>
  <c r="AH344" i="53"/>
  <c r="AG344" i="53"/>
  <c r="AJ343" i="53"/>
  <c r="AI343" i="53"/>
  <c r="AH343" i="53"/>
  <c r="AG343" i="53"/>
  <c r="AJ342" i="53"/>
  <c r="AI342" i="53"/>
  <c r="AH342" i="53"/>
  <c r="AG342" i="53"/>
  <c r="AJ341" i="53"/>
  <c r="AI341" i="53"/>
  <c r="AH341" i="53"/>
  <c r="AG341" i="53"/>
  <c r="AJ340" i="53"/>
  <c r="AI340" i="53"/>
  <c r="AH340" i="53"/>
  <c r="AG340" i="53"/>
  <c r="AJ339" i="53"/>
  <c r="AI339" i="53"/>
  <c r="AH339" i="53"/>
  <c r="AG339" i="53"/>
  <c r="AJ338" i="53"/>
  <c r="AI338" i="53"/>
  <c r="AH338" i="53"/>
  <c r="AG338" i="53"/>
  <c r="AJ337" i="53"/>
  <c r="AI337" i="53"/>
  <c r="AH337" i="53"/>
  <c r="AG337" i="53"/>
  <c r="AJ336" i="53"/>
  <c r="AI336" i="53"/>
  <c r="AH336" i="53"/>
  <c r="AG336" i="53"/>
  <c r="AJ335" i="53"/>
  <c r="AI335" i="53"/>
  <c r="AH335" i="53"/>
  <c r="AG335" i="53"/>
  <c r="AJ334" i="53"/>
  <c r="AI334" i="53"/>
  <c r="AH334" i="53"/>
  <c r="AG334" i="53"/>
  <c r="AJ333" i="53"/>
  <c r="AI333" i="53"/>
  <c r="AH333" i="53"/>
  <c r="AG333" i="53"/>
  <c r="AJ332" i="53"/>
  <c r="AI332" i="53"/>
  <c r="AH332" i="53"/>
  <c r="AG332" i="53"/>
  <c r="AJ331" i="53"/>
  <c r="AI331" i="53"/>
  <c r="AH331" i="53"/>
  <c r="AG331" i="53"/>
  <c r="AJ330" i="53"/>
  <c r="AI330" i="53"/>
  <c r="AH330" i="53"/>
  <c r="AG330" i="53"/>
  <c r="AJ329" i="53"/>
  <c r="AI329" i="53"/>
  <c r="AH329" i="53"/>
  <c r="AG329" i="53"/>
  <c r="AJ328" i="53"/>
  <c r="AI328" i="53"/>
  <c r="AH328" i="53"/>
  <c r="AG328" i="53"/>
  <c r="AJ327" i="53"/>
  <c r="AI327" i="53"/>
  <c r="AH327" i="53"/>
  <c r="AG327" i="53"/>
  <c r="AJ326" i="53"/>
  <c r="AI326" i="53"/>
  <c r="AH326" i="53"/>
  <c r="AG326" i="53"/>
  <c r="AJ325" i="53"/>
  <c r="AI325" i="53"/>
  <c r="AH325" i="53"/>
  <c r="AG325" i="53"/>
  <c r="AJ324" i="53"/>
  <c r="AI324" i="53"/>
  <c r="AH324" i="53"/>
  <c r="AG324" i="53"/>
  <c r="AJ323" i="53"/>
  <c r="AI323" i="53"/>
  <c r="AH323" i="53"/>
  <c r="AG323" i="53"/>
  <c r="AJ322" i="53"/>
  <c r="AI322" i="53"/>
  <c r="AH322" i="53"/>
  <c r="AG322" i="53"/>
  <c r="AJ321" i="53"/>
  <c r="AI321" i="53"/>
  <c r="AH321" i="53"/>
  <c r="AG321" i="53"/>
  <c r="AJ320" i="53"/>
  <c r="AI320" i="53"/>
  <c r="AH320" i="53"/>
  <c r="AG320" i="53"/>
  <c r="AJ319" i="53"/>
  <c r="AI319" i="53"/>
  <c r="AH319" i="53"/>
  <c r="AG319" i="53"/>
  <c r="AJ318" i="53"/>
  <c r="AI318" i="53"/>
  <c r="AH318" i="53"/>
  <c r="AG318" i="53"/>
  <c r="AJ317" i="53"/>
  <c r="AI317" i="53"/>
  <c r="AH317" i="53"/>
  <c r="AG317" i="53"/>
  <c r="AJ316" i="53"/>
  <c r="AI316" i="53"/>
  <c r="AH316" i="53"/>
  <c r="AG316" i="53"/>
  <c r="AJ315" i="53"/>
  <c r="AI315" i="53"/>
  <c r="AH315" i="53"/>
  <c r="AG315" i="53"/>
  <c r="AJ314" i="53"/>
  <c r="AI314" i="53"/>
  <c r="AH314" i="53"/>
  <c r="AG314" i="53"/>
  <c r="AJ313" i="53"/>
  <c r="AI313" i="53"/>
  <c r="AH313" i="53"/>
  <c r="AG313" i="53"/>
  <c r="AJ312" i="53"/>
  <c r="AI312" i="53"/>
  <c r="AH312" i="53"/>
  <c r="AG312" i="53"/>
  <c r="AJ311" i="53"/>
  <c r="AI311" i="53"/>
  <c r="AH311" i="53"/>
  <c r="AG311" i="53"/>
  <c r="AJ310" i="53"/>
  <c r="AI310" i="53"/>
  <c r="AH310" i="53"/>
  <c r="AG310" i="53"/>
  <c r="AJ309" i="53"/>
  <c r="AI309" i="53"/>
  <c r="AH309" i="53"/>
  <c r="AG309" i="53"/>
  <c r="AJ308" i="53"/>
  <c r="AI308" i="53"/>
  <c r="AH308" i="53"/>
  <c r="AG308" i="53"/>
  <c r="AJ307" i="53"/>
  <c r="AI307" i="53"/>
  <c r="AH307" i="53"/>
  <c r="AG307" i="53"/>
  <c r="AJ306" i="53"/>
  <c r="AI306" i="53"/>
  <c r="AH306" i="53"/>
  <c r="AG306" i="53"/>
  <c r="AJ305" i="53"/>
  <c r="AI305" i="53"/>
  <c r="AH305" i="53"/>
  <c r="AG305" i="53"/>
  <c r="AJ304" i="53"/>
  <c r="AI304" i="53"/>
  <c r="AH304" i="53"/>
  <c r="AG304" i="53"/>
  <c r="AJ303" i="53"/>
  <c r="AI303" i="53"/>
  <c r="AH303" i="53"/>
  <c r="AD303" i="53" s="1"/>
  <c r="AG303" i="53"/>
  <c r="AJ302" i="53"/>
  <c r="AI302" i="53"/>
  <c r="AH302" i="53"/>
  <c r="AG302" i="53"/>
  <c r="AJ301" i="53"/>
  <c r="AI301" i="53"/>
  <c r="AH301" i="53"/>
  <c r="AG301" i="53"/>
  <c r="AJ300" i="53"/>
  <c r="AI300" i="53"/>
  <c r="AH300" i="53"/>
  <c r="AG300" i="53"/>
  <c r="AJ299" i="53"/>
  <c r="AI299" i="53"/>
  <c r="AH299" i="53"/>
  <c r="AG299" i="53"/>
  <c r="AJ298" i="53"/>
  <c r="AI298" i="53"/>
  <c r="AH298" i="53"/>
  <c r="AG298" i="53"/>
  <c r="AJ297" i="53"/>
  <c r="AI297" i="53"/>
  <c r="AH297" i="53"/>
  <c r="AG297" i="53"/>
  <c r="AJ296" i="53"/>
  <c r="AI296" i="53"/>
  <c r="AH296" i="53"/>
  <c r="AG296" i="53"/>
  <c r="AJ295" i="53"/>
  <c r="AF295" i="53" s="1"/>
  <c r="AI295" i="53"/>
  <c r="AH295" i="53"/>
  <c r="AD295" i="53" s="1"/>
  <c r="AG295" i="53"/>
  <c r="AJ294" i="53"/>
  <c r="AI294" i="53"/>
  <c r="AH294" i="53"/>
  <c r="AG294" i="53"/>
  <c r="AJ293" i="53"/>
  <c r="AI293" i="53"/>
  <c r="AH293" i="53"/>
  <c r="AG293" i="53"/>
  <c r="AJ292" i="53"/>
  <c r="AI292" i="53"/>
  <c r="AH292" i="53"/>
  <c r="AG292" i="53"/>
  <c r="AJ291" i="53"/>
  <c r="AI291" i="53"/>
  <c r="AH291" i="53"/>
  <c r="AD291" i="53" s="1"/>
  <c r="AG291" i="53"/>
  <c r="AJ290" i="53"/>
  <c r="AI290" i="53"/>
  <c r="AH290" i="53"/>
  <c r="AG290" i="53"/>
  <c r="AJ289" i="53"/>
  <c r="AI289" i="53"/>
  <c r="AH289" i="53"/>
  <c r="AG289" i="53"/>
  <c r="AJ288" i="53"/>
  <c r="AI288" i="53"/>
  <c r="AH288" i="53"/>
  <c r="AG288" i="53"/>
  <c r="AJ287" i="53"/>
  <c r="AF287" i="53" s="1"/>
  <c r="AI287" i="53"/>
  <c r="AH287" i="53"/>
  <c r="AD287" i="53" s="1"/>
  <c r="AG287" i="53"/>
  <c r="AJ286" i="53"/>
  <c r="AI286" i="53"/>
  <c r="AH286" i="53"/>
  <c r="AG286" i="53"/>
  <c r="AJ285" i="53"/>
  <c r="AI285" i="53"/>
  <c r="AH285" i="53"/>
  <c r="AG285" i="53"/>
  <c r="AJ284" i="53"/>
  <c r="AI284" i="53"/>
  <c r="AH284" i="53"/>
  <c r="AG284" i="53"/>
  <c r="AJ283" i="53"/>
  <c r="AI283" i="53"/>
  <c r="AH283" i="53"/>
  <c r="AG283" i="53"/>
  <c r="AJ282" i="53"/>
  <c r="AI282" i="53"/>
  <c r="AH282" i="53"/>
  <c r="AG282" i="53"/>
  <c r="AJ281" i="53"/>
  <c r="AI281" i="53"/>
  <c r="AH281" i="53"/>
  <c r="AG281" i="53"/>
  <c r="AJ280" i="53"/>
  <c r="AI280" i="53"/>
  <c r="AH280" i="53"/>
  <c r="AG280" i="53"/>
  <c r="AJ279" i="53"/>
  <c r="AF279" i="53" s="1"/>
  <c r="AI279" i="53"/>
  <c r="AH279" i="53"/>
  <c r="AD279" i="53" s="1"/>
  <c r="AG279" i="53"/>
  <c r="AJ278" i="53"/>
  <c r="AI278" i="53"/>
  <c r="AH278" i="53"/>
  <c r="AG278" i="53"/>
  <c r="AJ277" i="53"/>
  <c r="AI277" i="53"/>
  <c r="AH277" i="53"/>
  <c r="AG277" i="53"/>
  <c r="AJ276" i="53"/>
  <c r="AI276" i="53"/>
  <c r="AH276" i="53"/>
  <c r="AG276" i="53"/>
  <c r="AJ275" i="53"/>
  <c r="AI275" i="53"/>
  <c r="AH275" i="53"/>
  <c r="AD275" i="53" s="1"/>
  <c r="AG275" i="53"/>
  <c r="AJ274" i="53"/>
  <c r="AI274" i="53"/>
  <c r="AH274" i="53"/>
  <c r="AG274" i="53"/>
  <c r="AJ273" i="53"/>
  <c r="AI273" i="53"/>
  <c r="AH273" i="53"/>
  <c r="AG273" i="53"/>
  <c r="AJ272" i="53"/>
  <c r="AI272" i="53"/>
  <c r="AH272" i="53"/>
  <c r="AG272" i="53"/>
  <c r="AJ271" i="53"/>
  <c r="AI271" i="53"/>
  <c r="AH271" i="53"/>
  <c r="AD271" i="53" s="1"/>
  <c r="AG271" i="53"/>
  <c r="AJ270" i="53"/>
  <c r="AI270" i="53"/>
  <c r="AH270" i="53"/>
  <c r="AG270" i="53"/>
  <c r="AJ269" i="53"/>
  <c r="AI269" i="53"/>
  <c r="AH269" i="53"/>
  <c r="AG269" i="53"/>
  <c r="AJ268" i="53"/>
  <c r="AI268" i="53"/>
  <c r="AH268" i="53"/>
  <c r="AG268" i="53"/>
  <c r="AJ267" i="53"/>
  <c r="AI267" i="53"/>
  <c r="AH267" i="53"/>
  <c r="AG267" i="53"/>
  <c r="AJ266" i="53"/>
  <c r="AI266" i="53"/>
  <c r="AH266" i="53"/>
  <c r="AG266" i="53"/>
  <c r="AJ265" i="53"/>
  <c r="AI265" i="53"/>
  <c r="AH265" i="53"/>
  <c r="AG265" i="53"/>
  <c r="AJ264" i="53"/>
  <c r="AI264" i="53"/>
  <c r="AH264" i="53"/>
  <c r="AG264" i="53"/>
  <c r="AJ263" i="53"/>
  <c r="AI263" i="53"/>
  <c r="AH263" i="53"/>
  <c r="AD263" i="53" s="1"/>
  <c r="AG263" i="53"/>
  <c r="AJ262" i="53"/>
  <c r="AI262" i="53"/>
  <c r="AH262" i="53"/>
  <c r="AG262" i="53"/>
  <c r="AJ261" i="53"/>
  <c r="AI261" i="53"/>
  <c r="AH261" i="53"/>
  <c r="AG261" i="53"/>
  <c r="AJ260" i="53"/>
  <c r="AI260" i="53"/>
  <c r="AH260" i="53"/>
  <c r="AG260" i="53"/>
  <c r="AJ259" i="53"/>
  <c r="AI259" i="53"/>
  <c r="AH259" i="53"/>
  <c r="AD259" i="53" s="1"/>
  <c r="AG259" i="53"/>
  <c r="AJ258" i="53"/>
  <c r="AI258" i="53"/>
  <c r="AH258" i="53"/>
  <c r="AG258" i="53"/>
  <c r="AJ257" i="53"/>
  <c r="AI257" i="53"/>
  <c r="AH257" i="53"/>
  <c r="AG257" i="53"/>
  <c r="AJ256" i="53"/>
  <c r="AI256" i="53"/>
  <c r="AH256" i="53"/>
  <c r="AG256" i="53"/>
  <c r="AJ255" i="53"/>
  <c r="AI255" i="53"/>
  <c r="AH255" i="53"/>
  <c r="AD255" i="53" s="1"/>
  <c r="AG255" i="53"/>
  <c r="AJ254" i="53"/>
  <c r="AI254" i="53"/>
  <c r="AH254" i="53"/>
  <c r="AG254" i="53"/>
  <c r="AJ253" i="53"/>
  <c r="AI253" i="53"/>
  <c r="AH253" i="53"/>
  <c r="AG253" i="53"/>
  <c r="AJ252" i="53"/>
  <c r="AI252" i="53"/>
  <c r="AH252" i="53"/>
  <c r="AG252" i="53"/>
  <c r="AJ251" i="53"/>
  <c r="AI251" i="53"/>
  <c r="AH251" i="53"/>
  <c r="AG251" i="53"/>
  <c r="AJ250" i="53"/>
  <c r="AI250" i="53"/>
  <c r="AH250" i="53"/>
  <c r="AG250" i="53"/>
  <c r="AJ249" i="53"/>
  <c r="AI249" i="53"/>
  <c r="AH249" i="53"/>
  <c r="AG249" i="53"/>
  <c r="AJ248" i="53"/>
  <c r="AI248" i="53"/>
  <c r="AH248" i="53"/>
  <c r="AG248" i="53"/>
  <c r="AJ247" i="53"/>
  <c r="AI247" i="53"/>
  <c r="AH247" i="53"/>
  <c r="AD247" i="53" s="1"/>
  <c r="AG247" i="53"/>
  <c r="AJ246" i="53"/>
  <c r="AI246" i="53"/>
  <c r="AH246" i="53"/>
  <c r="AG246" i="53"/>
  <c r="AJ245" i="53"/>
  <c r="AI245" i="53"/>
  <c r="AH245" i="53"/>
  <c r="AG245" i="53"/>
  <c r="AJ244" i="53"/>
  <c r="AI244" i="53"/>
  <c r="AH244" i="53"/>
  <c r="AG244" i="53"/>
  <c r="AJ243" i="53"/>
  <c r="AI243" i="53"/>
  <c r="AH243" i="53"/>
  <c r="AD243" i="53" s="1"/>
  <c r="AG243" i="53"/>
  <c r="AJ242" i="53"/>
  <c r="AI242" i="53"/>
  <c r="AH242" i="53"/>
  <c r="AG242" i="53"/>
  <c r="AJ241" i="53"/>
  <c r="AI241" i="53"/>
  <c r="AH241" i="53"/>
  <c r="AG241" i="53"/>
  <c r="AJ240" i="53"/>
  <c r="AI240" i="53"/>
  <c r="AH240" i="53"/>
  <c r="AG240" i="53"/>
  <c r="AJ239" i="53"/>
  <c r="AF239" i="53" s="1"/>
  <c r="AI239" i="53"/>
  <c r="AH239" i="53"/>
  <c r="AD239" i="53" s="1"/>
  <c r="AG239" i="53"/>
  <c r="AJ238" i="53"/>
  <c r="AI238" i="53"/>
  <c r="AH238" i="53"/>
  <c r="AG238" i="53"/>
  <c r="AJ237" i="53"/>
  <c r="AI237" i="53"/>
  <c r="AH237" i="53"/>
  <c r="AG237" i="53"/>
  <c r="AJ236" i="53"/>
  <c r="AI236" i="53"/>
  <c r="AH236" i="53"/>
  <c r="AG236" i="53"/>
  <c r="AJ235" i="53"/>
  <c r="AI235" i="53"/>
  <c r="AH235" i="53"/>
  <c r="AG235" i="53"/>
  <c r="AJ234" i="53"/>
  <c r="AI234" i="53"/>
  <c r="AH234" i="53"/>
  <c r="AG234" i="53"/>
  <c r="AJ233" i="53"/>
  <c r="AI233" i="53"/>
  <c r="AH233" i="53"/>
  <c r="AG233" i="53"/>
  <c r="AJ232" i="53"/>
  <c r="AI232" i="53"/>
  <c r="AH232" i="53"/>
  <c r="AG232" i="53"/>
  <c r="AJ231" i="53"/>
  <c r="AF231" i="53" s="1"/>
  <c r="AI231" i="53"/>
  <c r="AH231" i="53"/>
  <c r="AD231" i="53" s="1"/>
  <c r="AG231" i="53"/>
  <c r="AJ230" i="53"/>
  <c r="AI230" i="53"/>
  <c r="AH230" i="53"/>
  <c r="AG230" i="53"/>
  <c r="AJ229" i="53"/>
  <c r="AI229" i="53"/>
  <c r="AH229" i="53"/>
  <c r="AG229" i="53"/>
  <c r="AJ228" i="53"/>
  <c r="AI228" i="53"/>
  <c r="AH228" i="53"/>
  <c r="AG228" i="53"/>
  <c r="AJ227" i="53"/>
  <c r="AI227" i="53"/>
  <c r="AH227" i="53"/>
  <c r="AD227" i="53" s="1"/>
  <c r="AG227" i="53"/>
  <c r="AJ226" i="53"/>
  <c r="AI226" i="53"/>
  <c r="AH226" i="53"/>
  <c r="AG226" i="53"/>
  <c r="AJ225" i="53"/>
  <c r="AI225" i="53"/>
  <c r="AH225" i="53"/>
  <c r="AG225" i="53"/>
  <c r="AJ224" i="53"/>
  <c r="AI224" i="53"/>
  <c r="AH224" i="53"/>
  <c r="AG224" i="53"/>
  <c r="AJ223" i="53"/>
  <c r="AI223" i="53"/>
  <c r="AH223" i="53"/>
  <c r="AD223" i="53" s="1"/>
  <c r="AG223" i="53"/>
  <c r="AJ222" i="53"/>
  <c r="AI222" i="53"/>
  <c r="AH222" i="53"/>
  <c r="AG222" i="53"/>
  <c r="AJ221" i="53"/>
  <c r="AI221" i="53"/>
  <c r="AH221" i="53"/>
  <c r="AG221" i="53"/>
  <c r="AJ220" i="53"/>
  <c r="AI220" i="53"/>
  <c r="AH220" i="53"/>
  <c r="AG220" i="53"/>
  <c r="AJ219" i="53"/>
  <c r="AI219" i="53"/>
  <c r="AH219" i="53"/>
  <c r="AG219" i="53"/>
  <c r="AJ218" i="53"/>
  <c r="AI218" i="53"/>
  <c r="AH218" i="53"/>
  <c r="AG218" i="53"/>
  <c r="AJ217" i="53"/>
  <c r="AI217" i="53"/>
  <c r="AH217" i="53"/>
  <c r="AG217" i="53"/>
  <c r="AJ216" i="53"/>
  <c r="AI216" i="53"/>
  <c r="AH216" i="53"/>
  <c r="AG216" i="53"/>
  <c r="AJ215" i="53"/>
  <c r="AI215" i="53"/>
  <c r="AH215" i="53"/>
  <c r="AD215" i="53" s="1"/>
  <c r="AG215" i="53"/>
  <c r="AJ214" i="53"/>
  <c r="AI214" i="53"/>
  <c r="AH214" i="53"/>
  <c r="AG214" i="53"/>
  <c r="AJ213" i="53"/>
  <c r="AI213" i="53"/>
  <c r="AH213" i="53"/>
  <c r="AG213" i="53"/>
  <c r="AJ212" i="53"/>
  <c r="AI212" i="53"/>
  <c r="AH212" i="53"/>
  <c r="AG212" i="53"/>
  <c r="AJ211" i="53"/>
  <c r="AI211" i="53"/>
  <c r="AH211" i="53"/>
  <c r="AD211" i="53" s="1"/>
  <c r="AG211" i="53"/>
  <c r="AJ210" i="53"/>
  <c r="AI210" i="53"/>
  <c r="AH210" i="53"/>
  <c r="AG210" i="53"/>
  <c r="AJ209" i="53"/>
  <c r="AI209" i="53"/>
  <c r="AH209" i="53"/>
  <c r="AG209" i="53"/>
  <c r="AJ208" i="53"/>
  <c r="AI208" i="53"/>
  <c r="AH208" i="53"/>
  <c r="AG208" i="53"/>
  <c r="AJ207" i="53"/>
  <c r="AI207" i="53"/>
  <c r="AH207" i="53"/>
  <c r="AD207" i="53" s="1"/>
  <c r="AG207" i="53"/>
  <c r="AJ206" i="53"/>
  <c r="AI206" i="53"/>
  <c r="AH206" i="53"/>
  <c r="AG206" i="53"/>
  <c r="AJ205" i="53"/>
  <c r="AI205" i="53"/>
  <c r="AH205" i="53"/>
  <c r="AG205" i="53"/>
  <c r="AJ204" i="53"/>
  <c r="AI204" i="53"/>
  <c r="AH204" i="53"/>
  <c r="AG204" i="53"/>
  <c r="AJ203" i="53"/>
  <c r="AI203" i="53"/>
  <c r="AH203" i="53"/>
  <c r="AG203" i="53"/>
  <c r="AJ202" i="53"/>
  <c r="AI202" i="53"/>
  <c r="AH202" i="53"/>
  <c r="AG202" i="53"/>
  <c r="AJ201" i="53"/>
  <c r="AI201" i="53"/>
  <c r="AH201" i="53"/>
  <c r="AG201" i="53"/>
  <c r="AJ200" i="53"/>
  <c r="AI200" i="53"/>
  <c r="AH200" i="53"/>
  <c r="AG200" i="53"/>
  <c r="AJ199" i="53"/>
  <c r="AF199" i="53" s="1"/>
  <c r="AI199" i="53"/>
  <c r="AH199" i="53"/>
  <c r="AD199" i="53" s="1"/>
  <c r="AG199" i="53"/>
  <c r="AJ198" i="53"/>
  <c r="AI198" i="53"/>
  <c r="AH198" i="53"/>
  <c r="AG198" i="53"/>
  <c r="AJ197" i="53"/>
  <c r="AI197" i="53"/>
  <c r="AH197" i="53"/>
  <c r="AG197" i="53"/>
  <c r="AJ196" i="53"/>
  <c r="AI196" i="53"/>
  <c r="AH196" i="53"/>
  <c r="AG196" i="53"/>
  <c r="AJ195" i="53"/>
  <c r="AI195" i="53"/>
  <c r="AH195" i="53"/>
  <c r="AD195" i="53" s="1"/>
  <c r="AG195" i="53"/>
  <c r="AJ194" i="53"/>
  <c r="AI194" i="53"/>
  <c r="AH194" i="53"/>
  <c r="AG194" i="53"/>
  <c r="AJ193" i="53"/>
  <c r="AI193" i="53"/>
  <c r="AH193" i="53"/>
  <c r="AG193" i="53"/>
  <c r="AJ192" i="53"/>
  <c r="AI192" i="53"/>
  <c r="AH192" i="53"/>
  <c r="AG192" i="53"/>
  <c r="AJ191" i="53"/>
  <c r="AF191" i="53" s="1"/>
  <c r="AI191" i="53"/>
  <c r="AH191" i="53"/>
  <c r="AD191" i="53" s="1"/>
  <c r="AG191" i="53"/>
  <c r="AJ190" i="53"/>
  <c r="AI190" i="53"/>
  <c r="AH190" i="53"/>
  <c r="AG190" i="53"/>
  <c r="AJ189" i="53"/>
  <c r="AI189" i="53"/>
  <c r="AH189" i="53"/>
  <c r="AG189" i="53"/>
  <c r="AJ188" i="53"/>
  <c r="AI188" i="53"/>
  <c r="AH188" i="53"/>
  <c r="AG188" i="53"/>
  <c r="AJ187" i="53"/>
  <c r="AI187" i="53"/>
  <c r="AH187" i="53"/>
  <c r="AG187" i="53"/>
  <c r="AJ186" i="53"/>
  <c r="AI186" i="53"/>
  <c r="AH186" i="53"/>
  <c r="AG186" i="53"/>
  <c r="AJ185" i="53"/>
  <c r="AI185" i="53"/>
  <c r="AH185" i="53"/>
  <c r="AG185" i="53"/>
  <c r="AJ184" i="53"/>
  <c r="AI184" i="53"/>
  <c r="AH184" i="53"/>
  <c r="AG184" i="53"/>
  <c r="AJ183" i="53"/>
  <c r="AF183" i="53" s="1"/>
  <c r="AI183" i="53"/>
  <c r="AH183" i="53"/>
  <c r="AD183" i="53" s="1"/>
  <c r="AG183" i="53"/>
  <c r="AJ182" i="53"/>
  <c r="AI182" i="53"/>
  <c r="AH182" i="53"/>
  <c r="AG182" i="53"/>
  <c r="AJ181" i="53"/>
  <c r="AI181" i="53"/>
  <c r="AH181" i="53"/>
  <c r="AG181" i="53"/>
  <c r="AJ180" i="53"/>
  <c r="AI180" i="53"/>
  <c r="AH180" i="53"/>
  <c r="AG180" i="53"/>
  <c r="AJ179" i="53"/>
  <c r="AI179" i="53"/>
  <c r="AH179" i="53"/>
  <c r="AD179" i="53" s="1"/>
  <c r="AG179" i="53"/>
  <c r="AJ178" i="53"/>
  <c r="AI178" i="53"/>
  <c r="AH178" i="53"/>
  <c r="AG178" i="53"/>
  <c r="AJ177" i="53"/>
  <c r="AI177" i="53"/>
  <c r="AH177" i="53"/>
  <c r="AG177" i="53"/>
  <c r="AJ176" i="53"/>
  <c r="AI176" i="53"/>
  <c r="AH176" i="53"/>
  <c r="AG176" i="53"/>
  <c r="AJ175" i="53"/>
  <c r="AF175" i="53" s="1"/>
  <c r="AI175" i="53"/>
  <c r="AH175" i="53"/>
  <c r="AD175" i="53" s="1"/>
  <c r="AG175" i="53"/>
  <c r="AJ174" i="53"/>
  <c r="AI174" i="53"/>
  <c r="AH174" i="53"/>
  <c r="AG174" i="53"/>
  <c r="AJ173" i="53"/>
  <c r="AI173" i="53"/>
  <c r="AH173" i="53"/>
  <c r="AG173" i="53"/>
  <c r="AJ172" i="53"/>
  <c r="AI172" i="53"/>
  <c r="AH172" i="53"/>
  <c r="AG172" i="53"/>
  <c r="AJ171" i="53"/>
  <c r="AI171" i="53"/>
  <c r="AH171" i="53"/>
  <c r="AG171" i="53"/>
  <c r="AJ170" i="53"/>
  <c r="AI170" i="53"/>
  <c r="AH170" i="53"/>
  <c r="AG170" i="53"/>
  <c r="AJ169" i="53"/>
  <c r="AI169" i="53"/>
  <c r="AH169" i="53"/>
  <c r="AG169" i="53"/>
  <c r="AJ168" i="53"/>
  <c r="AI168" i="53"/>
  <c r="AH168" i="53"/>
  <c r="AG168" i="53"/>
  <c r="AJ167" i="53"/>
  <c r="AF167" i="53" s="1"/>
  <c r="AI167" i="53"/>
  <c r="AH167" i="53"/>
  <c r="AD167" i="53" s="1"/>
  <c r="AG167" i="53"/>
  <c r="AJ166" i="53"/>
  <c r="AI166" i="53"/>
  <c r="AH166" i="53"/>
  <c r="AG166" i="53"/>
  <c r="AJ165" i="53"/>
  <c r="AI165" i="53"/>
  <c r="AH165" i="53"/>
  <c r="AG165" i="53"/>
  <c r="AJ164" i="53"/>
  <c r="AI164" i="53"/>
  <c r="AH164" i="53"/>
  <c r="AG164" i="53"/>
  <c r="AJ163" i="53"/>
  <c r="AI163" i="53"/>
  <c r="AH163" i="53"/>
  <c r="AD163" i="53" s="1"/>
  <c r="AG163" i="53"/>
  <c r="AJ162" i="53"/>
  <c r="AI162" i="53"/>
  <c r="AH162" i="53"/>
  <c r="AG162" i="53"/>
  <c r="AJ161" i="53"/>
  <c r="AI161" i="53"/>
  <c r="AH161" i="53"/>
  <c r="AG161" i="53"/>
  <c r="AJ160" i="53"/>
  <c r="AI160" i="53"/>
  <c r="AH160" i="53"/>
  <c r="AG160" i="53"/>
  <c r="AJ159" i="53"/>
  <c r="AF159" i="53" s="1"/>
  <c r="AI159" i="53"/>
  <c r="AH159" i="53"/>
  <c r="AD159" i="53" s="1"/>
  <c r="AG159" i="53"/>
  <c r="AJ158" i="53"/>
  <c r="AI158" i="53"/>
  <c r="AH158" i="53"/>
  <c r="AG158" i="53"/>
  <c r="AJ157" i="53"/>
  <c r="AI157" i="53"/>
  <c r="AH157" i="53"/>
  <c r="AG157" i="53"/>
  <c r="AJ156" i="53"/>
  <c r="AI156" i="53"/>
  <c r="AH156" i="53"/>
  <c r="AG156" i="53"/>
  <c r="AJ155" i="53"/>
  <c r="AI155" i="53"/>
  <c r="AH155" i="53"/>
  <c r="AG155" i="53"/>
  <c r="AJ154" i="53"/>
  <c r="AI154" i="53"/>
  <c r="AH154" i="53"/>
  <c r="AG154" i="53"/>
  <c r="AJ153" i="53"/>
  <c r="AI153" i="53"/>
  <c r="AH153" i="53"/>
  <c r="AG153" i="53"/>
  <c r="AJ152" i="53"/>
  <c r="AI152" i="53"/>
  <c r="AH152" i="53"/>
  <c r="AG152" i="53"/>
  <c r="AJ151" i="53"/>
  <c r="AF151" i="53" s="1"/>
  <c r="AI151" i="53"/>
  <c r="AH151" i="53"/>
  <c r="AD151" i="53" s="1"/>
  <c r="AG151" i="53"/>
  <c r="AJ150" i="53"/>
  <c r="AI150" i="53"/>
  <c r="AH150" i="53"/>
  <c r="AG150" i="53"/>
  <c r="AJ149" i="53"/>
  <c r="AI149" i="53"/>
  <c r="AH149" i="53"/>
  <c r="AG149" i="53"/>
  <c r="AJ148" i="53"/>
  <c r="AI148" i="53"/>
  <c r="AH148" i="53"/>
  <c r="AG148" i="53"/>
  <c r="AJ147" i="53"/>
  <c r="AI147" i="53"/>
  <c r="AH147" i="53"/>
  <c r="AD147" i="53" s="1"/>
  <c r="AG147" i="53"/>
  <c r="AJ146" i="53"/>
  <c r="AI146" i="53"/>
  <c r="AH146" i="53"/>
  <c r="AG146" i="53"/>
  <c r="AJ145" i="53"/>
  <c r="AI145" i="53"/>
  <c r="AH145" i="53"/>
  <c r="AG145" i="53"/>
  <c r="AJ144" i="53"/>
  <c r="AI144" i="53"/>
  <c r="AH144" i="53"/>
  <c r="AG144" i="53"/>
  <c r="AJ143" i="53"/>
  <c r="AI143" i="53"/>
  <c r="AH143" i="53"/>
  <c r="AD143" i="53" s="1"/>
  <c r="AG143" i="53"/>
  <c r="AJ142" i="53"/>
  <c r="AI142" i="53"/>
  <c r="AH142" i="53"/>
  <c r="AG142" i="53"/>
  <c r="AJ141" i="53"/>
  <c r="AI141" i="53"/>
  <c r="AH141" i="53"/>
  <c r="AG141" i="53"/>
  <c r="AJ140" i="53"/>
  <c r="AI140" i="53"/>
  <c r="AH140" i="53"/>
  <c r="AG140" i="53"/>
  <c r="AJ139" i="53"/>
  <c r="AI139" i="53"/>
  <c r="AH139" i="53"/>
  <c r="AG139" i="53"/>
  <c r="AJ138" i="53"/>
  <c r="AI138" i="53"/>
  <c r="AH138" i="53"/>
  <c r="AG138" i="53"/>
  <c r="AJ137" i="53"/>
  <c r="AI137" i="53"/>
  <c r="AH137" i="53"/>
  <c r="AG137" i="53"/>
  <c r="AJ136" i="53"/>
  <c r="AI136" i="53"/>
  <c r="AH136" i="53"/>
  <c r="AG136" i="53"/>
  <c r="AJ135" i="53"/>
  <c r="AI135" i="53"/>
  <c r="AH135" i="53"/>
  <c r="AD135" i="53" s="1"/>
  <c r="AG135" i="53"/>
  <c r="AJ134" i="53"/>
  <c r="AI134" i="53"/>
  <c r="AH134" i="53"/>
  <c r="AG134" i="53"/>
  <c r="AJ133" i="53"/>
  <c r="AI133" i="53"/>
  <c r="AH133" i="53"/>
  <c r="AG133" i="53"/>
  <c r="AJ132" i="53"/>
  <c r="AI132" i="53"/>
  <c r="AH132" i="53"/>
  <c r="AG132" i="53"/>
  <c r="AJ131" i="53"/>
  <c r="AI131" i="53"/>
  <c r="AH131" i="53"/>
  <c r="AD131" i="53" s="1"/>
  <c r="AG131" i="53"/>
  <c r="AJ130" i="53"/>
  <c r="AI130" i="53"/>
  <c r="AH130" i="53"/>
  <c r="AG130" i="53"/>
  <c r="AJ129" i="53"/>
  <c r="AI129" i="53"/>
  <c r="AH129" i="53"/>
  <c r="AG129" i="53"/>
  <c r="AJ128" i="53"/>
  <c r="AI128" i="53"/>
  <c r="AH128" i="53"/>
  <c r="AG128" i="53"/>
  <c r="AJ127" i="53"/>
  <c r="AI127" i="53"/>
  <c r="AH127" i="53"/>
  <c r="AD127" i="53" s="1"/>
  <c r="AG127" i="53"/>
  <c r="AJ126" i="53"/>
  <c r="AI126" i="53"/>
  <c r="AH126" i="53"/>
  <c r="AG126" i="53"/>
  <c r="AJ125" i="53"/>
  <c r="AI125" i="53"/>
  <c r="AH125" i="53"/>
  <c r="AG125" i="53"/>
  <c r="AJ124" i="53"/>
  <c r="AI124" i="53"/>
  <c r="AH124" i="53"/>
  <c r="AG124" i="53"/>
  <c r="AJ123" i="53"/>
  <c r="AI123" i="53"/>
  <c r="AH123" i="53"/>
  <c r="AG123" i="53"/>
  <c r="AJ122" i="53"/>
  <c r="AI122" i="53"/>
  <c r="AH122" i="53"/>
  <c r="AG122" i="53"/>
  <c r="AJ121" i="53"/>
  <c r="AI121" i="53"/>
  <c r="AH121" i="53"/>
  <c r="AG121" i="53"/>
  <c r="AJ120" i="53"/>
  <c r="AI120" i="53"/>
  <c r="AH120" i="53"/>
  <c r="AG120" i="53"/>
  <c r="AJ119" i="53"/>
  <c r="AF119" i="53" s="1"/>
  <c r="AI119" i="53"/>
  <c r="AH119" i="53"/>
  <c r="AD119" i="53" s="1"/>
  <c r="AG119" i="53"/>
  <c r="AJ118" i="53"/>
  <c r="AI118" i="53"/>
  <c r="AH118" i="53"/>
  <c r="AG118" i="53"/>
  <c r="AJ117" i="53"/>
  <c r="AI117" i="53"/>
  <c r="AH117" i="53"/>
  <c r="AG117" i="53"/>
  <c r="AJ116" i="53"/>
  <c r="AI116" i="53"/>
  <c r="AE116" i="53" s="1"/>
  <c r="AH116" i="53"/>
  <c r="AG116" i="53"/>
  <c r="AJ115" i="53"/>
  <c r="AI115" i="53"/>
  <c r="AH115" i="53"/>
  <c r="AD115" i="53" s="1"/>
  <c r="AG115" i="53"/>
  <c r="AJ114" i="53"/>
  <c r="AI114" i="53"/>
  <c r="AH114" i="53"/>
  <c r="AG114" i="53"/>
  <c r="AJ113" i="53"/>
  <c r="AI113" i="53"/>
  <c r="AH113" i="53"/>
  <c r="AG113" i="53"/>
  <c r="AJ112" i="53"/>
  <c r="AI112" i="53"/>
  <c r="AH112" i="53"/>
  <c r="AG112" i="53"/>
  <c r="AJ111" i="53"/>
  <c r="AF111" i="53" s="1"/>
  <c r="AI111" i="53"/>
  <c r="AH111" i="53"/>
  <c r="AD111" i="53" s="1"/>
  <c r="AG111" i="53"/>
  <c r="AJ110" i="53"/>
  <c r="AI110" i="53"/>
  <c r="AH110" i="53"/>
  <c r="AG110" i="53"/>
  <c r="AJ109" i="53"/>
  <c r="AI109" i="53"/>
  <c r="AH109" i="53"/>
  <c r="AG109" i="53"/>
  <c r="AJ108" i="53"/>
  <c r="AI108" i="53"/>
  <c r="AH108" i="53"/>
  <c r="AG108" i="53"/>
  <c r="AJ107" i="53"/>
  <c r="AI107" i="53"/>
  <c r="AH107" i="53"/>
  <c r="AG107" i="53"/>
  <c r="AJ106" i="53"/>
  <c r="AI106" i="53"/>
  <c r="AH106" i="53"/>
  <c r="AG106" i="53"/>
  <c r="AJ105" i="53"/>
  <c r="AI105" i="53"/>
  <c r="AH105" i="53"/>
  <c r="AG105" i="53"/>
  <c r="AJ104" i="53"/>
  <c r="AI104" i="53"/>
  <c r="AH104" i="53"/>
  <c r="AG104" i="53"/>
  <c r="AJ103" i="53"/>
  <c r="AF103" i="53" s="1"/>
  <c r="AI103" i="53"/>
  <c r="AH103" i="53"/>
  <c r="AD103" i="53" s="1"/>
  <c r="AG103" i="53"/>
  <c r="AJ102" i="53"/>
  <c r="AI102" i="53"/>
  <c r="AH102" i="53"/>
  <c r="AG102" i="53"/>
  <c r="AJ101" i="53"/>
  <c r="AI101" i="53"/>
  <c r="AH101" i="53"/>
  <c r="AG101" i="53"/>
  <c r="AJ100" i="53"/>
  <c r="AI100" i="53"/>
  <c r="AH100" i="53"/>
  <c r="AG100" i="53"/>
  <c r="AJ99" i="53"/>
  <c r="AI99" i="53"/>
  <c r="AH99" i="53"/>
  <c r="AD99" i="53" s="1"/>
  <c r="AG99" i="53"/>
  <c r="AJ98" i="53"/>
  <c r="AI98" i="53"/>
  <c r="AH98" i="53"/>
  <c r="AG98" i="53"/>
  <c r="AJ97" i="53"/>
  <c r="AI97" i="53"/>
  <c r="AH97" i="53"/>
  <c r="AG97" i="53"/>
  <c r="AJ96" i="53"/>
  <c r="AI96" i="53"/>
  <c r="AH96" i="53"/>
  <c r="AG96" i="53"/>
  <c r="AJ95" i="53"/>
  <c r="AF95" i="53" s="1"/>
  <c r="AI95" i="53"/>
  <c r="AH95" i="53"/>
  <c r="AD95" i="53" s="1"/>
  <c r="AG95" i="53"/>
  <c r="AJ94" i="53"/>
  <c r="AI94" i="53"/>
  <c r="AH94" i="53"/>
  <c r="AG94" i="53"/>
  <c r="AJ93" i="53"/>
  <c r="AI93" i="53"/>
  <c r="AH93" i="53"/>
  <c r="AG93" i="53"/>
  <c r="AJ92" i="53"/>
  <c r="AI92" i="53"/>
  <c r="AH92" i="53"/>
  <c r="AG92" i="53"/>
  <c r="AJ91" i="53"/>
  <c r="AI91" i="53"/>
  <c r="AH91" i="53"/>
  <c r="AG91" i="53"/>
  <c r="AJ90" i="53"/>
  <c r="AI90" i="53"/>
  <c r="AH90" i="53"/>
  <c r="AG90" i="53"/>
  <c r="AJ89" i="53"/>
  <c r="AI89" i="53"/>
  <c r="AH89" i="53"/>
  <c r="AG89" i="53"/>
  <c r="AJ88" i="53"/>
  <c r="AI88" i="53"/>
  <c r="AH88" i="53"/>
  <c r="AG88" i="53"/>
  <c r="AJ87" i="53"/>
  <c r="AF87" i="53" s="1"/>
  <c r="AI87" i="53"/>
  <c r="AH87" i="53"/>
  <c r="AD87" i="53" s="1"/>
  <c r="AG87" i="53"/>
  <c r="AJ86" i="53"/>
  <c r="AI86" i="53"/>
  <c r="AH86" i="53"/>
  <c r="AG86" i="53"/>
  <c r="AJ85" i="53"/>
  <c r="AI85" i="53"/>
  <c r="AH85" i="53"/>
  <c r="AG85" i="53"/>
  <c r="AJ84" i="53"/>
  <c r="AI84" i="53"/>
  <c r="AH84" i="53"/>
  <c r="AG84" i="53"/>
  <c r="AJ83" i="53"/>
  <c r="AI83" i="53"/>
  <c r="AH83" i="53"/>
  <c r="AD83" i="53" s="1"/>
  <c r="AG83" i="53"/>
  <c r="AJ82" i="53"/>
  <c r="AI82" i="53"/>
  <c r="AH82" i="53"/>
  <c r="AG82" i="53"/>
  <c r="AJ81" i="53"/>
  <c r="AI81" i="53"/>
  <c r="AH81" i="53"/>
  <c r="AG81" i="53"/>
  <c r="AJ80" i="53"/>
  <c r="AI80" i="53"/>
  <c r="AH80" i="53"/>
  <c r="AG80" i="53"/>
  <c r="AJ79" i="53"/>
  <c r="AF79" i="53" s="1"/>
  <c r="AI79" i="53"/>
  <c r="AH79" i="53"/>
  <c r="AD79" i="53" s="1"/>
  <c r="AG79" i="53"/>
  <c r="AJ78" i="53"/>
  <c r="AI78" i="53"/>
  <c r="AH78" i="53"/>
  <c r="AG78" i="53"/>
  <c r="AJ77" i="53"/>
  <c r="AI77" i="53"/>
  <c r="AH77" i="53"/>
  <c r="AG77" i="53"/>
  <c r="AJ76" i="53"/>
  <c r="AI76" i="53"/>
  <c r="AH76" i="53"/>
  <c r="AG76" i="53"/>
  <c r="AJ75" i="53"/>
  <c r="AI75" i="53"/>
  <c r="AH75" i="53"/>
  <c r="AG75" i="53"/>
  <c r="AJ74" i="53"/>
  <c r="AI74" i="53"/>
  <c r="AH74" i="53"/>
  <c r="AG74" i="53"/>
  <c r="AJ73" i="53"/>
  <c r="AI73" i="53"/>
  <c r="AH73" i="53"/>
  <c r="AG73" i="53"/>
  <c r="AJ72" i="53"/>
  <c r="AI72" i="53"/>
  <c r="AH72" i="53"/>
  <c r="AG72" i="53"/>
  <c r="AJ71" i="53"/>
  <c r="AF71" i="53" s="1"/>
  <c r="AI71" i="53"/>
  <c r="AH71" i="53"/>
  <c r="AD71" i="53" s="1"/>
  <c r="AG71" i="53"/>
  <c r="AJ70" i="53"/>
  <c r="AI70" i="53"/>
  <c r="AH70" i="53"/>
  <c r="AG70" i="53"/>
  <c r="AJ69" i="53"/>
  <c r="AI69" i="53"/>
  <c r="AH69" i="53"/>
  <c r="AG69" i="53"/>
  <c r="AJ68" i="53"/>
  <c r="AI68" i="53"/>
  <c r="AH68" i="53"/>
  <c r="AG68" i="53"/>
  <c r="AJ67" i="53"/>
  <c r="AI67" i="53"/>
  <c r="AH67" i="53"/>
  <c r="AD67" i="53" s="1"/>
  <c r="AG67" i="53"/>
  <c r="AJ66" i="53"/>
  <c r="AI66" i="53"/>
  <c r="AH66" i="53"/>
  <c r="AG66" i="53"/>
  <c r="AJ65" i="53"/>
  <c r="AI65" i="53"/>
  <c r="AH65" i="53"/>
  <c r="AG65" i="53"/>
  <c r="AJ64" i="53"/>
  <c r="AI64" i="53"/>
  <c r="AH64" i="53"/>
  <c r="AG64" i="53"/>
  <c r="AJ63" i="53"/>
  <c r="AF63" i="53" s="1"/>
  <c r="AI63" i="53"/>
  <c r="AH63" i="53"/>
  <c r="AD63" i="53" s="1"/>
  <c r="AG63" i="53"/>
  <c r="AJ62" i="53"/>
  <c r="AI62" i="53"/>
  <c r="AH62" i="53"/>
  <c r="AG62" i="53"/>
  <c r="AJ61" i="53"/>
  <c r="AI61" i="53"/>
  <c r="AH61" i="53"/>
  <c r="AG61" i="53"/>
  <c r="AJ60" i="53"/>
  <c r="AI60" i="53"/>
  <c r="AH60" i="53"/>
  <c r="AG60" i="53"/>
  <c r="AJ59" i="53"/>
  <c r="AI59" i="53"/>
  <c r="AH59" i="53"/>
  <c r="AG59" i="53"/>
  <c r="AJ58" i="53"/>
  <c r="AI58" i="53"/>
  <c r="AH58" i="53"/>
  <c r="AG58" i="53"/>
  <c r="AJ57" i="53"/>
  <c r="AI57" i="53"/>
  <c r="AH57" i="53"/>
  <c r="AG57" i="53"/>
  <c r="AJ56" i="53"/>
  <c r="AI56" i="53"/>
  <c r="AH56" i="53"/>
  <c r="AG56" i="53"/>
  <c r="AJ55" i="53"/>
  <c r="AF55" i="53" s="1"/>
  <c r="AI55" i="53"/>
  <c r="AH55" i="53"/>
  <c r="AD55" i="53" s="1"/>
  <c r="AG55" i="53"/>
  <c r="AJ54" i="53"/>
  <c r="AI54" i="53"/>
  <c r="AH54" i="53"/>
  <c r="AG54" i="53"/>
  <c r="AJ53" i="53"/>
  <c r="AI53" i="53"/>
  <c r="AH53" i="53"/>
  <c r="AG53" i="53"/>
  <c r="AJ52" i="53"/>
  <c r="AI52" i="53"/>
  <c r="AH52" i="53"/>
  <c r="AG52" i="53"/>
  <c r="AJ51" i="53"/>
  <c r="AI51" i="53"/>
  <c r="AH51" i="53"/>
  <c r="AD51" i="53" s="1"/>
  <c r="AG51" i="53"/>
  <c r="AJ50" i="53"/>
  <c r="AI50" i="53"/>
  <c r="AH50" i="53"/>
  <c r="AG50" i="53"/>
  <c r="AJ49" i="53"/>
  <c r="AI49" i="53"/>
  <c r="AH49" i="53"/>
  <c r="AG49" i="53"/>
  <c r="AJ48" i="53"/>
  <c r="AI48" i="53"/>
  <c r="AH48" i="53"/>
  <c r="AG48" i="53"/>
  <c r="AJ47" i="53"/>
  <c r="AF47" i="53" s="1"/>
  <c r="AI47" i="53"/>
  <c r="AH47" i="53"/>
  <c r="AD47" i="53" s="1"/>
  <c r="AG47" i="53"/>
  <c r="AJ46" i="53"/>
  <c r="AI46" i="53"/>
  <c r="AH46" i="53"/>
  <c r="AG46" i="53"/>
  <c r="AJ45" i="53"/>
  <c r="AI45" i="53"/>
  <c r="AH45" i="53"/>
  <c r="AG45" i="53"/>
  <c r="AJ44" i="53"/>
  <c r="AI44" i="53"/>
  <c r="AH44" i="53"/>
  <c r="AG44" i="53"/>
  <c r="AJ43" i="53"/>
  <c r="AI43" i="53"/>
  <c r="AH43" i="53"/>
  <c r="AG43" i="53"/>
  <c r="AJ42" i="53"/>
  <c r="AI42" i="53"/>
  <c r="AH42" i="53"/>
  <c r="AG42" i="53"/>
  <c r="AJ41" i="53"/>
  <c r="AI41" i="53"/>
  <c r="AH41" i="53"/>
  <c r="AG41" i="53"/>
  <c r="AJ40" i="53"/>
  <c r="AI40" i="53"/>
  <c r="AH40" i="53"/>
  <c r="AG40" i="53"/>
  <c r="AJ39" i="53"/>
  <c r="AF39" i="53" s="1"/>
  <c r="AI39" i="53"/>
  <c r="AH39" i="53"/>
  <c r="AD39" i="53" s="1"/>
  <c r="AG39" i="53"/>
  <c r="AJ38" i="53"/>
  <c r="AI38" i="53"/>
  <c r="AH38" i="53"/>
  <c r="AG38" i="53"/>
  <c r="AJ37" i="53"/>
  <c r="AI37" i="53"/>
  <c r="AH37" i="53"/>
  <c r="AG37" i="53"/>
  <c r="AJ36" i="53"/>
  <c r="AI36" i="53"/>
  <c r="AH36" i="53"/>
  <c r="AG36" i="53"/>
  <c r="AJ35" i="53"/>
  <c r="AI35" i="53"/>
  <c r="AH35" i="53"/>
  <c r="AD35" i="53" s="1"/>
  <c r="AG35" i="53"/>
  <c r="AJ34" i="53"/>
  <c r="AI34" i="53"/>
  <c r="AH34" i="53"/>
  <c r="AG34" i="53"/>
  <c r="AJ33" i="53"/>
  <c r="AI33" i="53"/>
  <c r="AH33" i="53"/>
  <c r="AG33" i="53"/>
  <c r="AJ32" i="53"/>
  <c r="AI32" i="53"/>
  <c r="AH32" i="53"/>
  <c r="AG32" i="53"/>
  <c r="AJ31" i="53"/>
  <c r="AF31" i="53" s="1"/>
  <c r="AI31" i="53"/>
  <c r="AH31" i="53"/>
  <c r="AD31" i="53" s="1"/>
  <c r="AG31" i="53"/>
  <c r="AJ30" i="53"/>
  <c r="AI30" i="53"/>
  <c r="AH30" i="53"/>
  <c r="AG30" i="53"/>
  <c r="AJ29" i="53"/>
  <c r="AI29" i="53"/>
  <c r="AH29" i="53"/>
  <c r="AG29" i="53"/>
  <c r="AJ28" i="53"/>
  <c r="AI28" i="53"/>
  <c r="AH28" i="53"/>
  <c r="AG28" i="53"/>
  <c r="AJ27" i="53"/>
  <c r="AI27" i="53"/>
  <c r="AH27" i="53"/>
  <c r="AG27" i="53"/>
  <c r="AJ26" i="53"/>
  <c r="AI26" i="53"/>
  <c r="AH26" i="53"/>
  <c r="AG26" i="53"/>
  <c r="AJ25" i="53"/>
  <c r="AI25" i="53"/>
  <c r="AH25" i="53"/>
  <c r="AG25" i="53"/>
  <c r="AJ24" i="53"/>
  <c r="AI24" i="53"/>
  <c r="AH24" i="53"/>
  <c r="AG24" i="53"/>
  <c r="AJ23" i="53"/>
  <c r="AF23" i="53" s="1"/>
  <c r="AI23" i="53"/>
  <c r="AH23" i="53"/>
  <c r="AD23" i="53" s="1"/>
  <c r="AG23" i="53"/>
  <c r="AJ22" i="53"/>
  <c r="AI22" i="53"/>
  <c r="AH22" i="53"/>
  <c r="AG22" i="53"/>
  <c r="AJ21" i="53"/>
  <c r="AI21" i="53"/>
  <c r="AH21" i="53"/>
  <c r="AG21" i="53"/>
  <c r="AJ20" i="53"/>
  <c r="AI20" i="53"/>
  <c r="AH20" i="53"/>
  <c r="AG20" i="53"/>
  <c r="AJ19" i="53"/>
  <c r="AI19" i="53"/>
  <c r="AH19" i="53"/>
  <c r="AD19" i="53" s="1"/>
  <c r="AG19" i="53"/>
  <c r="AJ18" i="53"/>
  <c r="AI18" i="53"/>
  <c r="AH18" i="53"/>
  <c r="AG18" i="53"/>
  <c r="AJ17" i="53"/>
  <c r="AI17" i="53"/>
  <c r="AH17" i="53"/>
  <c r="AG17" i="53"/>
  <c r="AJ16" i="53"/>
  <c r="AI16" i="53"/>
  <c r="AH16" i="53"/>
  <c r="AG16" i="53"/>
  <c r="AJ15" i="53"/>
  <c r="AI15" i="53"/>
  <c r="AH15" i="53"/>
  <c r="AD15" i="53" s="1"/>
  <c r="AG15" i="53"/>
  <c r="AJ14" i="53"/>
  <c r="AI14" i="53"/>
  <c r="AH14" i="53"/>
  <c r="AG14" i="53"/>
  <c r="AJ13" i="53"/>
  <c r="AI13" i="53"/>
  <c r="AH13" i="53"/>
  <c r="AG13" i="53"/>
  <c r="AJ12" i="53"/>
  <c r="AI12" i="53"/>
  <c r="AH12" i="53"/>
  <c r="AG12" i="53"/>
  <c r="AJ11" i="53"/>
  <c r="AI11" i="53"/>
  <c r="AH11" i="53"/>
  <c r="AG11" i="53"/>
  <c r="AJ10" i="53"/>
  <c r="AI10" i="53"/>
  <c r="AH10" i="53"/>
  <c r="AG10" i="53"/>
  <c r="AJ9" i="53"/>
  <c r="AI9" i="53"/>
  <c r="AH9" i="53"/>
  <c r="AG9" i="53"/>
  <c r="AJ8" i="53"/>
  <c r="AI8" i="53"/>
  <c r="AH8" i="53"/>
  <c r="AG8" i="53"/>
  <c r="AJ7" i="53"/>
  <c r="AF7" i="53" s="1"/>
  <c r="AI7" i="53"/>
  <c r="AH7" i="53"/>
  <c r="AD7" i="53" s="1"/>
  <c r="AG7" i="53"/>
  <c r="AJ6" i="53"/>
  <c r="AI6" i="53"/>
  <c r="AH6" i="53"/>
  <c r="AG6" i="53"/>
  <c r="K447" i="53"/>
  <c r="K446" i="53"/>
  <c r="K445" i="53"/>
  <c r="K444" i="53"/>
  <c r="K443" i="53"/>
  <c r="K442" i="53"/>
  <c r="K441" i="53"/>
  <c r="K440" i="53"/>
  <c r="K439" i="53"/>
  <c r="K438" i="53"/>
  <c r="K437" i="53"/>
  <c r="K436" i="53"/>
  <c r="K435" i="53"/>
  <c r="K434" i="53"/>
  <c r="K433" i="53"/>
  <c r="K432" i="53"/>
  <c r="K431" i="53"/>
  <c r="K430" i="53"/>
  <c r="K429" i="53"/>
  <c r="K428" i="53"/>
  <c r="K427" i="53"/>
  <c r="K426" i="53"/>
  <c r="K425" i="53"/>
  <c r="K424" i="53"/>
  <c r="K423" i="53"/>
  <c r="K422" i="53"/>
  <c r="K421" i="53"/>
  <c r="K420" i="53"/>
  <c r="K419" i="53"/>
  <c r="K418" i="53"/>
  <c r="K417" i="53"/>
  <c r="K416" i="53"/>
  <c r="K415" i="53"/>
  <c r="K414" i="53"/>
  <c r="K413" i="53"/>
  <c r="K412" i="53"/>
  <c r="K411" i="53"/>
  <c r="K410" i="53"/>
  <c r="K409" i="53"/>
  <c r="K408" i="53"/>
  <c r="K407" i="53"/>
  <c r="K406" i="53"/>
  <c r="K405" i="53"/>
  <c r="K404" i="53"/>
  <c r="K403" i="53"/>
  <c r="K402" i="53"/>
  <c r="K401" i="53"/>
  <c r="K400" i="53"/>
  <c r="K399" i="53"/>
  <c r="K398" i="53"/>
  <c r="K397" i="53"/>
  <c r="K396" i="53"/>
  <c r="K395" i="53"/>
  <c r="K394" i="53"/>
  <c r="K393" i="53"/>
  <c r="K392" i="53"/>
  <c r="K391" i="53"/>
  <c r="K390" i="53"/>
  <c r="K389" i="53"/>
  <c r="K388" i="53"/>
  <c r="K387" i="53"/>
  <c r="K386" i="53"/>
  <c r="K385" i="53"/>
  <c r="K384" i="53"/>
  <c r="K383" i="53"/>
  <c r="K382" i="53"/>
  <c r="K381" i="53"/>
  <c r="K380" i="53"/>
  <c r="K379" i="53"/>
  <c r="K378" i="53"/>
  <c r="K377" i="53"/>
  <c r="K376" i="53"/>
  <c r="K375" i="53"/>
  <c r="K374" i="53"/>
  <c r="K373" i="53"/>
  <c r="K372" i="53"/>
  <c r="K371" i="53"/>
  <c r="K370" i="53"/>
  <c r="K369" i="53"/>
  <c r="K368" i="53"/>
  <c r="K367" i="53"/>
  <c r="K366" i="53"/>
  <c r="K365" i="53"/>
  <c r="K364" i="53"/>
  <c r="K363" i="53"/>
  <c r="K362" i="53"/>
  <c r="K361" i="53"/>
  <c r="K360" i="53"/>
  <c r="K359" i="53"/>
  <c r="K358" i="53"/>
  <c r="K357" i="53"/>
  <c r="K356" i="53"/>
  <c r="K355" i="53"/>
  <c r="K354" i="53"/>
  <c r="K353" i="53"/>
  <c r="K352" i="53"/>
  <c r="K351" i="53"/>
  <c r="K350" i="53"/>
  <c r="K349" i="53"/>
  <c r="K348" i="53"/>
  <c r="K347" i="53"/>
  <c r="K346" i="53"/>
  <c r="K345" i="53"/>
  <c r="K344" i="53"/>
  <c r="K343" i="53"/>
  <c r="K342" i="53"/>
  <c r="K341" i="53"/>
  <c r="K340" i="53"/>
  <c r="K339" i="53"/>
  <c r="K338" i="53"/>
  <c r="K337" i="53"/>
  <c r="K336" i="53"/>
  <c r="K335" i="53"/>
  <c r="K334" i="53"/>
  <c r="K333" i="53"/>
  <c r="K332" i="53"/>
  <c r="K331" i="53"/>
  <c r="K330" i="53"/>
  <c r="K329" i="53"/>
  <c r="K328" i="53"/>
  <c r="K327" i="53"/>
  <c r="K326" i="53"/>
  <c r="K325" i="53"/>
  <c r="K324" i="53"/>
  <c r="K323" i="53"/>
  <c r="K322" i="53"/>
  <c r="K321" i="53"/>
  <c r="K320" i="53"/>
  <c r="K319" i="53"/>
  <c r="K318" i="53"/>
  <c r="K317" i="53"/>
  <c r="K316" i="53"/>
  <c r="K315" i="53"/>
  <c r="K314" i="53"/>
  <c r="K313" i="53"/>
  <c r="K312" i="53"/>
  <c r="K311" i="53"/>
  <c r="K310" i="53"/>
  <c r="K309" i="53"/>
  <c r="K308" i="53"/>
  <c r="K307" i="53"/>
  <c r="K306" i="53"/>
  <c r="K305" i="53"/>
  <c r="O305" i="53"/>
  <c r="O306" i="53"/>
  <c r="O307" i="53"/>
  <c r="O308" i="53"/>
  <c r="AD308" i="53" s="1"/>
  <c r="O309" i="53"/>
  <c r="O310" i="53"/>
  <c r="O311" i="53"/>
  <c r="O312" i="53"/>
  <c r="O313" i="53"/>
  <c r="O314" i="53"/>
  <c r="O315" i="53"/>
  <c r="O316" i="53"/>
  <c r="O317" i="53"/>
  <c r="O318" i="53"/>
  <c r="O319" i="53"/>
  <c r="O320" i="53"/>
  <c r="O321" i="53"/>
  <c r="O322" i="53"/>
  <c r="O323" i="53"/>
  <c r="O324" i="53"/>
  <c r="O325" i="53"/>
  <c r="O326" i="53"/>
  <c r="O327" i="53"/>
  <c r="O328" i="53"/>
  <c r="O329" i="53"/>
  <c r="O330" i="53"/>
  <c r="O331" i="53"/>
  <c r="AE331" i="53" s="1"/>
  <c r="O332" i="53"/>
  <c r="O333" i="53"/>
  <c r="O334" i="53"/>
  <c r="O335" i="53"/>
  <c r="O336" i="53"/>
  <c r="O337" i="53"/>
  <c r="O338" i="53"/>
  <c r="O339" i="53"/>
  <c r="O340" i="53"/>
  <c r="AD340" i="53" s="1"/>
  <c r="O341" i="53"/>
  <c r="O342" i="53"/>
  <c r="O343" i="53"/>
  <c r="O344" i="53"/>
  <c r="O345" i="53"/>
  <c r="O346" i="53"/>
  <c r="O347" i="53"/>
  <c r="O348" i="53"/>
  <c r="O349" i="53"/>
  <c r="O350" i="53"/>
  <c r="O351" i="53"/>
  <c r="O352" i="53"/>
  <c r="O353" i="53"/>
  <c r="O354" i="53"/>
  <c r="O355" i="53"/>
  <c r="O356" i="53"/>
  <c r="O357" i="53"/>
  <c r="O358" i="53"/>
  <c r="O359" i="53"/>
  <c r="O360" i="53"/>
  <c r="O361" i="53"/>
  <c r="O362" i="53"/>
  <c r="O363" i="53"/>
  <c r="O364" i="53"/>
  <c r="O365" i="53"/>
  <c r="O366" i="53"/>
  <c r="O367" i="53"/>
  <c r="O368" i="53"/>
  <c r="O369" i="53"/>
  <c r="O370" i="53"/>
  <c r="O371" i="53"/>
  <c r="O372" i="53"/>
  <c r="O373" i="53"/>
  <c r="O374" i="53"/>
  <c r="O375" i="53"/>
  <c r="O376" i="53"/>
  <c r="O377" i="53"/>
  <c r="O378" i="53"/>
  <c r="O379" i="53"/>
  <c r="AE379" i="53" s="1"/>
  <c r="O380" i="53"/>
  <c r="O381" i="53"/>
  <c r="O382" i="53"/>
  <c r="O383" i="53"/>
  <c r="O384" i="53"/>
  <c r="O385" i="53"/>
  <c r="O386" i="53"/>
  <c r="O387" i="53"/>
  <c r="O388" i="53"/>
  <c r="O389" i="53"/>
  <c r="O390" i="53"/>
  <c r="O391" i="53"/>
  <c r="O392" i="53"/>
  <c r="O393" i="53"/>
  <c r="O394" i="53"/>
  <c r="O395" i="53"/>
  <c r="O396" i="53"/>
  <c r="AD396" i="53" s="1"/>
  <c r="O397" i="53"/>
  <c r="O398" i="53"/>
  <c r="O399" i="53"/>
  <c r="O400" i="53"/>
  <c r="O401" i="53"/>
  <c r="O402" i="53"/>
  <c r="O403" i="53"/>
  <c r="O404" i="53"/>
  <c r="AD404" i="53" s="1"/>
  <c r="O405" i="53"/>
  <c r="AC405" i="53" s="1"/>
  <c r="O406" i="53"/>
  <c r="O407" i="53"/>
  <c r="O408" i="53"/>
  <c r="O409" i="53"/>
  <c r="O410" i="53"/>
  <c r="O411" i="53"/>
  <c r="O412" i="53"/>
  <c r="O413" i="53"/>
  <c r="O414" i="53"/>
  <c r="O415" i="53"/>
  <c r="O416" i="53"/>
  <c r="O417" i="53"/>
  <c r="O418" i="53"/>
  <c r="O419" i="53"/>
  <c r="O420" i="53"/>
  <c r="O421" i="53"/>
  <c r="O422" i="53"/>
  <c r="O423" i="53"/>
  <c r="O424" i="53"/>
  <c r="O425" i="53"/>
  <c r="O426" i="53"/>
  <c r="O427" i="53"/>
  <c r="O428" i="53"/>
  <c r="O429" i="53"/>
  <c r="O430" i="53"/>
  <c r="O431" i="53"/>
  <c r="O432" i="53"/>
  <c r="O433" i="53"/>
  <c r="O434" i="53"/>
  <c r="O435" i="53"/>
  <c r="O436" i="53"/>
  <c r="O437" i="53"/>
  <c r="AC437" i="53" s="1"/>
  <c r="O438" i="53"/>
  <c r="O439" i="53"/>
  <c r="O440" i="53"/>
  <c r="O441" i="53"/>
  <c r="O442" i="53"/>
  <c r="O443" i="53"/>
  <c r="O444" i="53"/>
  <c r="O445" i="53"/>
  <c r="O446" i="53"/>
  <c r="O447" i="53"/>
  <c r="O448" i="53"/>
  <c r="G5" i="2"/>
  <c r="B408" i="53"/>
  <c r="B407" i="53"/>
  <c r="B406" i="53"/>
  <c r="B405" i="53"/>
  <c r="B404" i="53"/>
  <c r="B403" i="53"/>
  <c r="B402" i="53"/>
  <c r="B401" i="53"/>
  <c r="B400" i="53"/>
  <c r="B399" i="53"/>
  <c r="B398" i="53"/>
  <c r="B397" i="53"/>
  <c r="B396" i="53"/>
  <c r="B395" i="53"/>
  <c r="B394" i="53"/>
  <c r="B393" i="53"/>
  <c r="B392" i="53"/>
  <c r="B391" i="53"/>
  <c r="B390" i="53"/>
  <c r="B389" i="53"/>
  <c r="B388" i="53"/>
  <c r="B387" i="53"/>
  <c r="B386" i="53"/>
  <c r="B385" i="53"/>
  <c r="B384" i="53"/>
  <c r="B383" i="53"/>
  <c r="B382" i="53"/>
  <c r="B381" i="53"/>
  <c r="B380" i="53"/>
  <c r="B379" i="53"/>
  <c r="B378" i="53"/>
  <c r="B377" i="53"/>
  <c r="B376" i="53"/>
  <c r="B375" i="53"/>
  <c r="B374" i="53"/>
  <c r="B373" i="53"/>
  <c r="B372" i="53"/>
  <c r="B371" i="53"/>
  <c r="B370" i="53"/>
  <c r="B369" i="53"/>
  <c r="B368" i="53"/>
  <c r="B367" i="53"/>
  <c r="B366" i="53"/>
  <c r="B365" i="53"/>
  <c r="B364" i="53"/>
  <c r="B363" i="53"/>
  <c r="B362" i="53"/>
  <c r="B361" i="53"/>
  <c r="B360" i="53"/>
  <c r="B359" i="53"/>
  <c r="B358" i="53"/>
  <c r="B357" i="53"/>
  <c r="B356" i="53"/>
  <c r="B355" i="53"/>
  <c r="B354" i="53"/>
  <c r="B353" i="53"/>
  <c r="B352" i="53"/>
  <c r="B351" i="53"/>
  <c r="B350" i="53"/>
  <c r="B349" i="53"/>
  <c r="B348" i="53"/>
  <c r="B347" i="53"/>
  <c r="B346" i="53"/>
  <c r="B345" i="53"/>
  <c r="B344" i="53"/>
  <c r="B343" i="53"/>
  <c r="B342" i="53"/>
  <c r="B341" i="53"/>
  <c r="B340" i="53"/>
  <c r="B339" i="53"/>
  <c r="B338" i="53"/>
  <c r="B337" i="53"/>
  <c r="B336" i="53"/>
  <c r="B335" i="53"/>
  <c r="B334" i="53"/>
  <c r="B333" i="53"/>
  <c r="B332" i="53"/>
  <c r="B331" i="53"/>
  <c r="B330" i="53"/>
  <c r="B329" i="53"/>
  <c r="B328" i="53"/>
  <c r="B327" i="53"/>
  <c r="B326" i="53"/>
  <c r="B325" i="53"/>
  <c r="B324" i="53"/>
  <c r="B323" i="53"/>
  <c r="B322" i="53"/>
  <c r="B321" i="53"/>
  <c r="B320" i="53"/>
  <c r="B319" i="53"/>
  <c r="B318" i="53"/>
  <c r="B317" i="53"/>
  <c r="B316" i="53"/>
  <c r="B315" i="53"/>
  <c r="B314" i="53"/>
  <c r="B313" i="53"/>
  <c r="B312" i="53"/>
  <c r="B311" i="53"/>
  <c r="B310" i="53"/>
  <c r="B309" i="53"/>
  <c r="B308" i="53"/>
  <c r="B307" i="53"/>
  <c r="B306" i="53"/>
  <c r="B305" i="53"/>
  <c r="B304" i="53"/>
  <c r="B303" i="53"/>
  <c r="B302" i="53"/>
  <c r="B301" i="53"/>
  <c r="B300" i="53"/>
  <c r="B299" i="53"/>
  <c r="B298" i="53"/>
  <c r="B297" i="53"/>
  <c r="B296" i="53"/>
  <c r="B295" i="53"/>
  <c r="B294" i="53"/>
  <c r="B293" i="53"/>
  <c r="B292" i="53"/>
  <c r="B291" i="53"/>
  <c r="B290" i="53"/>
  <c r="B289" i="53"/>
  <c r="B288" i="53"/>
  <c r="B287" i="53"/>
  <c r="B286" i="53"/>
  <c r="B285" i="53"/>
  <c r="B284" i="53"/>
  <c r="B283" i="53"/>
  <c r="B282" i="53"/>
  <c r="B281" i="53"/>
  <c r="B280" i="53"/>
  <c r="B279" i="53"/>
  <c r="B278" i="53"/>
  <c r="B277" i="53"/>
  <c r="B276" i="53"/>
  <c r="B275" i="53"/>
  <c r="B274" i="53"/>
  <c r="B273" i="53"/>
  <c r="B272" i="53"/>
  <c r="B271" i="53"/>
  <c r="B270" i="53"/>
  <c r="B269" i="53"/>
  <c r="B268" i="53"/>
  <c r="B267" i="53"/>
  <c r="B266" i="53"/>
  <c r="B265" i="53"/>
  <c r="B264" i="53"/>
  <c r="B263" i="53"/>
  <c r="B262" i="53"/>
  <c r="B261" i="53"/>
  <c r="B260" i="53"/>
  <c r="B259" i="53"/>
  <c r="B258" i="53"/>
  <c r="B257" i="53"/>
  <c r="B256" i="53"/>
  <c r="B255" i="53"/>
  <c r="B254" i="53"/>
  <c r="B253" i="53"/>
  <c r="B252" i="53"/>
  <c r="B251" i="53"/>
  <c r="B250" i="53"/>
  <c r="B249" i="53"/>
  <c r="B248" i="53"/>
  <c r="B247" i="53"/>
  <c r="B246" i="53"/>
  <c r="B245" i="53"/>
  <c r="B244" i="53"/>
  <c r="B243" i="53"/>
  <c r="B242" i="53"/>
  <c r="B241" i="53"/>
  <c r="B240" i="53"/>
  <c r="B239" i="53"/>
  <c r="B238" i="53"/>
  <c r="B237" i="53"/>
  <c r="B236" i="53"/>
  <c r="B235" i="53"/>
  <c r="B234" i="53"/>
  <c r="B233" i="53"/>
  <c r="B232" i="53"/>
  <c r="B231" i="53"/>
  <c r="B230" i="53"/>
  <c r="B229" i="53"/>
  <c r="B228" i="53"/>
  <c r="B227" i="53"/>
  <c r="B226" i="53"/>
  <c r="B225" i="53"/>
  <c r="B224" i="53"/>
  <c r="B223" i="53"/>
  <c r="B222" i="53"/>
  <c r="B221" i="53"/>
  <c r="B220" i="53"/>
  <c r="B219" i="53"/>
  <c r="B218" i="53"/>
  <c r="B217" i="53"/>
  <c r="B216" i="53"/>
  <c r="B215" i="53"/>
  <c r="B214" i="53"/>
  <c r="B213" i="53"/>
  <c r="B212" i="53"/>
  <c r="B211" i="53"/>
  <c r="B210" i="53"/>
  <c r="B209" i="53"/>
  <c r="B208" i="53"/>
  <c r="B207" i="53"/>
  <c r="B206" i="53"/>
  <c r="B205" i="53"/>
  <c r="B204" i="53"/>
  <c r="B203" i="53"/>
  <c r="B202" i="53"/>
  <c r="B201" i="53"/>
  <c r="B200" i="53"/>
  <c r="B199" i="53"/>
  <c r="B198" i="53"/>
  <c r="B197" i="53"/>
  <c r="B196" i="53"/>
  <c r="B195" i="53"/>
  <c r="B194" i="53"/>
  <c r="B193" i="53"/>
  <c r="B192" i="53"/>
  <c r="B191" i="53"/>
  <c r="B190" i="53"/>
  <c r="B189" i="53"/>
  <c r="B188" i="53"/>
  <c r="B187" i="53"/>
  <c r="B186" i="53"/>
  <c r="B185" i="53"/>
  <c r="B184" i="53"/>
  <c r="B183" i="53"/>
  <c r="B182" i="53"/>
  <c r="B181" i="53"/>
  <c r="B180" i="53"/>
  <c r="B179" i="53"/>
  <c r="B178" i="53"/>
  <c r="B177" i="53"/>
  <c r="B176" i="53"/>
  <c r="B175" i="53"/>
  <c r="B174" i="53"/>
  <c r="B173" i="53"/>
  <c r="B172" i="53"/>
  <c r="B171" i="53"/>
  <c r="B170" i="53"/>
  <c r="B169" i="53"/>
  <c r="B168" i="53"/>
  <c r="B167" i="53"/>
  <c r="B166" i="53"/>
  <c r="B165" i="53"/>
  <c r="B164" i="53"/>
  <c r="B163" i="53"/>
  <c r="B162" i="53"/>
  <c r="B161" i="53"/>
  <c r="B160" i="53"/>
  <c r="B159" i="53"/>
  <c r="B158" i="53"/>
  <c r="B157" i="53"/>
  <c r="B156" i="53"/>
  <c r="B155" i="53"/>
  <c r="B154" i="53"/>
  <c r="B153" i="53"/>
  <c r="B152" i="53"/>
  <c r="B151" i="53"/>
  <c r="B150" i="53"/>
  <c r="B149" i="53"/>
  <c r="B148" i="53"/>
  <c r="B147" i="53"/>
  <c r="B146" i="53"/>
  <c r="B145" i="53"/>
  <c r="B144" i="53"/>
  <c r="B143" i="53"/>
  <c r="B142" i="53"/>
  <c r="B141" i="53"/>
  <c r="B140" i="53"/>
  <c r="B139" i="53"/>
  <c r="B138" i="53"/>
  <c r="B137" i="53"/>
  <c r="B136" i="53"/>
  <c r="B135" i="53"/>
  <c r="B134" i="53"/>
  <c r="B133" i="53"/>
  <c r="B132" i="53"/>
  <c r="B131" i="53"/>
  <c r="B130" i="53"/>
  <c r="B129" i="53"/>
  <c r="B128" i="53"/>
  <c r="B127" i="53"/>
  <c r="B126" i="53"/>
  <c r="B125" i="53"/>
  <c r="B124" i="53"/>
  <c r="B123" i="53"/>
  <c r="B122" i="53"/>
  <c r="B121" i="53"/>
  <c r="B120" i="53"/>
  <c r="B119" i="53"/>
  <c r="B118" i="53"/>
  <c r="B117" i="53"/>
  <c r="B116" i="53"/>
  <c r="B115" i="53"/>
  <c r="B114" i="53"/>
  <c r="B113" i="53"/>
  <c r="B112" i="53"/>
  <c r="B111" i="53"/>
  <c r="B110" i="53"/>
  <c r="B109" i="53"/>
  <c r="B108" i="53"/>
  <c r="B107" i="53"/>
  <c r="B106" i="53"/>
  <c r="B105" i="53"/>
  <c r="B104" i="53"/>
  <c r="B103" i="53"/>
  <c r="B102" i="53"/>
  <c r="B101" i="53"/>
  <c r="B100" i="53"/>
  <c r="B99" i="53"/>
  <c r="B98" i="53"/>
  <c r="B97" i="53"/>
  <c r="B96" i="53"/>
  <c r="B95" i="53"/>
  <c r="B94" i="53"/>
  <c r="B93" i="53"/>
  <c r="B92" i="53"/>
  <c r="B91" i="53"/>
  <c r="B90" i="53"/>
  <c r="B89" i="53"/>
  <c r="B88" i="53"/>
  <c r="B87" i="53"/>
  <c r="B86" i="53"/>
  <c r="B85" i="53"/>
  <c r="B84" i="53"/>
  <c r="B83" i="53"/>
  <c r="B82" i="53"/>
  <c r="B81" i="53"/>
  <c r="B80" i="53"/>
  <c r="B79" i="53"/>
  <c r="B78" i="53"/>
  <c r="B77" i="53"/>
  <c r="B76" i="53"/>
  <c r="B75" i="53"/>
  <c r="B74" i="53"/>
  <c r="B73" i="53"/>
  <c r="B72" i="53"/>
  <c r="B71" i="53"/>
  <c r="B70" i="53"/>
  <c r="B69" i="53"/>
  <c r="B68" i="53"/>
  <c r="B67" i="53"/>
  <c r="B66" i="53"/>
  <c r="B65" i="53"/>
  <c r="B64" i="53"/>
  <c r="B63" i="53"/>
  <c r="B62" i="53"/>
  <c r="B61" i="53"/>
  <c r="B60" i="53"/>
  <c r="B59" i="53"/>
  <c r="B58" i="53"/>
  <c r="B57" i="53"/>
  <c r="B56" i="53"/>
  <c r="B55" i="53"/>
  <c r="B54" i="53"/>
  <c r="B53" i="53"/>
  <c r="B52" i="53"/>
  <c r="B51" i="53"/>
  <c r="B50" i="53"/>
  <c r="B49" i="53"/>
  <c r="B48" i="53"/>
  <c r="B47" i="53"/>
  <c r="B46" i="53"/>
  <c r="B45" i="53"/>
  <c r="B44" i="53"/>
  <c r="B43" i="53"/>
  <c r="B42" i="53"/>
  <c r="B41" i="53"/>
  <c r="B40" i="53"/>
  <c r="B39" i="53"/>
  <c r="B38" i="53"/>
  <c r="B37" i="53"/>
  <c r="B36" i="53"/>
  <c r="B35" i="53"/>
  <c r="B34" i="53"/>
  <c r="B33" i="53"/>
  <c r="B32" i="53"/>
  <c r="B31" i="53"/>
  <c r="B30" i="53"/>
  <c r="B29" i="53"/>
  <c r="B28" i="53"/>
  <c r="B27" i="53"/>
  <c r="B26" i="53"/>
  <c r="B25" i="53"/>
  <c r="B24" i="53"/>
  <c r="B23" i="53"/>
  <c r="B22" i="53"/>
  <c r="B21" i="53"/>
  <c r="B20" i="53"/>
  <c r="B19" i="53"/>
  <c r="B18" i="53"/>
  <c r="B17" i="53"/>
  <c r="B16" i="53"/>
  <c r="B15" i="53"/>
  <c r="B14" i="53"/>
  <c r="B13" i="53"/>
  <c r="B12" i="53"/>
  <c r="B11" i="53"/>
  <c r="B10" i="53"/>
  <c r="B9" i="53"/>
  <c r="B8" i="53"/>
  <c r="B7" i="53"/>
  <c r="B6" i="53"/>
  <c r="G411" i="53"/>
  <c r="G410" i="53"/>
  <c r="G409" i="53"/>
  <c r="G408" i="53"/>
  <c r="G407" i="53"/>
  <c r="G406" i="53"/>
  <c r="G405" i="53"/>
  <c r="G404" i="53"/>
  <c r="G403" i="53"/>
  <c r="G402" i="53"/>
  <c r="G401" i="53"/>
  <c r="G400" i="53"/>
  <c r="G399" i="53"/>
  <c r="G398" i="53"/>
  <c r="G397" i="53"/>
  <c r="G396" i="53"/>
  <c r="G395" i="53"/>
  <c r="G394" i="53"/>
  <c r="G393" i="53"/>
  <c r="G392" i="53"/>
  <c r="G391" i="53"/>
  <c r="G390" i="53"/>
  <c r="G389" i="53"/>
  <c r="G388" i="53"/>
  <c r="G387" i="53"/>
  <c r="G386" i="53"/>
  <c r="G385" i="53"/>
  <c r="G384" i="53"/>
  <c r="G383" i="53"/>
  <c r="G382" i="53"/>
  <c r="G381" i="53"/>
  <c r="G380" i="53"/>
  <c r="G379" i="53"/>
  <c r="G378" i="53"/>
  <c r="G377" i="53"/>
  <c r="G376" i="53"/>
  <c r="G375" i="53"/>
  <c r="G374" i="53"/>
  <c r="G373" i="53"/>
  <c r="G372" i="53"/>
  <c r="G371" i="53"/>
  <c r="G370" i="53"/>
  <c r="G369" i="53"/>
  <c r="G368" i="53"/>
  <c r="G367" i="53"/>
  <c r="G366" i="53"/>
  <c r="G365" i="53"/>
  <c r="G364" i="53"/>
  <c r="G363" i="53"/>
  <c r="G362" i="53"/>
  <c r="G361" i="53"/>
  <c r="G360" i="53"/>
  <c r="G359" i="53"/>
  <c r="G358" i="53"/>
  <c r="G357" i="53"/>
  <c r="G356" i="53"/>
  <c r="G355" i="53"/>
  <c r="G354" i="53"/>
  <c r="G353" i="53"/>
  <c r="G352" i="53"/>
  <c r="G351" i="53"/>
  <c r="G350" i="53"/>
  <c r="G349" i="53"/>
  <c r="G348" i="53"/>
  <c r="G347" i="53"/>
  <c r="G346" i="53"/>
  <c r="G305" i="53"/>
  <c r="G306" i="53"/>
  <c r="G307" i="53"/>
  <c r="G308" i="53"/>
  <c r="G309" i="53"/>
  <c r="G310" i="53"/>
  <c r="G311" i="53"/>
  <c r="G312" i="53"/>
  <c r="G313" i="53"/>
  <c r="G314" i="53"/>
  <c r="G315" i="53"/>
  <c r="G316" i="53"/>
  <c r="G317" i="53"/>
  <c r="G318" i="53"/>
  <c r="G319" i="53"/>
  <c r="G320" i="53"/>
  <c r="G321" i="53"/>
  <c r="G322" i="53"/>
  <c r="G323" i="53"/>
  <c r="G324" i="53"/>
  <c r="G325" i="53"/>
  <c r="G326" i="53"/>
  <c r="G327" i="53"/>
  <c r="G328" i="53"/>
  <c r="G329" i="53"/>
  <c r="G330" i="53"/>
  <c r="G331" i="53"/>
  <c r="G332" i="53"/>
  <c r="G333" i="53"/>
  <c r="G334" i="53"/>
  <c r="G335" i="53"/>
  <c r="G336" i="53"/>
  <c r="G337" i="53"/>
  <c r="G338" i="53"/>
  <c r="G339" i="53"/>
  <c r="G340" i="53"/>
  <c r="G341" i="53"/>
  <c r="G342" i="53"/>
  <c r="G343" i="53"/>
  <c r="G344" i="53"/>
  <c r="G345" i="53"/>
  <c r="H413" i="53"/>
  <c r="G413" i="53" s="1"/>
  <c r="H414" i="53"/>
  <c r="G414" i="53" s="1"/>
  <c r="H415" i="53"/>
  <c r="G415" i="53" s="1"/>
  <c r="H416" i="53"/>
  <c r="G416" i="53" s="1"/>
  <c r="H417" i="53"/>
  <c r="G417" i="53" s="1"/>
  <c r="H418" i="53"/>
  <c r="G418" i="53" s="1"/>
  <c r="H419" i="53"/>
  <c r="G419" i="53" s="1"/>
  <c r="H420" i="53"/>
  <c r="G420" i="53" s="1"/>
  <c r="H421" i="53"/>
  <c r="G421" i="53" s="1"/>
  <c r="H422" i="53"/>
  <c r="G422" i="53" s="1"/>
  <c r="H423" i="53"/>
  <c r="G423" i="53" s="1"/>
  <c r="H424" i="53"/>
  <c r="G424" i="53" s="1"/>
  <c r="H425" i="53"/>
  <c r="G425" i="53" s="1"/>
  <c r="H426" i="53"/>
  <c r="G426" i="53" s="1"/>
  <c r="H427" i="53"/>
  <c r="G427" i="53" s="1"/>
  <c r="H428" i="53"/>
  <c r="G428" i="53" s="1"/>
  <c r="H429" i="53"/>
  <c r="G429" i="53" s="1"/>
  <c r="H430" i="53"/>
  <c r="G430" i="53" s="1"/>
  <c r="H431" i="53"/>
  <c r="G431" i="53" s="1"/>
  <c r="H432" i="53"/>
  <c r="G432" i="53" s="1"/>
  <c r="H433" i="53"/>
  <c r="G433" i="53" s="1"/>
  <c r="H434" i="53"/>
  <c r="G434" i="53" s="1"/>
  <c r="H435" i="53"/>
  <c r="G435" i="53" s="1"/>
  <c r="H436" i="53"/>
  <c r="G436" i="53" s="1"/>
  <c r="H437" i="53"/>
  <c r="G437" i="53" s="1"/>
  <c r="H438" i="53"/>
  <c r="G438" i="53" s="1"/>
  <c r="H439" i="53"/>
  <c r="G439" i="53" s="1"/>
  <c r="H440" i="53"/>
  <c r="G440" i="53" s="1"/>
  <c r="H441" i="53"/>
  <c r="G441" i="53" s="1"/>
  <c r="H442" i="53"/>
  <c r="G442" i="53" s="1"/>
  <c r="H443" i="53"/>
  <c r="G443" i="53" s="1"/>
  <c r="H444" i="53"/>
  <c r="G444" i="53" s="1"/>
  <c r="H445" i="53"/>
  <c r="G445" i="53" s="1"/>
  <c r="H446" i="53"/>
  <c r="G446" i="53" s="1"/>
  <c r="H447" i="53"/>
  <c r="G447" i="53" s="1"/>
  <c r="H448" i="53"/>
  <c r="G448" i="53" s="1"/>
  <c r="H412" i="53"/>
  <c r="G412" i="53" s="1"/>
  <c r="C18" i="31"/>
  <c r="C17" i="31"/>
  <c r="F16" i="64"/>
  <c r="F15" i="64"/>
  <c r="F14" i="64"/>
  <c r="F13" i="64"/>
  <c r="F12" i="64"/>
  <c r="F11" i="64"/>
  <c r="F10" i="64"/>
  <c r="F17" i="31"/>
  <c r="O17" i="31"/>
  <c r="C29" i="58"/>
  <c r="C30" i="58"/>
  <c r="C34" i="58"/>
  <c r="C36" i="58"/>
  <c r="C41" i="58"/>
  <c r="C42" i="58"/>
  <c r="C45" i="58"/>
  <c r="C46" i="58"/>
  <c r="C50" i="58"/>
  <c r="C52" i="58"/>
  <c r="C54" i="58"/>
  <c r="C57" i="58"/>
  <c r="C58" i="58"/>
  <c r="K57" i="31"/>
  <c r="C86" i="58" s="1"/>
  <c r="K58" i="31"/>
  <c r="C87" i="58" s="1"/>
  <c r="K59" i="31"/>
  <c r="C88" i="58" s="1"/>
  <c r="K60" i="31"/>
  <c r="C89" i="58" s="1"/>
  <c r="K61" i="31"/>
  <c r="C90" i="58" s="1"/>
  <c r="K62" i="31"/>
  <c r="C91" i="58" s="1"/>
  <c r="K63" i="31"/>
  <c r="C92" i="58" s="1"/>
  <c r="K64" i="31"/>
  <c r="C93" i="58" s="1"/>
  <c r="K65" i="31"/>
  <c r="C94" i="58" s="1"/>
  <c r="K66" i="31"/>
  <c r="C95" i="58" s="1"/>
  <c r="K67" i="31"/>
  <c r="C96" i="58" s="1"/>
  <c r="K68" i="31"/>
  <c r="C97" i="58" s="1"/>
  <c r="K69" i="31"/>
  <c r="C98" i="58" s="1"/>
  <c r="K70" i="31"/>
  <c r="C99" i="58" s="1"/>
  <c r="K71" i="31"/>
  <c r="C100" i="58" s="1"/>
  <c r="K72" i="31"/>
  <c r="C101" i="58" s="1"/>
  <c r="K73" i="31"/>
  <c r="C102" i="58" s="1"/>
  <c r="K74" i="31"/>
  <c r="C103" i="58" s="1"/>
  <c r="K80" i="31"/>
  <c r="C109" i="58" s="1"/>
  <c r="K81" i="31"/>
  <c r="C110" i="58" s="1"/>
  <c r="K82" i="31"/>
  <c r="C111" i="58" s="1"/>
  <c r="K83" i="31"/>
  <c r="C112" i="58" s="1"/>
  <c r="K84" i="31"/>
  <c r="C113" i="58" s="1"/>
  <c r="K85" i="31"/>
  <c r="C114" i="58" s="1"/>
  <c r="K86" i="31"/>
  <c r="C115" i="58" s="1"/>
  <c r="K87" i="31"/>
  <c r="C116" i="58" s="1"/>
  <c r="K88" i="31"/>
  <c r="C117" i="58" s="1"/>
  <c r="K89" i="31"/>
  <c r="C118" i="58" s="1"/>
  <c r="K90" i="31"/>
  <c r="C119" i="58" s="1"/>
  <c r="K91" i="31"/>
  <c r="C120" i="58" s="1"/>
  <c r="K92" i="31"/>
  <c r="C121" i="58" s="1"/>
  <c r="K93" i="31"/>
  <c r="C122" i="58" s="1"/>
  <c r="O93" i="31"/>
  <c r="O91" i="31"/>
  <c r="O87" i="31"/>
  <c r="O86" i="31"/>
  <c r="O73" i="31"/>
  <c r="O84" i="31"/>
  <c r="O90" i="31"/>
  <c r="O82" i="31"/>
  <c r="O69" i="31"/>
  <c r="O64" i="31"/>
  <c r="O81" i="31"/>
  <c r="O60" i="31"/>
  <c r="O92" i="31"/>
  <c r="O83" i="31"/>
  <c r="O89" i="31"/>
  <c r="O88" i="31"/>
  <c r="O80" i="31"/>
  <c r="O59" i="31"/>
  <c r="C26" i="58"/>
  <c r="AF255" i="53"/>
  <c r="AF291" i="53"/>
  <c r="AF303" i="53"/>
  <c r="AF259" i="53"/>
  <c r="AF15" i="53"/>
  <c r="O10" i="37"/>
  <c r="O9" i="37"/>
  <c r="O7" i="37"/>
  <c r="A43" i="31"/>
  <c r="A44" i="31"/>
  <c r="A45" i="31"/>
  <c r="A61" i="58"/>
  <c r="A52" i="58"/>
  <c r="A53" i="58"/>
  <c r="A55" i="58"/>
  <c r="A59" i="58"/>
  <c r="K22" i="1"/>
  <c r="K21" i="1"/>
  <c r="K20" i="1"/>
  <c r="K19" i="1"/>
  <c r="K18" i="1"/>
  <c r="K17" i="1"/>
  <c r="K16" i="1"/>
  <c r="K15" i="1"/>
  <c r="K14" i="1"/>
  <c r="K13" i="1"/>
  <c r="K12" i="1"/>
  <c r="K11" i="1"/>
  <c r="K10" i="1"/>
  <c r="K9" i="1"/>
  <c r="K8" i="1"/>
  <c r="K7" i="1"/>
  <c r="K6" i="1"/>
  <c r="K5" i="1"/>
  <c r="K4" i="1"/>
  <c r="K3" i="1"/>
  <c r="N9" i="1"/>
  <c r="N16" i="1"/>
  <c r="N20" i="1"/>
  <c r="C427" i="53"/>
  <c r="B427" i="53" s="1"/>
  <c r="N17" i="1"/>
  <c r="C424" i="53"/>
  <c r="B424" i="53" s="1"/>
  <c r="B27" i="58"/>
  <c r="N11" i="1"/>
  <c r="C418" i="53"/>
  <c r="B418" i="53" s="1"/>
  <c r="N19" i="1"/>
  <c r="N12" i="1"/>
  <c r="C419" i="53"/>
  <c r="B419" i="53" s="1"/>
  <c r="N5" i="1"/>
  <c r="C412" i="53"/>
  <c r="B412" i="53" s="1"/>
  <c r="N13" i="1"/>
  <c r="C420" i="53"/>
  <c r="B420" i="53" s="1"/>
  <c r="N21" i="1"/>
  <c r="B3" i="64"/>
  <c r="C3" i="64" s="1"/>
  <c r="B4" i="64"/>
  <c r="C4" i="64" s="1"/>
  <c r="B2" i="64"/>
  <c r="C2" i="64" s="1"/>
  <c r="P13" i="58"/>
  <c r="O13" i="58"/>
  <c r="B56" i="58"/>
  <c r="B440" i="53"/>
  <c r="B58" i="58"/>
  <c r="B57" i="58"/>
  <c r="B439" i="53"/>
  <c r="O8" i="58"/>
  <c r="P8" i="58"/>
  <c r="L68" i="31"/>
  <c r="M68" i="31" s="1"/>
  <c r="L63" i="31"/>
  <c r="M63" i="31" s="1"/>
  <c r="L74" i="31"/>
  <c r="I10" i="64"/>
  <c r="B25" i="37"/>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51" i="37"/>
  <c r="B52" i="37"/>
  <c r="B53" i="37"/>
  <c r="B54" i="37"/>
  <c r="B55" i="37"/>
  <c r="B56" i="37"/>
  <c r="B57" i="37"/>
  <c r="B58" i="37"/>
  <c r="B59" i="37"/>
  <c r="B60" i="37"/>
  <c r="B61" i="37"/>
  <c r="B62" i="37"/>
  <c r="B63" i="37"/>
  <c r="B64" i="37"/>
  <c r="B65" i="37"/>
  <c r="B66" i="37"/>
  <c r="B67" i="37"/>
  <c r="B68" i="37"/>
  <c r="B69" i="37"/>
  <c r="B70" i="37"/>
  <c r="B71" i="37"/>
  <c r="B72" i="37"/>
  <c r="B73" i="37"/>
  <c r="B74" i="37"/>
  <c r="B75" i="37"/>
  <c r="B76" i="37"/>
  <c r="B77" i="37"/>
  <c r="B78" i="37"/>
  <c r="B79" i="37"/>
  <c r="B80" i="37"/>
  <c r="B81" i="37"/>
  <c r="B82" i="37"/>
  <c r="B83" i="37"/>
  <c r="B84" i="37"/>
  <c r="B85" i="37"/>
  <c r="B86" i="37"/>
  <c r="B87" i="37"/>
  <c r="B88" i="37"/>
  <c r="B89" i="37"/>
  <c r="B90" i="37"/>
  <c r="B91" i="37"/>
  <c r="B92" i="37"/>
  <c r="B93" i="37"/>
  <c r="B94" i="37"/>
  <c r="B95" i="37"/>
  <c r="B96" i="37"/>
  <c r="B97" i="37"/>
  <c r="B98" i="37"/>
  <c r="B99" i="37"/>
  <c r="B100" i="37"/>
  <c r="B101" i="37"/>
  <c r="B102" i="37"/>
  <c r="B103" i="37"/>
  <c r="B104" i="37"/>
  <c r="B105" i="37"/>
  <c r="B106" i="37"/>
  <c r="B107" i="37"/>
  <c r="B108" i="37"/>
  <c r="B109" i="37"/>
  <c r="B110" i="37"/>
  <c r="B111" i="37"/>
  <c r="B112" i="37"/>
  <c r="B113" i="37"/>
  <c r="B114" i="37"/>
  <c r="B115" i="37"/>
  <c r="B116" i="37"/>
  <c r="B117" i="37"/>
  <c r="B118" i="37"/>
  <c r="B119" i="37"/>
  <c r="B120" i="37"/>
  <c r="B121" i="37"/>
  <c r="B122" i="37"/>
  <c r="B123" i="37"/>
  <c r="B124" i="37"/>
  <c r="B125" i="37"/>
  <c r="B126" i="37"/>
  <c r="B127" i="37"/>
  <c r="B128" i="37"/>
  <c r="B129" i="37"/>
  <c r="B130" i="37"/>
  <c r="B131" i="37"/>
  <c r="B132" i="37"/>
  <c r="B133" i="37"/>
  <c r="B134" i="37"/>
  <c r="B135" i="37"/>
  <c r="B136" i="37"/>
  <c r="B137" i="37"/>
  <c r="B138" i="37"/>
  <c r="B139" i="37"/>
  <c r="B140" i="37"/>
  <c r="B141" i="37"/>
  <c r="B142" i="37"/>
  <c r="B143" i="37"/>
  <c r="B144" i="37"/>
  <c r="B145" i="37"/>
  <c r="B146" i="37"/>
  <c r="B147" i="37"/>
  <c r="B148" i="37"/>
  <c r="B149" i="37"/>
  <c r="B150" i="37"/>
  <c r="B151" i="37"/>
  <c r="B152" i="37"/>
  <c r="B153" i="37"/>
  <c r="B154" i="37"/>
  <c r="B155" i="37"/>
  <c r="B156" i="37"/>
  <c r="B157" i="37"/>
  <c r="B158" i="37"/>
  <c r="B159" i="37"/>
  <c r="B160" i="37"/>
  <c r="B161" i="37"/>
  <c r="B162" i="37"/>
  <c r="B163" i="37"/>
  <c r="B164" i="37"/>
  <c r="B165" i="37"/>
  <c r="B166" i="37"/>
  <c r="B167" i="37"/>
  <c r="B168" i="37"/>
  <c r="B169" i="37"/>
  <c r="B170" i="37"/>
  <c r="B171" i="37"/>
  <c r="B172" i="37"/>
  <c r="B173" i="37"/>
  <c r="B174" i="37"/>
  <c r="B175" i="37"/>
  <c r="B176" i="37"/>
  <c r="B177" i="37"/>
  <c r="B178" i="37"/>
  <c r="B179" i="37"/>
  <c r="B180" i="37"/>
  <c r="A20" i="42"/>
  <c r="A21" i="42"/>
  <c r="A22" i="42" s="1"/>
  <c r="A23" i="42" s="1"/>
  <c r="A24" i="42" s="1"/>
  <c r="A25" i="42" s="1"/>
  <c r="A26" i="42" s="1"/>
  <c r="A27" i="42" s="1"/>
  <c r="A28" i="42" s="1"/>
  <c r="A29" i="42" s="1"/>
  <c r="A30" i="42" s="1"/>
  <c r="A31" i="42" s="1"/>
  <c r="A32" i="42" s="1"/>
  <c r="A33" i="42" s="1"/>
  <c r="A34" i="42" s="1"/>
  <c r="A35" i="42" s="1"/>
  <c r="A36" i="42" s="1"/>
  <c r="A37" i="42" s="1"/>
  <c r="A38" i="42" s="1"/>
  <c r="A39" i="42" s="1"/>
  <c r="A40" i="42" s="1"/>
  <c r="A41" i="42" s="1"/>
  <c r="A42" i="42" s="1"/>
  <c r="A43" i="42" s="1"/>
  <c r="A44" i="42" s="1"/>
  <c r="A45" i="42" s="1"/>
  <c r="A46" i="42" s="1"/>
  <c r="A47" i="42" s="1"/>
  <c r="A48" i="42" s="1"/>
  <c r="A49" i="42" s="1"/>
  <c r="A50" i="42" s="1"/>
  <c r="A51" i="42" s="1"/>
  <c r="A52" i="42" s="1"/>
  <c r="A53" i="42" s="1"/>
  <c r="A54" i="42" s="1"/>
  <c r="A55" i="42" s="1"/>
  <c r="A56" i="42" s="1"/>
  <c r="A57" i="42" s="1"/>
  <c r="A58" i="42" s="1"/>
  <c r="A59" i="42" s="1"/>
  <c r="A60" i="42" s="1"/>
  <c r="A61" i="42" s="1"/>
  <c r="A62" i="42" s="1"/>
  <c r="A17" i="42"/>
  <c r="A18" i="42" s="1"/>
  <c r="A15" i="42"/>
  <c r="G10" i="42"/>
  <c r="A10" i="42"/>
  <c r="G9" i="42"/>
  <c r="A9" i="42"/>
  <c r="G8" i="42"/>
  <c r="A8" i="42"/>
  <c r="G7" i="42"/>
  <c r="A7" i="42"/>
  <c r="G6" i="42"/>
  <c r="E6" i="42"/>
  <c r="G5" i="42"/>
  <c r="E5" i="42"/>
  <c r="A5" i="42"/>
  <c r="A3" i="42"/>
  <c r="H49" i="63"/>
  <c r="A19" i="63"/>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B58" i="31"/>
  <c r="B57" i="31"/>
  <c r="R57" i="31"/>
  <c r="S57" i="31" s="1"/>
  <c r="R58" i="31"/>
  <c r="S58" i="31" s="1"/>
  <c r="R59" i="31"/>
  <c r="S59" i="31" s="1"/>
  <c r="R60" i="31"/>
  <c r="R61" i="31"/>
  <c r="S61" i="31" s="1"/>
  <c r="R62" i="31"/>
  <c r="S62" i="31" s="1"/>
  <c r="R63" i="31"/>
  <c r="S63" i="31" s="1"/>
  <c r="R64" i="31"/>
  <c r="R65" i="31"/>
  <c r="S65" i="31" s="1"/>
  <c r="R66" i="31"/>
  <c r="S66" i="31" s="1"/>
  <c r="R67" i="31"/>
  <c r="S67" i="31" s="1"/>
  <c r="R68" i="31"/>
  <c r="S68" i="31" s="1"/>
  <c r="R69" i="31"/>
  <c r="S69" i="31" s="1"/>
  <c r="R70" i="31"/>
  <c r="R71" i="31"/>
  <c r="S71" i="31" s="1"/>
  <c r="R72" i="31"/>
  <c r="R73" i="31"/>
  <c r="R74" i="31"/>
  <c r="S74" i="31" s="1"/>
  <c r="R80" i="31"/>
  <c r="R81" i="31"/>
  <c r="R82" i="31"/>
  <c r="S82" i="31" s="1"/>
  <c r="R83" i="31"/>
  <c r="S83" i="31" s="1"/>
  <c r="R84" i="31"/>
  <c r="R85" i="31"/>
  <c r="R86" i="31"/>
  <c r="S86" i="31" s="1"/>
  <c r="R87" i="31"/>
  <c r="R88" i="31"/>
  <c r="R89" i="31"/>
  <c r="R90" i="31"/>
  <c r="S90" i="31" s="1"/>
  <c r="R91" i="31"/>
  <c r="R92" i="31"/>
  <c r="R93" i="31"/>
  <c r="R17" i="31"/>
  <c r="L73" i="31"/>
  <c r="M73" i="31" s="1"/>
  <c r="L72" i="31"/>
  <c r="M72" i="31" s="1"/>
  <c r="L71" i="31"/>
  <c r="M71" i="31" s="1"/>
  <c r="L70" i="31"/>
  <c r="M70" i="31" s="1"/>
  <c r="L69" i="31"/>
  <c r="L67" i="31"/>
  <c r="M67" i="31" s="1"/>
  <c r="L66" i="31"/>
  <c r="M66" i="31" s="1"/>
  <c r="L65" i="31"/>
  <c r="M65" i="31" s="1"/>
  <c r="L64" i="31"/>
  <c r="M64" i="31" s="1"/>
  <c r="L62" i="31"/>
  <c r="L60" i="31"/>
  <c r="M60" i="31" s="1"/>
  <c r="L59" i="31"/>
  <c r="M59" i="31" s="1"/>
  <c r="L58" i="31"/>
  <c r="L57" i="31"/>
  <c r="O74" i="31"/>
  <c r="O72" i="31"/>
  <c r="O71" i="31"/>
  <c r="O70" i="31"/>
  <c r="O68" i="31"/>
  <c r="O67" i="31"/>
  <c r="O66" i="31"/>
  <c r="O65" i="31"/>
  <c r="O63" i="31"/>
  <c r="O62" i="31"/>
  <c r="O61" i="31"/>
  <c r="O58" i="31"/>
  <c r="K43" i="1"/>
  <c r="K44" i="1"/>
  <c r="K45" i="1"/>
  <c r="K46" i="1"/>
  <c r="K47" i="1"/>
  <c r="K48" i="1"/>
  <c r="K49" i="1"/>
  <c r="K50" i="1"/>
  <c r="K51" i="1"/>
  <c r="K52" i="1"/>
  <c r="K53" i="1"/>
  <c r="K54" i="1"/>
  <c r="K55" i="1"/>
  <c r="K56" i="1"/>
  <c r="K57" i="1"/>
  <c r="K58" i="1"/>
  <c r="K59" i="1"/>
  <c r="K65" i="1"/>
  <c r="K66" i="1"/>
  <c r="K67" i="1"/>
  <c r="K68" i="1"/>
  <c r="K69" i="1"/>
  <c r="B93" i="58"/>
  <c r="B97" i="58"/>
  <c r="B101" i="58"/>
  <c r="N65" i="1"/>
  <c r="N58" i="1"/>
  <c r="N50" i="1"/>
  <c r="N69" i="1"/>
  <c r="N57" i="1"/>
  <c r="N49" i="1"/>
  <c r="N45" i="1"/>
  <c r="C132" i="6"/>
  <c r="C130" i="6"/>
  <c r="C128" i="6"/>
  <c r="C126" i="6"/>
  <c r="C124" i="6"/>
  <c r="C122" i="6"/>
  <c r="C120" i="6"/>
  <c r="C118" i="6"/>
  <c r="C116" i="6"/>
  <c r="C114" i="6"/>
  <c r="C112" i="6"/>
  <c r="C110" i="6"/>
  <c r="C108" i="6"/>
  <c r="C106" i="6"/>
  <c r="C104" i="6"/>
  <c r="C102" i="6"/>
  <c r="C100" i="6"/>
  <c r="B82" i="6"/>
  <c r="A82" i="6"/>
  <c r="B81" i="6"/>
  <c r="A81" i="6"/>
  <c r="B80" i="6"/>
  <c r="A80" i="6"/>
  <c r="B79" i="6"/>
  <c r="A79" i="6"/>
  <c r="B78" i="6"/>
  <c r="A78" i="6"/>
  <c r="B77" i="6"/>
  <c r="A77" i="6"/>
  <c r="B76" i="6"/>
  <c r="A76" i="6"/>
  <c r="B75" i="6"/>
  <c r="A75" i="6"/>
  <c r="B74" i="6"/>
  <c r="A74" i="6"/>
  <c r="B73" i="6"/>
  <c r="A73" i="6"/>
  <c r="B72" i="6"/>
  <c r="A72" i="6"/>
  <c r="B71" i="6"/>
  <c r="A71" i="6"/>
  <c r="B70" i="6"/>
  <c r="A70" i="6"/>
  <c r="B69" i="6"/>
  <c r="A69" i="6"/>
  <c r="B68" i="6"/>
  <c r="A68" i="6"/>
  <c r="B67" i="6"/>
  <c r="A67" i="6"/>
  <c r="B66" i="6"/>
  <c r="A66" i="6"/>
  <c r="B65" i="6"/>
  <c r="A65" i="6"/>
  <c r="B64" i="6"/>
  <c r="A64" i="6"/>
  <c r="B63" i="6"/>
  <c r="A63" i="6"/>
  <c r="B62" i="6"/>
  <c r="A62" i="6"/>
  <c r="B61" i="6"/>
  <c r="A61" i="6"/>
  <c r="B60" i="6"/>
  <c r="A60" i="6"/>
  <c r="B59" i="6"/>
  <c r="A59" i="6"/>
  <c r="B58" i="6"/>
  <c r="A58" i="6"/>
  <c r="B57" i="6"/>
  <c r="A57" i="6"/>
  <c r="B56" i="6"/>
  <c r="A56" i="6"/>
  <c r="B55" i="6"/>
  <c r="A55" i="6"/>
  <c r="B54" i="6"/>
  <c r="A54" i="6"/>
  <c r="B53" i="6"/>
  <c r="A53" i="6"/>
  <c r="B52" i="6"/>
  <c r="A52" i="6"/>
  <c r="B51" i="6"/>
  <c r="A51" i="6"/>
  <c r="B50" i="6"/>
  <c r="A50" i="6"/>
  <c r="B49" i="6"/>
  <c r="A49" i="6"/>
  <c r="B48" i="6"/>
  <c r="A48" i="6"/>
  <c r="B47" i="6"/>
  <c r="A47" i="6"/>
  <c r="B46" i="6"/>
  <c r="A46" i="6"/>
  <c r="B45" i="6"/>
  <c r="A45" i="6"/>
  <c r="B44" i="6"/>
  <c r="A44" i="6"/>
  <c r="B43" i="6"/>
  <c r="A43" i="6"/>
  <c r="B42" i="6"/>
  <c r="A42" i="6"/>
  <c r="B41" i="6"/>
  <c r="A41" i="6"/>
  <c r="B40" i="6"/>
  <c r="A40" i="6"/>
  <c r="B39" i="6"/>
  <c r="A39" i="6"/>
  <c r="B38" i="6"/>
  <c r="A38" i="6"/>
  <c r="B37" i="6"/>
  <c r="A37" i="6"/>
  <c r="B36" i="6"/>
  <c r="A36" i="6"/>
  <c r="B35" i="6"/>
  <c r="A35" i="6"/>
  <c r="B34" i="6"/>
  <c r="A34" i="6"/>
  <c r="B33" i="6"/>
  <c r="A33" i="6"/>
  <c r="B32" i="6"/>
  <c r="A32" i="6"/>
  <c r="B31" i="6"/>
  <c r="A31" i="6"/>
  <c r="B30" i="6"/>
  <c r="A30" i="6"/>
  <c r="B29" i="6"/>
  <c r="A29" i="6"/>
  <c r="B28" i="6"/>
  <c r="A28" i="6"/>
  <c r="B27" i="6"/>
  <c r="A27" i="6"/>
  <c r="B26" i="6"/>
  <c r="A26" i="6"/>
  <c r="B25" i="6"/>
  <c r="A25" i="6"/>
  <c r="B24" i="6"/>
  <c r="A24" i="6"/>
  <c r="B23" i="6"/>
  <c r="A23" i="6"/>
  <c r="B22" i="6"/>
  <c r="A22" i="6"/>
  <c r="B21" i="6"/>
  <c r="A21" i="6"/>
  <c r="B20" i="6"/>
  <c r="A20" i="6"/>
  <c r="B19" i="6"/>
  <c r="A19" i="6"/>
  <c r="B18" i="6"/>
  <c r="A18" i="6"/>
  <c r="B17" i="6"/>
  <c r="A17" i="6"/>
  <c r="B15" i="6"/>
  <c r="A15" i="6"/>
  <c r="B14" i="6"/>
  <c r="A14" i="6"/>
  <c r="C13" i="6"/>
  <c r="B13" i="6"/>
  <c r="A13" i="6"/>
  <c r="B12" i="6"/>
  <c r="A12" i="6"/>
  <c r="N338" i="54"/>
  <c r="M338" i="54"/>
  <c r="L338" i="54"/>
  <c r="K338" i="54"/>
  <c r="G338" i="54"/>
  <c r="F338" i="54"/>
  <c r="E338" i="54"/>
  <c r="D338" i="54"/>
  <c r="A338" i="54"/>
  <c r="B338" i="54" s="1"/>
  <c r="N337" i="54"/>
  <c r="M337" i="54"/>
  <c r="L337" i="54"/>
  <c r="K337" i="54"/>
  <c r="G337" i="54"/>
  <c r="F337" i="54"/>
  <c r="E337" i="54"/>
  <c r="D337" i="54"/>
  <c r="A337" i="54"/>
  <c r="B337" i="54" s="1"/>
  <c r="N336" i="54"/>
  <c r="M336" i="54"/>
  <c r="L336" i="54"/>
  <c r="K336" i="54"/>
  <c r="G336" i="54"/>
  <c r="F336" i="54"/>
  <c r="E336" i="54"/>
  <c r="D336" i="54"/>
  <c r="A336" i="54"/>
  <c r="B336" i="54" s="1"/>
  <c r="N335" i="54"/>
  <c r="M335" i="54"/>
  <c r="L335" i="54"/>
  <c r="K335" i="54"/>
  <c r="G335" i="54"/>
  <c r="F335" i="54"/>
  <c r="E335" i="54"/>
  <c r="D335" i="54"/>
  <c r="A335" i="54"/>
  <c r="B335" i="54" s="1"/>
  <c r="N334" i="54"/>
  <c r="M334" i="54"/>
  <c r="L334" i="54"/>
  <c r="K334" i="54"/>
  <c r="G334" i="54"/>
  <c r="F334" i="54"/>
  <c r="E334" i="54"/>
  <c r="D334" i="54"/>
  <c r="A334" i="54"/>
  <c r="B334" i="54" s="1"/>
  <c r="N333" i="54"/>
  <c r="M333" i="54"/>
  <c r="L333" i="54"/>
  <c r="K333" i="54"/>
  <c r="G333" i="54"/>
  <c r="F333" i="54"/>
  <c r="E333" i="54"/>
  <c r="D333" i="54"/>
  <c r="A333" i="54"/>
  <c r="B333" i="54" s="1"/>
  <c r="N332" i="54"/>
  <c r="M332" i="54"/>
  <c r="L332" i="54"/>
  <c r="K332" i="54"/>
  <c r="G332" i="54"/>
  <c r="F332" i="54"/>
  <c r="E332" i="54"/>
  <c r="D332" i="54"/>
  <c r="A332" i="54"/>
  <c r="B332" i="54" s="1"/>
  <c r="N331" i="54"/>
  <c r="M331" i="54"/>
  <c r="L331" i="54"/>
  <c r="K331" i="54"/>
  <c r="G331" i="54"/>
  <c r="F331" i="54"/>
  <c r="E331" i="54"/>
  <c r="D331" i="54"/>
  <c r="A331" i="54"/>
  <c r="B331" i="54" s="1"/>
  <c r="N330" i="54"/>
  <c r="M330" i="54"/>
  <c r="L330" i="54"/>
  <c r="K330" i="54"/>
  <c r="G330" i="54"/>
  <c r="F330" i="54"/>
  <c r="E330" i="54"/>
  <c r="D330" i="54"/>
  <c r="A330" i="54"/>
  <c r="B330" i="54" s="1"/>
  <c r="N329" i="54"/>
  <c r="M329" i="54"/>
  <c r="L329" i="54"/>
  <c r="K329" i="54"/>
  <c r="G329" i="54"/>
  <c r="F329" i="54"/>
  <c r="E329" i="54"/>
  <c r="D329" i="54"/>
  <c r="A329" i="54"/>
  <c r="B329" i="54" s="1"/>
  <c r="N328" i="54"/>
  <c r="M328" i="54"/>
  <c r="L328" i="54"/>
  <c r="K328" i="54"/>
  <c r="G328" i="54"/>
  <c r="F328" i="54"/>
  <c r="E328" i="54"/>
  <c r="D328" i="54"/>
  <c r="A328" i="54"/>
  <c r="B328" i="54" s="1"/>
  <c r="N327" i="54"/>
  <c r="M327" i="54"/>
  <c r="L327" i="54"/>
  <c r="K327" i="54"/>
  <c r="G327" i="54"/>
  <c r="F327" i="54"/>
  <c r="E327" i="54"/>
  <c r="D327" i="54"/>
  <c r="A327" i="54"/>
  <c r="B327" i="54" s="1"/>
  <c r="N326" i="54"/>
  <c r="M326" i="54"/>
  <c r="L326" i="54"/>
  <c r="K326" i="54"/>
  <c r="G326" i="54"/>
  <c r="F326" i="54"/>
  <c r="E326" i="54"/>
  <c r="D326" i="54"/>
  <c r="A326" i="54"/>
  <c r="B326" i="54" s="1"/>
  <c r="N325" i="54"/>
  <c r="M325" i="54"/>
  <c r="L325" i="54"/>
  <c r="K325" i="54"/>
  <c r="G325" i="54"/>
  <c r="F325" i="54"/>
  <c r="E325" i="54"/>
  <c r="D325" i="54"/>
  <c r="A325" i="54"/>
  <c r="B325" i="54" s="1"/>
  <c r="N324" i="54"/>
  <c r="M324" i="54"/>
  <c r="L324" i="54"/>
  <c r="K324" i="54"/>
  <c r="G324" i="54"/>
  <c r="F324" i="54"/>
  <c r="E324" i="54"/>
  <c r="D324" i="54"/>
  <c r="A324" i="54"/>
  <c r="B324" i="54" s="1"/>
  <c r="N323" i="54"/>
  <c r="M323" i="54"/>
  <c r="L323" i="54"/>
  <c r="K323" i="54"/>
  <c r="G323" i="54"/>
  <c r="F323" i="54"/>
  <c r="E323" i="54"/>
  <c r="D323" i="54"/>
  <c r="A323" i="54"/>
  <c r="B323" i="54" s="1"/>
  <c r="N322" i="54"/>
  <c r="M322" i="54"/>
  <c r="L322" i="54"/>
  <c r="K322" i="54"/>
  <c r="G322" i="54"/>
  <c r="F322" i="54"/>
  <c r="E322" i="54"/>
  <c r="D322" i="54"/>
  <c r="A322" i="54"/>
  <c r="B322" i="54" s="1"/>
  <c r="N321" i="54"/>
  <c r="M321" i="54"/>
  <c r="L321" i="54"/>
  <c r="K321" i="54"/>
  <c r="G321" i="54"/>
  <c r="F321" i="54"/>
  <c r="E321" i="54"/>
  <c r="D321" i="54"/>
  <c r="A321" i="54"/>
  <c r="B321" i="54" s="1"/>
  <c r="N320" i="54"/>
  <c r="M320" i="54"/>
  <c r="L320" i="54"/>
  <c r="K320" i="54"/>
  <c r="G320" i="54"/>
  <c r="F320" i="54"/>
  <c r="E320" i="54"/>
  <c r="D320" i="54"/>
  <c r="A320" i="54"/>
  <c r="B320" i="54" s="1"/>
  <c r="N319" i="54"/>
  <c r="M319" i="54"/>
  <c r="L319" i="54"/>
  <c r="K319" i="54"/>
  <c r="G319" i="54"/>
  <c r="F319" i="54"/>
  <c r="E319" i="54"/>
  <c r="D319" i="54"/>
  <c r="A319" i="54"/>
  <c r="B319" i="54" s="1"/>
  <c r="N318" i="54"/>
  <c r="M318" i="54"/>
  <c r="L318" i="54"/>
  <c r="K318" i="54"/>
  <c r="G318" i="54"/>
  <c r="F318" i="54"/>
  <c r="E318" i="54"/>
  <c r="D318" i="54"/>
  <c r="A318" i="54"/>
  <c r="B318" i="54" s="1"/>
  <c r="N317" i="54"/>
  <c r="M317" i="54"/>
  <c r="L317" i="54"/>
  <c r="K317" i="54"/>
  <c r="G317" i="54"/>
  <c r="F317" i="54"/>
  <c r="E317" i="54"/>
  <c r="D317" i="54"/>
  <c r="A317" i="54"/>
  <c r="B317" i="54" s="1"/>
  <c r="N316" i="54"/>
  <c r="M316" i="54"/>
  <c r="L316" i="54"/>
  <c r="K316" i="54"/>
  <c r="G316" i="54"/>
  <c r="F316" i="54"/>
  <c r="E316" i="54"/>
  <c r="D316" i="54"/>
  <c r="A316" i="54"/>
  <c r="B316" i="54" s="1"/>
  <c r="N315" i="54"/>
  <c r="M315" i="54"/>
  <c r="L315" i="54"/>
  <c r="K315" i="54"/>
  <c r="G315" i="54"/>
  <c r="F315" i="54"/>
  <c r="E315" i="54"/>
  <c r="D315" i="54"/>
  <c r="A315" i="54"/>
  <c r="B315" i="54" s="1"/>
  <c r="N314" i="54"/>
  <c r="M314" i="54"/>
  <c r="L314" i="54"/>
  <c r="K314" i="54"/>
  <c r="G314" i="54"/>
  <c r="F314" i="54"/>
  <c r="E314" i="54"/>
  <c r="D314" i="54"/>
  <c r="A314" i="54"/>
  <c r="B314" i="54" s="1"/>
  <c r="N313" i="54"/>
  <c r="M313" i="54"/>
  <c r="L313" i="54"/>
  <c r="K313" i="54"/>
  <c r="G313" i="54"/>
  <c r="F313" i="54"/>
  <c r="E313" i="54"/>
  <c r="D313" i="54"/>
  <c r="A313" i="54"/>
  <c r="B313" i="54" s="1"/>
  <c r="N312" i="54"/>
  <c r="M312" i="54"/>
  <c r="L312" i="54"/>
  <c r="K312" i="54"/>
  <c r="G312" i="54"/>
  <c r="F312" i="54"/>
  <c r="E312" i="54"/>
  <c r="D312" i="54"/>
  <c r="A312" i="54"/>
  <c r="B312" i="54" s="1"/>
  <c r="N311" i="54"/>
  <c r="M311" i="54"/>
  <c r="L311" i="54"/>
  <c r="K311" i="54"/>
  <c r="G311" i="54"/>
  <c r="F311" i="54"/>
  <c r="E311" i="54"/>
  <c r="D311" i="54"/>
  <c r="A311" i="54"/>
  <c r="B311" i="54" s="1"/>
  <c r="N310" i="54"/>
  <c r="M310" i="54"/>
  <c r="L310" i="54"/>
  <c r="K310" i="54"/>
  <c r="G310" i="54"/>
  <c r="F310" i="54"/>
  <c r="E310" i="54"/>
  <c r="D310" i="54"/>
  <c r="A310" i="54"/>
  <c r="B310" i="54" s="1"/>
  <c r="N309" i="54"/>
  <c r="M309" i="54"/>
  <c r="L309" i="54"/>
  <c r="K309" i="54"/>
  <c r="G309" i="54"/>
  <c r="F309" i="54"/>
  <c r="E309" i="54"/>
  <c r="D309" i="54"/>
  <c r="A309" i="54"/>
  <c r="B309" i="54" s="1"/>
  <c r="N308" i="54"/>
  <c r="M308" i="54"/>
  <c r="L308" i="54"/>
  <c r="K308" i="54"/>
  <c r="G308" i="54"/>
  <c r="F308" i="54"/>
  <c r="E308" i="54"/>
  <c r="D308" i="54"/>
  <c r="A308" i="54"/>
  <c r="B308" i="54" s="1"/>
  <c r="N307" i="54"/>
  <c r="M307" i="54"/>
  <c r="L307" i="54"/>
  <c r="K307" i="54"/>
  <c r="G307" i="54"/>
  <c r="F307" i="54"/>
  <c r="E307" i="54"/>
  <c r="D307" i="54"/>
  <c r="A307" i="54"/>
  <c r="B307" i="54" s="1"/>
  <c r="N306" i="54"/>
  <c r="M306" i="54"/>
  <c r="L306" i="54"/>
  <c r="K306" i="54"/>
  <c r="G306" i="54"/>
  <c r="F306" i="54"/>
  <c r="E306" i="54"/>
  <c r="D306" i="54"/>
  <c r="A306" i="54"/>
  <c r="B306" i="54" s="1"/>
  <c r="N305" i="54"/>
  <c r="M305" i="54"/>
  <c r="L305" i="54"/>
  <c r="K305" i="54"/>
  <c r="G305" i="54"/>
  <c r="F305" i="54"/>
  <c r="E305" i="54"/>
  <c r="D305" i="54"/>
  <c r="A305" i="54"/>
  <c r="B305" i="54" s="1"/>
  <c r="N304" i="54"/>
  <c r="M304" i="54"/>
  <c r="L304" i="54"/>
  <c r="K304" i="54"/>
  <c r="G304" i="54"/>
  <c r="F304" i="54"/>
  <c r="E304" i="54"/>
  <c r="D304" i="54"/>
  <c r="A304" i="54"/>
  <c r="B304" i="54" s="1"/>
  <c r="N303" i="54"/>
  <c r="M303" i="54"/>
  <c r="L303" i="54"/>
  <c r="K303" i="54"/>
  <c r="G303" i="54"/>
  <c r="F303" i="54"/>
  <c r="E303" i="54"/>
  <c r="D303" i="54"/>
  <c r="A303" i="54"/>
  <c r="B303" i="54" s="1"/>
  <c r="N302" i="54"/>
  <c r="M302" i="54"/>
  <c r="L302" i="54"/>
  <c r="K302" i="54"/>
  <c r="G302" i="54"/>
  <c r="F302" i="54"/>
  <c r="E302" i="54"/>
  <c r="D302" i="54"/>
  <c r="A302" i="54"/>
  <c r="B302" i="54" s="1"/>
  <c r="N301" i="54"/>
  <c r="M301" i="54"/>
  <c r="L301" i="54"/>
  <c r="K301" i="54"/>
  <c r="G301" i="54"/>
  <c r="F301" i="54"/>
  <c r="E301" i="54"/>
  <c r="D301" i="54"/>
  <c r="A301" i="54"/>
  <c r="B301" i="54" s="1"/>
  <c r="N300" i="54"/>
  <c r="M300" i="54"/>
  <c r="L300" i="54"/>
  <c r="K300" i="54"/>
  <c r="G300" i="54"/>
  <c r="F300" i="54"/>
  <c r="E300" i="54"/>
  <c r="D300" i="54"/>
  <c r="A300" i="54"/>
  <c r="B300" i="54" s="1"/>
  <c r="N299" i="54"/>
  <c r="M299" i="54"/>
  <c r="L299" i="54"/>
  <c r="K299" i="54"/>
  <c r="G299" i="54"/>
  <c r="F299" i="54"/>
  <c r="E299" i="54"/>
  <c r="D299" i="54"/>
  <c r="A299" i="54"/>
  <c r="B299" i="54" s="1"/>
  <c r="N298" i="54"/>
  <c r="M298" i="54"/>
  <c r="L298" i="54"/>
  <c r="K298" i="54"/>
  <c r="G298" i="54"/>
  <c r="F298" i="54"/>
  <c r="E298" i="54"/>
  <c r="D298" i="54"/>
  <c r="A298" i="54"/>
  <c r="B298" i="54" s="1"/>
  <c r="N297" i="54"/>
  <c r="M297" i="54"/>
  <c r="L297" i="54"/>
  <c r="K297" i="54"/>
  <c r="G297" i="54"/>
  <c r="F297" i="54"/>
  <c r="E297" i="54"/>
  <c r="D297" i="54"/>
  <c r="A297" i="54"/>
  <c r="B297" i="54" s="1"/>
  <c r="N296" i="54"/>
  <c r="M296" i="54"/>
  <c r="L296" i="54"/>
  <c r="K296" i="54"/>
  <c r="G296" i="54"/>
  <c r="F296" i="54"/>
  <c r="E296" i="54"/>
  <c r="D296" i="54"/>
  <c r="A296" i="54"/>
  <c r="B296" i="54" s="1"/>
  <c r="N295" i="54"/>
  <c r="M295" i="54"/>
  <c r="L295" i="54"/>
  <c r="K295" i="54"/>
  <c r="G295" i="54"/>
  <c r="F295" i="54"/>
  <c r="E295" i="54"/>
  <c r="D295" i="54"/>
  <c r="A295" i="54"/>
  <c r="B295" i="54" s="1"/>
  <c r="N294" i="54"/>
  <c r="M294" i="54"/>
  <c r="L294" i="54"/>
  <c r="K294" i="54"/>
  <c r="G294" i="54"/>
  <c r="F294" i="54"/>
  <c r="E294" i="54"/>
  <c r="D294" i="54"/>
  <c r="A294" i="54"/>
  <c r="B294" i="54" s="1"/>
  <c r="N293" i="54"/>
  <c r="M293" i="54"/>
  <c r="L293" i="54"/>
  <c r="K293" i="54"/>
  <c r="G293" i="54"/>
  <c r="F293" i="54"/>
  <c r="E293" i="54"/>
  <c r="D293" i="54"/>
  <c r="A293" i="54"/>
  <c r="B293" i="54" s="1"/>
  <c r="N292" i="54"/>
  <c r="M292" i="54"/>
  <c r="L292" i="54"/>
  <c r="K292" i="54"/>
  <c r="G292" i="54"/>
  <c r="F292" i="54"/>
  <c r="E292" i="54"/>
  <c r="D292" i="54"/>
  <c r="A292" i="54"/>
  <c r="B292" i="54" s="1"/>
  <c r="N291" i="54"/>
  <c r="M291" i="54"/>
  <c r="L291" i="54"/>
  <c r="K291" i="54"/>
  <c r="G291" i="54"/>
  <c r="F291" i="54"/>
  <c r="E291" i="54"/>
  <c r="D291" i="54"/>
  <c r="A291" i="54"/>
  <c r="B291" i="54" s="1"/>
  <c r="N290" i="54"/>
  <c r="M290" i="54"/>
  <c r="L290" i="54"/>
  <c r="K290" i="54"/>
  <c r="G290" i="54"/>
  <c r="F290" i="54"/>
  <c r="E290" i="54"/>
  <c r="D290" i="54"/>
  <c r="A290" i="54"/>
  <c r="B290" i="54" s="1"/>
  <c r="N289" i="54"/>
  <c r="M289" i="54"/>
  <c r="L289" i="54"/>
  <c r="K289" i="54"/>
  <c r="G289" i="54"/>
  <c r="F289" i="54"/>
  <c r="E289" i="54"/>
  <c r="D289" i="54"/>
  <c r="A289" i="54"/>
  <c r="B289" i="54" s="1"/>
  <c r="N288" i="54"/>
  <c r="M288" i="54"/>
  <c r="L288" i="54"/>
  <c r="K288" i="54"/>
  <c r="G288" i="54"/>
  <c r="F288" i="54"/>
  <c r="E288" i="54"/>
  <c r="D288" i="54"/>
  <c r="A288" i="54"/>
  <c r="B288" i="54" s="1"/>
  <c r="N287" i="54"/>
  <c r="M287" i="54"/>
  <c r="L287" i="54"/>
  <c r="K287" i="54"/>
  <c r="G287" i="54"/>
  <c r="F287" i="54"/>
  <c r="E287" i="54"/>
  <c r="D287" i="54"/>
  <c r="A287" i="54"/>
  <c r="B287" i="54" s="1"/>
  <c r="N286" i="54"/>
  <c r="M286" i="54"/>
  <c r="L286" i="54"/>
  <c r="K286" i="54"/>
  <c r="G286" i="54"/>
  <c r="F286" i="54"/>
  <c r="E286" i="54"/>
  <c r="D286" i="54"/>
  <c r="A286" i="54"/>
  <c r="B286" i="54" s="1"/>
  <c r="N285" i="54"/>
  <c r="M285" i="54"/>
  <c r="L285" i="54"/>
  <c r="K285" i="54"/>
  <c r="G285" i="54"/>
  <c r="F285" i="54"/>
  <c r="E285" i="54"/>
  <c r="D285" i="54"/>
  <c r="A285" i="54"/>
  <c r="B285" i="54" s="1"/>
  <c r="N284" i="54"/>
  <c r="M284" i="54"/>
  <c r="L284" i="54"/>
  <c r="K284" i="54"/>
  <c r="G284" i="54"/>
  <c r="F284" i="54"/>
  <c r="E284" i="54"/>
  <c r="D284" i="54"/>
  <c r="A284" i="54"/>
  <c r="B284" i="54" s="1"/>
  <c r="N283" i="54"/>
  <c r="M283" i="54"/>
  <c r="L283" i="54"/>
  <c r="K283" i="54"/>
  <c r="G283" i="54"/>
  <c r="F283" i="54"/>
  <c r="E283" i="54"/>
  <c r="D283" i="54"/>
  <c r="A283" i="54"/>
  <c r="B283" i="54" s="1"/>
  <c r="N282" i="54"/>
  <c r="M282" i="54"/>
  <c r="L282" i="54"/>
  <c r="K282" i="54"/>
  <c r="G282" i="54"/>
  <c r="F282" i="54"/>
  <c r="E282" i="54"/>
  <c r="D282" i="54"/>
  <c r="A282" i="54"/>
  <c r="B282" i="54" s="1"/>
  <c r="N281" i="54"/>
  <c r="M281" i="54"/>
  <c r="L281" i="54"/>
  <c r="K281" i="54"/>
  <c r="G281" i="54"/>
  <c r="F281" i="54"/>
  <c r="E281" i="54"/>
  <c r="D281" i="54"/>
  <c r="A281" i="54"/>
  <c r="B281" i="54" s="1"/>
  <c r="N280" i="54"/>
  <c r="M280" i="54"/>
  <c r="L280" i="54"/>
  <c r="K280" i="54"/>
  <c r="G280" i="54"/>
  <c r="F280" i="54"/>
  <c r="E280" i="54"/>
  <c r="D280" i="54"/>
  <c r="A280" i="54"/>
  <c r="B280" i="54" s="1"/>
  <c r="N279" i="54"/>
  <c r="M279" i="54"/>
  <c r="L279" i="54"/>
  <c r="K279" i="54"/>
  <c r="G279" i="54"/>
  <c r="F279" i="54"/>
  <c r="E279" i="54"/>
  <c r="D279" i="54"/>
  <c r="A279" i="54"/>
  <c r="B279" i="54" s="1"/>
  <c r="N278" i="54"/>
  <c r="M278" i="54"/>
  <c r="L278" i="54"/>
  <c r="K278" i="54"/>
  <c r="G278" i="54"/>
  <c r="F278" i="54"/>
  <c r="E278" i="54"/>
  <c r="D278" i="54"/>
  <c r="A278" i="54"/>
  <c r="B278" i="54" s="1"/>
  <c r="N277" i="54"/>
  <c r="M277" i="54"/>
  <c r="L277" i="54"/>
  <c r="K277" i="54"/>
  <c r="G277" i="54"/>
  <c r="F277" i="54"/>
  <c r="E277" i="54"/>
  <c r="D277" i="54"/>
  <c r="A277" i="54"/>
  <c r="B277" i="54" s="1"/>
  <c r="N276" i="54"/>
  <c r="M276" i="54"/>
  <c r="L276" i="54"/>
  <c r="K276" i="54"/>
  <c r="G276" i="54"/>
  <c r="F276" i="54"/>
  <c r="E276" i="54"/>
  <c r="D276" i="54"/>
  <c r="A276" i="54"/>
  <c r="B276" i="54" s="1"/>
  <c r="N275" i="54"/>
  <c r="M275" i="54"/>
  <c r="L275" i="54"/>
  <c r="K275" i="54"/>
  <c r="G275" i="54"/>
  <c r="F275" i="54"/>
  <c r="E275" i="54"/>
  <c r="D275" i="54"/>
  <c r="A275" i="54"/>
  <c r="B275" i="54" s="1"/>
  <c r="N274" i="54"/>
  <c r="M274" i="54"/>
  <c r="L274" i="54"/>
  <c r="K274" i="54"/>
  <c r="G274" i="54"/>
  <c r="F274" i="54"/>
  <c r="E274" i="54"/>
  <c r="D274" i="54"/>
  <c r="A274" i="54"/>
  <c r="B274" i="54" s="1"/>
  <c r="N273" i="54"/>
  <c r="M273" i="54"/>
  <c r="L273" i="54"/>
  <c r="K273" i="54"/>
  <c r="G273" i="54"/>
  <c r="F273" i="54"/>
  <c r="E273" i="54"/>
  <c r="D273" i="54"/>
  <c r="A273" i="54"/>
  <c r="B273" i="54" s="1"/>
  <c r="N272" i="54"/>
  <c r="M272" i="54"/>
  <c r="L272" i="54"/>
  <c r="K272" i="54"/>
  <c r="G272" i="54"/>
  <c r="F272" i="54"/>
  <c r="E272" i="54"/>
  <c r="D272" i="54"/>
  <c r="A272" i="54"/>
  <c r="B272" i="54" s="1"/>
  <c r="N271" i="54"/>
  <c r="M271" i="54"/>
  <c r="L271" i="54"/>
  <c r="K271" i="54"/>
  <c r="G271" i="54"/>
  <c r="F271" i="54"/>
  <c r="E271" i="54"/>
  <c r="D271" i="54"/>
  <c r="A271" i="54"/>
  <c r="B271" i="54" s="1"/>
  <c r="N270" i="54"/>
  <c r="M270" i="54"/>
  <c r="L270" i="54"/>
  <c r="K270" i="54"/>
  <c r="G270" i="54"/>
  <c r="F270" i="54"/>
  <c r="E270" i="54"/>
  <c r="D270" i="54"/>
  <c r="A270" i="54"/>
  <c r="B270" i="54" s="1"/>
  <c r="N269" i="54"/>
  <c r="M269" i="54"/>
  <c r="L269" i="54"/>
  <c r="K269" i="54"/>
  <c r="G269" i="54"/>
  <c r="F269" i="54"/>
  <c r="E269" i="54"/>
  <c r="D269" i="54"/>
  <c r="A269" i="54"/>
  <c r="B269" i="54" s="1"/>
  <c r="N268" i="54"/>
  <c r="M268" i="54"/>
  <c r="L268" i="54"/>
  <c r="K268" i="54"/>
  <c r="G268" i="54"/>
  <c r="F268" i="54"/>
  <c r="E268" i="54"/>
  <c r="D268" i="54"/>
  <c r="A268" i="54"/>
  <c r="B268" i="54" s="1"/>
  <c r="N267" i="54"/>
  <c r="M267" i="54"/>
  <c r="L267" i="54"/>
  <c r="K267" i="54"/>
  <c r="G267" i="54"/>
  <c r="F267" i="54"/>
  <c r="E267" i="54"/>
  <c r="D267" i="54"/>
  <c r="A267" i="54"/>
  <c r="B267" i="54" s="1"/>
  <c r="N266" i="54"/>
  <c r="M266" i="54"/>
  <c r="L266" i="54"/>
  <c r="K266" i="54"/>
  <c r="G266" i="54"/>
  <c r="F266" i="54"/>
  <c r="E266" i="54"/>
  <c r="D266" i="54"/>
  <c r="A266" i="54"/>
  <c r="B266" i="54" s="1"/>
  <c r="N265" i="54"/>
  <c r="M265" i="54"/>
  <c r="L265" i="54"/>
  <c r="K265" i="54"/>
  <c r="G265" i="54"/>
  <c r="F265" i="54"/>
  <c r="E265" i="54"/>
  <c r="D265" i="54"/>
  <c r="A265" i="54"/>
  <c r="B265" i="54" s="1"/>
  <c r="N264" i="54"/>
  <c r="M264" i="54"/>
  <c r="L264" i="54"/>
  <c r="K264" i="54"/>
  <c r="G264" i="54"/>
  <c r="F264" i="54"/>
  <c r="E264" i="54"/>
  <c r="D264" i="54"/>
  <c r="A264" i="54"/>
  <c r="B264" i="54" s="1"/>
  <c r="N263" i="54"/>
  <c r="M263" i="54"/>
  <c r="L263" i="54"/>
  <c r="K263" i="54"/>
  <c r="G263" i="54"/>
  <c r="F263" i="54"/>
  <c r="E263" i="54"/>
  <c r="D263" i="54"/>
  <c r="A263" i="54"/>
  <c r="B263" i="54" s="1"/>
  <c r="N262" i="54"/>
  <c r="M262" i="54"/>
  <c r="L262" i="54"/>
  <c r="K262" i="54"/>
  <c r="G262" i="54"/>
  <c r="F262" i="54"/>
  <c r="E262" i="54"/>
  <c r="D262" i="54"/>
  <c r="A262" i="54"/>
  <c r="B262" i="54" s="1"/>
  <c r="N261" i="54"/>
  <c r="M261" i="54"/>
  <c r="L261" i="54"/>
  <c r="K261" i="54"/>
  <c r="G261" i="54"/>
  <c r="F261" i="54"/>
  <c r="E261" i="54"/>
  <c r="D261" i="54"/>
  <c r="A261" i="54"/>
  <c r="B261" i="54" s="1"/>
  <c r="N260" i="54"/>
  <c r="M260" i="54"/>
  <c r="L260" i="54"/>
  <c r="K260" i="54"/>
  <c r="G260" i="54"/>
  <c r="F260" i="54"/>
  <c r="E260" i="54"/>
  <c r="D260" i="54"/>
  <c r="A260" i="54"/>
  <c r="B260" i="54" s="1"/>
  <c r="N259" i="54"/>
  <c r="M259" i="54"/>
  <c r="L259" i="54"/>
  <c r="K259" i="54"/>
  <c r="G259" i="54"/>
  <c r="F259" i="54"/>
  <c r="E259" i="54"/>
  <c r="D259" i="54"/>
  <c r="A259" i="54"/>
  <c r="B259" i="54" s="1"/>
  <c r="N258" i="54"/>
  <c r="M258" i="54"/>
  <c r="L258" i="54"/>
  <c r="K258" i="54"/>
  <c r="G258" i="54"/>
  <c r="F258" i="54"/>
  <c r="E258" i="54"/>
  <c r="D258" i="54"/>
  <c r="A258" i="54"/>
  <c r="B258" i="54" s="1"/>
  <c r="N257" i="54"/>
  <c r="M257" i="54"/>
  <c r="L257" i="54"/>
  <c r="K257" i="54"/>
  <c r="G257" i="54"/>
  <c r="F257" i="54"/>
  <c r="E257" i="54"/>
  <c r="D257" i="54"/>
  <c r="A257" i="54"/>
  <c r="B257" i="54" s="1"/>
  <c r="N256" i="54"/>
  <c r="M256" i="54"/>
  <c r="L256" i="54"/>
  <c r="K256" i="54"/>
  <c r="G256" i="54"/>
  <c r="F256" i="54"/>
  <c r="E256" i="54"/>
  <c r="D256" i="54"/>
  <c r="A256" i="54"/>
  <c r="B256" i="54" s="1"/>
  <c r="N255" i="54"/>
  <c r="M255" i="54"/>
  <c r="L255" i="54"/>
  <c r="K255" i="54"/>
  <c r="G255" i="54"/>
  <c r="F255" i="54"/>
  <c r="E255" i="54"/>
  <c r="D255" i="54"/>
  <c r="A255" i="54"/>
  <c r="B255" i="54" s="1"/>
  <c r="N254" i="54"/>
  <c r="M254" i="54"/>
  <c r="L254" i="54"/>
  <c r="K254" i="54"/>
  <c r="G254" i="54"/>
  <c r="F254" i="54"/>
  <c r="E254" i="54"/>
  <c r="D254" i="54"/>
  <c r="A254" i="54"/>
  <c r="B254" i="54" s="1"/>
  <c r="N253" i="54"/>
  <c r="M253" i="54"/>
  <c r="L253" i="54"/>
  <c r="K253" i="54"/>
  <c r="G253" i="54"/>
  <c r="F253" i="54"/>
  <c r="E253" i="54"/>
  <c r="D253" i="54"/>
  <c r="A253" i="54"/>
  <c r="B253" i="54" s="1"/>
  <c r="N252" i="54"/>
  <c r="M252" i="54"/>
  <c r="L252" i="54"/>
  <c r="K252" i="54"/>
  <c r="G252" i="54"/>
  <c r="F252" i="54"/>
  <c r="E252" i="54"/>
  <c r="D252" i="54"/>
  <c r="A252" i="54"/>
  <c r="B252" i="54" s="1"/>
  <c r="N251" i="54"/>
  <c r="M251" i="54"/>
  <c r="L251" i="54"/>
  <c r="K251" i="54"/>
  <c r="G251" i="54"/>
  <c r="F251" i="54"/>
  <c r="E251" i="54"/>
  <c r="D251" i="54"/>
  <c r="A251" i="54"/>
  <c r="B251" i="54" s="1"/>
  <c r="N250" i="54"/>
  <c r="M250" i="54"/>
  <c r="L250" i="54"/>
  <c r="K250" i="54"/>
  <c r="G250" i="54"/>
  <c r="F250" i="54"/>
  <c r="E250" i="54"/>
  <c r="D250" i="54"/>
  <c r="A250" i="54"/>
  <c r="B250" i="54" s="1"/>
  <c r="N249" i="54"/>
  <c r="M249" i="54"/>
  <c r="L249" i="54"/>
  <c r="K249" i="54"/>
  <c r="G249" i="54"/>
  <c r="F249" i="54"/>
  <c r="E249" i="54"/>
  <c r="D249" i="54"/>
  <c r="A249" i="54"/>
  <c r="B249" i="54" s="1"/>
  <c r="N248" i="54"/>
  <c r="M248" i="54"/>
  <c r="L248" i="54"/>
  <c r="K248" i="54"/>
  <c r="G248" i="54"/>
  <c r="F248" i="54"/>
  <c r="E248" i="54"/>
  <c r="D248" i="54"/>
  <c r="A248" i="54"/>
  <c r="B248" i="54" s="1"/>
  <c r="N247" i="54"/>
  <c r="M247" i="54"/>
  <c r="L247" i="54"/>
  <c r="K247" i="54"/>
  <c r="G247" i="54"/>
  <c r="F247" i="54"/>
  <c r="E247" i="54"/>
  <c r="D247" i="54"/>
  <c r="A247" i="54"/>
  <c r="B247" i="54" s="1"/>
  <c r="N246" i="54"/>
  <c r="M246" i="54"/>
  <c r="L246" i="54"/>
  <c r="K246" i="54"/>
  <c r="G246" i="54"/>
  <c r="F246" i="54"/>
  <c r="E246" i="54"/>
  <c r="D246" i="54"/>
  <c r="A246" i="54"/>
  <c r="B246" i="54" s="1"/>
  <c r="N245" i="54"/>
  <c r="M245" i="54"/>
  <c r="L245" i="54"/>
  <c r="K245" i="54"/>
  <c r="G245" i="54"/>
  <c r="F245" i="54"/>
  <c r="E245" i="54"/>
  <c r="D245" i="54"/>
  <c r="A245" i="54"/>
  <c r="B245" i="54" s="1"/>
  <c r="N244" i="54"/>
  <c r="M244" i="54"/>
  <c r="L244" i="54"/>
  <c r="K244" i="54"/>
  <c r="G244" i="54"/>
  <c r="F244" i="54"/>
  <c r="E244" i="54"/>
  <c r="D244" i="54"/>
  <c r="A244" i="54"/>
  <c r="B244" i="54" s="1"/>
  <c r="N243" i="54"/>
  <c r="M243" i="54"/>
  <c r="L243" i="54"/>
  <c r="K243" i="54"/>
  <c r="G243" i="54"/>
  <c r="F243" i="54"/>
  <c r="E243" i="54"/>
  <c r="D243" i="54"/>
  <c r="A243" i="54"/>
  <c r="B243" i="54" s="1"/>
  <c r="N242" i="54"/>
  <c r="M242" i="54"/>
  <c r="L242" i="54"/>
  <c r="K242" i="54"/>
  <c r="G242" i="54"/>
  <c r="F242" i="54"/>
  <c r="E242" i="54"/>
  <c r="D242" i="54"/>
  <c r="A242" i="54"/>
  <c r="B242" i="54" s="1"/>
  <c r="N241" i="54"/>
  <c r="M241" i="54"/>
  <c r="L241" i="54"/>
  <c r="K241" i="54"/>
  <c r="G241" i="54"/>
  <c r="F241" i="54"/>
  <c r="E241" i="54"/>
  <c r="D241" i="54"/>
  <c r="A241" i="54"/>
  <c r="B241" i="54"/>
  <c r="N240" i="54"/>
  <c r="M240" i="54"/>
  <c r="L240" i="54"/>
  <c r="K240" i="54"/>
  <c r="G240" i="54"/>
  <c r="F240" i="54"/>
  <c r="E240" i="54"/>
  <c r="D240" i="54"/>
  <c r="A240" i="54"/>
  <c r="B240" i="54" s="1"/>
  <c r="N239" i="54"/>
  <c r="M239" i="54"/>
  <c r="L239" i="54"/>
  <c r="K239" i="54"/>
  <c r="G239" i="54"/>
  <c r="F239" i="54"/>
  <c r="E239" i="54"/>
  <c r="D239" i="54"/>
  <c r="A239" i="54"/>
  <c r="B239" i="54" s="1"/>
  <c r="N238" i="54"/>
  <c r="M238" i="54"/>
  <c r="L238" i="54"/>
  <c r="K238" i="54"/>
  <c r="G238" i="54"/>
  <c r="F238" i="54"/>
  <c r="E238" i="54"/>
  <c r="D238" i="54"/>
  <c r="A238" i="54"/>
  <c r="B238" i="54" s="1"/>
  <c r="N237" i="54"/>
  <c r="M237" i="54"/>
  <c r="L237" i="54"/>
  <c r="K237" i="54"/>
  <c r="G237" i="54"/>
  <c r="F237" i="54"/>
  <c r="E237" i="54"/>
  <c r="D237" i="54"/>
  <c r="A237" i="54"/>
  <c r="B237" i="54" s="1"/>
  <c r="N236" i="54"/>
  <c r="M236" i="54"/>
  <c r="L236" i="54"/>
  <c r="K236" i="54"/>
  <c r="G236" i="54"/>
  <c r="F236" i="54"/>
  <c r="E236" i="54"/>
  <c r="D236" i="54"/>
  <c r="A236" i="54"/>
  <c r="B236" i="54" s="1"/>
  <c r="N235" i="54"/>
  <c r="M235" i="54"/>
  <c r="L235" i="54"/>
  <c r="K235" i="54"/>
  <c r="G235" i="54"/>
  <c r="F235" i="54"/>
  <c r="E235" i="54"/>
  <c r="D235" i="54"/>
  <c r="A235" i="54"/>
  <c r="B235" i="54" s="1"/>
  <c r="N234" i="54"/>
  <c r="M234" i="54"/>
  <c r="L234" i="54"/>
  <c r="K234" i="54"/>
  <c r="G234" i="54"/>
  <c r="F234" i="54"/>
  <c r="E234" i="54"/>
  <c r="D234" i="54"/>
  <c r="A234" i="54"/>
  <c r="B234" i="54" s="1"/>
  <c r="N233" i="54"/>
  <c r="M233" i="54"/>
  <c r="L233" i="54"/>
  <c r="K233" i="54"/>
  <c r="G233" i="54"/>
  <c r="F233" i="54"/>
  <c r="E233" i="54"/>
  <c r="D233" i="54"/>
  <c r="A233" i="54"/>
  <c r="B233" i="54" s="1"/>
  <c r="N232" i="54"/>
  <c r="M232" i="54"/>
  <c r="L232" i="54"/>
  <c r="K232" i="54"/>
  <c r="G232" i="54"/>
  <c r="F232" i="54"/>
  <c r="E232" i="54"/>
  <c r="D232" i="54"/>
  <c r="A232" i="54"/>
  <c r="B232" i="54" s="1"/>
  <c r="N231" i="54"/>
  <c r="M231" i="54"/>
  <c r="L231" i="54"/>
  <c r="K231" i="54"/>
  <c r="G231" i="54"/>
  <c r="F231" i="54"/>
  <c r="E231" i="54"/>
  <c r="D231" i="54"/>
  <c r="A231" i="54"/>
  <c r="B231" i="54" s="1"/>
  <c r="N230" i="54"/>
  <c r="M230" i="54"/>
  <c r="L230" i="54"/>
  <c r="K230" i="54"/>
  <c r="G230" i="54"/>
  <c r="F230" i="54"/>
  <c r="E230" i="54"/>
  <c r="D230" i="54"/>
  <c r="A230" i="54"/>
  <c r="B230" i="54" s="1"/>
  <c r="N229" i="54"/>
  <c r="M229" i="54"/>
  <c r="L229" i="54"/>
  <c r="K229" i="54"/>
  <c r="G229" i="54"/>
  <c r="F229" i="54"/>
  <c r="E229" i="54"/>
  <c r="D229" i="54"/>
  <c r="A229" i="54"/>
  <c r="B229" i="54" s="1"/>
  <c r="N228" i="54"/>
  <c r="M228" i="54"/>
  <c r="L228" i="54"/>
  <c r="K228" i="54"/>
  <c r="G228" i="54"/>
  <c r="F228" i="54"/>
  <c r="E228" i="54"/>
  <c r="D228" i="54"/>
  <c r="A228" i="54"/>
  <c r="B228" i="54" s="1"/>
  <c r="N227" i="54"/>
  <c r="M227" i="54"/>
  <c r="L227" i="54"/>
  <c r="K227" i="54"/>
  <c r="G227" i="54"/>
  <c r="F227" i="54"/>
  <c r="E227" i="54"/>
  <c r="D227" i="54"/>
  <c r="A227" i="54"/>
  <c r="B227" i="54" s="1"/>
  <c r="N226" i="54"/>
  <c r="M226" i="54"/>
  <c r="L226" i="54"/>
  <c r="K226" i="54"/>
  <c r="G226" i="54"/>
  <c r="F226" i="54"/>
  <c r="E226" i="54"/>
  <c r="D226" i="54"/>
  <c r="A226" i="54"/>
  <c r="B226" i="54" s="1"/>
  <c r="N225" i="54"/>
  <c r="M225" i="54"/>
  <c r="L225" i="54"/>
  <c r="K225" i="54"/>
  <c r="G225" i="54"/>
  <c r="F225" i="54"/>
  <c r="E225" i="54"/>
  <c r="D225" i="54"/>
  <c r="A225" i="54"/>
  <c r="B225" i="54" s="1"/>
  <c r="N224" i="54"/>
  <c r="M224" i="54"/>
  <c r="L224" i="54"/>
  <c r="K224" i="54"/>
  <c r="G224" i="54"/>
  <c r="F224" i="54"/>
  <c r="E224" i="54"/>
  <c r="D224" i="54"/>
  <c r="A224" i="54"/>
  <c r="B224" i="54" s="1"/>
  <c r="N223" i="54"/>
  <c r="M223" i="54"/>
  <c r="L223" i="54"/>
  <c r="K223" i="54"/>
  <c r="G223" i="54"/>
  <c r="F223" i="54"/>
  <c r="E223" i="54"/>
  <c r="D223" i="54"/>
  <c r="A223" i="54"/>
  <c r="B223" i="54" s="1"/>
  <c r="N222" i="54"/>
  <c r="M222" i="54"/>
  <c r="L222" i="54"/>
  <c r="K222" i="54"/>
  <c r="G222" i="54"/>
  <c r="F222" i="54"/>
  <c r="E222" i="54"/>
  <c r="D222" i="54"/>
  <c r="A222" i="54"/>
  <c r="B222" i="54" s="1"/>
  <c r="N221" i="54"/>
  <c r="M221" i="54"/>
  <c r="L221" i="54"/>
  <c r="K221" i="54"/>
  <c r="G221" i="54"/>
  <c r="F221" i="54"/>
  <c r="E221" i="54"/>
  <c r="D221" i="54"/>
  <c r="A221" i="54"/>
  <c r="B221" i="54" s="1"/>
  <c r="N220" i="54"/>
  <c r="M220" i="54"/>
  <c r="L220" i="54"/>
  <c r="K220" i="54"/>
  <c r="G220" i="54"/>
  <c r="F220" i="54"/>
  <c r="E220" i="54"/>
  <c r="D220" i="54"/>
  <c r="A220" i="54"/>
  <c r="B220" i="54" s="1"/>
  <c r="N219" i="54"/>
  <c r="M219" i="54"/>
  <c r="L219" i="54"/>
  <c r="K219" i="54"/>
  <c r="G219" i="54"/>
  <c r="F219" i="54"/>
  <c r="E219" i="54"/>
  <c r="D219" i="54"/>
  <c r="A219" i="54"/>
  <c r="B219" i="54" s="1"/>
  <c r="N218" i="54"/>
  <c r="M218" i="54"/>
  <c r="L218" i="54"/>
  <c r="K218" i="54"/>
  <c r="G218" i="54"/>
  <c r="F218" i="54"/>
  <c r="E218" i="54"/>
  <c r="D218" i="54"/>
  <c r="A218" i="54"/>
  <c r="B218" i="54" s="1"/>
  <c r="N217" i="54"/>
  <c r="M217" i="54"/>
  <c r="L217" i="54"/>
  <c r="K217" i="54"/>
  <c r="G217" i="54"/>
  <c r="F217" i="54"/>
  <c r="E217" i="54"/>
  <c r="D217" i="54"/>
  <c r="A217" i="54"/>
  <c r="B217" i="54" s="1"/>
  <c r="N216" i="54"/>
  <c r="M216" i="54"/>
  <c r="L216" i="54"/>
  <c r="K216" i="54"/>
  <c r="G216" i="54"/>
  <c r="F216" i="54"/>
  <c r="E216" i="54"/>
  <c r="D216" i="54"/>
  <c r="A216" i="54"/>
  <c r="B216" i="54" s="1"/>
  <c r="N215" i="54"/>
  <c r="M215" i="54"/>
  <c r="L215" i="54"/>
  <c r="K215" i="54"/>
  <c r="G215" i="54"/>
  <c r="F215" i="54"/>
  <c r="E215" i="54"/>
  <c r="D215" i="54"/>
  <c r="A215" i="54"/>
  <c r="B215" i="54" s="1"/>
  <c r="N214" i="54"/>
  <c r="M214" i="54"/>
  <c r="L214" i="54"/>
  <c r="K214" i="54"/>
  <c r="G214" i="54"/>
  <c r="F214" i="54"/>
  <c r="E214" i="54"/>
  <c r="D214" i="54"/>
  <c r="A214" i="54"/>
  <c r="B214" i="54" s="1"/>
  <c r="N213" i="54"/>
  <c r="M213" i="54"/>
  <c r="L213" i="54"/>
  <c r="K213" i="54"/>
  <c r="G213" i="54"/>
  <c r="F213" i="54"/>
  <c r="E213" i="54"/>
  <c r="D213" i="54"/>
  <c r="A213" i="54"/>
  <c r="B213" i="54" s="1"/>
  <c r="N212" i="54"/>
  <c r="M212" i="54"/>
  <c r="L212" i="54"/>
  <c r="K212" i="54"/>
  <c r="G212" i="54"/>
  <c r="F212" i="54"/>
  <c r="E212" i="54"/>
  <c r="D212" i="54"/>
  <c r="A212" i="54"/>
  <c r="B212" i="54" s="1"/>
  <c r="N211" i="54"/>
  <c r="M211" i="54"/>
  <c r="L211" i="54"/>
  <c r="K211" i="54"/>
  <c r="G211" i="54"/>
  <c r="F211" i="54"/>
  <c r="E211" i="54"/>
  <c r="D211" i="54"/>
  <c r="A211" i="54"/>
  <c r="B211" i="54" s="1"/>
  <c r="N210" i="54"/>
  <c r="M210" i="54"/>
  <c r="L210" i="54"/>
  <c r="K210" i="54"/>
  <c r="G210" i="54"/>
  <c r="F210" i="54"/>
  <c r="E210" i="54"/>
  <c r="D210" i="54"/>
  <c r="A210" i="54"/>
  <c r="B210" i="54" s="1"/>
  <c r="N209" i="54"/>
  <c r="M209" i="54"/>
  <c r="L209" i="54"/>
  <c r="K209" i="54"/>
  <c r="G209" i="54"/>
  <c r="F209" i="54"/>
  <c r="E209" i="54"/>
  <c r="D209" i="54"/>
  <c r="A209" i="54"/>
  <c r="B209" i="54" s="1"/>
  <c r="N208" i="54"/>
  <c r="M208" i="54"/>
  <c r="L208" i="54"/>
  <c r="K208" i="54"/>
  <c r="G208" i="54"/>
  <c r="F208" i="54"/>
  <c r="E208" i="54"/>
  <c r="D208" i="54"/>
  <c r="A208" i="54"/>
  <c r="B208" i="54" s="1"/>
  <c r="N207" i="54"/>
  <c r="M207" i="54"/>
  <c r="L207" i="54"/>
  <c r="K207" i="54"/>
  <c r="G207" i="54"/>
  <c r="F207" i="54"/>
  <c r="E207" i="54"/>
  <c r="D207" i="54"/>
  <c r="A207" i="54"/>
  <c r="B207" i="54" s="1"/>
  <c r="N206" i="54"/>
  <c r="M206" i="54"/>
  <c r="L206" i="54"/>
  <c r="K206" i="54"/>
  <c r="G206" i="54"/>
  <c r="F206" i="54"/>
  <c r="E206" i="54"/>
  <c r="D206" i="54"/>
  <c r="A206" i="54"/>
  <c r="B206" i="54" s="1"/>
  <c r="N205" i="54"/>
  <c r="M205" i="54"/>
  <c r="L205" i="54"/>
  <c r="K205" i="54"/>
  <c r="G205" i="54"/>
  <c r="F205" i="54"/>
  <c r="E205" i="54"/>
  <c r="D205" i="54"/>
  <c r="A205" i="54"/>
  <c r="B205" i="54" s="1"/>
  <c r="N204" i="54"/>
  <c r="M204" i="54"/>
  <c r="L204" i="54"/>
  <c r="K204" i="54"/>
  <c r="G204" i="54"/>
  <c r="F204" i="54"/>
  <c r="E204" i="54"/>
  <c r="D204" i="54"/>
  <c r="A204" i="54"/>
  <c r="B204" i="54" s="1"/>
  <c r="N203" i="54"/>
  <c r="M203" i="54"/>
  <c r="L203" i="54"/>
  <c r="K203" i="54"/>
  <c r="G203" i="54"/>
  <c r="F203" i="54"/>
  <c r="E203" i="54"/>
  <c r="D203" i="54"/>
  <c r="A203" i="54"/>
  <c r="B203" i="54" s="1"/>
  <c r="N202" i="54"/>
  <c r="M202" i="54"/>
  <c r="L202" i="54"/>
  <c r="K202" i="54"/>
  <c r="G202" i="54"/>
  <c r="F202" i="54"/>
  <c r="E202" i="54"/>
  <c r="D202" i="54"/>
  <c r="A202" i="54"/>
  <c r="B202" i="54" s="1"/>
  <c r="N201" i="54"/>
  <c r="M201" i="54"/>
  <c r="L201" i="54"/>
  <c r="K201" i="54"/>
  <c r="G201" i="54"/>
  <c r="F201" i="54"/>
  <c r="E201" i="54"/>
  <c r="D201" i="54"/>
  <c r="A201" i="54"/>
  <c r="B201" i="54" s="1"/>
  <c r="N200" i="54"/>
  <c r="M200" i="54"/>
  <c r="L200" i="54"/>
  <c r="K200" i="54"/>
  <c r="G200" i="54"/>
  <c r="F200" i="54"/>
  <c r="E200" i="54"/>
  <c r="D200" i="54"/>
  <c r="A200" i="54"/>
  <c r="B200" i="54" s="1"/>
  <c r="N199" i="54"/>
  <c r="M199" i="54"/>
  <c r="L199" i="54"/>
  <c r="K199" i="54"/>
  <c r="G199" i="54"/>
  <c r="F199" i="54"/>
  <c r="E199" i="54"/>
  <c r="D199" i="54"/>
  <c r="A199" i="54"/>
  <c r="B199" i="54" s="1"/>
  <c r="N198" i="54"/>
  <c r="M198" i="54"/>
  <c r="L198" i="54"/>
  <c r="K198" i="54"/>
  <c r="G198" i="54"/>
  <c r="F198" i="54"/>
  <c r="E198" i="54"/>
  <c r="D198" i="54"/>
  <c r="A198" i="54"/>
  <c r="B198" i="54" s="1"/>
  <c r="N197" i="54"/>
  <c r="M197" i="54"/>
  <c r="L197" i="54"/>
  <c r="K197" i="54"/>
  <c r="G197" i="54"/>
  <c r="F197" i="54"/>
  <c r="E197" i="54"/>
  <c r="D197" i="54"/>
  <c r="A197" i="54"/>
  <c r="B197" i="54" s="1"/>
  <c r="N196" i="54"/>
  <c r="M196" i="54"/>
  <c r="L196" i="54"/>
  <c r="K196" i="54"/>
  <c r="G196" i="54"/>
  <c r="F196" i="54"/>
  <c r="E196" i="54"/>
  <c r="D196" i="54"/>
  <c r="A196" i="54"/>
  <c r="B196" i="54" s="1"/>
  <c r="N195" i="54"/>
  <c r="M195" i="54"/>
  <c r="L195" i="54"/>
  <c r="K195" i="54"/>
  <c r="G195" i="54"/>
  <c r="F195" i="54"/>
  <c r="E195" i="54"/>
  <c r="D195" i="54"/>
  <c r="A195" i="54"/>
  <c r="B195" i="54" s="1"/>
  <c r="N194" i="54"/>
  <c r="M194" i="54"/>
  <c r="L194" i="54"/>
  <c r="K194" i="54"/>
  <c r="G194" i="54"/>
  <c r="F194" i="54"/>
  <c r="E194" i="54"/>
  <c r="D194" i="54"/>
  <c r="A194" i="54"/>
  <c r="B194" i="54" s="1"/>
  <c r="N193" i="54"/>
  <c r="M193" i="54"/>
  <c r="L193" i="54"/>
  <c r="K193" i="54"/>
  <c r="G193" i="54"/>
  <c r="F193" i="54"/>
  <c r="E193" i="54"/>
  <c r="D193" i="54"/>
  <c r="A193" i="54"/>
  <c r="B193" i="54" s="1"/>
  <c r="N192" i="54"/>
  <c r="M192" i="54"/>
  <c r="L192" i="54"/>
  <c r="K192" i="54"/>
  <c r="G192" i="54"/>
  <c r="F192" i="54"/>
  <c r="E192" i="54"/>
  <c r="D192" i="54"/>
  <c r="A192" i="54"/>
  <c r="B192" i="54" s="1"/>
  <c r="N191" i="54"/>
  <c r="M191" i="54"/>
  <c r="L191" i="54"/>
  <c r="K191" i="54"/>
  <c r="G191" i="54"/>
  <c r="F191" i="54"/>
  <c r="E191" i="54"/>
  <c r="D191" i="54"/>
  <c r="A191" i="54"/>
  <c r="B191" i="54" s="1"/>
  <c r="N190" i="54"/>
  <c r="M190" i="54"/>
  <c r="L190" i="54"/>
  <c r="K190" i="54"/>
  <c r="G190" i="54"/>
  <c r="F190" i="54"/>
  <c r="E190" i="54"/>
  <c r="D190" i="54"/>
  <c r="A190" i="54"/>
  <c r="B190" i="54" s="1"/>
  <c r="N189" i="54"/>
  <c r="M189" i="54"/>
  <c r="L189" i="54"/>
  <c r="K189" i="54"/>
  <c r="G189" i="54"/>
  <c r="F189" i="54"/>
  <c r="E189" i="54"/>
  <c r="D189" i="54"/>
  <c r="A189" i="54"/>
  <c r="B189" i="54" s="1"/>
  <c r="N188" i="54"/>
  <c r="M188" i="54"/>
  <c r="L188" i="54"/>
  <c r="K188" i="54"/>
  <c r="G188" i="54"/>
  <c r="F188" i="54"/>
  <c r="E188" i="54"/>
  <c r="D188" i="54"/>
  <c r="A188" i="54"/>
  <c r="B188" i="54" s="1"/>
  <c r="N187" i="54"/>
  <c r="M187" i="54"/>
  <c r="L187" i="54"/>
  <c r="K187" i="54"/>
  <c r="G187" i="54"/>
  <c r="F187" i="54"/>
  <c r="E187" i="54"/>
  <c r="D187" i="54"/>
  <c r="A187" i="54"/>
  <c r="B187" i="54" s="1"/>
  <c r="N186" i="54"/>
  <c r="M186" i="54"/>
  <c r="L186" i="54"/>
  <c r="K186" i="54"/>
  <c r="G186" i="54"/>
  <c r="F186" i="54"/>
  <c r="E186" i="54"/>
  <c r="D186" i="54"/>
  <c r="A186" i="54"/>
  <c r="B186" i="54" s="1"/>
  <c r="N185" i="54"/>
  <c r="M185" i="54"/>
  <c r="L185" i="54"/>
  <c r="K185" i="54"/>
  <c r="G185" i="54"/>
  <c r="F185" i="54"/>
  <c r="E185" i="54"/>
  <c r="D185" i="54"/>
  <c r="A185" i="54"/>
  <c r="B185" i="54" s="1"/>
  <c r="N184" i="54"/>
  <c r="M184" i="54"/>
  <c r="L184" i="54"/>
  <c r="K184" i="54"/>
  <c r="G184" i="54"/>
  <c r="F184" i="54"/>
  <c r="E184" i="54"/>
  <c r="D184" i="54"/>
  <c r="A184" i="54"/>
  <c r="B184" i="54" s="1"/>
  <c r="N183" i="54"/>
  <c r="M183" i="54"/>
  <c r="L183" i="54"/>
  <c r="K183" i="54"/>
  <c r="G183" i="54"/>
  <c r="F183" i="54"/>
  <c r="E183" i="54"/>
  <c r="D183" i="54"/>
  <c r="A183" i="54"/>
  <c r="B183" i="54" s="1"/>
  <c r="N182" i="54"/>
  <c r="M182" i="54"/>
  <c r="L182" i="54"/>
  <c r="K182" i="54"/>
  <c r="G182" i="54"/>
  <c r="F182" i="54"/>
  <c r="E182" i="54"/>
  <c r="D182" i="54"/>
  <c r="A182" i="54"/>
  <c r="B182" i="54" s="1"/>
  <c r="N181" i="54"/>
  <c r="M181" i="54"/>
  <c r="L181" i="54"/>
  <c r="K181" i="54"/>
  <c r="G181" i="54"/>
  <c r="F181" i="54"/>
  <c r="E181" i="54"/>
  <c r="D181" i="54"/>
  <c r="A181" i="54"/>
  <c r="B181" i="54" s="1"/>
  <c r="N180" i="54"/>
  <c r="M180" i="54"/>
  <c r="L180" i="54"/>
  <c r="K180" i="54"/>
  <c r="G180" i="54"/>
  <c r="F180" i="54"/>
  <c r="E180" i="54"/>
  <c r="D180" i="54"/>
  <c r="A180" i="54"/>
  <c r="B180" i="54" s="1"/>
  <c r="N179" i="54"/>
  <c r="M179" i="54"/>
  <c r="L179" i="54"/>
  <c r="K179" i="54"/>
  <c r="G179" i="54"/>
  <c r="F179" i="54"/>
  <c r="E179" i="54"/>
  <c r="D179" i="54"/>
  <c r="A179" i="54"/>
  <c r="B179" i="54" s="1"/>
  <c r="N178" i="54"/>
  <c r="M178" i="54"/>
  <c r="L178" i="54"/>
  <c r="K178" i="54"/>
  <c r="G178" i="54"/>
  <c r="F178" i="54"/>
  <c r="E178" i="54"/>
  <c r="D178" i="54"/>
  <c r="A178" i="54"/>
  <c r="B178" i="54" s="1"/>
  <c r="N177" i="54"/>
  <c r="M177" i="54"/>
  <c r="L177" i="54"/>
  <c r="K177" i="54"/>
  <c r="G177" i="54"/>
  <c r="F177" i="54"/>
  <c r="E177" i="54"/>
  <c r="D177" i="54"/>
  <c r="A177" i="54"/>
  <c r="B177" i="54" s="1"/>
  <c r="N176" i="54"/>
  <c r="M176" i="54"/>
  <c r="L176" i="54"/>
  <c r="K176" i="54"/>
  <c r="G176" i="54"/>
  <c r="F176" i="54"/>
  <c r="E176" i="54"/>
  <c r="D176" i="54"/>
  <c r="A176" i="54"/>
  <c r="B176" i="54" s="1"/>
  <c r="N175" i="54"/>
  <c r="M175" i="54"/>
  <c r="L175" i="54"/>
  <c r="K175" i="54"/>
  <c r="G175" i="54"/>
  <c r="F175" i="54"/>
  <c r="E175" i="54"/>
  <c r="D175" i="54"/>
  <c r="A175" i="54"/>
  <c r="B175" i="54" s="1"/>
  <c r="N174" i="54"/>
  <c r="M174" i="54"/>
  <c r="L174" i="54"/>
  <c r="K174" i="54"/>
  <c r="G174" i="54"/>
  <c r="F174" i="54"/>
  <c r="E174" i="54"/>
  <c r="D174" i="54"/>
  <c r="A174" i="54"/>
  <c r="B174" i="54" s="1"/>
  <c r="N173" i="54"/>
  <c r="M173" i="54"/>
  <c r="L173" i="54"/>
  <c r="K173" i="54"/>
  <c r="G173" i="54"/>
  <c r="F173" i="54"/>
  <c r="E173" i="54"/>
  <c r="D173" i="54"/>
  <c r="A173" i="54"/>
  <c r="B173" i="54" s="1"/>
  <c r="N172" i="54"/>
  <c r="M172" i="54"/>
  <c r="L172" i="54"/>
  <c r="K172" i="54"/>
  <c r="G172" i="54"/>
  <c r="F172" i="54"/>
  <c r="E172" i="54"/>
  <c r="D172" i="54"/>
  <c r="A172" i="54"/>
  <c r="B172" i="54" s="1"/>
  <c r="N171" i="54"/>
  <c r="M171" i="54"/>
  <c r="L171" i="54"/>
  <c r="K171" i="54"/>
  <c r="G171" i="54"/>
  <c r="F171" i="54"/>
  <c r="E171" i="54"/>
  <c r="D171" i="54"/>
  <c r="A171" i="54"/>
  <c r="B171" i="54" s="1"/>
  <c r="N170" i="54"/>
  <c r="M170" i="54"/>
  <c r="L170" i="54"/>
  <c r="K170" i="54"/>
  <c r="G170" i="54"/>
  <c r="F170" i="54"/>
  <c r="E170" i="54"/>
  <c r="D170" i="54"/>
  <c r="A170" i="54"/>
  <c r="B170" i="54" s="1"/>
  <c r="N169" i="54"/>
  <c r="M169" i="54"/>
  <c r="L169" i="54"/>
  <c r="K169" i="54"/>
  <c r="G169" i="54"/>
  <c r="F169" i="54"/>
  <c r="E169" i="54"/>
  <c r="D169" i="54"/>
  <c r="A169" i="54"/>
  <c r="B169" i="54" s="1"/>
  <c r="N168" i="54"/>
  <c r="M168" i="54"/>
  <c r="L168" i="54"/>
  <c r="K168" i="54"/>
  <c r="G168" i="54"/>
  <c r="F168" i="54"/>
  <c r="E168" i="54"/>
  <c r="D168" i="54"/>
  <c r="A168" i="54"/>
  <c r="B168" i="54" s="1"/>
  <c r="N167" i="54"/>
  <c r="M167" i="54"/>
  <c r="L167" i="54"/>
  <c r="K167" i="54"/>
  <c r="G167" i="54"/>
  <c r="F167" i="54"/>
  <c r="E167" i="54"/>
  <c r="D167" i="54"/>
  <c r="A167" i="54"/>
  <c r="B167" i="54" s="1"/>
  <c r="N166" i="54"/>
  <c r="M166" i="54"/>
  <c r="L166" i="54"/>
  <c r="K166" i="54"/>
  <c r="G166" i="54"/>
  <c r="F166" i="54"/>
  <c r="E166" i="54"/>
  <c r="D166" i="54"/>
  <c r="A166" i="54"/>
  <c r="B166" i="54" s="1"/>
  <c r="N165" i="54"/>
  <c r="M165" i="54"/>
  <c r="L165" i="54"/>
  <c r="K165" i="54"/>
  <c r="G165" i="54"/>
  <c r="F165" i="54"/>
  <c r="E165" i="54"/>
  <c r="D165" i="54"/>
  <c r="A165" i="54"/>
  <c r="B165" i="54" s="1"/>
  <c r="N164" i="54"/>
  <c r="M164" i="54"/>
  <c r="L164" i="54"/>
  <c r="K164" i="54"/>
  <c r="G164" i="54"/>
  <c r="F164" i="54"/>
  <c r="E164" i="54"/>
  <c r="D164" i="54"/>
  <c r="A164" i="54"/>
  <c r="B164" i="54" s="1"/>
  <c r="N163" i="54"/>
  <c r="M163" i="54"/>
  <c r="L163" i="54"/>
  <c r="K163" i="54"/>
  <c r="G163" i="54"/>
  <c r="F163" i="54"/>
  <c r="E163" i="54"/>
  <c r="D163" i="54"/>
  <c r="A163" i="54"/>
  <c r="B163" i="54" s="1"/>
  <c r="N162" i="54"/>
  <c r="M162" i="54"/>
  <c r="L162" i="54"/>
  <c r="K162" i="54"/>
  <c r="G162" i="54"/>
  <c r="F162" i="54"/>
  <c r="E162" i="54"/>
  <c r="D162" i="54"/>
  <c r="A162" i="54"/>
  <c r="B162" i="54" s="1"/>
  <c r="N161" i="54"/>
  <c r="M161" i="54"/>
  <c r="L161" i="54"/>
  <c r="K161" i="54"/>
  <c r="G161" i="54"/>
  <c r="F161" i="54"/>
  <c r="E161" i="54"/>
  <c r="D161" i="54"/>
  <c r="A161" i="54"/>
  <c r="B161" i="54" s="1"/>
  <c r="N160" i="54"/>
  <c r="M160" i="54"/>
  <c r="L160" i="54"/>
  <c r="K160" i="54"/>
  <c r="G160" i="54"/>
  <c r="F160" i="54"/>
  <c r="E160" i="54"/>
  <c r="D160" i="54"/>
  <c r="A160" i="54"/>
  <c r="B160" i="54" s="1"/>
  <c r="N159" i="54"/>
  <c r="M159" i="54"/>
  <c r="L159" i="54"/>
  <c r="K159" i="54"/>
  <c r="G159" i="54"/>
  <c r="F159" i="54"/>
  <c r="E159" i="54"/>
  <c r="D159" i="54"/>
  <c r="A159" i="54"/>
  <c r="B159" i="54" s="1"/>
  <c r="N158" i="54"/>
  <c r="M158" i="54"/>
  <c r="L158" i="54"/>
  <c r="K158" i="54"/>
  <c r="G158" i="54"/>
  <c r="F158" i="54"/>
  <c r="E158" i="54"/>
  <c r="D158" i="54"/>
  <c r="A158" i="54"/>
  <c r="B158" i="54" s="1"/>
  <c r="N157" i="54"/>
  <c r="M157" i="54"/>
  <c r="L157" i="54"/>
  <c r="K157" i="54"/>
  <c r="G157" i="54"/>
  <c r="F157" i="54"/>
  <c r="E157" i="54"/>
  <c r="D157" i="54"/>
  <c r="A157" i="54"/>
  <c r="B157" i="54" s="1"/>
  <c r="N156" i="54"/>
  <c r="M156" i="54"/>
  <c r="L156" i="54"/>
  <c r="K156" i="54"/>
  <c r="G156" i="54"/>
  <c r="F156" i="54"/>
  <c r="E156" i="54"/>
  <c r="D156" i="54"/>
  <c r="A156" i="54"/>
  <c r="B156" i="54" s="1"/>
  <c r="N155" i="54"/>
  <c r="M155" i="54"/>
  <c r="L155" i="54"/>
  <c r="K155" i="54"/>
  <c r="G155" i="54"/>
  <c r="F155" i="54"/>
  <c r="E155" i="54"/>
  <c r="D155" i="54"/>
  <c r="A155" i="54"/>
  <c r="B155" i="54" s="1"/>
  <c r="N154" i="54"/>
  <c r="M154" i="54"/>
  <c r="L154" i="54"/>
  <c r="K154" i="54"/>
  <c r="G154" i="54"/>
  <c r="F154" i="54"/>
  <c r="E154" i="54"/>
  <c r="D154" i="54"/>
  <c r="A154" i="54"/>
  <c r="B154" i="54" s="1"/>
  <c r="N153" i="54"/>
  <c r="M153" i="54"/>
  <c r="L153" i="54"/>
  <c r="K153" i="54"/>
  <c r="G153" i="54"/>
  <c r="F153" i="54"/>
  <c r="E153" i="54"/>
  <c r="D153" i="54"/>
  <c r="A153" i="54"/>
  <c r="B153" i="54" s="1"/>
  <c r="N152" i="54"/>
  <c r="M152" i="54"/>
  <c r="L152" i="54"/>
  <c r="K152" i="54"/>
  <c r="G152" i="54"/>
  <c r="F152" i="54"/>
  <c r="E152" i="54"/>
  <c r="D152" i="54"/>
  <c r="A152" i="54"/>
  <c r="B152" i="54" s="1"/>
  <c r="N151" i="54"/>
  <c r="M151" i="54"/>
  <c r="L151" i="54"/>
  <c r="K151" i="54"/>
  <c r="G151" i="54"/>
  <c r="F151" i="54"/>
  <c r="E151" i="54"/>
  <c r="D151" i="54"/>
  <c r="A151" i="54"/>
  <c r="B151" i="54" s="1"/>
  <c r="N150" i="54"/>
  <c r="M150" i="54"/>
  <c r="L150" i="54"/>
  <c r="K150" i="54"/>
  <c r="G150" i="54"/>
  <c r="F150" i="54"/>
  <c r="E150" i="54"/>
  <c r="D150" i="54"/>
  <c r="A150" i="54"/>
  <c r="B150" i="54" s="1"/>
  <c r="N149" i="54"/>
  <c r="M149" i="54"/>
  <c r="L149" i="54"/>
  <c r="K149" i="54"/>
  <c r="G149" i="54"/>
  <c r="F149" i="54"/>
  <c r="E149" i="54"/>
  <c r="D149" i="54"/>
  <c r="A149" i="54"/>
  <c r="B149" i="54" s="1"/>
  <c r="N148" i="54"/>
  <c r="M148" i="54"/>
  <c r="L148" i="54"/>
  <c r="K148" i="54"/>
  <c r="G148" i="54"/>
  <c r="F148" i="54"/>
  <c r="E148" i="54"/>
  <c r="D148" i="54"/>
  <c r="A148" i="54"/>
  <c r="B148" i="54" s="1"/>
  <c r="N147" i="54"/>
  <c r="M147" i="54"/>
  <c r="L147" i="54"/>
  <c r="K147" i="54"/>
  <c r="G147" i="54"/>
  <c r="F147" i="54"/>
  <c r="E147" i="54"/>
  <c r="D147" i="54"/>
  <c r="A147" i="54"/>
  <c r="B147" i="54" s="1"/>
  <c r="N146" i="54"/>
  <c r="M146" i="54"/>
  <c r="L146" i="54"/>
  <c r="K146" i="54"/>
  <c r="G146" i="54"/>
  <c r="F146" i="54"/>
  <c r="E146" i="54"/>
  <c r="D146" i="54"/>
  <c r="A146" i="54"/>
  <c r="B146" i="54" s="1"/>
  <c r="N145" i="54"/>
  <c r="M145" i="54"/>
  <c r="L145" i="54"/>
  <c r="K145" i="54"/>
  <c r="G145" i="54"/>
  <c r="F145" i="54"/>
  <c r="E145" i="54"/>
  <c r="D145" i="54"/>
  <c r="A145" i="54"/>
  <c r="B145" i="54" s="1"/>
  <c r="N144" i="54"/>
  <c r="M144" i="54"/>
  <c r="L144" i="54"/>
  <c r="K144" i="54"/>
  <c r="G144" i="54"/>
  <c r="F144" i="54"/>
  <c r="E144" i="54"/>
  <c r="D144" i="54"/>
  <c r="A144" i="54"/>
  <c r="B144" i="54" s="1"/>
  <c r="N143" i="54"/>
  <c r="M143" i="54"/>
  <c r="L143" i="54"/>
  <c r="K143" i="54"/>
  <c r="G143" i="54"/>
  <c r="F143" i="54"/>
  <c r="E143" i="54"/>
  <c r="D143" i="54"/>
  <c r="A143" i="54"/>
  <c r="B143" i="54" s="1"/>
  <c r="N142" i="54"/>
  <c r="M142" i="54"/>
  <c r="L142" i="54"/>
  <c r="K142" i="54"/>
  <c r="G142" i="54"/>
  <c r="F142" i="54"/>
  <c r="E142" i="54"/>
  <c r="D142" i="54"/>
  <c r="A142" i="54"/>
  <c r="B142" i="54" s="1"/>
  <c r="N141" i="54"/>
  <c r="M141" i="54"/>
  <c r="L141" i="54"/>
  <c r="K141" i="54"/>
  <c r="G141" i="54"/>
  <c r="F141" i="54"/>
  <c r="E141" i="54"/>
  <c r="D141" i="54"/>
  <c r="A141" i="54"/>
  <c r="B141" i="54" s="1"/>
  <c r="N140" i="54"/>
  <c r="M140" i="54"/>
  <c r="L140" i="54"/>
  <c r="K140" i="54"/>
  <c r="G140" i="54"/>
  <c r="F140" i="54"/>
  <c r="E140" i="54"/>
  <c r="D140" i="54"/>
  <c r="A140" i="54"/>
  <c r="B140" i="54" s="1"/>
  <c r="N139" i="54"/>
  <c r="M139" i="54"/>
  <c r="L139" i="54"/>
  <c r="K139" i="54"/>
  <c r="G139" i="54"/>
  <c r="F139" i="54"/>
  <c r="E139" i="54"/>
  <c r="D139" i="54"/>
  <c r="A139" i="54"/>
  <c r="B139" i="54" s="1"/>
  <c r="N138" i="54"/>
  <c r="M138" i="54"/>
  <c r="L138" i="54"/>
  <c r="K138" i="54"/>
  <c r="G138" i="54"/>
  <c r="F138" i="54"/>
  <c r="E138" i="54"/>
  <c r="D138" i="54"/>
  <c r="A138" i="54"/>
  <c r="B138" i="54" s="1"/>
  <c r="N137" i="54"/>
  <c r="M137" i="54"/>
  <c r="L137" i="54"/>
  <c r="K137" i="54"/>
  <c r="G137" i="54"/>
  <c r="F137" i="54"/>
  <c r="E137" i="54"/>
  <c r="D137" i="54"/>
  <c r="A137" i="54"/>
  <c r="B137" i="54" s="1"/>
  <c r="N136" i="54"/>
  <c r="M136" i="54"/>
  <c r="L136" i="54"/>
  <c r="K136" i="54"/>
  <c r="G136" i="54"/>
  <c r="F136" i="54"/>
  <c r="E136" i="54"/>
  <c r="D136" i="54"/>
  <c r="A136" i="54"/>
  <c r="B136" i="54" s="1"/>
  <c r="N135" i="54"/>
  <c r="M135" i="54"/>
  <c r="L135" i="54"/>
  <c r="K135" i="54"/>
  <c r="G135" i="54"/>
  <c r="F135" i="54"/>
  <c r="E135" i="54"/>
  <c r="D135" i="54"/>
  <c r="A135" i="54"/>
  <c r="B135" i="54" s="1"/>
  <c r="N134" i="54"/>
  <c r="M134" i="54"/>
  <c r="L134" i="54"/>
  <c r="K134" i="54"/>
  <c r="G134" i="54"/>
  <c r="F134" i="54"/>
  <c r="E134" i="54"/>
  <c r="D134" i="54"/>
  <c r="A134" i="54"/>
  <c r="B134" i="54" s="1"/>
  <c r="N133" i="54"/>
  <c r="M133" i="54"/>
  <c r="L133" i="54"/>
  <c r="K133" i="54"/>
  <c r="G133" i="54"/>
  <c r="F133" i="54"/>
  <c r="E133" i="54"/>
  <c r="D133" i="54"/>
  <c r="A133" i="54"/>
  <c r="B133" i="54" s="1"/>
  <c r="N132" i="54"/>
  <c r="M132" i="54"/>
  <c r="L132" i="54"/>
  <c r="K132" i="54"/>
  <c r="G132" i="54"/>
  <c r="F132" i="54"/>
  <c r="E132" i="54"/>
  <c r="D132" i="54"/>
  <c r="A132" i="54"/>
  <c r="B132" i="54" s="1"/>
  <c r="N131" i="54"/>
  <c r="M131" i="54"/>
  <c r="L131" i="54"/>
  <c r="K131" i="54"/>
  <c r="G131" i="54"/>
  <c r="F131" i="54"/>
  <c r="E131" i="54"/>
  <c r="D131" i="54"/>
  <c r="A131" i="54"/>
  <c r="B131" i="54" s="1"/>
  <c r="N130" i="54"/>
  <c r="M130" i="54"/>
  <c r="L130" i="54"/>
  <c r="K130" i="54"/>
  <c r="G130" i="54"/>
  <c r="F130" i="54"/>
  <c r="E130" i="54"/>
  <c r="D130" i="54"/>
  <c r="A130" i="54"/>
  <c r="B130" i="54" s="1"/>
  <c r="N129" i="54"/>
  <c r="M129" i="54"/>
  <c r="L129" i="54"/>
  <c r="K129" i="54"/>
  <c r="G129" i="54"/>
  <c r="F129" i="54"/>
  <c r="E129" i="54"/>
  <c r="D129" i="54"/>
  <c r="A129" i="54"/>
  <c r="B129" i="54" s="1"/>
  <c r="N128" i="54"/>
  <c r="M128" i="54"/>
  <c r="L128" i="54"/>
  <c r="K128" i="54"/>
  <c r="G128" i="54"/>
  <c r="F128" i="54"/>
  <c r="E128" i="54"/>
  <c r="D128" i="54"/>
  <c r="A128" i="54"/>
  <c r="B128" i="54" s="1"/>
  <c r="N127" i="54"/>
  <c r="M127" i="54"/>
  <c r="L127" i="54"/>
  <c r="K127" i="54"/>
  <c r="G127" i="54"/>
  <c r="F127" i="54"/>
  <c r="E127" i="54"/>
  <c r="D127" i="54"/>
  <c r="A127" i="54"/>
  <c r="B127" i="54" s="1"/>
  <c r="N126" i="54"/>
  <c r="M126" i="54"/>
  <c r="L126" i="54"/>
  <c r="K126" i="54"/>
  <c r="G126" i="54"/>
  <c r="F126" i="54"/>
  <c r="E126" i="54"/>
  <c r="D126" i="54"/>
  <c r="A126" i="54"/>
  <c r="B126" i="54" s="1"/>
  <c r="N125" i="54"/>
  <c r="M125" i="54"/>
  <c r="L125" i="54"/>
  <c r="K125" i="54"/>
  <c r="G125" i="54"/>
  <c r="F125" i="54"/>
  <c r="E125" i="54"/>
  <c r="D125" i="54"/>
  <c r="A125" i="54"/>
  <c r="B125" i="54" s="1"/>
  <c r="N124" i="54"/>
  <c r="M124" i="54"/>
  <c r="L124" i="54"/>
  <c r="K124" i="54"/>
  <c r="G124" i="54"/>
  <c r="F124" i="54"/>
  <c r="E124" i="54"/>
  <c r="D124" i="54"/>
  <c r="A124" i="54"/>
  <c r="B124" i="54" s="1"/>
  <c r="N123" i="54"/>
  <c r="M123" i="54"/>
  <c r="L123" i="54"/>
  <c r="K123" i="54"/>
  <c r="G123" i="54"/>
  <c r="F123" i="54"/>
  <c r="E123" i="54"/>
  <c r="D123" i="54"/>
  <c r="A123" i="54"/>
  <c r="B123" i="54" s="1"/>
  <c r="N122" i="54"/>
  <c r="M122" i="54"/>
  <c r="L122" i="54"/>
  <c r="K122" i="54"/>
  <c r="G122" i="54"/>
  <c r="F122" i="54"/>
  <c r="E122" i="54"/>
  <c r="D122" i="54"/>
  <c r="A122" i="54"/>
  <c r="B122" i="54" s="1"/>
  <c r="N121" i="54"/>
  <c r="M121" i="54"/>
  <c r="L121" i="54"/>
  <c r="K121" i="54"/>
  <c r="G121" i="54"/>
  <c r="F121" i="54"/>
  <c r="E121" i="54"/>
  <c r="D121" i="54"/>
  <c r="A121" i="54"/>
  <c r="B121" i="54" s="1"/>
  <c r="N120" i="54"/>
  <c r="M120" i="54"/>
  <c r="L120" i="54"/>
  <c r="K120" i="54"/>
  <c r="G120" i="54"/>
  <c r="F120" i="54"/>
  <c r="E120" i="54"/>
  <c r="D120" i="54"/>
  <c r="A120" i="54"/>
  <c r="B120" i="54" s="1"/>
  <c r="N119" i="54"/>
  <c r="M119" i="54"/>
  <c r="L119" i="54"/>
  <c r="K119" i="54"/>
  <c r="G119" i="54"/>
  <c r="F119" i="54"/>
  <c r="E119" i="54"/>
  <c r="D119" i="54"/>
  <c r="A119" i="54"/>
  <c r="B119" i="54" s="1"/>
  <c r="N118" i="54"/>
  <c r="M118" i="54"/>
  <c r="L118" i="54"/>
  <c r="K118" i="54"/>
  <c r="G118" i="54"/>
  <c r="F118" i="54"/>
  <c r="E118" i="54"/>
  <c r="D118" i="54"/>
  <c r="A118" i="54"/>
  <c r="B118" i="54" s="1"/>
  <c r="N117" i="54"/>
  <c r="M117" i="54"/>
  <c r="L117" i="54"/>
  <c r="K117" i="54"/>
  <c r="G117" i="54"/>
  <c r="F117" i="54"/>
  <c r="E117" i="54"/>
  <c r="D117" i="54"/>
  <c r="A117" i="54"/>
  <c r="B117" i="54" s="1"/>
  <c r="N116" i="54"/>
  <c r="M116" i="54"/>
  <c r="L116" i="54"/>
  <c r="K116" i="54"/>
  <c r="G116" i="54"/>
  <c r="F116" i="54"/>
  <c r="E116" i="54"/>
  <c r="D116" i="54"/>
  <c r="A116" i="54"/>
  <c r="B116" i="54" s="1"/>
  <c r="N115" i="54"/>
  <c r="M115" i="54"/>
  <c r="L115" i="54"/>
  <c r="K115" i="54"/>
  <c r="G115" i="54"/>
  <c r="F115" i="54"/>
  <c r="E115" i="54"/>
  <c r="D115" i="54"/>
  <c r="A115" i="54"/>
  <c r="B115" i="54" s="1"/>
  <c r="N114" i="54"/>
  <c r="M114" i="54"/>
  <c r="L114" i="54"/>
  <c r="K114" i="54"/>
  <c r="G114" i="54"/>
  <c r="F114" i="54"/>
  <c r="E114" i="54"/>
  <c r="D114" i="54"/>
  <c r="A114" i="54"/>
  <c r="B114" i="54" s="1"/>
  <c r="N113" i="54"/>
  <c r="M113" i="54"/>
  <c r="L113" i="54"/>
  <c r="K113" i="54"/>
  <c r="G113" i="54"/>
  <c r="F113" i="54"/>
  <c r="E113" i="54"/>
  <c r="D113" i="54"/>
  <c r="A113" i="54"/>
  <c r="B113" i="54" s="1"/>
  <c r="N112" i="54"/>
  <c r="M112" i="54"/>
  <c r="L112" i="54"/>
  <c r="K112" i="54"/>
  <c r="G112" i="54"/>
  <c r="F112" i="54"/>
  <c r="E112" i="54"/>
  <c r="D112" i="54"/>
  <c r="A112" i="54"/>
  <c r="B112" i="54" s="1"/>
  <c r="N111" i="54"/>
  <c r="M111" i="54"/>
  <c r="L111" i="54"/>
  <c r="K111" i="54"/>
  <c r="G111" i="54"/>
  <c r="F111" i="54"/>
  <c r="E111" i="54"/>
  <c r="D111" i="54"/>
  <c r="A111" i="54"/>
  <c r="B111" i="54" s="1"/>
  <c r="N110" i="54"/>
  <c r="M110" i="54"/>
  <c r="L110" i="54"/>
  <c r="K110" i="54"/>
  <c r="G110" i="54"/>
  <c r="F110" i="54"/>
  <c r="E110" i="54"/>
  <c r="D110" i="54"/>
  <c r="A110" i="54"/>
  <c r="B110" i="54" s="1"/>
  <c r="N109" i="54"/>
  <c r="M109" i="54"/>
  <c r="L109" i="54"/>
  <c r="K109" i="54"/>
  <c r="G109" i="54"/>
  <c r="F109" i="54"/>
  <c r="E109" i="54"/>
  <c r="D109" i="54"/>
  <c r="A109" i="54"/>
  <c r="B109" i="54" s="1"/>
  <c r="N108" i="54"/>
  <c r="M108" i="54"/>
  <c r="L108" i="54"/>
  <c r="K108" i="54"/>
  <c r="G108" i="54"/>
  <c r="F108" i="54"/>
  <c r="E108" i="54"/>
  <c r="D108" i="54"/>
  <c r="A108" i="54"/>
  <c r="B108" i="54" s="1"/>
  <c r="N107" i="54"/>
  <c r="M107" i="54"/>
  <c r="L107" i="54"/>
  <c r="K107" i="54"/>
  <c r="G107" i="54"/>
  <c r="F107" i="54"/>
  <c r="E107" i="54"/>
  <c r="D107" i="54"/>
  <c r="A107" i="54"/>
  <c r="B107" i="54" s="1"/>
  <c r="N106" i="54"/>
  <c r="M106" i="54"/>
  <c r="L106" i="54"/>
  <c r="K106" i="54"/>
  <c r="G106" i="54"/>
  <c r="F106" i="54"/>
  <c r="E106" i="54"/>
  <c r="D106" i="54"/>
  <c r="A106" i="54"/>
  <c r="B106" i="54" s="1"/>
  <c r="N105" i="54"/>
  <c r="M105" i="54"/>
  <c r="L105" i="54"/>
  <c r="K105" i="54"/>
  <c r="G105" i="54"/>
  <c r="F105" i="54"/>
  <c r="E105" i="54"/>
  <c r="D105" i="54"/>
  <c r="A105" i="54"/>
  <c r="B105" i="54" s="1"/>
  <c r="N104" i="54"/>
  <c r="M104" i="54"/>
  <c r="L104" i="54"/>
  <c r="K104" i="54"/>
  <c r="G104" i="54"/>
  <c r="F104" i="54"/>
  <c r="E104" i="54"/>
  <c r="D104" i="54"/>
  <c r="A104" i="54"/>
  <c r="B104" i="54" s="1"/>
  <c r="N103" i="54"/>
  <c r="M103" i="54"/>
  <c r="L103" i="54"/>
  <c r="K103" i="54"/>
  <c r="G103" i="54"/>
  <c r="F103" i="54"/>
  <c r="E103" i="54"/>
  <c r="D103" i="54"/>
  <c r="A103" i="54"/>
  <c r="B103" i="54" s="1"/>
  <c r="N102" i="54"/>
  <c r="M102" i="54"/>
  <c r="L102" i="54"/>
  <c r="K102" i="54"/>
  <c r="G102" i="54"/>
  <c r="F102" i="54"/>
  <c r="E102" i="54"/>
  <c r="D102" i="54"/>
  <c r="A102" i="54"/>
  <c r="B102" i="54" s="1"/>
  <c r="N101" i="54"/>
  <c r="M101" i="54"/>
  <c r="L101" i="54"/>
  <c r="K101" i="54"/>
  <c r="G101" i="54"/>
  <c r="F101" i="54"/>
  <c r="E101" i="54"/>
  <c r="D101" i="54"/>
  <c r="A101" i="54"/>
  <c r="B101" i="54" s="1"/>
  <c r="N100" i="54"/>
  <c r="M100" i="54"/>
  <c r="L100" i="54"/>
  <c r="K100" i="54"/>
  <c r="G100" i="54"/>
  <c r="F100" i="54"/>
  <c r="E100" i="54"/>
  <c r="D100" i="54"/>
  <c r="A100" i="54"/>
  <c r="B100" i="54" s="1"/>
  <c r="N99" i="54"/>
  <c r="M99" i="54"/>
  <c r="L99" i="54"/>
  <c r="K99" i="54"/>
  <c r="G99" i="54"/>
  <c r="F99" i="54"/>
  <c r="E99" i="54"/>
  <c r="D99" i="54"/>
  <c r="A99" i="54"/>
  <c r="B99" i="54" s="1"/>
  <c r="N98" i="54"/>
  <c r="M98" i="54"/>
  <c r="L98" i="54"/>
  <c r="K98" i="54"/>
  <c r="G98" i="54"/>
  <c r="F98" i="54"/>
  <c r="E98" i="54"/>
  <c r="D98" i="54"/>
  <c r="A98" i="54"/>
  <c r="B98" i="54" s="1"/>
  <c r="N97" i="54"/>
  <c r="M97" i="54"/>
  <c r="L97" i="54"/>
  <c r="K97" i="54"/>
  <c r="G97" i="54"/>
  <c r="F97" i="54"/>
  <c r="E97" i="54"/>
  <c r="D97" i="54"/>
  <c r="A97" i="54"/>
  <c r="B97" i="54" s="1"/>
  <c r="N96" i="54"/>
  <c r="M96" i="54"/>
  <c r="L96" i="54"/>
  <c r="K96" i="54"/>
  <c r="G96" i="54"/>
  <c r="F96" i="54"/>
  <c r="E96" i="54"/>
  <c r="D96" i="54"/>
  <c r="A96" i="54"/>
  <c r="B96" i="54" s="1"/>
  <c r="N95" i="54"/>
  <c r="M95" i="54"/>
  <c r="L95" i="54"/>
  <c r="K95" i="54"/>
  <c r="G95" i="54"/>
  <c r="F95" i="54"/>
  <c r="E95" i="54"/>
  <c r="D95" i="54"/>
  <c r="A95" i="54"/>
  <c r="B95" i="54" s="1"/>
  <c r="N94" i="54"/>
  <c r="M94" i="54"/>
  <c r="L94" i="54"/>
  <c r="K94" i="54"/>
  <c r="G94" i="54"/>
  <c r="F94" i="54"/>
  <c r="E94" i="54"/>
  <c r="D94" i="54"/>
  <c r="A94" i="54"/>
  <c r="B94" i="54" s="1"/>
  <c r="N93" i="54"/>
  <c r="M93" i="54"/>
  <c r="L93" i="54"/>
  <c r="K93" i="54"/>
  <c r="G93" i="54"/>
  <c r="F93" i="54"/>
  <c r="E93" i="54"/>
  <c r="D93" i="54"/>
  <c r="A93" i="54"/>
  <c r="B93" i="54" s="1"/>
  <c r="N92" i="54"/>
  <c r="M92" i="54"/>
  <c r="L92" i="54"/>
  <c r="K92" i="54"/>
  <c r="G92" i="54"/>
  <c r="F92" i="54"/>
  <c r="E92" i="54"/>
  <c r="D92" i="54"/>
  <c r="A92" i="54"/>
  <c r="B92" i="54" s="1"/>
  <c r="N91" i="54"/>
  <c r="M91" i="54"/>
  <c r="L91" i="54"/>
  <c r="K91" i="54"/>
  <c r="G91" i="54"/>
  <c r="F91" i="54"/>
  <c r="E91" i="54"/>
  <c r="D91" i="54"/>
  <c r="A91" i="54"/>
  <c r="B91" i="54" s="1"/>
  <c r="N90" i="54"/>
  <c r="M90" i="54"/>
  <c r="L90" i="54"/>
  <c r="K90" i="54"/>
  <c r="G90" i="54"/>
  <c r="F90" i="54"/>
  <c r="E90" i="54"/>
  <c r="D90" i="54"/>
  <c r="A90" i="54"/>
  <c r="B90" i="54" s="1"/>
  <c r="N89" i="54"/>
  <c r="M89" i="54"/>
  <c r="L89" i="54"/>
  <c r="K89" i="54"/>
  <c r="G89" i="54"/>
  <c r="F89" i="54"/>
  <c r="E89" i="54"/>
  <c r="D89" i="54"/>
  <c r="A89" i="54"/>
  <c r="B89" i="54" s="1"/>
  <c r="N88" i="54"/>
  <c r="M88" i="54"/>
  <c r="L88" i="54"/>
  <c r="K88" i="54"/>
  <c r="G88" i="54"/>
  <c r="F88" i="54"/>
  <c r="E88" i="54"/>
  <c r="D88" i="54"/>
  <c r="A88" i="54"/>
  <c r="B88" i="54" s="1"/>
  <c r="N87" i="54"/>
  <c r="M87" i="54"/>
  <c r="L87" i="54"/>
  <c r="K87" i="54"/>
  <c r="G87" i="54"/>
  <c r="F87" i="54"/>
  <c r="E87" i="54"/>
  <c r="D87" i="54"/>
  <c r="A87" i="54"/>
  <c r="B87" i="54" s="1"/>
  <c r="N86" i="54"/>
  <c r="M86" i="54"/>
  <c r="L86" i="54"/>
  <c r="K86" i="54"/>
  <c r="G86" i="54"/>
  <c r="F86" i="54"/>
  <c r="E86" i="54"/>
  <c r="D86" i="54"/>
  <c r="A86" i="54"/>
  <c r="B86" i="54" s="1"/>
  <c r="N85" i="54"/>
  <c r="M85" i="54"/>
  <c r="L85" i="54"/>
  <c r="K85" i="54"/>
  <c r="G85" i="54"/>
  <c r="F85" i="54"/>
  <c r="E85" i="54"/>
  <c r="D85" i="54"/>
  <c r="A85" i="54"/>
  <c r="B85" i="54" s="1"/>
  <c r="N84" i="54"/>
  <c r="M84" i="54"/>
  <c r="L84" i="54"/>
  <c r="K84" i="54"/>
  <c r="G84" i="54"/>
  <c r="F84" i="54"/>
  <c r="E84" i="54"/>
  <c r="D84" i="54"/>
  <c r="A84" i="54"/>
  <c r="B84" i="54" s="1"/>
  <c r="N83" i="54"/>
  <c r="M83" i="54"/>
  <c r="L83" i="54"/>
  <c r="K83" i="54"/>
  <c r="G83" i="54"/>
  <c r="F83" i="54"/>
  <c r="E83" i="54"/>
  <c r="D83" i="54"/>
  <c r="A83" i="54"/>
  <c r="B83" i="54" s="1"/>
  <c r="N82" i="54"/>
  <c r="M82" i="54"/>
  <c r="L82" i="54"/>
  <c r="K82" i="54"/>
  <c r="G82" i="54"/>
  <c r="F82" i="54"/>
  <c r="E82" i="54"/>
  <c r="D82" i="54"/>
  <c r="A82" i="54"/>
  <c r="B82" i="54" s="1"/>
  <c r="N81" i="54"/>
  <c r="M81" i="54"/>
  <c r="L81" i="54"/>
  <c r="K81" i="54"/>
  <c r="G81" i="54"/>
  <c r="F81" i="54"/>
  <c r="E81" i="54"/>
  <c r="D81" i="54"/>
  <c r="A81" i="54"/>
  <c r="B81" i="54" s="1"/>
  <c r="N80" i="54"/>
  <c r="M80" i="54"/>
  <c r="L80" i="54"/>
  <c r="K80" i="54"/>
  <c r="G80" i="54"/>
  <c r="F80" i="54"/>
  <c r="E80" i="54"/>
  <c r="D80" i="54"/>
  <c r="A80" i="54"/>
  <c r="B80" i="54" s="1"/>
  <c r="N79" i="54"/>
  <c r="M79" i="54"/>
  <c r="L79" i="54"/>
  <c r="K79" i="54"/>
  <c r="G79" i="54"/>
  <c r="F79" i="54"/>
  <c r="E79" i="54"/>
  <c r="D79" i="54"/>
  <c r="A79" i="54"/>
  <c r="B79" i="54" s="1"/>
  <c r="N78" i="54"/>
  <c r="M78" i="54"/>
  <c r="L78" i="54"/>
  <c r="K78" i="54"/>
  <c r="G78" i="54"/>
  <c r="F78" i="54"/>
  <c r="E78" i="54"/>
  <c r="D78" i="54"/>
  <c r="A78" i="54"/>
  <c r="B78" i="54" s="1"/>
  <c r="N77" i="54"/>
  <c r="M77" i="54"/>
  <c r="L77" i="54"/>
  <c r="K77" i="54"/>
  <c r="G77" i="54"/>
  <c r="F77" i="54"/>
  <c r="E77" i="54"/>
  <c r="D77" i="54"/>
  <c r="A77" i="54"/>
  <c r="B77" i="54" s="1"/>
  <c r="N76" i="54"/>
  <c r="M76" i="54"/>
  <c r="L76" i="54"/>
  <c r="K76" i="54"/>
  <c r="G76" i="54"/>
  <c r="F76" i="54"/>
  <c r="E76" i="54"/>
  <c r="D76" i="54"/>
  <c r="A76" i="54"/>
  <c r="B76" i="54" s="1"/>
  <c r="N75" i="54"/>
  <c r="M75" i="54"/>
  <c r="L75" i="54"/>
  <c r="K75" i="54"/>
  <c r="G75" i="54"/>
  <c r="F75" i="54"/>
  <c r="E75" i="54"/>
  <c r="D75" i="54"/>
  <c r="A75" i="54"/>
  <c r="B75" i="54" s="1"/>
  <c r="N74" i="54"/>
  <c r="M74" i="54"/>
  <c r="L74" i="54"/>
  <c r="K74" i="54"/>
  <c r="G74" i="54"/>
  <c r="F74" i="54"/>
  <c r="E74" i="54"/>
  <c r="D74" i="54"/>
  <c r="A74" i="54"/>
  <c r="B74" i="54" s="1"/>
  <c r="N73" i="54"/>
  <c r="M73" i="54"/>
  <c r="L73" i="54"/>
  <c r="K73" i="54"/>
  <c r="G73" i="54"/>
  <c r="F73" i="54"/>
  <c r="E73" i="54"/>
  <c r="D73" i="54"/>
  <c r="A73" i="54"/>
  <c r="B73" i="54" s="1"/>
  <c r="N72" i="54"/>
  <c r="M72" i="54"/>
  <c r="L72" i="54"/>
  <c r="K72" i="54"/>
  <c r="G72" i="54"/>
  <c r="F72" i="54"/>
  <c r="E72" i="54"/>
  <c r="D72" i="54"/>
  <c r="A72" i="54"/>
  <c r="B72" i="54" s="1"/>
  <c r="N71" i="54"/>
  <c r="M71" i="54"/>
  <c r="L71" i="54"/>
  <c r="K71" i="54"/>
  <c r="G71" i="54"/>
  <c r="F71" i="54"/>
  <c r="E71" i="54"/>
  <c r="D71" i="54"/>
  <c r="A71" i="54"/>
  <c r="B71" i="54" s="1"/>
  <c r="N70" i="54"/>
  <c r="M70" i="54"/>
  <c r="L70" i="54"/>
  <c r="K70" i="54"/>
  <c r="G70" i="54"/>
  <c r="F70" i="54"/>
  <c r="E70" i="54"/>
  <c r="D70" i="54"/>
  <c r="A70" i="54"/>
  <c r="B70" i="54" s="1"/>
  <c r="N69" i="54"/>
  <c r="M69" i="54"/>
  <c r="L69" i="54"/>
  <c r="K69" i="54"/>
  <c r="G69" i="54"/>
  <c r="F69" i="54"/>
  <c r="E69" i="54"/>
  <c r="D69" i="54"/>
  <c r="A69" i="54"/>
  <c r="B69" i="54" s="1"/>
  <c r="N68" i="54"/>
  <c r="M68" i="54"/>
  <c r="L68" i="54"/>
  <c r="K68" i="54"/>
  <c r="G68" i="54"/>
  <c r="F68" i="54"/>
  <c r="E68" i="54"/>
  <c r="D68" i="54"/>
  <c r="A68" i="54"/>
  <c r="B68" i="54" s="1"/>
  <c r="N67" i="54"/>
  <c r="M67" i="54"/>
  <c r="L67" i="54"/>
  <c r="K67" i="54"/>
  <c r="G67" i="54"/>
  <c r="F67" i="54"/>
  <c r="E67" i="54"/>
  <c r="D67" i="54"/>
  <c r="A67" i="54"/>
  <c r="B67" i="54" s="1"/>
  <c r="N66" i="54"/>
  <c r="M66" i="54"/>
  <c r="L66" i="54"/>
  <c r="K66" i="54"/>
  <c r="G66" i="54"/>
  <c r="F66" i="54"/>
  <c r="E66" i="54"/>
  <c r="D66" i="54"/>
  <c r="A66" i="54"/>
  <c r="B66" i="54" s="1"/>
  <c r="N65" i="54"/>
  <c r="M65" i="54"/>
  <c r="L65" i="54"/>
  <c r="K65" i="54"/>
  <c r="G65" i="54"/>
  <c r="F65" i="54"/>
  <c r="E65" i="54"/>
  <c r="D65" i="54"/>
  <c r="A65" i="54"/>
  <c r="B65" i="54" s="1"/>
  <c r="N64" i="54"/>
  <c r="M64" i="54"/>
  <c r="L64" i="54"/>
  <c r="K64" i="54"/>
  <c r="G64" i="54"/>
  <c r="F64" i="54"/>
  <c r="E64" i="54"/>
  <c r="D64" i="54"/>
  <c r="A64" i="54"/>
  <c r="B64" i="54" s="1"/>
  <c r="N63" i="54"/>
  <c r="M63" i="54"/>
  <c r="L63" i="54"/>
  <c r="K63" i="54"/>
  <c r="G63" i="54"/>
  <c r="F63" i="54"/>
  <c r="E63" i="54"/>
  <c r="D63" i="54"/>
  <c r="A63" i="54"/>
  <c r="B63" i="54" s="1"/>
  <c r="N62" i="54"/>
  <c r="M62" i="54"/>
  <c r="L62" i="54"/>
  <c r="K62" i="54"/>
  <c r="G62" i="54"/>
  <c r="F62" i="54"/>
  <c r="E62" i="54"/>
  <c r="D62" i="54"/>
  <c r="A62" i="54"/>
  <c r="B62" i="54" s="1"/>
  <c r="N61" i="54"/>
  <c r="M61" i="54"/>
  <c r="L61" i="54"/>
  <c r="K61" i="54"/>
  <c r="G61" i="54"/>
  <c r="F61" i="54"/>
  <c r="E61" i="54"/>
  <c r="D61" i="54"/>
  <c r="A61" i="54"/>
  <c r="B61" i="54" s="1"/>
  <c r="N60" i="54"/>
  <c r="M60" i="54"/>
  <c r="L60" i="54"/>
  <c r="K60" i="54"/>
  <c r="G60" i="54"/>
  <c r="F60" i="54"/>
  <c r="E60" i="54"/>
  <c r="D60" i="54"/>
  <c r="A60" i="54"/>
  <c r="B60" i="54" s="1"/>
  <c r="N59" i="54"/>
  <c r="M59" i="54"/>
  <c r="L59" i="54"/>
  <c r="K59" i="54"/>
  <c r="G59" i="54"/>
  <c r="F59" i="54"/>
  <c r="E59" i="54"/>
  <c r="D59" i="54"/>
  <c r="A59" i="54"/>
  <c r="B59" i="54" s="1"/>
  <c r="N58" i="54"/>
  <c r="M58" i="54"/>
  <c r="L58" i="54"/>
  <c r="K58" i="54"/>
  <c r="G58" i="54"/>
  <c r="F58" i="54"/>
  <c r="E58" i="54"/>
  <c r="D58" i="54"/>
  <c r="A58" i="54"/>
  <c r="B58" i="54" s="1"/>
  <c r="N57" i="54"/>
  <c r="M57" i="54"/>
  <c r="L57" i="54"/>
  <c r="K57" i="54"/>
  <c r="G57" i="54"/>
  <c r="F57" i="54"/>
  <c r="E57" i="54"/>
  <c r="D57" i="54"/>
  <c r="A57" i="54"/>
  <c r="B57" i="54" s="1"/>
  <c r="N56" i="54"/>
  <c r="M56" i="54"/>
  <c r="L56" i="54"/>
  <c r="K56" i="54"/>
  <c r="G56" i="54"/>
  <c r="F56" i="54"/>
  <c r="E56" i="54"/>
  <c r="D56" i="54"/>
  <c r="A56" i="54"/>
  <c r="B56" i="54" s="1"/>
  <c r="N55" i="54"/>
  <c r="M55" i="54"/>
  <c r="L55" i="54"/>
  <c r="K55" i="54"/>
  <c r="G55" i="54"/>
  <c r="F55" i="54"/>
  <c r="E55" i="54"/>
  <c r="D55" i="54"/>
  <c r="A55" i="54"/>
  <c r="B55" i="54" s="1"/>
  <c r="N54" i="54"/>
  <c r="M54" i="54"/>
  <c r="L54" i="54"/>
  <c r="K54" i="54"/>
  <c r="G54" i="54"/>
  <c r="F54" i="54"/>
  <c r="E54" i="54"/>
  <c r="D54" i="54"/>
  <c r="A54" i="54"/>
  <c r="B54" i="54" s="1"/>
  <c r="N53" i="54"/>
  <c r="M53" i="54"/>
  <c r="L53" i="54"/>
  <c r="K53" i="54"/>
  <c r="G53" i="54"/>
  <c r="F53" i="54"/>
  <c r="E53" i="54"/>
  <c r="D53" i="54"/>
  <c r="A53" i="54"/>
  <c r="B53" i="54" s="1"/>
  <c r="N52" i="54"/>
  <c r="M52" i="54"/>
  <c r="L52" i="54"/>
  <c r="K52" i="54"/>
  <c r="G52" i="54"/>
  <c r="F52" i="54"/>
  <c r="E52" i="54"/>
  <c r="D52" i="54"/>
  <c r="A52" i="54"/>
  <c r="B52" i="54" s="1"/>
  <c r="N51" i="54"/>
  <c r="M51" i="54"/>
  <c r="L51" i="54"/>
  <c r="K51" i="54"/>
  <c r="G51" i="54"/>
  <c r="F51" i="54"/>
  <c r="E51" i="54"/>
  <c r="D51" i="54"/>
  <c r="A51" i="54"/>
  <c r="B51" i="54" s="1"/>
  <c r="N50" i="54"/>
  <c r="M50" i="54"/>
  <c r="L50" i="54"/>
  <c r="K50" i="54"/>
  <c r="G50" i="54"/>
  <c r="F50" i="54"/>
  <c r="E50" i="54"/>
  <c r="D50" i="54"/>
  <c r="A50" i="54"/>
  <c r="B50" i="54" s="1"/>
  <c r="N49" i="54"/>
  <c r="M49" i="54"/>
  <c r="L49" i="54"/>
  <c r="K49" i="54"/>
  <c r="G49" i="54"/>
  <c r="F49" i="54"/>
  <c r="E49" i="54"/>
  <c r="D49" i="54"/>
  <c r="A49" i="54"/>
  <c r="B49" i="54" s="1"/>
  <c r="N48" i="54"/>
  <c r="M48" i="54"/>
  <c r="L48" i="54"/>
  <c r="K48" i="54"/>
  <c r="G48" i="54"/>
  <c r="F48" i="54"/>
  <c r="E48" i="54"/>
  <c r="D48" i="54"/>
  <c r="A48" i="54"/>
  <c r="B48" i="54" s="1"/>
  <c r="N47" i="54"/>
  <c r="M47" i="54"/>
  <c r="L47" i="54"/>
  <c r="K47" i="54"/>
  <c r="G47" i="54"/>
  <c r="F47" i="54"/>
  <c r="E47" i="54"/>
  <c r="D47" i="54"/>
  <c r="A47" i="54"/>
  <c r="B47" i="54" s="1"/>
  <c r="N46" i="54"/>
  <c r="M46" i="54"/>
  <c r="L46" i="54"/>
  <c r="K46" i="54"/>
  <c r="G46" i="54"/>
  <c r="F46" i="54"/>
  <c r="E46" i="54"/>
  <c r="D46" i="54"/>
  <c r="A46" i="54"/>
  <c r="B46" i="54" s="1"/>
  <c r="N45" i="54"/>
  <c r="M45" i="54"/>
  <c r="L45" i="54"/>
  <c r="K45" i="54"/>
  <c r="G45" i="54"/>
  <c r="F45" i="54"/>
  <c r="E45" i="54"/>
  <c r="D45" i="54"/>
  <c r="A45" i="54"/>
  <c r="B45" i="54" s="1"/>
  <c r="N44" i="54"/>
  <c r="M44" i="54"/>
  <c r="L44" i="54"/>
  <c r="K44" i="54"/>
  <c r="G44" i="54"/>
  <c r="F44" i="54"/>
  <c r="E44" i="54"/>
  <c r="D44" i="54"/>
  <c r="A44" i="54"/>
  <c r="B44" i="54" s="1"/>
  <c r="N43" i="54"/>
  <c r="M43" i="54"/>
  <c r="L43" i="54"/>
  <c r="K43" i="54"/>
  <c r="G43" i="54"/>
  <c r="F43" i="54"/>
  <c r="E43" i="54"/>
  <c r="D43" i="54"/>
  <c r="A43" i="54"/>
  <c r="B43" i="54" s="1"/>
  <c r="N42" i="54"/>
  <c r="M42" i="54"/>
  <c r="L42" i="54"/>
  <c r="K42" i="54"/>
  <c r="G42" i="54"/>
  <c r="F42" i="54"/>
  <c r="E42" i="54"/>
  <c r="D42" i="54"/>
  <c r="A42" i="54"/>
  <c r="B42" i="54" s="1"/>
  <c r="N41" i="54"/>
  <c r="M41" i="54"/>
  <c r="L41" i="54"/>
  <c r="K41" i="54"/>
  <c r="G41" i="54"/>
  <c r="F41" i="54"/>
  <c r="E41" i="54"/>
  <c r="D41" i="54"/>
  <c r="A41" i="54"/>
  <c r="B41" i="54" s="1"/>
  <c r="N40" i="54"/>
  <c r="M40" i="54"/>
  <c r="L40" i="54"/>
  <c r="K40" i="54"/>
  <c r="G40" i="54"/>
  <c r="F40" i="54"/>
  <c r="E40" i="54"/>
  <c r="D40" i="54"/>
  <c r="A40" i="54"/>
  <c r="B40" i="54" s="1"/>
  <c r="N39" i="54"/>
  <c r="M39" i="54"/>
  <c r="L39" i="54"/>
  <c r="K39" i="54"/>
  <c r="G39" i="54"/>
  <c r="F39" i="54"/>
  <c r="E39" i="54"/>
  <c r="D39" i="54"/>
  <c r="A39" i="54"/>
  <c r="B39" i="54" s="1"/>
  <c r="N38" i="54"/>
  <c r="M38" i="54"/>
  <c r="L38" i="54"/>
  <c r="K38" i="54"/>
  <c r="G38" i="54"/>
  <c r="F38" i="54"/>
  <c r="E38" i="54"/>
  <c r="D38" i="54"/>
  <c r="A38" i="54"/>
  <c r="B38" i="54" s="1"/>
  <c r="N37" i="54"/>
  <c r="M37" i="54"/>
  <c r="L37" i="54"/>
  <c r="K37" i="54"/>
  <c r="G37" i="54"/>
  <c r="F37" i="54"/>
  <c r="E37" i="54"/>
  <c r="D37" i="54"/>
  <c r="A37" i="54"/>
  <c r="B37" i="54" s="1"/>
  <c r="N36" i="54"/>
  <c r="M36" i="54"/>
  <c r="L36" i="54"/>
  <c r="K36" i="54"/>
  <c r="G36" i="54"/>
  <c r="F36" i="54"/>
  <c r="E36" i="54"/>
  <c r="D36" i="54"/>
  <c r="A36" i="54"/>
  <c r="B36" i="54" s="1"/>
  <c r="N35" i="54"/>
  <c r="M35" i="54"/>
  <c r="L35" i="54"/>
  <c r="K35" i="54"/>
  <c r="G35" i="54"/>
  <c r="F35" i="54"/>
  <c r="E35" i="54"/>
  <c r="D35" i="54"/>
  <c r="A35" i="54"/>
  <c r="B35" i="54" s="1"/>
  <c r="N34" i="54"/>
  <c r="M34" i="54"/>
  <c r="L34" i="54"/>
  <c r="K34" i="54"/>
  <c r="G34" i="54"/>
  <c r="F34" i="54"/>
  <c r="E34" i="54"/>
  <c r="D34" i="54"/>
  <c r="A34" i="54"/>
  <c r="B34" i="54" s="1"/>
  <c r="N33" i="54"/>
  <c r="M33" i="54"/>
  <c r="L33" i="54"/>
  <c r="K33" i="54"/>
  <c r="G33" i="54"/>
  <c r="F33" i="54"/>
  <c r="E33" i="54"/>
  <c r="D33" i="54"/>
  <c r="A33" i="54"/>
  <c r="B33" i="54" s="1"/>
  <c r="N32" i="54"/>
  <c r="M32" i="54"/>
  <c r="L32" i="54"/>
  <c r="K32" i="54"/>
  <c r="G32" i="54"/>
  <c r="F32" i="54"/>
  <c r="E32" i="54"/>
  <c r="D32" i="54"/>
  <c r="A32" i="54"/>
  <c r="B32" i="54" s="1"/>
  <c r="N31" i="54"/>
  <c r="M31" i="54"/>
  <c r="L31" i="54"/>
  <c r="K31" i="54"/>
  <c r="G31" i="54"/>
  <c r="F31" i="54"/>
  <c r="E31" i="54"/>
  <c r="D31" i="54"/>
  <c r="A31" i="54"/>
  <c r="B31" i="54" s="1"/>
  <c r="N30" i="54"/>
  <c r="M30" i="54"/>
  <c r="L30" i="54"/>
  <c r="K30" i="54"/>
  <c r="G30" i="54"/>
  <c r="F30" i="54"/>
  <c r="E30" i="54"/>
  <c r="D30" i="54"/>
  <c r="A30" i="54"/>
  <c r="B30" i="54" s="1"/>
  <c r="N29" i="54"/>
  <c r="M29" i="54"/>
  <c r="L29" i="54"/>
  <c r="K29" i="54"/>
  <c r="G29" i="54"/>
  <c r="F29" i="54"/>
  <c r="E29" i="54"/>
  <c r="D29" i="54"/>
  <c r="A29" i="54"/>
  <c r="B29" i="54" s="1"/>
  <c r="N28" i="54"/>
  <c r="M28" i="54"/>
  <c r="L28" i="54"/>
  <c r="K28" i="54"/>
  <c r="G28" i="54"/>
  <c r="F28" i="54"/>
  <c r="E28" i="54"/>
  <c r="D28" i="54"/>
  <c r="A28" i="54"/>
  <c r="B28" i="54" s="1"/>
  <c r="N27" i="54"/>
  <c r="M27" i="54"/>
  <c r="L27" i="54"/>
  <c r="K27" i="54"/>
  <c r="G27" i="54"/>
  <c r="F27" i="54"/>
  <c r="E27" i="54"/>
  <c r="D27" i="54"/>
  <c r="A27" i="54"/>
  <c r="B27" i="54"/>
  <c r="N26" i="54"/>
  <c r="M26" i="54"/>
  <c r="L26" i="54"/>
  <c r="K26" i="54"/>
  <c r="G26" i="54"/>
  <c r="F26" i="54"/>
  <c r="E26" i="54"/>
  <c r="D26" i="54"/>
  <c r="A26" i="54"/>
  <c r="B26" i="54" s="1"/>
  <c r="N25" i="54"/>
  <c r="M25" i="54"/>
  <c r="L25" i="54"/>
  <c r="K25" i="54"/>
  <c r="G25" i="54"/>
  <c r="F25" i="54"/>
  <c r="E25" i="54"/>
  <c r="D25" i="54"/>
  <c r="A25" i="54"/>
  <c r="B25" i="54" s="1"/>
  <c r="N24" i="54"/>
  <c r="M24" i="54"/>
  <c r="L24" i="54"/>
  <c r="K24" i="54"/>
  <c r="G24" i="54"/>
  <c r="F24" i="54"/>
  <c r="E24" i="54"/>
  <c r="D24" i="54"/>
  <c r="A24" i="54"/>
  <c r="B24" i="54" s="1"/>
  <c r="N23" i="54"/>
  <c r="M23" i="54"/>
  <c r="L23" i="54"/>
  <c r="K23" i="54"/>
  <c r="G23" i="54"/>
  <c r="F23" i="54"/>
  <c r="E23" i="54"/>
  <c r="D23" i="54"/>
  <c r="A23" i="54"/>
  <c r="B23" i="54" s="1"/>
  <c r="N22" i="54"/>
  <c r="M22" i="54"/>
  <c r="L22" i="54"/>
  <c r="K22" i="54"/>
  <c r="G22" i="54"/>
  <c r="F22" i="54"/>
  <c r="E22" i="54"/>
  <c r="D22" i="54"/>
  <c r="A22" i="54"/>
  <c r="B22" i="54" s="1"/>
  <c r="N21" i="54"/>
  <c r="M21" i="54"/>
  <c r="L21" i="54"/>
  <c r="K21" i="54"/>
  <c r="G21" i="54"/>
  <c r="F21" i="54"/>
  <c r="E21" i="54"/>
  <c r="D21" i="54"/>
  <c r="A21" i="54"/>
  <c r="B21" i="54" s="1"/>
  <c r="N20" i="54"/>
  <c r="M20" i="54"/>
  <c r="L20" i="54"/>
  <c r="K20" i="54"/>
  <c r="G20" i="54"/>
  <c r="F20" i="54"/>
  <c r="E20" i="54"/>
  <c r="D20" i="54"/>
  <c r="A20" i="54"/>
  <c r="B20" i="54" s="1"/>
  <c r="N19" i="54"/>
  <c r="M19" i="54"/>
  <c r="L19" i="54"/>
  <c r="K19" i="54"/>
  <c r="G19" i="54"/>
  <c r="F19" i="54"/>
  <c r="E19" i="54"/>
  <c r="D19" i="54"/>
  <c r="A19" i="54"/>
  <c r="B19" i="54" s="1"/>
  <c r="N18" i="54"/>
  <c r="M18" i="54"/>
  <c r="L18" i="54"/>
  <c r="K18" i="54"/>
  <c r="G18" i="54"/>
  <c r="F18" i="54"/>
  <c r="E18" i="54"/>
  <c r="D18" i="54"/>
  <c r="A18" i="54"/>
  <c r="B18" i="54" s="1"/>
  <c r="N17" i="54"/>
  <c r="M17" i="54"/>
  <c r="L17" i="54"/>
  <c r="K17" i="54"/>
  <c r="G17" i="54"/>
  <c r="F17" i="54"/>
  <c r="E17" i="54"/>
  <c r="D17" i="54"/>
  <c r="A17" i="54"/>
  <c r="B17" i="54" s="1"/>
  <c r="N16" i="54"/>
  <c r="M16" i="54"/>
  <c r="L16" i="54"/>
  <c r="K16" i="54"/>
  <c r="G16" i="54"/>
  <c r="F16" i="54"/>
  <c r="E16" i="54"/>
  <c r="D16" i="54"/>
  <c r="A16" i="54"/>
  <c r="B16" i="54" s="1"/>
  <c r="N15" i="54"/>
  <c r="M15" i="54"/>
  <c r="L15" i="54"/>
  <c r="K15" i="54"/>
  <c r="G15" i="54"/>
  <c r="F15" i="54"/>
  <c r="E15" i="54"/>
  <c r="D15" i="54"/>
  <c r="A15" i="54"/>
  <c r="B15" i="54" s="1"/>
  <c r="N14" i="54"/>
  <c r="M14" i="54"/>
  <c r="L14" i="54"/>
  <c r="K14" i="54"/>
  <c r="G14" i="54"/>
  <c r="F14" i="54"/>
  <c r="E14" i="54"/>
  <c r="D14" i="54"/>
  <c r="A14" i="54"/>
  <c r="B14" i="54" s="1"/>
  <c r="N13" i="54"/>
  <c r="M13" i="54"/>
  <c r="L13" i="54"/>
  <c r="K13" i="54"/>
  <c r="G13" i="54"/>
  <c r="F13" i="54"/>
  <c r="E13" i="54"/>
  <c r="D13" i="54"/>
  <c r="A13" i="54"/>
  <c r="B13" i="54" s="1"/>
  <c r="N12" i="54"/>
  <c r="M12" i="54"/>
  <c r="L12" i="54"/>
  <c r="K12" i="54"/>
  <c r="G12" i="54"/>
  <c r="F12" i="54"/>
  <c r="E12" i="54"/>
  <c r="D12" i="54"/>
  <c r="A12" i="54"/>
  <c r="B12" i="54" s="1"/>
  <c r="N11" i="54"/>
  <c r="M11" i="54"/>
  <c r="L11" i="54"/>
  <c r="K11" i="54"/>
  <c r="G11" i="54"/>
  <c r="F11" i="54"/>
  <c r="E11" i="54"/>
  <c r="D11" i="54"/>
  <c r="A11" i="54"/>
  <c r="B11" i="54"/>
  <c r="N10" i="54"/>
  <c r="M10" i="54"/>
  <c r="L10" i="54"/>
  <c r="K10" i="54"/>
  <c r="G10" i="54"/>
  <c r="F10" i="54"/>
  <c r="E10" i="54"/>
  <c r="D10" i="54"/>
  <c r="A10" i="54"/>
  <c r="B10" i="54" s="1"/>
  <c r="N9" i="54"/>
  <c r="M9" i="54"/>
  <c r="L9" i="54"/>
  <c r="K9" i="54"/>
  <c r="G9" i="54"/>
  <c r="F9" i="54"/>
  <c r="E9" i="54"/>
  <c r="D9" i="54"/>
  <c r="A9" i="54"/>
  <c r="B9" i="54" s="1"/>
  <c r="N8" i="54"/>
  <c r="M8" i="54"/>
  <c r="L8" i="54"/>
  <c r="K8" i="54"/>
  <c r="G8" i="54"/>
  <c r="F8" i="54"/>
  <c r="E8" i="54"/>
  <c r="D8" i="54"/>
  <c r="A8" i="54"/>
  <c r="B8" i="54" s="1"/>
  <c r="N7" i="54"/>
  <c r="M7" i="54"/>
  <c r="L7" i="54"/>
  <c r="K7" i="54"/>
  <c r="G7" i="54"/>
  <c r="F7" i="54"/>
  <c r="E7" i="54"/>
  <c r="D7" i="54"/>
  <c r="A7" i="54"/>
  <c r="B7" i="54" s="1"/>
  <c r="N6" i="54"/>
  <c r="M6" i="54"/>
  <c r="L6" i="54"/>
  <c r="K6" i="54"/>
  <c r="G6" i="54"/>
  <c r="F6" i="54"/>
  <c r="E6" i="54"/>
  <c r="D6" i="54"/>
  <c r="A6" i="54"/>
  <c r="B6" i="54" s="1"/>
  <c r="N5" i="54"/>
  <c r="M5" i="54"/>
  <c r="L5" i="54"/>
  <c r="K5" i="54"/>
  <c r="G5" i="54"/>
  <c r="F5" i="54"/>
  <c r="E5" i="54"/>
  <c r="D5" i="54"/>
  <c r="A5" i="54"/>
  <c r="B5" i="54" s="1"/>
  <c r="N4" i="54"/>
  <c r="M4" i="54"/>
  <c r="L4" i="54"/>
  <c r="K4" i="54"/>
  <c r="G4" i="54"/>
  <c r="F4" i="54"/>
  <c r="E4" i="54"/>
  <c r="D4" i="54"/>
  <c r="A4" i="54"/>
  <c r="B4" i="54" s="1"/>
  <c r="N3" i="54"/>
  <c r="M3" i="54"/>
  <c r="L3" i="54"/>
  <c r="K3" i="54"/>
  <c r="G3" i="54"/>
  <c r="F3" i="54"/>
  <c r="E3" i="54"/>
  <c r="D3" i="54"/>
  <c r="A3" i="54"/>
  <c r="B3" i="54" s="1"/>
  <c r="N338" i="45"/>
  <c r="M338" i="45"/>
  <c r="L338" i="45"/>
  <c r="K338" i="45"/>
  <c r="G338" i="45"/>
  <c r="F338" i="45"/>
  <c r="E338" i="45"/>
  <c r="D338" i="45"/>
  <c r="A338" i="45"/>
  <c r="B338" i="45" s="1"/>
  <c r="N337" i="45"/>
  <c r="M337" i="45"/>
  <c r="L337" i="45"/>
  <c r="K337" i="45"/>
  <c r="G337" i="45"/>
  <c r="F337" i="45"/>
  <c r="E337" i="45"/>
  <c r="D337" i="45"/>
  <c r="A337" i="45"/>
  <c r="B337" i="45" s="1"/>
  <c r="N336" i="45"/>
  <c r="M336" i="45"/>
  <c r="L336" i="45"/>
  <c r="K336" i="45"/>
  <c r="G336" i="45"/>
  <c r="F336" i="45"/>
  <c r="E336" i="45"/>
  <c r="D336" i="45"/>
  <c r="A336" i="45"/>
  <c r="B336" i="45" s="1"/>
  <c r="N335" i="45"/>
  <c r="M335" i="45"/>
  <c r="L335" i="45"/>
  <c r="K335" i="45"/>
  <c r="G335" i="45"/>
  <c r="F335" i="45"/>
  <c r="E335" i="45"/>
  <c r="D335" i="45"/>
  <c r="A335" i="45"/>
  <c r="B335" i="45" s="1"/>
  <c r="N334" i="45"/>
  <c r="M334" i="45"/>
  <c r="L334" i="45"/>
  <c r="K334" i="45"/>
  <c r="G334" i="45"/>
  <c r="F334" i="45"/>
  <c r="E334" i="45"/>
  <c r="D334" i="45"/>
  <c r="A334" i="45"/>
  <c r="B334" i="45" s="1"/>
  <c r="N333" i="45"/>
  <c r="M333" i="45"/>
  <c r="L333" i="45"/>
  <c r="K333" i="45"/>
  <c r="G333" i="45"/>
  <c r="F333" i="45"/>
  <c r="E333" i="45"/>
  <c r="D333" i="45"/>
  <c r="A333" i="45"/>
  <c r="B333" i="45" s="1"/>
  <c r="N332" i="45"/>
  <c r="M332" i="45"/>
  <c r="L332" i="45"/>
  <c r="K332" i="45"/>
  <c r="G332" i="45"/>
  <c r="F332" i="45"/>
  <c r="E332" i="45"/>
  <c r="D332" i="45"/>
  <c r="A332" i="45"/>
  <c r="B332" i="45" s="1"/>
  <c r="N331" i="45"/>
  <c r="M331" i="45"/>
  <c r="L331" i="45"/>
  <c r="K331" i="45"/>
  <c r="G331" i="45"/>
  <c r="F331" i="45"/>
  <c r="E331" i="45"/>
  <c r="D331" i="45"/>
  <c r="A331" i="45"/>
  <c r="B331" i="45" s="1"/>
  <c r="N330" i="45"/>
  <c r="M330" i="45"/>
  <c r="L330" i="45"/>
  <c r="K330" i="45"/>
  <c r="G330" i="45"/>
  <c r="F330" i="45"/>
  <c r="E330" i="45"/>
  <c r="D330" i="45"/>
  <c r="A330" i="45"/>
  <c r="B330" i="45" s="1"/>
  <c r="N329" i="45"/>
  <c r="M329" i="45"/>
  <c r="L329" i="45"/>
  <c r="K329" i="45"/>
  <c r="G329" i="45"/>
  <c r="F329" i="45"/>
  <c r="E329" i="45"/>
  <c r="D329" i="45"/>
  <c r="A329" i="45"/>
  <c r="B329" i="45" s="1"/>
  <c r="N328" i="45"/>
  <c r="M328" i="45"/>
  <c r="L328" i="45"/>
  <c r="K328" i="45"/>
  <c r="G328" i="45"/>
  <c r="F328" i="45"/>
  <c r="E328" i="45"/>
  <c r="D328" i="45"/>
  <c r="A328" i="45"/>
  <c r="B328" i="45" s="1"/>
  <c r="N327" i="45"/>
  <c r="M327" i="45"/>
  <c r="L327" i="45"/>
  <c r="K327" i="45"/>
  <c r="G327" i="45"/>
  <c r="F327" i="45"/>
  <c r="E327" i="45"/>
  <c r="D327" i="45"/>
  <c r="A327" i="45"/>
  <c r="B327" i="45" s="1"/>
  <c r="N326" i="45"/>
  <c r="M326" i="45"/>
  <c r="L326" i="45"/>
  <c r="K326" i="45"/>
  <c r="G326" i="45"/>
  <c r="F326" i="45"/>
  <c r="E326" i="45"/>
  <c r="D326" i="45"/>
  <c r="A326" i="45"/>
  <c r="B326" i="45" s="1"/>
  <c r="N325" i="45"/>
  <c r="M325" i="45"/>
  <c r="L325" i="45"/>
  <c r="K325" i="45"/>
  <c r="G325" i="45"/>
  <c r="F325" i="45"/>
  <c r="E325" i="45"/>
  <c r="D325" i="45"/>
  <c r="A325" i="45"/>
  <c r="B325" i="45" s="1"/>
  <c r="N324" i="45"/>
  <c r="M324" i="45"/>
  <c r="L324" i="45"/>
  <c r="K324" i="45"/>
  <c r="G324" i="45"/>
  <c r="F324" i="45"/>
  <c r="E324" i="45"/>
  <c r="D324" i="45"/>
  <c r="A324" i="45"/>
  <c r="B324" i="45" s="1"/>
  <c r="N323" i="45"/>
  <c r="M323" i="45"/>
  <c r="L323" i="45"/>
  <c r="K323" i="45"/>
  <c r="G323" i="45"/>
  <c r="F323" i="45"/>
  <c r="E323" i="45"/>
  <c r="D323" i="45"/>
  <c r="A323" i="45"/>
  <c r="B323" i="45" s="1"/>
  <c r="N322" i="45"/>
  <c r="M322" i="45"/>
  <c r="L322" i="45"/>
  <c r="K322" i="45"/>
  <c r="G322" i="45"/>
  <c r="F322" i="45"/>
  <c r="E322" i="45"/>
  <c r="D322" i="45"/>
  <c r="A322" i="45"/>
  <c r="B322" i="45" s="1"/>
  <c r="N321" i="45"/>
  <c r="M321" i="45"/>
  <c r="L321" i="45"/>
  <c r="K321" i="45"/>
  <c r="G321" i="45"/>
  <c r="F321" i="45"/>
  <c r="E321" i="45"/>
  <c r="D321" i="45"/>
  <c r="A321" i="45"/>
  <c r="B321" i="45" s="1"/>
  <c r="N320" i="45"/>
  <c r="M320" i="45"/>
  <c r="L320" i="45"/>
  <c r="K320" i="45"/>
  <c r="G320" i="45"/>
  <c r="F320" i="45"/>
  <c r="E320" i="45"/>
  <c r="D320" i="45"/>
  <c r="A320" i="45"/>
  <c r="B320" i="45" s="1"/>
  <c r="N319" i="45"/>
  <c r="M319" i="45"/>
  <c r="L319" i="45"/>
  <c r="K319" i="45"/>
  <c r="G319" i="45"/>
  <c r="F319" i="45"/>
  <c r="E319" i="45"/>
  <c r="D319" i="45"/>
  <c r="A319" i="45"/>
  <c r="B319" i="45" s="1"/>
  <c r="N318" i="45"/>
  <c r="M318" i="45"/>
  <c r="L318" i="45"/>
  <c r="K318" i="45"/>
  <c r="G318" i="45"/>
  <c r="F318" i="45"/>
  <c r="E318" i="45"/>
  <c r="D318" i="45"/>
  <c r="A318" i="45"/>
  <c r="B318" i="45" s="1"/>
  <c r="N317" i="45"/>
  <c r="M317" i="45"/>
  <c r="L317" i="45"/>
  <c r="K317" i="45"/>
  <c r="G317" i="45"/>
  <c r="F317" i="45"/>
  <c r="E317" i="45"/>
  <c r="D317" i="45"/>
  <c r="A317" i="45"/>
  <c r="B317" i="45" s="1"/>
  <c r="N316" i="45"/>
  <c r="M316" i="45"/>
  <c r="L316" i="45"/>
  <c r="K316" i="45"/>
  <c r="G316" i="45"/>
  <c r="F316" i="45"/>
  <c r="E316" i="45"/>
  <c r="D316" i="45"/>
  <c r="A316" i="45"/>
  <c r="B316" i="45" s="1"/>
  <c r="N315" i="45"/>
  <c r="M315" i="45"/>
  <c r="L315" i="45"/>
  <c r="K315" i="45"/>
  <c r="G315" i="45"/>
  <c r="F315" i="45"/>
  <c r="E315" i="45"/>
  <c r="D315" i="45"/>
  <c r="A315" i="45"/>
  <c r="B315" i="45" s="1"/>
  <c r="N314" i="45"/>
  <c r="M314" i="45"/>
  <c r="L314" i="45"/>
  <c r="K314" i="45"/>
  <c r="G314" i="45"/>
  <c r="F314" i="45"/>
  <c r="E314" i="45"/>
  <c r="D314" i="45"/>
  <c r="A314" i="45"/>
  <c r="B314" i="45" s="1"/>
  <c r="N313" i="45"/>
  <c r="M313" i="45"/>
  <c r="L313" i="45"/>
  <c r="K313" i="45"/>
  <c r="G313" i="45"/>
  <c r="F313" i="45"/>
  <c r="E313" i="45"/>
  <c r="D313" i="45"/>
  <c r="A313" i="45"/>
  <c r="B313" i="45" s="1"/>
  <c r="N312" i="45"/>
  <c r="M312" i="45"/>
  <c r="L312" i="45"/>
  <c r="K312" i="45"/>
  <c r="G312" i="45"/>
  <c r="F312" i="45"/>
  <c r="E312" i="45"/>
  <c r="D312" i="45"/>
  <c r="A312" i="45"/>
  <c r="B312" i="45" s="1"/>
  <c r="N311" i="45"/>
  <c r="M311" i="45"/>
  <c r="L311" i="45"/>
  <c r="K311" i="45"/>
  <c r="G311" i="45"/>
  <c r="F311" i="45"/>
  <c r="E311" i="45"/>
  <c r="D311" i="45"/>
  <c r="A311" i="45"/>
  <c r="B311" i="45" s="1"/>
  <c r="N310" i="45"/>
  <c r="M310" i="45"/>
  <c r="L310" i="45"/>
  <c r="K310" i="45"/>
  <c r="G310" i="45"/>
  <c r="F310" i="45"/>
  <c r="E310" i="45"/>
  <c r="D310" i="45"/>
  <c r="A310" i="45"/>
  <c r="B310" i="45" s="1"/>
  <c r="N309" i="45"/>
  <c r="M309" i="45"/>
  <c r="L309" i="45"/>
  <c r="K309" i="45"/>
  <c r="G309" i="45"/>
  <c r="F309" i="45"/>
  <c r="E309" i="45"/>
  <c r="D309" i="45"/>
  <c r="A309" i="45"/>
  <c r="B309" i="45" s="1"/>
  <c r="N308" i="45"/>
  <c r="M308" i="45"/>
  <c r="L308" i="45"/>
  <c r="K308" i="45"/>
  <c r="G308" i="45"/>
  <c r="F308" i="45"/>
  <c r="E308" i="45"/>
  <c r="D308" i="45"/>
  <c r="A308" i="45"/>
  <c r="B308" i="45" s="1"/>
  <c r="N307" i="45"/>
  <c r="M307" i="45"/>
  <c r="L307" i="45"/>
  <c r="K307" i="45"/>
  <c r="G307" i="45"/>
  <c r="F307" i="45"/>
  <c r="E307" i="45"/>
  <c r="D307" i="45"/>
  <c r="A307" i="45"/>
  <c r="B307" i="45" s="1"/>
  <c r="N306" i="45"/>
  <c r="M306" i="45"/>
  <c r="L306" i="45"/>
  <c r="K306" i="45"/>
  <c r="G306" i="45"/>
  <c r="F306" i="45"/>
  <c r="E306" i="45"/>
  <c r="D306" i="45"/>
  <c r="A306" i="45"/>
  <c r="B306" i="45" s="1"/>
  <c r="N305" i="45"/>
  <c r="M305" i="45"/>
  <c r="L305" i="45"/>
  <c r="K305" i="45"/>
  <c r="G305" i="45"/>
  <c r="F305" i="45"/>
  <c r="E305" i="45"/>
  <c r="D305" i="45"/>
  <c r="A305" i="45"/>
  <c r="B305" i="45" s="1"/>
  <c r="N304" i="45"/>
  <c r="M304" i="45"/>
  <c r="L304" i="45"/>
  <c r="K304" i="45"/>
  <c r="G304" i="45"/>
  <c r="F304" i="45"/>
  <c r="E304" i="45"/>
  <c r="D304" i="45"/>
  <c r="A304" i="45"/>
  <c r="B304" i="45" s="1"/>
  <c r="N303" i="45"/>
  <c r="M303" i="45"/>
  <c r="L303" i="45"/>
  <c r="K303" i="45"/>
  <c r="G303" i="45"/>
  <c r="F303" i="45"/>
  <c r="E303" i="45"/>
  <c r="D303" i="45"/>
  <c r="A303" i="45"/>
  <c r="B303" i="45" s="1"/>
  <c r="N302" i="45"/>
  <c r="M302" i="45"/>
  <c r="L302" i="45"/>
  <c r="K302" i="45"/>
  <c r="G302" i="45"/>
  <c r="F302" i="45"/>
  <c r="E302" i="45"/>
  <c r="D302" i="45"/>
  <c r="A302" i="45"/>
  <c r="B302" i="45" s="1"/>
  <c r="N301" i="45"/>
  <c r="M301" i="45"/>
  <c r="L301" i="45"/>
  <c r="K301" i="45"/>
  <c r="G301" i="45"/>
  <c r="F301" i="45"/>
  <c r="E301" i="45"/>
  <c r="D301" i="45"/>
  <c r="A301" i="45"/>
  <c r="B301" i="45" s="1"/>
  <c r="N300" i="45"/>
  <c r="M300" i="45"/>
  <c r="L300" i="45"/>
  <c r="K300" i="45"/>
  <c r="G300" i="45"/>
  <c r="F300" i="45"/>
  <c r="E300" i="45"/>
  <c r="D300" i="45"/>
  <c r="A300" i="45"/>
  <c r="B300" i="45" s="1"/>
  <c r="N299" i="45"/>
  <c r="M299" i="45"/>
  <c r="L299" i="45"/>
  <c r="K299" i="45"/>
  <c r="G299" i="45"/>
  <c r="F299" i="45"/>
  <c r="E299" i="45"/>
  <c r="D299" i="45"/>
  <c r="A299" i="45"/>
  <c r="B299" i="45" s="1"/>
  <c r="N298" i="45"/>
  <c r="M298" i="45"/>
  <c r="L298" i="45"/>
  <c r="K298" i="45"/>
  <c r="G298" i="45"/>
  <c r="F298" i="45"/>
  <c r="E298" i="45"/>
  <c r="D298" i="45"/>
  <c r="A298" i="45"/>
  <c r="B298" i="45" s="1"/>
  <c r="N297" i="45"/>
  <c r="M297" i="45"/>
  <c r="L297" i="45"/>
  <c r="K297" i="45"/>
  <c r="G297" i="45"/>
  <c r="F297" i="45"/>
  <c r="E297" i="45"/>
  <c r="D297" i="45"/>
  <c r="A297" i="45"/>
  <c r="B297" i="45" s="1"/>
  <c r="N296" i="45"/>
  <c r="M296" i="45"/>
  <c r="L296" i="45"/>
  <c r="K296" i="45"/>
  <c r="G296" i="45"/>
  <c r="F296" i="45"/>
  <c r="E296" i="45"/>
  <c r="D296" i="45"/>
  <c r="A296" i="45"/>
  <c r="B296" i="45" s="1"/>
  <c r="N295" i="45"/>
  <c r="M295" i="45"/>
  <c r="L295" i="45"/>
  <c r="K295" i="45"/>
  <c r="G295" i="45"/>
  <c r="F295" i="45"/>
  <c r="E295" i="45"/>
  <c r="D295" i="45"/>
  <c r="A295" i="45"/>
  <c r="B295" i="45" s="1"/>
  <c r="N294" i="45"/>
  <c r="M294" i="45"/>
  <c r="L294" i="45"/>
  <c r="K294" i="45"/>
  <c r="G294" i="45"/>
  <c r="F294" i="45"/>
  <c r="E294" i="45"/>
  <c r="D294" i="45"/>
  <c r="A294" i="45"/>
  <c r="B294" i="45" s="1"/>
  <c r="N293" i="45"/>
  <c r="M293" i="45"/>
  <c r="L293" i="45"/>
  <c r="K293" i="45"/>
  <c r="G293" i="45"/>
  <c r="F293" i="45"/>
  <c r="E293" i="45"/>
  <c r="D293" i="45"/>
  <c r="A293" i="45"/>
  <c r="B293" i="45" s="1"/>
  <c r="N292" i="45"/>
  <c r="M292" i="45"/>
  <c r="L292" i="45"/>
  <c r="K292" i="45"/>
  <c r="G292" i="45"/>
  <c r="F292" i="45"/>
  <c r="E292" i="45"/>
  <c r="D292" i="45"/>
  <c r="A292" i="45"/>
  <c r="B292" i="45" s="1"/>
  <c r="N291" i="45"/>
  <c r="M291" i="45"/>
  <c r="L291" i="45"/>
  <c r="K291" i="45"/>
  <c r="G291" i="45"/>
  <c r="F291" i="45"/>
  <c r="E291" i="45"/>
  <c r="D291" i="45"/>
  <c r="A291" i="45"/>
  <c r="B291" i="45" s="1"/>
  <c r="N290" i="45"/>
  <c r="M290" i="45"/>
  <c r="L290" i="45"/>
  <c r="K290" i="45"/>
  <c r="G290" i="45"/>
  <c r="F290" i="45"/>
  <c r="E290" i="45"/>
  <c r="D290" i="45"/>
  <c r="A290" i="45"/>
  <c r="B290" i="45" s="1"/>
  <c r="N289" i="45"/>
  <c r="M289" i="45"/>
  <c r="L289" i="45"/>
  <c r="K289" i="45"/>
  <c r="G289" i="45"/>
  <c r="F289" i="45"/>
  <c r="E289" i="45"/>
  <c r="D289" i="45"/>
  <c r="A289" i="45"/>
  <c r="B289" i="45" s="1"/>
  <c r="N288" i="45"/>
  <c r="M288" i="45"/>
  <c r="L288" i="45"/>
  <c r="K288" i="45"/>
  <c r="G288" i="45"/>
  <c r="F288" i="45"/>
  <c r="E288" i="45"/>
  <c r="D288" i="45"/>
  <c r="A288" i="45"/>
  <c r="B288" i="45" s="1"/>
  <c r="N287" i="45"/>
  <c r="M287" i="45"/>
  <c r="L287" i="45"/>
  <c r="K287" i="45"/>
  <c r="G287" i="45"/>
  <c r="F287" i="45"/>
  <c r="E287" i="45"/>
  <c r="D287" i="45"/>
  <c r="A287" i="45"/>
  <c r="B287" i="45" s="1"/>
  <c r="N286" i="45"/>
  <c r="M286" i="45"/>
  <c r="L286" i="45"/>
  <c r="K286" i="45"/>
  <c r="G286" i="45"/>
  <c r="F286" i="45"/>
  <c r="E286" i="45"/>
  <c r="D286" i="45"/>
  <c r="A286" i="45"/>
  <c r="B286" i="45" s="1"/>
  <c r="N285" i="45"/>
  <c r="M285" i="45"/>
  <c r="L285" i="45"/>
  <c r="K285" i="45"/>
  <c r="G285" i="45"/>
  <c r="F285" i="45"/>
  <c r="E285" i="45"/>
  <c r="D285" i="45"/>
  <c r="A285" i="45"/>
  <c r="B285" i="45" s="1"/>
  <c r="N284" i="45"/>
  <c r="M284" i="45"/>
  <c r="L284" i="45"/>
  <c r="K284" i="45"/>
  <c r="G284" i="45"/>
  <c r="F284" i="45"/>
  <c r="E284" i="45"/>
  <c r="D284" i="45"/>
  <c r="A284" i="45"/>
  <c r="B284" i="45" s="1"/>
  <c r="N283" i="45"/>
  <c r="M283" i="45"/>
  <c r="L283" i="45"/>
  <c r="K283" i="45"/>
  <c r="G283" i="45"/>
  <c r="F283" i="45"/>
  <c r="E283" i="45"/>
  <c r="D283" i="45"/>
  <c r="A283" i="45"/>
  <c r="B283" i="45" s="1"/>
  <c r="N282" i="45"/>
  <c r="M282" i="45"/>
  <c r="L282" i="45"/>
  <c r="K282" i="45"/>
  <c r="G282" i="45"/>
  <c r="F282" i="45"/>
  <c r="E282" i="45"/>
  <c r="D282" i="45"/>
  <c r="A282" i="45"/>
  <c r="B282" i="45" s="1"/>
  <c r="N281" i="45"/>
  <c r="M281" i="45"/>
  <c r="L281" i="45"/>
  <c r="K281" i="45"/>
  <c r="G281" i="45"/>
  <c r="F281" i="45"/>
  <c r="E281" i="45"/>
  <c r="D281" i="45"/>
  <c r="A281" i="45"/>
  <c r="B281" i="45" s="1"/>
  <c r="N280" i="45"/>
  <c r="M280" i="45"/>
  <c r="L280" i="45"/>
  <c r="K280" i="45"/>
  <c r="G280" i="45"/>
  <c r="F280" i="45"/>
  <c r="E280" i="45"/>
  <c r="D280" i="45"/>
  <c r="A280" i="45"/>
  <c r="B280" i="45" s="1"/>
  <c r="N279" i="45"/>
  <c r="M279" i="45"/>
  <c r="L279" i="45"/>
  <c r="K279" i="45"/>
  <c r="G279" i="45"/>
  <c r="F279" i="45"/>
  <c r="E279" i="45"/>
  <c r="D279" i="45"/>
  <c r="A279" i="45"/>
  <c r="B279" i="45" s="1"/>
  <c r="N278" i="45"/>
  <c r="M278" i="45"/>
  <c r="L278" i="45"/>
  <c r="K278" i="45"/>
  <c r="G278" i="45"/>
  <c r="F278" i="45"/>
  <c r="E278" i="45"/>
  <c r="D278" i="45"/>
  <c r="A278" i="45"/>
  <c r="B278" i="45" s="1"/>
  <c r="N277" i="45"/>
  <c r="M277" i="45"/>
  <c r="L277" i="45"/>
  <c r="K277" i="45"/>
  <c r="G277" i="45"/>
  <c r="F277" i="45"/>
  <c r="E277" i="45"/>
  <c r="D277" i="45"/>
  <c r="A277" i="45"/>
  <c r="B277" i="45" s="1"/>
  <c r="N276" i="45"/>
  <c r="M276" i="45"/>
  <c r="L276" i="45"/>
  <c r="K276" i="45"/>
  <c r="G276" i="45"/>
  <c r="F276" i="45"/>
  <c r="E276" i="45"/>
  <c r="D276" i="45"/>
  <c r="A276" i="45"/>
  <c r="B276" i="45" s="1"/>
  <c r="N275" i="45"/>
  <c r="M275" i="45"/>
  <c r="L275" i="45"/>
  <c r="K275" i="45"/>
  <c r="G275" i="45"/>
  <c r="F275" i="45"/>
  <c r="E275" i="45"/>
  <c r="D275" i="45"/>
  <c r="A275" i="45"/>
  <c r="B275" i="45" s="1"/>
  <c r="N274" i="45"/>
  <c r="M274" i="45"/>
  <c r="L274" i="45"/>
  <c r="K274" i="45"/>
  <c r="G274" i="45"/>
  <c r="F274" i="45"/>
  <c r="E274" i="45"/>
  <c r="D274" i="45"/>
  <c r="A274" i="45"/>
  <c r="B274" i="45" s="1"/>
  <c r="N273" i="45"/>
  <c r="M273" i="45"/>
  <c r="L273" i="45"/>
  <c r="K273" i="45"/>
  <c r="G273" i="45"/>
  <c r="F273" i="45"/>
  <c r="E273" i="45"/>
  <c r="D273" i="45"/>
  <c r="A273" i="45"/>
  <c r="B273" i="45" s="1"/>
  <c r="N272" i="45"/>
  <c r="M272" i="45"/>
  <c r="L272" i="45"/>
  <c r="K272" i="45"/>
  <c r="G272" i="45"/>
  <c r="F272" i="45"/>
  <c r="E272" i="45"/>
  <c r="D272" i="45"/>
  <c r="A272" i="45"/>
  <c r="B272" i="45" s="1"/>
  <c r="N271" i="45"/>
  <c r="M271" i="45"/>
  <c r="L271" i="45"/>
  <c r="K271" i="45"/>
  <c r="G271" i="45"/>
  <c r="F271" i="45"/>
  <c r="E271" i="45"/>
  <c r="D271" i="45"/>
  <c r="A271" i="45"/>
  <c r="B271" i="45" s="1"/>
  <c r="N270" i="45"/>
  <c r="M270" i="45"/>
  <c r="L270" i="45"/>
  <c r="K270" i="45"/>
  <c r="G270" i="45"/>
  <c r="F270" i="45"/>
  <c r="E270" i="45"/>
  <c r="D270" i="45"/>
  <c r="A270" i="45"/>
  <c r="B270" i="45" s="1"/>
  <c r="N269" i="45"/>
  <c r="M269" i="45"/>
  <c r="L269" i="45"/>
  <c r="K269" i="45"/>
  <c r="G269" i="45"/>
  <c r="F269" i="45"/>
  <c r="E269" i="45"/>
  <c r="D269" i="45"/>
  <c r="A269" i="45"/>
  <c r="B269" i="45" s="1"/>
  <c r="N268" i="45"/>
  <c r="M268" i="45"/>
  <c r="L268" i="45"/>
  <c r="K268" i="45"/>
  <c r="G268" i="45"/>
  <c r="F268" i="45"/>
  <c r="E268" i="45"/>
  <c r="D268" i="45"/>
  <c r="A268" i="45"/>
  <c r="B268" i="45" s="1"/>
  <c r="N267" i="45"/>
  <c r="M267" i="45"/>
  <c r="L267" i="45"/>
  <c r="K267" i="45"/>
  <c r="G267" i="45"/>
  <c r="F267" i="45"/>
  <c r="E267" i="45"/>
  <c r="D267" i="45"/>
  <c r="A267" i="45"/>
  <c r="B267" i="45" s="1"/>
  <c r="N266" i="45"/>
  <c r="M266" i="45"/>
  <c r="L266" i="45"/>
  <c r="K266" i="45"/>
  <c r="G266" i="45"/>
  <c r="F266" i="45"/>
  <c r="E266" i="45"/>
  <c r="D266" i="45"/>
  <c r="A266" i="45"/>
  <c r="B266" i="45" s="1"/>
  <c r="N265" i="45"/>
  <c r="M265" i="45"/>
  <c r="L265" i="45"/>
  <c r="K265" i="45"/>
  <c r="G265" i="45"/>
  <c r="F265" i="45"/>
  <c r="E265" i="45"/>
  <c r="D265" i="45"/>
  <c r="A265" i="45"/>
  <c r="B265" i="45" s="1"/>
  <c r="N264" i="45"/>
  <c r="M264" i="45"/>
  <c r="L264" i="45"/>
  <c r="K264" i="45"/>
  <c r="G264" i="45"/>
  <c r="F264" i="45"/>
  <c r="E264" i="45"/>
  <c r="D264" i="45"/>
  <c r="A264" i="45"/>
  <c r="B264" i="45" s="1"/>
  <c r="N263" i="45"/>
  <c r="M263" i="45"/>
  <c r="L263" i="45"/>
  <c r="K263" i="45"/>
  <c r="G263" i="45"/>
  <c r="F263" i="45"/>
  <c r="E263" i="45"/>
  <c r="D263" i="45"/>
  <c r="A263" i="45"/>
  <c r="B263" i="45" s="1"/>
  <c r="N262" i="45"/>
  <c r="M262" i="45"/>
  <c r="L262" i="45"/>
  <c r="K262" i="45"/>
  <c r="G262" i="45"/>
  <c r="F262" i="45"/>
  <c r="E262" i="45"/>
  <c r="D262" i="45"/>
  <c r="A262" i="45"/>
  <c r="B262" i="45" s="1"/>
  <c r="N261" i="45"/>
  <c r="M261" i="45"/>
  <c r="L261" i="45"/>
  <c r="K261" i="45"/>
  <c r="G261" i="45"/>
  <c r="F261" i="45"/>
  <c r="E261" i="45"/>
  <c r="D261" i="45"/>
  <c r="A261" i="45"/>
  <c r="B261" i="45" s="1"/>
  <c r="N260" i="45"/>
  <c r="M260" i="45"/>
  <c r="L260" i="45"/>
  <c r="K260" i="45"/>
  <c r="G260" i="45"/>
  <c r="F260" i="45"/>
  <c r="E260" i="45"/>
  <c r="D260" i="45"/>
  <c r="A260" i="45"/>
  <c r="B260" i="45" s="1"/>
  <c r="N259" i="45"/>
  <c r="M259" i="45"/>
  <c r="L259" i="45"/>
  <c r="K259" i="45"/>
  <c r="G259" i="45"/>
  <c r="F259" i="45"/>
  <c r="E259" i="45"/>
  <c r="D259" i="45"/>
  <c r="A259" i="45"/>
  <c r="B259" i="45" s="1"/>
  <c r="N258" i="45"/>
  <c r="M258" i="45"/>
  <c r="L258" i="45"/>
  <c r="K258" i="45"/>
  <c r="G258" i="45"/>
  <c r="F258" i="45"/>
  <c r="E258" i="45"/>
  <c r="D258" i="45"/>
  <c r="A258" i="45"/>
  <c r="B258" i="45" s="1"/>
  <c r="N257" i="45"/>
  <c r="M257" i="45"/>
  <c r="L257" i="45"/>
  <c r="K257" i="45"/>
  <c r="G257" i="45"/>
  <c r="F257" i="45"/>
  <c r="E257" i="45"/>
  <c r="D257" i="45"/>
  <c r="A257" i="45"/>
  <c r="B257" i="45" s="1"/>
  <c r="N256" i="45"/>
  <c r="M256" i="45"/>
  <c r="L256" i="45"/>
  <c r="K256" i="45"/>
  <c r="G256" i="45"/>
  <c r="F256" i="45"/>
  <c r="E256" i="45"/>
  <c r="D256" i="45"/>
  <c r="A256" i="45"/>
  <c r="B256" i="45" s="1"/>
  <c r="N255" i="45"/>
  <c r="M255" i="45"/>
  <c r="L255" i="45"/>
  <c r="K255" i="45"/>
  <c r="G255" i="45"/>
  <c r="F255" i="45"/>
  <c r="E255" i="45"/>
  <c r="D255" i="45"/>
  <c r="A255" i="45"/>
  <c r="B255" i="45" s="1"/>
  <c r="N254" i="45"/>
  <c r="M254" i="45"/>
  <c r="L254" i="45"/>
  <c r="K254" i="45"/>
  <c r="G254" i="45"/>
  <c r="F254" i="45"/>
  <c r="E254" i="45"/>
  <c r="D254" i="45"/>
  <c r="A254" i="45"/>
  <c r="B254" i="45" s="1"/>
  <c r="N253" i="45"/>
  <c r="M253" i="45"/>
  <c r="L253" i="45"/>
  <c r="K253" i="45"/>
  <c r="G253" i="45"/>
  <c r="F253" i="45"/>
  <c r="E253" i="45"/>
  <c r="D253" i="45"/>
  <c r="A253" i="45"/>
  <c r="B253" i="45" s="1"/>
  <c r="N252" i="45"/>
  <c r="M252" i="45"/>
  <c r="L252" i="45"/>
  <c r="K252" i="45"/>
  <c r="G252" i="45"/>
  <c r="F252" i="45"/>
  <c r="E252" i="45"/>
  <c r="D252" i="45"/>
  <c r="A252" i="45"/>
  <c r="B252" i="45" s="1"/>
  <c r="N251" i="45"/>
  <c r="M251" i="45"/>
  <c r="L251" i="45"/>
  <c r="K251" i="45"/>
  <c r="G251" i="45"/>
  <c r="F251" i="45"/>
  <c r="E251" i="45"/>
  <c r="D251" i="45"/>
  <c r="A251" i="45"/>
  <c r="B251" i="45" s="1"/>
  <c r="N250" i="45"/>
  <c r="M250" i="45"/>
  <c r="L250" i="45"/>
  <c r="K250" i="45"/>
  <c r="G250" i="45"/>
  <c r="F250" i="45"/>
  <c r="E250" i="45"/>
  <c r="D250" i="45"/>
  <c r="A250" i="45"/>
  <c r="B250" i="45" s="1"/>
  <c r="N249" i="45"/>
  <c r="M249" i="45"/>
  <c r="L249" i="45"/>
  <c r="K249" i="45"/>
  <c r="G249" i="45"/>
  <c r="F249" i="45"/>
  <c r="E249" i="45"/>
  <c r="D249" i="45"/>
  <c r="A249" i="45"/>
  <c r="B249" i="45" s="1"/>
  <c r="N248" i="45"/>
  <c r="M248" i="45"/>
  <c r="L248" i="45"/>
  <c r="K248" i="45"/>
  <c r="G248" i="45"/>
  <c r="F248" i="45"/>
  <c r="E248" i="45"/>
  <c r="D248" i="45"/>
  <c r="A248" i="45"/>
  <c r="B248" i="45" s="1"/>
  <c r="N247" i="45"/>
  <c r="M247" i="45"/>
  <c r="L247" i="45"/>
  <c r="K247" i="45"/>
  <c r="G247" i="45"/>
  <c r="F247" i="45"/>
  <c r="E247" i="45"/>
  <c r="D247" i="45"/>
  <c r="A247" i="45"/>
  <c r="B247" i="45" s="1"/>
  <c r="N246" i="45"/>
  <c r="M246" i="45"/>
  <c r="L246" i="45"/>
  <c r="K246" i="45"/>
  <c r="G246" i="45"/>
  <c r="F246" i="45"/>
  <c r="E246" i="45"/>
  <c r="D246" i="45"/>
  <c r="A246" i="45"/>
  <c r="B246" i="45" s="1"/>
  <c r="N245" i="45"/>
  <c r="M245" i="45"/>
  <c r="L245" i="45"/>
  <c r="K245" i="45"/>
  <c r="G245" i="45"/>
  <c r="F245" i="45"/>
  <c r="E245" i="45"/>
  <c r="D245" i="45"/>
  <c r="A245" i="45"/>
  <c r="B245" i="45" s="1"/>
  <c r="N244" i="45"/>
  <c r="M244" i="45"/>
  <c r="L244" i="45"/>
  <c r="K244" i="45"/>
  <c r="G244" i="45"/>
  <c r="F244" i="45"/>
  <c r="E244" i="45"/>
  <c r="D244" i="45"/>
  <c r="A244" i="45"/>
  <c r="B244" i="45" s="1"/>
  <c r="N243" i="45"/>
  <c r="M243" i="45"/>
  <c r="L243" i="45"/>
  <c r="K243" i="45"/>
  <c r="G243" i="45"/>
  <c r="F243" i="45"/>
  <c r="E243" i="45"/>
  <c r="D243" i="45"/>
  <c r="A243" i="45"/>
  <c r="B243" i="45" s="1"/>
  <c r="N242" i="45"/>
  <c r="M242" i="45"/>
  <c r="L242" i="45"/>
  <c r="K242" i="45"/>
  <c r="G242" i="45"/>
  <c r="F242" i="45"/>
  <c r="E242" i="45"/>
  <c r="D242" i="45"/>
  <c r="A242" i="45"/>
  <c r="B242" i="45" s="1"/>
  <c r="N241" i="45"/>
  <c r="M241" i="45"/>
  <c r="L241" i="45"/>
  <c r="K241" i="45"/>
  <c r="G241" i="45"/>
  <c r="F241" i="45"/>
  <c r="E241" i="45"/>
  <c r="D241" i="45"/>
  <c r="A241" i="45"/>
  <c r="B241" i="45" s="1"/>
  <c r="N240" i="45"/>
  <c r="M240" i="45"/>
  <c r="L240" i="45"/>
  <c r="K240" i="45"/>
  <c r="G240" i="45"/>
  <c r="F240" i="45"/>
  <c r="E240" i="45"/>
  <c r="D240" i="45"/>
  <c r="A240" i="45"/>
  <c r="B240" i="45" s="1"/>
  <c r="N239" i="45"/>
  <c r="M239" i="45"/>
  <c r="L239" i="45"/>
  <c r="K239" i="45"/>
  <c r="G239" i="45"/>
  <c r="F239" i="45"/>
  <c r="E239" i="45"/>
  <c r="D239" i="45"/>
  <c r="A239" i="45"/>
  <c r="B239" i="45" s="1"/>
  <c r="N238" i="45"/>
  <c r="M238" i="45"/>
  <c r="L238" i="45"/>
  <c r="K238" i="45"/>
  <c r="G238" i="45"/>
  <c r="F238" i="45"/>
  <c r="E238" i="45"/>
  <c r="D238" i="45"/>
  <c r="A238" i="45"/>
  <c r="B238" i="45" s="1"/>
  <c r="N237" i="45"/>
  <c r="M237" i="45"/>
  <c r="L237" i="45"/>
  <c r="K237" i="45"/>
  <c r="G237" i="45"/>
  <c r="F237" i="45"/>
  <c r="E237" i="45"/>
  <c r="D237" i="45"/>
  <c r="A237" i="45"/>
  <c r="B237" i="45" s="1"/>
  <c r="N236" i="45"/>
  <c r="M236" i="45"/>
  <c r="L236" i="45"/>
  <c r="K236" i="45"/>
  <c r="G236" i="45"/>
  <c r="F236" i="45"/>
  <c r="E236" i="45"/>
  <c r="D236" i="45"/>
  <c r="A236" i="45"/>
  <c r="B236" i="45" s="1"/>
  <c r="N235" i="45"/>
  <c r="M235" i="45"/>
  <c r="L235" i="45"/>
  <c r="K235" i="45"/>
  <c r="G235" i="45"/>
  <c r="F235" i="45"/>
  <c r="E235" i="45"/>
  <c r="D235" i="45"/>
  <c r="A235" i="45"/>
  <c r="B235" i="45" s="1"/>
  <c r="N234" i="45"/>
  <c r="M234" i="45"/>
  <c r="L234" i="45"/>
  <c r="K234" i="45"/>
  <c r="G234" i="45"/>
  <c r="F234" i="45"/>
  <c r="E234" i="45"/>
  <c r="D234" i="45"/>
  <c r="A234" i="45"/>
  <c r="B234" i="45" s="1"/>
  <c r="N233" i="45"/>
  <c r="M233" i="45"/>
  <c r="L233" i="45"/>
  <c r="K233" i="45"/>
  <c r="G233" i="45"/>
  <c r="F233" i="45"/>
  <c r="E233" i="45"/>
  <c r="D233" i="45"/>
  <c r="A233" i="45"/>
  <c r="B233" i="45" s="1"/>
  <c r="N232" i="45"/>
  <c r="M232" i="45"/>
  <c r="L232" i="45"/>
  <c r="K232" i="45"/>
  <c r="G232" i="45"/>
  <c r="F232" i="45"/>
  <c r="E232" i="45"/>
  <c r="D232" i="45"/>
  <c r="A232" i="45"/>
  <c r="B232" i="45" s="1"/>
  <c r="N231" i="45"/>
  <c r="M231" i="45"/>
  <c r="L231" i="45"/>
  <c r="K231" i="45"/>
  <c r="G231" i="45"/>
  <c r="F231" i="45"/>
  <c r="E231" i="45"/>
  <c r="D231" i="45"/>
  <c r="A231" i="45"/>
  <c r="B231" i="45" s="1"/>
  <c r="N230" i="45"/>
  <c r="M230" i="45"/>
  <c r="L230" i="45"/>
  <c r="K230" i="45"/>
  <c r="G230" i="45"/>
  <c r="F230" i="45"/>
  <c r="E230" i="45"/>
  <c r="D230" i="45"/>
  <c r="A230" i="45"/>
  <c r="B230" i="45" s="1"/>
  <c r="N229" i="45"/>
  <c r="M229" i="45"/>
  <c r="L229" i="45"/>
  <c r="K229" i="45"/>
  <c r="G229" i="45"/>
  <c r="F229" i="45"/>
  <c r="E229" i="45"/>
  <c r="D229" i="45"/>
  <c r="A229" i="45"/>
  <c r="B229" i="45" s="1"/>
  <c r="N228" i="45"/>
  <c r="M228" i="45"/>
  <c r="L228" i="45"/>
  <c r="K228" i="45"/>
  <c r="G228" i="45"/>
  <c r="F228" i="45"/>
  <c r="E228" i="45"/>
  <c r="D228" i="45"/>
  <c r="A228" i="45"/>
  <c r="B228" i="45" s="1"/>
  <c r="N227" i="45"/>
  <c r="M227" i="45"/>
  <c r="L227" i="45"/>
  <c r="K227" i="45"/>
  <c r="G227" i="45"/>
  <c r="F227" i="45"/>
  <c r="E227" i="45"/>
  <c r="D227" i="45"/>
  <c r="A227" i="45"/>
  <c r="B227" i="45" s="1"/>
  <c r="N226" i="45"/>
  <c r="M226" i="45"/>
  <c r="L226" i="45"/>
  <c r="K226" i="45"/>
  <c r="G226" i="45"/>
  <c r="F226" i="45"/>
  <c r="E226" i="45"/>
  <c r="D226" i="45"/>
  <c r="A226" i="45"/>
  <c r="B226" i="45" s="1"/>
  <c r="N225" i="45"/>
  <c r="M225" i="45"/>
  <c r="L225" i="45"/>
  <c r="K225" i="45"/>
  <c r="G225" i="45"/>
  <c r="F225" i="45"/>
  <c r="E225" i="45"/>
  <c r="D225" i="45"/>
  <c r="A225" i="45"/>
  <c r="B225" i="45" s="1"/>
  <c r="N224" i="45"/>
  <c r="M224" i="45"/>
  <c r="L224" i="45"/>
  <c r="K224" i="45"/>
  <c r="G224" i="45"/>
  <c r="F224" i="45"/>
  <c r="E224" i="45"/>
  <c r="D224" i="45"/>
  <c r="A224" i="45"/>
  <c r="B224" i="45" s="1"/>
  <c r="N223" i="45"/>
  <c r="M223" i="45"/>
  <c r="L223" i="45"/>
  <c r="K223" i="45"/>
  <c r="G223" i="45"/>
  <c r="F223" i="45"/>
  <c r="E223" i="45"/>
  <c r="D223" i="45"/>
  <c r="A223" i="45"/>
  <c r="B223" i="45" s="1"/>
  <c r="N222" i="45"/>
  <c r="M222" i="45"/>
  <c r="L222" i="45"/>
  <c r="K222" i="45"/>
  <c r="G222" i="45"/>
  <c r="F222" i="45"/>
  <c r="E222" i="45"/>
  <c r="D222" i="45"/>
  <c r="A222" i="45"/>
  <c r="B222" i="45" s="1"/>
  <c r="N221" i="45"/>
  <c r="M221" i="45"/>
  <c r="L221" i="45"/>
  <c r="K221" i="45"/>
  <c r="G221" i="45"/>
  <c r="F221" i="45"/>
  <c r="E221" i="45"/>
  <c r="D221" i="45"/>
  <c r="A221" i="45"/>
  <c r="B221" i="45" s="1"/>
  <c r="N220" i="45"/>
  <c r="M220" i="45"/>
  <c r="L220" i="45"/>
  <c r="K220" i="45"/>
  <c r="G220" i="45"/>
  <c r="F220" i="45"/>
  <c r="E220" i="45"/>
  <c r="D220" i="45"/>
  <c r="A220" i="45"/>
  <c r="B220" i="45" s="1"/>
  <c r="N219" i="45"/>
  <c r="M219" i="45"/>
  <c r="L219" i="45"/>
  <c r="K219" i="45"/>
  <c r="G219" i="45"/>
  <c r="F219" i="45"/>
  <c r="E219" i="45"/>
  <c r="D219" i="45"/>
  <c r="A219" i="45"/>
  <c r="B219" i="45" s="1"/>
  <c r="N218" i="45"/>
  <c r="M218" i="45"/>
  <c r="L218" i="45"/>
  <c r="K218" i="45"/>
  <c r="G218" i="45"/>
  <c r="F218" i="45"/>
  <c r="E218" i="45"/>
  <c r="D218" i="45"/>
  <c r="A218" i="45"/>
  <c r="B218" i="45" s="1"/>
  <c r="N217" i="45"/>
  <c r="M217" i="45"/>
  <c r="L217" i="45"/>
  <c r="K217" i="45"/>
  <c r="G217" i="45"/>
  <c r="F217" i="45"/>
  <c r="E217" i="45"/>
  <c r="D217" i="45"/>
  <c r="A217" i="45"/>
  <c r="B217" i="45" s="1"/>
  <c r="N216" i="45"/>
  <c r="M216" i="45"/>
  <c r="L216" i="45"/>
  <c r="K216" i="45"/>
  <c r="G216" i="45"/>
  <c r="F216" i="45"/>
  <c r="E216" i="45"/>
  <c r="D216" i="45"/>
  <c r="A216" i="45"/>
  <c r="B216" i="45" s="1"/>
  <c r="N215" i="45"/>
  <c r="M215" i="45"/>
  <c r="L215" i="45"/>
  <c r="K215" i="45"/>
  <c r="G215" i="45"/>
  <c r="F215" i="45"/>
  <c r="E215" i="45"/>
  <c r="D215" i="45"/>
  <c r="A215" i="45"/>
  <c r="B215" i="45" s="1"/>
  <c r="N214" i="45"/>
  <c r="M214" i="45"/>
  <c r="L214" i="45"/>
  <c r="K214" i="45"/>
  <c r="G214" i="45"/>
  <c r="F214" i="45"/>
  <c r="E214" i="45"/>
  <c r="D214" i="45"/>
  <c r="A214" i="45"/>
  <c r="B214" i="45" s="1"/>
  <c r="N213" i="45"/>
  <c r="M213" i="45"/>
  <c r="L213" i="45"/>
  <c r="K213" i="45"/>
  <c r="G213" i="45"/>
  <c r="F213" i="45"/>
  <c r="E213" i="45"/>
  <c r="D213" i="45"/>
  <c r="A213" i="45"/>
  <c r="B213" i="45" s="1"/>
  <c r="N212" i="45"/>
  <c r="M212" i="45"/>
  <c r="L212" i="45"/>
  <c r="K212" i="45"/>
  <c r="G212" i="45"/>
  <c r="F212" i="45"/>
  <c r="E212" i="45"/>
  <c r="D212" i="45"/>
  <c r="A212" i="45"/>
  <c r="B212" i="45" s="1"/>
  <c r="N211" i="45"/>
  <c r="M211" i="45"/>
  <c r="L211" i="45"/>
  <c r="K211" i="45"/>
  <c r="G211" i="45"/>
  <c r="F211" i="45"/>
  <c r="E211" i="45"/>
  <c r="D211" i="45"/>
  <c r="A211" i="45"/>
  <c r="B211" i="45" s="1"/>
  <c r="N210" i="45"/>
  <c r="M210" i="45"/>
  <c r="L210" i="45"/>
  <c r="K210" i="45"/>
  <c r="G210" i="45"/>
  <c r="F210" i="45"/>
  <c r="E210" i="45"/>
  <c r="D210" i="45"/>
  <c r="A210" i="45"/>
  <c r="B210" i="45" s="1"/>
  <c r="N209" i="45"/>
  <c r="M209" i="45"/>
  <c r="L209" i="45"/>
  <c r="K209" i="45"/>
  <c r="G209" i="45"/>
  <c r="F209" i="45"/>
  <c r="E209" i="45"/>
  <c r="D209" i="45"/>
  <c r="A209" i="45"/>
  <c r="B209" i="45" s="1"/>
  <c r="N208" i="45"/>
  <c r="M208" i="45"/>
  <c r="L208" i="45"/>
  <c r="K208" i="45"/>
  <c r="G208" i="45"/>
  <c r="F208" i="45"/>
  <c r="E208" i="45"/>
  <c r="D208" i="45"/>
  <c r="A208" i="45"/>
  <c r="B208" i="45" s="1"/>
  <c r="N207" i="45"/>
  <c r="M207" i="45"/>
  <c r="L207" i="45"/>
  <c r="K207" i="45"/>
  <c r="G207" i="45"/>
  <c r="F207" i="45"/>
  <c r="E207" i="45"/>
  <c r="D207" i="45"/>
  <c r="A207" i="45"/>
  <c r="B207" i="45" s="1"/>
  <c r="N206" i="45"/>
  <c r="M206" i="45"/>
  <c r="L206" i="45"/>
  <c r="K206" i="45"/>
  <c r="G206" i="45"/>
  <c r="F206" i="45"/>
  <c r="E206" i="45"/>
  <c r="D206" i="45"/>
  <c r="A206" i="45"/>
  <c r="B206" i="45" s="1"/>
  <c r="N205" i="45"/>
  <c r="M205" i="45"/>
  <c r="L205" i="45"/>
  <c r="K205" i="45"/>
  <c r="G205" i="45"/>
  <c r="F205" i="45"/>
  <c r="E205" i="45"/>
  <c r="D205" i="45"/>
  <c r="A205" i="45"/>
  <c r="B205" i="45" s="1"/>
  <c r="N204" i="45"/>
  <c r="M204" i="45"/>
  <c r="L204" i="45"/>
  <c r="K204" i="45"/>
  <c r="G204" i="45"/>
  <c r="F204" i="45"/>
  <c r="E204" i="45"/>
  <c r="D204" i="45"/>
  <c r="A204" i="45"/>
  <c r="B204" i="45" s="1"/>
  <c r="N203" i="45"/>
  <c r="M203" i="45"/>
  <c r="L203" i="45"/>
  <c r="K203" i="45"/>
  <c r="G203" i="45"/>
  <c r="F203" i="45"/>
  <c r="E203" i="45"/>
  <c r="D203" i="45"/>
  <c r="A203" i="45"/>
  <c r="B203" i="45" s="1"/>
  <c r="N202" i="45"/>
  <c r="M202" i="45"/>
  <c r="L202" i="45"/>
  <c r="K202" i="45"/>
  <c r="G202" i="45"/>
  <c r="F202" i="45"/>
  <c r="E202" i="45"/>
  <c r="D202" i="45"/>
  <c r="A202" i="45"/>
  <c r="B202" i="45" s="1"/>
  <c r="N201" i="45"/>
  <c r="M201" i="45"/>
  <c r="L201" i="45"/>
  <c r="K201" i="45"/>
  <c r="G201" i="45"/>
  <c r="F201" i="45"/>
  <c r="E201" i="45"/>
  <c r="D201" i="45"/>
  <c r="A201" i="45"/>
  <c r="B201" i="45" s="1"/>
  <c r="N200" i="45"/>
  <c r="M200" i="45"/>
  <c r="L200" i="45"/>
  <c r="K200" i="45"/>
  <c r="G200" i="45"/>
  <c r="F200" i="45"/>
  <c r="E200" i="45"/>
  <c r="D200" i="45"/>
  <c r="A200" i="45"/>
  <c r="B200" i="45" s="1"/>
  <c r="N199" i="45"/>
  <c r="M199" i="45"/>
  <c r="L199" i="45"/>
  <c r="K199" i="45"/>
  <c r="G199" i="45"/>
  <c r="F199" i="45"/>
  <c r="E199" i="45"/>
  <c r="D199" i="45"/>
  <c r="A199" i="45"/>
  <c r="B199" i="45" s="1"/>
  <c r="N198" i="45"/>
  <c r="M198" i="45"/>
  <c r="L198" i="45"/>
  <c r="K198" i="45"/>
  <c r="G198" i="45"/>
  <c r="F198" i="45"/>
  <c r="E198" i="45"/>
  <c r="D198" i="45"/>
  <c r="A198" i="45"/>
  <c r="B198" i="45" s="1"/>
  <c r="N197" i="45"/>
  <c r="M197" i="45"/>
  <c r="L197" i="45"/>
  <c r="K197" i="45"/>
  <c r="G197" i="45"/>
  <c r="F197" i="45"/>
  <c r="E197" i="45"/>
  <c r="D197" i="45"/>
  <c r="A197" i="45"/>
  <c r="B197" i="45" s="1"/>
  <c r="N196" i="45"/>
  <c r="M196" i="45"/>
  <c r="L196" i="45"/>
  <c r="K196" i="45"/>
  <c r="G196" i="45"/>
  <c r="F196" i="45"/>
  <c r="E196" i="45"/>
  <c r="D196" i="45"/>
  <c r="A196" i="45"/>
  <c r="B196" i="45" s="1"/>
  <c r="N195" i="45"/>
  <c r="M195" i="45"/>
  <c r="L195" i="45"/>
  <c r="K195" i="45"/>
  <c r="G195" i="45"/>
  <c r="F195" i="45"/>
  <c r="E195" i="45"/>
  <c r="D195" i="45"/>
  <c r="A195" i="45"/>
  <c r="B195" i="45" s="1"/>
  <c r="N194" i="45"/>
  <c r="M194" i="45"/>
  <c r="L194" i="45"/>
  <c r="K194" i="45"/>
  <c r="G194" i="45"/>
  <c r="F194" i="45"/>
  <c r="E194" i="45"/>
  <c r="D194" i="45"/>
  <c r="A194" i="45"/>
  <c r="B194" i="45" s="1"/>
  <c r="N193" i="45"/>
  <c r="M193" i="45"/>
  <c r="L193" i="45"/>
  <c r="K193" i="45"/>
  <c r="G193" i="45"/>
  <c r="F193" i="45"/>
  <c r="E193" i="45"/>
  <c r="D193" i="45"/>
  <c r="A193" i="45"/>
  <c r="B193" i="45" s="1"/>
  <c r="N192" i="45"/>
  <c r="M192" i="45"/>
  <c r="L192" i="45"/>
  <c r="K192" i="45"/>
  <c r="G192" i="45"/>
  <c r="F192" i="45"/>
  <c r="E192" i="45"/>
  <c r="D192" i="45"/>
  <c r="A192" i="45"/>
  <c r="B192" i="45" s="1"/>
  <c r="N191" i="45"/>
  <c r="M191" i="45"/>
  <c r="L191" i="45"/>
  <c r="K191" i="45"/>
  <c r="G191" i="45"/>
  <c r="F191" i="45"/>
  <c r="E191" i="45"/>
  <c r="D191" i="45"/>
  <c r="A191" i="45"/>
  <c r="B191" i="45" s="1"/>
  <c r="N190" i="45"/>
  <c r="M190" i="45"/>
  <c r="L190" i="45"/>
  <c r="K190" i="45"/>
  <c r="G190" i="45"/>
  <c r="F190" i="45"/>
  <c r="E190" i="45"/>
  <c r="D190" i="45"/>
  <c r="A190" i="45"/>
  <c r="B190" i="45" s="1"/>
  <c r="N189" i="45"/>
  <c r="M189" i="45"/>
  <c r="L189" i="45"/>
  <c r="K189" i="45"/>
  <c r="G189" i="45"/>
  <c r="F189" i="45"/>
  <c r="E189" i="45"/>
  <c r="D189" i="45"/>
  <c r="A189" i="45"/>
  <c r="B189" i="45" s="1"/>
  <c r="N188" i="45"/>
  <c r="M188" i="45"/>
  <c r="L188" i="45"/>
  <c r="K188" i="45"/>
  <c r="G188" i="45"/>
  <c r="F188" i="45"/>
  <c r="E188" i="45"/>
  <c r="D188" i="45"/>
  <c r="A188" i="45"/>
  <c r="B188" i="45" s="1"/>
  <c r="N187" i="45"/>
  <c r="M187" i="45"/>
  <c r="L187" i="45"/>
  <c r="K187" i="45"/>
  <c r="G187" i="45"/>
  <c r="F187" i="45"/>
  <c r="E187" i="45"/>
  <c r="D187" i="45"/>
  <c r="A187" i="45"/>
  <c r="B187" i="45" s="1"/>
  <c r="N186" i="45"/>
  <c r="M186" i="45"/>
  <c r="L186" i="45"/>
  <c r="K186" i="45"/>
  <c r="G186" i="45"/>
  <c r="F186" i="45"/>
  <c r="E186" i="45"/>
  <c r="D186" i="45"/>
  <c r="A186" i="45"/>
  <c r="B186" i="45" s="1"/>
  <c r="N185" i="45"/>
  <c r="M185" i="45"/>
  <c r="L185" i="45"/>
  <c r="K185" i="45"/>
  <c r="G185" i="45"/>
  <c r="F185" i="45"/>
  <c r="E185" i="45"/>
  <c r="D185" i="45"/>
  <c r="A185" i="45"/>
  <c r="B185" i="45" s="1"/>
  <c r="N184" i="45"/>
  <c r="M184" i="45"/>
  <c r="L184" i="45"/>
  <c r="K184" i="45"/>
  <c r="G184" i="45"/>
  <c r="F184" i="45"/>
  <c r="E184" i="45"/>
  <c r="D184" i="45"/>
  <c r="A184" i="45"/>
  <c r="B184" i="45" s="1"/>
  <c r="N183" i="45"/>
  <c r="M183" i="45"/>
  <c r="L183" i="45"/>
  <c r="K183" i="45"/>
  <c r="G183" i="45"/>
  <c r="F183" i="45"/>
  <c r="E183" i="45"/>
  <c r="D183" i="45"/>
  <c r="A183" i="45"/>
  <c r="B183" i="45" s="1"/>
  <c r="N182" i="45"/>
  <c r="M182" i="45"/>
  <c r="L182" i="45"/>
  <c r="K182" i="45"/>
  <c r="G182" i="45"/>
  <c r="F182" i="45"/>
  <c r="E182" i="45"/>
  <c r="D182" i="45"/>
  <c r="A182" i="45"/>
  <c r="B182" i="45" s="1"/>
  <c r="N181" i="45"/>
  <c r="M181" i="45"/>
  <c r="L181" i="45"/>
  <c r="K181" i="45"/>
  <c r="G181" i="45"/>
  <c r="F181" i="45"/>
  <c r="E181" i="45"/>
  <c r="D181" i="45"/>
  <c r="A181" i="45"/>
  <c r="B181" i="45" s="1"/>
  <c r="N180" i="45"/>
  <c r="M180" i="45"/>
  <c r="L180" i="45"/>
  <c r="K180" i="45"/>
  <c r="G180" i="45"/>
  <c r="F180" i="45"/>
  <c r="E180" i="45"/>
  <c r="D180" i="45"/>
  <c r="A180" i="45"/>
  <c r="B180" i="45" s="1"/>
  <c r="N179" i="45"/>
  <c r="M179" i="45"/>
  <c r="L179" i="45"/>
  <c r="K179" i="45"/>
  <c r="G179" i="45"/>
  <c r="F179" i="45"/>
  <c r="E179" i="45"/>
  <c r="D179" i="45"/>
  <c r="A179" i="45"/>
  <c r="B179" i="45" s="1"/>
  <c r="N178" i="45"/>
  <c r="M178" i="45"/>
  <c r="L178" i="45"/>
  <c r="K178" i="45"/>
  <c r="G178" i="45"/>
  <c r="F178" i="45"/>
  <c r="E178" i="45"/>
  <c r="D178" i="45"/>
  <c r="A178" i="45"/>
  <c r="B178" i="45" s="1"/>
  <c r="N177" i="45"/>
  <c r="M177" i="45"/>
  <c r="L177" i="45"/>
  <c r="K177" i="45"/>
  <c r="G177" i="45"/>
  <c r="F177" i="45"/>
  <c r="E177" i="45"/>
  <c r="D177" i="45"/>
  <c r="A177" i="45"/>
  <c r="B177" i="45" s="1"/>
  <c r="N176" i="45"/>
  <c r="M176" i="45"/>
  <c r="L176" i="45"/>
  <c r="K176" i="45"/>
  <c r="G176" i="45"/>
  <c r="F176" i="45"/>
  <c r="E176" i="45"/>
  <c r="D176" i="45"/>
  <c r="A176" i="45"/>
  <c r="B176" i="45" s="1"/>
  <c r="N175" i="45"/>
  <c r="M175" i="45"/>
  <c r="L175" i="45"/>
  <c r="K175" i="45"/>
  <c r="G175" i="45"/>
  <c r="F175" i="45"/>
  <c r="E175" i="45"/>
  <c r="D175" i="45"/>
  <c r="A175" i="45"/>
  <c r="B175" i="45" s="1"/>
  <c r="N174" i="45"/>
  <c r="M174" i="45"/>
  <c r="L174" i="45"/>
  <c r="K174" i="45"/>
  <c r="G174" i="45"/>
  <c r="F174" i="45"/>
  <c r="E174" i="45"/>
  <c r="D174" i="45"/>
  <c r="A174" i="45"/>
  <c r="B174" i="45" s="1"/>
  <c r="N173" i="45"/>
  <c r="M173" i="45"/>
  <c r="L173" i="45"/>
  <c r="K173" i="45"/>
  <c r="G173" i="45"/>
  <c r="F173" i="45"/>
  <c r="E173" i="45"/>
  <c r="D173" i="45"/>
  <c r="A173" i="45"/>
  <c r="B173" i="45" s="1"/>
  <c r="N172" i="45"/>
  <c r="M172" i="45"/>
  <c r="L172" i="45"/>
  <c r="K172" i="45"/>
  <c r="G172" i="45"/>
  <c r="F172" i="45"/>
  <c r="E172" i="45"/>
  <c r="D172" i="45"/>
  <c r="A172" i="45"/>
  <c r="B172" i="45" s="1"/>
  <c r="N171" i="45"/>
  <c r="M171" i="45"/>
  <c r="L171" i="45"/>
  <c r="K171" i="45"/>
  <c r="G171" i="45"/>
  <c r="F171" i="45"/>
  <c r="E171" i="45"/>
  <c r="D171" i="45"/>
  <c r="A171" i="45"/>
  <c r="B171" i="45" s="1"/>
  <c r="N170" i="45"/>
  <c r="M170" i="45"/>
  <c r="L170" i="45"/>
  <c r="K170" i="45"/>
  <c r="G170" i="45"/>
  <c r="F170" i="45"/>
  <c r="E170" i="45"/>
  <c r="D170" i="45"/>
  <c r="A170" i="45"/>
  <c r="B170" i="45" s="1"/>
  <c r="N169" i="45"/>
  <c r="M169" i="45"/>
  <c r="L169" i="45"/>
  <c r="K169" i="45"/>
  <c r="G169" i="45"/>
  <c r="F169" i="45"/>
  <c r="E169" i="45"/>
  <c r="D169" i="45"/>
  <c r="A169" i="45"/>
  <c r="B169" i="45" s="1"/>
  <c r="N168" i="45"/>
  <c r="M168" i="45"/>
  <c r="L168" i="45"/>
  <c r="K168" i="45"/>
  <c r="G168" i="45"/>
  <c r="F168" i="45"/>
  <c r="E168" i="45"/>
  <c r="D168" i="45"/>
  <c r="A168" i="45"/>
  <c r="B168" i="45" s="1"/>
  <c r="N167" i="45"/>
  <c r="M167" i="45"/>
  <c r="L167" i="45"/>
  <c r="K167" i="45"/>
  <c r="G167" i="45"/>
  <c r="F167" i="45"/>
  <c r="E167" i="45"/>
  <c r="D167" i="45"/>
  <c r="A167" i="45"/>
  <c r="B167" i="45" s="1"/>
  <c r="N166" i="45"/>
  <c r="M166" i="45"/>
  <c r="L166" i="45"/>
  <c r="K166" i="45"/>
  <c r="G166" i="45"/>
  <c r="F166" i="45"/>
  <c r="E166" i="45"/>
  <c r="D166" i="45"/>
  <c r="A166" i="45"/>
  <c r="B166" i="45" s="1"/>
  <c r="N165" i="45"/>
  <c r="M165" i="45"/>
  <c r="L165" i="45"/>
  <c r="K165" i="45"/>
  <c r="G165" i="45"/>
  <c r="F165" i="45"/>
  <c r="E165" i="45"/>
  <c r="D165" i="45"/>
  <c r="A165" i="45"/>
  <c r="B165" i="45" s="1"/>
  <c r="N164" i="45"/>
  <c r="M164" i="45"/>
  <c r="L164" i="45"/>
  <c r="K164" i="45"/>
  <c r="G164" i="45"/>
  <c r="F164" i="45"/>
  <c r="E164" i="45"/>
  <c r="D164" i="45"/>
  <c r="A164" i="45"/>
  <c r="B164" i="45" s="1"/>
  <c r="N163" i="45"/>
  <c r="M163" i="45"/>
  <c r="L163" i="45"/>
  <c r="K163" i="45"/>
  <c r="G163" i="45"/>
  <c r="F163" i="45"/>
  <c r="E163" i="45"/>
  <c r="D163" i="45"/>
  <c r="A163" i="45"/>
  <c r="B163" i="45" s="1"/>
  <c r="N162" i="45"/>
  <c r="M162" i="45"/>
  <c r="L162" i="45"/>
  <c r="K162" i="45"/>
  <c r="G162" i="45"/>
  <c r="F162" i="45"/>
  <c r="E162" i="45"/>
  <c r="D162" i="45"/>
  <c r="A162" i="45"/>
  <c r="B162" i="45" s="1"/>
  <c r="N161" i="45"/>
  <c r="M161" i="45"/>
  <c r="L161" i="45"/>
  <c r="K161" i="45"/>
  <c r="G161" i="45"/>
  <c r="F161" i="45"/>
  <c r="E161" i="45"/>
  <c r="D161" i="45"/>
  <c r="A161" i="45"/>
  <c r="B161" i="45" s="1"/>
  <c r="N160" i="45"/>
  <c r="M160" i="45"/>
  <c r="L160" i="45"/>
  <c r="K160" i="45"/>
  <c r="G160" i="45"/>
  <c r="F160" i="45"/>
  <c r="E160" i="45"/>
  <c r="D160" i="45"/>
  <c r="A160" i="45"/>
  <c r="B160" i="45" s="1"/>
  <c r="N159" i="45"/>
  <c r="M159" i="45"/>
  <c r="L159" i="45"/>
  <c r="K159" i="45"/>
  <c r="G159" i="45"/>
  <c r="F159" i="45"/>
  <c r="E159" i="45"/>
  <c r="D159" i="45"/>
  <c r="A159" i="45"/>
  <c r="B159" i="45" s="1"/>
  <c r="N158" i="45"/>
  <c r="M158" i="45"/>
  <c r="L158" i="45"/>
  <c r="K158" i="45"/>
  <c r="G158" i="45"/>
  <c r="F158" i="45"/>
  <c r="E158" i="45"/>
  <c r="D158" i="45"/>
  <c r="A158" i="45"/>
  <c r="B158" i="45" s="1"/>
  <c r="N157" i="45"/>
  <c r="M157" i="45"/>
  <c r="L157" i="45"/>
  <c r="K157" i="45"/>
  <c r="G157" i="45"/>
  <c r="F157" i="45"/>
  <c r="E157" i="45"/>
  <c r="D157" i="45"/>
  <c r="A157" i="45"/>
  <c r="B157" i="45" s="1"/>
  <c r="N156" i="45"/>
  <c r="M156" i="45"/>
  <c r="L156" i="45"/>
  <c r="K156" i="45"/>
  <c r="G156" i="45"/>
  <c r="F156" i="45"/>
  <c r="E156" i="45"/>
  <c r="D156" i="45"/>
  <c r="A156" i="45"/>
  <c r="B156" i="45" s="1"/>
  <c r="N155" i="45"/>
  <c r="M155" i="45"/>
  <c r="L155" i="45"/>
  <c r="K155" i="45"/>
  <c r="G155" i="45"/>
  <c r="F155" i="45"/>
  <c r="E155" i="45"/>
  <c r="D155" i="45"/>
  <c r="A155" i="45"/>
  <c r="B155" i="45" s="1"/>
  <c r="N154" i="45"/>
  <c r="M154" i="45"/>
  <c r="L154" i="45"/>
  <c r="K154" i="45"/>
  <c r="G154" i="45"/>
  <c r="F154" i="45"/>
  <c r="E154" i="45"/>
  <c r="D154" i="45"/>
  <c r="A154" i="45"/>
  <c r="B154" i="45" s="1"/>
  <c r="N153" i="45"/>
  <c r="M153" i="45"/>
  <c r="L153" i="45"/>
  <c r="K153" i="45"/>
  <c r="G153" i="45"/>
  <c r="F153" i="45"/>
  <c r="E153" i="45"/>
  <c r="D153" i="45"/>
  <c r="A153" i="45"/>
  <c r="B153" i="45" s="1"/>
  <c r="N152" i="45"/>
  <c r="M152" i="45"/>
  <c r="L152" i="45"/>
  <c r="K152" i="45"/>
  <c r="G152" i="45"/>
  <c r="F152" i="45"/>
  <c r="E152" i="45"/>
  <c r="D152" i="45"/>
  <c r="A152" i="45"/>
  <c r="B152" i="45" s="1"/>
  <c r="N151" i="45"/>
  <c r="M151" i="45"/>
  <c r="L151" i="45"/>
  <c r="K151" i="45"/>
  <c r="G151" i="45"/>
  <c r="F151" i="45"/>
  <c r="E151" i="45"/>
  <c r="D151" i="45"/>
  <c r="A151" i="45"/>
  <c r="B151" i="45" s="1"/>
  <c r="N150" i="45"/>
  <c r="M150" i="45"/>
  <c r="L150" i="45"/>
  <c r="K150" i="45"/>
  <c r="G150" i="45"/>
  <c r="F150" i="45"/>
  <c r="E150" i="45"/>
  <c r="D150" i="45"/>
  <c r="A150" i="45"/>
  <c r="B150" i="45" s="1"/>
  <c r="N149" i="45"/>
  <c r="M149" i="45"/>
  <c r="L149" i="45"/>
  <c r="K149" i="45"/>
  <c r="G149" i="45"/>
  <c r="F149" i="45"/>
  <c r="E149" i="45"/>
  <c r="D149" i="45"/>
  <c r="A149" i="45"/>
  <c r="B149" i="45" s="1"/>
  <c r="N148" i="45"/>
  <c r="M148" i="45"/>
  <c r="L148" i="45"/>
  <c r="K148" i="45"/>
  <c r="G148" i="45"/>
  <c r="F148" i="45"/>
  <c r="E148" i="45"/>
  <c r="D148" i="45"/>
  <c r="A148" i="45"/>
  <c r="B148" i="45" s="1"/>
  <c r="N147" i="45"/>
  <c r="M147" i="45"/>
  <c r="L147" i="45"/>
  <c r="K147" i="45"/>
  <c r="G147" i="45"/>
  <c r="F147" i="45"/>
  <c r="E147" i="45"/>
  <c r="D147" i="45"/>
  <c r="A147" i="45"/>
  <c r="B147" i="45" s="1"/>
  <c r="N146" i="45"/>
  <c r="M146" i="45"/>
  <c r="L146" i="45"/>
  <c r="K146" i="45"/>
  <c r="G146" i="45"/>
  <c r="F146" i="45"/>
  <c r="E146" i="45"/>
  <c r="D146" i="45"/>
  <c r="A146" i="45"/>
  <c r="B146" i="45" s="1"/>
  <c r="N145" i="45"/>
  <c r="M145" i="45"/>
  <c r="L145" i="45"/>
  <c r="K145" i="45"/>
  <c r="G145" i="45"/>
  <c r="F145" i="45"/>
  <c r="E145" i="45"/>
  <c r="D145" i="45"/>
  <c r="A145" i="45"/>
  <c r="B145" i="45" s="1"/>
  <c r="N144" i="45"/>
  <c r="M144" i="45"/>
  <c r="L144" i="45"/>
  <c r="K144" i="45"/>
  <c r="G144" i="45"/>
  <c r="F144" i="45"/>
  <c r="E144" i="45"/>
  <c r="D144" i="45"/>
  <c r="A144" i="45"/>
  <c r="B144" i="45" s="1"/>
  <c r="N143" i="45"/>
  <c r="M143" i="45"/>
  <c r="L143" i="45"/>
  <c r="K143" i="45"/>
  <c r="G143" i="45"/>
  <c r="F143" i="45"/>
  <c r="E143" i="45"/>
  <c r="D143" i="45"/>
  <c r="A143" i="45"/>
  <c r="B143" i="45" s="1"/>
  <c r="N142" i="45"/>
  <c r="M142" i="45"/>
  <c r="L142" i="45"/>
  <c r="K142" i="45"/>
  <c r="G142" i="45"/>
  <c r="F142" i="45"/>
  <c r="E142" i="45"/>
  <c r="D142" i="45"/>
  <c r="A142" i="45"/>
  <c r="B142" i="45" s="1"/>
  <c r="N141" i="45"/>
  <c r="M141" i="45"/>
  <c r="L141" i="45"/>
  <c r="K141" i="45"/>
  <c r="G141" i="45"/>
  <c r="F141" i="45"/>
  <c r="E141" i="45"/>
  <c r="D141" i="45"/>
  <c r="A141" i="45"/>
  <c r="B141" i="45" s="1"/>
  <c r="N140" i="45"/>
  <c r="M140" i="45"/>
  <c r="L140" i="45"/>
  <c r="K140" i="45"/>
  <c r="G140" i="45"/>
  <c r="F140" i="45"/>
  <c r="E140" i="45"/>
  <c r="D140" i="45"/>
  <c r="A140" i="45"/>
  <c r="B140" i="45" s="1"/>
  <c r="N139" i="45"/>
  <c r="M139" i="45"/>
  <c r="L139" i="45"/>
  <c r="K139" i="45"/>
  <c r="G139" i="45"/>
  <c r="F139" i="45"/>
  <c r="E139" i="45"/>
  <c r="D139" i="45"/>
  <c r="A139" i="45"/>
  <c r="B139" i="45" s="1"/>
  <c r="N138" i="45"/>
  <c r="M138" i="45"/>
  <c r="L138" i="45"/>
  <c r="K138" i="45"/>
  <c r="G138" i="45"/>
  <c r="F138" i="45"/>
  <c r="E138" i="45"/>
  <c r="D138" i="45"/>
  <c r="A138" i="45"/>
  <c r="B138" i="45" s="1"/>
  <c r="N137" i="45"/>
  <c r="M137" i="45"/>
  <c r="L137" i="45"/>
  <c r="K137" i="45"/>
  <c r="G137" i="45"/>
  <c r="F137" i="45"/>
  <c r="E137" i="45"/>
  <c r="D137" i="45"/>
  <c r="A137" i="45"/>
  <c r="B137" i="45" s="1"/>
  <c r="N136" i="45"/>
  <c r="M136" i="45"/>
  <c r="L136" i="45"/>
  <c r="K136" i="45"/>
  <c r="G136" i="45"/>
  <c r="F136" i="45"/>
  <c r="E136" i="45"/>
  <c r="D136" i="45"/>
  <c r="A136" i="45"/>
  <c r="B136" i="45" s="1"/>
  <c r="N135" i="45"/>
  <c r="M135" i="45"/>
  <c r="L135" i="45"/>
  <c r="K135" i="45"/>
  <c r="G135" i="45"/>
  <c r="F135" i="45"/>
  <c r="E135" i="45"/>
  <c r="D135" i="45"/>
  <c r="A135" i="45"/>
  <c r="B135" i="45" s="1"/>
  <c r="N134" i="45"/>
  <c r="M134" i="45"/>
  <c r="L134" i="45"/>
  <c r="K134" i="45"/>
  <c r="G134" i="45"/>
  <c r="F134" i="45"/>
  <c r="E134" i="45"/>
  <c r="D134" i="45"/>
  <c r="A134" i="45"/>
  <c r="B134" i="45" s="1"/>
  <c r="N133" i="45"/>
  <c r="M133" i="45"/>
  <c r="L133" i="45"/>
  <c r="K133" i="45"/>
  <c r="G133" i="45"/>
  <c r="F133" i="45"/>
  <c r="E133" i="45"/>
  <c r="D133" i="45"/>
  <c r="A133" i="45"/>
  <c r="B133" i="45" s="1"/>
  <c r="N132" i="45"/>
  <c r="M132" i="45"/>
  <c r="L132" i="45"/>
  <c r="K132" i="45"/>
  <c r="G132" i="45"/>
  <c r="F132" i="45"/>
  <c r="E132" i="45"/>
  <c r="D132" i="45"/>
  <c r="A132" i="45"/>
  <c r="B132" i="45" s="1"/>
  <c r="N131" i="45"/>
  <c r="M131" i="45"/>
  <c r="L131" i="45"/>
  <c r="K131" i="45"/>
  <c r="G131" i="45"/>
  <c r="F131" i="45"/>
  <c r="E131" i="45"/>
  <c r="D131" i="45"/>
  <c r="A131" i="45"/>
  <c r="B131" i="45" s="1"/>
  <c r="N130" i="45"/>
  <c r="M130" i="45"/>
  <c r="L130" i="45"/>
  <c r="K130" i="45"/>
  <c r="G130" i="45"/>
  <c r="F130" i="45"/>
  <c r="E130" i="45"/>
  <c r="D130" i="45"/>
  <c r="A130" i="45"/>
  <c r="B130" i="45" s="1"/>
  <c r="N129" i="45"/>
  <c r="M129" i="45"/>
  <c r="L129" i="45"/>
  <c r="K129" i="45"/>
  <c r="G129" i="45"/>
  <c r="F129" i="45"/>
  <c r="E129" i="45"/>
  <c r="D129" i="45"/>
  <c r="A129" i="45"/>
  <c r="B129" i="45" s="1"/>
  <c r="N128" i="45"/>
  <c r="M128" i="45"/>
  <c r="L128" i="45"/>
  <c r="K128" i="45"/>
  <c r="G128" i="45"/>
  <c r="F128" i="45"/>
  <c r="E128" i="45"/>
  <c r="D128" i="45"/>
  <c r="A128" i="45"/>
  <c r="B128" i="45" s="1"/>
  <c r="N127" i="45"/>
  <c r="M127" i="45"/>
  <c r="L127" i="45"/>
  <c r="K127" i="45"/>
  <c r="G127" i="45"/>
  <c r="F127" i="45"/>
  <c r="E127" i="45"/>
  <c r="D127" i="45"/>
  <c r="A127" i="45"/>
  <c r="B127" i="45" s="1"/>
  <c r="N126" i="45"/>
  <c r="M126" i="45"/>
  <c r="L126" i="45"/>
  <c r="K126" i="45"/>
  <c r="G126" i="45"/>
  <c r="F126" i="45"/>
  <c r="E126" i="45"/>
  <c r="D126" i="45"/>
  <c r="A126" i="45"/>
  <c r="B126" i="45" s="1"/>
  <c r="N125" i="45"/>
  <c r="M125" i="45"/>
  <c r="L125" i="45"/>
  <c r="K125" i="45"/>
  <c r="G125" i="45"/>
  <c r="F125" i="45"/>
  <c r="E125" i="45"/>
  <c r="D125" i="45"/>
  <c r="A125" i="45"/>
  <c r="B125" i="45" s="1"/>
  <c r="N124" i="45"/>
  <c r="M124" i="45"/>
  <c r="L124" i="45"/>
  <c r="K124" i="45"/>
  <c r="G124" i="45"/>
  <c r="F124" i="45"/>
  <c r="E124" i="45"/>
  <c r="D124" i="45"/>
  <c r="A124" i="45"/>
  <c r="B124" i="45" s="1"/>
  <c r="N123" i="45"/>
  <c r="M123" i="45"/>
  <c r="L123" i="45"/>
  <c r="K123" i="45"/>
  <c r="G123" i="45"/>
  <c r="F123" i="45"/>
  <c r="E123" i="45"/>
  <c r="D123" i="45"/>
  <c r="A123" i="45"/>
  <c r="B123" i="45" s="1"/>
  <c r="N122" i="45"/>
  <c r="M122" i="45"/>
  <c r="L122" i="45"/>
  <c r="K122" i="45"/>
  <c r="G122" i="45"/>
  <c r="F122" i="45"/>
  <c r="E122" i="45"/>
  <c r="D122" i="45"/>
  <c r="A122" i="45"/>
  <c r="B122" i="45" s="1"/>
  <c r="N121" i="45"/>
  <c r="M121" i="45"/>
  <c r="L121" i="45"/>
  <c r="K121" i="45"/>
  <c r="G121" i="45"/>
  <c r="F121" i="45"/>
  <c r="E121" i="45"/>
  <c r="D121" i="45"/>
  <c r="A121" i="45"/>
  <c r="B121" i="45" s="1"/>
  <c r="N120" i="45"/>
  <c r="M120" i="45"/>
  <c r="L120" i="45"/>
  <c r="K120" i="45"/>
  <c r="G120" i="45"/>
  <c r="F120" i="45"/>
  <c r="E120" i="45"/>
  <c r="D120" i="45"/>
  <c r="A120" i="45"/>
  <c r="B120" i="45" s="1"/>
  <c r="N119" i="45"/>
  <c r="M119" i="45"/>
  <c r="L119" i="45"/>
  <c r="K119" i="45"/>
  <c r="G119" i="45"/>
  <c r="F119" i="45"/>
  <c r="E119" i="45"/>
  <c r="D119" i="45"/>
  <c r="A119" i="45"/>
  <c r="B119" i="45" s="1"/>
  <c r="N118" i="45"/>
  <c r="M118" i="45"/>
  <c r="L118" i="45"/>
  <c r="K118" i="45"/>
  <c r="G118" i="45"/>
  <c r="F118" i="45"/>
  <c r="E118" i="45"/>
  <c r="D118" i="45"/>
  <c r="A118" i="45"/>
  <c r="B118" i="45" s="1"/>
  <c r="N117" i="45"/>
  <c r="M117" i="45"/>
  <c r="L117" i="45"/>
  <c r="K117" i="45"/>
  <c r="G117" i="45"/>
  <c r="F117" i="45"/>
  <c r="E117" i="45"/>
  <c r="D117" i="45"/>
  <c r="A117" i="45"/>
  <c r="B117" i="45" s="1"/>
  <c r="N116" i="45"/>
  <c r="M116" i="45"/>
  <c r="L116" i="45"/>
  <c r="K116" i="45"/>
  <c r="G116" i="45"/>
  <c r="F116" i="45"/>
  <c r="E116" i="45"/>
  <c r="D116" i="45"/>
  <c r="A116" i="45"/>
  <c r="B116" i="45" s="1"/>
  <c r="N115" i="45"/>
  <c r="M115" i="45"/>
  <c r="L115" i="45"/>
  <c r="K115" i="45"/>
  <c r="G115" i="45"/>
  <c r="F115" i="45"/>
  <c r="E115" i="45"/>
  <c r="D115" i="45"/>
  <c r="A115" i="45"/>
  <c r="B115" i="45" s="1"/>
  <c r="N114" i="45"/>
  <c r="M114" i="45"/>
  <c r="L114" i="45"/>
  <c r="K114" i="45"/>
  <c r="G114" i="45"/>
  <c r="F114" i="45"/>
  <c r="E114" i="45"/>
  <c r="D114" i="45"/>
  <c r="A114" i="45"/>
  <c r="B114" i="45" s="1"/>
  <c r="N113" i="45"/>
  <c r="M113" i="45"/>
  <c r="L113" i="45"/>
  <c r="K113" i="45"/>
  <c r="G113" i="45"/>
  <c r="F113" i="45"/>
  <c r="E113" i="45"/>
  <c r="D113" i="45"/>
  <c r="A113" i="45"/>
  <c r="B113" i="45" s="1"/>
  <c r="N112" i="45"/>
  <c r="M112" i="45"/>
  <c r="L112" i="45"/>
  <c r="K112" i="45"/>
  <c r="G112" i="45"/>
  <c r="F112" i="45"/>
  <c r="E112" i="45"/>
  <c r="D112" i="45"/>
  <c r="A112" i="45"/>
  <c r="B112" i="45" s="1"/>
  <c r="N111" i="45"/>
  <c r="M111" i="45"/>
  <c r="L111" i="45"/>
  <c r="K111" i="45"/>
  <c r="G111" i="45"/>
  <c r="F111" i="45"/>
  <c r="E111" i="45"/>
  <c r="D111" i="45"/>
  <c r="A111" i="45"/>
  <c r="B111" i="45" s="1"/>
  <c r="N110" i="45"/>
  <c r="M110" i="45"/>
  <c r="L110" i="45"/>
  <c r="K110" i="45"/>
  <c r="G110" i="45"/>
  <c r="F110" i="45"/>
  <c r="E110" i="45"/>
  <c r="D110" i="45"/>
  <c r="A110" i="45"/>
  <c r="B110" i="45" s="1"/>
  <c r="N109" i="45"/>
  <c r="M109" i="45"/>
  <c r="L109" i="45"/>
  <c r="K109" i="45"/>
  <c r="G109" i="45"/>
  <c r="F109" i="45"/>
  <c r="E109" i="45"/>
  <c r="D109" i="45"/>
  <c r="A109" i="45"/>
  <c r="B109" i="45" s="1"/>
  <c r="N108" i="45"/>
  <c r="M108" i="45"/>
  <c r="L108" i="45"/>
  <c r="K108" i="45"/>
  <c r="G108" i="45"/>
  <c r="F108" i="45"/>
  <c r="E108" i="45"/>
  <c r="D108" i="45"/>
  <c r="A108" i="45"/>
  <c r="B108" i="45" s="1"/>
  <c r="N107" i="45"/>
  <c r="M107" i="45"/>
  <c r="L107" i="45"/>
  <c r="K107" i="45"/>
  <c r="G107" i="45"/>
  <c r="F107" i="45"/>
  <c r="E107" i="45"/>
  <c r="D107" i="45"/>
  <c r="A107" i="45"/>
  <c r="B107" i="45" s="1"/>
  <c r="N106" i="45"/>
  <c r="M106" i="45"/>
  <c r="L106" i="45"/>
  <c r="K106" i="45"/>
  <c r="G106" i="45"/>
  <c r="F106" i="45"/>
  <c r="E106" i="45"/>
  <c r="D106" i="45"/>
  <c r="A106" i="45"/>
  <c r="B106" i="45" s="1"/>
  <c r="N105" i="45"/>
  <c r="M105" i="45"/>
  <c r="L105" i="45"/>
  <c r="K105" i="45"/>
  <c r="G105" i="45"/>
  <c r="F105" i="45"/>
  <c r="E105" i="45"/>
  <c r="D105" i="45"/>
  <c r="A105" i="45"/>
  <c r="B105" i="45" s="1"/>
  <c r="N104" i="45"/>
  <c r="M104" i="45"/>
  <c r="L104" i="45"/>
  <c r="K104" i="45"/>
  <c r="G104" i="45"/>
  <c r="F104" i="45"/>
  <c r="E104" i="45"/>
  <c r="D104" i="45"/>
  <c r="A104" i="45"/>
  <c r="B104" i="45" s="1"/>
  <c r="N103" i="45"/>
  <c r="M103" i="45"/>
  <c r="L103" i="45"/>
  <c r="K103" i="45"/>
  <c r="G103" i="45"/>
  <c r="F103" i="45"/>
  <c r="E103" i="45"/>
  <c r="D103" i="45"/>
  <c r="A103" i="45"/>
  <c r="B103" i="45" s="1"/>
  <c r="N102" i="45"/>
  <c r="M102" i="45"/>
  <c r="L102" i="45"/>
  <c r="K102" i="45"/>
  <c r="G102" i="45"/>
  <c r="F102" i="45"/>
  <c r="E102" i="45"/>
  <c r="D102" i="45"/>
  <c r="A102" i="45"/>
  <c r="B102" i="45" s="1"/>
  <c r="N101" i="45"/>
  <c r="M101" i="45"/>
  <c r="L101" i="45"/>
  <c r="K101" i="45"/>
  <c r="G101" i="45"/>
  <c r="F101" i="45"/>
  <c r="E101" i="45"/>
  <c r="D101" i="45"/>
  <c r="A101" i="45"/>
  <c r="B101" i="45" s="1"/>
  <c r="N100" i="45"/>
  <c r="M100" i="45"/>
  <c r="L100" i="45"/>
  <c r="K100" i="45"/>
  <c r="G100" i="45"/>
  <c r="F100" i="45"/>
  <c r="E100" i="45"/>
  <c r="D100" i="45"/>
  <c r="A100" i="45"/>
  <c r="B100" i="45" s="1"/>
  <c r="N99" i="45"/>
  <c r="M99" i="45"/>
  <c r="L99" i="45"/>
  <c r="K99" i="45"/>
  <c r="G99" i="45"/>
  <c r="F99" i="45"/>
  <c r="E99" i="45"/>
  <c r="D99" i="45"/>
  <c r="A99" i="45"/>
  <c r="B99" i="45" s="1"/>
  <c r="N98" i="45"/>
  <c r="M98" i="45"/>
  <c r="L98" i="45"/>
  <c r="K98" i="45"/>
  <c r="G98" i="45"/>
  <c r="F98" i="45"/>
  <c r="E98" i="45"/>
  <c r="D98" i="45"/>
  <c r="A98" i="45"/>
  <c r="B98" i="45" s="1"/>
  <c r="N97" i="45"/>
  <c r="M97" i="45"/>
  <c r="L97" i="45"/>
  <c r="K97" i="45"/>
  <c r="G97" i="45"/>
  <c r="F97" i="45"/>
  <c r="E97" i="45"/>
  <c r="D97" i="45"/>
  <c r="A97" i="45"/>
  <c r="B97" i="45" s="1"/>
  <c r="N96" i="45"/>
  <c r="M96" i="45"/>
  <c r="L96" i="45"/>
  <c r="K96" i="45"/>
  <c r="G96" i="45"/>
  <c r="F96" i="45"/>
  <c r="E96" i="45"/>
  <c r="D96" i="45"/>
  <c r="A96" i="45"/>
  <c r="B96" i="45" s="1"/>
  <c r="N95" i="45"/>
  <c r="M95" i="45"/>
  <c r="L95" i="45"/>
  <c r="K95" i="45"/>
  <c r="G95" i="45"/>
  <c r="F95" i="45"/>
  <c r="E95" i="45"/>
  <c r="D95" i="45"/>
  <c r="A95" i="45"/>
  <c r="B95" i="45" s="1"/>
  <c r="N94" i="45"/>
  <c r="M94" i="45"/>
  <c r="L94" i="45"/>
  <c r="K94" i="45"/>
  <c r="G94" i="45"/>
  <c r="F94" i="45"/>
  <c r="E94" i="45"/>
  <c r="D94" i="45"/>
  <c r="A94" i="45"/>
  <c r="B94" i="45" s="1"/>
  <c r="N93" i="45"/>
  <c r="M93" i="45"/>
  <c r="L93" i="45"/>
  <c r="K93" i="45"/>
  <c r="G93" i="45"/>
  <c r="F93" i="45"/>
  <c r="E93" i="45"/>
  <c r="D93" i="45"/>
  <c r="A93" i="45"/>
  <c r="B93" i="45" s="1"/>
  <c r="N92" i="45"/>
  <c r="M92" i="45"/>
  <c r="L92" i="45"/>
  <c r="K92" i="45"/>
  <c r="G92" i="45"/>
  <c r="F92" i="45"/>
  <c r="E92" i="45"/>
  <c r="D92" i="45"/>
  <c r="A92" i="45"/>
  <c r="B92" i="45" s="1"/>
  <c r="N91" i="45"/>
  <c r="M91" i="45"/>
  <c r="L91" i="45"/>
  <c r="K91" i="45"/>
  <c r="G91" i="45"/>
  <c r="F91" i="45"/>
  <c r="E91" i="45"/>
  <c r="D91" i="45"/>
  <c r="A91" i="45"/>
  <c r="B91" i="45" s="1"/>
  <c r="N90" i="45"/>
  <c r="M90" i="45"/>
  <c r="L90" i="45"/>
  <c r="K90" i="45"/>
  <c r="G90" i="45"/>
  <c r="F90" i="45"/>
  <c r="E90" i="45"/>
  <c r="D90" i="45"/>
  <c r="A90" i="45"/>
  <c r="B90" i="45" s="1"/>
  <c r="N89" i="45"/>
  <c r="M89" i="45"/>
  <c r="L89" i="45"/>
  <c r="K89" i="45"/>
  <c r="G89" i="45"/>
  <c r="F89" i="45"/>
  <c r="E89" i="45"/>
  <c r="D89" i="45"/>
  <c r="A89" i="45"/>
  <c r="B89" i="45" s="1"/>
  <c r="N88" i="45"/>
  <c r="M88" i="45"/>
  <c r="L88" i="45"/>
  <c r="K88" i="45"/>
  <c r="G88" i="45"/>
  <c r="F88" i="45"/>
  <c r="E88" i="45"/>
  <c r="D88" i="45"/>
  <c r="A88" i="45"/>
  <c r="B88" i="45" s="1"/>
  <c r="N87" i="45"/>
  <c r="M87" i="45"/>
  <c r="L87" i="45"/>
  <c r="K87" i="45"/>
  <c r="G87" i="45"/>
  <c r="F87" i="45"/>
  <c r="E87" i="45"/>
  <c r="D87" i="45"/>
  <c r="A87" i="45"/>
  <c r="B87" i="45" s="1"/>
  <c r="N86" i="45"/>
  <c r="M86" i="45"/>
  <c r="L86" i="45"/>
  <c r="K86" i="45"/>
  <c r="G86" i="45"/>
  <c r="F86" i="45"/>
  <c r="E86" i="45"/>
  <c r="D86" i="45"/>
  <c r="A86" i="45"/>
  <c r="B86" i="45" s="1"/>
  <c r="N85" i="45"/>
  <c r="M85" i="45"/>
  <c r="L85" i="45"/>
  <c r="K85" i="45"/>
  <c r="G85" i="45"/>
  <c r="F85" i="45"/>
  <c r="E85" i="45"/>
  <c r="D85" i="45"/>
  <c r="A85" i="45"/>
  <c r="B85" i="45" s="1"/>
  <c r="N84" i="45"/>
  <c r="M84" i="45"/>
  <c r="L84" i="45"/>
  <c r="K84" i="45"/>
  <c r="G84" i="45"/>
  <c r="F84" i="45"/>
  <c r="E84" i="45"/>
  <c r="D84" i="45"/>
  <c r="A84" i="45"/>
  <c r="B84" i="45" s="1"/>
  <c r="N83" i="45"/>
  <c r="M83" i="45"/>
  <c r="L83" i="45"/>
  <c r="K83" i="45"/>
  <c r="G83" i="45"/>
  <c r="F83" i="45"/>
  <c r="E83" i="45"/>
  <c r="D83" i="45"/>
  <c r="A83" i="45"/>
  <c r="B83" i="45" s="1"/>
  <c r="N82" i="45"/>
  <c r="M82" i="45"/>
  <c r="L82" i="45"/>
  <c r="K82" i="45"/>
  <c r="G82" i="45"/>
  <c r="F82" i="45"/>
  <c r="E82" i="45"/>
  <c r="D82" i="45"/>
  <c r="A82" i="45"/>
  <c r="B82" i="45" s="1"/>
  <c r="N81" i="45"/>
  <c r="M81" i="45"/>
  <c r="L81" i="45"/>
  <c r="K81" i="45"/>
  <c r="G81" i="45"/>
  <c r="F81" i="45"/>
  <c r="E81" i="45"/>
  <c r="D81" i="45"/>
  <c r="A81" i="45"/>
  <c r="B81" i="45" s="1"/>
  <c r="N80" i="45"/>
  <c r="M80" i="45"/>
  <c r="L80" i="45"/>
  <c r="K80" i="45"/>
  <c r="G80" i="45"/>
  <c r="F80" i="45"/>
  <c r="E80" i="45"/>
  <c r="D80" i="45"/>
  <c r="A80" i="45"/>
  <c r="B80" i="45" s="1"/>
  <c r="N79" i="45"/>
  <c r="M79" i="45"/>
  <c r="L79" i="45"/>
  <c r="K79" i="45"/>
  <c r="G79" i="45"/>
  <c r="F79" i="45"/>
  <c r="E79" i="45"/>
  <c r="D79" i="45"/>
  <c r="A79" i="45"/>
  <c r="B79" i="45" s="1"/>
  <c r="N78" i="45"/>
  <c r="M78" i="45"/>
  <c r="L78" i="45"/>
  <c r="K78" i="45"/>
  <c r="G78" i="45"/>
  <c r="F78" i="45"/>
  <c r="E78" i="45"/>
  <c r="D78" i="45"/>
  <c r="A78" i="45"/>
  <c r="B78" i="45" s="1"/>
  <c r="N77" i="45"/>
  <c r="M77" i="45"/>
  <c r="L77" i="45"/>
  <c r="K77" i="45"/>
  <c r="G77" i="45"/>
  <c r="F77" i="45"/>
  <c r="E77" i="45"/>
  <c r="D77" i="45"/>
  <c r="A77" i="45"/>
  <c r="B77" i="45" s="1"/>
  <c r="N76" i="45"/>
  <c r="M76" i="45"/>
  <c r="L76" i="45"/>
  <c r="K76" i="45"/>
  <c r="G76" i="45"/>
  <c r="F76" i="45"/>
  <c r="E76" i="45"/>
  <c r="D76" i="45"/>
  <c r="A76" i="45"/>
  <c r="B76" i="45" s="1"/>
  <c r="N75" i="45"/>
  <c r="M75" i="45"/>
  <c r="L75" i="45"/>
  <c r="K75" i="45"/>
  <c r="G75" i="45"/>
  <c r="F75" i="45"/>
  <c r="E75" i="45"/>
  <c r="D75" i="45"/>
  <c r="A75" i="45"/>
  <c r="B75" i="45" s="1"/>
  <c r="N74" i="45"/>
  <c r="M74" i="45"/>
  <c r="L74" i="45"/>
  <c r="K74" i="45"/>
  <c r="G74" i="45"/>
  <c r="F74" i="45"/>
  <c r="E74" i="45"/>
  <c r="D74" i="45"/>
  <c r="A74" i="45"/>
  <c r="B74" i="45" s="1"/>
  <c r="N73" i="45"/>
  <c r="M73" i="45"/>
  <c r="L73" i="45"/>
  <c r="K73" i="45"/>
  <c r="G73" i="45"/>
  <c r="F73" i="45"/>
  <c r="E73" i="45"/>
  <c r="D73" i="45"/>
  <c r="A73" i="45"/>
  <c r="B73" i="45" s="1"/>
  <c r="N72" i="45"/>
  <c r="M72" i="45"/>
  <c r="L72" i="45"/>
  <c r="K72" i="45"/>
  <c r="G72" i="45"/>
  <c r="F72" i="45"/>
  <c r="E72" i="45"/>
  <c r="D72" i="45"/>
  <c r="A72" i="45"/>
  <c r="B72" i="45" s="1"/>
  <c r="N71" i="45"/>
  <c r="M71" i="45"/>
  <c r="L71" i="45"/>
  <c r="K71" i="45"/>
  <c r="G71" i="45"/>
  <c r="F71" i="45"/>
  <c r="E71" i="45"/>
  <c r="D71" i="45"/>
  <c r="A71" i="45"/>
  <c r="B71" i="45" s="1"/>
  <c r="N70" i="45"/>
  <c r="M70" i="45"/>
  <c r="L70" i="45"/>
  <c r="K70" i="45"/>
  <c r="G70" i="45"/>
  <c r="F70" i="45"/>
  <c r="E70" i="45"/>
  <c r="D70" i="45"/>
  <c r="A70" i="45"/>
  <c r="B70" i="45" s="1"/>
  <c r="N69" i="45"/>
  <c r="M69" i="45"/>
  <c r="L69" i="45"/>
  <c r="K69" i="45"/>
  <c r="G69" i="45"/>
  <c r="F69" i="45"/>
  <c r="E69" i="45"/>
  <c r="D69" i="45"/>
  <c r="A69" i="45"/>
  <c r="B69" i="45" s="1"/>
  <c r="N68" i="45"/>
  <c r="M68" i="45"/>
  <c r="L68" i="45"/>
  <c r="K68" i="45"/>
  <c r="G68" i="45"/>
  <c r="F68" i="45"/>
  <c r="E68" i="45"/>
  <c r="D68" i="45"/>
  <c r="A68" i="45"/>
  <c r="B68" i="45" s="1"/>
  <c r="N67" i="45"/>
  <c r="M67" i="45"/>
  <c r="L67" i="45"/>
  <c r="K67" i="45"/>
  <c r="G67" i="45"/>
  <c r="F67" i="45"/>
  <c r="E67" i="45"/>
  <c r="D67" i="45"/>
  <c r="A67" i="45"/>
  <c r="B67" i="45" s="1"/>
  <c r="N66" i="45"/>
  <c r="M66" i="45"/>
  <c r="L66" i="45"/>
  <c r="K66" i="45"/>
  <c r="G66" i="45"/>
  <c r="F66" i="45"/>
  <c r="E66" i="45"/>
  <c r="D66" i="45"/>
  <c r="A66" i="45"/>
  <c r="B66" i="45" s="1"/>
  <c r="N65" i="45"/>
  <c r="M65" i="45"/>
  <c r="L65" i="45"/>
  <c r="K65" i="45"/>
  <c r="G65" i="45"/>
  <c r="F65" i="45"/>
  <c r="E65" i="45"/>
  <c r="D65" i="45"/>
  <c r="A65" i="45"/>
  <c r="B65" i="45" s="1"/>
  <c r="N64" i="45"/>
  <c r="M64" i="45"/>
  <c r="L64" i="45"/>
  <c r="K64" i="45"/>
  <c r="G64" i="45"/>
  <c r="F64" i="45"/>
  <c r="E64" i="45"/>
  <c r="D64" i="45"/>
  <c r="A64" i="45"/>
  <c r="B64" i="45" s="1"/>
  <c r="N63" i="45"/>
  <c r="M63" i="45"/>
  <c r="L63" i="45"/>
  <c r="K63" i="45"/>
  <c r="G63" i="45"/>
  <c r="F63" i="45"/>
  <c r="E63" i="45"/>
  <c r="D63" i="45"/>
  <c r="A63" i="45"/>
  <c r="B63" i="45" s="1"/>
  <c r="N62" i="45"/>
  <c r="M62" i="45"/>
  <c r="L62" i="45"/>
  <c r="K62" i="45"/>
  <c r="G62" i="45"/>
  <c r="F62" i="45"/>
  <c r="E62" i="45"/>
  <c r="D62" i="45"/>
  <c r="A62" i="45"/>
  <c r="B62" i="45" s="1"/>
  <c r="N61" i="45"/>
  <c r="M61" i="45"/>
  <c r="L61" i="45"/>
  <c r="K61" i="45"/>
  <c r="G61" i="45"/>
  <c r="F61" i="45"/>
  <c r="E61" i="45"/>
  <c r="D61" i="45"/>
  <c r="A61" i="45"/>
  <c r="B61" i="45" s="1"/>
  <c r="N60" i="45"/>
  <c r="M60" i="45"/>
  <c r="L60" i="45"/>
  <c r="K60" i="45"/>
  <c r="G60" i="45"/>
  <c r="F60" i="45"/>
  <c r="E60" i="45"/>
  <c r="D60" i="45"/>
  <c r="A60" i="45"/>
  <c r="B60" i="45" s="1"/>
  <c r="N59" i="45"/>
  <c r="M59" i="45"/>
  <c r="L59" i="45"/>
  <c r="K59" i="45"/>
  <c r="G59" i="45"/>
  <c r="F59" i="45"/>
  <c r="E59" i="45"/>
  <c r="D59" i="45"/>
  <c r="A59" i="45"/>
  <c r="B59" i="45" s="1"/>
  <c r="N58" i="45"/>
  <c r="M58" i="45"/>
  <c r="L58" i="45"/>
  <c r="K58" i="45"/>
  <c r="G58" i="45"/>
  <c r="F58" i="45"/>
  <c r="E58" i="45"/>
  <c r="D58" i="45"/>
  <c r="A58" i="45"/>
  <c r="B58" i="45" s="1"/>
  <c r="N57" i="45"/>
  <c r="M57" i="45"/>
  <c r="L57" i="45"/>
  <c r="K57" i="45"/>
  <c r="G57" i="45"/>
  <c r="F57" i="45"/>
  <c r="E57" i="45"/>
  <c r="D57" i="45"/>
  <c r="A57" i="45"/>
  <c r="B57" i="45" s="1"/>
  <c r="N56" i="45"/>
  <c r="M56" i="45"/>
  <c r="L56" i="45"/>
  <c r="K56" i="45"/>
  <c r="G56" i="45"/>
  <c r="F56" i="45"/>
  <c r="E56" i="45"/>
  <c r="D56" i="45"/>
  <c r="A56" i="45"/>
  <c r="B56" i="45" s="1"/>
  <c r="N55" i="45"/>
  <c r="M55" i="45"/>
  <c r="L55" i="45"/>
  <c r="K55" i="45"/>
  <c r="G55" i="45"/>
  <c r="F55" i="45"/>
  <c r="E55" i="45"/>
  <c r="D55" i="45"/>
  <c r="A55" i="45"/>
  <c r="B55" i="45" s="1"/>
  <c r="N54" i="45"/>
  <c r="M54" i="45"/>
  <c r="L54" i="45"/>
  <c r="K54" i="45"/>
  <c r="G54" i="45"/>
  <c r="F54" i="45"/>
  <c r="E54" i="45"/>
  <c r="D54" i="45"/>
  <c r="A54" i="45"/>
  <c r="B54" i="45" s="1"/>
  <c r="N53" i="45"/>
  <c r="M53" i="45"/>
  <c r="L53" i="45"/>
  <c r="K53" i="45"/>
  <c r="G53" i="45"/>
  <c r="F53" i="45"/>
  <c r="E53" i="45"/>
  <c r="D53" i="45"/>
  <c r="A53" i="45"/>
  <c r="B53" i="45" s="1"/>
  <c r="N52" i="45"/>
  <c r="M52" i="45"/>
  <c r="L52" i="45"/>
  <c r="K52" i="45"/>
  <c r="G52" i="45"/>
  <c r="F52" i="45"/>
  <c r="E52" i="45"/>
  <c r="D52" i="45"/>
  <c r="A52" i="45"/>
  <c r="B52" i="45" s="1"/>
  <c r="N51" i="45"/>
  <c r="M51" i="45"/>
  <c r="L51" i="45"/>
  <c r="K51" i="45"/>
  <c r="G51" i="45"/>
  <c r="F51" i="45"/>
  <c r="E51" i="45"/>
  <c r="D51" i="45"/>
  <c r="A51" i="45"/>
  <c r="B51" i="45" s="1"/>
  <c r="N50" i="45"/>
  <c r="M50" i="45"/>
  <c r="L50" i="45"/>
  <c r="K50" i="45"/>
  <c r="G50" i="45"/>
  <c r="F50" i="45"/>
  <c r="E50" i="45"/>
  <c r="D50" i="45"/>
  <c r="A50" i="45"/>
  <c r="B50" i="45" s="1"/>
  <c r="N49" i="45"/>
  <c r="M49" i="45"/>
  <c r="L49" i="45"/>
  <c r="K49" i="45"/>
  <c r="G49" i="45"/>
  <c r="F49" i="45"/>
  <c r="E49" i="45"/>
  <c r="D49" i="45"/>
  <c r="A49" i="45"/>
  <c r="B49" i="45" s="1"/>
  <c r="N48" i="45"/>
  <c r="M48" i="45"/>
  <c r="L48" i="45"/>
  <c r="K48" i="45"/>
  <c r="G48" i="45"/>
  <c r="F48" i="45"/>
  <c r="E48" i="45"/>
  <c r="D48" i="45"/>
  <c r="A48" i="45"/>
  <c r="B48" i="45" s="1"/>
  <c r="N47" i="45"/>
  <c r="M47" i="45"/>
  <c r="L47" i="45"/>
  <c r="K47" i="45"/>
  <c r="G47" i="45"/>
  <c r="F47" i="45"/>
  <c r="E47" i="45"/>
  <c r="D47" i="45"/>
  <c r="A47" i="45"/>
  <c r="B47" i="45" s="1"/>
  <c r="N46" i="45"/>
  <c r="M46" i="45"/>
  <c r="L46" i="45"/>
  <c r="K46" i="45"/>
  <c r="G46" i="45"/>
  <c r="F46" i="45"/>
  <c r="E46" i="45"/>
  <c r="D46" i="45"/>
  <c r="A46" i="45"/>
  <c r="B46" i="45" s="1"/>
  <c r="N45" i="45"/>
  <c r="M45" i="45"/>
  <c r="L45" i="45"/>
  <c r="K45" i="45"/>
  <c r="G45" i="45"/>
  <c r="F45" i="45"/>
  <c r="E45" i="45"/>
  <c r="D45" i="45"/>
  <c r="A45" i="45"/>
  <c r="B45" i="45" s="1"/>
  <c r="N44" i="45"/>
  <c r="M44" i="45"/>
  <c r="L44" i="45"/>
  <c r="K44" i="45"/>
  <c r="G44" i="45"/>
  <c r="F44" i="45"/>
  <c r="E44" i="45"/>
  <c r="D44" i="45"/>
  <c r="A44" i="45"/>
  <c r="B44" i="45" s="1"/>
  <c r="N43" i="45"/>
  <c r="M43" i="45"/>
  <c r="L43" i="45"/>
  <c r="K43" i="45"/>
  <c r="G43" i="45"/>
  <c r="F43" i="45"/>
  <c r="E43" i="45"/>
  <c r="D43" i="45"/>
  <c r="A43" i="45"/>
  <c r="B43" i="45" s="1"/>
  <c r="N42" i="45"/>
  <c r="M42" i="45"/>
  <c r="L42" i="45"/>
  <c r="K42" i="45"/>
  <c r="G42" i="45"/>
  <c r="F42" i="45"/>
  <c r="E42" i="45"/>
  <c r="D42" i="45"/>
  <c r="A42" i="45"/>
  <c r="B42" i="45" s="1"/>
  <c r="N41" i="45"/>
  <c r="M41" i="45"/>
  <c r="L41" i="45"/>
  <c r="K41" i="45"/>
  <c r="G41" i="45"/>
  <c r="F41" i="45"/>
  <c r="E41" i="45"/>
  <c r="D41" i="45"/>
  <c r="A41" i="45"/>
  <c r="B41" i="45" s="1"/>
  <c r="N40" i="45"/>
  <c r="M40" i="45"/>
  <c r="L40" i="45"/>
  <c r="K40" i="45"/>
  <c r="G40" i="45"/>
  <c r="F40" i="45"/>
  <c r="E40" i="45"/>
  <c r="D40" i="45"/>
  <c r="A40" i="45"/>
  <c r="B40" i="45" s="1"/>
  <c r="N39" i="45"/>
  <c r="M39" i="45"/>
  <c r="L39" i="45"/>
  <c r="K39" i="45"/>
  <c r="G39" i="45"/>
  <c r="F39" i="45"/>
  <c r="E39" i="45"/>
  <c r="D39" i="45"/>
  <c r="A39" i="45"/>
  <c r="B39" i="45" s="1"/>
  <c r="N38" i="45"/>
  <c r="M38" i="45"/>
  <c r="L38" i="45"/>
  <c r="K38" i="45"/>
  <c r="G38" i="45"/>
  <c r="F38" i="45"/>
  <c r="E38" i="45"/>
  <c r="D38" i="45"/>
  <c r="A38" i="45"/>
  <c r="B38" i="45" s="1"/>
  <c r="N37" i="45"/>
  <c r="M37" i="45"/>
  <c r="L37" i="45"/>
  <c r="K37" i="45"/>
  <c r="G37" i="45"/>
  <c r="F37" i="45"/>
  <c r="E37" i="45"/>
  <c r="D37" i="45"/>
  <c r="A37" i="45"/>
  <c r="B37" i="45" s="1"/>
  <c r="N36" i="45"/>
  <c r="M36" i="45"/>
  <c r="L36" i="45"/>
  <c r="K36" i="45"/>
  <c r="G36" i="45"/>
  <c r="F36" i="45"/>
  <c r="E36" i="45"/>
  <c r="D36" i="45"/>
  <c r="A36" i="45"/>
  <c r="B36" i="45" s="1"/>
  <c r="N35" i="45"/>
  <c r="M35" i="45"/>
  <c r="L35" i="45"/>
  <c r="K35" i="45"/>
  <c r="G35" i="45"/>
  <c r="F35" i="45"/>
  <c r="E35" i="45"/>
  <c r="D35" i="45"/>
  <c r="A35" i="45"/>
  <c r="B35" i="45" s="1"/>
  <c r="N34" i="45"/>
  <c r="M34" i="45"/>
  <c r="L34" i="45"/>
  <c r="K34" i="45"/>
  <c r="G34" i="45"/>
  <c r="F34" i="45"/>
  <c r="E34" i="45"/>
  <c r="D34" i="45"/>
  <c r="A34" i="45"/>
  <c r="B34" i="45" s="1"/>
  <c r="N33" i="45"/>
  <c r="M33" i="45"/>
  <c r="L33" i="45"/>
  <c r="K33" i="45"/>
  <c r="G33" i="45"/>
  <c r="F33" i="45"/>
  <c r="E33" i="45"/>
  <c r="D33" i="45"/>
  <c r="A33" i="45"/>
  <c r="B33" i="45" s="1"/>
  <c r="N32" i="45"/>
  <c r="M32" i="45"/>
  <c r="L32" i="45"/>
  <c r="K32" i="45"/>
  <c r="G32" i="45"/>
  <c r="F32" i="45"/>
  <c r="E32" i="45"/>
  <c r="D32" i="45"/>
  <c r="A32" i="45"/>
  <c r="B32" i="45" s="1"/>
  <c r="N31" i="45"/>
  <c r="M31" i="45"/>
  <c r="L31" i="45"/>
  <c r="K31" i="45"/>
  <c r="G31" i="45"/>
  <c r="F31" i="45"/>
  <c r="E31" i="45"/>
  <c r="D31" i="45"/>
  <c r="A31" i="45"/>
  <c r="B31" i="45" s="1"/>
  <c r="N30" i="45"/>
  <c r="M30" i="45"/>
  <c r="L30" i="45"/>
  <c r="K30" i="45"/>
  <c r="G30" i="45"/>
  <c r="F30" i="45"/>
  <c r="E30" i="45"/>
  <c r="D30" i="45"/>
  <c r="A30" i="45"/>
  <c r="B30" i="45" s="1"/>
  <c r="N29" i="45"/>
  <c r="M29" i="45"/>
  <c r="L29" i="45"/>
  <c r="K29" i="45"/>
  <c r="G29" i="45"/>
  <c r="F29" i="45"/>
  <c r="E29" i="45"/>
  <c r="D29" i="45"/>
  <c r="A29" i="45"/>
  <c r="B29" i="45" s="1"/>
  <c r="N28" i="45"/>
  <c r="M28" i="45"/>
  <c r="L28" i="45"/>
  <c r="K28" i="45"/>
  <c r="G28" i="45"/>
  <c r="F28" i="45"/>
  <c r="E28" i="45"/>
  <c r="D28" i="45"/>
  <c r="A28" i="45"/>
  <c r="B28" i="45" s="1"/>
  <c r="N27" i="45"/>
  <c r="M27" i="45"/>
  <c r="L27" i="45"/>
  <c r="K27" i="45"/>
  <c r="G27" i="45"/>
  <c r="F27" i="45"/>
  <c r="E27" i="45"/>
  <c r="D27" i="45"/>
  <c r="A27" i="45"/>
  <c r="B27" i="45" s="1"/>
  <c r="N26" i="45"/>
  <c r="M26" i="45"/>
  <c r="L26" i="45"/>
  <c r="K26" i="45"/>
  <c r="G26" i="45"/>
  <c r="F26" i="45"/>
  <c r="E26" i="45"/>
  <c r="D26" i="45"/>
  <c r="A26" i="45"/>
  <c r="B26" i="45" s="1"/>
  <c r="N25" i="45"/>
  <c r="M25" i="45"/>
  <c r="L25" i="45"/>
  <c r="K25" i="45"/>
  <c r="G25" i="45"/>
  <c r="F25" i="45"/>
  <c r="E25" i="45"/>
  <c r="D25" i="45"/>
  <c r="A25" i="45"/>
  <c r="B25" i="45" s="1"/>
  <c r="N24" i="45"/>
  <c r="M24" i="45"/>
  <c r="L24" i="45"/>
  <c r="K24" i="45"/>
  <c r="G24" i="45"/>
  <c r="F24" i="45"/>
  <c r="E24" i="45"/>
  <c r="D24" i="45"/>
  <c r="A24" i="45"/>
  <c r="B24" i="45" s="1"/>
  <c r="N23" i="45"/>
  <c r="M23" i="45"/>
  <c r="L23" i="45"/>
  <c r="K23" i="45"/>
  <c r="G23" i="45"/>
  <c r="F23" i="45"/>
  <c r="E23" i="45"/>
  <c r="D23" i="45"/>
  <c r="A23" i="45"/>
  <c r="B23" i="45" s="1"/>
  <c r="N22" i="45"/>
  <c r="M22" i="45"/>
  <c r="L22" i="45"/>
  <c r="K22" i="45"/>
  <c r="G22" i="45"/>
  <c r="F22" i="45"/>
  <c r="E22" i="45"/>
  <c r="D22" i="45"/>
  <c r="A22" i="45"/>
  <c r="B22" i="45" s="1"/>
  <c r="N21" i="45"/>
  <c r="M21" i="45"/>
  <c r="L21" i="45"/>
  <c r="K21" i="45"/>
  <c r="G21" i="45"/>
  <c r="F21" i="45"/>
  <c r="E21" i="45"/>
  <c r="D21" i="45"/>
  <c r="A21" i="45"/>
  <c r="B21" i="45" s="1"/>
  <c r="N20" i="45"/>
  <c r="M20" i="45"/>
  <c r="L20" i="45"/>
  <c r="K20" i="45"/>
  <c r="G20" i="45"/>
  <c r="F20" i="45"/>
  <c r="E20" i="45"/>
  <c r="D20" i="45"/>
  <c r="A20" i="45"/>
  <c r="B20" i="45" s="1"/>
  <c r="N19" i="45"/>
  <c r="M19" i="45"/>
  <c r="L19" i="45"/>
  <c r="K19" i="45"/>
  <c r="G19" i="45"/>
  <c r="F19" i="45"/>
  <c r="E19" i="45"/>
  <c r="D19" i="45"/>
  <c r="A19" i="45"/>
  <c r="B19" i="45" s="1"/>
  <c r="N18" i="45"/>
  <c r="M18" i="45"/>
  <c r="L18" i="45"/>
  <c r="K18" i="45"/>
  <c r="G18" i="45"/>
  <c r="F18" i="45"/>
  <c r="E18" i="45"/>
  <c r="D18" i="45"/>
  <c r="A18" i="45"/>
  <c r="B18" i="45" s="1"/>
  <c r="N17" i="45"/>
  <c r="M17" i="45"/>
  <c r="L17" i="45"/>
  <c r="K17" i="45"/>
  <c r="G17" i="45"/>
  <c r="F17" i="45"/>
  <c r="E17" i="45"/>
  <c r="D17" i="45"/>
  <c r="A17" i="45"/>
  <c r="B17" i="45" s="1"/>
  <c r="N16" i="45"/>
  <c r="M16" i="45"/>
  <c r="L16" i="45"/>
  <c r="K16" i="45"/>
  <c r="G16" i="45"/>
  <c r="F16" i="45"/>
  <c r="E16" i="45"/>
  <c r="D16" i="45"/>
  <c r="A16" i="45"/>
  <c r="B16" i="45" s="1"/>
  <c r="N15" i="45"/>
  <c r="M15" i="45"/>
  <c r="L15" i="45"/>
  <c r="K15" i="45"/>
  <c r="G15" i="45"/>
  <c r="F15" i="45"/>
  <c r="E15" i="45"/>
  <c r="D15" i="45"/>
  <c r="A15" i="45"/>
  <c r="B15" i="45" s="1"/>
  <c r="N14" i="45"/>
  <c r="M14" i="45"/>
  <c r="L14" i="45"/>
  <c r="K14" i="45"/>
  <c r="G14" i="45"/>
  <c r="F14" i="45"/>
  <c r="E14" i="45"/>
  <c r="D14" i="45"/>
  <c r="A14" i="45"/>
  <c r="B14" i="45" s="1"/>
  <c r="N13" i="45"/>
  <c r="M13" i="45"/>
  <c r="L13" i="45"/>
  <c r="K13" i="45"/>
  <c r="G13" i="45"/>
  <c r="F13" i="45"/>
  <c r="E13" i="45"/>
  <c r="D13" i="45"/>
  <c r="A13" i="45"/>
  <c r="B13" i="45" s="1"/>
  <c r="N12" i="45"/>
  <c r="M12" i="45"/>
  <c r="L12" i="45"/>
  <c r="K12" i="45"/>
  <c r="G12" i="45"/>
  <c r="F12" i="45"/>
  <c r="E12" i="45"/>
  <c r="D12" i="45"/>
  <c r="A12" i="45"/>
  <c r="B12" i="45" s="1"/>
  <c r="N11" i="45"/>
  <c r="M11" i="45"/>
  <c r="L11" i="45"/>
  <c r="K11" i="45"/>
  <c r="G11" i="45"/>
  <c r="F11" i="45"/>
  <c r="E11" i="45"/>
  <c r="D11" i="45"/>
  <c r="A11" i="45"/>
  <c r="B11" i="45" s="1"/>
  <c r="N10" i="45"/>
  <c r="M10" i="45"/>
  <c r="L10" i="45"/>
  <c r="K10" i="45"/>
  <c r="G10" i="45"/>
  <c r="F10" i="45"/>
  <c r="E10" i="45"/>
  <c r="D10" i="45"/>
  <c r="A10" i="45"/>
  <c r="B10" i="45" s="1"/>
  <c r="N9" i="45"/>
  <c r="M9" i="45"/>
  <c r="L9" i="45"/>
  <c r="K9" i="45"/>
  <c r="G9" i="45"/>
  <c r="F9" i="45"/>
  <c r="E9" i="45"/>
  <c r="D9" i="45"/>
  <c r="A9" i="45"/>
  <c r="B9" i="45" s="1"/>
  <c r="N8" i="45"/>
  <c r="M8" i="45"/>
  <c r="L8" i="45"/>
  <c r="K8" i="45"/>
  <c r="G8" i="45"/>
  <c r="F8" i="45"/>
  <c r="E8" i="45"/>
  <c r="D8" i="45"/>
  <c r="A8" i="45"/>
  <c r="B8" i="45" s="1"/>
  <c r="N7" i="45"/>
  <c r="M7" i="45"/>
  <c r="L7" i="45"/>
  <c r="K7" i="45"/>
  <c r="G7" i="45"/>
  <c r="F7" i="45"/>
  <c r="E7" i="45"/>
  <c r="D7" i="45"/>
  <c r="A7" i="45"/>
  <c r="B7" i="45" s="1"/>
  <c r="N6" i="45"/>
  <c r="M6" i="45"/>
  <c r="L6" i="45"/>
  <c r="K6" i="45"/>
  <c r="G6" i="45"/>
  <c r="F6" i="45"/>
  <c r="E6" i="45"/>
  <c r="D6" i="45"/>
  <c r="A6" i="45"/>
  <c r="B6" i="45" s="1"/>
  <c r="N5" i="45"/>
  <c r="M5" i="45"/>
  <c r="L5" i="45"/>
  <c r="K5" i="45"/>
  <c r="G5" i="45"/>
  <c r="F5" i="45"/>
  <c r="E5" i="45"/>
  <c r="D5" i="45"/>
  <c r="A5" i="45"/>
  <c r="B5" i="45" s="1"/>
  <c r="N4" i="45"/>
  <c r="M4" i="45"/>
  <c r="L4" i="45"/>
  <c r="K4" i="45"/>
  <c r="G4" i="45"/>
  <c r="F4" i="45"/>
  <c r="E4" i="45"/>
  <c r="D4" i="45"/>
  <c r="A4" i="45"/>
  <c r="B4" i="45" s="1"/>
  <c r="N3" i="45"/>
  <c r="M3" i="45"/>
  <c r="L3" i="45"/>
  <c r="K3" i="45"/>
  <c r="G3" i="45"/>
  <c r="F3" i="45"/>
  <c r="E3" i="45"/>
  <c r="D3" i="45"/>
  <c r="A3" i="45"/>
  <c r="B3" i="45" s="1"/>
  <c r="AB181" i="37"/>
  <c r="AA181" i="37"/>
  <c r="Z181" i="37"/>
  <c r="Y181" i="37"/>
  <c r="X181" i="37"/>
  <c r="W181" i="37"/>
  <c r="V181" i="37"/>
  <c r="U181" i="37"/>
  <c r="T181" i="37"/>
  <c r="S181" i="37"/>
  <c r="R181" i="37"/>
  <c r="Q181" i="37"/>
  <c r="K5" i="37"/>
  <c r="AL450" i="53"/>
  <c r="AK450" i="53"/>
  <c r="K448" i="53"/>
  <c r="AJ5" i="53"/>
  <c r="AJ450" i="53" s="1"/>
  <c r="AI5" i="53"/>
  <c r="AH5" i="53"/>
  <c r="AG5" i="53"/>
  <c r="B5" i="53"/>
  <c r="AJ448" i="2"/>
  <c r="AI448" i="2"/>
  <c r="AH448" i="2"/>
  <c r="AG448" i="2"/>
  <c r="O5" i="2"/>
  <c r="B5" i="2"/>
  <c r="N42" i="1"/>
  <c r="K42" i="1"/>
  <c r="B45" i="58"/>
  <c r="B43" i="58"/>
  <c r="B36" i="58"/>
  <c r="C409" i="53"/>
  <c r="K2" i="1"/>
  <c r="L61" i="31"/>
  <c r="M61" i="31" s="1"/>
  <c r="F57" i="31"/>
  <c r="D57" i="31"/>
  <c r="A86" i="58" s="1"/>
  <c r="A51" i="58"/>
  <c r="A42" i="31"/>
  <c r="A41" i="31"/>
  <c r="A40" i="31"/>
  <c r="A48" i="58"/>
  <c r="A39" i="31"/>
  <c r="A47" i="58"/>
  <c r="A38" i="31"/>
  <c r="A37" i="31"/>
  <c r="A45" i="58"/>
  <c r="A36" i="31"/>
  <c r="A44" i="58"/>
  <c r="A35" i="31"/>
  <c r="A43" i="58"/>
  <c r="A34" i="31"/>
  <c r="A33" i="31"/>
  <c r="A32" i="31"/>
  <c r="A40" i="58"/>
  <c r="A31" i="31"/>
  <c r="A39" i="58"/>
  <c r="A30" i="31"/>
  <c r="A29" i="31"/>
  <c r="A37" i="58"/>
  <c r="A28" i="31"/>
  <c r="A36" i="58"/>
  <c r="A27" i="31"/>
  <c r="A35" i="58"/>
  <c r="A26" i="31"/>
  <c r="A25" i="31"/>
  <c r="A24" i="31"/>
  <c r="A32" i="58"/>
  <c r="A23" i="31"/>
  <c r="A31" i="58"/>
  <c r="A22" i="31"/>
  <c r="A21" i="31"/>
  <c r="A29" i="58"/>
  <c r="A20" i="31"/>
  <c r="A28" i="58"/>
  <c r="A19" i="31"/>
  <c r="A27" i="58"/>
  <c r="A18" i="31"/>
  <c r="D17" i="31"/>
  <c r="A26" i="58" s="1"/>
  <c r="A17" i="31"/>
  <c r="B29" i="58"/>
  <c r="O57" i="31"/>
  <c r="B431" i="53"/>
  <c r="B44" i="58"/>
  <c r="B48" i="58"/>
  <c r="AJ2" i="52"/>
  <c r="N2" i="1"/>
  <c r="AH181" i="37"/>
  <c r="AI181" i="37"/>
  <c r="AJ3" i="52"/>
  <c r="AK3" i="52" s="1"/>
  <c r="AI5" i="52"/>
  <c r="AI3" i="52"/>
  <c r="AJ5" i="52"/>
  <c r="AK5" i="52" s="1"/>
  <c r="P7" i="58"/>
  <c r="AI2" i="52"/>
  <c r="O7" i="58"/>
  <c r="S17" i="31"/>
  <c r="AA7" i="52"/>
  <c r="Z7" i="52"/>
  <c r="AB7" i="52" s="1"/>
  <c r="Z8" i="52"/>
  <c r="AB8" i="52" s="1"/>
  <c r="AA8" i="52"/>
  <c r="Z9" i="52"/>
  <c r="AB9" i="52" s="1"/>
  <c r="AA9" i="52"/>
  <c r="AA10" i="52"/>
  <c r="Z10" i="52"/>
  <c r="AB10" i="52" s="1"/>
  <c r="Z11" i="52"/>
  <c r="AB11" i="52" s="1"/>
  <c r="AA11" i="52"/>
  <c r="AA12" i="52"/>
  <c r="Z12" i="52"/>
  <c r="AB12" i="52" s="1"/>
  <c r="AA13" i="52"/>
  <c r="Z13" i="52"/>
  <c r="AB13" i="52" s="1"/>
  <c r="AA14" i="52"/>
  <c r="Z14" i="52"/>
  <c r="AB14" i="52" s="1"/>
  <c r="AA15" i="52"/>
  <c r="Z15" i="52"/>
  <c r="AB15" i="52" s="1"/>
  <c r="AA16" i="52"/>
  <c r="Z16" i="52"/>
  <c r="AB16" i="52" s="1"/>
  <c r="AA17" i="52"/>
  <c r="Z17" i="52"/>
  <c r="AB17" i="52" s="1"/>
  <c r="AA18" i="52"/>
  <c r="Z18" i="52"/>
  <c r="AB18" i="52" s="1"/>
  <c r="Z19" i="52"/>
  <c r="AB19" i="52" s="1"/>
  <c r="AA19" i="52"/>
  <c r="AA20" i="52"/>
  <c r="Z20" i="52"/>
  <c r="AB20" i="52" s="1"/>
  <c r="AA21" i="52"/>
  <c r="Z21" i="52"/>
  <c r="AB21" i="52" s="1"/>
  <c r="Z22" i="52"/>
  <c r="AB22" i="52" s="1"/>
  <c r="AA22" i="52"/>
  <c r="Z23" i="52"/>
  <c r="AB23" i="52" s="1"/>
  <c r="AA23" i="52"/>
  <c r="AA24" i="52"/>
  <c r="Z24" i="52"/>
  <c r="AB24" i="52" s="1"/>
  <c r="AA25" i="52"/>
  <c r="Z25" i="52"/>
  <c r="AB25" i="52" s="1"/>
  <c r="AA26" i="52"/>
  <c r="Z26" i="52"/>
  <c r="AB26" i="52" s="1"/>
  <c r="Z27" i="52"/>
  <c r="AB27" i="52" s="1"/>
  <c r="AA27" i="52"/>
  <c r="AA28" i="52"/>
  <c r="Z28" i="52"/>
  <c r="AB28" i="52" s="1"/>
  <c r="AA29" i="52"/>
  <c r="Z29" i="52"/>
  <c r="AB29" i="52" s="1"/>
  <c r="Z30" i="52"/>
  <c r="AB30" i="52" s="1"/>
  <c r="AA30" i="52"/>
  <c r="AA31" i="52"/>
  <c r="Z31" i="52"/>
  <c r="AB31" i="52" s="1"/>
  <c r="AA32" i="52"/>
  <c r="Z32" i="52"/>
  <c r="AB32" i="52" s="1"/>
  <c r="AA33" i="52"/>
  <c r="Z33" i="52"/>
  <c r="AB33" i="52" s="1"/>
  <c r="AA34" i="52"/>
  <c r="Z34" i="52"/>
  <c r="AB34" i="52" s="1"/>
  <c r="Z35" i="52"/>
  <c r="AB35" i="52" s="1"/>
  <c r="AA35" i="52"/>
  <c r="AA36" i="52"/>
  <c r="Z36" i="52"/>
  <c r="AB36" i="52" s="1"/>
  <c r="AA37" i="52"/>
  <c r="Z37" i="52"/>
  <c r="AB37" i="52" s="1"/>
  <c r="Z38" i="52"/>
  <c r="AB38" i="52" s="1"/>
  <c r="AA38" i="52"/>
  <c r="AA39" i="52"/>
  <c r="Z39" i="52"/>
  <c r="AB39" i="52" s="1"/>
  <c r="AA40" i="52"/>
  <c r="Z40" i="52"/>
  <c r="AB40" i="52" s="1"/>
  <c r="Z41" i="52"/>
  <c r="AB41" i="52" s="1"/>
  <c r="AA41" i="52"/>
  <c r="AA42" i="52"/>
  <c r="Z42" i="52"/>
  <c r="AB42" i="52" s="1"/>
  <c r="Z43" i="52"/>
  <c r="AB43" i="52" s="1"/>
  <c r="AA43" i="52"/>
  <c r="AA44" i="52"/>
  <c r="Z44" i="52"/>
  <c r="AB44" i="52" s="1"/>
  <c r="AA45" i="52"/>
  <c r="Z45" i="52"/>
  <c r="AB45" i="52" s="1"/>
  <c r="AA46" i="52"/>
  <c r="Z46" i="52"/>
  <c r="AB46" i="52" s="1"/>
  <c r="AF267" i="53" l="1"/>
  <c r="AF219" i="53"/>
  <c r="AF203" i="53"/>
  <c r="AF171" i="53"/>
  <c r="AF155" i="53"/>
  <c r="AF139" i="53"/>
  <c r="AF27" i="53"/>
  <c r="AF143" i="53"/>
  <c r="AF127" i="53"/>
  <c r="AE403" i="53"/>
  <c r="P448" i="53"/>
  <c r="AF227" i="53"/>
  <c r="AF179" i="53"/>
  <c r="AF163" i="53"/>
  <c r="AF115" i="53"/>
  <c r="AF99" i="53"/>
  <c r="AF67" i="53"/>
  <c r="AF19" i="53"/>
  <c r="P90" i="37"/>
  <c r="AN90" i="37" s="1"/>
  <c r="AF290" i="53"/>
  <c r="AF263" i="53"/>
  <c r="AF247" i="53"/>
  <c r="AD380" i="53"/>
  <c r="AD364" i="53"/>
  <c r="AD11" i="53"/>
  <c r="AD27" i="53"/>
  <c r="AD43" i="53"/>
  <c r="AD59" i="53"/>
  <c r="AD75" i="53"/>
  <c r="AD91" i="53"/>
  <c r="AD107" i="53"/>
  <c r="AD123" i="53"/>
  <c r="AD139" i="53"/>
  <c r="AD155" i="53"/>
  <c r="AD171" i="53"/>
  <c r="AD187" i="53"/>
  <c r="AD203" i="53"/>
  <c r="AD219" i="53"/>
  <c r="AD235" i="53"/>
  <c r="AD251" i="53"/>
  <c r="AD267" i="53"/>
  <c r="AD283" i="53"/>
  <c r="AD299" i="53"/>
  <c r="AA56" i="31"/>
  <c r="M31" i="31"/>
  <c r="M57" i="31"/>
  <c r="L12" i="31"/>
  <c r="AD198" i="2"/>
  <c r="AC210" i="2"/>
  <c r="AD374" i="2"/>
  <c r="AC73" i="2"/>
  <c r="AE135" i="2"/>
  <c r="O30" i="2"/>
  <c r="AE30" i="2" s="1"/>
  <c r="O22" i="2"/>
  <c r="AC22" i="2" s="1"/>
  <c r="AC57" i="2"/>
  <c r="AC65" i="2"/>
  <c r="O29" i="2"/>
  <c r="AF29" i="2" s="1"/>
  <c r="AF66" i="2"/>
  <c r="AE38" i="2"/>
  <c r="AC114" i="2"/>
  <c r="AD138" i="2"/>
  <c r="AC174" i="2"/>
  <c r="AD242" i="2"/>
  <c r="AD318" i="2"/>
  <c r="AD334" i="2"/>
  <c r="AC374" i="2"/>
  <c r="AC378" i="2"/>
  <c r="AC386" i="2"/>
  <c r="AD398" i="2"/>
  <c r="AD406" i="2"/>
  <c r="AD410" i="2"/>
  <c r="AC414" i="2"/>
  <c r="AD422" i="2"/>
  <c r="AD426" i="2"/>
  <c r="AC430" i="2"/>
  <c r="AD438" i="2"/>
  <c r="AD442" i="2"/>
  <c r="AC444" i="2"/>
  <c r="AC45" i="2"/>
  <c r="O32" i="2"/>
  <c r="AE32" i="2" s="1"/>
  <c r="O24" i="2"/>
  <c r="AD24" i="2" s="1"/>
  <c r="O16" i="2"/>
  <c r="AD16" i="2" s="1"/>
  <c r="AE39" i="2"/>
  <c r="AD63" i="2"/>
  <c r="AE61" i="2"/>
  <c r="AF48" i="2"/>
  <c r="AC56" i="2"/>
  <c r="AF64" i="2"/>
  <c r="AC422" i="2"/>
  <c r="AD104" i="2"/>
  <c r="AC180" i="2"/>
  <c r="AC196" i="2"/>
  <c r="AC332" i="2"/>
  <c r="AD336" i="2"/>
  <c r="AC380" i="2"/>
  <c r="AC384" i="2"/>
  <c r="AD388" i="2"/>
  <c r="AD404" i="2"/>
  <c r="AD73" i="2"/>
  <c r="AC448" i="2"/>
  <c r="AC412" i="2"/>
  <c r="AD420" i="2"/>
  <c r="AD424" i="2"/>
  <c r="AC428" i="2"/>
  <c r="AC436" i="2"/>
  <c r="N17" i="31"/>
  <c r="C16" i="31"/>
  <c r="N61" i="31"/>
  <c r="AF275" i="53"/>
  <c r="AF91" i="53"/>
  <c r="AF283" i="53"/>
  <c r="B37" i="58"/>
  <c r="AD428" i="2"/>
  <c r="AD448" i="53"/>
  <c r="AD440" i="53"/>
  <c r="AD320" i="53"/>
  <c r="AF271" i="53"/>
  <c r="AF223" i="53"/>
  <c r="AF215" i="53"/>
  <c r="AF207" i="53"/>
  <c r="AF135" i="53"/>
  <c r="M82" i="31"/>
  <c r="N82" i="31"/>
  <c r="AF75" i="53"/>
  <c r="AF11" i="53"/>
  <c r="AE448" i="2"/>
  <c r="C415" i="53"/>
  <c r="B415" i="53" s="1"/>
  <c r="B32" i="58"/>
  <c r="AF131" i="53"/>
  <c r="AF187" i="53"/>
  <c r="O20" i="2"/>
  <c r="AD20" i="2" s="1"/>
  <c r="C446" i="53"/>
  <c r="B446" i="53" s="1"/>
  <c r="N39" i="1"/>
  <c r="N62" i="1"/>
  <c r="AD448" i="2"/>
  <c r="N30" i="1"/>
  <c r="AF83" i="53"/>
  <c r="AF107" i="53"/>
  <c r="AF147" i="53"/>
  <c r="AF211" i="53"/>
  <c r="AF235" i="53"/>
  <c r="AH450" i="53"/>
  <c r="AD271" i="2"/>
  <c r="AF243" i="53"/>
  <c r="AF35" i="53"/>
  <c r="AF51" i="53"/>
  <c r="AF195" i="53"/>
  <c r="AF251" i="53"/>
  <c r="B35" i="58"/>
  <c r="I163" i="54"/>
  <c r="AD412" i="2"/>
  <c r="AD436" i="2"/>
  <c r="N37" i="1"/>
  <c r="C444" i="53"/>
  <c r="B444" i="53" s="1"/>
  <c r="AF448" i="2"/>
  <c r="AC7" i="53"/>
  <c r="AC11" i="53"/>
  <c r="AC15" i="53"/>
  <c r="AC19" i="53"/>
  <c r="AC23" i="53"/>
  <c r="AC27" i="53"/>
  <c r="AC31" i="53"/>
  <c r="AC35" i="53"/>
  <c r="AC39" i="53"/>
  <c r="AC43" i="53"/>
  <c r="AC47" i="53"/>
  <c r="AC51" i="53"/>
  <c r="AC55" i="53"/>
  <c r="AC59" i="53"/>
  <c r="AC63" i="53"/>
  <c r="AC67" i="53"/>
  <c r="AC71" i="53"/>
  <c r="AC75" i="53"/>
  <c r="AC79" i="53"/>
  <c r="AC83" i="53"/>
  <c r="AC87" i="53"/>
  <c r="AC91" i="53"/>
  <c r="AC95" i="53"/>
  <c r="AC99" i="53"/>
  <c r="AC103" i="53"/>
  <c r="AC107" i="53"/>
  <c r="AC111" i="53"/>
  <c r="AC115" i="53"/>
  <c r="AC119" i="53"/>
  <c r="AC123" i="53"/>
  <c r="AC127" i="53"/>
  <c r="AC131" i="53"/>
  <c r="AC135" i="53"/>
  <c r="AC139" i="53"/>
  <c r="AC143" i="53"/>
  <c r="AC147" i="53"/>
  <c r="AC151" i="53"/>
  <c r="AC155" i="53"/>
  <c r="AC159" i="53"/>
  <c r="AC163" i="53"/>
  <c r="AC167" i="53"/>
  <c r="AC171" i="53"/>
  <c r="AC175" i="53"/>
  <c r="AC179" i="53"/>
  <c r="AC183" i="53"/>
  <c r="AC187" i="53"/>
  <c r="AC191" i="53"/>
  <c r="AC195" i="53"/>
  <c r="AC199" i="53"/>
  <c r="AC203" i="53"/>
  <c r="AC207" i="53"/>
  <c r="AC211" i="53"/>
  <c r="AC215" i="53"/>
  <c r="AC219" i="53"/>
  <c r="AC223" i="53"/>
  <c r="AC227" i="53"/>
  <c r="AC231" i="53"/>
  <c r="AC235" i="53"/>
  <c r="AC239" i="53"/>
  <c r="AC243" i="53"/>
  <c r="AC247" i="53"/>
  <c r="AC251" i="53"/>
  <c r="AC255" i="53"/>
  <c r="AC259" i="53"/>
  <c r="AC263" i="53"/>
  <c r="AC267" i="53"/>
  <c r="AC271" i="53"/>
  <c r="AC275" i="53"/>
  <c r="AC279" i="53"/>
  <c r="AC283" i="53"/>
  <c r="AC287" i="53"/>
  <c r="AC291" i="53"/>
  <c r="AC295" i="53"/>
  <c r="AC299" i="53"/>
  <c r="AC303" i="53"/>
  <c r="AF443" i="53"/>
  <c r="AF435" i="53"/>
  <c r="P427" i="53"/>
  <c r="AF411" i="53"/>
  <c r="AD347" i="53"/>
  <c r="AF307" i="53"/>
  <c r="AE7" i="53"/>
  <c r="AE11" i="53"/>
  <c r="AE15" i="53"/>
  <c r="AE19" i="53"/>
  <c r="AE23" i="53"/>
  <c r="AE27" i="53"/>
  <c r="AE31" i="53"/>
  <c r="AE35" i="53"/>
  <c r="AE39" i="53"/>
  <c r="AE43" i="53"/>
  <c r="AE47" i="53"/>
  <c r="AE51" i="53"/>
  <c r="AE55" i="53"/>
  <c r="AE59" i="53"/>
  <c r="AE63" i="53"/>
  <c r="AE67" i="53"/>
  <c r="AE71" i="53"/>
  <c r="AE75" i="53"/>
  <c r="AE79" i="53"/>
  <c r="AE83" i="53"/>
  <c r="AE87" i="53"/>
  <c r="AE91" i="53"/>
  <c r="AE95" i="53"/>
  <c r="AE99" i="53"/>
  <c r="AE103" i="53"/>
  <c r="AE107" i="53"/>
  <c r="AE111" i="53"/>
  <c r="AE115" i="53"/>
  <c r="AE119" i="53"/>
  <c r="AE123" i="53"/>
  <c r="AE127" i="53"/>
  <c r="AE131" i="53"/>
  <c r="AE135" i="53"/>
  <c r="AE139" i="53"/>
  <c r="AE143" i="53"/>
  <c r="AE147" i="53"/>
  <c r="AE151" i="53"/>
  <c r="AE155" i="53"/>
  <c r="AE159" i="53"/>
  <c r="AE163" i="53"/>
  <c r="AE167" i="53"/>
  <c r="AE171" i="53"/>
  <c r="AE175" i="53"/>
  <c r="AE179" i="53"/>
  <c r="AE183" i="53"/>
  <c r="AE187" i="53"/>
  <c r="AE191" i="53"/>
  <c r="AE195" i="53"/>
  <c r="AE199" i="53"/>
  <c r="AE203" i="53"/>
  <c r="AE207" i="53"/>
  <c r="AE211" i="53"/>
  <c r="AE215" i="53"/>
  <c r="AE219" i="53"/>
  <c r="AE223" i="53"/>
  <c r="AE227" i="53"/>
  <c r="AE231" i="53"/>
  <c r="AE235" i="53"/>
  <c r="AE239" i="53"/>
  <c r="AE243" i="53"/>
  <c r="AE247" i="53"/>
  <c r="AE251" i="53"/>
  <c r="AE255" i="53"/>
  <c r="AE259" i="53"/>
  <c r="AE263" i="53"/>
  <c r="AE267" i="53"/>
  <c r="AE271" i="53"/>
  <c r="AE275" i="53"/>
  <c r="AE279" i="53"/>
  <c r="AE283" i="53"/>
  <c r="AE287" i="53"/>
  <c r="AE291" i="53"/>
  <c r="AE295" i="53"/>
  <c r="AE299" i="53"/>
  <c r="AE303" i="53"/>
  <c r="AC46" i="53"/>
  <c r="AC186" i="53"/>
  <c r="AC206" i="53"/>
  <c r="AC262" i="53"/>
  <c r="AD6" i="53"/>
  <c r="AD86" i="53"/>
  <c r="AD102" i="53"/>
  <c r="AD130" i="53"/>
  <c r="AD134" i="53"/>
  <c r="AD162" i="53"/>
  <c r="P447" i="53"/>
  <c r="P439" i="53"/>
  <c r="AE423" i="53"/>
  <c r="AE415" i="53"/>
  <c r="P407" i="53"/>
  <c r="P391" i="53"/>
  <c r="P383" i="53"/>
  <c r="AE375" i="53"/>
  <c r="AF367" i="53"/>
  <c r="AF335" i="53"/>
  <c r="AF319" i="53"/>
  <c r="AE18" i="53"/>
  <c r="AE34" i="53"/>
  <c r="AE118" i="53"/>
  <c r="AE168" i="53"/>
  <c r="AE198" i="53"/>
  <c r="AE238" i="53"/>
  <c r="AE250" i="53"/>
  <c r="AE294" i="53"/>
  <c r="AC80" i="2"/>
  <c r="AC88" i="2"/>
  <c r="AD90" i="2"/>
  <c r="AD92" i="2"/>
  <c r="AC102" i="2"/>
  <c r="AC104" i="2"/>
  <c r="AD114" i="2"/>
  <c r="AD116" i="2"/>
  <c r="AD122" i="2"/>
  <c r="AC134" i="2"/>
  <c r="AC136" i="2"/>
  <c r="AC140" i="2"/>
  <c r="AC148" i="2"/>
  <c r="AD166" i="2"/>
  <c r="AC168" i="2"/>
  <c r="AC172" i="2"/>
  <c r="AD174" i="2"/>
  <c r="AD180" i="2"/>
  <c r="AD186" i="2"/>
  <c r="AD190" i="2"/>
  <c r="AC192" i="2"/>
  <c r="AD196" i="2"/>
  <c r="AC200" i="2"/>
  <c r="AC218" i="2"/>
  <c r="AC220" i="2"/>
  <c r="AC232" i="2"/>
  <c r="AD236" i="2"/>
  <c r="AC250" i="2"/>
  <c r="AC254" i="2"/>
  <c r="AE256" i="2"/>
  <c r="AC260" i="2"/>
  <c r="AC264" i="2"/>
  <c r="AD266" i="2"/>
  <c r="AD278" i="2"/>
  <c r="AD288" i="2"/>
  <c r="AC290" i="2"/>
  <c r="AD294" i="2"/>
  <c r="AD296" i="2"/>
  <c r="AC298" i="2"/>
  <c r="AD308" i="2"/>
  <c r="AD310" i="2"/>
  <c r="AD314" i="2"/>
  <c r="AC328" i="2"/>
  <c r="AD332" i="2"/>
  <c r="AC334" i="2"/>
  <c r="AC336" i="2"/>
  <c r="AC338" i="2"/>
  <c r="AC340" i="2"/>
  <c r="AC342" i="2"/>
  <c r="AC346" i="2"/>
  <c r="AC354" i="2"/>
  <c r="AD356" i="2"/>
  <c r="AD360" i="2"/>
  <c r="AD380" i="2"/>
  <c r="AD382" i="2"/>
  <c r="AD386" i="2"/>
  <c r="AC388" i="2"/>
  <c r="AC398" i="2"/>
  <c r="AC404" i="2"/>
  <c r="AC406" i="2"/>
  <c r="AD414" i="2"/>
  <c r="AC420" i="2"/>
  <c r="AC424" i="2"/>
  <c r="AE426" i="2"/>
  <c r="AD430" i="2"/>
  <c r="AC442" i="2"/>
  <c r="AD444" i="2"/>
  <c r="AD10" i="2"/>
  <c r="AD260" i="2"/>
  <c r="AD328" i="2"/>
  <c r="AD220" i="2"/>
  <c r="AD148" i="2"/>
  <c r="AD102" i="2"/>
  <c r="AC266" i="2"/>
  <c r="AC296" i="2"/>
  <c r="AD264" i="2"/>
  <c r="AC230" i="2"/>
  <c r="AC236" i="2"/>
  <c r="AD246" i="2"/>
  <c r="AD230" i="2"/>
  <c r="AD88" i="2"/>
  <c r="AD250" i="2"/>
  <c r="AD168" i="2"/>
  <c r="AD72" i="2"/>
  <c r="AC72" i="2"/>
  <c r="AD82" i="2"/>
  <c r="AC82" i="2"/>
  <c r="AC84" i="2"/>
  <c r="AD84" i="2"/>
  <c r="AD86" i="2"/>
  <c r="AC86" i="2"/>
  <c r="AC94" i="2"/>
  <c r="AD94" i="2"/>
  <c r="AC96" i="2"/>
  <c r="AD96" i="2"/>
  <c r="AC98" i="2"/>
  <c r="AD98" i="2"/>
  <c r="AD100" i="2"/>
  <c r="AC100" i="2"/>
  <c r="AC106" i="2"/>
  <c r="AD106" i="2"/>
  <c r="AC108" i="2"/>
  <c r="AD108" i="2"/>
  <c r="AD110" i="2"/>
  <c r="AC110" i="2"/>
  <c r="AC112" i="2"/>
  <c r="AD112" i="2"/>
  <c r="AC118" i="2"/>
  <c r="AC120" i="2"/>
  <c r="AD120" i="2"/>
  <c r="AC122" i="2"/>
  <c r="AD124" i="2"/>
  <c r="AC124" i="2"/>
  <c r="AC126" i="2"/>
  <c r="AD126" i="2"/>
  <c r="AC128" i="2"/>
  <c r="AD128" i="2"/>
  <c r="AC130" i="2"/>
  <c r="AD130" i="2"/>
  <c r="AD132" i="2"/>
  <c r="AC132" i="2"/>
  <c r="AD134" i="2"/>
  <c r="AC138" i="2"/>
  <c r="AD142" i="2"/>
  <c r="AD144" i="2"/>
  <c r="AC144" i="2"/>
  <c r="AC146" i="2"/>
  <c r="AD146" i="2"/>
  <c r="AD150" i="2"/>
  <c r="AC150" i="2"/>
  <c r="AD152" i="2"/>
  <c r="AC152" i="2"/>
  <c r="AC154" i="2"/>
  <c r="AD154" i="2"/>
  <c r="AC156" i="2"/>
  <c r="AD156" i="2"/>
  <c r="AD158" i="2"/>
  <c r="AC158" i="2"/>
  <c r="AC160" i="2"/>
  <c r="AD160" i="2"/>
  <c r="AD162" i="2"/>
  <c r="AC162" i="2"/>
  <c r="AD164" i="2"/>
  <c r="AC164" i="2"/>
  <c r="AC170" i="2"/>
  <c r="AD170" i="2"/>
  <c r="AC176" i="2"/>
  <c r="AD176" i="2"/>
  <c r="AD182" i="2"/>
  <c r="AC182" i="2"/>
  <c r="AE182" i="2"/>
  <c r="AC184" i="2"/>
  <c r="AD184" i="2"/>
  <c r="AD188" i="2"/>
  <c r="AD194" i="2"/>
  <c r="AC194" i="2"/>
  <c r="AF198" i="2"/>
  <c r="AC198" i="2"/>
  <c r="AC202" i="2"/>
  <c r="AD202" i="2"/>
  <c r="AD204" i="2"/>
  <c r="AC204" i="2"/>
  <c r="AC206" i="2"/>
  <c r="AD206" i="2"/>
  <c r="AD208" i="2"/>
  <c r="AC208" i="2"/>
  <c r="AD212" i="2"/>
  <c r="AC212" i="2"/>
  <c r="AC214" i="2"/>
  <c r="AD214" i="2"/>
  <c r="AC216" i="2"/>
  <c r="AD216" i="2"/>
  <c r="AD222" i="2"/>
  <c r="AC222" i="2"/>
  <c r="AD224" i="2"/>
  <c r="AC224" i="2"/>
  <c r="AD226" i="2"/>
  <c r="AC226" i="2"/>
  <c r="AD228" i="2"/>
  <c r="AC228" i="2"/>
  <c r="AC234" i="2"/>
  <c r="AD234" i="2"/>
  <c r="AD238" i="2"/>
  <c r="AC238" i="2"/>
  <c r="AD240" i="2"/>
  <c r="AC240" i="2"/>
  <c r="AC242" i="2"/>
  <c r="AD244" i="2"/>
  <c r="AC244" i="2"/>
  <c r="AD248" i="2"/>
  <c r="AC248" i="2"/>
  <c r="AE248" i="2"/>
  <c r="AD252" i="2"/>
  <c r="AC252" i="2"/>
  <c r="AD254" i="2"/>
  <c r="AD258" i="2"/>
  <c r="AC258" i="2"/>
  <c r="AC262" i="2"/>
  <c r="AD262" i="2"/>
  <c r="AC268" i="2"/>
  <c r="AD268" i="2"/>
  <c r="AD270" i="2"/>
  <c r="AC270" i="2"/>
  <c r="AD272" i="2"/>
  <c r="AC272" i="2"/>
  <c r="AC274" i="2"/>
  <c r="AD274" i="2"/>
  <c r="AD276" i="2"/>
  <c r="AF276" i="2"/>
  <c r="AC276" i="2"/>
  <c r="AD280" i="2"/>
  <c r="AC280" i="2"/>
  <c r="AC282" i="2"/>
  <c r="AC284" i="2"/>
  <c r="AE284" i="2"/>
  <c r="AC286" i="2"/>
  <c r="AD286" i="2"/>
  <c r="AF292" i="2"/>
  <c r="AC292" i="2"/>
  <c r="AD292" i="2"/>
  <c r="AC294" i="2"/>
  <c r="AD298" i="2"/>
  <c r="AC300" i="2"/>
  <c r="AD300" i="2"/>
  <c r="AD302" i="2"/>
  <c r="AC302" i="2"/>
  <c r="AC304" i="2"/>
  <c r="AD304" i="2"/>
  <c r="AD306" i="2"/>
  <c r="AC306" i="2"/>
  <c r="AD312" i="2"/>
  <c r="AC312" i="2"/>
  <c r="AD316" i="2"/>
  <c r="AC316" i="2"/>
  <c r="AC318" i="2"/>
  <c r="AD320" i="2"/>
  <c r="AC320" i="2"/>
  <c r="AD322" i="2"/>
  <c r="AC322" i="2"/>
  <c r="AD324" i="2"/>
  <c r="AC324" i="2"/>
  <c r="AF326" i="2"/>
  <c r="AD326" i="2"/>
  <c r="AD330" i="2"/>
  <c r="AC330" i="2"/>
  <c r="AF338" i="2"/>
  <c r="AD338" i="2"/>
  <c r="AD344" i="2"/>
  <c r="AC344" i="2"/>
  <c r="AC348" i="2"/>
  <c r="AD348" i="2"/>
  <c r="AD350" i="2"/>
  <c r="AC350" i="2"/>
  <c r="AD352" i="2"/>
  <c r="AC352" i="2"/>
  <c r="AD354" i="2"/>
  <c r="AD358" i="2"/>
  <c r="AC358" i="2"/>
  <c r="AD362" i="2"/>
  <c r="AC362" i="2"/>
  <c r="AC364" i="2"/>
  <c r="AD364" i="2"/>
  <c r="AC366" i="2"/>
  <c r="AD366" i="2"/>
  <c r="AE366" i="2"/>
  <c r="AD368" i="2"/>
  <c r="AC368" i="2"/>
  <c r="AD370" i="2"/>
  <c r="AC370" i="2"/>
  <c r="AD372" i="2"/>
  <c r="AC372" i="2"/>
  <c r="AC376" i="2"/>
  <c r="AD376" i="2"/>
  <c r="AD378" i="2"/>
  <c r="AF384" i="2"/>
  <c r="AD384" i="2"/>
  <c r="AC390" i="2"/>
  <c r="AC392" i="2"/>
  <c r="AD392" i="2"/>
  <c r="AD394" i="2"/>
  <c r="AC396" i="2"/>
  <c r="AD396" i="2"/>
  <c r="AC400" i="2"/>
  <c r="AD400" i="2"/>
  <c r="AD402" i="2"/>
  <c r="AC402" i="2"/>
  <c r="AD408" i="2"/>
  <c r="AC408" i="2"/>
  <c r="AC410" i="2"/>
  <c r="AF410" i="2"/>
  <c r="AD416" i="2"/>
  <c r="AF416" i="2"/>
  <c r="AD418" i="2"/>
  <c r="AC418" i="2"/>
  <c r="AC432" i="2"/>
  <c r="AD432" i="2"/>
  <c r="AD434" i="2"/>
  <c r="AC434" i="2"/>
  <c r="AC438" i="2"/>
  <c r="AC440" i="2"/>
  <c r="AD440" i="2"/>
  <c r="AC446" i="2"/>
  <c r="AD446" i="2"/>
  <c r="AD346" i="2"/>
  <c r="AC278" i="2"/>
  <c r="AC288" i="2"/>
  <c r="AC314" i="2"/>
  <c r="AC190" i="2"/>
  <c r="AC142" i="2"/>
  <c r="AD282" i="2"/>
  <c r="AC356" i="2"/>
  <c r="AD118" i="2"/>
  <c r="AD256" i="2"/>
  <c r="AC246" i="2"/>
  <c r="AC186" i="2"/>
  <c r="AD218" i="2"/>
  <c r="AD192" i="2"/>
  <c r="I197" i="54"/>
  <c r="I260" i="54"/>
  <c r="C19" i="6"/>
  <c r="C20" i="6" s="1"/>
  <c r="C21" i="6" s="1"/>
  <c r="C22" i="6" s="1"/>
  <c r="C23" i="6" s="1"/>
  <c r="C24" i="6" s="1"/>
  <c r="C25" i="6" s="1"/>
  <c r="C26" i="6" s="1"/>
  <c r="C27" i="6" s="1"/>
  <c r="C28" i="6" s="1"/>
  <c r="C29" i="6" s="1"/>
  <c r="C30" i="6" s="1"/>
  <c r="C31" i="6" s="1"/>
  <c r="C32" i="6" s="1"/>
  <c r="C33" i="6" s="1"/>
  <c r="C34" i="6" s="1"/>
  <c r="C35" i="6" s="1"/>
  <c r="C36" i="6" s="1"/>
  <c r="C37" i="6" s="1"/>
  <c r="C38" i="6" s="1"/>
  <c r="C39" i="6" s="1"/>
  <c r="C40" i="6" s="1"/>
  <c r="C41" i="6" s="1"/>
  <c r="C42" i="6" s="1"/>
  <c r="C43" i="6" s="1"/>
  <c r="C44" i="6" s="1"/>
  <c r="C45" i="6" s="1"/>
  <c r="C46" i="6" s="1"/>
  <c r="C47" i="6" s="1"/>
  <c r="C48" i="6" s="1"/>
  <c r="C49" i="6" s="1"/>
  <c r="C50" i="6" s="1"/>
  <c r="C51" i="6" s="1"/>
  <c r="C52" i="6" s="1"/>
  <c r="C53" i="6" s="1"/>
  <c r="C54" i="6" s="1"/>
  <c r="C55" i="6" s="1"/>
  <c r="C56" i="6" s="1"/>
  <c r="C57" i="6" s="1"/>
  <c r="C58" i="6" s="1"/>
  <c r="C59" i="6" s="1"/>
  <c r="C60" i="6" s="1"/>
  <c r="C61" i="6" s="1"/>
  <c r="C62" i="6" s="1"/>
  <c r="C63" i="6" s="1"/>
  <c r="C64" i="6" s="1"/>
  <c r="C65" i="6" s="1"/>
  <c r="C66" i="6" s="1"/>
  <c r="C67" i="6" s="1"/>
  <c r="C68" i="6" s="1"/>
  <c r="C69" i="6" s="1"/>
  <c r="C70" i="6" s="1"/>
  <c r="C71" i="6" s="1"/>
  <c r="C72" i="6" s="1"/>
  <c r="C73" i="6" s="1"/>
  <c r="C74" i="6" s="1"/>
  <c r="C75" i="6" s="1"/>
  <c r="C76" i="6" s="1"/>
  <c r="C77" i="6" s="1"/>
  <c r="C78" i="6" s="1"/>
  <c r="C79" i="6" s="1"/>
  <c r="C80" i="6" s="1"/>
  <c r="C81" i="6" s="1"/>
  <c r="C82" i="6" s="1"/>
  <c r="C83" i="6" s="1"/>
  <c r="C84" i="6" s="1"/>
  <c r="C85" i="6" s="1"/>
  <c r="C86" i="6" s="1"/>
  <c r="C87" i="6" s="1"/>
  <c r="C88" i="6" s="1"/>
  <c r="C89" i="6" s="1"/>
  <c r="C90" i="6" s="1"/>
  <c r="C91" i="6" s="1"/>
  <c r="C92" i="6" s="1"/>
  <c r="C93" i="6" s="1"/>
  <c r="C94" i="6" s="1"/>
  <c r="C95" i="6" s="1"/>
  <c r="C96" i="6" s="1"/>
  <c r="C97" i="6" s="1"/>
  <c r="C98" i="6" s="1"/>
  <c r="C14" i="6"/>
  <c r="C15" i="6" s="1"/>
  <c r="AE380" i="53"/>
  <c r="AE336" i="53"/>
  <c r="N86" i="31"/>
  <c r="I337" i="54"/>
  <c r="I306" i="54"/>
  <c r="AF428" i="53"/>
  <c r="AF424" i="53"/>
  <c r="AF420" i="53"/>
  <c r="AF416" i="53"/>
  <c r="AF412" i="53"/>
  <c r="AF372" i="53"/>
  <c r="AF336" i="53"/>
  <c r="AF328" i="53"/>
  <c r="AF316" i="53"/>
  <c r="AF312" i="53"/>
  <c r="P11" i="37"/>
  <c r="AN11" i="37" s="1"/>
  <c r="P21" i="37"/>
  <c r="AO21" i="37" s="1"/>
  <c r="P97" i="37"/>
  <c r="AO97" i="37" s="1"/>
  <c r="P355" i="53"/>
  <c r="AJ450" i="2"/>
  <c r="P42" i="37"/>
  <c r="AO42" i="37" s="1"/>
  <c r="P62" i="37"/>
  <c r="AN62" i="37" s="1"/>
  <c r="P158" i="37"/>
  <c r="AO158" i="37" s="1"/>
  <c r="I271" i="45"/>
  <c r="I76" i="54"/>
  <c r="AN42" i="37"/>
  <c r="AO90" i="37"/>
  <c r="I41" i="45"/>
  <c r="I286" i="54"/>
  <c r="I216" i="54"/>
  <c r="N83" i="31"/>
  <c r="AC416" i="2"/>
  <c r="AC426" i="2"/>
  <c r="AD390" i="2"/>
  <c r="AC382" i="2"/>
  <c r="AD340" i="2"/>
  <c r="AC310" i="2"/>
  <c r="AC360" i="2"/>
  <c r="AC256" i="2"/>
  <c r="AD178" i="2"/>
  <c r="AD290" i="2"/>
  <c r="AC166" i="2"/>
  <c r="AC326" i="2"/>
  <c r="AC188" i="2"/>
  <c r="AC116" i="2"/>
  <c r="AD80" i="2"/>
  <c r="O85" i="31"/>
  <c r="AH6" i="52" s="1"/>
  <c r="AG6" i="52" s="1"/>
  <c r="AD6" i="52" s="1"/>
  <c r="AD9" i="2"/>
  <c r="I162" i="54"/>
  <c r="I226" i="54"/>
  <c r="AE444" i="53"/>
  <c r="AE432" i="53"/>
  <c r="AE408" i="53"/>
  <c r="AE384" i="53"/>
  <c r="AE368" i="53"/>
  <c r="AE352" i="53"/>
  <c r="AE344" i="53"/>
  <c r="AE332" i="53"/>
  <c r="AC19" i="37"/>
  <c r="AE19" i="37"/>
  <c r="AD19" i="37"/>
  <c r="AF19" i="37"/>
  <c r="AD177" i="37"/>
  <c r="AF177" i="37"/>
  <c r="AC177" i="37"/>
  <c r="AE177" i="37"/>
  <c r="AD173" i="37"/>
  <c r="AF173" i="37"/>
  <c r="AC173" i="37"/>
  <c r="AE173" i="37"/>
  <c r="AD169" i="37"/>
  <c r="AF169" i="37"/>
  <c r="AC169" i="37"/>
  <c r="AE169" i="37"/>
  <c r="AD165" i="37"/>
  <c r="AF165" i="37"/>
  <c r="AC165" i="37"/>
  <c r="AE165" i="37"/>
  <c r="AD161" i="37"/>
  <c r="AE161" i="37"/>
  <c r="AF161" i="37"/>
  <c r="AC161" i="37"/>
  <c r="AD157" i="37"/>
  <c r="AE157" i="37"/>
  <c r="AF157" i="37"/>
  <c r="AC157" i="37"/>
  <c r="AD153" i="37"/>
  <c r="AE153" i="37"/>
  <c r="AF153" i="37"/>
  <c r="AC153" i="37"/>
  <c r="AD149" i="37"/>
  <c r="AE149" i="37"/>
  <c r="AF149" i="37"/>
  <c r="AC149" i="37"/>
  <c r="AD145" i="37"/>
  <c r="AE145" i="37"/>
  <c r="AF145" i="37"/>
  <c r="AC145" i="37"/>
  <c r="AD141" i="37"/>
  <c r="AE141" i="37"/>
  <c r="AF141" i="37"/>
  <c r="AC141" i="37"/>
  <c r="AD137" i="37"/>
  <c r="AE137" i="37"/>
  <c r="AF137" i="37"/>
  <c r="AC137" i="37"/>
  <c r="AC133" i="37"/>
  <c r="AD133" i="37"/>
  <c r="AE133" i="37"/>
  <c r="AF133" i="37"/>
  <c r="AC129" i="37"/>
  <c r="AD129" i="37"/>
  <c r="AE129" i="37"/>
  <c r="AF129" i="37"/>
  <c r="AC125" i="37"/>
  <c r="AD125" i="37"/>
  <c r="AE125" i="37"/>
  <c r="AF125" i="37"/>
  <c r="AC121" i="37"/>
  <c r="AD121" i="37"/>
  <c r="AE121" i="37"/>
  <c r="AF121" i="37"/>
  <c r="AC117" i="37"/>
  <c r="AD117" i="37"/>
  <c r="AE117" i="37"/>
  <c r="AF117" i="37"/>
  <c r="AC113" i="37"/>
  <c r="AD113" i="37"/>
  <c r="AE113" i="37"/>
  <c r="AF113" i="37"/>
  <c r="AC109" i="37"/>
  <c r="AD109" i="37"/>
  <c r="AE109" i="37"/>
  <c r="AF109" i="37"/>
  <c r="AC105" i="37"/>
  <c r="AD105" i="37"/>
  <c r="AE105" i="37"/>
  <c r="AF105" i="37"/>
  <c r="AC101" i="37"/>
  <c r="AD101" i="37"/>
  <c r="AE101" i="37"/>
  <c r="AF101" i="37"/>
  <c r="AC97" i="37"/>
  <c r="AD97" i="37"/>
  <c r="AE97" i="37"/>
  <c r="AF97" i="37"/>
  <c r="AC93" i="37"/>
  <c r="AD93" i="37"/>
  <c r="AE93" i="37"/>
  <c r="AF93" i="37"/>
  <c r="AC89" i="37"/>
  <c r="AE89" i="37"/>
  <c r="AD89" i="37"/>
  <c r="AF89" i="37"/>
  <c r="AC85" i="37"/>
  <c r="AE85" i="37"/>
  <c r="AD85" i="37"/>
  <c r="AF85" i="37"/>
  <c r="AC81" i="37"/>
  <c r="AE81" i="37"/>
  <c r="AD81" i="37"/>
  <c r="AF81" i="37"/>
  <c r="AC77" i="37"/>
  <c r="AE77" i="37"/>
  <c r="AD77" i="37"/>
  <c r="AF77" i="37"/>
  <c r="AC73" i="37"/>
  <c r="AE73" i="37"/>
  <c r="AD73" i="37"/>
  <c r="AF73" i="37"/>
  <c r="AC69" i="37"/>
  <c r="AE69" i="37"/>
  <c r="AD69" i="37"/>
  <c r="AF69" i="37"/>
  <c r="AC65" i="37"/>
  <c r="AE65" i="37"/>
  <c r="AD65" i="37"/>
  <c r="AF65" i="37"/>
  <c r="AC61" i="37"/>
  <c r="AE61" i="37"/>
  <c r="AD61" i="37"/>
  <c r="AF61" i="37"/>
  <c r="AC57" i="37"/>
  <c r="AE57" i="37"/>
  <c r="AD57" i="37"/>
  <c r="AF57" i="37"/>
  <c r="AC53" i="37"/>
  <c r="AE53" i="37"/>
  <c r="AD53" i="37"/>
  <c r="AF53" i="37"/>
  <c r="AC49" i="37"/>
  <c r="AE49" i="37"/>
  <c r="AD49" i="37"/>
  <c r="AF49" i="37"/>
  <c r="AC45" i="37"/>
  <c r="AE45" i="37"/>
  <c r="AD45" i="37"/>
  <c r="AF45" i="37"/>
  <c r="AC41" i="37"/>
  <c r="AE41" i="37"/>
  <c r="AD41" i="37"/>
  <c r="AF41" i="37"/>
  <c r="AC37" i="37"/>
  <c r="AE37" i="37"/>
  <c r="AD37" i="37"/>
  <c r="AF37" i="37"/>
  <c r="AC33" i="37"/>
  <c r="AE33" i="37"/>
  <c r="AD33" i="37"/>
  <c r="AF33" i="37"/>
  <c r="AC29" i="37"/>
  <c r="AE29" i="37"/>
  <c r="AD29" i="37"/>
  <c r="AF29" i="37"/>
  <c r="AC25" i="37"/>
  <c r="AE25" i="37"/>
  <c r="AD25" i="37"/>
  <c r="AF25" i="37"/>
  <c r="AC18" i="37"/>
  <c r="AE18" i="37"/>
  <c r="AD18" i="37"/>
  <c r="AF18" i="37"/>
  <c r="AC14" i="37"/>
  <c r="AE14" i="37"/>
  <c r="AD14" i="37"/>
  <c r="AF14" i="37"/>
  <c r="AC9" i="37"/>
  <c r="AE9" i="37"/>
  <c r="AD9" i="37"/>
  <c r="AF9" i="37"/>
  <c r="AC21" i="37"/>
  <c r="AE21" i="37"/>
  <c r="AD21" i="37"/>
  <c r="AF21" i="37"/>
  <c r="M85" i="31"/>
  <c r="N50" i="31"/>
  <c r="AD180" i="37"/>
  <c r="AE180" i="37"/>
  <c r="AF180" i="37"/>
  <c r="AC180" i="37"/>
  <c r="AD176" i="37"/>
  <c r="AE176" i="37"/>
  <c r="AF176" i="37"/>
  <c r="AC176" i="37"/>
  <c r="AD172" i="37"/>
  <c r="AE172" i="37"/>
  <c r="AF172" i="37"/>
  <c r="AC172" i="37"/>
  <c r="AD168" i="37"/>
  <c r="AE168" i="37"/>
  <c r="AF168" i="37"/>
  <c r="AC168" i="37"/>
  <c r="AD164" i="37"/>
  <c r="AE164" i="37"/>
  <c r="AF164" i="37"/>
  <c r="AC164" i="37"/>
  <c r="AD160" i="37"/>
  <c r="AE160" i="37"/>
  <c r="AC160" i="37"/>
  <c r="AF160" i="37"/>
  <c r="AD156" i="37"/>
  <c r="AE156" i="37"/>
  <c r="AC156" i="37"/>
  <c r="AF156" i="37"/>
  <c r="AD152" i="37"/>
  <c r="AE152" i="37"/>
  <c r="AC152" i="37"/>
  <c r="AF152" i="37"/>
  <c r="AD148" i="37"/>
  <c r="AE148" i="37"/>
  <c r="AC148" i="37"/>
  <c r="AF148" i="37"/>
  <c r="AD144" i="37"/>
  <c r="AE144" i="37"/>
  <c r="AC144" i="37"/>
  <c r="AF144" i="37"/>
  <c r="AD140" i="37"/>
  <c r="AE140" i="37"/>
  <c r="AC140" i="37"/>
  <c r="AF140" i="37"/>
  <c r="AD136" i="37"/>
  <c r="AE136" i="37"/>
  <c r="AC136" i="37"/>
  <c r="AF136" i="37"/>
  <c r="AC132" i="37"/>
  <c r="AD132" i="37"/>
  <c r="AE132" i="37"/>
  <c r="AF132" i="37"/>
  <c r="AC128" i="37"/>
  <c r="AD128" i="37"/>
  <c r="AE128" i="37"/>
  <c r="AF128" i="37"/>
  <c r="AC124" i="37"/>
  <c r="AD124" i="37"/>
  <c r="AE124" i="37"/>
  <c r="AF124" i="37"/>
  <c r="AC120" i="37"/>
  <c r="AD120" i="37"/>
  <c r="AE120" i="37"/>
  <c r="AF120" i="37"/>
  <c r="AC116" i="37"/>
  <c r="AD116" i="37"/>
  <c r="AE116" i="37"/>
  <c r="AF116" i="37"/>
  <c r="AC112" i="37"/>
  <c r="AD112" i="37"/>
  <c r="AE112" i="37"/>
  <c r="AF112" i="37"/>
  <c r="AC108" i="37"/>
  <c r="AD108" i="37"/>
  <c r="AE108" i="37"/>
  <c r="AF108" i="37"/>
  <c r="AC104" i="37"/>
  <c r="AD104" i="37"/>
  <c r="AE104" i="37"/>
  <c r="AF104" i="37"/>
  <c r="AC100" i="37"/>
  <c r="AD100" i="37"/>
  <c r="AE100" i="37"/>
  <c r="AF100" i="37"/>
  <c r="AC96" i="37"/>
  <c r="AD96" i="37"/>
  <c r="AE96" i="37"/>
  <c r="AF96" i="37"/>
  <c r="AC92" i="37"/>
  <c r="AD92" i="37"/>
  <c r="AE92" i="37"/>
  <c r="AF92" i="37"/>
  <c r="AC88" i="37"/>
  <c r="AE88" i="37"/>
  <c r="AD88" i="37"/>
  <c r="AF88" i="37"/>
  <c r="AC84" i="37"/>
  <c r="AE84" i="37"/>
  <c r="AF84" i="37"/>
  <c r="AD84" i="37"/>
  <c r="AC80" i="37"/>
  <c r="AE80" i="37"/>
  <c r="AD80" i="37"/>
  <c r="AF80" i="37"/>
  <c r="AC76" i="37"/>
  <c r="AE76" i="37"/>
  <c r="AF76" i="37"/>
  <c r="AD76" i="37"/>
  <c r="AC72" i="37"/>
  <c r="AE72" i="37"/>
  <c r="AD72" i="37"/>
  <c r="AF72" i="37"/>
  <c r="AC68" i="37"/>
  <c r="AE68" i="37"/>
  <c r="AF68" i="37"/>
  <c r="AD68" i="37"/>
  <c r="AC64" i="37"/>
  <c r="AE64" i="37"/>
  <c r="AD64" i="37"/>
  <c r="AF64" i="37"/>
  <c r="AC60" i="37"/>
  <c r="AE60" i="37"/>
  <c r="AD60" i="37"/>
  <c r="AF60" i="37"/>
  <c r="AC56" i="37"/>
  <c r="AE56" i="37"/>
  <c r="AD56" i="37"/>
  <c r="AF56" i="37"/>
  <c r="AC52" i="37"/>
  <c r="AE52" i="37"/>
  <c r="AD52" i="37"/>
  <c r="AF52" i="37"/>
  <c r="AC48" i="37"/>
  <c r="AE48" i="37"/>
  <c r="AD48" i="37"/>
  <c r="AF48" i="37"/>
  <c r="AC44" i="37"/>
  <c r="AE44" i="37"/>
  <c r="AD44" i="37"/>
  <c r="AF44" i="37"/>
  <c r="AC40" i="37"/>
  <c r="AE40" i="37"/>
  <c r="AD40" i="37"/>
  <c r="AF40" i="37"/>
  <c r="AC36" i="37"/>
  <c r="AE36" i="37"/>
  <c r="AD36" i="37"/>
  <c r="AF36" i="37"/>
  <c r="AC32" i="37"/>
  <c r="AE32" i="37"/>
  <c r="AD32" i="37"/>
  <c r="AF32" i="37"/>
  <c r="AC28" i="37"/>
  <c r="AE28" i="37"/>
  <c r="AD28" i="37"/>
  <c r="AF28" i="37"/>
  <c r="AC24" i="37"/>
  <c r="AE24" i="37"/>
  <c r="AD24" i="37"/>
  <c r="AF24" i="37"/>
  <c r="AC17" i="37"/>
  <c r="AE17" i="37"/>
  <c r="AD17" i="37"/>
  <c r="AF17" i="37"/>
  <c r="AC13" i="37"/>
  <c r="AE13" i="37"/>
  <c r="AD13" i="37"/>
  <c r="AF13" i="37"/>
  <c r="AD179" i="37"/>
  <c r="AC179" i="37"/>
  <c r="AE179" i="37"/>
  <c r="AF179" i="37"/>
  <c r="AD175" i="37"/>
  <c r="AC175" i="37"/>
  <c r="AE175" i="37"/>
  <c r="AF175" i="37"/>
  <c r="AD171" i="37"/>
  <c r="AC171" i="37"/>
  <c r="AE171" i="37"/>
  <c r="AF171" i="37"/>
  <c r="AD167" i="37"/>
  <c r="AC167" i="37"/>
  <c r="AE167" i="37"/>
  <c r="AF167" i="37"/>
  <c r="AD163" i="37"/>
  <c r="AC163" i="37"/>
  <c r="AE163" i="37"/>
  <c r="AF163" i="37"/>
  <c r="AD159" i="37"/>
  <c r="AE159" i="37"/>
  <c r="AF159" i="37"/>
  <c r="AC159" i="37"/>
  <c r="AD155" i="37"/>
  <c r="AE155" i="37"/>
  <c r="AF155" i="37"/>
  <c r="AC155" i="37"/>
  <c r="AD151" i="37"/>
  <c r="AE151" i="37"/>
  <c r="AF151" i="37"/>
  <c r="AC151" i="37"/>
  <c r="AD147" i="37"/>
  <c r="AE147" i="37"/>
  <c r="AF147" i="37"/>
  <c r="AC147" i="37"/>
  <c r="AD143" i="37"/>
  <c r="AE143" i="37"/>
  <c r="AF143" i="37"/>
  <c r="AC143" i="37"/>
  <c r="AD139" i="37"/>
  <c r="AE139" i="37"/>
  <c r="AF139" i="37"/>
  <c r="AC139" i="37"/>
  <c r="AD135" i="37"/>
  <c r="AE135" i="37"/>
  <c r="AF135" i="37"/>
  <c r="AC135" i="37"/>
  <c r="AC131" i="37"/>
  <c r="AF131" i="37"/>
  <c r="AD131" i="37"/>
  <c r="AE131" i="37"/>
  <c r="AC127" i="37"/>
  <c r="AF127" i="37"/>
  <c r="AD127" i="37"/>
  <c r="AE127" i="37"/>
  <c r="AC123" i="37"/>
  <c r="AF123" i="37"/>
  <c r="AD123" i="37"/>
  <c r="AE123" i="37"/>
  <c r="AC119" i="37"/>
  <c r="AF119" i="37"/>
  <c r="AD119" i="37"/>
  <c r="AE119" i="37"/>
  <c r="AC115" i="37"/>
  <c r="AF115" i="37"/>
  <c r="AD115" i="37"/>
  <c r="AE115" i="37"/>
  <c r="AC111" i="37"/>
  <c r="AF111" i="37"/>
  <c r="AD111" i="37"/>
  <c r="AE111" i="37"/>
  <c r="AC107" i="37"/>
  <c r="AF107" i="37"/>
  <c r="AD107" i="37"/>
  <c r="AE107" i="37"/>
  <c r="AC103" i="37"/>
  <c r="AF103" i="37"/>
  <c r="AD103" i="37"/>
  <c r="AE103" i="37"/>
  <c r="AC99" i="37"/>
  <c r="AF99" i="37"/>
  <c r="AD99" i="37"/>
  <c r="AE99" i="37"/>
  <c r="AC95" i="37"/>
  <c r="AF95" i="37"/>
  <c r="AD95" i="37"/>
  <c r="AE95" i="37"/>
  <c r="AC91" i="37"/>
  <c r="AF91" i="37"/>
  <c r="AD91" i="37"/>
  <c r="AE91" i="37"/>
  <c r="AC87" i="37"/>
  <c r="AE87" i="37"/>
  <c r="AD87" i="37"/>
  <c r="AF87" i="37"/>
  <c r="AC83" i="37"/>
  <c r="AE83" i="37"/>
  <c r="AD83" i="37"/>
  <c r="AF83" i="37"/>
  <c r="AC79" i="37"/>
  <c r="AE79" i="37"/>
  <c r="AD79" i="37"/>
  <c r="AF79" i="37"/>
  <c r="AC75" i="37"/>
  <c r="AE75" i="37"/>
  <c r="AD75" i="37"/>
  <c r="AF75" i="37"/>
  <c r="AC71" i="37"/>
  <c r="AE71" i="37"/>
  <c r="AD71" i="37"/>
  <c r="AF71" i="37"/>
  <c r="AC67" i="37"/>
  <c r="AE67" i="37"/>
  <c r="AD67" i="37"/>
  <c r="AF67" i="37"/>
  <c r="AC63" i="37"/>
  <c r="AE63" i="37"/>
  <c r="AD63" i="37"/>
  <c r="AF63" i="37"/>
  <c r="AC59" i="37"/>
  <c r="AE59" i="37"/>
  <c r="AD59" i="37"/>
  <c r="AF59" i="37"/>
  <c r="AC55" i="37"/>
  <c r="AE55" i="37"/>
  <c r="AD55" i="37"/>
  <c r="AF55" i="37"/>
  <c r="AC51" i="37"/>
  <c r="AE51" i="37"/>
  <c r="AD51" i="37"/>
  <c r="AF51" i="37"/>
  <c r="AC47" i="37"/>
  <c r="AE47" i="37"/>
  <c r="AD47" i="37"/>
  <c r="AF47" i="37"/>
  <c r="AC43" i="37"/>
  <c r="AE43" i="37"/>
  <c r="AD43" i="37"/>
  <c r="AF43" i="37"/>
  <c r="AC39" i="37"/>
  <c r="AE39" i="37"/>
  <c r="AD39" i="37"/>
  <c r="AF39" i="37"/>
  <c r="AC35" i="37"/>
  <c r="AE35" i="37"/>
  <c r="AD35" i="37"/>
  <c r="AF35" i="37"/>
  <c r="AC31" i="37"/>
  <c r="AE31" i="37"/>
  <c r="AD31" i="37"/>
  <c r="AF31" i="37"/>
  <c r="AC27" i="37"/>
  <c r="AE27" i="37"/>
  <c r="AD27" i="37"/>
  <c r="AF27" i="37"/>
  <c r="AC23" i="37"/>
  <c r="AE23" i="37"/>
  <c r="AD23" i="37"/>
  <c r="AF23" i="37"/>
  <c r="AC16" i="37"/>
  <c r="AE16" i="37"/>
  <c r="AD16" i="37"/>
  <c r="AF16" i="37"/>
  <c r="AC12" i="37"/>
  <c r="AE12" i="37"/>
  <c r="AD12" i="37"/>
  <c r="AF12" i="37"/>
  <c r="AC6" i="37"/>
  <c r="AE6" i="37"/>
  <c r="AD6" i="37"/>
  <c r="AF6" i="37"/>
  <c r="AC11" i="37"/>
  <c r="AE11" i="37"/>
  <c r="AD11" i="37"/>
  <c r="AF11" i="37"/>
  <c r="AD178" i="37"/>
  <c r="AC178" i="37"/>
  <c r="AE178" i="37"/>
  <c r="AF178" i="37"/>
  <c r="AD174" i="37"/>
  <c r="AC174" i="37"/>
  <c r="AE174" i="37"/>
  <c r="AF174" i="37"/>
  <c r="AD170" i="37"/>
  <c r="AC170" i="37"/>
  <c r="AE170" i="37"/>
  <c r="AF170" i="37"/>
  <c r="AD166" i="37"/>
  <c r="AC166" i="37"/>
  <c r="AE166" i="37"/>
  <c r="AF166" i="37"/>
  <c r="AD162" i="37"/>
  <c r="AC162" i="37"/>
  <c r="AE162" i="37"/>
  <c r="AF162" i="37"/>
  <c r="AD158" i="37"/>
  <c r="AE158" i="37"/>
  <c r="AC158" i="37"/>
  <c r="AF158" i="37"/>
  <c r="AD154" i="37"/>
  <c r="AE154" i="37"/>
  <c r="AC154" i="37"/>
  <c r="AF154" i="37"/>
  <c r="AD150" i="37"/>
  <c r="AE150" i="37"/>
  <c r="AC150" i="37"/>
  <c r="AF150" i="37"/>
  <c r="AD146" i="37"/>
  <c r="AE146" i="37"/>
  <c r="AC146" i="37"/>
  <c r="AF146" i="37"/>
  <c r="AD142" i="37"/>
  <c r="AE142" i="37"/>
  <c r="AC142" i="37"/>
  <c r="AF142" i="37"/>
  <c r="AD138" i="37"/>
  <c r="AE138" i="37"/>
  <c r="AC138" i="37"/>
  <c r="AF138" i="37"/>
  <c r="AD134" i="37"/>
  <c r="AE134" i="37"/>
  <c r="AC134" i="37"/>
  <c r="AF134" i="37"/>
  <c r="AC130" i="37"/>
  <c r="AE130" i="37"/>
  <c r="AF130" i="37"/>
  <c r="AD130" i="37"/>
  <c r="AC126" i="37"/>
  <c r="AE126" i="37"/>
  <c r="AF126" i="37"/>
  <c r="AD126" i="37"/>
  <c r="AC122" i="37"/>
  <c r="AE122" i="37"/>
  <c r="AF122" i="37"/>
  <c r="AD122" i="37"/>
  <c r="AC118" i="37"/>
  <c r="AE118" i="37"/>
  <c r="AF118" i="37"/>
  <c r="AD118" i="37"/>
  <c r="AC114" i="37"/>
  <c r="AE114" i="37"/>
  <c r="AF114" i="37"/>
  <c r="AD114" i="37"/>
  <c r="AC110" i="37"/>
  <c r="AE110" i="37"/>
  <c r="AF110" i="37"/>
  <c r="AD110" i="37"/>
  <c r="AC106" i="37"/>
  <c r="AE106" i="37"/>
  <c r="AF106" i="37"/>
  <c r="AD106" i="37"/>
  <c r="AC102" i="37"/>
  <c r="AE102" i="37"/>
  <c r="AF102" i="37"/>
  <c r="AD102" i="37"/>
  <c r="AC98" i="37"/>
  <c r="AE98" i="37"/>
  <c r="AF98" i="37"/>
  <c r="AD98" i="37"/>
  <c r="AC94" i="37"/>
  <c r="AE94" i="37"/>
  <c r="AF94" i="37"/>
  <c r="AD94" i="37"/>
  <c r="AC90" i="37"/>
  <c r="AE90" i="37"/>
  <c r="AD90" i="37"/>
  <c r="AF90" i="37"/>
  <c r="AC86" i="37"/>
  <c r="AE86" i="37"/>
  <c r="AD86" i="37"/>
  <c r="AF86" i="37"/>
  <c r="AC82" i="37"/>
  <c r="AE82" i="37"/>
  <c r="AD82" i="37"/>
  <c r="AF82" i="37"/>
  <c r="AC78" i="37"/>
  <c r="AE78" i="37"/>
  <c r="AD78" i="37"/>
  <c r="AF78" i="37"/>
  <c r="AC74" i="37"/>
  <c r="AE74" i="37"/>
  <c r="AD74" i="37"/>
  <c r="AF74" i="37"/>
  <c r="AC70" i="37"/>
  <c r="AE70" i="37"/>
  <c r="AD70" i="37"/>
  <c r="AF70" i="37"/>
  <c r="AC66" i="37"/>
  <c r="AE66" i="37"/>
  <c r="AD66" i="37"/>
  <c r="AF66" i="37"/>
  <c r="AC62" i="37"/>
  <c r="AE62" i="37"/>
  <c r="AD62" i="37"/>
  <c r="AF62" i="37"/>
  <c r="AC58" i="37"/>
  <c r="AE58" i="37"/>
  <c r="AD58" i="37"/>
  <c r="AF58" i="37"/>
  <c r="AC54" i="37"/>
  <c r="AE54" i="37"/>
  <c r="AD54" i="37"/>
  <c r="AF54" i="37"/>
  <c r="AC50" i="37"/>
  <c r="AE50" i="37"/>
  <c r="AD50" i="37"/>
  <c r="AF50" i="37"/>
  <c r="AC46" i="37"/>
  <c r="AE46" i="37"/>
  <c r="AD46" i="37"/>
  <c r="AF46" i="37"/>
  <c r="AC42" i="37"/>
  <c r="AE42" i="37"/>
  <c r="AD42" i="37"/>
  <c r="AF42" i="37"/>
  <c r="AC38" i="37"/>
  <c r="AE38" i="37"/>
  <c r="AD38" i="37"/>
  <c r="AF38" i="37"/>
  <c r="AC34" i="37"/>
  <c r="AE34" i="37"/>
  <c r="AD34" i="37"/>
  <c r="AF34" i="37"/>
  <c r="AC30" i="37"/>
  <c r="AE30" i="37"/>
  <c r="AD30" i="37"/>
  <c r="AF30" i="37"/>
  <c r="AC26" i="37"/>
  <c r="AE26" i="37"/>
  <c r="AD26" i="37"/>
  <c r="AF26" i="37"/>
  <c r="AC22" i="37"/>
  <c r="AE22" i="37"/>
  <c r="AD22" i="37"/>
  <c r="AF22" i="37"/>
  <c r="AC15" i="37"/>
  <c r="AE15" i="37"/>
  <c r="AD15" i="37"/>
  <c r="AF15" i="37"/>
  <c r="AC10" i="37"/>
  <c r="AE10" i="37"/>
  <c r="AD10" i="37"/>
  <c r="AF10" i="37"/>
  <c r="AC7" i="37"/>
  <c r="AE7" i="37"/>
  <c r="AD7" i="37"/>
  <c r="AF7" i="37"/>
  <c r="AD375" i="2"/>
  <c r="AC379" i="2"/>
  <c r="AF383" i="2"/>
  <c r="AD395" i="2"/>
  <c r="AD397" i="2"/>
  <c r="AD399" i="2"/>
  <c r="AD403" i="2"/>
  <c r="AD405" i="2"/>
  <c r="AD409" i="2"/>
  <c r="AD425" i="2"/>
  <c r="AC427" i="2"/>
  <c r="AE433" i="2"/>
  <c r="AD435" i="2"/>
  <c r="AF441" i="2"/>
  <c r="P22" i="37"/>
  <c r="AO22" i="37" s="1"/>
  <c r="P110" i="37"/>
  <c r="AN110" i="37" s="1"/>
  <c r="P114" i="37"/>
  <c r="I233" i="45"/>
  <c r="I28" i="54"/>
  <c r="AC89" i="2"/>
  <c r="AE91" i="2"/>
  <c r="AD93" i="2"/>
  <c r="AC95" i="2"/>
  <c r="AE101" i="2"/>
  <c r="AE109" i="2"/>
  <c r="AC115" i="2"/>
  <c r="AC119" i="2"/>
  <c r="AC121" i="2"/>
  <c r="AE123" i="2"/>
  <c r="AD127" i="2"/>
  <c r="AE131" i="2"/>
  <c r="AE139" i="2"/>
  <c r="AD145" i="2"/>
  <c r="AE147" i="2"/>
  <c r="AE163" i="2"/>
  <c r="AE175" i="2"/>
  <c r="AD179" i="2"/>
  <c r="AD181" i="2"/>
  <c r="AD195" i="2"/>
  <c r="AE199" i="2"/>
  <c r="AE201" i="2"/>
  <c r="AE207" i="2"/>
  <c r="AC209" i="2"/>
  <c r="AD215" i="2"/>
  <c r="AD217" i="2"/>
  <c r="AD219" i="2"/>
  <c r="AC221" i="2"/>
  <c r="AF223" i="2"/>
  <c r="AC225" i="2"/>
  <c r="AD227" i="2"/>
  <c r="AC231" i="2"/>
  <c r="AC235" i="2"/>
  <c r="AD245" i="2"/>
  <c r="AE251" i="2"/>
  <c r="AC255" i="2"/>
  <c r="AE259" i="2"/>
  <c r="AC261" i="2"/>
  <c r="AE263" i="2"/>
  <c r="AD275" i="2"/>
  <c r="AD279" i="2"/>
  <c r="AE289" i="2"/>
  <c r="AD295" i="2"/>
  <c r="AC301" i="2"/>
  <c r="AE303" i="2"/>
  <c r="AE309" i="2"/>
  <c r="AE315" i="2"/>
  <c r="AD319" i="2"/>
  <c r="AC321" i="2"/>
  <c r="AE335" i="2"/>
  <c r="AC343" i="2"/>
  <c r="AE345" i="2"/>
  <c r="AD355" i="2"/>
  <c r="AD357" i="2"/>
  <c r="AC359" i="2"/>
  <c r="AD365" i="2"/>
  <c r="AE72" i="2"/>
  <c r="AE73" i="2"/>
  <c r="AE80" i="2"/>
  <c r="AE82" i="2"/>
  <c r="AE84" i="2"/>
  <c r="AE86" i="2"/>
  <c r="AE88" i="2"/>
  <c r="I24" i="45"/>
  <c r="I25" i="45"/>
  <c r="I40" i="45"/>
  <c r="I85" i="45"/>
  <c r="I87" i="45"/>
  <c r="I95" i="45"/>
  <c r="I209" i="45"/>
  <c r="I215" i="45"/>
  <c r="I216" i="45"/>
  <c r="I280" i="45"/>
  <c r="I282" i="45"/>
  <c r="I118" i="54"/>
  <c r="I199" i="54"/>
  <c r="B90" i="58"/>
  <c r="I121" i="45"/>
  <c r="I122" i="45"/>
  <c r="I184" i="45"/>
  <c r="P315" i="53"/>
  <c r="AE90" i="2"/>
  <c r="AE92" i="2"/>
  <c r="AE96" i="2"/>
  <c r="AE98" i="2"/>
  <c r="AE100" i="2"/>
  <c r="AE102" i="2"/>
  <c r="AE104" i="2"/>
  <c r="AE106" i="2"/>
  <c r="AE108" i="2"/>
  <c r="AE110" i="2"/>
  <c r="AE112" i="2"/>
  <c r="AE114" i="2"/>
  <c r="AE116" i="2"/>
  <c r="AE118" i="2"/>
  <c r="AE120" i="2"/>
  <c r="AE122" i="2"/>
  <c r="AE124" i="2"/>
  <c r="AE126" i="2"/>
  <c r="AE128" i="2"/>
  <c r="AE132" i="2"/>
  <c r="AE134" i="2"/>
  <c r="AE136" i="2"/>
  <c r="AE138" i="2"/>
  <c r="AE140" i="2"/>
  <c r="AE142" i="2"/>
  <c r="AE144" i="2"/>
  <c r="AE146" i="2"/>
  <c r="AE148" i="2"/>
  <c r="AE150" i="2"/>
  <c r="AE152" i="2"/>
  <c r="AE154" i="2"/>
  <c r="AE156" i="2"/>
  <c r="AE158" i="2"/>
  <c r="AE160" i="2"/>
  <c r="AE162" i="2"/>
  <c r="AE164" i="2"/>
  <c r="AE166" i="2"/>
  <c r="AE168" i="2"/>
  <c r="AE170" i="2"/>
  <c r="AE172" i="2"/>
  <c r="AE174" i="2"/>
  <c r="AE176" i="2"/>
  <c r="AE178" i="2"/>
  <c r="AE180" i="2"/>
  <c r="AE184" i="2"/>
  <c r="AE186" i="2"/>
  <c r="AE188" i="2"/>
  <c r="AE190" i="2"/>
  <c r="AE192" i="2"/>
  <c r="AE194" i="2"/>
  <c r="AE196" i="2"/>
  <c r="AE198" i="2"/>
  <c r="AE200" i="2"/>
  <c r="AE202" i="2"/>
  <c r="AE204" i="2"/>
  <c r="AE206" i="2"/>
  <c r="AE208" i="2"/>
  <c r="AE210" i="2"/>
  <c r="AE212" i="2"/>
  <c r="AE214" i="2"/>
  <c r="AE216" i="2"/>
  <c r="AE218" i="2"/>
  <c r="AE220" i="2"/>
  <c r="AE222" i="2"/>
  <c r="AE224" i="2"/>
  <c r="AE226" i="2"/>
  <c r="AE228" i="2"/>
  <c r="AE230" i="2"/>
  <c r="AE232" i="2"/>
  <c r="AE234" i="2"/>
  <c r="AE236" i="2"/>
  <c r="AE240" i="2"/>
  <c r="AE242" i="2"/>
  <c r="AE244" i="2"/>
  <c r="AE246" i="2"/>
  <c r="AE250" i="2"/>
  <c r="AE252" i="2"/>
  <c r="AE254" i="2"/>
  <c r="AE258" i="2"/>
  <c r="AE260" i="2"/>
  <c r="AE262" i="2"/>
  <c r="AE264" i="2"/>
  <c r="AE266" i="2"/>
  <c r="AE268" i="2"/>
  <c r="AE270" i="2"/>
  <c r="AF72" i="2"/>
  <c r="AF73" i="2"/>
  <c r="AF80" i="2"/>
  <c r="AF82" i="2"/>
  <c r="AF84" i="2"/>
  <c r="AF86" i="2"/>
  <c r="AF88" i="2"/>
  <c r="AF90" i="2"/>
  <c r="AF92" i="2"/>
  <c r="AF96" i="2"/>
  <c r="AF100" i="2"/>
  <c r="AF102" i="2"/>
  <c r="AF104" i="2"/>
  <c r="AF106" i="2"/>
  <c r="AF108" i="2"/>
  <c r="AF110" i="2"/>
  <c r="AF112" i="2"/>
  <c r="AF114" i="2"/>
  <c r="AF116" i="2"/>
  <c r="AF120" i="2"/>
  <c r="AF122" i="2"/>
  <c r="AF124" i="2"/>
  <c r="AF126" i="2"/>
  <c r="AF128" i="2"/>
  <c r="N32" i="1"/>
  <c r="AF394" i="53"/>
  <c r="AF386" i="53"/>
  <c r="AF273" i="53"/>
  <c r="AF20" i="53"/>
  <c r="AE272" i="2"/>
  <c r="AE274" i="2"/>
  <c r="AE276" i="2"/>
  <c r="AE278" i="2"/>
  <c r="AE282" i="2"/>
  <c r="AE286" i="2"/>
  <c r="AE290" i="2"/>
  <c r="AE292" i="2"/>
  <c r="AE294" i="2"/>
  <c r="AE296" i="2"/>
  <c r="AE298" i="2"/>
  <c r="AE300" i="2"/>
  <c r="AE302" i="2"/>
  <c r="AE304" i="2"/>
  <c r="AE306" i="2"/>
  <c r="AE308" i="2"/>
  <c r="AE310" i="2"/>
  <c r="AE312" i="2"/>
  <c r="AE314" i="2"/>
  <c r="AE316" i="2"/>
  <c r="AE318" i="2"/>
  <c r="AE320" i="2"/>
  <c r="AE322" i="2"/>
  <c r="AE324" i="2"/>
  <c r="AE326" i="2"/>
  <c r="AE328" i="2"/>
  <c r="AE330" i="2"/>
  <c r="AE332" i="2"/>
  <c r="AE334" i="2"/>
  <c r="AE336" i="2"/>
  <c r="AE338" i="2"/>
  <c r="AE340" i="2"/>
  <c r="AE342" i="2"/>
  <c r="AE344" i="2"/>
  <c r="AE346" i="2"/>
  <c r="AE348" i="2"/>
  <c r="AE350" i="2"/>
  <c r="AE352" i="2"/>
  <c r="AE354" i="2"/>
  <c r="AE356" i="2"/>
  <c r="AE358" i="2"/>
  <c r="AE360" i="2"/>
  <c r="AE362" i="2"/>
  <c r="AE364" i="2"/>
  <c r="AE370" i="2"/>
  <c r="AE372" i="2"/>
  <c r="AE374" i="2"/>
  <c r="AE376" i="2"/>
  <c r="AE378" i="2"/>
  <c r="AE380" i="2"/>
  <c r="AE382" i="2"/>
  <c r="AE384" i="2"/>
  <c r="AE388" i="2"/>
  <c r="AE390" i="2"/>
  <c r="AE392" i="2"/>
  <c r="AE394" i="2"/>
  <c r="AE396" i="2"/>
  <c r="AE398" i="2"/>
  <c r="AE400" i="2"/>
  <c r="AE402" i="2"/>
  <c r="AE406" i="2"/>
  <c r="AE408" i="2"/>
  <c r="AE410" i="2"/>
  <c r="AE412" i="2"/>
  <c r="AE414" i="2"/>
  <c r="AE416" i="2"/>
  <c r="AE418" i="2"/>
  <c r="AE420" i="2"/>
  <c r="AE422" i="2"/>
  <c r="AE424" i="2"/>
  <c r="AE428" i="2"/>
  <c r="AE430" i="2"/>
  <c r="AE432" i="2"/>
  <c r="AE434" i="2"/>
  <c r="AE436" i="2"/>
  <c r="AE438" i="2"/>
  <c r="AE440" i="2"/>
  <c r="AE442" i="2"/>
  <c r="AE444" i="2"/>
  <c r="AE446" i="2"/>
  <c r="AF132" i="2"/>
  <c r="AF134" i="2"/>
  <c r="AF136" i="2"/>
  <c r="AF138" i="2"/>
  <c r="AF140" i="2"/>
  <c r="AF144" i="2"/>
  <c r="AF146" i="2"/>
  <c r="AF150" i="2"/>
  <c r="AF152" i="2"/>
  <c r="AF156" i="2"/>
  <c r="AF158" i="2"/>
  <c r="AF160" i="2"/>
  <c r="AF162" i="2"/>
  <c r="AF164" i="2"/>
  <c r="AF168" i="2"/>
  <c r="AF170" i="2"/>
  <c r="AF172" i="2"/>
  <c r="AF174" i="2"/>
  <c r="AF210" i="2"/>
  <c r="AF244" i="2"/>
  <c r="AF258" i="2"/>
  <c r="AF274" i="2"/>
  <c r="AF288" i="2"/>
  <c r="AF302" i="2"/>
  <c r="AF364" i="2"/>
  <c r="AF368" i="2"/>
  <c r="AF428" i="2"/>
  <c r="P6" i="37"/>
  <c r="AN6" i="37" s="1"/>
  <c r="N25" i="31"/>
  <c r="P16" i="37"/>
  <c r="AD75" i="2"/>
  <c r="AF69" i="2"/>
  <c r="B86" i="58"/>
  <c r="I34" i="45"/>
  <c r="I64" i="45"/>
  <c r="I91" i="45"/>
  <c r="I97" i="45"/>
  <c r="I98" i="45"/>
  <c r="I128" i="45"/>
  <c r="I129" i="45"/>
  <c r="I131" i="45"/>
  <c r="I144" i="45"/>
  <c r="I161" i="45"/>
  <c r="I162" i="45"/>
  <c r="I193" i="45"/>
  <c r="I225" i="45"/>
  <c r="I257" i="45"/>
  <c r="I285" i="45"/>
  <c r="I289" i="45"/>
  <c r="I290" i="45"/>
  <c r="I321" i="45"/>
  <c r="I101" i="54"/>
  <c r="I203" i="54"/>
  <c r="I267" i="54"/>
  <c r="I299" i="54"/>
  <c r="O18" i="2"/>
  <c r="AC18" i="2" s="1"/>
  <c r="I49" i="45"/>
  <c r="I113" i="45"/>
  <c r="I145" i="45"/>
  <c r="I176" i="45"/>
  <c r="I241" i="45"/>
  <c r="I22" i="54"/>
  <c r="I35" i="54"/>
  <c r="I58" i="54"/>
  <c r="I61" i="54"/>
  <c r="B89" i="58"/>
  <c r="S60" i="31"/>
  <c r="N60" i="31"/>
  <c r="AE307" i="53"/>
  <c r="AD43" i="2"/>
  <c r="AC47" i="2"/>
  <c r="AD51" i="2"/>
  <c r="AD237" i="2"/>
  <c r="AC265" i="2"/>
  <c r="AE271" i="2"/>
  <c r="AC271" i="2"/>
  <c r="AD285" i="2"/>
  <c r="AC285" i="2"/>
  <c r="AD307" i="2"/>
  <c r="AC341" i="2"/>
  <c r="AD341" i="2"/>
  <c r="I83" i="45"/>
  <c r="I136" i="45"/>
  <c r="I178" i="45"/>
  <c r="I264" i="45"/>
  <c r="I329" i="45"/>
  <c r="I90" i="54"/>
  <c r="O15" i="2"/>
  <c r="AC15" i="2" s="1"/>
  <c r="P133" i="37"/>
  <c r="AN133" i="37" s="1"/>
  <c r="P101" i="37"/>
  <c r="AO101" i="37" s="1"/>
  <c r="P69" i="37"/>
  <c r="AO69" i="37" s="1"/>
  <c r="P49" i="37"/>
  <c r="AN49" i="37" s="1"/>
  <c r="P370" i="53"/>
  <c r="AE297" i="53"/>
  <c r="AE252" i="53"/>
  <c r="AE212" i="53"/>
  <c r="AE145" i="53"/>
  <c r="AE140" i="53"/>
  <c r="AC100" i="53"/>
  <c r="AE81" i="53"/>
  <c r="AE60" i="53"/>
  <c r="AE49" i="53"/>
  <c r="AF5" i="53"/>
  <c r="D10" i="58"/>
  <c r="N56" i="31"/>
  <c r="I96" i="54"/>
  <c r="N34" i="31"/>
  <c r="M50" i="31"/>
  <c r="B119" i="58"/>
  <c r="N33" i="31"/>
  <c r="P15" i="37"/>
  <c r="AN15" i="37" s="1"/>
  <c r="AC9" i="2"/>
  <c r="AE9" i="2"/>
  <c r="AO110" i="37"/>
  <c r="AF388" i="53"/>
  <c r="AD388" i="53"/>
  <c r="AE376" i="53"/>
  <c r="AD376" i="53"/>
  <c r="AD360" i="53"/>
  <c r="AE360" i="53"/>
  <c r="AF360" i="53"/>
  <c r="P356" i="53"/>
  <c r="AF356" i="53"/>
  <c r="AE348" i="53"/>
  <c r="AD348" i="53"/>
  <c r="AD324" i="53"/>
  <c r="AE324" i="53"/>
  <c r="AC324" i="53"/>
  <c r="AF324" i="53"/>
  <c r="O34" i="2"/>
  <c r="AC34" i="2" s="1"/>
  <c r="O26" i="2"/>
  <c r="AD26" i="2" s="1"/>
  <c r="AC70" i="2"/>
  <c r="AE97" i="2"/>
  <c r="AE117" i="2"/>
  <c r="AE151" i="2"/>
  <c r="AE183" i="2"/>
  <c r="AC191" i="2"/>
  <c r="AC197" i="2"/>
  <c r="AC205" i="2"/>
  <c r="AD205" i="2"/>
  <c r="AC213" i="2"/>
  <c r="AD239" i="2"/>
  <c r="AE239" i="2"/>
  <c r="AC247" i="2"/>
  <c r="AC253" i="2"/>
  <c r="AC257" i="2"/>
  <c r="AE257" i="2"/>
  <c r="AD269" i="2"/>
  <c r="AC269" i="2"/>
  <c r="AD273" i="2"/>
  <c r="AC283" i="2"/>
  <c r="AF283" i="2"/>
  <c r="AC287" i="2"/>
  <c r="AD287" i="2"/>
  <c r="AD291" i="2"/>
  <c r="AD299" i="2"/>
  <c r="AE299" i="2"/>
  <c r="AE305" i="2"/>
  <c r="AC327" i="2"/>
  <c r="AE327" i="2"/>
  <c r="AE411" i="2"/>
  <c r="AD411" i="2"/>
  <c r="P26" i="37"/>
  <c r="P34" i="37"/>
  <c r="P66" i="37"/>
  <c r="P74" i="37"/>
  <c r="P106" i="37"/>
  <c r="P122" i="37"/>
  <c r="P134" i="37"/>
  <c r="P142" i="37"/>
  <c r="P150" i="37"/>
  <c r="P174" i="37"/>
  <c r="C437" i="53"/>
  <c r="B437" i="53" s="1"/>
  <c r="B54" i="58"/>
  <c r="N72" i="1"/>
  <c r="N56" i="1"/>
  <c r="N64" i="1"/>
  <c r="B108" i="58"/>
  <c r="P149" i="37"/>
  <c r="P137" i="37"/>
  <c r="P105" i="37"/>
  <c r="AN105" i="37" s="1"/>
  <c r="P73" i="37"/>
  <c r="AD338" i="53"/>
  <c r="AD310" i="53"/>
  <c r="AD45" i="53"/>
  <c r="AE5" i="53"/>
  <c r="I86" i="45"/>
  <c r="I109" i="45"/>
  <c r="I207" i="45"/>
  <c r="I245" i="45"/>
  <c r="I310" i="45"/>
  <c r="A3" i="64"/>
  <c r="N52" i="1"/>
  <c r="N88" i="31"/>
  <c r="S88" i="31"/>
  <c r="S84" i="31"/>
  <c r="N84" i="31"/>
  <c r="AF344" i="53"/>
  <c r="AD384" i="53"/>
  <c r="AE399" i="53"/>
  <c r="AD399" i="53"/>
  <c r="AF371" i="53"/>
  <c r="AD371" i="53"/>
  <c r="P363" i="53"/>
  <c r="AD363" i="53"/>
  <c r="AD355" i="53"/>
  <c r="AD339" i="53"/>
  <c r="O14" i="2"/>
  <c r="AD14" i="2" s="1"/>
  <c r="O8" i="2"/>
  <c r="AC8" i="2" s="1"/>
  <c r="AC37" i="2"/>
  <c r="AE40" i="2"/>
  <c r="AE44" i="2"/>
  <c r="AD71" i="2"/>
  <c r="AC71" i="2"/>
  <c r="AE81" i="2"/>
  <c r="AD89" i="2"/>
  <c r="AC93" i="2"/>
  <c r="AE105" i="2"/>
  <c r="AD109" i="2"/>
  <c r="AC117" i="2"/>
  <c r="AD121" i="2"/>
  <c r="AF133" i="2"/>
  <c r="AF137" i="2"/>
  <c r="AE141" i="2"/>
  <c r="AE145" i="2"/>
  <c r="AD157" i="2"/>
  <c r="AD161" i="2"/>
  <c r="AD173" i="2"/>
  <c r="AE177" i="2"/>
  <c r="AE181" i="2"/>
  <c r="AE185" i="2"/>
  <c r="AD189" i="2"/>
  <c r="AE193" i="2"/>
  <c r="AD197" i="2"/>
  <c r="AC201" i="2"/>
  <c r="AE205" i="2"/>
  <c r="AE209" i="2"/>
  <c r="AE213" i="2"/>
  <c r="AE217" i="2"/>
  <c r="AD221" i="2"/>
  <c r="AD225" i="2"/>
  <c r="AD233" i="2"/>
  <c r="AE237" i="2"/>
  <c r="AC243" i="2"/>
  <c r="AD247" i="2"/>
  <c r="AD259" i="2"/>
  <c r="AD263" i="2"/>
  <c r="AC267" i="2"/>
  <c r="AE275" i="2"/>
  <c r="AE291" i="2"/>
  <c r="AC315" i="2"/>
  <c r="AE319" i="2"/>
  <c r="AD325" i="2"/>
  <c r="AC333" i="2"/>
  <c r="AC345" i="2"/>
  <c r="AF375" i="2"/>
  <c r="AE407" i="2"/>
  <c r="AF10" i="2"/>
  <c r="AN97" i="37"/>
  <c r="AI450" i="53"/>
  <c r="I48" i="45"/>
  <c r="I80" i="45"/>
  <c r="I81" i="45"/>
  <c r="I96" i="45"/>
  <c r="I110" i="45"/>
  <c r="I112" i="45"/>
  <c r="I169" i="45"/>
  <c r="I177" i="45"/>
  <c r="I200" i="45"/>
  <c r="I208" i="45"/>
  <c r="I240" i="45"/>
  <c r="I254" i="45"/>
  <c r="I256" i="45"/>
  <c r="I272" i="45"/>
  <c r="I288" i="45"/>
  <c r="I302" i="45"/>
  <c r="I304" i="45"/>
  <c r="I305" i="45"/>
  <c r="I320" i="45"/>
  <c r="I322" i="45"/>
  <c r="I328" i="45"/>
  <c r="I336" i="45"/>
  <c r="I11" i="54"/>
  <c r="I21" i="54"/>
  <c r="I33" i="54"/>
  <c r="I37" i="54"/>
  <c r="I44" i="54"/>
  <c r="I150" i="54"/>
  <c r="I222" i="54"/>
  <c r="I238" i="54"/>
  <c r="N44" i="1"/>
  <c r="B113" i="58"/>
  <c r="N91" i="31"/>
  <c r="S91" i="31"/>
  <c r="S87" i="31"/>
  <c r="N87" i="31"/>
  <c r="P308" i="53"/>
  <c r="P61" i="37"/>
  <c r="AO61" i="37" s="1"/>
  <c r="P58" i="37"/>
  <c r="AD332" i="53"/>
  <c r="AF404" i="53"/>
  <c r="AF440" i="53"/>
  <c r="AF368" i="53"/>
  <c r="AF444" i="53"/>
  <c r="AC403" i="2"/>
  <c r="AD381" i="2"/>
  <c r="AC237" i="2"/>
  <c r="AF411" i="2"/>
  <c r="AD305" i="2"/>
  <c r="AC259" i="2"/>
  <c r="AD123" i="2"/>
  <c r="AE436" i="53"/>
  <c r="AF436" i="53"/>
  <c r="P400" i="53"/>
  <c r="AE400" i="53"/>
  <c r="AD400" i="53"/>
  <c r="AE392" i="53"/>
  <c r="AF392" i="53"/>
  <c r="AC55" i="2"/>
  <c r="AE58" i="2"/>
  <c r="AE87" i="2"/>
  <c r="AD87" i="2"/>
  <c r="AE103" i="2"/>
  <c r="AE111" i="2"/>
  <c r="AF111" i="2"/>
  <c r="AC133" i="2"/>
  <c r="AD141" i="2"/>
  <c r="AE153" i="2"/>
  <c r="AC153" i="2"/>
  <c r="AC181" i="2"/>
  <c r="AD185" i="2"/>
  <c r="AC185" i="2"/>
  <c r="AE211" i="2"/>
  <c r="AC211" i="2"/>
  <c r="AD229" i="2"/>
  <c r="AC229" i="2"/>
  <c r="AE241" i="2"/>
  <c r="AD241" i="2"/>
  <c r="AC241" i="2"/>
  <c r="AC245" i="2"/>
  <c r="AE249" i="2"/>
  <c r="AC249" i="2"/>
  <c r="AE267" i="2"/>
  <c r="AD267" i="2"/>
  <c r="AE277" i="2"/>
  <c r="AD277" i="2"/>
  <c r="AC281" i="2"/>
  <c r="AE285" i="2"/>
  <c r="AD293" i="2"/>
  <c r="AC317" i="2"/>
  <c r="AD323" i="2"/>
  <c r="AE323" i="2"/>
  <c r="AE325" i="2"/>
  <c r="AD333" i="2"/>
  <c r="AE333" i="2"/>
  <c r="AC337" i="2"/>
  <c r="AD337" i="2"/>
  <c r="AE337" i="2"/>
  <c r="AC339" i="2"/>
  <c r="AD339" i="2"/>
  <c r="AC347" i="2"/>
  <c r="AE347" i="2"/>
  <c r="AC389" i="2"/>
  <c r="AC419" i="2"/>
  <c r="AD419" i="2"/>
  <c r="AE419" i="2"/>
  <c r="P30" i="37"/>
  <c r="P38" i="37"/>
  <c r="P54" i="37"/>
  <c r="P70" i="37"/>
  <c r="P78" i="37"/>
  <c r="P86" i="37"/>
  <c r="P94" i="37"/>
  <c r="P102" i="37"/>
  <c r="P118" i="37"/>
  <c r="P146" i="37"/>
  <c r="P154" i="37"/>
  <c r="P170" i="37"/>
  <c r="AO170" i="37" s="1"/>
  <c r="N76" i="1"/>
  <c r="N68" i="1"/>
  <c r="N40" i="1"/>
  <c r="C447" i="53"/>
  <c r="B447" i="53" s="1"/>
  <c r="P169" i="37"/>
  <c r="P161" i="37"/>
  <c r="P145" i="37"/>
  <c r="P125" i="37"/>
  <c r="P109" i="37"/>
  <c r="P93" i="37"/>
  <c r="P37" i="37"/>
  <c r="P29" i="37"/>
  <c r="AD241" i="53"/>
  <c r="AO82" i="37"/>
  <c r="I307" i="45"/>
  <c r="S92" i="31"/>
  <c r="N92" i="31"/>
  <c r="P162" i="37"/>
  <c r="P130" i="37"/>
  <c r="P46" i="37"/>
  <c r="P166" i="37"/>
  <c r="AD436" i="53"/>
  <c r="AC325" i="2"/>
  <c r="AF263" i="2"/>
  <c r="AE301" i="2"/>
  <c r="AD395" i="53"/>
  <c r="AD359" i="53"/>
  <c r="AE327" i="53"/>
  <c r="AF327" i="53"/>
  <c r="AE10" i="2"/>
  <c r="AE83" i="2"/>
  <c r="AD83" i="2"/>
  <c r="AE95" i="2"/>
  <c r="AD99" i="2"/>
  <c r="AC103" i="2"/>
  <c r="AC111" i="2"/>
  <c r="AE115" i="2"/>
  <c r="AC139" i="2"/>
  <c r="AF143" i="2"/>
  <c r="AD147" i="2"/>
  <c r="AD151" i="2"/>
  <c r="AC159" i="2"/>
  <c r="AD163" i="2"/>
  <c r="AE167" i="2"/>
  <c r="AD171" i="2"/>
  <c r="AC175" i="2"/>
  <c r="AC179" i="2"/>
  <c r="AD183" i="2"/>
  <c r="AD187" i="2"/>
  <c r="AF191" i="2"/>
  <c r="AC195" i="2"/>
  <c r="AE203" i="2"/>
  <c r="AD211" i="2"/>
  <c r="AE215" i="2"/>
  <c r="AE227" i="2"/>
  <c r="AD231" i="2"/>
  <c r="AE235" i="2"/>
  <c r="AC239" i="2"/>
  <c r="AE245" i="2"/>
  <c r="AD249" i="2"/>
  <c r="AD253" i="2"/>
  <c r="AD261" i="2"/>
  <c r="AD265" i="2"/>
  <c r="AC273" i="2"/>
  <c r="AD281" i="2"/>
  <c r="AC289" i="2"/>
  <c r="AE293" i="2"/>
  <c r="AD297" i="2"/>
  <c r="AF301" i="2"/>
  <c r="AC305" i="2"/>
  <c r="AE313" i="2"/>
  <c r="AE317" i="2"/>
  <c r="AC323" i="2"/>
  <c r="AD327" i="2"/>
  <c r="AE331" i="2"/>
  <c r="AC335" i="2"/>
  <c r="AE343" i="2"/>
  <c r="AD347" i="2"/>
  <c r="AE359" i="2"/>
  <c r="AE371" i="2"/>
  <c r="AF397" i="2"/>
  <c r="AE413" i="2"/>
  <c r="N45" i="31"/>
  <c r="B26" i="58"/>
  <c r="I35" i="45"/>
  <c r="I39" i="45"/>
  <c r="I43" i="45"/>
  <c r="I56" i="45"/>
  <c r="I58" i="45"/>
  <c r="I67" i="45"/>
  <c r="I72" i="45"/>
  <c r="I74" i="45"/>
  <c r="I92" i="45"/>
  <c r="I99" i="45"/>
  <c r="I104" i="45"/>
  <c r="I137" i="45"/>
  <c r="I153" i="45"/>
  <c r="I163" i="45"/>
  <c r="I185" i="45"/>
  <c r="I187" i="45"/>
  <c r="I195" i="45"/>
  <c r="I201" i="45"/>
  <c r="I211" i="45"/>
  <c r="I218" i="45"/>
  <c r="I227" i="45"/>
  <c r="I228" i="45"/>
  <c r="I236" i="45"/>
  <c r="I251" i="45"/>
  <c r="I259" i="45"/>
  <c r="I265" i="45"/>
  <c r="I267" i="45"/>
  <c r="I291" i="45"/>
  <c r="I297" i="45"/>
  <c r="I299" i="45"/>
  <c r="I323" i="45"/>
  <c r="I124" i="54"/>
  <c r="I172" i="54"/>
  <c r="B92" i="58"/>
  <c r="P178" i="37"/>
  <c r="P98" i="37"/>
  <c r="P50" i="37"/>
  <c r="P153" i="37"/>
  <c r="P126" i="37"/>
  <c r="P89" i="37"/>
  <c r="P81" i="37"/>
  <c r="P138" i="37"/>
  <c r="P41" i="37"/>
  <c r="AF308" i="53"/>
  <c r="AD412" i="53"/>
  <c r="AF376" i="53"/>
  <c r="AE316" i="53"/>
  <c r="AD379" i="2"/>
  <c r="AD257" i="2"/>
  <c r="AC293" i="2"/>
  <c r="AD315" i="2"/>
  <c r="AE269" i="2"/>
  <c r="AE89" i="2"/>
  <c r="P10" i="2"/>
  <c r="I71" i="54"/>
  <c r="I72" i="54"/>
  <c r="I73" i="54"/>
  <c r="I83" i="54"/>
  <c r="I95" i="54"/>
  <c r="I97" i="54"/>
  <c r="I109" i="54"/>
  <c r="I113" i="54"/>
  <c r="I116" i="54"/>
  <c r="I119" i="54"/>
  <c r="I130" i="54"/>
  <c r="I131" i="54"/>
  <c r="I137" i="54"/>
  <c r="I140" i="54"/>
  <c r="I154" i="54"/>
  <c r="I156" i="54"/>
  <c r="I158" i="54"/>
  <c r="I160" i="54"/>
  <c r="I165" i="54"/>
  <c r="I170" i="54"/>
  <c r="I171" i="54"/>
  <c r="I185" i="54"/>
  <c r="I195" i="54"/>
  <c r="I202" i="54"/>
  <c r="I214" i="54"/>
  <c r="I217" i="54"/>
  <c r="I218" i="54"/>
  <c r="I225" i="54"/>
  <c r="I236" i="54"/>
  <c r="I237" i="54"/>
  <c r="I245" i="54"/>
  <c r="I248" i="54"/>
  <c r="I251" i="54"/>
  <c r="I261" i="54"/>
  <c r="I262" i="54"/>
  <c r="I277" i="54"/>
  <c r="I283" i="54"/>
  <c r="I288" i="54"/>
  <c r="I293" i="54"/>
  <c r="I302" i="54"/>
  <c r="I304" i="54"/>
  <c r="I305" i="54"/>
  <c r="I319" i="54"/>
  <c r="I326" i="54"/>
  <c r="I329" i="54"/>
  <c r="B94" i="58"/>
  <c r="S81" i="31"/>
  <c r="N81" i="31"/>
  <c r="O13" i="2"/>
  <c r="AF13" i="2" s="1"/>
  <c r="AC10" i="2"/>
  <c r="I338" i="54"/>
  <c r="B16" i="31"/>
  <c r="U2" i="52" s="1"/>
  <c r="V2" i="52" s="1"/>
  <c r="C5" i="64"/>
  <c r="O31" i="2"/>
  <c r="M47" i="31"/>
  <c r="N47" i="31"/>
  <c r="S21" i="31"/>
  <c r="N21" i="31"/>
  <c r="N79" i="31"/>
  <c r="M79" i="31"/>
  <c r="N61" i="1"/>
  <c r="P433" i="53"/>
  <c r="AD305" i="53"/>
  <c r="P312" i="53"/>
  <c r="P316" i="53"/>
  <c r="P324" i="53"/>
  <c r="P332" i="53"/>
  <c r="P340" i="53"/>
  <c r="P344" i="53"/>
  <c r="P348" i="53"/>
  <c r="P360" i="53"/>
  <c r="P368" i="53"/>
  <c r="P376" i="53"/>
  <c r="P380" i="53"/>
  <c r="P384" i="53"/>
  <c r="P392" i="53"/>
  <c r="P404" i="53"/>
  <c r="P412" i="53"/>
  <c r="P416" i="53"/>
  <c r="P420" i="53"/>
  <c r="P432" i="53"/>
  <c r="P436" i="53"/>
  <c r="P440" i="53"/>
  <c r="P444" i="53"/>
  <c r="AC92" i="53"/>
  <c r="AC96" i="53"/>
  <c r="AC104" i="53"/>
  <c r="AC116" i="53"/>
  <c r="AC128" i="53"/>
  <c r="AC168" i="53"/>
  <c r="AC184" i="53"/>
  <c r="AC188" i="53"/>
  <c r="AC192" i="53"/>
  <c r="AC208" i="53"/>
  <c r="AC212" i="53"/>
  <c r="AC216" i="53"/>
  <c r="AC224" i="53"/>
  <c r="AC228" i="53"/>
  <c r="AC248" i="53"/>
  <c r="AC252" i="53"/>
  <c r="AC260" i="53"/>
  <c r="AC300" i="53"/>
  <c r="AC311" i="53"/>
  <c r="AC312" i="53"/>
  <c r="AC320" i="53"/>
  <c r="AC328" i="53"/>
  <c r="AC340" i="53"/>
  <c r="AC343" i="53"/>
  <c r="AC348" i="53"/>
  <c r="AC352" i="53"/>
  <c r="AC360" i="53"/>
  <c r="AC364" i="53"/>
  <c r="AC372" i="53"/>
  <c r="AC376" i="53"/>
  <c r="AC379" i="53"/>
  <c r="AC383" i="53"/>
  <c r="AC384" i="53"/>
  <c r="AC396" i="53"/>
  <c r="AC400" i="53"/>
  <c r="AC408" i="53"/>
  <c r="AC411" i="53"/>
  <c r="AC416" i="53"/>
  <c r="AC419" i="53"/>
  <c r="AC420" i="53"/>
  <c r="AC424" i="53"/>
  <c r="AC428" i="53"/>
  <c r="AC431" i="53"/>
  <c r="AC432" i="53"/>
  <c r="AC436" i="53"/>
  <c r="AC448" i="53"/>
  <c r="D78" i="58"/>
  <c r="AF176" i="2"/>
  <c r="AF180" i="2"/>
  <c r="AF184" i="2"/>
  <c r="AF188" i="2"/>
  <c r="AF192" i="2"/>
  <c r="AF194" i="2"/>
  <c r="AF196" i="2"/>
  <c r="AF200" i="2"/>
  <c r="AF202" i="2"/>
  <c r="AF204" i="2"/>
  <c r="AF206" i="2"/>
  <c r="AF208" i="2"/>
  <c r="AF212" i="2"/>
  <c r="AF218" i="2"/>
  <c r="AF220" i="2"/>
  <c r="AF222" i="2"/>
  <c r="AF224" i="2"/>
  <c r="AF226" i="2"/>
  <c r="AF228" i="2"/>
  <c r="AF230" i="2"/>
  <c r="AF232" i="2"/>
  <c r="AF234" i="2"/>
  <c r="AF236" i="2"/>
  <c r="AF238" i="2"/>
  <c r="AF240" i="2"/>
  <c r="AF242" i="2"/>
  <c r="AF246" i="2"/>
  <c r="AF248" i="2"/>
  <c r="AF250" i="2"/>
  <c r="AF252" i="2"/>
  <c r="AF254" i="2"/>
  <c r="AF256" i="2"/>
  <c r="AF260" i="2"/>
  <c r="AF262" i="2"/>
  <c r="AF264" i="2"/>
  <c r="AF266" i="2"/>
  <c r="AF268" i="2"/>
  <c r="AF270" i="2"/>
  <c r="AF278" i="2"/>
  <c r="AF280" i="2"/>
  <c r="AF282" i="2"/>
  <c r="AF284" i="2"/>
  <c r="AF286" i="2"/>
  <c r="AF290" i="2"/>
  <c r="AF294" i="2"/>
  <c r="AF296" i="2"/>
  <c r="AF300" i="2"/>
  <c r="AF304" i="2"/>
  <c r="AF306" i="2"/>
  <c r="AF308" i="2"/>
  <c r="AF310" i="2"/>
  <c r="AF312" i="2"/>
  <c r="AF314" i="2"/>
  <c r="AF316" i="2"/>
  <c r="AF318" i="2"/>
  <c r="AF320" i="2"/>
  <c r="AF322" i="2"/>
  <c r="AF324" i="2"/>
  <c r="AF328" i="2"/>
  <c r="AF330" i="2"/>
  <c r="AF332" i="2"/>
  <c r="AF334" i="2"/>
  <c r="AF336" i="2"/>
  <c r="AF340" i="2"/>
  <c r="AF342" i="2"/>
  <c r="AF344" i="2"/>
  <c r="AF346" i="2"/>
  <c r="AF348" i="2"/>
  <c r="AF350" i="2"/>
  <c r="AF352" i="2"/>
  <c r="AF354" i="2"/>
  <c r="AF356" i="2"/>
  <c r="AF358" i="2"/>
  <c r="AF360" i="2"/>
  <c r="AF362" i="2"/>
  <c r="AF370" i="2"/>
  <c r="AF372" i="2"/>
  <c r="AF374" i="2"/>
  <c r="AF376" i="2"/>
  <c r="N43" i="31"/>
  <c r="D9" i="58"/>
  <c r="P152" i="37"/>
  <c r="AN152" i="37" s="1"/>
  <c r="P108" i="37"/>
  <c r="AO108" i="37" s="1"/>
  <c r="P64" i="37"/>
  <c r="AO64" i="37" s="1"/>
  <c r="N63" i="1"/>
  <c r="AF378" i="2"/>
  <c r="AF380" i="2"/>
  <c r="AF382" i="2"/>
  <c r="AF386" i="2"/>
  <c r="AF388" i="2"/>
  <c r="AF390" i="2"/>
  <c r="AF392" i="2"/>
  <c r="AF396" i="2"/>
  <c r="AF398" i="2"/>
  <c r="AF400" i="2"/>
  <c r="AF402" i="2"/>
  <c r="AF404" i="2"/>
  <c r="AF406" i="2"/>
  <c r="AF408" i="2"/>
  <c r="AF412" i="2"/>
  <c r="AF414" i="2"/>
  <c r="AF418" i="2"/>
  <c r="AF420" i="2"/>
  <c r="AF422" i="2"/>
  <c r="AF424" i="2"/>
  <c r="AF426" i="2"/>
  <c r="AF430" i="2"/>
  <c r="AF432" i="2"/>
  <c r="AF434" i="2"/>
  <c r="AF436" i="2"/>
  <c r="AF438" i="2"/>
  <c r="AF440" i="2"/>
  <c r="AF442" i="2"/>
  <c r="AF444" i="2"/>
  <c r="AF446" i="2"/>
  <c r="P12" i="37"/>
  <c r="P25" i="37"/>
  <c r="P33" i="37"/>
  <c r="P45" i="37"/>
  <c r="P53" i="37"/>
  <c r="P57" i="37"/>
  <c r="P65" i="37"/>
  <c r="P77" i="37"/>
  <c r="P85" i="37"/>
  <c r="P113" i="37"/>
  <c r="P117" i="37"/>
  <c r="P121" i="37"/>
  <c r="P129" i="37"/>
  <c r="P141" i="37"/>
  <c r="P157" i="37"/>
  <c r="P165" i="37"/>
  <c r="P173" i="37"/>
  <c r="P177" i="37"/>
  <c r="N19" i="31"/>
  <c r="P19" i="37"/>
  <c r="AN19" i="37" s="1"/>
  <c r="D76" i="58"/>
  <c r="AD70" i="2"/>
  <c r="AF70" i="2"/>
  <c r="AE70" i="2"/>
  <c r="D80" i="58"/>
  <c r="N24" i="31"/>
  <c r="M24" i="31"/>
  <c r="N30" i="31"/>
  <c r="M30" i="31"/>
  <c r="N53" i="31"/>
  <c r="M53" i="31"/>
  <c r="M55" i="31"/>
  <c r="N55" i="31"/>
  <c r="N25" i="1"/>
  <c r="AC422" i="53"/>
  <c r="AE5" i="2"/>
  <c r="P304" i="53"/>
  <c r="AC304" i="53"/>
  <c r="AF304" i="53"/>
  <c r="AE304" i="53"/>
  <c r="P300" i="53"/>
  <c r="AE300" i="53"/>
  <c r="AF300" i="53"/>
  <c r="AD300" i="53"/>
  <c r="P296" i="53"/>
  <c r="AF296" i="53"/>
  <c r="AC296" i="53"/>
  <c r="AD296" i="53"/>
  <c r="P292" i="53"/>
  <c r="AE292" i="53"/>
  <c r="AC292" i="53"/>
  <c r="AF292" i="53"/>
  <c r="AD292" i="53"/>
  <c r="P288" i="53"/>
  <c r="AF288" i="53"/>
  <c r="AC288" i="53"/>
  <c r="AD288" i="53"/>
  <c r="AE288" i="53"/>
  <c r="P284" i="53"/>
  <c r="AE284" i="53"/>
  <c r="AC284" i="53"/>
  <c r="AD284" i="53"/>
  <c r="P280" i="53"/>
  <c r="AF280" i="53"/>
  <c r="AC280" i="53"/>
  <c r="AE280" i="53"/>
  <c r="P276" i="53"/>
  <c r="AE276" i="53"/>
  <c r="AC276" i="53"/>
  <c r="AF276" i="53"/>
  <c r="P272" i="53"/>
  <c r="AC272" i="53"/>
  <c r="AF272" i="53"/>
  <c r="AE272" i="53"/>
  <c r="P268" i="53"/>
  <c r="AC268" i="53"/>
  <c r="AD268" i="53"/>
  <c r="AE268" i="53"/>
  <c r="P264" i="53"/>
  <c r="AC264" i="53"/>
  <c r="AF264" i="53"/>
  <c r="AD264" i="53"/>
  <c r="AE264" i="53"/>
  <c r="P260" i="53"/>
  <c r="AE260" i="53"/>
  <c r="AF260" i="53"/>
  <c r="P256" i="53"/>
  <c r="AD256" i="53"/>
  <c r="AE256" i="53"/>
  <c r="AF256" i="53"/>
  <c r="P252" i="53"/>
  <c r="AD252" i="53"/>
  <c r="AF252" i="53"/>
  <c r="P248" i="53"/>
  <c r="AF248" i="53"/>
  <c r="AD248" i="53"/>
  <c r="P244" i="53"/>
  <c r="AF244" i="53"/>
  <c r="AC244" i="53"/>
  <c r="AE244" i="53"/>
  <c r="AD244" i="53"/>
  <c r="P240" i="53"/>
  <c r="AC240" i="53"/>
  <c r="AD240" i="53"/>
  <c r="AE240" i="53"/>
  <c r="AF240" i="53"/>
  <c r="P236" i="53"/>
  <c r="AE236" i="53"/>
  <c r="AC236" i="53"/>
  <c r="AF236" i="53"/>
  <c r="P232" i="53"/>
  <c r="AF232" i="53"/>
  <c r="AE232" i="53"/>
  <c r="AC232" i="53"/>
  <c r="P228" i="53"/>
  <c r="AE228" i="53"/>
  <c r="AF228" i="53"/>
  <c r="AD228" i="53"/>
  <c r="P224" i="53"/>
  <c r="AF224" i="53"/>
  <c r="AE224" i="53"/>
  <c r="P220" i="53"/>
  <c r="AE220" i="53"/>
  <c r="AD220" i="53"/>
  <c r="AF220" i="53"/>
  <c r="AC220" i="53"/>
  <c r="P216" i="53"/>
  <c r="AF216" i="53"/>
  <c r="AD216" i="53"/>
  <c r="P212" i="53"/>
  <c r="AF212" i="53"/>
  <c r="AD212" i="53"/>
  <c r="P208" i="53"/>
  <c r="AF208" i="53"/>
  <c r="P204" i="53"/>
  <c r="AF204" i="53"/>
  <c r="AE204" i="53"/>
  <c r="P200" i="53"/>
  <c r="AD200" i="53"/>
  <c r="AE200" i="53"/>
  <c r="AF200" i="53"/>
  <c r="AC200" i="53"/>
  <c r="P196" i="53"/>
  <c r="AD196" i="53"/>
  <c r="AE196" i="53"/>
  <c r="AF196" i="53"/>
  <c r="AC196" i="53"/>
  <c r="P192" i="53"/>
  <c r="AF192" i="53"/>
  <c r="AE192" i="53"/>
  <c r="AD192" i="53"/>
  <c r="P188" i="53"/>
  <c r="AE188" i="53"/>
  <c r="AD188" i="53"/>
  <c r="AF188" i="53"/>
  <c r="P184" i="53"/>
  <c r="AE184" i="53"/>
  <c r="AF184" i="53"/>
  <c r="P180" i="53"/>
  <c r="AD180" i="53"/>
  <c r="AF180" i="53"/>
  <c r="AE180" i="53"/>
  <c r="AC180" i="53"/>
  <c r="P176" i="53"/>
  <c r="AF176" i="53"/>
  <c r="AE176" i="53"/>
  <c r="AC176" i="53"/>
  <c r="P172" i="53"/>
  <c r="AE172" i="53"/>
  <c r="AD172" i="53"/>
  <c r="AC172" i="53"/>
  <c r="P168" i="53"/>
  <c r="AF168" i="53"/>
  <c r="AD168" i="53"/>
  <c r="P164" i="53"/>
  <c r="AE164" i="53"/>
  <c r="AD164" i="53"/>
  <c r="AC164" i="53"/>
  <c r="P160" i="53"/>
  <c r="AD160" i="53"/>
  <c r="AC160" i="53"/>
  <c r="AF160" i="53"/>
  <c r="AE160" i="53"/>
  <c r="P156" i="53"/>
  <c r="AF156" i="53"/>
  <c r="AD156" i="53"/>
  <c r="AE156" i="53"/>
  <c r="AC156" i="53"/>
  <c r="AC152" i="53"/>
  <c r="AC144" i="53"/>
  <c r="P128" i="53"/>
  <c r="AD128" i="53"/>
  <c r="AF128" i="53"/>
  <c r="P124" i="53"/>
  <c r="AC124" i="53"/>
  <c r="AF124" i="53"/>
  <c r="AD124" i="53"/>
  <c r="AE124" i="53"/>
  <c r="P120" i="53"/>
  <c r="AE120" i="53"/>
  <c r="AF120" i="53"/>
  <c r="AD120" i="53"/>
  <c r="AC120" i="53"/>
  <c r="P116" i="53"/>
  <c r="AF116" i="53"/>
  <c r="P112" i="53"/>
  <c r="AD112" i="53"/>
  <c r="AE112" i="53"/>
  <c r="AF112" i="53"/>
  <c r="AC112" i="53"/>
  <c r="P108" i="53"/>
  <c r="AE108" i="53"/>
  <c r="AF108" i="53"/>
  <c r="AC108" i="53"/>
  <c r="P104" i="53"/>
  <c r="AE104" i="53"/>
  <c r="AF104" i="53"/>
  <c r="AD104" i="53"/>
  <c r="P100" i="53"/>
  <c r="AF100" i="53"/>
  <c r="AE100" i="53"/>
  <c r="P96" i="53"/>
  <c r="AD96" i="53"/>
  <c r="AE96" i="53"/>
  <c r="AF96" i="53"/>
  <c r="P92" i="53"/>
  <c r="AF92" i="53"/>
  <c r="AE92" i="53"/>
  <c r="AC85" i="53"/>
  <c r="AC76" i="53"/>
  <c r="AC24" i="53"/>
  <c r="AG450" i="53"/>
  <c r="I21" i="45"/>
  <c r="I26" i="45"/>
  <c r="I27" i="45"/>
  <c r="I59" i="45"/>
  <c r="I90" i="45"/>
  <c r="I123" i="45"/>
  <c r="I124" i="45"/>
  <c r="I154" i="45"/>
  <c r="I155" i="45"/>
  <c r="I168" i="45"/>
  <c r="I186" i="45"/>
  <c r="I219" i="45"/>
  <c r="I232" i="45"/>
  <c r="I250" i="45"/>
  <c r="I283" i="45"/>
  <c r="I296" i="45"/>
  <c r="I314" i="45"/>
  <c r="I315" i="45"/>
  <c r="AF284" i="53"/>
  <c r="AD176" i="53"/>
  <c r="AF164" i="53"/>
  <c r="I19" i="45"/>
  <c r="I51" i="45"/>
  <c r="I82" i="45"/>
  <c r="I115" i="45"/>
  <c r="I147" i="45"/>
  <c r="I160" i="45"/>
  <c r="I179" i="45"/>
  <c r="I192" i="45"/>
  <c r="I224" i="45"/>
  <c r="I243" i="45"/>
  <c r="I274" i="45"/>
  <c r="I275" i="45"/>
  <c r="I338" i="45"/>
  <c r="I4" i="54"/>
  <c r="I5" i="54"/>
  <c r="I6" i="54"/>
  <c r="I7" i="54"/>
  <c r="I8" i="54"/>
  <c r="I10" i="54"/>
  <c r="I12" i="54"/>
  <c r="I13" i="54"/>
  <c r="I14" i="54"/>
  <c r="I15" i="54"/>
  <c r="I16" i="54"/>
  <c r="I18" i="54"/>
  <c r="I19" i="54"/>
  <c r="I20" i="54"/>
  <c r="I23" i="54"/>
  <c r="I24" i="54"/>
  <c r="I25" i="54"/>
  <c r="I26" i="54"/>
  <c r="I30" i="54"/>
  <c r="I31" i="54"/>
  <c r="I32" i="54"/>
  <c r="I34" i="54"/>
  <c r="I36" i="54"/>
  <c r="I38" i="54"/>
  <c r="I39" i="54"/>
  <c r="I40" i="54"/>
  <c r="I41" i="54"/>
  <c r="I42" i="54"/>
  <c r="I43" i="54"/>
  <c r="I46" i="54"/>
  <c r="I47" i="54"/>
  <c r="I48" i="54"/>
  <c r="I50" i="54"/>
  <c r="I51" i="54"/>
  <c r="I52" i="54"/>
  <c r="I53" i="54"/>
  <c r="I54" i="54"/>
  <c r="I55" i="54"/>
  <c r="I56" i="54"/>
  <c r="I57" i="54"/>
  <c r="I59" i="54"/>
  <c r="I60" i="54"/>
  <c r="I62" i="54"/>
  <c r="I64" i="54"/>
  <c r="I65" i="54"/>
  <c r="I66" i="54"/>
  <c r="I68" i="54"/>
  <c r="I69" i="54"/>
  <c r="I70" i="54"/>
  <c r="I74" i="54"/>
  <c r="I75" i="54"/>
  <c r="I77" i="54"/>
  <c r="I78" i="54"/>
  <c r="I80" i="54"/>
  <c r="I81" i="54"/>
  <c r="I82" i="54"/>
  <c r="I84" i="54"/>
  <c r="I86" i="54"/>
  <c r="I87" i="54"/>
  <c r="I88" i="54"/>
  <c r="I89" i="54"/>
  <c r="I91" i="54"/>
  <c r="I92" i="54"/>
  <c r="I94" i="54"/>
  <c r="I98" i="54"/>
  <c r="I99" i="54"/>
  <c r="I100" i="54"/>
  <c r="I102" i="54"/>
  <c r="I103" i="54"/>
  <c r="I104" i="54"/>
  <c r="I105" i="54"/>
  <c r="I106" i="54"/>
  <c r="I107" i="54"/>
  <c r="I108" i="54"/>
  <c r="I110" i="54"/>
  <c r="I111" i="54"/>
  <c r="I112" i="54"/>
  <c r="I114" i="54"/>
  <c r="I115" i="54"/>
  <c r="I120" i="54"/>
  <c r="I121" i="54"/>
  <c r="I122" i="54"/>
  <c r="I123" i="54"/>
  <c r="I125" i="54"/>
  <c r="I126" i="54"/>
  <c r="I127" i="54"/>
  <c r="I128" i="54"/>
  <c r="I129" i="54"/>
  <c r="I132" i="54"/>
  <c r="I134" i="54"/>
  <c r="I135" i="54"/>
  <c r="I136" i="54"/>
  <c r="I138" i="54"/>
  <c r="I139" i="54"/>
  <c r="I141" i="54"/>
  <c r="I142" i="54"/>
  <c r="I143" i="54"/>
  <c r="I144" i="54"/>
  <c r="I146" i="54"/>
  <c r="I147" i="54"/>
  <c r="I148" i="54"/>
  <c r="I149" i="54"/>
  <c r="I152" i="54"/>
  <c r="I153" i="54"/>
  <c r="I155" i="54"/>
  <c r="I159" i="54"/>
  <c r="I161" i="54"/>
  <c r="I164" i="54"/>
  <c r="I166" i="54"/>
  <c r="I167" i="54"/>
  <c r="I168" i="54"/>
  <c r="I169" i="54"/>
  <c r="I174" i="54"/>
  <c r="I175" i="54"/>
  <c r="I176" i="54"/>
  <c r="I177" i="54"/>
  <c r="I178" i="54"/>
  <c r="I179" i="54"/>
  <c r="I180" i="54"/>
  <c r="I181" i="54"/>
  <c r="I182" i="54"/>
  <c r="I184" i="54"/>
  <c r="I186" i="54"/>
  <c r="I188" i="54"/>
  <c r="I190" i="54"/>
  <c r="I192" i="54"/>
  <c r="I193" i="54"/>
  <c r="I194" i="54"/>
  <c r="I196" i="54"/>
  <c r="I198" i="54"/>
  <c r="I200" i="54"/>
  <c r="I201" i="54"/>
  <c r="I204" i="54"/>
  <c r="I206" i="54"/>
  <c r="I207" i="54"/>
  <c r="I208" i="54"/>
  <c r="I209" i="54"/>
  <c r="I210" i="54"/>
  <c r="I211" i="54"/>
  <c r="I212" i="54"/>
  <c r="I213" i="54"/>
  <c r="I219" i="54"/>
  <c r="I220" i="54"/>
  <c r="I221" i="54"/>
  <c r="I224" i="54"/>
  <c r="I227" i="54"/>
  <c r="I228" i="54"/>
  <c r="I229" i="54"/>
  <c r="I230" i="54"/>
  <c r="I231" i="54"/>
  <c r="I232" i="54"/>
  <c r="I233" i="54"/>
  <c r="I234" i="54"/>
  <c r="I235" i="54"/>
  <c r="I240" i="54"/>
  <c r="I241" i="54"/>
  <c r="I242" i="54"/>
  <c r="I243" i="54"/>
  <c r="I244" i="54"/>
  <c r="I246" i="54"/>
  <c r="I249" i="54"/>
  <c r="I250" i="54"/>
  <c r="I252" i="54"/>
  <c r="I253" i="54"/>
  <c r="I254" i="54"/>
  <c r="I256" i="54"/>
  <c r="I257" i="54"/>
  <c r="I258" i="54"/>
  <c r="I259" i="54"/>
  <c r="I264" i="54"/>
  <c r="I265" i="54"/>
  <c r="I266" i="54"/>
  <c r="I268" i="54"/>
  <c r="I269" i="54"/>
  <c r="I270" i="54"/>
  <c r="I272" i="54"/>
  <c r="I273" i="54"/>
  <c r="I274" i="54"/>
  <c r="I275" i="54"/>
  <c r="I276" i="54"/>
  <c r="I278" i="54"/>
  <c r="I280" i="54"/>
  <c r="I281" i="54"/>
  <c r="I282" i="54"/>
  <c r="I284" i="54"/>
  <c r="I285" i="54"/>
  <c r="I289" i="54"/>
  <c r="I290" i="54"/>
  <c r="I291" i="54"/>
  <c r="I292" i="54"/>
  <c r="I294" i="54"/>
  <c r="I296" i="54"/>
  <c r="I297" i="54"/>
  <c r="I298" i="54"/>
  <c r="I300" i="54"/>
  <c r="I301" i="54"/>
  <c r="I307" i="54"/>
  <c r="I308" i="54"/>
  <c r="I309" i="54"/>
  <c r="I310" i="54"/>
  <c r="I312" i="54"/>
  <c r="I313" i="54"/>
  <c r="I314" i="54"/>
  <c r="I315" i="54"/>
  <c r="I316" i="54"/>
  <c r="I317" i="54"/>
  <c r="I318" i="54"/>
  <c r="I320" i="54"/>
  <c r="I321" i="54"/>
  <c r="I322" i="54"/>
  <c r="I324" i="54"/>
  <c r="I327" i="54"/>
  <c r="I328" i="54"/>
  <c r="I330" i="54"/>
  <c r="I332" i="54"/>
  <c r="I334" i="54"/>
  <c r="I335" i="54"/>
  <c r="M74" i="31"/>
  <c r="N74" i="31"/>
  <c r="AC256" i="53"/>
  <c r="AF172" i="53"/>
  <c r="AC204" i="53"/>
  <c r="AF268" i="53"/>
  <c r="AE216" i="53"/>
  <c r="AE296" i="53"/>
  <c r="AE208" i="53"/>
  <c r="AE20" i="53"/>
  <c r="I32" i="45"/>
  <c r="I50" i="45"/>
  <c r="I84" i="45"/>
  <c r="AH450" i="2"/>
  <c r="I42" i="45"/>
  <c r="I75" i="45"/>
  <c r="I88" i="45"/>
  <c r="I106" i="45"/>
  <c r="I107" i="45"/>
  <c r="I108" i="45"/>
  <c r="I120" i="45"/>
  <c r="I138" i="45"/>
  <c r="I139" i="45"/>
  <c r="I152" i="45"/>
  <c r="I171" i="45"/>
  <c r="I203" i="45"/>
  <c r="I235" i="45"/>
  <c r="I248" i="45"/>
  <c r="I312" i="45"/>
  <c r="I331" i="45"/>
  <c r="B98" i="58"/>
  <c r="N90" i="31"/>
  <c r="B102" i="58"/>
  <c r="N68" i="31"/>
  <c r="AE41" i="2"/>
  <c r="AC49" i="2"/>
  <c r="AF53" i="2"/>
  <c r="AC59" i="2"/>
  <c r="AE67" i="2"/>
  <c r="I22" i="45"/>
  <c r="I29" i="45"/>
  <c r="I30" i="45"/>
  <c r="I31" i="45"/>
  <c r="I37" i="45"/>
  <c r="I38" i="45"/>
  <c r="I45" i="45"/>
  <c r="I46" i="45"/>
  <c r="I53" i="45"/>
  <c r="I54" i="45"/>
  <c r="I61" i="45"/>
  <c r="I62" i="45"/>
  <c r="I69" i="45"/>
  <c r="I70" i="45"/>
  <c r="I77" i="45"/>
  <c r="I78" i="45"/>
  <c r="I93" i="45"/>
  <c r="I94" i="45"/>
  <c r="I101" i="45"/>
  <c r="I102" i="45"/>
  <c r="I103" i="45"/>
  <c r="I117" i="45"/>
  <c r="I118" i="45"/>
  <c r="I119" i="45"/>
  <c r="I125" i="45"/>
  <c r="I126" i="45"/>
  <c r="I133" i="45"/>
  <c r="I134" i="45"/>
  <c r="I141" i="45"/>
  <c r="I142" i="45"/>
  <c r="I149" i="45"/>
  <c r="I150" i="45"/>
  <c r="I157" i="45"/>
  <c r="I158" i="45"/>
  <c r="I159" i="45"/>
  <c r="I165" i="45"/>
  <c r="I166" i="45"/>
  <c r="I167" i="45"/>
  <c r="I173" i="45"/>
  <c r="I174" i="45"/>
  <c r="I181" i="45"/>
  <c r="I182" i="45"/>
  <c r="I189" i="45"/>
  <c r="I190" i="45"/>
  <c r="I197" i="45"/>
  <c r="I198" i="45"/>
  <c r="I205" i="45"/>
  <c r="I206" i="45"/>
  <c r="I213" i="45"/>
  <c r="I214" i="45"/>
  <c r="I221" i="45"/>
  <c r="I222" i="45"/>
  <c r="I223" i="45"/>
  <c r="I229" i="45"/>
  <c r="I230" i="45"/>
  <c r="I237" i="45"/>
  <c r="I238" i="45"/>
  <c r="I246" i="45"/>
  <c r="I247" i="45"/>
  <c r="I253" i="45"/>
  <c r="I261" i="45"/>
  <c r="I262" i="45"/>
  <c r="I269" i="45"/>
  <c r="I270" i="45"/>
  <c r="I277" i="45"/>
  <c r="I278" i="45"/>
  <c r="I279" i="45"/>
  <c r="I286" i="45"/>
  <c r="I287" i="45"/>
  <c r="I293" i="45"/>
  <c r="I294" i="45"/>
  <c r="I300" i="45"/>
  <c r="I301" i="45"/>
  <c r="I309" i="45"/>
  <c r="I311" i="45"/>
  <c r="I317" i="45"/>
  <c r="I318" i="45"/>
  <c r="I325" i="45"/>
  <c r="I326" i="45"/>
  <c r="I333" i="45"/>
  <c r="I334" i="45"/>
  <c r="I336" i="54"/>
  <c r="N63" i="31"/>
  <c r="N62" i="31"/>
  <c r="AD343" i="2"/>
  <c r="AC313" i="2"/>
  <c r="AD301" i="2"/>
  <c r="AD335" i="2"/>
  <c r="AC251" i="2"/>
  <c r="AC233" i="2"/>
  <c r="AC217" i="2"/>
  <c r="AC297" i="2"/>
  <c r="AE171" i="2"/>
  <c r="AF89" i="2"/>
  <c r="AE295" i="2"/>
  <c r="AE261" i="2"/>
  <c r="AE231" i="2"/>
  <c r="AC147" i="2"/>
  <c r="AC105" i="2"/>
  <c r="AD345" i="2"/>
  <c r="AD331" i="2"/>
  <c r="AC291" i="2"/>
  <c r="AC227" i="2"/>
  <c r="AC203" i="2"/>
  <c r="AD159" i="2"/>
  <c r="AD313" i="2"/>
  <c r="AC215" i="2"/>
  <c r="AC83" i="2"/>
  <c r="AD289" i="2"/>
  <c r="AE179" i="2"/>
  <c r="AE129" i="2"/>
  <c r="AC279" i="2"/>
  <c r="AE233" i="2"/>
  <c r="AC151" i="2"/>
  <c r="AC331" i="2"/>
  <c r="AD191" i="2"/>
  <c r="AC145" i="2"/>
  <c r="AE265" i="2"/>
  <c r="AD251" i="2"/>
  <c r="AD133" i="2"/>
  <c r="AE273" i="2"/>
  <c r="AD209" i="2"/>
  <c r="AC295" i="2"/>
  <c r="AE77" i="2"/>
  <c r="AC77" i="2"/>
  <c r="AD77" i="2"/>
  <c r="AD81" i="2"/>
  <c r="AC81" i="2"/>
  <c r="AE85" i="2"/>
  <c r="AC85" i="2"/>
  <c r="AC91" i="2"/>
  <c r="AC97" i="2"/>
  <c r="AD97" i="2"/>
  <c r="AC101" i="2"/>
  <c r="AD101" i="2"/>
  <c r="AC107" i="2"/>
  <c r="AD113" i="2"/>
  <c r="AE113" i="2"/>
  <c r="AE119" i="2"/>
  <c r="AD125" i="2"/>
  <c r="AC125" i="2"/>
  <c r="AC131" i="2"/>
  <c r="AD131" i="2"/>
  <c r="AD135" i="2"/>
  <c r="AC135" i="2"/>
  <c r="AE143" i="2"/>
  <c r="AC143" i="2"/>
  <c r="AE149" i="2"/>
  <c r="AD149" i="2"/>
  <c r="AD155" i="2"/>
  <c r="AC155" i="2"/>
  <c r="AC165" i="2"/>
  <c r="AD165" i="2"/>
  <c r="AC167" i="2"/>
  <c r="AD167" i="2"/>
  <c r="AC177" i="2"/>
  <c r="AC187" i="2"/>
  <c r="AE187" i="2"/>
  <c r="AC199" i="2"/>
  <c r="AD199" i="2"/>
  <c r="AD201" i="2"/>
  <c r="AC207" i="2"/>
  <c r="AD207" i="2"/>
  <c r="AC219" i="2"/>
  <c r="AC223" i="2"/>
  <c r="AD223" i="2"/>
  <c r="AE255" i="2"/>
  <c r="AD255" i="2"/>
  <c r="AE283" i="2"/>
  <c r="AD303" i="2"/>
  <c r="AC307" i="2"/>
  <c r="AE307" i="2"/>
  <c r="AF309" i="2"/>
  <c r="AD309" i="2"/>
  <c r="AD311" i="2"/>
  <c r="AC311" i="2"/>
  <c r="AC319" i="2"/>
  <c r="AF319" i="2"/>
  <c r="AD321" i="2"/>
  <c r="AD329" i="2"/>
  <c r="AC329" i="2"/>
  <c r="AC193" i="2"/>
  <c r="AE159" i="2"/>
  <c r="AE107" i="2"/>
  <c r="AE219" i="2"/>
  <c r="AC173" i="2"/>
  <c r="AC161" i="2"/>
  <c r="AC123" i="2"/>
  <c r="AE195" i="2"/>
  <c r="AE221" i="2"/>
  <c r="AC189" i="2"/>
  <c r="AD235" i="2"/>
  <c r="AF221" i="2"/>
  <c r="AE127" i="2"/>
  <c r="AE71" i="2"/>
  <c r="AD213" i="2"/>
  <c r="AE99" i="2"/>
  <c r="AE243" i="2"/>
  <c r="AE173" i="2"/>
  <c r="AD175" i="2"/>
  <c r="AE125" i="2"/>
  <c r="AD91" i="2"/>
  <c r="AF107" i="2"/>
  <c r="AF71" i="2"/>
  <c r="AF77" i="2"/>
  <c r="AF81" i="2"/>
  <c r="AF83" i="2"/>
  <c r="AF85" i="2"/>
  <c r="AF87" i="2"/>
  <c r="AF91" i="2"/>
  <c r="AF93" i="2"/>
  <c r="AF95" i="2"/>
  <c r="AF97" i="2"/>
  <c r="AF99" i="2"/>
  <c r="AF101" i="2"/>
  <c r="AF103" i="2"/>
  <c r="AF105" i="2"/>
  <c r="AF109" i="2"/>
  <c r="AF113" i="2"/>
  <c r="AF115" i="2"/>
  <c r="AF117" i="2"/>
  <c r="AF119" i="2"/>
  <c r="AF121" i="2"/>
  <c r="AF123" i="2"/>
  <c r="AF125" i="2"/>
  <c r="AF127" i="2"/>
  <c r="AF129" i="2"/>
  <c r="AF131" i="2"/>
  <c r="AF135" i="2"/>
  <c r="AF139" i="2"/>
  <c r="AF141" i="2"/>
  <c r="AF145" i="2"/>
  <c r="AF147" i="2"/>
  <c r="AF149" i="2"/>
  <c r="AF151" i="2"/>
  <c r="AF153" i="2"/>
  <c r="AF155" i="2"/>
  <c r="AF157" i="2"/>
  <c r="AF159" i="2"/>
  <c r="AF161" i="2"/>
  <c r="AF163" i="2"/>
  <c r="AF165" i="2"/>
  <c r="AF167" i="2"/>
  <c r="AF169" i="2"/>
  <c r="AF171" i="2"/>
  <c r="AF173" i="2"/>
  <c r="AF175" i="2"/>
  <c r="AF177" i="2"/>
  <c r="AF179" i="2"/>
  <c r="AF181" i="2"/>
  <c r="AF183" i="2"/>
  <c r="AF185" i="2"/>
  <c r="AF187" i="2"/>
  <c r="AF189" i="2"/>
  <c r="AF193" i="2"/>
  <c r="AF195" i="2"/>
  <c r="AF197" i="2"/>
  <c r="AF199" i="2"/>
  <c r="AF203" i="2"/>
  <c r="AF205" i="2"/>
  <c r="AF207" i="2"/>
  <c r="AF209" i="2"/>
  <c r="AF211" i="2"/>
  <c r="AF213" i="2"/>
  <c r="AF215" i="2"/>
  <c r="AF217" i="2"/>
  <c r="AF219" i="2"/>
  <c r="AF225" i="2"/>
  <c r="AF227" i="2"/>
  <c r="AF229" i="2"/>
  <c r="AF231" i="2"/>
  <c r="AF233" i="2"/>
  <c r="AF235" i="2"/>
  <c r="AF237" i="2"/>
  <c r="AF239" i="2"/>
  <c r="AF241" i="2"/>
  <c r="AF243" i="2"/>
  <c r="AF245" i="2"/>
  <c r="AF247" i="2"/>
  <c r="AF249" i="2"/>
  <c r="AF251" i="2"/>
  <c r="AF255" i="2"/>
  <c r="AF257" i="2"/>
  <c r="AF259" i="2"/>
  <c r="AF261" i="2"/>
  <c r="AF265" i="2"/>
  <c r="O12" i="2"/>
  <c r="AF12" i="2" s="1"/>
  <c r="O35" i="2"/>
  <c r="AE35" i="2" s="1"/>
  <c r="L14" i="31"/>
  <c r="D71" i="58"/>
  <c r="O28" i="2"/>
  <c r="P28" i="2" s="1"/>
  <c r="S54" i="31"/>
  <c r="N54" i="31"/>
  <c r="AF62" i="2"/>
  <c r="AE79" i="2"/>
  <c r="AD85" i="2"/>
  <c r="AC87" i="2"/>
  <c r="AE93" i="2"/>
  <c r="AD95" i="2"/>
  <c r="AC99" i="2"/>
  <c r="AD103" i="2"/>
  <c r="AD105" i="2"/>
  <c r="AD107" i="2"/>
  <c r="AC109" i="2"/>
  <c r="AD111" i="2"/>
  <c r="AD115" i="2"/>
  <c r="AD117" i="2"/>
  <c r="AD119" i="2"/>
  <c r="AE121" i="2"/>
  <c r="AC127" i="2"/>
  <c r="AC129" i="2"/>
  <c r="AD129" i="2"/>
  <c r="AE133" i="2"/>
  <c r="AE137" i="2"/>
  <c r="AD137" i="2"/>
  <c r="AC137" i="2"/>
  <c r="AD139" i="2"/>
  <c r="AC141" i="2"/>
  <c r="AD143" i="2"/>
  <c r="AC149" i="2"/>
  <c r="AD153" i="2"/>
  <c r="AE155" i="2"/>
  <c r="AE157" i="2"/>
  <c r="AE161" i="2"/>
  <c r="AE165" i="2"/>
  <c r="AE169" i="2"/>
  <c r="AC169" i="2"/>
  <c r="AD169" i="2"/>
  <c r="AD177" i="2"/>
  <c r="AE189" i="2"/>
  <c r="AE191" i="2"/>
  <c r="AD193" i="2"/>
  <c r="AE197" i="2"/>
  <c r="AF201" i="2"/>
  <c r="AD203" i="2"/>
  <c r="AE223" i="2"/>
  <c r="AE225" i="2"/>
  <c r="AE229" i="2"/>
  <c r="AD243" i="2"/>
  <c r="AE247" i="2"/>
  <c r="AF253" i="2"/>
  <c r="AE253" i="2"/>
  <c r="AC263" i="2"/>
  <c r="AC275" i="2"/>
  <c r="AC277" i="2"/>
  <c r="AE279" i="2"/>
  <c r="AE281" i="2"/>
  <c r="AD283" i="2"/>
  <c r="AE287" i="2"/>
  <c r="AE297" i="2"/>
  <c r="AC299" i="2"/>
  <c r="AC309" i="2"/>
  <c r="AE311" i="2"/>
  <c r="AD317" i="2"/>
  <c r="AE321" i="2"/>
  <c r="AE329" i="2"/>
  <c r="AE339" i="2"/>
  <c r="AE341" i="2"/>
  <c r="AF361" i="2"/>
  <c r="AF405" i="2"/>
  <c r="AI450" i="2"/>
  <c r="AF267" i="2"/>
  <c r="AF269" i="2"/>
  <c r="AF271" i="2"/>
  <c r="AF273" i="2"/>
  <c r="AF275" i="2"/>
  <c r="AF277" i="2"/>
  <c r="AF279" i="2"/>
  <c r="AF281" i="2"/>
  <c r="AF285" i="2"/>
  <c r="AF287" i="2"/>
  <c r="AF289" i="2"/>
  <c r="AF291" i="2"/>
  <c r="AF293" i="2"/>
  <c r="AF295" i="2"/>
  <c r="AF297" i="2"/>
  <c r="AF299" i="2"/>
  <c r="AF303" i="2"/>
  <c r="AF305" i="2"/>
  <c r="AF307" i="2"/>
  <c r="AF311" i="2"/>
  <c r="AF313" i="2"/>
  <c r="AF315" i="2"/>
  <c r="AF317" i="2"/>
  <c r="AF321" i="2"/>
  <c r="AF323" i="2"/>
  <c r="AF325" i="2"/>
  <c r="AF327" i="2"/>
  <c r="AF329" i="2"/>
  <c r="AF331" i="2"/>
  <c r="AF333" i="2"/>
  <c r="AF335" i="2"/>
  <c r="AF337" i="2"/>
  <c r="AF339" i="2"/>
  <c r="AF341" i="2"/>
  <c r="AF343" i="2"/>
  <c r="AF345" i="2"/>
  <c r="AF347" i="2"/>
  <c r="S94" i="31"/>
  <c r="N94" i="31"/>
  <c r="M19" i="31"/>
  <c r="M36" i="31"/>
  <c r="N36" i="31"/>
  <c r="N23" i="31"/>
  <c r="M23" i="31"/>
  <c r="S43" i="31"/>
  <c r="B118" i="58"/>
  <c r="N23" i="1"/>
  <c r="D16" i="58"/>
  <c r="C436" i="53"/>
  <c r="B436" i="53" s="1"/>
  <c r="AE262" i="53"/>
  <c r="AE246" i="53"/>
  <c r="AC154" i="53"/>
  <c r="AF134" i="53"/>
  <c r="AF10" i="53"/>
  <c r="AF400" i="53"/>
  <c r="AF384" i="53"/>
  <c r="AF348" i="53"/>
  <c r="AD92" i="53"/>
  <c r="AD100" i="53"/>
  <c r="AD108" i="53"/>
  <c r="AD116" i="53"/>
  <c r="AD184" i="53"/>
  <c r="AD204" i="53"/>
  <c r="AD208" i="53"/>
  <c r="AD224" i="53"/>
  <c r="AD232" i="53"/>
  <c r="AD236" i="53"/>
  <c r="AD260" i="53"/>
  <c r="AD272" i="53"/>
  <c r="AD276" i="53"/>
  <c r="AD280" i="53"/>
  <c r="AD304" i="53"/>
  <c r="AC90" i="2"/>
  <c r="AC92" i="2"/>
  <c r="AD136" i="2"/>
  <c r="AD140" i="2"/>
  <c r="AD172" i="2"/>
  <c r="AD200" i="2"/>
  <c r="AD210" i="2"/>
  <c r="AD232" i="2"/>
  <c r="AE238" i="2"/>
  <c r="AE280" i="2"/>
  <c r="AD284" i="2"/>
  <c r="AE288" i="2"/>
  <c r="AC308" i="2"/>
  <c r="AD342" i="2"/>
  <c r="AE368" i="2"/>
  <c r="AE386" i="2"/>
  <c r="AE404" i="2"/>
  <c r="AC113" i="2"/>
  <c r="AC157" i="2"/>
  <c r="AC163" i="2"/>
  <c r="AC171" i="2"/>
  <c r="AC183" i="2"/>
  <c r="AC303" i="2"/>
  <c r="N76" i="31"/>
  <c r="AC56" i="31"/>
  <c r="AE128" i="53"/>
  <c r="AE248" i="53"/>
  <c r="N78" i="31"/>
  <c r="I3" i="54"/>
  <c r="AC79" i="2"/>
  <c r="AD78" i="2"/>
  <c r="AC76" i="2"/>
  <c r="AF78" i="2"/>
  <c r="AE78" i="2"/>
  <c r="AD76" i="2"/>
  <c r="AF75" i="2"/>
  <c r="AF79" i="2"/>
  <c r="AE74" i="2"/>
  <c r="AE76" i="2"/>
  <c r="AD79" i="2"/>
  <c r="AC78" i="2"/>
  <c r="AC75" i="2"/>
  <c r="AF74" i="2"/>
  <c r="AF76" i="2"/>
  <c r="AE75" i="2"/>
  <c r="AG450" i="2"/>
  <c r="D73" i="58"/>
  <c r="D74" i="58"/>
  <c r="D75" i="58"/>
  <c r="D70" i="58"/>
  <c r="D77" i="58"/>
  <c r="D79" i="58"/>
  <c r="I9" i="45"/>
  <c r="I13" i="45"/>
  <c r="I17" i="45"/>
  <c r="B409" i="53"/>
  <c r="B109" i="58"/>
  <c r="S70" i="31"/>
  <c r="N70" i="31"/>
  <c r="G12" i="64"/>
  <c r="G10" i="64"/>
  <c r="G11" i="64"/>
  <c r="G16" i="64"/>
  <c r="G15" i="64"/>
  <c r="G13" i="64"/>
  <c r="S75" i="31"/>
  <c r="N75" i="31"/>
  <c r="N67" i="1"/>
  <c r="N55" i="1"/>
  <c r="N43" i="1"/>
  <c r="N35" i="1"/>
  <c r="N27" i="1"/>
  <c r="P180" i="37"/>
  <c r="P172" i="37"/>
  <c r="P164" i="37"/>
  <c r="P156" i="37"/>
  <c r="P148" i="37"/>
  <c r="P140" i="37"/>
  <c r="P132" i="37"/>
  <c r="P124" i="37"/>
  <c r="P116" i="37"/>
  <c r="P100" i="37"/>
  <c r="P92" i="37"/>
  <c r="P84" i="37"/>
  <c r="P76" i="37"/>
  <c r="P68" i="37"/>
  <c r="P60" i="37"/>
  <c r="P52" i="37"/>
  <c r="P44" i="37"/>
  <c r="P40" i="37"/>
  <c r="P32" i="37"/>
  <c r="P24" i="37"/>
  <c r="P14" i="37"/>
  <c r="AD446" i="53"/>
  <c r="AF446" i="53"/>
  <c r="AC446" i="53"/>
  <c r="AE446" i="53"/>
  <c r="P446" i="53"/>
  <c r="AF438" i="53"/>
  <c r="AE438" i="53"/>
  <c r="AD438" i="53"/>
  <c r="AC438" i="53"/>
  <c r="P438" i="53"/>
  <c r="AD430" i="53"/>
  <c r="P430" i="53"/>
  <c r="AF430" i="53"/>
  <c r="AE430" i="53"/>
  <c r="P422" i="53"/>
  <c r="AF422" i="53"/>
  <c r="AE422" i="53"/>
  <c r="AD422" i="53"/>
  <c r="AD414" i="53"/>
  <c r="AE414" i="53"/>
  <c r="AF414" i="53"/>
  <c r="AC414" i="53"/>
  <c r="P414" i="53"/>
  <c r="AE406" i="53"/>
  <c r="P406" i="53"/>
  <c r="AC406" i="53"/>
  <c r="AF406" i="53"/>
  <c r="AD406" i="53"/>
  <c r="AC398" i="53"/>
  <c r="P398" i="53"/>
  <c r="AE398" i="53"/>
  <c r="AF398" i="53"/>
  <c r="AC390" i="53"/>
  <c r="AF390" i="53"/>
  <c r="P390" i="53"/>
  <c r="AD390" i="53"/>
  <c r="AE390" i="53"/>
  <c r="AD382" i="53"/>
  <c r="P382" i="53"/>
  <c r="AF382" i="53"/>
  <c r="AC382" i="53"/>
  <c r="AE382" i="53"/>
  <c r="AF378" i="53"/>
  <c r="AD378" i="53"/>
  <c r="AE378" i="53"/>
  <c r="AC378" i="53"/>
  <c r="AF370" i="53"/>
  <c r="AE370" i="53"/>
  <c r="AD370" i="53"/>
  <c r="AC370" i="53"/>
  <c r="P366" i="53"/>
  <c r="AD366" i="53"/>
  <c r="AC366" i="53"/>
  <c r="AE366" i="53"/>
  <c r="AE358" i="53"/>
  <c r="P358" i="53"/>
  <c r="AF358" i="53"/>
  <c r="AD358" i="53"/>
  <c r="AC358" i="53"/>
  <c r="AD350" i="53"/>
  <c r="AC350" i="53"/>
  <c r="AE350" i="53"/>
  <c r="AF350" i="53"/>
  <c r="AF342" i="53"/>
  <c r="AD342" i="53"/>
  <c r="AC342" i="53"/>
  <c r="P342" i="53"/>
  <c r="AD334" i="53"/>
  <c r="P334" i="53"/>
  <c r="AE334" i="53"/>
  <c r="AF334" i="53"/>
  <c r="AC326" i="53"/>
  <c r="AD326" i="53"/>
  <c r="P326" i="53"/>
  <c r="AE326" i="53"/>
  <c r="P318" i="53"/>
  <c r="AF318" i="53"/>
  <c r="AE318" i="53"/>
  <c r="AD318" i="53"/>
  <c r="P310" i="53"/>
  <c r="AF310" i="53"/>
  <c r="AE310" i="53"/>
  <c r="O6" i="2"/>
  <c r="AF6" i="2" s="1"/>
  <c r="AC301" i="53"/>
  <c r="AD301" i="53"/>
  <c r="AF301" i="53"/>
  <c r="AE301" i="53"/>
  <c r="AC297" i="53"/>
  <c r="AF297" i="53"/>
  <c r="AD297" i="53"/>
  <c r="AF293" i="53"/>
  <c r="AE293" i="53"/>
  <c r="AC293" i="53"/>
  <c r="AD293" i="53"/>
  <c r="AD289" i="53"/>
  <c r="AC289" i="53"/>
  <c r="AF289" i="53"/>
  <c r="AE289" i="53"/>
  <c r="AF285" i="53"/>
  <c r="AE285" i="53"/>
  <c r="AD285" i="53"/>
  <c r="AF281" i="53"/>
  <c r="AD281" i="53"/>
  <c r="AE281" i="53"/>
  <c r="AC281" i="53"/>
  <c r="AC277" i="53"/>
  <c r="AD277" i="53"/>
  <c r="AE277" i="53"/>
  <c r="AF277" i="53"/>
  <c r="AE273" i="53"/>
  <c r="AC273" i="53"/>
  <c r="AD273" i="53"/>
  <c r="AE269" i="53"/>
  <c r="AC269" i="53"/>
  <c r="AF269" i="53"/>
  <c r="AD269" i="53"/>
  <c r="AD265" i="53"/>
  <c r="AF265" i="53"/>
  <c r="AE265" i="53"/>
  <c r="AC265" i="53"/>
  <c r="AE261" i="53"/>
  <c r="AF261" i="53"/>
  <c r="AD261" i="53"/>
  <c r="AC261" i="53"/>
  <c r="AE253" i="53"/>
  <c r="AC253" i="53"/>
  <c r="AD253" i="53"/>
  <c r="AC225" i="53"/>
  <c r="AE225" i="53"/>
  <c r="AF225" i="53"/>
  <c r="AD225" i="53"/>
  <c r="AD189" i="53"/>
  <c r="AE189" i="53"/>
  <c r="AC189" i="53"/>
  <c r="AF189" i="53"/>
  <c r="AE173" i="53"/>
  <c r="AD173" i="53"/>
  <c r="AF173" i="53"/>
  <c r="AF169" i="53"/>
  <c r="AD169" i="53"/>
  <c r="AE169" i="53"/>
  <c r="AC169" i="53"/>
  <c r="AE165" i="53"/>
  <c r="AF165" i="53"/>
  <c r="AD165" i="53"/>
  <c r="AC165" i="53"/>
  <c r="AE157" i="53"/>
  <c r="AF157" i="53"/>
  <c r="AD157" i="53"/>
  <c r="AC157" i="53"/>
  <c r="P152" i="53"/>
  <c r="AF152" i="53"/>
  <c r="AD152" i="53"/>
  <c r="AE152" i="53"/>
  <c r="P148" i="53"/>
  <c r="AD148" i="53"/>
  <c r="AE148" i="53"/>
  <c r="AF148" i="53"/>
  <c r="AC148" i="53"/>
  <c r="P144" i="53"/>
  <c r="AE144" i="53"/>
  <c r="AD144" i="53"/>
  <c r="P140" i="53"/>
  <c r="AD140" i="53"/>
  <c r="AF140" i="53"/>
  <c r="AC140" i="53"/>
  <c r="P132" i="53"/>
  <c r="AE132" i="53"/>
  <c r="AD132" i="53"/>
  <c r="AC132" i="53"/>
  <c r="AF132" i="53"/>
  <c r="AE93" i="53"/>
  <c r="AF93" i="53"/>
  <c r="AC93" i="53"/>
  <c r="P88" i="53"/>
  <c r="AC88" i="53"/>
  <c r="AE88" i="53"/>
  <c r="AD88" i="53"/>
  <c r="AF88" i="53"/>
  <c r="P80" i="53"/>
  <c r="AD80" i="53"/>
  <c r="AF80" i="53"/>
  <c r="AC80" i="53"/>
  <c r="AE80" i="53"/>
  <c r="P68" i="53"/>
  <c r="AE68" i="53"/>
  <c r="AC68" i="53"/>
  <c r="AF68" i="53"/>
  <c r="P60" i="53"/>
  <c r="AD60" i="53"/>
  <c r="AF60" i="53"/>
  <c r="AC60" i="53"/>
  <c r="P52" i="53"/>
  <c r="AC52" i="53"/>
  <c r="AD52" i="53"/>
  <c r="AE52" i="53"/>
  <c r="AF52" i="53"/>
  <c r="P44" i="53"/>
  <c r="AC44" i="53"/>
  <c r="AD44" i="53"/>
  <c r="AE44" i="53"/>
  <c r="AF44" i="53"/>
  <c r="P40" i="53"/>
  <c r="AE40" i="53"/>
  <c r="AD40" i="53"/>
  <c r="AC40" i="53"/>
  <c r="AF40" i="53"/>
  <c r="P32" i="53"/>
  <c r="AE32" i="53"/>
  <c r="AF32" i="53"/>
  <c r="AD32" i="53"/>
  <c r="AC32" i="53"/>
  <c r="P24" i="53"/>
  <c r="AD24" i="53"/>
  <c r="AF24" i="53"/>
  <c r="AE24" i="53"/>
  <c r="P20" i="53"/>
  <c r="AC20" i="53"/>
  <c r="AD20" i="53"/>
  <c r="A4" i="64"/>
  <c r="N59" i="1"/>
  <c r="B103" i="58"/>
  <c r="S93" i="31"/>
  <c r="N93" i="31"/>
  <c r="S85" i="31"/>
  <c r="N85" i="31"/>
  <c r="S72" i="31"/>
  <c r="N72" i="31"/>
  <c r="AC285" i="53"/>
  <c r="N77" i="31"/>
  <c r="M77" i="31"/>
  <c r="AB55" i="31"/>
  <c r="U55" i="31"/>
  <c r="Z55" i="31" s="1"/>
  <c r="AD55" i="31"/>
  <c r="AB56" i="31"/>
  <c r="AD56" i="31"/>
  <c r="U56" i="31"/>
  <c r="Z56" i="31" s="1"/>
  <c r="N73" i="1"/>
  <c r="N66" i="1"/>
  <c r="C433" i="53"/>
  <c r="B433" i="53" s="1"/>
  <c r="B50" i="58"/>
  <c r="N22" i="1"/>
  <c r="N14" i="1"/>
  <c r="P179" i="37"/>
  <c r="P171" i="37"/>
  <c r="P155" i="37"/>
  <c r="P147" i="37"/>
  <c r="P139" i="37"/>
  <c r="P131" i="37"/>
  <c r="P123" i="37"/>
  <c r="P115" i="37"/>
  <c r="P107" i="37"/>
  <c r="P99" i="37"/>
  <c r="P91" i="37"/>
  <c r="P87" i="37"/>
  <c r="P79" i="37"/>
  <c r="P71" i="37"/>
  <c r="P63" i="37"/>
  <c r="P51" i="37"/>
  <c r="P43" i="37"/>
  <c r="P35" i="37"/>
  <c r="P31" i="37"/>
  <c r="P23" i="37"/>
  <c r="P13" i="37"/>
  <c r="AE445" i="53"/>
  <c r="AF445" i="53"/>
  <c r="P445" i="53"/>
  <c r="AC445" i="53"/>
  <c r="AD445" i="53"/>
  <c r="AF437" i="53"/>
  <c r="AD437" i="53"/>
  <c r="P437" i="53"/>
  <c r="AE437" i="53"/>
  <c r="AF429" i="53"/>
  <c r="AD429" i="53"/>
  <c r="AE429" i="53"/>
  <c r="AC429" i="53"/>
  <c r="P429" i="53"/>
  <c r="AC421" i="53"/>
  <c r="P421" i="53"/>
  <c r="AF421" i="53"/>
  <c r="AE421" i="53"/>
  <c r="AD421" i="53"/>
  <c r="AF413" i="53"/>
  <c r="AC413" i="53"/>
  <c r="AE413" i="53"/>
  <c r="AD413" i="53"/>
  <c r="AE405" i="53"/>
  <c r="AD405" i="53"/>
  <c r="P405" i="53"/>
  <c r="AF405" i="53"/>
  <c r="AC397" i="53"/>
  <c r="AD397" i="53"/>
  <c r="AF397" i="53"/>
  <c r="AE397" i="53"/>
  <c r="P397" i="53"/>
  <c r="AE389" i="53"/>
  <c r="P389" i="53"/>
  <c r="AF389" i="53"/>
  <c r="AC389" i="53"/>
  <c r="AD389" i="53"/>
  <c r="AC381" i="53"/>
  <c r="AD381" i="53"/>
  <c r="P381" i="53"/>
  <c r="AE381" i="53"/>
  <c r="AE373" i="53"/>
  <c r="AF373" i="53"/>
  <c r="AC373" i="53"/>
  <c r="P373" i="53"/>
  <c r="AF365" i="53"/>
  <c r="AD365" i="53"/>
  <c r="AC365" i="53"/>
  <c r="P365" i="53"/>
  <c r="AE365" i="53"/>
  <c r="AF357" i="53"/>
  <c r="P357" i="53"/>
  <c r="AD357" i="53"/>
  <c r="AC357" i="53"/>
  <c r="AE349" i="53"/>
  <c r="P349" i="53"/>
  <c r="AF349" i="53"/>
  <c r="AD349" i="53"/>
  <c r="AC349" i="53"/>
  <c r="AC341" i="53"/>
  <c r="AE341" i="53"/>
  <c r="AD341" i="53"/>
  <c r="AF341" i="53"/>
  <c r="P341" i="53"/>
  <c r="AC333" i="53"/>
  <c r="AF333" i="53"/>
  <c r="AE333" i="53"/>
  <c r="AD333" i="53"/>
  <c r="P333" i="53"/>
  <c r="AD325" i="53"/>
  <c r="P325" i="53"/>
  <c r="AF325" i="53"/>
  <c r="AC325" i="53"/>
  <c r="AE325" i="53"/>
  <c r="AD313" i="53"/>
  <c r="AF313" i="53"/>
  <c r="AC313" i="53"/>
  <c r="P313" i="53"/>
  <c r="AE313" i="53"/>
  <c r="AF298" i="53"/>
  <c r="AC298" i="53"/>
  <c r="AD298" i="53"/>
  <c r="AE298" i="53"/>
  <c r="AD294" i="53"/>
  <c r="AF294" i="53"/>
  <c r="AC294" i="53"/>
  <c r="P293" i="53"/>
  <c r="AD290" i="53"/>
  <c r="AC290" i="53"/>
  <c r="AE290" i="53"/>
  <c r="P289" i="53"/>
  <c r="AF137" i="53"/>
  <c r="D11" i="58"/>
  <c r="AC5" i="37"/>
  <c r="I20" i="45"/>
  <c r="I28" i="45"/>
  <c r="I36" i="45"/>
  <c r="I44" i="45"/>
  <c r="I52" i="45"/>
  <c r="I60" i="45"/>
  <c r="I68" i="45"/>
  <c r="I76" i="45"/>
  <c r="I100" i="45"/>
  <c r="I116" i="45"/>
  <c r="I132" i="45"/>
  <c r="I140" i="45"/>
  <c r="I148" i="45"/>
  <c r="I156" i="45"/>
  <c r="I164" i="45"/>
  <c r="I172" i="45"/>
  <c r="I180" i="45"/>
  <c r="I188" i="45"/>
  <c r="I196" i="45"/>
  <c r="I204" i="45"/>
  <c r="I212" i="45"/>
  <c r="I220" i="45"/>
  <c r="I244" i="45"/>
  <c r="I252" i="45"/>
  <c r="I260" i="45"/>
  <c r="I268" i="45"/>
  <c r="I276" i="45"/>
  <c r="I284" i="45"/>
  <c r="I292" i="45"/>
  <c r="I308" i="45"/>
  <c r="I316" i="45"/>
  <c r="I324" i="45"/>
  <c r="I332" i="45"/>
  <c r="C423" i="53"/>
  <c r="B423" i="53" s="1"/>
  <c r="B40" i="58"/>
  <c r="AC310" i="53"/>
  <c r="P413" i="53"/>
  <c r="AF144" i="53"/>
  <c r="AD93" i="53"/>
  <c r="P350" i="53"/>
  <c r="AE357" i="53"/>
  <c r="AF381" i="53"/>
  <c r="AC334" i="53"/>
  <c r="AF366" i="53"/>
  <c r="AD68" i="53"/>
  <c r="AF326" i="53"/>
  <c r="P378" i="53"/>
  <c r="B88" i="58"/>
  <c r="S73" i="31"/>
  <c r="N73" i="31"/>
  <c r="S64" i="31"/>
  <c r="N64" i="31"/>
  <c r="N79" i="1"/>
  <c r="N71" i="1"/>
  <c r="N51" i="1"/>
  <c r="N47" i="1"/>
  <c r="N4" i="1"/>
  <c r="P176" i="37"/>
  <c r="P168" i="37"/>
  <c r="P160" i="37"/>
  <c r="P144" i="37"/>
  <c r="P136" i="37"/>
  <c r="P120" i="37"/>
  <c r="P112" i="37"/>
  <c r="P104" i="37"/>
  <c r="P88" i="37"/>
  <c r="P80" i="37"/>
  <c r="P72" i="37"/>
  <c r="P56" i="37"/>
  <c r="P48" i="37"/>
  <c r="P36" i="37"/>
  <c r="P28" i="37"/>
  <c r="P18" i="37"/>
  <c r="P9" i="37"/>
  <c r="AD442" i="53"/>
  <c r="P442" i="53"/>
  <c r="AC442" i="53"/>
  <c r="AF442" i="53"/>
  <c r="AE442" i="53"/>
  <c r="AE434" i="53"/>
  <c r="AC434" i="53"/>
  <c r="P434" i="53"/>
  <c r="AD434" i="53"/>
  <c r="AF434" i="53"/>
  <c r="P426" i="53"/>
  <c r="AE426" i="53"/>
  <c r="AF426" i="53"/>
  <c r="AC426" i="53"/>
  <c r="AD426" i="53"/>
  <c r="AF418" i="53"/>
  <c r="AE418" i="53"/>
  <c r="AD418" i="53"/>
  <c r="AC418" i="53"/>
  <c r="AE410" i="53"/>
  <c r="AC410" i="53"/>
  <c r="P410" i="53"/>
  <c r="AF410" i="53"/>
  <c r="AD410" i="53"/>
  <c r="AD402" i="53"/>
  <c r="AC402" i="53"/>
  <c r="AE402" i="53"/>
  <c r="AF402" i="53"/>
  <c r="P402" i="53"/>
  <c r="AC394" i="53"/>
  <c r="AD394" i="53"/>
  <c r="AE394" i="53"/>
  <c r="P394" i="53"/>
  <c r="P386" i="53"/>
  <c r="AE386" i="53"/>
  <c r="AD386" i="53"/>
  <c r="AC386" i="53"/>
  <c r="AC374" i="53"/>
  <c r="P374" i="53"/>
  <c r="AD374" i="53"/>
  <c r="AF374" i="53"/>
  <c r="P362" i="53"/>
  <c r="AD362" i="53"/>
  <c r="AC362" i="53"/>
  <c r="AF362" i="53"/>
  <c r="AE362" i="53"/>
  <c r="AE354" i="53"/>
  <c r="AC354" i="53"/>
  <c r="AD354" i="53"/>
  <c r="P354" i="53"/>
  <c r="AF354" i="53"/>
  <c r="AC346" i="53"/>
  <c r="AF346" i="53"/>
  <c r="AE346" i="53"/>
  <c r="AD346" i="53"/>
  <c r="AF338" i="53"/>
  <c r="P338" i="53"/>
  <c r="AC338" i="53"/>
  <c r="AE338" i="53"/>
  <c r="AC330" i="53"/>
  <c r="AF330" i="53"/>
  <c r="AE330" i="53"/>
  <c r="AD330" i="53"/>
  <c r="AE322" i="53"/>
  <c r="P322" i="53"/>
  <c r="AC322" i="53"/>
  <c r="AD322" i="53"/>
  <c r="AD314" i="53"/>
  <c r="AC314" i="53"/>
  <c r="P314" i="53"/>
  <c r="AF314" i="53"/>
  <c r="AE314" i="53"/>
  <c r="AE306" i="53"/>
  <c r="AD306" i="53"/>
  <c r="AF306" i="53"/>
  <c r="P306" i="53"/>
  <c r="AC306" i="53"/>
  <c r="AD5" i="2"/>
  <c r="AC5" i="2"/>
  <c r="P5" i="2"/>
  <c r="AF5" i="2"/>
  <c r="AC257" i="53"/>
  <c r="AF257" i="53"/>
  <c r="AD257" i="53"/>
  <c r="AE257" i="53"/>
  <c r="AD249" i="53"/>
  <c r="AE249" i="53"/>
  <c r="AF249" i="53"/>
  <c r="AF245" i="53"/>
  <c r="AC245" i="53"/>
  <c r="AD245" i="53"/>
  <c r="AE245" i="53"/>
  <c r="AC241" i="53"/>
  <c r="AE241" i="53"/>
  <c r="AF241" i="53"/>
  <c r="AE237" i="53"/>
  <c r="AF237" i="53"/>
  <c r="AC237" i="53"/>
  <c r="AD237" i="53"/>
  <c r="AC233" i="53"/>
  <c r="AD233" i="53"/>
  <c r="AE233" i="53"/>
  <c r="AF233" i="53"/>
  <c r="AC229" i="53"/>
  <c r="AF229" i="53"/>
  <c r="AE229" i="53"/>
  <c r="AD229" i="53"/>
  <c r="AF221" i="53"/>
  <c r="AD221" i="53"/>
  <c r="AC221" i="53"/>
  <c r="AE221" i="53"/>
  <c r="AD217" i="53"/>
  <c r="AF217" i="53"/>
  <c r="AE217" i="53"/>
  <c r="AC217" i="53"/>
  <c r="AC213" i="53"/>
  <c r="AD213" i="53"/>
  <c r="AF213" i="53"/>
  <c r="AE213" i="53"/>
  <c r="AC209" i="53"/>
  <c r="AD209" i="53"/>
  <c r="AF209" i="53"/>
  <c r="AE209" i="53"/>
  <c r="AD205" i="53"/>
  <c r="AE205" i="53"/>
  <c r="AF205" i="53"/>
  <c r="AC205" i="53"/>
  <c r="AC201" i="53"/>
  <c r="AF201" i="53"/>
  <c r="AE201" i="53"/>
  <c r="AD201" i="53"/>
  <c r="AE197" i="53"/>
  <c r="AC197" i="53"/>
  <c r="AF197" i="53"/>
  <c r="AD197" i="53"/>
  <c r="AD193" i="53"/>
  <c r="AE193" i="53"/>
  <c r="AF193" i="53"/>
  <c r="AC193" i="53"/>
  <c r="AD185" i="53"/>
  <c r="AF185" i="53"/>
  <c r="AC185" i="53"/>
  <c r="AE185" i="53"/>
  <c r="AC181" i="53"/>
  <c r="AF181" i="53"/>
  <c r="AD181" i="53"/>
  <c r="AE181" i="53"/>
  <c r="AC177" i="53"/>
  <c r="AF177" i="53"/>
  <c r="AE177" i="53"/>
  <c r="AD177" i="53"/>
  <c r="AF161" i="53"/>
  <c r="AC161" i="53"/>
  <c r="AE161" i="53"/>
  <c r="AD161" i="53"/>
  <c r="P136" i="53"/>
  <c r="AC136" i="53"/>
  <c r="AD136" i="53"/>
  <c r="AE136" i="53"/>
  <c r="AF136" i="53"/>
  <c r="AF129" i="53"/>
  <c r="AD129" i="53"/>
  <c r="AC129" i="53"/>
  <c r="AC125" i="53"/>
  <c r="AD125" i="53"/>
  <c r="AE125" i="53"/>
  <c r="AF125" i="53"/>
  <c r="AE121" i="53"/>
  <c r="AD121" i="53"/>
  <c r="AC121" i="53"/>
  <c r="AF121" i="53"/>
  <c r="AF117" i="53"/>
  <c r="AE117" i="53"/>
  <c r="AC117" i="53"/>
  <c r="AE113" i="53"/>
  <c r="AF113" i="53"/>
  <c r="AC113" i="53"/>
  <c r="AD113" i="53"/>
  <c r="AF109" i="53"/>
  <c r="AD109" i="53"/>
  <c r="AC109" i="53"/>
  <c r="AE109" i="53"/>
  <c r="AD105" i="53"/>
  <c r="AC105" i="53"/>
  <c r="AF105" i="53"/>
  <c r="AE105" i="53"/>
  <c r="AE101" i="53"/>
  <c r="AD101" i="53"/>
  <c r="AF101" i="53"/>
  <c r="AC101" i="53"/>
  <c r="AC97" i="53"/>
  <c r="AD97" i="53"/>
  <c r="AF97" i="53"/>
  <c r="AE97" i="53"/>
  <c r="P84" i="53"/>
  <c r="AF84" i="53"/>
  <c r="AC84" i="53"/>
  <c r="AD84" i="53"/>
  <c r="AE84" i="53"/>
  <c r="P76" i="53"/>
  <c r="AF76" i="53"/>
  <c r="AE76" i="53"/>
  <c r="AD76" i="53"/>
  <c r="P72" i="53"/>
  <c r="AE72" i="53"/>
  <c r="AC72" i="53"/>
  <c r="AD72" i="53"/>
  <c r="AF72" i="53"/>
  <c r="P64" i="53"/>
  <c r="AC64" i="53"/>
  <c r="AD64" i="53"/>
  <c r="AE64" i="53"/>
  <c r="AF64" i="53"/>
  <c r="P56" i="53"/>
  <c r="AC56" i="53"/>
  <c r="AE56" i="53"/>
  <c r="AD56" i="53"/>
  <c r="AF56" i="53"/>
  <c r="P48" i="53"/>
  <c r="AF48" i="53"/>
  <c r="AE48" i="53"/>
  <c r="AC48" i="53"/>
  <c r="P36" i="53"/>
  <c r="AC36" i="53"/>
  <c r="AE36" i="53"/>
  <c r="AD36" i="53"/>
  <c r="AF36" i="53"/>
  <c r="P28" i="53"/>
  <c r="AD28" i="53"/>
  <c r="AE28" i="53"/>
  <c r="AF28" i="53"/>
  <c r="AC28" i="53"/>
  <c r="P16" i="53"/>
  <c r="AE16" i="53"/>
  <c r="AC16" i="53"/>
  <c r="AF16" i="53"/>
  <c r="AD16" i="53"/>
  <c r="P12" i="53"/>
  <c r="AF12" i="53"/>
  <c r="AD12" i="53"/>
  <c r="AE12" i="53"/>
  <c r="AC12" i="53"/>
  <c r="P8" i="53"/>
  <c r="AF8" i="53"/>
  <c r="AE8" i="53"/>
  <c r="AC8" i="53"/>
  <c r="AD8" i="53"/>
  <c r="A2" i="64"/>
  <c r="S89" i="31"/>
  <c r="N89" i="31"/>
  <c r="AF253" i="53"/>
  <c r="AE129" i="53"/>
  <c r="AD48" i="53"/>
  <c r="AE342" i="53"/>
  <c r="N70" i="1"/>
  <c r="N18" i="1"/>
  <c r="N10" i="1"/>
  <c r="N6" i="1"/>
  <c r="B107" i="58"/>
  <c r="P175" i="37"/>
  <c r="P167" i="37"/>
  <c r="P159" i="37"/>
  <c r="P151" i="37"/>
  <c r="P143" i="37"/>
  <c r="P135" i="37"/>
  <c r="P127" i="37"/>
  <c r="P111" i="37"/>
  <c r="P103" i="37"/>
  <c r="P95" i="37"/>
  <c r="P83" i="37"/>
  <c r="P75" i="37"/>
  <c r="P67" i="37"/>
  <c r="P59" i="37"/>
  <c r="P55" i="37"/>
  <c r="P39" i="37"/>
  <c r="P17" i="37"/>
  <c r="O8" i="37"/>
  <c r="AD8" i="37" s="1"/>
  <c r="P441" i="53"/>
  <c r="AF441" i="53"/>
  <c r="AD441" i="53"/>
  <c r="AE441" i="53"/>
  <c r="AC441" i="53"/>
  <c r="AD433" i="53"/>
  <c r="AF433" i="53"/>
  <c r="AE433" i="53"/>
  <c r="AC433" i="53"/>
  <c r="AD425" i="53"/>
  <c r="AE425" i="53"/>
  <c r="AC425" i="53"/>
  <c r="AF425" i="53"/>
  <c r="P425" i="53"/>
  <c r="AC417" i="53"/>
  <c r="P417" i="53"/>
  <c r="AF417" i="53"/>
  <c r="AE417" i="53"/>
  <c r="AD417" i="53"/>
  <c r="AC409" i="53"/>
  <c r="P409" i="53"/>
  <c r="AE409" i="53"/>
  <c r="AF409" i="53"/>
  <c r="AD409" i="53"/>
  <c r="AF401" i="53"/>
  <c r="AE401" i="53"/>
  <c r="AD401" i="53"/>
  <c r="P401" i="53"/>
  <c r="AC401" i="53"/>
  <c r="AD393" i="53"/>
  <c r="AC393" i="53"/>
  <c r="P393" i="53"/>
  <c r="AF393" i="53"/>
  <c r="AE393" i="53"/>
  <c r="P385" i="53"/>
  <c r="AC385" i="53"/>
  <c r="AD385" i="53"/>
  <c r="AF385" i="53"/>
  <c r="AF377" i="53"/>
  <c r="P377" i="53"/>
  <c r="AE377" i="53"/>
  <c r="AD377" i="53"/>
  <c r="AC377" i="53"/>
  <c r="AE369" i="53"/>
  <c r="AF369" i="53"/>
  <c r="P369" i="53"/>
  <c r="AC369" i="53"/>
  <c r="AD369" i="53"/>
  <c r="P361" i="53"/>
  <c r="AF361" i="53"/>
  <c r="AD361" i="53"/>
  <c r="AC361" i="53"/>
  <c r="AE361" i="53"/>
  <c r="P353" i="53"/>
  <c r="AF353" i="53"/>
  <c r="AE353" i="53"/>
  <c r="AD353" i="53"/>
  <c r="AF345" i="53"/>
  <c r="AE345" i="53"/>
  <c r="AD345" i="53"/>
  <c r="AC345" i="53"/>
  <c r="P345" i="53"/>
  <c r="AD337" i="53"/>
  <c r="AE337" i="53"/>
  <c r="AC337" i="53"/>
  <c r="P337" i="53"/>
  <c r="AF337" i="53"/>
  <c r="AE329" i="53"/>
  <c r="AF329" i="53"/>
  <c r="AD329" i="53"/>
  <c r="AC329" i="53"/>
  <c r="P329" i="53"/>
  <c r="AF321" i="53"/>
  <c r="AE321" i="53"/>
  <c r="P321" i="53"/>
  <c r="AC321" i="53"/>
  <c r="AD321" i="53"/>
  <c r="AE317" i="53"/>
  <c r="AF317" i="53"/>
  <c r="AD317" i="53"/>
  <c r="P317" i="53"/>
  <c r="AC317" i="53"/>
  <c r="AC309" i="53"/>
  <c r="P309" i="53"/>
  <c r="AD309" i="53"/>
  <c r="AE309" i="53"/>
  <c r="AF309" i="53"/>
  <c r="AE305" i="53"/>
  <c r="AC305" i="53"/>
  <c r="AF305" i="53"/>
  <c r="AE5" i="37"/>
  <c r="P5" i="37"/>
  <c r="AD5" i="37"/>
  <c r="AF5" i="37"/>
  <c r="AC302" i="53"/>
  <c r="AF302" i="53"/>
  <c r="AE302" i="53"/>
  <c r="AD302" i="53"/>
  <c r="P301" i="53"/>
  <c r="P297" i="53"/>
  <c r="AF286" i="53"/>
  <c r="AE286" i="53"/>
  <c r="AD286" i="53"/>
  <c r="AC286" i="53"/>
  <c r="AE61" i="53"/>
  <c r="AN119" i="37"/>
  <c r="G14" i="64"/>
  <c r="C410" i="53"/>
  <c r="C416" i="53"/>
  <c r="B416" i="53" s="1"/>
  <c r="B33" i="58"/>
  <c r="P305" i="53"/>
  <c r="P7" i="37"/>
  <c r="P128" i="37"/>
  <c r="P96" i="37"/>
  <c r="AO62" i="37"/>
  <c r="P10" i="37"/>
  <c r="P163" i="37"/>
  <c r="AO11" i="37"/>
  <c r="P47" i="37"/>
  <c r="AC318" i="53"/>
  <c r="AC173" i="53"/>
  <c r="AD117" i="53"/>
  <c r="P330" i="53"/>
  <c r="P346" i="53"/>
  <c r="AF322" i="53"/>
  <c r="AC353" i="53"/>
  <c r="AC430" i="53"/>
  <c r="AE374" i="53"/>
  <c r="AE385" i="53"/>
  <c r="AD398" i="53"/>
  <c r="AC249" i="53"/>
  <c r="AD373" i="53"/>
  <c r="P418" i="53"/>
  <c r="P27" i="37"/>
  <c r="AC282" i="53"/>
  <c r="AF282" i="53"/>
  <c r="AD282" i="53"/>
  <c r="AE282" i="53"/>
  <c r="AE278" i="53"/>
  <c r="AF278" i="53"/>
  <c r="AD278" i="53"/>
  <c r="AC278" i="53"/>
  <c r="P277" i="53"/>
  <c r="AE270" i="53"/>
  <c r="AF270" i="53"/>
  <c r="AD270" i="53"/>
  <c r="AC270" i="53"/>
  <c r="AF258" i="53"/>
  <c r="AD258" i="53"/>
  <c r="AC258" i="53"/>
  <c r="AE258" i="53"/>
  <c r="AD254" i="53"/>
  <c r="AF254" i="53"/>
  <c r="AE254" i="53"/>
  <c r="AC254" i="53"/>
  <c r="P253" i="53"/>
  <c r="P249" i="53"/>
  <c r="AD242" i="53"/>
  <c r="AF242" i="53"/>
  <c r="AC242" i="53"/>
  <c r="AE242" i="53"/>
  <c r="AF238" i="53"/>
  <c r="AC238" i="53"/>
  <c r="AD238" i="53"/>
  <c r="AE234" i="53"/>
  <c r="AF234" i="53"/>
  <c r="AC234" i="53"/>
  <c r="AD234" i="53"/>
  <c r="P233" i="53"/>
  <c r="P229" i="53"/>
  <c r="P225" i="53"/>
  <c r="AC222" i="53"/>
  <c r="AF222" i="53"/>
  <c r="AE222" i="53"/>
  <c r="AD222" i="53"/>
  <c r="P221" i="53"/>
  <c r="P217" i="53"/>
  <c r="P213" i="53"/>
  <c r="AC210" i="53"/>
  <c r="AD210" i="53"/>
  <c r="AE210" i="53"/>
  <c r="AF210" i="53"/>
  <c r="P209" i="53"/>
  <c r="P205" i="53"/>
  <c r="P201" i="53"/>
  <c r="P197" i="53"/>
  <c r="AF190" i="53"/>
  <c r="AD190" i="53"/>
  <c r="AE190" i="53"/>
  <c r="AC190" i="53"/>
  <c r="AD186" i="53"/>
  <c r="AE186" i="53"/>
  <c r="AF186" i="53"/>
  <c r="AC182" i="53"/>
  <c r="AE182" i="53"/>
  <c r="AD182" i="53"/>
  <c r="AF182" i="53"/>
  <c r="P177" i="53"/>
  <c r="AF170" i="53"/>
  <c r="AD170" i="53"/>
  <c r="AE170" i="53"/>
  <c r="AC170" i="53"/>
  <c r="AF166" i="53"/>
  <c r="AE166" i="53"/>
  <c r="AD166" i="53"/>
  <c r="P165" i="53"/>
  <c r="P161" i="53"/>
  <c r="P157" i="53"/>
  <c r="P153" i="53"/>
  <c r="AE153" i="53"/>
  <c r="AD153" i="53"/>
  <c r="AF153" i="53"/>
  <c r="P149" i="53"/>
  <c r="AC149" i="53"/>
  <c r="AD149" i="53"/>
  <c r="AE149" i="53"/>
  <c r="AF149" i="53"/>
  <c r="AC142" i="53"/>
  <c r="AD142" i="53"/>
  <c r="AE142" i="53"/>
  <c r="AF142" i="53"/>
  <c r="AF138" i="53"/>
  <c r="AE138" i="53"/>
  <c r="AD138" i="53"/>
  <c r="AC138" i="53"/>
  <c r="AF130" i="53"/>
  <c r="AE130" i="53"/>
  <c r="AC130" i="53"/>
  <c r="AE126" i="53"/>
  <c r="AF126" i="53"/>
  <c r="AC126" i="53"/>
  <c r="AD126" i="53"/>
  <c r="AC122" i="53"/>
  <c r="AF122" i="53"/>
  <c r="AE122" i="53"/>
  <c r="AD122" i="53"/>
  <c r="AD118" i="53"/>
  <c r="AF118" i="53"/>
  <c r="AC118" i="53"/>
  <c r="AC114" i="53"/>
  <c r="AE114" i="53"/>
  <c r="AD114" i="53"/>
  <c r="AF114" i="53"/>
  <c r="P113" i="53"/>
  <c r="P109" i="53"/>
  <c r="P105" i="53"/>
  <c r="AE102" i="53"/>
  <c r="AC102" i="53"/>
  <c r="AF102" i="53"/>
  <c r="P101" i="53"/>
  <c r="P97" i="53"/>
  <c r="AF86" i="53"/>
  <c r="AE86" i="53"/>
  <c r="AC86" i="53"/>
  <c r="AF82" i="53"/>
  <c r="AE82" i="53"/>
  <c r="AD82" i="53"/>
  <c r="AC82" i="53"/>
  <c r="P81" i="53"/>
  <c r="AF81" i="53"/>
  <c r="AC81" i="53"/>
  <c r="AF74" i="53"/>
  <c r="AC74" i="53"/>
  <c r="AD74" i="53"/>
  <c r="AE74" i="53"/>
  <c r="P73" i="53"/>
  <c r="AF73" i="53"/>
  <c r="AD73" i="53"/>
  <c r="AC73" i="53"/>
  <c r="AE73" i="53"/>
  <c r="AC66" i="53"/>
  <c r="AE66" i="53"/>
  <c r="AF66" i="53"/>
  <c r="P65" i="53"/>
  <c r="AC65" i="53"/>
  <c r="AE65" i="53"/>
  <c r="AF65" i="53"/>
  <c r="AC58" i="53"/>
  <c r="AE58" i="53"/>
  <c r="AF58" i="53"/>
  <c r="AD54" i="53"/>
  <c r="AC54" i="53"/>
  <c r="AF54" i="53"/>
  <c r="AE54" i="53"/>
  <c r="P53" i="53"/>
  <c r="AD53" i="53"/>
  <c r="AC53" i="53"/>
  <c r="AF53" i="53"/>
  <c r="AE53" i="53"/>
  <c r="P49" i="53"/>
  <c r="AD49" i="53"/>
  <c r="AF49" i="53"/>
  <c r="AC49" i="53"/>
  <c r="AF42" i="53"/>
  <c r="AC42" i="53"/>
  <c r="AD42" i="53"/>
  <c r="AE42" i="53"/>
  <c r="P41" i="53"/>
  <c r="AC41" i="53"/>
  <c r="AF41" i="53"/>
  <c r="AD41" i="53"/>
  <c r="AE41" i="53"/>
  <c r="AC34" i="53"/>
  <c r="AD34" i="53"/>
  <c r="P29" i="53"/>
  <c r="AD29" i="53"/>
  <c r="AF29" i="53"/>
  <c r="AC29" i="53"/>
  <c r="AE29" i="53"/>
  <c r="AF22" i="53"/>
  <c r="AE22" i="53"/>
  <c r="AC22" i="53"/>
  <c r="AD14" i="53"/>
  <c r="AE14" i="53"/>
  <c r="AF14" i="53"/>
  <c r="AC14" i="53"/>
  <c r="D8" i="58"/>
  <c r="D19" i="58"/>
  <c r="D18" i="58"/>
  <c r="D13" i="58"/>
  <c r="D12" i="58"/>
  <c r="D15" i="58"/>
  <c r="D20" i="58"/>
  <c r="D17" i="58"/>
  <c r="A16" i="31"/>
  <c r="B2" i="52" s="1"/>
  <c r="I7" i="45"/>
  <c r="I33" i="45"/>
  <c r="I57" i="45"/>
  <c r="I65" i="45"/>
  <c r="I66" i="45"/>
  <c r="I73" i="45"/>
  <c r="I89" i="45"/>
  <c r="I105" i="45"/>
  <c r="I114" i="45"/>
  <c r="I130" i="45"/>
  <c r="I146" i="45"/>
  <c r="I170" i="45"/>
  <c r="I194" i="45"/>
  <c r="I202" i="45"/>
  <c r="I210" i="45"/>
  <c r="I217" i="45"/>
  <c r="I226" i="45"/>
  <c r="I234" i="45"/>
  <c r="I242" i="45"/>
  <c r="I249" i="45"/>
  <c r="I258" i="45"/>
  <c r="I266" i="45"/>
  <c r="I273" i="45"/>
  <c r="I281" i="45"/>
  <c r="I298" i="45"/>
  <c r="I306" i="45"/>
  <c r="I313" i="45"/>
  <c r="I330" i="45"/>
  <c r="I337" i="45"/>
  <c r="N65" i="31"/>
  <c r="N71" i="31"/>
  <c r="B96" i="58"/>
  <c r="M58" i="31"/>
  <c r="N58" i="31"/>
  <c r="M62" i="31"/>
  <c r="N67" i="31"/>
  <c r="S80" i="31"/>
  <c r="N80" i="31"/>
  <c r="AD81" i="53"/>
  <c r="AD58" i="53"/>
  <c r="AD65" i="53"/>
  <c r="P285" i="53"/>
  <c r="P281" i="53"/>
  <c r="AE274" i="53"/>
  <c r="AC274" i="53"/>
  <c r="AF274" i="53"/>
  <c r="AD274" i="53"/>
  <c r="P273" i="53"/>
  <c r="P269" i="53"/>
  <c r="AC266" i="53"/>
  <c r="AD266" i="53"/>
  <c r="AF266" i="53"/>
  <c r="AE266" i="53"/>
  <c r="P265" i="53"/>
  <c r="P261" i="53"/>
  <c r="P257" i="53"/>
  <c r="AD250" i="53"/>
  <c r="AC250" i="53"/>
  <c r="AF250" i="53"/>
  <c r="AF246" i="53"/>
  <c r="AC246" i="53"/>
  <c r="AD246" i="53"/>
  <c r="P245" i="53"/>
  <c r="P241" i="53"/>
  <c r="P237" i="53"/>
  <c r="AF230" i="53"/>
  <c r="AD230" i="53"/>
  <c r="AC230" i="53"/>
  <c r="AE226" i="53"/>
  <c r="AC226" i="53"/>
  <c r="AF226" i="53"/>
  <c r="AD226" i="53"/>
  <c r="AD218" i="53"/>
  <c r="AF218" i="53"/>
  <c r="AC218" i="53"/>
  <c r="AD214" i="53"/>
  <c r="AE214" i="53"/>
  <c r="AF214" i="53"/>
  <c r="AC214" i="53"/>
  <c r="AF206" i="53"/>
  <c r="AE206" i="53"/>
  <c r="AE202" i="53"/>
  <c r="AD202" i="53"/>
  <c r="AF202" i="53"/>
  <c r="AC202" i="53"/>
  <c r="AC198" i="53"/>
  <c r="AF198" i="53"/>
  <c r="AD198" i="53"/>
  <c r="AE194" i="53"/>
  <c r="AF194" i="53"/>
  <c r="AC194" i="53"/>
  <c r="P193" i="53"/>
  <c r="P189" i="53"/>
  <c r="P185" i="53"/>
  <c r="P181" i="53"/>
  <c r="AF178" i="53"/>
  <c r="AC178" i="53"/>
  <c r="AE178" i="53"/>
  <c r="AD174" i="53"/>
  <c r="AE174" i="53"/>
  <c r="AC174" i="53"/>
  <c r="AF174" i="53"/>
  <c r="P173" i="53"/>
  <c r="P169" i="53"/>
  <c r="AF162" i="53"/>
  <c r="AE162" i="53"/>
  <c r="AC162" i="53"/>
  <c r="AD158" i="53"/>
  <c r="AC158" i="53"/>
  <c r="AE158" i="53"/>
  <c r="AE154" i="53"/>
  <c r="AF154" i="53"/>
  <c r="AD154" i="53"/>
  <c r="AE150" i="53"/>
  <c r="AC150" i="53"/>
  <c r="AF150" i="53"/>
  <c r="AD150" i="53"/>
  <c r="AE146" i="53"/>
  <c r="AF146" i="53"/>
  <c r="AC146" i="53"/>
  <c r="AD146" i="53"/>
  <c r="P145" i="53"/>
  <c r="AD145" i="53"/>
  <c r="AF145" i="53"/>
  <c r="AC145" i="53"/>
  <c r="P141" i="53"/>
  <c r="AE141" i="53"/>
  <c r="AD141" i="53"/>
  <c r="AF141" i="53"/>
  <c r="AC141" i="53"/>
  <c r="P137" i="53"/>
  <c r="AC137" i="53"/>
  <c r="AD137" i="53"/>
  <c r="AC134" i="53"/>
  <c r="AE134" i="53"/>
  <c r="P133" i="53"/>
  <c r="AD133" i="53"/>
  <c r="AE133" i="53"/>
  <c r="AF133" i="53"/>
  <c r="AC133" i="53"/>
  <c r="P129" i="53"/>
  <c r="P125" i="53"/>
  <c r="P121" i="53"/>
  <c r="P117" i="53"/>
  <c r="AC110" i="53"/>
  <c r="AD110" i="53"/>
  <c r="AE110" i="53"/>
  <c r="AF110" i="53"/>
  <c r="AD106" i="53"/>
  <c r="AF106" i="53"/>
  <c r="AC106" i="53"/>
  <c r="AE98" i="53"/>
  <c r="AD98" i="53"/>
  <c r="AC98" i="53"/>
  <c r="AF98" i="53"/>
  <c r="AF94" i="53"/>
  <c r="AC94" i="53"/>
  <c r="AE94" i="53"/>
  <c r="AD94" i="53"/>
  <c r="P93" i="53"/>
  <c r="AF90" i="53"/>
  <c r="AC90" i="53"/>
  <c r="AE90" i="53"/>
  <c r="AD90" i="53"/>
  <c r="P89" i="53"/>
  <c r="AE89" i="53"/>
  <c r="AF89" i="53"/>
  <c r="AD89" i="53"/>
  <c r="AC89" i="53"/>
  <c r="P85" i="53"/>
  <c r="AE85" i="53"/>
  <c r="AD85" i="53"/>
  <c r="AF85" i="53"/>
  <c r="AC78" i="53"/>
  <c r="AE78" i="53"/>
  <c r="AD78" i="53"/>
  <c r="P77" i="53"/>
  <c r="AD77" i="53"/>
  <c r="AE77" i="53"/>
  <c r="AC77" i="53"/>
  <c r="AF77" i="53"/>
  <c r="AF70" i="53"/>
  <c r="AE70" i="53"/>
  <c r="AD70" i="53"/>
  <c r="AC70" i="53"/>
  <c r="P69" i="53"/>
  <c r="AF69" i="53"/>
  <c r="AE69" i="53"/>
  <c r="AC69" i="53"/>
  <c r="AD69" i="53"/>
  <c r="AC62" i="53"/>
  <c r="AE62" i="53"/>
  <c r="AF62" i="53"/>
  <c r="AD62" i="53"/>
  <c r="P61" i="53"/>
  <c r="AC61" i="53"/>
  <c r="AF61" i="53"/>
  <c r="AD61" i="53"/>
  <c r="P57" i="53"/>
  <c r="AF57" i="53"/>
  <c r="AC57" i="53"/>
  <c r="AE57" i="53"/>
  <c r="AD57" i="53"/>
  <c r="AC50" i="53"/>
  <c r="AF50" i="53"/>
  <c r="AE50" i="53"/>
  <c r="AD50" i="53"/>
  <c r="AE46" i="53"/>
  <c r="AD46" i="53"/>
  <c r="AF46" i="53"/>
  <c r="P45" i="53"/>
  <c r="AF45" i="53"/>
  <c r="AE45" i="53"/>
  <c r="AC45" i="53"/>
  <c r="AE38" i="53"/>
  <c r="AF38" i="53"/>
  <c r="AC38" i="53"/>
  <c r="AD38" i="53"/>
  <c r="P37" i="53"/>
  <c r="AF37" i="53"/>
  <c r="AE37" i="53"/>
  <c r="AC37" i="53"/>
  <c r="AD37" i="53"/>
  <c r="P33" i="53"/>
  <c r="AF33" i="53"/>
  <c r="AC33" i="53"/>
  <c r="AD33" i="53"/>
  <c r="AE33" i="53"/>
  <c r="AF30" i="53"/>
  <c r="AC30" i="53"/>
  <c r="AD30" i="53"/>
  <c r="AE30" i="53"/>
  <c r="AC26" i="53"/>
  <c r="AD26" i="53"/>
  <c r="AF26" i="53"/>
  <c r="AE26" i="53"/>
  <c r="P25" i="53"/>
  <c r="AD25" i="53"/>
  <c r="AF25" i="53"/>
  <c r="AE25" i="53"/>
  <c r="AC25" i="53"/>
  <c r="P21" i="53"/>
  <c r="AC21" i="53"/>
  <c r="AD21" i="53"/>
  <c r="AE21" i="53"/>
  <c r="AF21" i="53"/>
  <c r="AF18" i="53"/>
  <c r="AC18" i="53"/>
  <c r="AD18" i="53"/>
  <c r="P17" i="53"/>
  <c r="AE17" i="53"/>
  <c r="AF17" i="53"/>
  <c r="AC17" i="53"/>
  <c r="AD17" i="53"/>
  <c r="P13" i="53"/>
  <c r="AC13" i="53"/>
  <c r="AD13" i="53"/>
  <c r="AF13" i="53"/>
  <c r="AE13" i="53"/>
  <c r="AE10" i="53"/>
  <c r="AC10" i="53"/>
  <c r="AD10" i="53"/>
  <c r="P9" i="53"/>
  <c r="AC9" i="53"/>
  <c r="AF9" i="53"/>
  <c r="AD9" i="53"/>
  <c r="AE9" i="53"/>
  <c r="AF6" i="53"/>
  <c r="AC6" i="53"/>
  <c r="AE6" i="53"/>
  <c r="P5" i="53"/>
  <c r="AC5" i="53"/>
  <c r="D14" i="58"/>
  <c r="AD5" i="53"/>
  <c r="I23" i="45"/>
  <c r="I47" i="45"/>
  <c r="I55" i="45"/>
  <c r="I63" i="45"/>
  <c r="I71" i="45"/>
  <c r="I79" i="45"/>
  <c r="I111" i="45"/>
  <c r="I127" i="45"/>
  <c r="I135" i="45"/>
  <c r="I143" i="45"/>
  <c r="I151" i="45"/>
  <c r="I175" i="45"/>
  <c r="I183" i="45"/>
  <c r="I191" i="45"/>
  <c r="I199" i="45"/>
  <c r="I231" i="45"/>
  <c r="I239" i="45"/>
  <c r="I255" i="45"/>
  <c r="I263" i="45"/>
  <c r="I295" i="45"/>
  <c r="I303" i="45"/>
  <c r="I319" i="45"/>
  <c r="I327" i="45"/>
  <c r="I335" i="45"/>
  <c r="I9" i="54"/>
  <c r="I17" i="54"/>
  <c r="I27" i="54"/>
  <c r="I29" i="54"/>
  <c r="I45" i="54"/>
  <c r="I49" i="54"/>
  <c r="I63" i="54"/>
  <c r="I67" i="54"/>
  <c r="I79" i="54"/>
  <c r="I85" i="54"/>
  <c r="I93" i="54"/>
  <c r="I117" i="54"/>
  <c r="I133" i="54"/>
  <c r="I145" i="54"/>
  <c r="I151" i="54"/>
  <c r="I157" i="54"/>
  <c r="I173" i="54"/>
  <c r="I183" i="54"/>
  <c r="I187" i="54"/>
  <c r="I189" i="54"/>
  <c r="I191" i="54"/>
  <c r="I205" i="54"/>
  <c r="I215" i="54"/>
  <c r="I223" i="54"/>
  <c r="I239" i="54"/>
  <c r="I247" i="54"/>
  <c r="I255" i="54"/>
  <c r="I263" i="54"/>
  <c r="I271" i="54"/>
  <c r="I279" i="54"/>
  <c r="I287" i="54"/>
  <c r="I295" i="54"/>
  <c r="I303" i="54"/>
  <c r="I311" i="54"/>
  <c r="I323" i="54"/>
  <c r="I325" i="54"/>
  <c r="I331" i="54"/>
  <c r="I333" i="54"/>
  <c r="N69" i="31"/>
  <c r="M69" i="31"/>
  <c r="AC153" i="53"/>
  <c r="AF78" i="53"/>
  <c r="AD66" i="53"/>
  <c r="AF34" i="53"/>
  <c r="AD194" i="53"/>
  <c r="AD262" i="53"/>
  <c r="AD22" i="53"/>
  <c r="AE218" i="53"/>
  <c r="AF158" i="53"/>
  <c r="AC166" i="53"/>
  <c r="AE230" i="53"/>
  <c r="AE137" i="53"/>
  <c r="AD178" i="53"/>
  <c r="AD206" i="53"/>
  <c r="AE106" i="53"/>
  <c r="AD50" i="2"/>
  <c r="AC68" i="2"/>
  <c r="C435" i="53"/>
  <c r="B435" i="53" s="1"/>
  <c r="B52" i="58"/>
  <c r="N59" i="31"/>
  <c r="AC447" i="53"/>
  <c r="AD447" i="53"/>
  <c r="AE447" i="53"/>
  <c r="AF447" i="53"/>
  <c r="AE443" i="53"/>
  <c r="AC443" i="53"/>
  <c r="P443" i="53"/>
  <c r="AD443" i="53"/>
  <c r="AE439" i="53"/>
  <c r="AF439" i="53"/>
  <c r="AC439" i="53"/>
  <c r="AD435" i="53"/>
  <c r="P435" i="53"/>
  <c r="AE435" i="53"/>
  <c r="AC435" i="53"/>
  <c r="P431" i="53"/>
  <c r="AF431" i="53"/>
  <c r="AD431" i="53"/>
  <c r="AE431" i="53"/>
  <c r="AD427" i="53"/>
  <c r="AE427" i="53"/>
  <c r="AF427" i="53"/>
  <c r="AD423" i="53"/>
  <c r="AF423" i="53"/>
  <c r="P423" i="53"/>
  <c r="P419" i="53"/>
  <c r="AD419" i="53"/>
  <c r="AF419" i="53"/>
  <c r="AE419" i="53"/>
  <c r="P415" i="53"/>
  <c r="AC415" i="53"/>
  <c r="AD415" i="53"/>
  <c r="P411" i="53"/>
  <c r="AE411" i="53"/>
  <c r="AD411" i="53"/>
  <c r="AE407" i="53"/>
  <c r="AC407" i="53"/>
  <c r="AF407" i="53"/>
  <c r="AD407" i="53"/>
  <c r="AF403" i="53"/>
  <c r="AD403" i="53"/>
  <c r="P403" i="53"/>
  <c r="AC403" i="53"/>
  <c r="AF399" i="53"/>
  <c r="AC399" i="53"/>
  <c r="P399" i="53"/>
  <c r="AC395" i="53"/>
  <c r="AF395" i="53"/>
  <c r="P395" i="53"/>
  <c r="AE395" i="53"/>
  <c r="AE391" i="53"/>
  <c r="AC391" i="53"/>
  <c r="AF391" i="53"/>
  <c r="AD391" i="53"/>
  <c r="AF387" i="53"/>
  <c r="AE387" i="53"/>
  <c r="P387" i="53"/>
  <c r="AC387" i="53"/>
  <c r="AE383" i="53"/>
  <c r="AD383" i="53"/>
  <c r="AF383" i="53"/>
  <c r="AD379" i="53"/>
  <c r="AF379" i="53"/>
  <c r="P379" i="53"/>
  <c r="P375" i="53"/>
  <c r="AD375" i="53"/>
  <c r="AC375" i="53"/>
  <c r="AF375" i="53"/>
  <c r="P371" i="53"/>
  <c r="AE371" i="53"/>
  <c r="P367" i="53"/>
  <c r="AE367" i="53"/>
  <c r="AD367" i="53"/>
  <c r="AC367" i="53"/>
  <c r="AF363" i="53"/>
  <c r="AE363" i="53"/>
  <c r="AC363" i="53"/>
  <c r="AF359" i="53"/>
  <c r="AE359" i="53"/>
  <c r="AC359" i="53"/>
  <c r="AE355" i="53"/>
  <c r="AF355" i="53"/>
  <c r="AF351" i="53"/>
  <c r="AD351" i="53"/>
  <c r="AE351" i="53"/>
  <c r="AC351" i="53"/>
  <c r="AF347" i="53"/>
  <c r="AC347" i="53"/>
  <c r="P347" i="53"/>
  <c r="AD343" i="53"/>
  <c r="AF343" i="53"/>
  <c r="AE343" i="53"/>
  <c r="AF339" i="53"/>
  <c r="AE339" i="53"/>
  <c r="AC339" i="53"/>
  <c r="P339" i="53"/>
  <c r="AD335" i="53"/>
  <c r="P335" i="53"/>
  <c r="AE335" i="53"/>
  <c r="AC335" i="53"/>
  <c r="AF331" i="53"/>
  <c r="AD331" i="53"/>
  <c r="P331" i="53"/>
  <c r="AC327" i="53"/>
  <c r="AD327" i="53"/>
  <c r="P327" i="53"/>
  <c r="AF323" i="53"/>
  <c r="AD323" i="53"/>
  <c r="AE323" i="53"/>
  <c r="AC323" i="53"/>
  <c r="AC319" i="53"/>
  <c r="P319" i="53"/>
  <c r="AE319" i="53"/>
  <c r="AD319" i="53"/>
  <c r="AC315" i="53"/>
  <c r="AE315" i="53"/>
  <c r="AF315" i="53"/>
  <c r="AF311" i="53"/>
  <c r="AE311" i="53"/>
  <c r="P311" i="53"/>
  <c r="AD307" i="53"/>
  <c r="AC307" i="53"/>
  <c r="P307" i="53"/>
  <c r="O36" i="2"/>
  <c r="AF36" i="2" s="1"/>
  <c r="AD60" i="2"/>
  <c r="AD69" i="2"/>
  <c r="AE69" i="2"/>
  <c r="AC69" i="2"/>
  <c r="AF349" i="2"/>
  <c r="AE349" i="2"/>
  <c r="AD349" i="2"/>
  <c r="AC349" i="2"/>
  <c r="AF351" i="2"/>
  <c r="AD351" i="2"/>
  <c r="AC351" i="2"/>
  <c r="AE351" i="2"/>
  <c r="AF353" i="2"/>
  <c r="AC353" i="2"/>
  <c r="AD353" i="2"/>
  <c r="AE355" i="2"/>
  <c r="AC355" i="2"/>
  <c r="AF355" i="2"/>
  <c r="AE357" i="2"/>
  <c r="AF357" i="2"/>
  <c r="AC357" i="2"/>
  <c r="AF359" i="2"/>
  <c r="AD359" i="2"/>
  <c r="AC361" i="2"/>
  <c r="AD361" i="2"/>
  <c r="AE363" i="2"/>
  <c r="AD363" i="2"/>
  <c r="AF363" i="2"/>
  <c r="AC363" i="2"/>
  <c r="AF365" i="2"/>
  <c r="AC365" i="2"/>
  <c r="AE365" i="2"/>
  <c r="AE367" i="2"/>
  <c r="AD367" i="2"/>
  <c r="AC367" i="2"/>
  <c r="AF367" i="2"/>
  <c r="AF369" i="2"/>
  <c r="AC369" i="2"/>
  <c r="AE369" i="2"/>
  <c r="AD369" i="2"/>
  <c r="AC371" i="2"/>
  <c r="AD371" i="2"/>
  <c r="AF371" i="2"/>
  <c r="AC373" i="2"/>
  <c r="AE373" i="2"/>
  <c r="AD373" i="2"/>
  <c r="AF373" i="2"/>
  <c r="AE375" i="2"/>
  <c r="AC375" i="2"/>
  <c r="AF377" i="2"/>
  <c r="AC377" i="2"/>
  <c r="AD377" i="2"/>
  <c r="AF379" i="2"/>
  <c r="AE379" i="2"/>
  <c r="AF381" i="2"/>
  <c r="AE381" i="2"/>
  <c r="AC381" i="2"/>
  <c r="AE383" i="2"/>
  <c r="AD383" i="2"/>
  <c r="AC383" i="2"/>
  <c r="AC385" i="2"/>
  <c r="AE385" i="2"/>
  <c r="AF385" i="2"/>
  <c r="AD385" i="2"/>
  <c r="AE387" i="2"/>
  <c r="AD387" i="2"/>
  <c r="AF387" i="2"/>
  <c r="AC387" i="2"/>
  <c r="AD389" i="2"/>
  <c r="AE389" i="2"/>
  <c r="AF391" i="2"/>
  <c r="AE391" i="2"/>
  <c r="AD391" i="2"/>
  <c r="AC391" i="2"/>
  <c r="AC393" i="2"/>
  <c r="AD393" i="2"/>
  <c r="AF393" i="2"/>
  <c r="AE393" i="2"/>
  <c r="AC395" i="2"/>
  <c r="AF395" i="2"/>
  <c r="AE395" i="2"/>
  <c r="AC397" i="2"/>
  <c r="AE397" i="2"/>
  <c r="AE399" i="2"/>
  <c r="AF399" i="2"/>
  <c r="AC399" i="2"/>
  <c r="AE401" i="2"/>
  <c r="AD401" i="2"/>
  <c r="AC401" i="2"/>
  <c r="AF401" i="2"/>
  <c r="AF403" i="2"/>
  <c r="AE403" i="2"/>
  <c r="AE405" i="2"/>
  <c r="AC405" i="2"/>
  <c r="AF407" i="2"/>
  <c r="AD407" i="2"/>
  <c r="AC407" i="2"/>
  <c r="AC409" i="2"/>
  <c r="AF409" i="2"/>
  <c r="AE409" i="2"/>
  <c r="AC411" i="2"/>
  <c r="AC413" i="2"/>
  <c r="AF413" i="2"/>
  <c r="AC415" i="2"/>
  <c r="AD415" i="2"/>
  <c r="AE415" i="2"/>
  <c r="AF415" i="2"/>
  <c r="AE417" i="2"/>
  <c r="AF417" i="2"/>
  <c r="AD417" i="2"/>
  <c r="AF419" i="2"/>
  <c r="AE421" i="2"/>
  <c r="AF421" i="2"/>
  <c r="AD421" i="2"/>
  <c r="AE423" i="2"/>
  <c r="AC423" i="2"/>
  <c r="AE425" i="2"/>
  <c r="AF425" i="2"/>
  <c r="AC425" i="2"/>
  <c r="AD427" i="2"/>
  <c r="AE427" i="2"/>
  <c r="AF429" i="2"/>
  <c r="AC429" i="2"/>
  <c r="AD429" i="2"/>
  <c r="AE429" i="2"/>
  <c r="AE431" i="2"/>
  <c r="AC431" i="2"/>
  <c r="AF431" i="2"/>
  <c r="AD431" i="2"/>
  <c r="AD433" i="2"/>
  <c r="AC433" i="2"/>
  <c r="AF433" i="2"/>
  <c r="AC435" i="2"/>
  <c r="AF435" i="2"/>
  <c r="AE435" i="2"/>
  <c r="AF437" i="2"/>
  <c r="AD437" i="2"/>
  <c r="AC437" i="2"/>
  <c r="AE439" i="2"/>
  <c r="AF439" i="2"/>
  <c r="AD439" i="2"/>
  <c r="AC439" i="2"/>
  <c r="AE441" i="2"/>
  <c r="AD441" i="2"/>
  <c r="AC441" i="2"/>
  <c r="AD443" i="2"/>
  <c r="AC443" i="2"/>
  <c r="AF443" i="2"/>
  <c r="AE443" i="2"/>
  <c r="AC445" i="2"/>
  <c r="AF445" i="2"/>
  <c r="AE445" i="2"/>
  <c r="AE447" i="2"/>
  <c r="AC447" i="2"/>
  <c r="AD447" i="2"/>
  <c r="B41" i="58"/>
  <c r="N66" i="31"/>
  <c r="N57" i="31"/>
  <c r="AD315" i="53"/>
  <c r="P323" i="53"/>
  <c r="AC355" i="53"/>
  <c r="P359" i="53"/>
  <c r="AC423" i="53"/>
  <c r="AE347" i="53"/>
  <c r="AC331" i="53"/>
  <c r="P343" i="53"/>
  <c r="AC427" i="53"/>
  <c r="AD311" i="53"/>
  <c r="AC371" i="53"/>
  <c r="AD439" i="53"/>
  <c r="P351" i="53"/>
  <c r="AD387" i="53"/>
  <c r="AF415" i="53"/>
  <c r="AD413" i="2"/>
  <c r="AD423" i="2"/>
  <c r="AC421" i="2"/>
  <c r="AE377" i="2"/>
  <c r="AF423" i="2"/>
  <c r="AF389" i="2"/>
  <c r="AF427" i="2"/>
  <c r="AC417" i="2"/>
  <c r="AE353" i="2"/>
  <c r="AF447" i="2"/>
  <c r="AD445" i="2"/>
  <c r="AE361" i="2"/>
  <c r="AE437" i="2"/>
  <c r="AE448" i="53"/>
  <c r="AF448" i="53"/>
  <c r="AD444" i="53"/>
  <c r="AC444" i="53"/>
  <c r="AC440" i="53"/>
  <c r="AE440" i="53"/>
  <c r="AD432" i="53"/>
  <c r="AF432" i="53"/>
  <c r="AD428" i="53"/>
  <c r="P428" i="53"/>
  <c r="AE428" i="53"/>
  <c r="AD424" i="53"/>
  <c r="AE424" i="53"/>
  <c r="P424" i="53"/>
  <c r="AE420" i="53"/>
  <c r="AD420" i="53"/>
  <c r="AE416" i="53"/>
  <c r="AD416" i="53"/>
  <c r="AC412" i="53"/>
  <c r="AE412" i="53"/>
  <c r="P408" i="53"/>
  <c r="AF408" i="53"/>
  <c r="AD408" i="53"/>
  <c r="AC404" i="53"/>
  <c r="AE404" i="53"/>
  <c r="AF396" i="53"/>
  <c r="AE396" i="53"/>
  <c r="P396" i="53"/>
  <c r="AD392" i="53"/>
  <c r="AC392" i="53"/>
  <c r="P388" i="53"/>
  <c r="AC388" i="53"/>
  <c r="AE388" i="53"/>
  <c r="AC380" i="53"/>
  <c r="AF380" i="53"/>
  <c r="AD372" i="53"/>
  <c r="AE372" i="53"/>
  <c r="P372" i="53"/>
  <c r="AD368" i="53"/>
  <c r="AC368" i="53"/>
  <c r="P364" i="53"/>
  <c r="AF364" i="53"/>
  <c r="AE364" i="53"/>
  <c r="AC356" i="53"/>
  <c r="AE356" i="53"/>
  <c r="AD356" i="53"/>
  <c r="AF352" i="53"/>
  <c r="P352" i="53"/>
  <c r="AD352" i="53"/>
  <c r="AC344" i="53"/>
  <c r="AD344" i="53"/>
  <c r="AE340" i="53"/>
  <c r="AF340" i="53"/>
  <c r="AD336" i="53"/>
  <c r="AC336" i="53"/>
  <c r="P336" i="53"/>
  <c r="AF332" i="53"/>
  <c r="AC332" i="53"/>
  <c r="AD328" i="53"/>
  <c r="AE328" i="53"/>
  <c r="P328" i="53"/>
  <c r="AE320" i="53"/>
  <c r="AF320" i="53"/>
  <c r="P320" i="53"/>
  <c r="AC316" i="53"/>
  <c r="AD316" i="53"/>
  <c r="AD312" i="53"/>
  <c r="AE312" i="53"/>
  <c r="AE308" i="53"/>
  <c r="AC308" i="53"/>
  <c r="O33" i="2"/>
  <c r="AE33" i="2" s="1"/>
  <c r="AD30" i="2"/>
  <c r="P30" i="2"/>
  <c r="O25" i="2"/>
  <c r="AD25" i="2" s="1"/>
  <c r="O17" i="2"/>
  <c r="AF17" i="2" s="1"/>
  <c r="O7" i="2"/>
  <c r="M20" i="31"/>
  <c r="N20" i="31"/>
  <c r="N22" i="31"/>
  <c r="M22" i="31"/>
  <c r="M35" i="31"/>
  <c r="N35" i="31"/>
  <c r="M37" i="31"/>
  <c r="N37" i="31"/>
  <c r="N39" i="31"/>
  <c r="M39" i="31"/>
  <c r="N41" i="31"/>
  <c r="M41" i="31"/>
  <c r="S18" i="31"/>
  <c r="N18" i="31"/>
  <c r="O27" i="2"/>
  <c r="AD27" i="2" s="1"/>
  <c r="O19" i="2"/>
  <c r="AF19" i="2" s="1"/>
  <c r="O11" i="2"/>
  <c r="AD11" i="2" s="1"/>
  <c r="P9" i="2"/>
  <c r="AF9" i="2"/>
  <c r="M27" i="31"/>
  <c r="N27" i="31"/>
  <c r="N29" i="31"/>
  <c r="M29" i="31"/>
  <c r="S28" i="31"/>
  <c r="N28" i="31"/>
  <c r="S52" i="31"/>
  <c r="N52" i="31"/>
  <c r="O21" i="2"/>
  <c r="AC21" i="2" s="1"/>
  <c r="AF94" i="2"/>
  <c r="AE94" i="2"/>
  <c r="AF98" i="2"/>
  <c r="AF118" i="2"/>
  <c r="AE130" i="2"/>
  <c r="AF130" i="2"/>
  <c r="AF142" i="2"/>
  <c r="AF148" i="2"/>
  <c r="AF154" i="2"/>
  <c r="AF166" i="2"/>
  <c r="AC178" i="2"/>
  <c r="AF178" i="2"/>
  <c r="AF182" i="2"/>
  <c r="AF186" i="2"/>
  <c r="AF190" i="2"/>
  <c r="AF214" i="2"/>
  <c r="AF216" i="2"/>
  <c r="AF272" i="2"/>
  <c r="AF298" i="2"/>
  <c r="AF366" i="2"/>
  <c r="AF394" i="2"/>
  <c r="AC394" i="2"/>
  <c r="N26" i="31"/>
  <c r="M32" i="31"/>
  <c r="N32" i="31"/>
  <c r="M49" i="31"/>
  <c r="N49" i="31"/>
  <c r="N51" i="31"/>
  <c r="M51" i="31"/>
  <c r="S48" i="31"/>
  <c r="N48" i="31"/>
  <c r="AA55" i="31"/>
  <c r="AC55" i="31"/>
  <c r="N41" i="1"/>
  <c r="E56" i="31"/>
  <c r="O23" i="2"/>
  <c r="AE23" i="2" s="1"/>
  <c r="AF65" i="2"/>
  <c r="N40" i="31"/>
  <c r="M42" i="31"/>
  <c r="N42" i="31"/>
  <c r="N44" i="31"/>
  <c r="M44" i="31"/>
  <c r="M46" i="31"/>
  <c r="N46" i="31"/>
  <c r="S38" i="31"/>
  <c r="N38" i="31"/>
  <c r="N60" i="1"/>
  <c r="C445" i="53"/>
  <c r="B445" i="53" s="1"/>
  <c r="N38" i="1"/>
  <c r="P302" i="53"/>
  <c r="P298" i="53"/>
  <c r="P294" i="53"/>
  <c r="P290" i="53"/>
  <c r="P286" i="53"/>
  <c r="P282" i="53"/>
  <c r="P278" i="53"/>
  <c r="P274" i="53"/>
  <c r="P270" i="53"/>
  <c r="P266" i="53"/>
  <c r="P262" i="53"/>
  <c r="P258" i="53"/>
  <c r="P254" i="53"/>
  <c r="P250" i="53"/>
  <c r="P246" i="53"/>
  <c r="P242" i="53"/>
  <c r="P238" i="53"/>
  <c r="P234" i="53"/>
  <c r="P230" i="53"/>
  <c r="P226" i="53"/>
  <c r="P222" i="53"/>
  <c r="P218" i="53"/>
  <c r="P214" i="53"/>
  <c r="P210" i="53"/>
  <c r="P206" i="53"/>
  <c r="P202" i="53"/>
  <c r="P198" i="53"/>
  <c r="P194" i="53"/>
  <c r="P190" i="53"/>
  <c r="P186" i="53"/>
  <c r="P182" i="53"/>
  <c r="P178" i="53"/>
  <c r="P174" i="53"/>
  <c r="P170" i="53"/>
  <c r="P166" i="53"/>
  <c r="P162" i="53"/>
  <c r="P158" i="53"/>
  <c r="P154" i="53"/>
  <c r="P303" i="53"/>
  <c r="P299" i="53"/>
  <c r="P295" i="53"/>
  <c r="P291" i="53"/>
  <c r="P287" i="53"/>
  <c r="P283" i="53"/>
  <c r="P279" i="53"/>
  <c r="P275" i="53"/>
  <c r="P271" i="53"/>
  <c r="P267" i="53"/>
  <c r="P263" i="53"/>
  <c r="P259" i="53"/>
  <c r="P255" i="53"/>
  <c r="P251" i="53"/>
  <c r="P247" i="53"/>
  <c r="P243" i="53"/>
  <c r="P239" i="53"/>
  <c r="P235" i="53"/>
  <c r="P231" i="53"/>
  <c r="P227" i="53"/>
  <c r="P223" i="53"/>
  <c r="P219" i="53"/>
  <c r="P215" i="53"/>
  <c r="P211" i="53"/>
  <c r="P207" i="53"/>
  <c r="P203" i="53"/>
  <c r="P199" i="53"/>
  <c r="P195" i="53"/>
  <c r="P191" i="53"/>
  <c r="P187" i="53"/>
  <c r="P183" i="53"/>
  <c r="P179" i="53"/>
  <c r="P175" i="53"/>
  <c r="P171" i="53"/>
  <c r="P167" i="53"/>
  <c r="P163" i="53"/>
  <c r="P159" i="53"/>
  <c r="P155" i="53"/>
  <c r="P150" i="53"/>
  <c r="P146" i="53"/>
  <c r="P142" i="53"/>
  <c r="P138" i="53"/>
  <c r="P134" i="53"/>
  <c r="P130" i="53"/>
  <c r="P126" i="53"/>
  <c r="P122" i="53"/>
  <c r="P118" i="53"/>
  <c r="P114" i="53"/>
  <c r="P110" i="53"/>
  <c r="P106" i="53"/>
  <c r="P102" i="53"/>
  <c r="P98" i="53"/>
  <c r="P94" i="53"/>
  <c r="P90" i="53"/>
  <c r="P151" i="53"/>
  <c r="P147" i="53"/>
  <c r="P143" i="53"/>
  <c r="P139" i="53"/>
  <c r="P135" i="53"/>
  <c r="P131" i="53"/>
  <c r="P127" i="53"/>
  <c r="P123" i="53"/>
  <c r="P119" i="53"/>
  <c r="P115" i="53"/>
  <c r="P111" i="53"/>
  <c r="P107" i="53"/>
  <c r="P103" i="53"/>
  <c r="P99" i="53"/>
  <c r="P95" i="53"/>
  <c r="P91" i="53"/>
  <c r="P86" i="53"/>
  <c r="P82" i="53"/>
  <c r="P78" i="53"/>
  <c r="P74" i="53"/>
  <c r="P70" i="53"/>
  <c r="P66" i="53"/>
  <c r="P62" i="53"/>
  <c r="P58" i="53"/>
  <c r="P54" i="53"/>
  <c r="P50" i="53"/>
  <c r="P46" i="53"/>
  <c r="P42" i="53"/>
  <c r="P38" i="53"/>
  <c r="P34" i="53"/>
  <c r="P30" i="53"/>
  <c r="P26" i="53"/>
  <c r="P22" i="53"/>
  <c r="P18" i="53"/>
  <c r="P14" i="53"/>
  <c r="P10" i="53"/>
  <c r="P6" i="53"/>
  <c r="P87" i="53"/>
  <c r="P83" i="53"/>
  <c r="P79" i="53"/>
  <c r="P75" i="53"/>
  <c r="P71" i="53"/>
  <c r="P67" i="53"/>
  <c r="P63" i="53"/>
  <c r="P59" i="53"/>
  <c r="P55" i="53"/>
  <c r="P51" i="53"/>
  <c r="P47" i="53"/>
  <c r="P43" i="53"/>
  <c r="P39" i="53"/>
  <c r="P35" i="53"/>
  <c r="P31" i="53"/>
  <c r="P27" i="53"/>
  <c r="P23" i="53"/>
  <c r="P19" i="53"/>
  <c r="P15" i="53"/>
  <c r="P11" i="53"/>
  <c r="P7" i="53"/>
  <c r="I3" i="45"/>
  <c r="I11" i="45"/>
  <c r="I15" i="45"/>
  <c r="I6" i="45"/>
  <c r="I10" i="45"/>
  <c r="I14" i="45"/>
  <c r="I18" i="45"/>
  <c r="I4" i="45"/>
  <c r="I5" i="45"/>
  <c r="I8" i="45"/>
  <c r="I12" i="45"/>
  <c r="I16" i="45"/>
  <c r="O450" i="2" l="1"/>
  <c r="AC30" i="2"/>
  <c r="AC38" i="2"/>
  <c r="AF30" i="2"/>
  <c r="AC24" i="2"/>
  <c r="AF24" i="2"/>
  <c r="AD74" i="2"/>
  <c r="P24" i="2"/>
  <c r="AC74" i="2"/>
  <c r="AD55" i="2"/>
  <c r="AC54" i="2"/>
  <c r="AF38" i="2"/>
  <c r="AC16" i="2"/>
  <c r="P16" i="2"/>
  <c r="AF14" i="2"/>
  <c r="AF54" i="2"/>
  <c r="AE57" i="2"/>
  <c r="AD38" i="2"/>
  <c r="AE29" i="2"/>
  <c r="P22" i="2"/>
  <c r="AF22" i="2"/>
  <c r="AD54" i="2"/>
  <c r="AE22" i="2"/>
  <c r="AD22" i="2"/>
  <c r="AD57" i="2"/>
  <c r="AE54" i="2"/>
  <c r="AD29" i="2"/>
  <c r="AE63" i="2"/>
  <c r="AD39" i="2"/>
  <c r="P32" i="2"/>
  <c r="AD32" i="2"/>
  <c r="AD64" i="2"/>
  <c r="AC61" i="2"/>
  <c r="AF63" i="2"/>
  <c r="AF32" i="2"/>
  <c r="AC58" i="2"/>
  <c r="AC32" i="2"/>
  <c r="AE55" i="2"/>
  <c r="AE42" i="2"/>
  <c r="AE45" i="2"/>
  <c r="AF56" i="2"/>
  <c r="AE66" i="2"/>
  <c r="AD48" i="2"/>
  <c r="AC42" i="2"/>
  <c r="AD56" i="2"/>
  <c r="AF57" i="2"/>
  <c r="AE24" i="2"/>
  <c r="AC29" i="2"/>
  <c r="AE56" i="2"/>
  <c r="AD66" i="2"/>
  <c r="AE48" i="2"/>
  <c r="AE43" i="2"/>
  <c r="P29" i="2"/>
  <c r="AC66" i="2"/>
  <c r="AE20" i="2"/>
  <c r="AF61" i="2"/>
  <c r="AC48" i="2"/>
  <c r="AE65" i="2"/>
  <c r="AD65" i="2"/>
  <c r="AD61" i="2"/>
  <c r="AF20" i="2"/>
  <c r="AH2" i="52"/>
  <c r="AG2" i="52" s="1"/>
  <c r="AD2" i="52" s="1"/>
  <c r="AH3" i="52"/>
  <c r="AL3" i="52" s="1"/>
  <c r="AH4" i="52"/>
  <c r="AG4" i="52" s="1"/>
  <c r="AH5" i="52"/>
  <c r="AG5" i="52" s="1"/>
  <c r="AD5" i="52" s="1"/>
  <c r="AF42" i="2"/>
  <c r="AC39" i="2"/>
  <c r="AD42" i="2"/>
  <c r="AC64" i="2"/>
  <c r="AC63" i="2"/>
  <c r="AD45" i="2"/>
  <c r="AF39" i="2"/>
  <c r="AF16" i="2"/>
  <c r="AE64" i="2"/>
  <c r="AF45" i="2"/>
  <c r="AE14" i="2"/>
  <c r="AE16" i="2"/>
  <c r="AN21" i="37"/>
  <c r="P20" i="2"/>
  <c r="D69" i="58"/>
  <c r="B106" i="58"/>
  <c r="C422" i="53"/>
  <c r="B422" i="53" s="1"/>
  <c r="B39" i="58"/>
  <c r="AC14" i="2"/>
  <c r="AN69" i="37"/>
  <c r="AC20" i="2"/>
  <c r="AD53" i="2"/>
  <c r="B61" i="58"/>
  <c r="AN158" i="37"/>
  <c r="C414" i="53"/>
  <c r="B414" i="53" s="1"/>
  <c r="B31" i="58"/>
  <c r="AF18" i="2"/>
  <c r="AD40" i="2"/>
  <c r="AN22" i="37"/>
  <c r="P12" i="2"/>
  <c r="AF47" i="2"/>
  <c r="AN101" i="37"/>
  <c r="AO6" i="37"/>
  <c r="AN108" i="37"/>
  <c r="B53" i="58"/>
  <c r="P18" i="2"/>
  <c r="AE18" i="2"/>
  <c r="P26" i="2"/>
  <c r="U3" i="52"/>
  <c r="V3" i="52" s="1"/>
  <c r="W2" i="52"/>
  <c r="AN61" i="37"/>
  <c r="AC26" i="2"/>
  <c r="AE8" i="37"/>
  <c r="AN170" i="37"/>
  <c r="AO152" i="37"/>
  <c r="L13" i="31"/>
  <c r="B116" i="58"/>
  <c r="AO15" i="37"/>
  <c r="AF43" i="2"/>
  <c r="AC8" i="37"/>
  <c r="AI4" i="52" s="1"/>
  <c r="C438" i="53"/>
  <c r="B438" i="53" s="1"/>
  <c r="B55" i="58"/>
  <c r="AE37" i="2"/>
  <c r="AF34" i="2"/>
  <c r="P34" i="2"/>
  <c r="AF8" i="37"/>
  <c r="AF181" i="37" s="1"/>
  <c r="AE50" i="2"/>
  <c r="AD34" i="2"/>
  <c r="P15" i="2"/>
  <c r="AO49" i="37"/>
  <c r="AE34" i="2"/>
  <c r="AF15" i="2"/>
  <c r="AO114" i="37"/>
  <c r="AN114" i="37"/>
  <c r="D72" i="58"/>
  <c r="AN16" i="37"/>
  <c r="AO16" i="37"/>
  <c r="AD52" i="2"/>
  <c r="AD33" i="2"/>
  <c r="B105" i="58"/>
  <c r="AN64" i="37"/>
  <c r="AF55" i="2"/>
  <c r="AD58" i="2"/>
  <c r="AD44" i="2"/>
  <c r="AE8" i="2"/>
  <c r="P14" i="2"/>
  <c r="AD15" i="2"/>
  <c r="AD18" i="2"/>
  <c r="AD37" i="2"/>
  <c r="P35" i="2"/>
  <c r="AF44" i="2"/>
  <c r="AF8" i="2"/>
  <c r="P8" i="2"/>
  <c r="AF51" i="2"/>
  <c r="AE51" i="2"/>
  <c r="AE15" i="2"/>
  <c r="AD47" i="2"/>
  <c r="AC41" i="2"/>
  <c r="AC17" i="2"/>
  <c r="AF60" i="2"/>
  <c r="AO133" i="37"/>
  <c r="AF37" i="2"/>
  <c r="AC44" i="2"/>
  <c r="AD8" i="2"/>
  <c r="AE47" i="2"/>
  <c r="AC51" i="2"/>
  <c r="AC43" i="2"/>
  <c r="AF46" i="2"/>
  <c r="AN165" i="37"/>
  <c r="AO165" i="37"/>
  <c r="AN77" i="37"/>
  <c r="AO77" i="37"/>
  <c r="P31" i="2"/>
  <c r="AD31" i="2"/>
  <c r="AE31" i="2"/>
  <c r="AN81" i="37"/>
  <c r="AO81" i="37"/>
  <c r="AN130" i="37"/>
  <c r="AO130" i="37"/>
  <c r="AO93" i="37"/>
  <c r="AN93" i="37"/>
  <c r="AN161" i="37"/>
  <c r="AO161" i="37"/>
  <c r="AN70" i="37"/>
  <c r="AO70" i="37"/>
  <c r="AN30" i="37"/>
  <c r="AO30" i="37"/>
  <c r="AF31" i="2"/>
  <c r="AO142" i="37"/>
  <c r="AN142" i="37"/>
  <c r="AO105" i="37"/>
  <c r="AN29" i="37"/>
  <c r="AO29" i="37"/>
  <c r="AO109" i="37"/>
  <c r="AN109" i="37"/>
  <c r="AN137" i="37"/>
  <c r="AO137" i="37"/>
  <c r="AN106" i="37"/>
  <c r="AO106" i="37"/>
  <c r="AN74" i="37"/>
  <c r="AO74" i="37"/>
  <c r="AC46" i="2"/>
  <c r="AD36" i="2"/>
  <c r="AN177" i="37"/>
  <c r="AO177" i="37"/>
  <c r="AN141" i="37"/>
  <c r="AO141" i="37"/>
  <c r="AN113" i="37"/>
  <c r="AO113" i="37"/>
  <c r="AN57" i="37"/>
  <c r="AO57" i="37"/>
  <c r="AN25" i="37"/>
  <c r="AO25" i="37"/>
  <c r="AE26" i="2"/>
  <c r="AO138" i="37"/>
  <c r="AN138" i="37"/>
  <c r="AN126" i="37"/>
  <c r="AO126" i="37"/>
  <c r="AO50" i="37"/>
  <c r="AN50" i="37"/>
  <c r="AO178" i="37"/>
  <c r="AN178" i="37"/>
  <c r="AF58" i="2"/>
  <c r="AO125" i="37"/>
  <c r="AN125" i="37"/>
  <c r="AN169" i="37"/>
  <c r="AO169" i="37"/>
  <c r="B120" i="58"/>
  <c r="AN94" i="37"/>
  <c r="AO94" i="37"/>
  <c r="AO38" i="37"/>
  <c r="AN38" i="37"/>
  <c r="AN149" i="37"/>
  <c r="AO149" i="37"/>
  <c r="AO150" i="37"/>
  <c r="AN150" i="37"/>
  <c r="AN134" i="37"/>
  <c r="AO134" i="37"/>
  <c r="AN122" i="37"/>
  <c r="AO122" i="37"/>
  <c r="AN26" i="37"/>
  <c r="AO26" i="37"/>
  <c r="AN121" i="37"/>
  <c r="AO121" i="37"/>
  <c r="AO45" i="37"/>
  <c r="AN45" i="37"/>
  <c r="AD13" i="2"/>
  <c r="P13" i="2"/>
  <c r="AC13" i="2"/>
  <c r="AO46" i="37"/>
  <c r="AN46" i="37"/>
  <c r="B112" i="58"/>
  <c r="AN146" i="37"/>
  <c r="AO146" i="37"/>
  <c r="AO54" i="37"/>
  <c r="AN54" i="37"/>
  <c r="AN58" i="37"/>
  <c r="AO58" i="37"/>
  <c r="B100" i="58"/>
  <c r="AC6" i="2"/>
  <c r="F124" i="58" s="1"/>
  <c r="AF35" i="2"/>
  <c r="AO157" i="37"/>
  <c r="AN157" i="37"/>
  <c r="AO117" i="37"/>
  <c r="AN117" i="37"/>
  <c r="AN65" i="37"/>
  <c r="AO65" i="37"/>
  <c r="AN33" i="37"/>
  <c r="AO33" i="37"/>
  <c r="AN41" i="37"/>
  <c r="AO41" i="37"/>
  <c r="AN89" i="37"/>
  <c r="AO89" i="37"/>
  <c r="AN162" i="37"/>
  <c r="AO162" i="37"/>
  <c r="AO154" i="37"/>
  <c r="AN154" i="37"/>
  <c r="AN102" i="37"/>
  <c r="AO102" i="37"/>
  <c r="AO78" i="37"/>
  <c r="AN78" i="37"/>
  <c r="AN34" i="37"/>
  <c r="AO34" i="37"/>
  <c r="AF26" i="2"/>
  <c r="AE17" i="2"/>
  <c r="AF40" i="2"/>
  <c r="AC36" i="2"/>
  <c r="AE68" i="2"/>
  <c r="P6" i="2"/>
  <c r="AE62" i="2"/>
  <c r="AC53" i="2"/>
  <c r="AN173" i="37"/>
  <c r="AO173" i="37"/>
  <c r="AN129" i="37"/>
  <c r="AO129" i="37"/>
  <c r="AN85" i="37"/>
  <c r="AO85" i="37"/>
  <c r="AN53" i="37"/>
  <c r="AO53" i="37"/>
  <c r="AO12" i="37"/>
  <c r="AN12" i="37"/>
  <c r="AC31" i="2"/>
  <c r="AE13" i="2"/>
  <c r="AN153" i="37"/>
  <c r="AO153" i="37"/>
  <c r="AN98" i="37"/>
  <c r="AO98" i="37"/>
  <c r="AN166" i="37"/>
  <c r="AO166" i="37"/>
  <c r="AO37" i="37"/>
  <c r="AN37" i="37"/>
  <c r="AN145" i="37"/>
  <c r="AO145" i="37"/>
  <c r="AN118" i="37"/>
  <c r="AO118" i="37"/>
  <c r="AO86" i="37"/>
  <c r="AN86" i="37"/>
  <c r="AC40" i="2"/>
  <c r="AO73" i="37"/>
  <c r="AN73" i="37"/>
  <c r="AO174" i="37"/>
  <c r="AN174" i="37"/>
  <c r="AN66" i="37"/>
  <c r="AO66" i="37"/>
  <c r="AO19" i="37"/>
  <c r="AE6" i="2"/>
  <c r="G124" i="58" s="1"/>
  <c r="AC12" i="2"/>
  <c r="AE12" i="2"/>
  <c r="AD12" i="2"/>
  <c r="AF67" i="2"/>
  <c r="AF41" i="2"/>
  <c r="AC67" i="2"/>
  <c r="AE59" i="2"/>
  <c r="AE53" i="2"/>
  <c r="AD49" i="2"/>
  <c r="AF68" i="2"/>
  <c r="AF50" i="2"/>
  <c r="AE28" i="2"/>
  <c r="AD28" i="2"/>
  <c r="AC28" i="2"/>
  <c r="AD46" i="2"/>
  <c r="AE46" i="2"/>
  <c r="AD67" i="2"/>
  <c r="AD59" i="2"/>
  <c r="AF49" i="2"/>
  <c r="AD41" i="2"/>
  <c r="C432" i="53"/>
  <c r="B432" i="53" s="1"/>
  <c r="B49" i="58"/>
  <c r="C430" i="53"/>
  <c r="B430" i="53" s="1"/>
  <c r="B47" i="58"/>
  <c r="AF25" i="2"/>
  <c r="AE450" i="53"/>
  <c r="AC25" i="2"/>
  <c r="AD68" i="2"/>
  <c r="AF450" i="53"/>
  <c r="P8" i="37"/>
  <c r="AN8" i="37" s="1"/>
  <c r="AD6" i="2"/>
  <c r="C443" i="53"/>
  <c r="B443" i="53" s="1"/>
  <c r="B60" i="58"/>
  <c r="AD62" i="2"/>
  <c r="AC62" i="2"/>
  <c r="AC35" i="2"/>
  <c r="AD35" i="2"/>
  <c r="AF59" i="2"/>
  <c r="AF28" i="2"/>
  <c r="AE49" i="2"/>
  <c r="B104" i="58"/>
  <c r="N14" i="31"/>
  <c r="N15" i="31" s="1"/>
  <c r="AE7" i="2"/>
  <c r="AC7" i="2"/>
  <c r="AF7" i="2"/>
  <c r="AF33" i="2"/>
  <c r="N12" i="31"/>
  <c r="N13" i="31" s="1"/>
  <c r="AE60" i="2"/>
  <c r="AC450" i="53"/>
  <c r="AO163" i="37"/>
  <c r="AN163" i="37"/>
  <c r="AN10" i="37"/>
  <c r="AO10" i="37"/>
  <c r="AN128" i="37"/>
  <c r="AO128" i="37"/>
  <c r="AN83" i="37"/>
  <c r="AO83" i="37"/>
  <c r="AN127" i="37"/>
  <c r="AO127" i="37"/>
  <c r="AN151" i="37"/>
  <c r="AO151" i="37"/>
  <c r="C413" i="53"/>
  <c r="B413" i="53" s="1"/>
  <c r="B30" i="58"/>
  <c r="B114" i="58"/>
  <c r="AN9" i="37"/>
  <c r="AO9" i="37"/>
  <c r="AO28" i="37"/>
  <c r="AN28" i="37"/>
  <c r="AN48" i="37"/>
  <c r="AO48" i="37"/>
  <c r="AN104" i="37"/>
  <c r="AO104" i="37"/>
  <c r="AO120" i="37"/>
  <c r="AN120" i="37"/>
  <c r="AO168" i="37"/>
  <c r="AN168" i="37"/>
  <c r="B115" i="58"/>
  <c r="AO31" i="37"/>
  <c r="AN31" i="37"/>
  <c r="AN35" i="37"/>
  <c r="AO35" i="37"/>
  <c r="AO51" i="37"/>
  <c r="AN51" i="37"/>
  <c r="AN123" i="37"/>
  <c r="AO123" i="37"/>
  <c r="AN131" i="37"/>
  <c r="AO131" i="37"/>
  <c r="AO171" i="37"/>
  <c r="AN171" i="37"/>
  <c r="AO32" i="37"/>
  <c r="AN32" i="37"/>
  <c r="AN52" i="37"/>
  <c r="AO52" i="37"/>
  <c r="AO60" i="37"/>
  <c r="AN60" i="37"/>
  <c r="AO124" i="37"/>
  <c r="AN124" i="37"/>
  <c r="AN132" i="37"/>
  <c r="AO132" i="37"/>
  <c r="AO148" i="37"/>
  <c r="AN148" i="37"/>
  <c r="AN164" i="37"/>
  <c r="AO164" i="37"/>
  <c r="AN180" i="37"/>
  <c r="AO180" i="37"/>
  <c r="C434" i="53"/>
  <c r="B434" i="53" s="1"/>
  <c r="B51" i="58"/>
  <c r="AD181" i="37"/>
  <c r="AN17" i="37"/>
  <c r="AO17" i="37"/>
  <c r="AN67" i="37"/>
  <c r="AO67" i="37"/>
  <c r="AN159" i="37"/>
  <c r="AO159" i="37"/>
  <c r="C417" i="53"/>
  <c r="B417" i="53" s="1"/>
  <c r="B34" i="58"/>
  <c r="AO72" i="37"/>
  <c r="AN72" i="37"/>
  <c r="AN136" i="37"/>
  <c r="AO136" i="37"/>
  <c r="AO160" i="37"/>
  <c r="AN160" i="37"/>
  <c r="AO176" i="37"/>
  <c r="AN176" i="37"/>
  <c r="B123" i="58"/>
  <c r="AN79" i="37"/>
  <c r="AO79" i="37"/>
  <c r="AO91" i="37"/>
  <c r="AN91" i="37"/>
  <c r="AN155" i="37"/>
  <c r="AO155" i="37"/>
  <c r="C429" i="53"/>
  <c r="B429" i="53" s="1"/>
  <c r="B46" i="58"/>
  <c r="B110" i="58"/>
  <c r="AO172" i="37"/>
  <c r="AN172" i="37"/>
  <c r="AD23" i="2"/>
  <c r="P23" i="2"/>
  <c r="AC23" i="2"/>
  <c r="AF23" i="2"/>
  <c r="AD19" i="2"/>
  <c r="AE19" i="2"/>
  <c r="P19" i="2"/>
  <c r="AC19" i="2"/>
  <c r="M14" i="31"/>
  <c r="M15" i="31" s="1"/>
  <c r="AD450" i="53"/>
  <c r="P450" i="53"/>
  <c r="AN47" i="37"/>
  <c r="AO47" i="37"/>
  <c r="AO96" i="37"/>
  <c r="AN96" i="37"/>
  <c r="B410" i="53"/>
  <c r="W3" i="52"/>
  <c r="AO55" i="37"/>
  <c r="AN55" i="37"/>
  <c r="AN59" i="37"/>
  <c r="AO59" i="37"/>
  <c r="AN95" i="37"/>
  <c r="AO95" i="37"/>
  <c r="AO111" i="37"/>
  <c r="AN111" i="37"/>
  <c r="AN143" i="37"/>
  <c r="AO143" i="37"/>
  <c r="AN167" i="37"/>
  <c r="AO167" i="37"/>
  <c r="B42" i="58"/>
  <c r="C425" i="53"/>
  <c r="B425" i="53" s="1"/>
  <c r="AN18" i="37"/>
  <c r="AO18" i="37"/>
  <c r="AO144" i="37"/>
  <c r="AN144" i="37"/>
  <c r="B91" i="58"/>
  <c r="AO13" i="37"/>
  <c r="AN13" i="37"/>
  <c r="AN63" i="37"/>
  <c r="AO63" i="37"/>
  <c r="AN71" i="37"/>
  <c r="AO71" i="37"/>
  <c r="AO107" i="37"/>
  <c r="AN107" i="37"/>
  <c r="AO139" i="37"/>
  <c r="AN139" i="37"/>
  <c r="AO147" i="37"/>
  <c r="AN147" i="37"/>
  <c r="L15" i="31"/>
  <c r="AN24" i="37"/>
  <c r="AO24" i="37"/>
  <c r="AO40" i="37"/>
  <c r="AN40" i="37"/>
  <c r="AN68" i="37"/>
  <c r="AO68" i="37"/>
  <c r="AO92" i="37"/>
  <c r="AN92" i="37"/>
  <c r="AN116" i="37"/>
  <c r="AO116" i="37"/>
  <c r="AO156" i="37"/>
  <c r="AN156" i="37"/>
  <c r="B87" i="58"/>
  <c r="B111" i="58"/>
  <c r="C448" i="53"/>
  <c r="B448" i="53" s="1"/>
  <c r="B62" i="58"/>
  <c r="AF52" i="2"/>
  <c r="AE52" i="2"/>
  <c r="P7" i="2"/>
  <c r="AD17" i="2"/>
  <c r="AE25" i="2"/>
  <c r="P33" i="2"/>
  <c r="AE36" i="2"/>
  <c r="AC50" i="2"/>
  <c r="E2" i="52"/>
  <c r="H2" i="52"/>
  <c r="B3" i="52"/>
  <c r="G2" i="52"/>
  <c r="C2" i="52"/>
  <c r="F2" i="52"/>
  <c r="D2" i="52"/>
  <c r="AN27" i="37"/>
  <c r="AO27" i="37"/>
  <c r="AD21" i="2"/>
  <c r="AE21" i="2"/>
  <c r="AF21" i="2"/>
  <c r="P21" i="2"/>
  <c r="AC52" i="2"/>
  <c r="AF11" i="2"/>
  <c r="AC11" i="2"/>
  <c r="AE11" i="2"/>
  <c r="P11" i="2"/>
  <c r="P27" i="2"/>
  <c r="AF27" i="2"/>
  <c r="AE27" i="2"/>
  <c r="AC27" i="2"/>
  <c r="AD7" i="2"/>
  <c r="P17" i="2"/>
  <c r="P25" i="2"/>
  <c r="AC33" i="2"/>
  <c r="AC60" i="2"/>
  <c r="P36" i="2"/>
  <c r="M12" i="31"/>
  <c r="M13" i="31" s="1"/>
  <c r="D21" i="58"/>
  <c r="AN7" i="37"/>
  <c r="AO7" i="37"/>
  <c r="AN5" i="37"/>
  <c r="AO5" i="37"/>
  <c r="AN39" i="37"/>
  <c r="AO39" i="37"/>
  <c r="AO75" i="37"/>
  <c r="AN75" i="37"/>
  <c r="AN103" i="37"/>
  <c r="AO103" i="37"/>
  <c r="AN135" i="37"/>
  <c r="AO135" i="37"/>
  <c r="AO175" i="37"/>
  <c r="AN175" i="37"/>
  <c r="AN36" i="37"/>
  <c r="AO36" i="37"/>
  <c r="AN56" i="37"/>
  <c r="AO56" i="37"/>
  <c r="AN80" i="37"/>
  <c r="AO80" i="37"/>
  <c r="AO88" i="37"/>
  <c r="AN88" i="37"/>
  <c r="AO112" i="37"/>
  <c r="AN112" i="37"/>
  <c r="B28" i="58"/>
  <c r="C411" i="53"/>
  <c r="B95" i="58"/>
  <c r="AN23" i="37"/>
  <c r="AO23" i="37"/>
  <c r="AO43" i="37"/>
  <c r="AN43" i="37"/>
  <c r="AN87" i="37"/>
  <c r="AO87" i="37"/>
  <c r="AN99" i="37"/>
  <c r="AO99" i="37"/>
  <c r="AO115" i="37"/>
  <c r="AN115" i="37"/>
  <c r="AN179" i="37"/>
  <c r="AO179" i="37"/>
  <c r="C421" i="53"/>
  <c r="B421" i="53" s="1"/>
  <c r="B38" i="58"/>
  <c r="B117" i="58"/>
  <c r="AO14" i="37"/>
  <c r="AN14" i="37"/>
  <c r="AO44" i="37"/>
  <c r="AN44" i="37"/>
  <c r="AN76" i="37"/>
  <c r="AO76" i="37"/>
  <c r="AN84" i="37"/>
  <c r="AO84" i="37"/>
  <c r="AN100" i="37"/>
  <c r="AO100" i="37"/>
  <c r="AN140" i="37"/>
  <c r="AO140" i="37"/>
  <c r="C442" i="53"/>
  <c r="B442" i="53" s="1"/>
  <c r="B59" i="58"/>
  <c r="B99" i="58"/>
  <c r="D124" i="58" l="1"/>
  <c r="E124" i="58" s="1"/>
  <c r="J124" i="58"/>
  <c r="I124" i="58"/>
  <c r="AG3" i="52"/>
  <c r="AD3" i="52" s="1"/>
  <c r="U4" i="52"/>
  <c r="U5" i="52" s="1"/>
  <c r="AL2" i="52"/>
  <c r="O12" i="58"/>
  <c r="I114" i="58" s="1"/>
  <c r="X85" i="31" s="1"/>
  <c r="AC181" i="37"/>
  <c r="P12" i="58"/>
  <c r="J114" i="58" s="1"/>
  <c r="Y85" i="31" s="1"/>
  <c r="AL5" i="52"/>
  <c r="AE181" i="37"/>
  <c r="AJ4" i="52"/>
  <c r="AL4" i="52" s="1"/>
  <c r="P181" i="37"/>
  <c r="F114" i="58"/>
  <c r="V85" i="31" s="1"/>
  <c r="AO8" i="37"/>
  <c r="AO181" i="37" s="1"/>
  <c r="F58" i="58"/>
  <c r="V49" i="31" s="1"/>
  <c r="AD450" i="2"/>
  <c r="AE450" i="2"/>
  <c r="F109" i="58"/>
  <c r="G45" i="58"/>
  <c r="M45" i="58" s="1"/>
  <c r="AF450" i="2"/>
  <c r="F48" i="58"/>
  <c r="J48" i="58" s="1"/>
  <c r="G50" i="58"/>
  <c r="M50" i="58" s="1"/>
  <c r="F33" i="58"/>
  <c r="V24" i="31" s="1"/>
  <c r="G47" i="58"/>
  <c r="W38" i="31" s="1"/>
  <c r="D68" i="58"/>
  <c r="D81" i="58" s="1"/>
  <c r="AC450" i="2"/>
  <c r="G105" i="58"/>
  <c r="G59" i="58"/>
  <c r="F59" i="58"/>
  <c r="I58" i="58"/>
  <c r="F43" i="58"/>
  <c r="F52" i="58"/>
  <c r="G110" i="58"/>
  <c r="W81" i="31" s="1"/>
  <c r="F110" i="58"/>
  <c r="P450" i="2"/>
  <c r="F107" i="58"/>
  <c r="F32" i="58"/>
  <c r="F51" i="58"/>
  <c r="G51" i="58"/>
  <c r="G43" i="58"/>
  <c r="G32" i="58"/>
  <c r="F50" i="58"/>
  <c r="B411" i="53"/>
  <c r="F56" i="58"/>
  <c r="F41" i="58"/>
  <c r="F62" i="58"/>
  <c r="G62" i="58"/>
  <c r="G56" i="58"/>
  <c r="F118" i="58"/>
  <c r="G89" i="58"/>
  <c r="W60" i="31" s="1"/>
  <c r="G116" i="58"/>
  <c r="W87" i="31" s="1"/>
  <c r="F121" i="58"/>
  <c r="F113" i="58"/>
  <c r="F106" i="58"/>
  <c r="G90" i="58"/>
  <c r="W61" i="31" s="1"/>
  <c r="F93" i="58"/>
  <c r="G122" i="58"/>
  <c r="W93" i="31" s="1"/>
  <c r="G112" i="58"/>
  <c r="W83" i="31" s="1"/>
  <c r="G98" i="58"/>
  <c r="W69" i="31" s="1"/>
  <c r="F98" i="58"/>
  <c r="G97" i="58"/>
  <c r="W68" i="31" s="1"/>
  <c r="G100" i="58"/>
  <c r="W71" i="31" s="1"/>
  <c r="G86" i="58"/>
  <c r="F89" i="58"/>
  <c r="F122" i="58"/>
  <c r="F90" i="58"/>
  <c r="G108" i="58"/>
  <c r="W79" i="31" s="1"/>
  <c r="G101" i="58"/>
  <c r="W72" i="31" s="1"/>
  <c r="G121" i="58"/>
  <c r="W92" i="31" s="1"/>
  <c r="G102" i="58"/>
  <c r="W73" i="31" s="1"/>
  <c r="F120" i="58"/>
  <c r="F101" i="58"/>
  <c r="F94" i="58"/>
  <c r="F102" i="58"/>
  <c r="G106" i="58"/>
  <c r="W77" i="31" s="1"/>
  <c r="G120" i="58"/>
  <c r="W91" i="31" s="1"/>
  <c r="G118" i="58"/>
  <c r="W89" i="31" s="1"/>
  <c r="F100" i="58"/>
  <c r="G94" i="58"/>
  <c r="W65" i="31" s="1"/>
  <c r="F112" i="58"/>
  <c r="F116" i="58"/>
  <c r="G93" i="58"/>
  <c r="W64" i="31" s="1"/>
  <c r="F108" i="58"/>
  <c r="G113" i="58"/>
  <c r="W84" i="31" s="1"/>
  <c r="F97" i="58"/>
  <c r="F105" i="58"/>
  <c r="F91" i="58"/>
  <c r="G91" i="58"/>
  <c r="W62" i="31" s="1"/>
  <c r="G42" i="58"/>
  <c r="F42" i="58"/>
  <c r="F55" i="58"/>
  <c r="F119" i="58"/>
  <c r="F27" i="58"/>
  <c r="F29" i="58"/>
  <c r="G88" i="58"/>
  <c r="W59" i="31" s="1"/>
  <c r="G104" i="58"/>
  <c r="W75" i="31" s="1"/>
  <c r="F104" i="58"/>
  <c r="G57" i="58"/>
  <c r="F99" i="58"/>
  <c r="G99" i="58"/>
  <c r="W70" i="31" s="1"/>
  <c r="G117" i="58"/>
  <c r="W88" i="31" s="1"/>
  <c r="F117" i="58"/>
  <c r="F38" i="58"/>
  <c r="G38" i="58"/>
  <c r="F92" i="58"/>
  <c r="L2" i="52"/>
  <c r="J2" i="52"/>
  <c r="F35" i="58"/>
  <c r="V4" i="52"/>
  <c r="W4" i="52"/>
  <c r="G119" i="58"/>
  <c r="W90" i="31" s="1"/>
  <c r="F39" i="58"/>
  <c r="G48" i="58"/>
  <c r="F123" i="58"/>
  <c r="G123" i="58"/>
  <c r="W94" i="31" s="1"/>
  <c r="F44" i="58"/>
  <c r="G27" i="58"/>
  <c r="G58" i="58"/>
  <c r="D58" i="58" s="1"/>
  <c r="F103" i="58"/>
  <c r="F88" i="58"/>
  <c r="G114" i="58"/>
  <c r="W85" i="31" s="1"/>
  <c r="F96" i="58"/>
  <c r="F36" i="58"/>
  <c r="G95" i="58"/>
  <c r="W66" i="31" s="1"/>
  <c r="F95" i="58"/>
  <c r="AN181" i="37"/>
  <c r="J3" i="52"/>
  <c r="G3" i="52"/>
  <c r="D3" i="52"/>
  <c r="H3" i="52"/>
  <c r="E3" i="52"/>
  <c r="L3" i="52"/>
  <c r="C3" i="52"/>
  <c r="F3" i="52"/>
  <c r="B4" i="52"/>
  <c r="G87" i="58"/>
  <c r="W58" i="31" s="1"/>
  <c r="F87" i="58"/>
  <c r="G35" i="58"/>
  <c r="F57" i="58"/>
  <c r="G53" i="58"/>
  <c r="G39" i="58"/>
  <c r="F40" i="58"/>
  <c r="F115" i="58"/>
  <c r="G115" i="58"/>
  <c r="W86" i="31" s="1"/>
  <c r="F30" i="58"/>
  <c r="G30" i="58"/>
  <c r="G49" i="58"/>
  <c r="G60" i="58"/>
  <c r="G55" i="58"/>
  <c r="F54" i="58"/>
  <c r="G29" i="58"/>
  <c r="G46" i="58"/>
  <c r="F46" i="58"/>
  <c r="G34" i="58"/>
  <c r="F34" i="58"/>
  <c r="G36" i="58"/>
  <c r="G96" i="58"/>
  <c r="W67" i="31" s="1"/>
  <c r="AD4" i="52"/>
  <c r="AD1" i="52" s="1"/>
  <c r="F31" i="58"/>
  <c r="G28" i="58"/>
  <c r="F28" i="58"/>
  <c r="F61" i="58"/>
  <c r="G41" i="58"/>
  <c r="F49" i="58"/>
  <c r="G111" i="58"/>
  <c r="W82" i="31" s="1"/>
  <c r="F111" i="58"/>
  <c r="F47" i="58"/>
  <c r="G92" i="58"/>
  <c r="W63" i="31" s="1"/>
  <c r="G33" i="58"/>
  <c r="G44" i="58"/>
  <c r="G61" i="58"/>
  <c r="F26" i="58"/>
  <c r="J26" i="58" s="1"/>
  <c r="G109" i="58"/>
  <c r="W80" i="31" s="1"/>
  <c r="F45" i="58"/>
  <c r="G31" i="58"/>
  <c r="F37" i="58"/>
  <c r="G52" i="58"/>
  <c r="F60" i="58"/>
  <c r="F53" i="58"/>
  <c r="G107" i="58"/>
  <c r="W78" i="31" s="1"/>
  <c r="G54" i="58"/>
  <c r="G103" i="58"/>
  <c r="W74" i="31" s="1"/>
  <c r="G40" i="58"/>
  <c r="G37" i="58"/>
  <c r="G26" i="58"/>
  <c r="F86" i="58"/>
  <c r="J86" i="58" s="1"/>
  <c r="J58" i="58" l="1"/>
  <c r="H124" i="58"/>
  <c r="K124" i="58" s="1"/>
  <c r="P183" i="37"/>
  <c r="W41" i="31"/>
  <c r="W36" i="31"/>
  <c r="V39" i="31"/>
  <c r="J33" i="58"/>
  <c r="L33" i="58" s="1"/>
  <c r="I33" i="58"/>
  <c r="X24" i="31" s="1"/>
  <c r="AC24" i="31" s="1"/>
  <c r="J115" i="58"/>
  <c r="Y86" i="31" s="1"/>
  <c r="V86" i="31"/>
  <c r="I115" i="58"/>
  <c r="X86" i="31" s="1"/>
  <c r="V59" i="31"/>
  <c r="I88" i="58"/>
  <c r="X59" i="31" s="1"/>
  <c r="J88" i="58"/>
  <c r="Y59" i="31" s="1"/>
  <c r="V63" i="31"/>
  <c r="I92" i="58"/>
  <c r="X63" i="31" s="1"/>
  <c r="J92" i="58"/>
  <c r="Y63" i="31" s="1"/>
  <c r="V75" i="31"/>
  <c r="I104" i="58"/>
  <c r="X75" i="31" s="1"/>
  <c r="J104" i="58"/>
  <c r="Y75" i="31" s="1"/>
  <c r="J97" i="58"/>
  <c r="Y68" i="31" s="1"/>
  <c r="V68" i="31"/>
  <c r="I97" i="58"/>
  <c r="X68" i="31" s="1"/>
  <c r="I116" i="58"/>
  <c r="X87" i="31" s="1"/>
  <c r="V87" i="31"/>
  <c r="J116" i="58"/>
  <c r="Y87" i="31" s="1"/>
  <c r="V65" i="31"/>
  <c r="J94" i="58"/>
  <c r="Y65" i="31" s="1"/>
  <c r="I94" i="58"/>
  <c r="X65" i="31" s="1"/>
  <c r="J122" i="58"/>
  <c r="Y93" i="31" s="1"/>
  <c r="V93" i="31"/>
  <c r="I122" i="58"/>
  <c r="X93" i="31" s="1"/>
  <c r="J113" i="58"/>
  <c r="Y84" i="31" s="1"/>
  <c r="V84" i="31"/>
  <c r="I113" i="58"/>
  <c r="X84" i="31" s="1"/>
  <c r="J118" i="58"/>
  <c r="Y89" i="31" s="1"/>
  <c r="I118" i="58"/>
  <c r="X89" i="31" s="1"/>
  <c r="V89" i="31"/>
  <c r="V81" i="31"/>
  <c r="J110" i="58"/>
  <c r="Y81" i="31" s="1"/>
  <c r="I110" i="58"/>
  <c r="X81" i="31" s="1"/>
  <c r="J109" i="58"/>
  <c r="Y80" i="31" s="1"/>
  <c r="V80" i="31"/>
  <c r="I109" i="58"/>
  <c r="X80" i="31" s="1"/>
  <c r="I111" i="58"/>
  <c r="X82" i="31" s="1"/>
  <c r="V82" i="31"/>
  <c r="J111" i="58"/>
  <c r="Y82" i="31" s="1"/>
  <c r="I103" i="58"/>
  <c r="X74" i="31" s="1"/>
  <c r="V74" i="31"/>
  <c r="J103" i="58"/>
  <c r="Y74" i="31" s="1"/>
  <c r="J119" i="58"/>
  <c r="Y90" i="31" s="1"/>
  <c r="V90" i="31"/>
  <c r="I119" i="58"/>
  <c r="X90" i="31" s="1"/>
  <c r="V83" i="31"/>
  <c r="I112" i="58"/>
  <c r="X83" i="31" s="1"/>
  <c r="J112" i="58"/>
  <c r="Y83" i="31" s="1"/>
  <c r="J101" i="58"/>
  <c r="Y72" i="31" s="1"/>
  <c r="V72" i="31"/>
  <c r="I101" i="58"/>
  <c r="X72" i="31" s="1"/>
  <c r="J89" i="58"/>
  <c r="Y60" i="31" s="1"/>
  <c r="V60" i="31"/>
  <c r="I89" i="58"/>
  <c r="X60" i="31" s="1"/>
  <c r="V69" i="31"/>
  <c r="J98" i="58"/>
  <c r="Y69" i="31" s="1"/>
  <c r="I98" i="58"/>
  <c r="X69" i="31" s="1"/>
  <c r="J93" i="58"/>
  <c r="Y64" i="31" s="1"/>
  <c r="V64" i="31"/>
  <c r="I93" i="58"/>
  <c r="X64" i="31" s="1"/>
  <c r="I121" i="58"/>
  <c r="X92" i="31" s="1"/>
  <c r="J121" i="58"/>
  <c r="Y92" i="31" s="1"/>
  <c r="V92" i="31"/>
  <c r="I87" i="58"/>
  <c r="X58" i="31" s="1"/>
  <c r="V58" i="31"/>
  <c r="J87" i="58"/>
  <c r="Y58" i="31" s="1"/>
  <c r="V67" i="31"/>
  <c r="I96" i="58"/>
  <c r="X67" i="31" s="1"/>
  <c r="J96" i="58"/>
  <c r="Y67" i="31" s="1"/>
  <c r="V94" i="31"/>
  <c r="J123" i="58"/>
  <c r="Y94" i="31" s="1"/>
  <c r="I123" i="58"/>
  <c r="X94" i="31" s="1"/>
  <c r="I99" i="58"/>
  <c r="X70" i="31" s="1"/>
  <c r="V70" i="31"/>
  <c r="J99" i="58"/>
  <c r="Y70" i="31" s="1"/>
  <c r="I91" i="58"/>
  <c r="X62" i="31" s="1"/>
  <c r="V62" i="31"/>
  <c r="J91" i="58"/>
  <c r="Y62" i="31" s="1"/>
  <c r="V79" i="31"/>
  <c r="I108" i="58"/>
  <c r="X79" i="31" s="1"/>
  <c r="J108" i="58"/>
  <c r="Y79" i="31" s="1"/>
  <c r="I120" i="58"/>
  <c r="X91" i="31" s="1"/>
  <c r="V91" i="31"/>
  <c r="J120" i="58"/>
  <c r="Y91" i="31" s="1"/>
  <c r="I107" i="58"/>
  <c r="X78" i="31" s="1"/>
  <c r="V78" i="31"/>
  <c r="J107" i="58"/>
  <c r="Y78" i="31" s="1"/>
  <c r="I95" i="58"/>
  <c r="X66" i="31" s="1"/>
  <c r="V66" i="31"/>
  <c r="J95" i="58"/>
  <c r="Y66" i="31" s="1"/>
  <c r="V88" i="31"/>
  <c r="I117" i="58"/>
  <c r="X88" i="31" s="1"/>
  <c r="J117" i="58"/>
  <c r="Y88" i="31" s="1"/>
  <c r="J105" i="58"/>
  <c r="Y76" i="31" s="1"/>
  <c r="V76" i="31"/>
  <c r="I105" i="58"/>
  <c r="X76" i="31" s="1"/>
  <c r="V71" i="31"/>
  <c r="I100" i="58"/>
  <c r="X71" i="31" s="1"/>
  <c r="J100" i="58"/>
  <c r="Y71" i="31" s="1"/>
  <c r="V73" i="31"/>
  <c r="J102" i="58"/>
  <c r="Y73" i="31" s="1"/>
  <c r="I102" i="58"/>
  <c r="X73" i="31" s="1"/>
  <c r="V61" i="31"/>
  <c r="J90" i="58"/>
  <c r="Y61" i="31" s="1"/>
  <c r="I90" i="58"/>
  <c r="X61" i="31" s="1"/>
  <c r="V77" i="31"/>
  <c r="J106" i="58"/>
  <c r="Y77" i="31" s="1"/>
  <c r="I106" i="58"/>
  <c r="X77" i="31" s="1"/>
  <c r="M105" i="58"/>
  <c r="W76" i="31"/>
  <c r="I48" i="58"/>
  <c r="H48" i="58" s="1"/>
  <c r="Y2" i="52"/>
  <c r="Z2" i="52" s="1"/>
  <c r="AB2" i="52" s="1"/>
  <c r="M47" i="58"/>
  <c r="E58" i="58"/>
  <c r="M40" i="58"/>
  <c r="W31" i="31"/>
  <c r="M31" i="58"/>
  <c r="W22" i="31"/>
  <c r="M92" i="58"/>
  <c r="M28" i="58"/>
  <c r="W19" i="31"/>
  <c r="V45" i="31"/>
  <c r="J54" i="58"/>
  <c r="I54" i="58"/>
  <c r="D54" i="58"/>
  <c r="W26" i="31"/>
  <c r="M35" i="58"/>
  <c r="D114" i="58"/>
  <c r="D123" i="58"/>
  <c r="I38" i="58"/>
  <c r="V29" i="31"/>
  <c r="J38" i="58"/>
  <c r="D38" i="58"/>
  <c r="J55" i="58"/>
  <c r="D55" i="58"/>
  <c r="I55" i="58"/>
  <c r="V46" i="31"/>
  <c r="D108" i="58"/>
  <c r="M106" i="58"/>
  <c r="M108" i="58"/>
  <c r="M98" i="58"/>
  <c r="M116" i="58"/>
  <c r="V47" i="31"/>
  <c r="J56" i="58"/>
  <c r="I56" i="58"/>
  <c r="D56" i="58"/>
  <c r="D107" i="58"/>
  <c r="D86" i="58"/>
  <c r="V57" i="31"/>
  <c r="O15" i="58"/>
  <c r="F125" i="58"/>
  <c r="V95" i="31" s="1"/>
  <c r="I86" i="58"/>
  <c r="D60" i="58"/>
  <c r="I60" i="58"/>
  <c r="V51" i="31"/>
  <c r="J60" i="58"/>
  <c r="W35" i="31"/>
  <c r="M44" i="58"/>
  <c r="M41" i="58"/>
  <c r="W32" i="31"/>
  <c r="V37" i="31"/>
  <c r="J46" i="58"/>
  <c r="I46" i="58"/>
  <c r="D46" i="58"/>
  <c r="I30" i="58"/>
  <c r="V21" i="31"/>
  <c r="J30" i="58"/>
  <c r="D30" i="58"/>
  <c r="D87" i="58"/>
  <c r="L48" i="58"/>
  <c r="Y39" i="31"/>
  <c r="M114" i="58"/>
  <c r="M48" i="58"/>
  <c r="W39" i="31"/>
  <c r="W48" i="31"/>
  <c r="M57" i="58"/>
  <c r="I42" i="58"/>
  <c r="V33" i="31"/>
  <c r="J42" i="58"/>
  <c r="D42" i="58"/>
  <c r="M93" i="58"/>
  <c r="D102" i="58"/>
  <c r="D90" i="58"/>
  <c r="M112" i="58"/>
  <c r="M62" i="58"/>
  <c r="W53" i="31"/>
  <c r="M26" i="58"/>
  <c r="G63" i="58"/>
  <c r="W54" i="31" s="1"/>
  <c r="P9" i="58"/>
  <c r="W17" i="31"/>
  <c r="M54" i="58"/>
  <c r="W45" i="31"/>
  <c r="W43" i="31"/>
  <c r="M52" i="58"/>
  <c r="M109" i="58"/>
  <c r="M33" i="58"/>
  <c r="W24" i="31"/>
  <c r="D111" i="58"/>
  <c r="V52" i="31"/>
  <c r="I61" i="58"/>
  <c r="J61" i="58"/>
  <c r="D61" i="58"/>
  <c r="M36" i="58"/>
  <c r="W27" i="31"/>
  <c r="M46" i="58"/>
  <c r="W37" i="31"/>
  <c r="W51" i="31"/>
  <c r="M60" i="58"/>
  <c r="M115" i="58"/>
  <c r="M53" i="58"/>
  <c r="W44" i="31"/>
  <c r="M87" i="58"/>
  <c r="D48" i="58"/>
  <c r="L4" i="52"/>
  <c r="H4" i="52"/>
  <c r="D4" i="52"/>
  <c r="G4" i="52"/>
  <c r="J4" i="52"/>
  <c r="C4" i="52"/>
  <c r="B5" i="52"/>
  <c r="E4" i="52"/>
  <c r="F4" i="52"/>
  <c r="I36" i="58"/>
  <c r="J36" i="58"/>
  <c r="V27" i="31"/>
  <c r="D36" i="58"/>
  <c r="D88" i="58"/>
  <c r="V35" i="31"/>
  <c r="I44" i="58"/>
  <c r="D44" i="58"/>
  <c r="J44" i="58"/>
  <c r="I39" i="58"/>
  <c r="V30" i="31"/>
  <c r="D39" i="58"/>
  <c r="J39" i="58"/>
  <c r="W5" i="52"/>
  <c r="V5" i="52"/>
  <c r="U6" i="52"/>
  <c r="D92" i="58"/>
  <c r="M117" i="58"/>
  <c r="D104" i="58"/>
  <c r="J27" i="58"/>
  <c r="I27" i="58"/>
  <c r="V18" i="31"/>
  <c r="D27" i="58"/>
  <c r="W33" i="31"/>
  <c r="M42" i="58"/>
  <c r="D97" i="58"/>
  <c r="D116" i="58"/>
  <c r="M118" i="58"/>
  <c r="D94" i="58"/>
  <c r="M121" i="58"/>
  <c r="D122" i="58"/>
  <c r="M97" i="58"/>
  <c r="M122" i="58"/>
  <c r="D113" i="58"/>
  <c r="D118" i="58"/>
  <c r="I62" i="58"/>
  <c r="J62" i="58"/>
  <c r="D62" i="58"/>
  <c r="V53" i="31"/>
  <c r="J50" i="58"/>
  <c r="V41" i="31"/>
  <c r="D50" i="58"/>
  <c r="I50" i="58"/>
  <c r="J51" i="58"/>
  <c r="I51" i="58"/>
  <c r="V42" i="31"/>
  <c r="D51" i="58"/>
  <c r="D110" i="58"/>
  <c r="D33" i="58"/>
  <c r="J59" i="58"/>
  <c r="V50" i="31"/>
  <c r="I59" i="58"/>
  <c r="D59" i="58"/>
  <c r="J53" i="58"/>
  <c r="I53" i="58"/>
  <c r="V44" i="31"/>
  <c r="D53" i="58"/>
  <c r="M61" i="58"/>
  <c r="W52" i="31"/>
  <c r="D49" i="58"/>
  <c r="J49" i="58"/>
  <c r="V40" i="31"/>
  <c r="I49" i="58"/>
  <c r="M34" i="58"/>
  <c r="W25" i="31"/>
  <c r="M30" i="58"/>
  <c r="W21" i="31"/>
  <c r="I40" i="58"/>
  <c r="J40" i="58"/>
  <c r="V31" i="31"/>
  <c r="D40" i="58"/>
  <c r="D95" i="58"/>
  <c r="W49" i="31"/>
  <c r="M58" i="58"/>
  <c r="D99" i="58"/>
  <c r="M88" i="58"/>
  <c r="D91" i="58"/>
  <c r="O14" i="58"/>
  <c r="M94" i="58"/>
  <c r="D120" i="58"/>
  <c r="W57" i="31"/>
  <c r="G125" i="58"/>
  <c r="W95" i="31" s="1"/>
  <c r="P15" i="58"/>
  <c r="M86" i="58"/>
  <c r="M90" i="58"/>
  <c r="W47" i="31"/>
  <c r="M56" i="58"/>
  <c r="W34" i="31"/>
  <c r="M43" i="58"/>
  <c r="P10" i="58"/>
  <c r="J52" i="58"/>
  <c r="V43" i="31"/>
  <c r="D52" i="58"/>
  <c r="I52" i="58"/>
  <c r="X49" i="31"/>
  <c r="AC49" i="31" s="1"/>
  <c r="H58" i="58"/>
  <c r="K58" i="58" s="1"/>
  <c r="M103" i="58"/>
  <c r="D45" i="58"/>
  <c r="I45" i="58"/>
  <c r="J45" i="58"/>
  <c r="V36" i="31"/>
  <c r="D47" i="58"/>
  <c r="J47" i="58"/>
  <c r="I47" i="58"/>
  <c r="V38" i="31"/>
  <c r="D31" i="58"/>
  <c r="I31" i="58"/>
  <c r="J31" i="58"/>
  <c r="V22" i="31"/>
  <c r="M55" i="58"/>
  <c r="W46" i="31"/>
  <c r="M39" i="58"/>
  <c r="W30" i="31"/>
  <c r="M95" i="58"/>
  <c r="M27" i="58"/>
  <c r="W18" i="31"/>
  <c r="D117" i="58"/>
  <c r="D29" i="58"/>
  <c r="V20" i="31"/>
  <c r="J29" i="58"/>
  <c r="I29" i="58"/>
  <c r="D105" i="58"/>
  <c r="D100" i="58"/>
  <c r="M102" i="58"/>
  <c r="M100" i="58"/>
  <c r="D106" i="58"/>
  <c r="M89" i="58"/>
  <c r="W42" i="31"/>
  <c r="M51" i="58"/>
  <c r="V34" i="31"/>
  <c r="O10" i="58"/>
  <c r="I43" i="58"/>
  <c r="D43" i="58"/>
  <c r="J43" i="58"/>
  <c r="Y49" i="31"/>
  <c r="L58" i="58"/>
  <c r="W28" i="31"/>
  <c r="M37" i="58"/>
  <c r="M107" i="58"/>
  <c r="I37" i="58"/>
  <c r="J37" i="58"/>
  <c r="V28" i="31"/>
  <c r="D37" i="58"/>
  <c r="D26" i="58"/>
  <c r="V17" i="31"/>
  <c r="I26" i="58"/>
  <c r="F63" i="58"/>
  <c r="V54" i="31" s="1"/>
  <c r="O9" i="58"/>
  <c r="M111" i="58"/>
  <c r="D28" i="58"/>
  <c r="J28" i="58"/>
  <c r="V19" i="31"/>
  <c r="I28" i="58"/>
  <c r="M96" i="58"/>
  <c r="J34" i="58"/>
  <c r="V25" i="31"/>
  <c r="I34" i="58"/>
  <c r="D34" i="58"/>
  <c r="M29" i="58"/>
  <c r="W20" i="31"/>
  <c r="M49" i="58"/>
  <c r="W40" i="31"/>
  <c r="D115" i="58"/>
  <c r="J57" i="58"/>
  <c r="D57" i="58"/>
  <c r="I57" i="58"/>
  <c r="V48" i="31"/>
  <c r="D109" i="58"/>
  <c r="D96" i="58"/>
  <c r="D103" i="58"/>
  <c r="M123" i="58"/>
  <c r="M119" i="58"/>
  <c r="J35" i="58"/>
  <c r="I35" i="58"/>
  <c r="V26" i="31"/>
  <c r="D35" i="58"/>
  <c r="W29" i="31"/>
  <c r="M38" i="58"/>
  <c r="M99" i="58"/>
  <c r="M104" i="58"/>
  <c r="D119" i="58"/>
  <c r="P14" i="58"/>
  <c r="M91" i="58"/>
  <c r="M113" i="58"/>
  <c r="D112" i="58"/>
  <c r="M120" i="58"/>
  <c r="D101" i="58"/>
  <c r="M101" i="58"/>
  <c r="D89" i="58"/>
  <c r="D98" i="58"/>
  <c r="D93" i="58"/>
  <c r="D121" i="58"/>
  <c r="V32" i="31"/>
  <c r="J41" i="58"/>
  <c r="I41" i="58"/>
  <c r="D41" i="58"/>
  <c r="M32" i="58"/>
  <c r="W23" i="31"/>
  <c r="I32" i="58"/>
  <c r="D32" i="58"/>
  <c r="J32" i="58"/>
  <c r="V23" i="31"/>
  <c r="M110" i="58"/>
  <c r="M59" i="58"/>
  <c r="W50" i="31"/>
  <c r="Y3" i="52" l="1"/>
  <c r="Z3" i="52" s="1"/>
  <c r="AB3" i="52" s="1"/>
  <c r="L118" i="58"/>
  <c r="L117" i="58"/>
  <c r="AA2" i="52"/>
  <c r="Y24" i="31"/>
  <c r="AB24" i="31" s="1"/>
  <c r="L119" i="58"/>
  <c r="H33" i="58"/>
  <c r="K33" i="58" s="1"/>
  <c r="X39" i="31"/>
  <c r="AC39" i="31" s="1"/>
  <c r="L120" i="58"/>
  <c r="L121" i="58"/>
  <c r="L122" i="58"/>
  <c r="H109" i="58"/>
  <c r="K109" i="58" s="1"/>
  <c r="I125" i="58"/>
  <c r="X95" i="31" s="1"/>
  <c r="AC95" i="31" s="1"/>
  <c r="AC85" i="31"/>
  <c r="AB76" i="31"/>
  <c r="AB81" i="31"/>
  <c r="L105" i="58"/>
  <c r="U49" i="31"/>
  <c r="Z49" i="31" s="1"/>
  <c r="AA24" i="31"/>
  <c r="AB49" i="31"/>
  <c r="AB39" i="31"/>
  <c r="H121" i="58"/>
  <c r="K121" i="58" s="1"/>
  <c r="L41" i="58"/>
  <c r="Y32" i="31"/>
  <c r="AB32" i="31" s="1"/>
  <c r="E98" i="58"/>
  <c r="L91" i="58"/>
  <c r="AB62" i="31"/>
  <c r="L104" i="58"/>
  <c r="AB80" i="31"/>
  <c r="AB75" i="31"/>
  <c r="AC67" i="31"/>
  <c r="H96" i="58"/>
  <c r="K96" i="58" s="1"/>
  <c r="E115" i="58"/>
  <c r="Y19" i="31"/>
  <c r="AB19" i="31" s="1"/>
  <c r="L28" i="58"/>
  <c r="V14" i="31"/>
  <c r="H43" i="58"/>
  <c r="K43" i="58" s="1"/>
  <c r="X34" i="31"/>
  <c r="AC34" i="31" s="1"/>
  <c r="E105" i="58"/>
  <c r="E99" i="58"/>
  <c r="H95" i="58"/>
  <c r="K95" i="58" s="1"/>
  <c r="AC66" i="31"/>
  <c r="X31" i="31"/>
  <c r="AC31" i="31" s="1"/>
  <c r="H40" i="58"/>
  <c r="K40" i="58" s="1"/>
  <c r="E49" i="58"/>
  <c r="X50" i="31"/>
  <c r="AC50" i="31" s="1"/>
  <c r="H59" i="58"/>
  <c r="K59" i="58" s="1"/>
  <c r="E51" i="58"/>
  <c r="X41" i="31"/>
  <c r="AC41" i="31" s="1"/>
  <c r="H50" i="58"/>
  <c r="K50" i="58" s="1"/>
  <c r="E118" i="58"/>
  <c r="E113" i="58"/>
  <c r="E94" i="58"/>
  <c r="E116" i="58"/>
  <c r="H97" i="58"/>
  <c r="K97" i="58" s="1"/>
  <c r="AC68" i="31"/>
  <c r="V6" i="52"/>
  <c r="U7" i="52"/>
  <c r="W6" i="52"/>
  <c r="E39" i="58"/>
  <c r="E44" i="58"/>
  <c r="Y27" i="31"/>
  <c r="AB27" i="31" s="1"/>
  <c r="L36" i="58"/>
  <c r="K48" i="58"/>
  <c r="E48" i="58"/>
  <c r="Y52" i="31"/>
  <c r="AB52" i="31" s="1"/>
  <c r="L61" i="58"/>
  <c r="E111" i="58"/>
  <c r="E90" i="58"/>
  <c r="X33" i="31"/>
  <c r="AC33" i="31" s="1"/>
  <c r="H42" i="58"/>
  <c r="K42" i="58" s="1"/>
  <c r="E30" i="58"/>
  <c r="E46" i="58"/>
  <c r="Y51" i="31"/>
  <c r="L60" i="58"/>
  <c r="AC94" i="31"/>
  <c r="X57" i="31"/>
  <c r="AA57" i="31" s="1"/>
  <c r="H86" i="58"/>
  <c r="K86" i="58" s="1"/>
  <c r="E86" i="58"/>
  <c r="D125" i="58"/>
  <c r="E114" i="58" s="1"/>
  <c r="H107" i="58"/>
  <c r="K107" i="58" s="1"/>
  <c r="AC83" i="31"/>
  <c r="AC78" i="31"/>
  <c r="E108" i="58"/>
  <c r="H55" i="58"/>
  <c r="K55" i="58" s="1"/>
  <c r="X46" i="31"/>
  <c r="AC46" i="31" s="1"/>
  <c r="L38" i="58"/>
  <c r="Y29" i="31"/>
  <c r="AB29" i="31" s="1"/>
  <c r="H54" i="58"/>
  <c r="K54" i="58" s="1"/>
  <c r="X45" i="31"/>
  <c r="AC45" i="31" s="1"/>
  <c r="L110" i="58"/>
  <c r="L32" i="58"/>
  <c r="Y23" i="31"/>
  <c r="AB23" i="31" s="1"/>
  <c r="AC64" i="31"/>
  <c r="H93" i="58"/>
  <c r="K93" i="58" s="1"/>
  <c r="AC69" i="31"/>
  <c r="H98" i="58"/>
  <c r="K98" i="58" s="1"/>
  <c r="H101" i="58"/>
  <c r="K101" i="58" s="1"/>
  <c r="AC72" i="31"/>
  <c r="E112" i="58"/>
  <c r="L113" i="58"/>
  <c r="AB89" i="31"/>
  <c r="L99" i="58"/>
  <c r="Y26" i="31"/>
  <c r="AB26" i="31" s="1"/>
  <c r="L35" i="58"/>
  <c r="L123" i="58"/>
  <c r="AC74" i="31"/>
  <c r="H103" i="58"/>
  <c r="K103" i="58" s="1"/>
  <c r="X48" i="31"/>
  <c r="AC48" i="31" s="1"/>
  <c r="H57" i="58"/>
  <c r="K57" i="58" s="1"/>
  <c r="E28" i="58"/>
  <c r="E26" i="58"/>
  <c r="D63" i="58"/>
  <c r="Y28" i="31"/>
  <c r="AB28" i="31" s="1"/>
  <c r="L37" i="58"/>
  <c r="L107" i="58"/>
  <c r="AD49" i="31"/>
  <c r="L89" i="58"/>
  <c r="E106" i="58"/>
  <c r="L100" i="58"/>
  <c r="AC76" i="31"/>
  <c r="H105" i="58"/>
  <c r="K105" i="58" s="1"/>
  <c r="AC81" i="31"/>
  <c r="H29" i="58"/>
  <c r="K29" i="58" s="1"/>
  <c r="X20" i="31"/>
  <c r="AC20" i="31" s="1"/>
  <c r="E117" i="58"/>
  <c r="L31" i="58"/>
  <c r="Y22" i="31"/>
  <c r="AB22" i="31" s="1"/>
  <c r="X38" i="31"/>
  <c r="AC38" i="31" s="1"/>
  <c r="H47" i="58"/>
  <c r="K47" i="58" s="1"/>
  <c r="Y36" i="31"/>
  <c r="L45" i="58"/>
  <c r="L52" i="58"/>
  <c r="Y43" i="31"/>
  <c r="AB43" i="31" s="1"/>
  <c r="AB61" i="31"/>
  <c r="L90" i="58"/>
  <c r="L94" i="58"/>
  <c r="AB65" i="31"/>
  <c r="AC62" i="31"/>
  <c r="H91" i="58"/>
  <c r="K91" i="58" s="1"/>
  <c r="E40" i="58"/>
  <c r="X40" i="31"/>
  <c r="AC40" i="31" s="1"/>
  <c r="H49" i="58"/>
  <c r="K49" i="58" s="1"/>
  <c r="X44" i="31"/>
  <c r="AC44" i="31" s="1"/>
  <c r="H53" i="58"/>
  <c r="K53" i="58" s="1"/>
  <c r="E50" i="58"/>
  <c r="H118" i="58"/>
  <c r="K118" i="58" s="1"/>
  <c r="H116" i="58"/>
  <c r="K116" i="58" s="1"/>
  <c r="AC92" i="31"/>
  <c r="H27" i="58"/>
  <c r="K27" i="58" s="1"/>
  <c r="X18" i="31"/>
  <c r="AC18" i="31" s="1"/>
  <c r="X35" i="31"/>
  <c r="AC35" i="31" s="1"/>
  <c r="H44" i="58"/>
  <c r="K44" i="58" s="1"/>
  <c r="AC59" i="31"/>
  <c r="H88" i="58"/>
  <c r="K88" i="58" s="1"/>
  <c r="H36" i="58"/>
  <c r="K36" i="58" s="1"/>
  <c r="X27" i="31"/>
  <c r="AC27" i="31" s="1"/>
  <c r="L5" i="52"/>
  <c r="G5" i="52"/>
  <c r="C5" i="52"/>
  <c r="E5" i="52"/>
  <c r="H5" i="52"/>
  <c r="B6" i="52"/>
  <c r="J5" i="52"/>
  <c r="D5" i="52"/>
  <c r="F5" i="52"/>
  <c r="X52" i="31"/>
  <c r="AC52" i="31" s="1"/>
  <c r="H61" i="58"/>
  <c r="K61" i="58" s="1"/>
  <c r="AC87" i="31"/>
  <c r="H111" i="58"/>
  <c r="K111" i="58" s="1"/>
  <c r="AB88" i="31"/>
  <c r="L112" i="58"/>
  <c r="E102" i="58"/>
  <c r="E42" i="58"/>
  <c r="AD39" i="31"/>
  <c r="E87" i="58"/>
  <c r="L30" i="58"/>
  <c r="Y21" i="31"/>
  <c r="X37" i="31"/>
  <c r="AC37" i="31" s="1"/>
  <c r="H46" i="58"/>
  <c r="K46" i="58" s="1"/>
  <c r="E107" i="58"/>
  <c r="E56" i="58"/>
  <c r="AC79" i="31"/>
  <c r="H108" i="58"/>
  <c r="K108" i="58" s="1"/>
  <c r="AC84" i="31"/>
  <c r="E55" i="58"/>
  <c r="H123" i="58"/>
  <c r="K123" i="58" s="1"/>
  <c r="AC93" i="31"/>
  <c r="L54" i="58"/>
  <c r="Y45" i="31"/>
  <c r="AB63" i="31"/>
  <c r="L92" i="58"/>
  <c r="E93" i="58"/>
  <c r="AC60" i="31"/>
  <c r="H89" i="58"/>
  <c r="K89" i="58" s="1"/>
  <c r="E119" i="58"/>
  <c r="H35" i="58"/>
  <c r="K35" i="58" s="1"/>
  <c r="X26" i="31"/>
  <c r="AC26" i="31" s="1"/>
  <c r="H34" i="58"/>
  <c r="K34" i="58" s="1"/>
  <c r="X25" i="31"/>
  <c r="AC25" i="31" s="1"/>
  <c r="E29" i="58"/>
  <c r="AD81" i="31"/>
  <c r="J125" i="58"/>
  <c r="L86" i="58"/>
  <c r="Y57" i="31"/>
  <c r="E120" i="58"/>
  <c r="E32" i="58"/>
  <c r="E41" i="58"/>
  <c r="E101" i="58"/>
  <c r="H112" i="58"/>
  <c r="K112" i="58" s="1"/>
  <c r="AC88" i="31"/>
  <c r="E35" i="58"/>
  <c r="E57" i="58"/>
  <c r="AC91" i="31"/>
  <c r="H115" i="58"/>
  <c r="K115" i="58" s="1"/>
  <c r="Y25" i="31"/>
  <c r="AB25" i="31" s="1"/>
  <c r="L34" i="58"/>
  <c r="H28" i="58"/>
  <c r="K28" i="58" s="1"/>
  <c r="X19" i="31"/>
  <c r="AC19" i="31" s="1"/>
  <c r="L26" i="58"/>
  <c r="Y17" i="31"/>
  <c r="AB17" i="31" s="1"/>
  <c r="J63" i="58"/>
  <c r="Y54" i="31" s="1"/>
  <c r="AB54" i="31" s="1"/>
  <c r="X28" i="31"/>
  <c r="AC28" i="31" s="1"/>
  <c r="H37" i="58"/>
  <c r="K37" i="58" s="1"/>
  <c r="Y34" i="31"/>
  <c r="AB34" i="31" s="1"/>
  <c r="L43" i="58"/>
  <c r="E100" i="58"/>
  <c r="L29" i="58"/>
  <c r="Y20" i="31"/>
  <c r="AB20" i="31" s="1"/>
  <c r="H117" i="58"/>
  <c r="K117" i="58" s="1"/>
  <c r="H31" i="58"/>
  <c r="K31" i="58" s="1"/>
  <c r="X22" i="31"/>
  <c r="AC22" i="31" s="1"/>
  <c r="L47" i="58"/>
  <c r="Y38" i="31"/>
  <c r="X36" i="31"/>
  <c r="AC36" i="31" s="1"/>
  <c r="H45" i="58"/>
  <c r="K45" i="58" s="1"/>
  <c r="L103" i="58"/>
  <c r="X43" i="31"/>
  <c r="AC43" i="31" s="1"/>
  <c r="H52" i="58"/>
  <c r="K52" i="58" s="1"/>
  <c r="W12" i="31"/>
  <c r="AB59" i="31"/>
  <c r="L88" i="58"/>
  <c r="L53" i="58"/>
  <c r="Y44" i="31"/>
  <c r="L59" i="58"/>
  <c r="Y50" i="31"/>
  <c r="AC86" i="31"/>
  <c r="H110" i="58"/>
  <c r="K110" i="58" s="1"/>
  <c r="H51" i="58"/>
  <c r="K51" i="58" s="1"/>
  <c r="X42" i="31"/>
  <c r="AC42" i="31" s="1"/>
  <c r="Y53" i="31"/>
  <c r="L62" i="58"/>
  <c r="H113" i="58"/>
  <c r="K113" i="58" s="1"/>
  <c r="AC89" i="31"/>
  <c r="H122" i="58"/>
  <c r="K122" i="58" s="1"/>
  <c r="AC65" i="31"/>
  <c r="H94" i="58"/>
  <c r="K94" i="58" s="1"/>
  <c r="L27" i="58"/>
  <c r="Y18" i="31"/>
  <c r="H104" i="58"/>
  <c r="K104" i="58" s="1"/>
  <c r="AC80" i="31"/>
  <c r="AC75" i="31"/>
  <c r="E92" i="58"/>
  <c r="X30" i="31"/>
  <c r="AC30" i="31" s="1"/>
  <c r="H39" i="58"/>
  <c r="K39" i="58" s="1"/>
  <c r="E36" i="58"/>
  <c r="AB58" i="31"/>
  <c r="L87" i="58"/>
  <c r="L115" i="58"/>
  <c r="L109" i="58"/>
  <c r="AB85" i="31"/>
  <c r="AC61" i="31"/>
  <c r="H90" i="58"/>
  <c r="K90" i="58" s="1"/>
  <c r="L42" i="58"/>
  <c r="Y33" i="31"/>
  <c r="AB33" i="31" s="1"/>
  <c r="L46" i="58"/>
  <c r="Y37" i="31"/>
  <c r="AB37" i="31" s="1"/>
  <c r="H60" i="58"/>
  <c r="K60" i="58" s="1"/>
  <c r="X51" i="31"/>
  <c r="AC51" i="31" s="1"/>
  <c r="H56" i="58"/>
  <c r="K56" i="58" s="1"/>
  <c r="X47" i="31"/>
  <c r="AC47" i="31" s="1"/>
  <c r="AB92" i="31"/>
  <c r="L116" i="58"/>
  <c r="L98" i="58"/>
  <c r="AB79" i="31"/>
  <c r="AB84" i="31"/>
  <c r="L108" i="58"/>
  <c r="L55" i="58"/>
  <c r="Y46" i="31"/>
  <c r="AB46" i="31" s="1"/>
  <c r="X29" i="31"/>
  <c r="AC29" i="31" s="1"/>
  <c r="H38" i="58"/>
  <c r="K38" i="58" s="1"/>
  <c r="H114" i="58"/>
  <c r="K114" i="58" s="1"/>
  <c r="AC90" i="31"/>
  <c r="AA49" i="31"/>
  <c r="H32" i="58"/>
  <c r="K32" i="58" s="1"/>
  <c r="X23" i="31"/>
  <c r="AC23" i="31" s="1"/>
  <c r="X32" i="31"/>
  <c r="AC32" i="31" s="1"/>
  <c r="H41" i="58"/>
  <c r="K41" i="58" s="1"/>
  <c r="E121" i="58"/>
  <c r="E89" i="58"/>
  <c r="L101" i="58"/>
  <c r="H119" i="58"/>
  <c r="K119" i="58" s="1"/>
  <c r="E103" i="58"/>
  <c r="E96" i="58"/>
  <c r="E109" i="58"/>
  <c r="L57" i="58"/>
  <c r="Y48" i="31"/>
  <c r="AB48" i="31" s="1"/>
  <c r="E34" i="58"/>
  <c r="L96" i="58"/>
  <c r="AB67" i="31"/>
  <c r="L111" i="58"/>
  <c r="I63" i="58"/>
  <c r="X54" i="31" s="1"/>
  <c r="AC54" i="31" s="1"/>
  <c r="H26" i="58"/>
  <c r="K26" i="58" s="1"/>
  <c r="X17" i="31"/>
  <c r="AA17" i="31" s="1"/>
  <c r="E37" i="58"/>
  <c r="E43" i="58"/>
  <c r="AC82" i="31"/>
  <c r="H106" i="58"/>
  <c r="K106" i="58" s="1"/>
  <c r="AC77" i="31"/>
  <c r="AB73" i="31"/>
  <c r="L102" i="58"/>
  <c r="H100" i="58"/>
  <c r="K100" i="58" s="1"/>
  <c r="AC71" i="31"/>
  <c r="L95" i="58"/>
  <c r="E31" i="58"/>
  <c r="E47" i="58"/>
  <c r="E45" i="58"/>
  <c r="AD76" i="31"/>
  <c r="E52" i="58"/>
  <c r="H120" i="58"/>
  <c r="K120" i="58" s="1"/>
  <c r="E91" i="58"/>
  <c r="AC70" i="31"/>
  <c r="H99" i="58"/>
  <c r="K99" i="58" s="1"/>
  <c r="E95" i="58"/>
  <c r="Y31" i="31"/>
  <c r="L40" i="58"/>
  <c r="L49" i="58"/>
  <c r="Y40" i="31"/>
  <c r="AB40" i="31" s="1"/>
  <c r="E53" i="58"/>
  <c r="E59" i="58"/>
  <c r="E33" i="58"/>
  <c r="E110" i="58"/>
  <c r="L51" i="58"/>
  <c r="Y42" i="31"/>
  <c r="Y41" i="31"/>
  <c r="L50" i="58"/>
  <c r="X53" i="31"/>
  <c r="AC53" i="31" s="1"/>
  <c r="H62" i="58"/>
  <c r="K62" i="58" s="1"/>
  <c r="AB68" i="31"/>
  <c r="L97" i="58"/>
  <c r="E122" i="58"/>
  <c r="E97" i="58"/>
  <c r="E27" i="58"/>
  <c r="E104" i="58"/>
  <c r="AC63" i="31"/>
  <c r="H92" i="58"/>
  <c r="K92" i="58" s="1"/>
  <c r="L39" i="58"/>
  <c r="Y30" i="31"/>
  <c r="AB30" i="31" s="1"/>
  <c r="Y35" i="31"/>
  <c r="AB35" i="31" s="1"/>
  <c r="L44" i="58"/>
  <c r="E88" i="58"/>
  <c r="E61" i="58"/>
  <c r="W14" i="31"/>
  <c r="H102" i="58"/>
  <c r="K102" i="58" s="1"/>
  <c r="AC73" i="31"/>
  <c r="L93" i="58"/>
  <c r="AB90" i="31"/>
  <c r="L114" i="58"/>
  <c r="AC58" i="31"/>
  <c r="H87" i="58"/>
  <c r="K87" i="58" s="1"/>
  <c r="H30" i="58"/>
  <c r="K30" i="58" s="1"/>
  <c r="X21" i="31"/>
  <c r="AC21" i="31" s="1"/>
  <c r="E60" i="58"/>
  <c r="V12" i="31"/>
  <c r="L56" i="58"/>
  <c r="Y47" i="31"/>
  <c r="AB47" i="31" s="1"/>
  <c r="AB82" i="31"/>
  <c r="L106" i="58"/>
  <c r="E38" i="58"/>
  <c r="E123" i="58"/>
  <c r="AA85" i="31"/>
  <c r="E54" i="58"/>
  <c r="AB94" i="31" l="1"/>
  <c r="Y95" i="31"/>
  <c r="AA95" i="31"/>
  <c r="Y4" i="52"/>
  <c r="Y5" i="52" s="1"/>
  <c r="AA5" i="52" s="1"/>
  <c r="AA3" i="52"/>
  <c r="U24" i="31"/>
  <c r="Z24" i="31" s="1"/>
  <c r="AD24" i="31"/>
  <c r="AA39" i="31"/>
  <c r="U39" i="31"/>
  <c r="Z39" i="31" s="1"/>
  <c r="AA40" i="31"/>
  <c r="AA50" i="31"/>
  <c r="AA37" i="31"/>
  <c r="U41" i="31"/>
  <c r="Z41" i="31" s="1"/>
  <c r="U23" i="31"/>
  <c r="Z23" i="31" s="1"/>
  <c r="U37" i="31"/>
  <c r="Z37" i="31" s="1"/>
  <c r="AA48" i="31"/>
  <c r="AA20" i="31"/>
  <c r="U38" i="31"/>
  <c r="Z38" i="31" s="1"/>
  <c r="AA38" i="31"/>
  <c r="U20" i="31"/>
  <c r="Z20" i="31" s="1"/>
  <c r="AA78" i="31"/>
  <c r="AA41" i="31"/>
  <c r="U33" i="31"/>
  <c r="Z33" i="31" s="1"/>
  <c r="U35" i="31"/>
  <c r="Z35" i="31" s="1"/>
  <c r="AA53" i="31"/>
  <c r="U17" i="31"/>
  <c r="Z17" i="31" s="1"/>
  <c r="U34" i="31"/>
  <c r="Z34" i="31" s="1"/>
  <c r="AA54" i="31"/>
  <c r="U40" i="31"/>
  <c r="Z40" i="31" s="1"/>
  <c r="U21" i="31"/>
  <c r="Z21" i="31" s="1"/>
  <c r="U52" i="31"/>
  <c r="Z52" i="31" s="1"/>
  <c r="AA23" i="31"/>
  <c r="AA64" i="31"/>
  <c r="U83" i="31"/>
  <c r="Z83" i="31" s="1"/>
  <c r="AA83" i="31"/>
  <c r="AA66" i="31"/>
  <c r="U76" i="31"/>
  <c r="Z76" i="31" s="1"/>
  <c r="U63" i="31"/>
  <c r="Z63" i="31" s="1"/>
  <c r="U92" i="31"/>
  <c r="Z92" i="31" s="1"/>
  <c r="AA72" i="31"/>
  <c r="AA59" i="31"/>
  <c r="AA90" i="31"/>
  <c r="U66" i="31"/>
  <c r="Z66" i="31" s="1"/>
  <c r="U72" i="31"/>
  <c r="Z72" i="31" s="1"/>
  <c r="AA69" i="31"/>
  <c r="U74" i="31"/>
  <c r="Z74" i="31" s="1"/>
  <c r="AA67" i="31"/>
  <c r="U89" i="31"/>
  <c r="Z89" i="31" s="1"/>
  <c r="U84" i="31"/>
  <c r="Z84" i="31" s="1"/>
  <c r="AA65" i="31"/>
  <c r="AA87" i="31"/>
  <c r="U69" i="31"/>
  <c r="Z69" i="31" s="1"/>
  <c r="U79" i="31"/>
  <c r="Z79" i="31" s="1"/>
  <c r="AA68" i="31"/>
  <c r="AA62" i="31"/>
  <c r="AA76" i="31"/>
  <c r="AA94" i="31"/>
  <c r="AA86" i="31"/>
  <c r="U73" i="31"/>
  <c r="Z73" i="31" s="1"/>
  <c r="AB74" i="31"/>
  <c r="AA63" i="31"/>
  <c r="U90" i="31"/>
  <c r="Z90" i="31" s="1"/>
  <c r="AA92" i="31"/>
  <c r="U62" i="31"/>
  <c r="Z62" i="31" s="1"/>
  <c r="U70" i="31"/>
  <c r="Z70" i="31" s="1"/>
  <c r="E25" i="58"/>
  <c r="U59" i="31"/>
  <c r="Z59" i="31" s="1"/>
  <c r="AA75" i="31"/>
  <c r="K125" i="58"/>
  <c r="AD42" i="31"/>
  <c r="AD91" i="31"/>
  <c r="AD50" i="31"/>
  <c r="U29" i="31"/>
  <c r="Z29" i="31" s="1"/>
  <c r="U51" i="31"/>
  <c r="Z51" i="31" s="1"/>
  <c r="AD60" i="31"/>
  <c r="AD28" i="31"/>
  <c r="AD93" i="31"/>
  <c r="U47" i="31"/>
  <c r="Z47" i="31" s="1"/>
  <c r="AD51" i="31"/>
  <c r="AA18" i="31"/>
  <c r="AA84" i="31"/>
  <c r="U65" i="31"/>
  <c r="Z65" i="31" s="1"/>
  <c r="AD66" i="31"/>
  <c r="AD46" i="31"/>
  <c r="AD69" i="31"/>
  <c r="AD33" i="31"/>
  <c r="AD53" i="31"/>
  <c r="U67" i="31"/>
  <c r="Z67" i="31" s="1"/>
  <c r="AB72" i="31"/>
  <c r="U64" i="31"/>
  <c r="Z64" i="31" s="1"/>
  <c r="AA71" i="31"/>
  <c r="U48" i="31"/>
  <c r="Z48" i="31" s="1"/>
  <c r="AA51" i="31"/>
  <c r="U42" i="31"/>
  <c r="Z42" i="31" s="1"/>
  <c r="U50" i="31"/>
  <c r="Z50" i="31" s="1"/>
  <c r="AD71" i="31"/>
  <c r="AD78" i="31"/>
  <c r="K63" i="58"/>
  <c r="U91" i="31"/>
  <c r="Z91" i="31" s="1"/>
  <c r="U32" i="31"/>
  <c r="Z32" i="31" s="1"/>
  <c r="AD86" i="31"/>
  <c r="U93" i="31"/>
  <c r="Z93" i="31" s="1"/>
  <c r="AA47" i="31"/>
  <c r="AC57" i="31"/>
  <c r="X12" i="31"/>
  <c r="AD52" i="31"/>
  <c r="AA46" i="31"/>
  <c r="AA77" i="31"/>
  <c r="AA60" i="31"/>
  <c r="AB86" i="31"/>
  <c r="AD57" i="31"/>
  <c r="U43" i="31"/>
  <c r="Z43" i="31" s="1"/>
  <c r="AA36" i="31"/>
  <c r="AB71" i="31"/>
  <c r="U61" i="31"/>
  <c r="Z61" i="31" s="1"/>
  <c r="C6" i="52"/>
  <c r="G6" i="52"/>
  <c r="D6" i="52"/>
  <c r="H6" i="52"/>
  <c r="B7" i="52"/>
  <c r="F6" i="52"/>
  <c r="E6" i="52"/>
  <c r="L6" i="52"/>
  <c r="J6" i="52"/>
  <c r="U30" i="31"/>
  <c r="Z30" i="31" s="1"/>
  <c r="U80" i="31"/>
  <c r="Z80" i="31" s="1"/>
  <c r="AA42" i="31"/>
  <c r="AA25" i="31"/>
  <c r="AA91" i="31"/>
  <c r="AD26" i="31"/>
  <c r="AA32" i="31"/>
  <c r="AA93" i="31"/>
  <c r="E85" i="58"/>
  <c r="AA73" i="31"/>
  <c r="AB91" i="31"/>
  <c r="U75" i="31"/>
  <c r="Z75" i="31" s="1"/>
  <c r="U82" i="31"/>
  <c r="Z82" i="31" s="1"/>
  <c r="U28" i="31"/>
  <c r="Z28" i="31" s="1"/>
  <c r="AB93" i="31"/>
  <c r="AD62" i="31"/>
  <c r="AD32" i="31"/>
  <c r="AD82" i="31"/>
  <c r="AD30" i="31"/>
  <c r="AD67" i="31"/>
  <c r="AD72" i="31"/>
  <c r="AD94" i="31"/>
  <c r="U71" i="31"/>
  <c r="Z71" i="31" s="1"/>
  <c r="AD21" i="31"/>
  <c r="AB21" i="31"/>
  <c r="AD43" i="31"/>
  <c r="AD36" i="31"/>
  <c r="AB36" i="31"/>
  <c r="AD83" i="31"/>
  <c r="AD70" i="31"/>
  <c r="H125" i="58"/>
  <c r="U44" i="31"/>
  <c r="Z44" i="31" s="1"/>
  <c r="AD19" i="31"/>
  <c r="AD80" i="31"/>
  <c r="AD47" i="31"/>
  <c r="AD64" i="31"/>
  <c r="AD68" i="31"/>
  <c r="X14" i="31"/>
  <c r="AA14" i="31" s="1"/>
  <c r="AC17" i="31"/>
  <c r="AD87" i="31"/>
  <c r="AD48" i="31"/>
  <c r="U26" i="31"/>
  <c r="Z26" i="31" s="1"/>
  <c r="AA21" i="31"/>
  <c r="AA52" i="31"/>
  <c r="AB66" i="31"/>
  <c r="U77" i="31"/>
  <c r="Z77" i="31" s="1"/>
  <c r="AA34" i="31"/>
  <c r="AB83" i="31"/>
  <c r="AD63" i="31"/>
  <c r="AA29" i="31"/>
  <c r="AD88" i="31"/>
  <c r="AD90" i="31"/>
  <c r="AB53" i="31"/>
  <c r="U87" i="31"/>
  <c r="Z87" i="31" s="1"/>
  <c r="U27" i="31"/>
  <c r="Z27" i="31" s="1"/>
  <c r="AD40" i="31"/>
  <c r="AD31" i="31"/>
  <c r="U81" i="31"/>
  <c r="Z81" i="31" s="1"/>
  <c r="AB78" i="31"/>
  <c r="H63" i="58"/>
  <c r="U19" i="31"/>
  <c r="Z19" i="31" s="1"/>
  <c r="AA26" i="31"/>
  <c r="AA88" i="31"/>
  <c r="U45" i="31"/>
  <c r="Z45" i="31" s="1"/>
  <c r="AD84" i="31"/>
  <c r="U78" i="31"/>
  <c r="Z78" i="31" s="1"/>
  <c r="AD37" i="31"/>
  <c r="AA58" i="31"/>
  <c r="AD85" i="31"/>
  <c r="U85" i="31"/>
  <c r="AG85" i="31" s="1"/>
  <c r="AB51" i="31"/>
  <c r="AD58" i="31"/>
  <c r="AA35" i="31"/>
  <c r="AD18" i="31"/>
  <c r="U68" i="31"/>
  <c r="Z68" i="31" s="1"/>
  <c r="AD44" i="31"/>
  <c r="AA31" i="31"/>
  <c r="AD54" i="31"/>
  <c r="U54" i="31"/>
  <c r="Z54" i="31" s="1"/>
  <c r="U22" i="31"/>
  <c r="Z22" i="31" s="1"/>
  <c r="U46" i="31"/>
  <c r="Z46" i="31" s="1"/>
  <c r="AD77" i="31"/>
  <c r="U57" i="31"/>
  <c r="Z57" i="31" s="1"/>
  <c r="AA33" i="31"/>
  <c r="AA27" i="31"/>
  <c r="AD35" i="31"/>
  <c r="AA89" i="31"/>
  <c r="AD41" i="31"/>
  <c r="AB41" i="31"/>
  <c r="AB18" i="31"/>
  <c r="AA81" i="31"/>
  <c r="AD73" i="31"/>
  <c r="AA19" i="31"/>
  <c r="AB70" i="31"/>
  <c r="U88" i="31"/>
  <c r="Z88" i="31" s="1"/>
  <c r="AA45" i="31"/>
  <c r="AA79" i="31"/>
  <c r="AD79" i="31"/>
  <c r="AD92" i="31"/>
  <c r="U58" i="31"/>
  <c r="Z58" i="31" s="1"/>
  <c r="AB64" i="31"/>
  <c r="U31" i="31"/>
  <c r="Z31" i="31" s="1"/>
  <c r="AD59" i="31"/>
  <c r="AB57" i="31"/>
  <c r="AD74" i="31"/>
  <c r="AD38" i="31"/>
  <c r="AB38" i="31"/>
  <c r="AD20" i="31"/>
  <c r="AB60" i="31"/>
  <c r="AD34" i="31"/>
  <c r="AD17" i="31"/>
  <c r="Y14" i="31"/>
  <c r="AD14" i="31" s="1"/>
  <c r="AB87" i="31"/>
  <c r="AD25" i="31"/>
  <c r="U60" i="31"/>
  <c r="Z60" i="31" s="1"/>
  <c r="AB50" i="31"/>
  <c r="AA43" i="31"/>
  <c r="U36" i="31"/>
  <c r="Z36" i="31" s="1"/>
  <c r="AA22" i="31"/>
  <c r="AB42" i="31"/>
  <c r="AA74" i="31"/>
  <c r="AD45" i="31"/>
  <c r="AB77" i="31"/>
  <c r="U94" i="31"/>
  <c r="Z94" i="31" s="1"/>
  <c r="AA61" i="31"/>
  <c r="AB45" i="31"/>
  <c r="AA30" i="31"/>
  <c r="AA80" i="31"/>
  <c r="U86" i="31"/>
  <c r="Z86" i="31" s="1"/>
  <c r="AA70" i="31"/>
  <c r="AD65" i="31"/>
  <c r="AD61" i="31"/>
  <c r="AD22" i="31"/>
  <c r="E63" i="58"/>
  <c r="U25" i="31"/>
  <c r="Z25" i="31" s="1"/>
  <c r="AD89" i="31"/>
  <c r="AD23" i="31"/>
  <c r="AB31" i="31"/>
  <c r="AD29" i="31"/>
  <c r="AB69" i="31"/>
  <c r="E125" i="58"/>
  <c r="AB44" i="31"/>
  <c r="AD27" i="31"/>
  <c r="V7" i="52"/>
  <c r="W7" i="52"/>
  <c r="U8" i="52"/>
  <c r="U18" i="31"/>
  <c r="Z18" i="31" s="1"/>
  <c r="U53" i="31"/>
  <c r="Z53" i="31" s="1"/>
  <c r="AA44" i="31"/>
  <c r="AA82" i="31"/>
  <c r="AA28" i="31"/>
  <c r="AD75" i="31"/>
  <c r="Y12" i="31" l="1"/>
  <c r="AD12" i="31" s="1"/>
  <c r="AD95" i="31"/>
  <c r="U95" i="31"/>
  <c r="Z95" i="31" s="1"/>
  <c r="AB95" i="31"/>
  <c r="Y6" i="52"/>
  <c r="Z6" i="52" s="1"/>
  <c r="AB6" i="52" s="1"/>
  <c r="Z5" i="52"/>
  <c r="AB5" i="52" s="1"/>
  <c r="AA4" i="52"/>
  <c r="Z4" i="52"/>
  <c r="AB4" i="52" s="1"/>
  <c r="Z85" i="31"/>
  <c r="AH84" i="31"/>
  <c r="AB14" i="31"/>
  <c r="AC12" i="31"/>
  <c r="C7" i="52"/>
  <c r="F7" i="52"/>
  <c r="E7" i="52"/>
  <c r="L7" i="52"/>
  <c r="H7" i="52"/>
  <c r="D7" i="52"/>
  <c r="G7" i="52"/>
  <c r="B8" i="52"/>
  <c r="J7" i="52"/>
  <c r="W8" i="52"/>
  <c r="V8" i="52"/>
  <c r="U9" i="52"/>
  <c r="AA12" i="31"/>
  <c r="AC14" i="31"/>
  <c r="U14" i="31"/>
  <c r="X15" i="31" s="1"/>
  <c r="AB12" i="31" l="1"/>
  <c r="U12" i="31"/>
  <c r="AG12" i="31" s="1"/>
  <c r="AA6" i="52"/>
  <c r="B8" i="37" s="1"/>
  <c r="B10" i="37"/>
  <c r="D8" i="52"/>
  <c r="H8" i="52"/>
  <c r="C8" i="52"/>
  <c r="J8" i="52"/>
  <c r="B9" i="52"/>
  <c r="F8" i="52"/>
  <c r="E8" i="52"/>
  <c r="L8" i="52"/>
  <c r="G8" i="52"/>
  <c r="X13" i="31"/>
  <c r="U10" i="52"/>
  <c r="V9" i="52"/>
  <c r="W9" i="52"/>
  <c r="U15" i="31"/>
  <c r="V15" i="31"/>
  <c r="V13" i="31" l="1"/>
  <c r="U13" i="31"/>
  <c r="B7" i="37"/>
  <c r="B21" i="37"/>
  <c r="B15" i="37"/>
  <c r="B16" i="37"/>
  <c r="B22" i="37"/>
  <c r="B5" i="37"/>
  <c r="B23" i="37"/>
  <c r="B20" i="37"/>
  <c r="B11" i="37"/>
  <c r="B24" i="37"/>
  <c r="B18" i="37"/>
  <c r="B14" i="37"/>
  <c r="B12" i="37"/>
  <c r="B6" i="37"/>
  <c r="B9" i="37"/>
  <c r="B13" i="37"/>
  <c r="B17" i="37"/>
  <c r="B19" i="37"/>
  <c r="B10" i="52"/>
  <c r="E9" i="52"/>
  <c r="L9" i="52"/>
  <c r="H9" i="52"/>
  <c r="D9" i="52"/>
  <c r="F9" i="52"/>
  <c r="C9" i="52"/>
  <c r="G9" i="52"/>
  <c r="J9" i="52"/>
  <c r="U11" i="52"/>
  <c r="V10" i="52"/>
  <c r="W10" i="52"/>
  <c r="F76" i="58" l="1"/>
  <c r="G76" i="58" s="1"/>
  <c r="F80" i="58"/>
  <c r="G80" i="58" s="1"/>
  <c r="F14" i="58"/>
  <c r="G14" i="58" s="1"/>
  <c r="F73" i="58"/>
  <c r="G73" i="58" s="1"/>
  <c r="F15" i="58"/>
  <c r="G15" i="58" s="1"/>
  <c r="F69" i="58"/>
  <c r="G69" i="58" s="1"/>
  <c r="F70" i="58"/>
  <c r="G70" i="58" s="1"/>
  <c r="F9" i="58"/>
  <c r="G9" i="58" s="1"/>
  <c r="F11" i="58"/>
  <c r="G11" i="58" s="1"/>
  <c r="F74" i="58"/>
  <c r="G74" i="58" s="1"/>
  <c r="F79" i="58"/>
  <c r="G79" i="58" s="1"/>
  <c r="F20" i="58"/>
  <c r="G20" i="58" s="1"/>
  <c r="F71" i="58"/>
  <c r="G71" i="58" s="1"/>
  <c r="F8" i="58"/>
  <c r="G8" i="58" s="1"/>
  <c r="F12" i="58"/>
  <c r="G12" i="58" s="1"/>
  <c r="F75" i="58"/>
  <c r="G75" i="58" s="1"/>
  <c r="F17" i="58"/>
  <c r="G17" i="58" s="1"/>
  <c r="F13" i="58"/>
  <c r="G13" i="58" s="1"/>
  <c r="F72" i="58"/>
  <c r="G72" i="58" s="1"/>
  <c r="F18" i="58"/>
  <c r="G18" i="58" s="1"/>
  <c r="F68" i="58"/>
  <c r="G68" i="58" s="1"/>
  <c r="F16" i="58"/>
  <c r="G16" i="58" s="1"/>
  <c r="F10" i="58"/>
  <c r="G10" i="58" s="1"/>
  <c r="F77" i="58"/>
  <c r="G77" i="58" s="1"/>
  <c r="F19" i="58"/>
  <c r="G19" i="58" s="1"/>
  <c r="F78" i="58"/>
  <c r="G78" i="58" s="1"/>
  <c r="V11" i="52"/>
  <c r="U12" i="52"/>
  <c r="W11" i="52"/>
  <c r="B11" i="52"/>
  <c r="E10" i="52"/>
  <c r="D10" i="52"/>
  <c r="J10" i="52"/>
  <c r="H10" i="52"/>
  <c r="G10" i="52"/>
  <c r="F10" i="52"/>
  <c r="C10" i="52"/>
  <c r="L10" i="52"/>
  <c r="F81" i="58" l="1"/>
  <c r="G21" i="58"/>
  <c r="F21" i="58"/>
  <c r="G81" i="58"/>
  <c r="J11" i="52"/>
  <c r="H11" i="52"/>
  <c r="E11" i="52"/>
  <c r="D11" i="52"/>
  <c r="G11" i="52"/>
  <c r="B12" i="52"/>
  <c r="L11" i="52"/>
  <c r="F11" i="52"/>
  <c r="C11" i="52"/>
  <c r="V12" i="52"/>
  <c r="W12" i="52"/>
  <c r="U13" i="52"/>
  <c r="W13" i="52" l="1"/>
  <c r="V13" i="52"/>
  <c r="U14" i="52"/>
  <c r="E12" i="52"/>
  <c r="F12" i="52"/>
  <c r="C12" i="52"/>
  <c r="H12" i="52"/>
  <c r="B13" i="52"/>
  <c r="G12" i="52"/>
  <c r="D12" i="52"/>
  <c r="J12" i="52"/>
  <c r="L12" i="52"/>
  <c r="C13" i="52" l="1"/>
  <c r="H13" i="52"/>
  <c r="B14" i="52"/>
  <c r="L13" i="52"/>
  <c r="F13" i="52"/>
  <c r="J13" i="52"/>
  <c r="G13" i="52"/>
  <c r="E13" i="52"/>
  <c r="D13" i="52"/>
  <c r="U15" i="52"/>
  <c r="V14" i="52"/>
  <c r="W14" i="52"/>
  <c r="U16" i="52" l="1"/>
  <c r="W15" i="52"/>
  <c r="V15" i="52"/>
  <c r="G14" i="52"/>
  <c r="E14" i="52"/>
  <c r="C14" i="52"/>
  <c r="F14" i="52"/>
  <c r="H14" i="52"/>
  <c r="J14" i="52"/>
  <c r="L14" i="52"/>
  <c r="B15" i="52"/>
  <c r="D14" i="52"/>
  <c r="B16" i="52" l="1"/>
  <c r="C15" i="52"/>
  <c r="G15" i="52"/>
  <c r="J15" i="52"/>
  <c r="D15" i="52"/>
  <c r="L15" i="52"/>
  <c r="E15" i="52"/>
  <c r="F15" i="52"/>
  <c r="H15" i="52"/>
  <c r="V16" i="52"/>
  <c r="W16" i="52"/>
  <c r="U17" i="52"/>
  <c r="U18" i="52" l="1"/>
  <c r="W17" i="52"/>
  <c r="V17" i="52"/>
  <c r="H16" i="52"/>
  <c r="J16" i="52"/>
  <c r="G16" i="52"/>
  <c r="C16" i="52"/>
  <c r="L16" i="52"/>
  <c r="E16" i="52"/>
  <c r="F16" i="52"/>
  <c r="B17" i="52"/>
  <c r="D16" i="52"/>
  <c r="G17" i="52" l="1"/>
  <c r="F17" i="52"/>
  <c r="D17" i="52"/>
  <c r="E17" i="52"/>
  <c r="L17" i="52"/>
  <c r="B18" i="52"/>
  <c r="J17" i="52"/>
  <c r="H17" i="52"/>
  <c r="C17" i="52"/>
  <c r="U19" i="52"/>
  <c r="W18" i="52"/>
  <c r="V18" i="52"/>
  <c r="W19" i="52" l="1"/>
  <c r="U20" i="52"/>
  <c r="V19" i="52"/>
  <c r="B19" i="52"/>
  <c r="J18" i="52"/>
  <c r="C18" i="52"/>
  <c r="L18" i="52"/>
  <c r="F18" i="52"/>
  <c r="E18" i="52"/>
  <c r="G18" i="52"/>
  <c r="H18" i="52"/>
  <c r="D18" i="52"/>
  <c r="B20" i="52" l="1"/>
  <c r="D19" i="52"/>
  <c r="C19" i="52"/>
  <c r="H19" i="52"/>
  <c r="G19" i="52"/>
  <c r="E19" i="52"/>
  <c r="J19" i="52"/>
  <c r="F19" i="52"/>
  <c r="L19" i="52"/>
  <c r="V20" i="52"/>
  <c r="U21" i="52"/>
  <c r="W20" i="52"/>
  <c r="W21" i="52" l="1"/>
  <c r="V21" i="52"/>
  <c r="U22" i="52"/>
  <c r="G20" i="52"/>
  <c r="C20" i="52"/>
  <c r="B21" i="52"/>
  <c r="F20" i="52"/>
  <c r="E20" i="52"/>
  <c r="J20" i="52"/>
  <c r="H20" i="52"/>
  <c r="L20" i="52"/>
  <c r="D20" i="52"/>
  <c r="G21" i="52" l="1"/>
  <c r="F21" i="52"/>
  <c r="C21" i="52"/>
  <c r="L21" i="52"/>
  <c r="H21" i="52"/>
  <c r="D21" i="52"/>
  <c r="E21" i="52"/>
  <c r="J21" i="52"/>
  <c r="B22" i="52"/>
  <c r="U23" i="52"/>
  <c r="V22" i="52"/>
  <c r="W22" i="52"/>
  <c r="W23" i="52" l="1"/>
  <c r="V23" i="52"/>
  <c r="U24" i="52"/>
  <c r="J22" i="52"/>
  <c r="H22" i="52"/>
  <c r="G22" i="52"/>
  <c r="E22" i="52"/>
  <c r="C22" i="52"/>
  <c r="D22" i="52"/>
  <c r="F22" i="52"/>
  <c r="B23" i="52"/>
  <c r="L22" i="52"/>
  <c r="B24" i="52" l="1"/>
  <c r="C23" i="52"/>
  <c r="G23" i="52"/>
  <c r="F23" i="52"/>
  <c r="E23" i="52"/>
  <c r="J23" i="52"/>
  <c r="D23" i="52"/>
  <c r="H23" i="52"/>
  <c r="L23" i="52"/>
  <c r="V24" i="52"/>
  <c r="W24" i="52"/>
  <c r="U25" i="52"/>
  <c r="V25" i="52" l="1"/>
  <c r="U26" i="52"/>
  <c r="W25" i="52"/>
  <c r="H24" i="52"/>
  <c r="J24" i="52"/>
  <c r="F24" i="52"/>
  <c r="D24" i="52"/>
  <c r="G24" i="52"/>
  <c r="C24" i="52"/>
  <c r="L24" i="52"/>
  <c r="E24" i="52"/>
  <c r="B25" i="52"/>
  <c r="G25" i="52" l="1"/>
  <c r="F25" i="52"/>
  <c r="D25" i="52"/>
  <c r="L25" i="52"/>
  <c r="H25" i="52"/>
  <c r="C25" i="52"/>
  <c r="E25" i="52"/>
  <c r="J25" i="52"/>
  <c r="B26" i="52"/>
  <c r="U27" i="52"/>
  <c r="W26" i="52"/>
  <c r="V26" i="52"/>
  <c r="V27" i="52" l="1"/>
  <c r="U28" i="52"/>
  <c r="W27" i="52"/>
  <c r="D26" i="52"/>
  <c r="G26" i="52"/>
  <c r="C26" i="52"/>
  <c r="H26" i="52"/>
  <c r="E26" i="52"/>
  <c r="L26" i="52"/>
  <c r="J26" i="52"/>
  <c r="B27" i="52"/>
  <c r="F26" i="52"/>
  <c r="B28" i="52" l="1"/>
  <c r="C27" i="52"/>
  <c r="G27" i="52"/>
  <c r="D27" i="52"/>
  <c r="H27" i="52"/>
  <c r="E27" i="52"/>
  <c r="J27" i="52"/>
  <c r="L27" i="52"/>
  <c r="F27" i="52"/>
  <c r="V28" i="52"/>
  <c r="U29" i="52"/>
  <c r="W28" i="52"/>
  <c r="U30" i="52" l="1"/>
  <c r="V29" i="52"/>
  <c r="W29" i="52"/>
  <c r="B29" i="52"/>
  <c r="C28" i="52"/>
  <c r="L28" i="52"/>
  <c r="H28" i="52"/>
  <c r="J28" i="52"/>
  <c r="D28" i="52"/>
  <c r="G28" i="52"/>
  <c r="F28" i="52"/>
  <c r="E28" i="52"/>
  <c r="D29" i="52" l="1"/>
  <c r="G29" i="52"/>
  <c r="E29" i="52"/>
  <c r="L29" i="52"/>
  <c r="J29" i="52"/>
  <c r="H29" i="52"/>
  <c r="B30" i="52"/>
  <c r="C29" i="52"/>
  <c r="F29" i="52"/>
  <c r="W30" i="52"/>
  <c r="U31" i="52"/>
  <c r="V30" i="52"/>
  <c r="E30" i="52" l="1"/>
  <c r="H30" i="52"/>
  <c r="J30" i="52"/>
  <c r="L30" i="52"/>
  <c r="D30" i="52"/>
  <c r="B31" i="52"/>
  <c r="C30" i="52"/>
  <c r="G30" i="52"/>
  <c r="F30" i="52"/>
  <c r="W31" i="52"/>
  <c r="V31" i="52"/>
  <c r="U32" i="52"/>
  <c r="W32" i="52" l="1"/>
  <c r="V32" i="52"/>
  <c r="U33" i="52"/>
  <c r="J31" i="52"/>
  <c r="F31" i="52"/>
  <c r="E31" i="52"/>
  <c r="D31" i="52"/>
  <c r="B32" i="52"/>
  <c r="C31" i="52"/>
  <c r="G31" i="52"/>
  <c r="H31" i="52"/>
  <c r="L31" i="52"/>
  <c r="D32" i="52" l="1"/>
  <c r="F32" i="52"/>
  <c r="J32" i="52"/>
  <c r="B33" i="52"/>
  <c r="G32" i="52"/>
  <c r="L32" i="52"/>
  <c r="C32" i="52"/>
  <c r="E32" i="52"/>
  <c r="H32" i="52"/>
  <c r="U34" i="52"/>
  <c r="V33" i="52"/>
  <c r="W33" i="52"/>
  <c r="D33" i="52" l="1"/>
  <c r="H33" i="52"/>
  <c r="E33" i="52"/>
  <c r="J33" i="52"/>
  <c r="B34" i="52"/>
  <c r="C33" i="52"/>
  <c r="F33" i="52"/>
  <c r="G33" i="52"/>
  <c r="L33" i="52"/>
  <c r="W34" i="52"/>
  <c r="V34" i="52"/>
  <c r="U35" i="52"/>
  <c r="W35" i="52" l="1"/>
  <c r="V35" i="52"/>
  <c r="U36" i="52"/>
  <c r="J34" i="52"/>
  <c r="H34" i="52"/>
  <c r="L34" i="52"/>
  <c r="C34" i="52"/>
  <c r="B35" i="52"/>
  <c r="F34" i="52"/>
  <c r="D34" i="52"/>
  <c r="E34" i="52"/>
  <c r="G34" i="52"/>
  <c r="D35" i="52" l="1"/>
  <c r="H35" i="52"/>
  <c r="J35" i="52"/>
  <c r="C35" i="52"/>
  <c r="L35" i="52"/>
  <c r="B36" i="52"/>
  <c r="E35" i="52"/>
  <c r="F35" i="52"/>
  <c r="G35" i="52"/>
  <c r="W36" i="52"/>
  <c r="V36" i="52"/>
  <c r="U37" i="52"/>
  <c r="U38" i="52" l="1"/>
  <c r="V37" i="52"/>
  <c r="W37" i="52"/>
  <c r="B37" i="52"/>
  <c r="C36" i="52"/>
  <c r="D36" i="52"/>
  <c r="G36" i="52"/>
  <c r="J36" i="52"/>
  <c r="E36" i="52"/>
  <c r="H36" i="52"/>
  <c r="F36" i="52"/>
  <c r="L36" i="52"/>
  <c r="C37" i="52" l="1"/>
  <c r="G37" i="52"/>
  <c r="L37" i="52"/>
  <c r="J37" i="52"/>
  <c r="D37" i="52"/>
  <c r="B38" i="52"/>
  <c r="F37" i="52"/>
  <c r="E37" i="52"/>
  <c r="H37" i="52"/>
  <c r="W38" i="52"/>
  <c r="V38" i="52"/>
  <c r="U39" i="52"/>
  <c r="W39" i="52" l="1"/>
  <c r="U40" i="52"/>
  <c r="V39" i="52"/>
  <c r="C38" i="52"/>
  <c r="G38" i="52"/>
  <c r="J38" i="52"/>
  <c r="D38" i="52"/>
  <c r="B39" i="52"/>
  <c r="F38" i="52"/>
  <c r="E38" i="52"/>
  <c r="H38" i="52"/>
  <c r="L38" i="52"/>
  <c r="C39" i="52" l="1"/>
  <c r="H39" i="52"/>
  <c r="E39" i="52"/>
  <c r="F39" i="52"/>
  <c r="D39" i="52"/>
  <c r="L39" i="52"/>
  <c r="J39" i="52"/>
  <c r="B40" i="52"/>
  <c r="G39" i="52"/>
  <c r="W40" i="52"/>
  <c r="U41" i="52"/>
  <c r="V40" i="52"/>
  <c r="C40" i="52" l="1"/>
  <c r="F40" i="52"/>
  <c r="D40" i="52"/>
  <c r="H40" i="52"/>
  <c r="E40" i="52"/>
  <c r="L40" i="52"/>
  <c r="G40" i="52"/>
  <c r="J40" i="52"/>
  <c r="B41" i="52"/>
  <c r="W41" i="52"/>
  <c r="U42" i="52"/>
  <c r="V41" i="52"/>
  <c r="W42" i="52" l="1"/>
  <c r="V42" i="52"/>
  <c r="U43" i="52"/>
  <c r="B42" i="52"/>
  <c r="H41" i="52"/>
  <c r="E41" i="52"/>
  <c r="J41" i="52"/>
  <c r="G41" i="52"/>
  <c r="D41" i="52"/>
  <c r="C41" i="52"/>
  <c r="L41" i="52"/>
  <c r="F41" i="52"/>
  <c r="D42" i="52" l="1"/>
  <c r="J42" i="52"/>
  <c r="L42" i="52"/>
  <c r="B43" i="52"/>
  <c r="H42" i="52"/>
  <c r="G42" i="52"/>
  <c r="C42" i="52"/>
  <c r="E42" i="52"/>
  <c r="F42" i="52"/>
  <c r="V43" i="52"/>
  <c r="W43" i="52"/>
  <c r="U44" i="52"/>
  <c r="C43" i="52" l="1"/>
  <c r="J43" i="52"/>
  <c r="B44" i="52"/>
  <c r="H43" i="52"/>
  <c r="E43" i="52"/>
  <c r="L43" i="52"/>
  <c r="G43" i="52"/>
  <c r="F43" i="52"/>
  <c r="D43" i="52"/>
  <c r="V44" i="52"/>
  <c r="W44" i="52"/>
  <c r="U45" i="52"/>
  <c r="U46" i="52" l="1"/>
  <c r="W45" i="52"/>
  <c r="V45" i="52"/>
  <c r="B45" i="52"/>
  <c r="H44" i="52"/>
  <c r="F44" i="52"/>
  <c r="E44" i="52"/>
  <c r="L44" i="52"/>
  <c r="D44" i="52"/>
  <c r="J44" i="52"/>
  <c r="C44" i="52"/>
  <c r="G44" i="52"/>
  <c r="C45" i="52" l="1"/>
  <c r="L45" i="52"/>
  <c r="D45" i="52"/>
  <c r="G45" i="52"/>
  <c r="E45" i="52"/>
  <c r="H45" i="52"/>
  <c r="B46" i="52"/>
  <c r="F45" i="52"/>
  <c r="J45" i="52"/>
  <c r="U47" i="52"/>
  <c r="W46" i="52"/>
  <c r="V46" i="52"/>
  <c r="V47" i="52" l="1"/>
  <c r="U48" i="52"/>
  <c r="W47" i="52"/>
  <c r="E46" i="52"/>
  <c r="G46" i="52"/>
  <c r="C46" i="52"/>
  <c r="H46" i="52"/>
  <c r="D46" i="52"/>
  <c r="L46" i="52"/>
  <c r="B47" i="52"/>
  <c r="F46" i="52"/>
  <c r="J46" i="52"/>
  <c r="V48" i="52" l="1"/>
  <c r="U49" i="52"/>
  <c r="W48" i="52"/>
  <c r="D47" i="52"/>
  <c r="F47" i="52"/>
  <c r="C47" i="52"/>
  <c r="G47" i="52"/>
  <c r="E47" i="52"/>
  <c r="L47" i="52"/>
  <c r="J47" i="52"/>
  <c r="H47" i="52"/>
  <c r="B48" i="52"/>
  <c r="B49" i="52" l="1"/>
  <c r="F48" i="52"/>
  <c r="L48" i="52"/>
  <c r="C48" i="52"/>
  <c r="J48" i="52"/>
  <c r="E48" i="52"/>
  <c r="D48" i="52"/>
  <c r="H48" i="52"/>
  <c r="G48" i="52"/>
  <c r="U50" i="52"/>
  <c r="W49" i="52"/>
  <c r="V49" i="52"/>
  <c r="U51" i="52" l="1"/>
  <c r="W50" i="52"/>
  <c r="V50" i="52"/>
  <c r="D49" i="52"/>
  <c r="J49" i="52"/>
  <c r="E49" i="52"/>
  <c r="H49" i="52"/>
  <c r="L49" i="52"/>
  <c r="C49" i="52"/>
  <c r="G49" i="52"/>
  <c r="F49" i="52"/>
  <c r="B50" i="52"/>
  <c r="D50" i="52" l="1"/>
  <c r="L50" i="52"/>
  <c r="E50" i="52"/>
  <c r="F50" i="52"/>
  <c r="H50" i="52"/>
  <c r="G50" i="52"/>
  <c r="J50" i="52"/>
  <c r="B51" i="52"/>
  <c r="C50" i="52"/>
  <c r="V51" i="52"/>
  <c r="U52" i="52"/>
  <c r="W51" i="52"/>
  <c r="C51" i="52" l="1"/>
  <c r="J51" i="52"/>
  <c r="H51" i="52"/>
  <c r="B52" i="52"/>
  <c r="F51" i="52"/>
  <c r="G51" i="52"/>
  <c r="E51" i="52"/>
  <c r="D51" i="52"/>
  <c r="L51" i="52"/>
  <c r="V52" i="52"/>
  <c r="W52" i="52"/>
  <c r="U53" i="52"/>
  <c r="W53" i="52" l="1"/>
  <c r="V53" i="52"/>
  <c r="U54" i="52"/>
  <c r="E52" i="52"/>
  <c r="J52" i="52"/>
  <c r="J1" i="52" s="1"/>
  <c r="G52" i="52"/>
  <c r="D52" i="52"/>
  <c r="L52" i="52"/>
  <c r="L1" i="52" s="1"/>
  <c r="F52" i="52"/>
  <c r="C52" i="52"/>
  <c r="H52" i="52"/>
  <c r="V54" i="52" l="1"/>
  <c r="W54" i="52"/>
  <c r="U55" i="52"/>
  <c r="U56" i="52" l="1"/>
  <c r="V55" i="52"/>
  <c r="W55" i="52"/>
  <c r="V56" i="52" l="1"/>
  <c r="U57" i="52"/>
  <c r="W56" i="52"/>
  <c r="U58" i="52" l="1"/>
  <c r="V57" i="52"/>
  <c r="W57" i="52"/>
  <c r="W58" i="52" l="1"/>
  <c r="U59" i="52"/>
  <c r="V58" i="52"/>
  <c r="W59" i="52" l="1"/>
  <c r="V59" i="52"/>
  <c r="U60" i="52"/>
  <c r="U61" i="52" l="1"/>
  <c r="W60" i="52"/>
  <c r="V60" i="52"/>
  <c r="U62" i="52" l="1"/>
  <c r="V61" i="52"/>
  <c r="W61" i="52"/>
  <c r="W62" i="52" l="1"/>
  <c r="U63" i="52"/>
  <c r="V62" i="52"/>
  <c r="W63" i="52" l="1"/>
  <c r="U64" i="52"/>
  <c r="V63" i="52"/>
  <c r="V64" i="52" l="1"/>
  <c r="U65" i="52"/>
  <c r="W64" i="52"/>
  <c r="U66" i="52" l="1"/>
  <c r="W65" i="52"/>
  <c r="V65" i="52"/>
  <c r="W66" i="52" l="1"/>
  <c r="V66" i="52"/>
  <c r="U67" i="52"/>
  <c r="W67" i="52" l="1"/>
  <c r="U68" i="52"/>
  <c r="V67" i="52"/>
  <c r="W68" i="52" l="1"/>
  <c r="V68" i="52"/>
  <c r="U69" i="52"/>
  <c r="U70" i="52" l="1"/>
  <c r="W69" i="52"/>
  <c r="V69" i="52"/>
  <c r="W70" i="52" l="1"/>
  <c r="U71" i="52"/>
  <c r="V70" i="52"/>
  <c r="W71" i="52" l="1"/>
  <c r="U72" i="52"/>
  <c r="V71" i="52"/>
  <c r="U73" i="52" l="1"/>
  <c r="W72" i="52"/>
  <c r="V72" i="52"/>
  <c r="U74" i="52" l="1"/>
  <c r="W73" i="52"/>
  <c r="V73" i="52"/>
  <c r="W74" i="52" l="1"/>
  <c r="U75" i="52"/>
  <c r="V74" i="52"/>
  <c r="W75" i="52" l="1"/>
  <c r="V75" i="52"/>
  <c r="U76" i="52"/>
  <c r="U77" i="52" l="1"/>
  <c r="W76" i="52"/>
  <c r="V76" i="52"/>
  <c r="U78" i="52" l="1"/>
  <c r="W77" i="52"/>
  <c r="V77" i="52"/>
  <c r="W78" i="52" l="1"/>
  <c r="U79" i="52"/>
  <c r="V78" i="52"/>
  <c r="W79" i="52" l="1"/>
  <c r="U80" i="52"/>
  <c r="V79" i="52"/>
  <c r="W80" i="52" l="1"/>
  <c r="V80" i="52"/>
</calcChain>
</file>

<file path=xl/sharedStrings.xml><?xml version="1.0" encoding="utf-8"?>
<sst xmlns="http://schemas.openxmlformats.org/spreadsheetml/2006/main" count="2540" uniqueCount="716">
  <si>
    <t>1. Робочий план</t>
  </si>
  <si>
    <t>2. Розрахунок вартості діяльності/Бюджет проекту</t>
  </si>
  <si>
    <t>Фінансування Набувача з інших   джерел*</t>
  </si>
  <si>
    <t>Нотатки</t>
  </si>
  <si>
    <t>Q1</t>
  </si>
  <si>
    <t>Q2</t>
  </si>
  <si>
    <t>Q3</t>
  </si>
  <si>
    <t>Q4</t>
  </si>
  <si>
    <t>№</t>
  </si>
  <si>
    <t>Напрям</t>
  </si>
  <si>
    <t>Категорія витрат</t>
  </si>
  <si>
    <t>Форма фзаємовідносин з організацією</t>
  </si>
  <si>
    <t>К-ть одиниць</t>
  </si>
  <si>
    <t>Вартість одиниці ГРН</t>
  </si>
  <si>
    <t>*Набувач гарантує, що кошти за цим бюджетом не використовуються для виконання проектів, що фінансуються іншими ніж Глобальний Фонд донорами, а розподіл часток фінансування діяльності Набувача між донорами є прозорим, справедливим та обгрунтованим.</t>
  </si>
  <si>
    <t>Повна 1</t>
  </si>
  <si>
    <t>Коротка 1</t>
  </si>
  <si>
    <t>Програма</t>
  </si>
  <si>
    <t>. ОСБ - профілактика</t>
  </si>
  <si>
    <t>. ЧСЧ Профілактика</t>
  </si>
  <si>
    <t>на умовах угоди ЦПХ (вартість послуги з розрахунку за годину)</t>
  </si>
  <si>
    <t>2.2.ЦПХ (ОР)</t>
  </si>
  <si>
    <t>на умовах угоди ЦПХ (вартість послуги з розрахунку за об"єм виконаної роботи/послуги в залежності від вартості кожної окремої послуги)</t>
  </si>
  <si>
    <t>№
п/п</t>
  </si>
  <si>
    <t>Прізвище, І.Б.</t>
  </si>
  <si>
    <t>Графік роботи/надання послуг</t>
  </si>
  <si>
    <t>Місце роботи/надання послуг</t>
  </si>
  <si>
    <t>З</t>
  </si>
  <si>
    <t>ПО</t>
  </si>
  <si>
    <t>Дні тижня</t>
  </si>
  <si>
    <t>Одиниця 
вимірювання</t>
  </si>
  <si>
    <t>Значения</t>
  </si>
  <si>
    <t>Робочий план проекту</t>
  </si>
  <si>
    <t>Бюджет всього</t>
  </si>
  <si>
    <t>Вид діяльності (лінія робочого плану)</t>
  </si>
  <si>
    <t>Напрям конкурсу</t>
  </si>
  <si>
    <t>Team code</t>
  </si>
  <si>
    <t>* Розподіл бюджету за видами діяльності, визначений у цьому Робочому плані проекту, наводиться виключно для інформаційних цілей. Фактичний розподіл може відрізнятися від наведеного та не потребує внесення відовідних змін до Робочого плану проекту.</t>
  </si>
  <si>
    <t>Документатор</t>
  </si>
  <si>
    <t>Комірник</t>
  </si>
  <si>
    <t>Соціальний працівник</t>
  </si>
  <si>
    <t>Номер гранту</t>
  </si>
  <si>
    <t>Набувач</t>
  </si>
  <si>
    <t>Назва проекту</t>
  </si>
  <si>
    <t>Регіон</t>
  </si>
  <si>
    <t>Рекомендоване фінансування</t>
  </si>
  <si>
    <t>Керівник організації</t>
  </si>
  <si>
    <t>міс.</t>
  </si>
  <si>
    <t>Психолог</t>
  </si>
  <si>
    <t>шт.</t>
  </si>
  <si>
    <t>14.0 Не потребують фінансування</t>
  </si>
  <si>
    <t>14.1 Не потребують фінансування</t>
  </si>
  <si>
    <t>Категорія витрат (1)</t>
  </si>
  <si>
    <t>Категорія витрат (2)</t>
  </si>
  <si>
    <t>01А</t>
  </si>
  <si>
    <t>02А</t>
  </si>
  <si>
    <t>03А</t>
  </si>
  <si>
    <t>. Профілактика ВІЛ у виправних закладах</t>
  </si>
  <si>
    <t>04М</t>
  </si>
  <si>
    <t>05А</t>
  </si>
  <si>
    <t xml:space="preserve">. Медичний та психосоціальний супровід клієнтів ЗПТ </t>
  </si>
  <si>
    <t>06А</t>
  </si>
  <si>
    <t>. Медико-соціальний супровід та формування прихильності до лікування мультирезистентного туберкульозу</t>
  </si>
  <si>
    <t>. Підтримка співтовариств для забезпечення активного виявлення випадків туберкульозу в групах ризику</t>
  </si>
  <si>
    <t>07А</t>
  </si>
  <si>
    <t>09М</t>
  </si>
  <si>
    <t>10М</t>
  </si>
  <si>
    <t>11М</t>
  </si>
  <si>
    <t>12М</t>
  </si>
  <si>
    <t>13М</t>
  </si>
  <si>
    <t>14М</t>
  </si>
  <si>
    <t>15М</t>
  </si>
  <si>
    <t>16М</t>
  </si>
  <si>
    <t>01А.01_СІН Профілактика на базі стаціонарних пунктів</t>
  </si>
  <si>
    <t>01А.04_СІН профілактика на базі аптек</t>
  </si>
  <si>
    <t>01А.05_СІН профілактика_Кейс-менеджмент</t>
  </si>
  <si>
    <t>02А.02_ОСБ - профілактика  на базі аутріч-маршрутів</t>
  </si>
  <si>
    <t>01А.02_СІН Профілактика на базі аутріч-маршрутів</t>
  </si>
  <si>
    <t>01А.03_СІН профілактика на базі мобільних амбулаторій</t>
  </si>
  <si>
    <t>02А.01_ОСБ - профілактика  на базі стаціонарних пунктів</t>
  </si>
  <si>
    <t>02А.03_ОСБ - профілактика  на базі мобільних амбулаторій</t>
  </si>
  <si>
    <t>03А.01_ЧСЧ Профілактика на базі стаціонарних пунктів</t>
  </si>
  <si>
    <t>03А.02_ЧСЧ Профілактика на базі аутріч-маршрутів</t>
  </si>
  <si>
    <t>03А.03_ЧСЧ Профілактика на базі мобільних амбулаторій</t>
  </si>
  <si>
    <t xml:space="preserve">05А.01_Медичний та психосоціальний супровід клієнтів ЗПТ </t>
  </si>
  <si>
    <t>06А.01_Медико-соціальний супровід та формування прихильності до лікування мультирезистентного туберкульозу</t>
  </si>
  <si>
    <t>07А.01_Підтримка співтовариств для забезпечення активного виявлення випадків туберкульозу в групах ризику</t>
  </si>
  <si>
    <t>08М</t>
  </si>
  <si>
    <t>Джерело фінансування</t>
  </si>
  <si>
    <t># Module</t>
  </si>
  <si>
    <t>Module</t>
  </si>
  <si>
    <t>Intervention</t>
  </si>
  <si>
    <t># Activity</t>
  </si>
  <si>
    <t>Activity Description</t>
  </si>
  <si>
    <t>1.1.1</t>
  </si>
  <si>
    <t>Comprehensive harm reduction services to maintain and expand coverage involving vulnerable communities  delivered through stationary</t>
  </si>
  <si>
    <t>1.1</t>
  </si>
  <si>
    <t>1.1.2</t>
  </si>
  <si>
    <t>Comprehensive harm reduction services to maintain and expand coverage involving vulnerable communities  delivered through outreach</t>
  </si>
  <si>
    <t>1.1.3</t>
  </si>
  <si>
    <t>Comprehensive harm reduction services to maintain and expand coverage involving vulnerable communities  delivered through mobile clinics</t>
  </si>
  <si>
    <t>1.1.4</t>
  </si>
  <si>
    <t>Comprehensive harm reduction services to maintain and expand coverage involving vulnerable communities  delivered through pharmacy</t>
  </si>
  <si>
    <t>1.8.1</t>
  </si>
  <si>
    <t>Medical and psychosocial support for the patients who are on OST</t>
  </si>
  <si>
    <t>2.1</t>
  </si>
  <si>
    <t>2.1.1</t>
  </si>
  <si>
    <t>2.1.2</t>
  </si>
  <si>
    <t>2.1.3</t>
  </si>
  <si>
    <t>3.1</t>
  </si>
  <si>
    <t>3.1.1</t>
  </si>
  <si>
    <t>3.1.2</t>
  </si>
  <si>
    <t>3.1.3</t>
  </si>
  <si>
    <t>PR's</t>
  </si>
  <si>
    <t>Альянс</t>
  </si>
  <si>
    <t>Мережа</t>
  </si>
  <si>
    <t>6.2.1</t>
  </si>
  <si>
    <t>TB case detecting among MARP's thought small grant’s program to NGO’s.</t>
  </si>
  <si>
    <t>1.1.5</t>
  </si>
  <si>
    <t xml:space="preserve">Community initiated treatment intervention (CITI) </t>
  </si>
  <si>
    <t>8.2.1</t>
  </si>
  <si>
    <t>Strengthening cooperation between NGO and medical facilities (TB dispensaries and PHC) to provide acess to TB care and outreach activities at ambulatory phase; also care and support to  ex-prisoners, who came out from prison to continue their treatment in civil sector</t>
  </si>
  <si>
    <t>17А</t>
  </si>
  <si>
    <t>10.2.7</t>
  </si>
  <si>
    <t>Назва напряму</t>
  </si>
  <si>
    <t>Профілактика ВІЛ серед споживачів ін’єкційних наркотиків</t>
  </si>
  <si>
    <t>Піднапрям</t>
  </si>
  <si>
    <t>11.1  Офісні витрати</t>
  </si>
  <si>
    <t>Напрям/Піднапрям конкурсу</t>
  </si>
  <si>
    <t>09.1 IT - Комп'ютери, комп'ютерна техніка, програмне забезпечення та програми</t>
  </si>
  <si>
    <t>10.1 Друковані матеріали (форми, книги, керівництва, брошури, листівки ...)</t>
  </si>
  <si>
    <t>10.2 Теле / Радіо реклама і програми</t>
  </si>
  <si>
    <t>11.4 Адміністративні витрати</t>
  </si>
  <si>
    <t>12.2 Продуктові та медичні набори</t>
  </si>
  <si>
    <t>1.0 Людські ресурси</t>
  </si>
  <si>
    <t>08.0 Інфраструктура</t>
  </si>
  <si>
    <t>09.0 Обладнання немедичного призначення</t>
  </si>
  <si>
    <t>10.0 Комунікаційні матеріали та публікації</t>
  </si>
  <si>
    <t>11.0 Витрати на управління програмою</t>
  </si>
  <si>
    <t>12.0 Допомога в життєзабезпеченні клієнтів/цільових груп населення</t>
  </si>
  <si>
    <t>Профілактика ВІЛ серед робітників комерційного сексу</t>
  </si>
  <si>
    <t>Профілактика ВІЛ серед чоловіків, які мають секс з чоловіками</t>
  </si>
  <si>
    <t>Медико-соціальний супровід та формування прихильності до лікування мультирезистентного туберкульозу</t>
  </si>
  <si>
    <t>Підтримка співтовариств для забезпечення активного виявлення випадків туберкульозу в групах ризику</t>
  </si>
  <si>
    <t>Медичний та психосоціальний супровід клієнтів ЗПТ</t>
  </si>
  <si>
    <t>17А.01_Телефон довіри з питань ЗПТ</t>
  </si>
  <si>
    <t>Телефон довіри з питань ЗПТ</t>
  </si>
  <si>
    <t>Повна назва організації:</t>
  </si>
  <si>
    <t>3. Графік ведення діяльності 2015</t>
  </si>
  <si>
    <t>5. Бюджет поквартальний 2015</t>
  </si>
  <si>
    <t>6. Графік ведення діяльності поквартальний</t>
  </si>
  <si>
    <t>01.0 Людські ресурси</t>
  </si>
  <si>
    <t>Категорія витрат        (1)</t>
  </si>
  <si>
    <t>Нарахування (ЄСВ)
Для категорії витрат 
01.0 Людські ресурси</t>
  </si>
  <si>
    <t>4</t>
  </si>
  <si>
    <t>5</t>
  </si>
  <si>
    <t>Сумма по полю 35</t>
  </si>
  <si>
    <t>Сумма по полю 36</t>
  </si>
  <si>
    <t>Сумма по полю 37</t>
  </si>
  <si>
    <t>Сумма по полю 38</t>
  </si>
  <si>
    <t>Сумма по полю 31</t>
  </si>
  <si>
    <t>Сумма по полю 32</t>
  </si>
  <si>
    <t>Сумма по полю 33</t>
  </si>
  <si>
    <t>Сумма по полю 34</t>
  </si>
  <si>
    <t>ДОДАТОК №3. Бюджет проекту</t>
  </si>
  <si>
    <t>02.0 Витрати на відрядження</t>
  </si>
  <si>
    <t>03.0 Зовнішні професійні послуги</t>
  </si>
  <si>
    <t>04.0 Товари для сфери охорони здоров'я - фармацевтична продукція</t>
  </si>
  <si>
    <t>05.0 Товари для сфери охорони здоров'я - нефармацевтична продукція</t>
  </si>
  <si>
    <t>06.0 Товари для сфери охорони здоров'я - медичне обладнання</t>
  </si>
  <si>
    <t>07.0 Витрати на забезпечення закупівель та поставок</t>
  </si>
  <si>
    <t>10.0 Видавничі та комунікаційні витрати</t>
  </si>
  <si>
    <t>11.0 Витрати на підтримку діяльності організації</t>
  </si>
  <si>
    <t>12.0 Витрати на підтримку життєдіяльності  клієнтів/цільової групи</t>
  </si>
  <si>
    <t>13.0 Фінансування, орієнтоване на визначені результати</t>
  </si>
  <si>
    <t>10.1 Друкована продукція (бланки, книги, посібники, брошури, буклети…)</t>
  </si>
  <si>
    <t>10.2 ТВ/Радіо ролики та програми</t>
  </si>
  <si>
    <t>10.3 Промо продукція (майки, кружки, значки…) та інші комунікаційні та видавничі витрати</t>
  </si>
  <si>
    <t>11.1 Витрати на утримання офісу</t>
  </si>
  <si>
    <t>11.4 Інші витрати на підтримку діяльності організації</t>
  </si>
  <si>
    <t>12.2 Продуктові та гігієнічні набори</t>
  </si>
  <si>
    <t>12.5 Інші витрати на підтримку життєдіяльності клієнтів/цільової групи</t>
  </si>
  <si>
    <t>Рекомендований напрямок до підтримки</t>
  </si>
  <si>
    <t>Рекомендований напрямок</t>
  </si>
  <si>
    <t>ТАК</t>
  </si>
  <si>
    <t>НІ</t>
  </si>
  <si>
    <t>Напрямок (Коротка назва назва)</t>
  </si>
  <si>
    <t>Напрямок (повна назва)</t>
  </si>
  <si>
    <t xml:space="preserve">Кількість часу (в годинах) 
у 40 годинному робочому тиждні
</t>
  </si>
  <si>
    <t>Опис витрати 
(Для категорії витрат 
01.0 Людські ресурси  -  
Прізвище виконавця)</t>
  </si>
  <si>
    <t xml:space="preserve">Назва витрати
(Для категорії витрат 
01.0 Людські ресурси - функціонал в проекті)
</t>
  </si>
  <si>
    <t>В розрізі напрямків конкурсу та категорій витрат</t>
  </si>
  <si>
    <t>Кейс-менеджер</t>
  </si>
  <si>
    <t>Бухгалтер проекту</t>
  </si>
  <si>
    <t>Керівник проекту</t>
  </si>
  <si>
    <t>Керівник напрямку</t>
  </si>
  <si>
    <t>Старший соціальний правцівник</t>
  </si>
  <si>
    <t>Аутріч-працівник</t>
  </si>
  <si>
    <t>Фінансовий фахівець</t>
  </si>
  <si>
    <t>Головний бухгалтер організації</t>
  </si>
  <si>
    <t>Водй мобільної амбулаторії</t>
  </si>
  <si>
    <t>Функціонал в проекті</t>
  </si>
  <si>
    <t>Посада в організації</t>
  </si>
  <si>
    <t>А/М</t>
  </si>
  <si>
    <t>Разом:</t>
  </si>
  <si>
    <t>08.3 Утримання  та інші  пов'язані з інфраструктурою витрати</t>
  </si>
  <si>
    <t>01.1 Оплата праці - управління проектом</t>
  </si>
  <si>
    <t>01.2 Оплата праці -соціальні, аутріч-працівники, медперсонал та інші надавачі послуг</t>
  </si>
  <si>
    <t>02.1 Добові, проїзд, інші витрати , пов'язані з проведенням тренінгів</t>
  </si>
  <si>
    <t>09.4 Технічне та сервісне обслуговування немедичного призначення</t>
  </si>
  <si>
    <t>02.2 Добові, проїзд, інші витрати , пов'язані з візитами технічної допомоги</t>
  </si>
  <si>
    <t>02.3 Добові, проїзд, інші витрати , пов'язані з проведенням супервізій, збором даних</t>
  </si>
  <si>
    <t>02.4 Добові, проїзд, інші витрати , пов'язані з проведенням робочих зустрічей, адвокаційних заходів</t>
  </si>
  <si>
    <t>02.5 Інші транспортні витрати</t>
  </si>
  <si>
    <t>03.1 Оплата за надання технічної допомоги, консультаційних послуг</t>
  </si>
  <si>
    <t>04.7 Інші лікарські засоби</t>
  </si>
  <si>
    <t>05.8 Інші витратні матеріали</t>
  </si>
  <si>
    <t>07.3 Витрати на оренду складських приміщень та зберігання</t>
  </si>
  <si>
    <t>07.7 Ішні витрати, пов'язані з забезпеченням закупівель та поставок</t>
  </si>
  <si>
    <t>08.1 Меблі</t>
  </si>
  <si>
    <t>08.2 Ремонт/ будівництво</t>
  </si>
  <si>
    <t>09.3 Інше обладнання, що не належить до категорії медичного</t>
  </si>
  <si>
    <t>Розподіл адміністративних видатків</t>
  </si>
  <si>
    <t>Одиниця вимірювання</t>
  </si>
  <si>
    <t>квартал</t>
  </si>
  <si>
    <t>рік</t>
  </si>
  <si>
    <t>Всього:</t>
  </si>
  <si>
    <t>Форма взаємовідносин з організацією</t>
  </si>
  <si>
    <t>1.ТВ</t>
  </si>
  <si>
    <t>на умовах трудового договору (шатний працівник)</t>
  </si>
  <si>
    <t xml:space="preserve">% зайнятості  в проекті
</t>
  </si>
  <si>
    <t>Для категорії витрат 
01.0 Людські ресурси вказати вартsсть за 100% зайнятості  
(40 годин на тиждень)</t>
  </si>
  <si>
    <t>Деталізація функціоналу в проекті</t>
  </si>
  <si>
    <t>2.1.ЦПХ (РГ)</t>
  </si>
  <si>
    <t>2.3.ФОП (РГ)</t>
  </si>
  <si>
    <t>на умовах угоди ЦПХ з фізичною особою підприємцем (вартість послуги з розрахунку за годину)</t>
  </si>
  <si>
    <t>2.4.ФОП (ОР)</t>
  </si>
  <si>
    <t>на умовах угоди ЦПХ з фізичною особою підприємцем(вартість послуги з розрахунку за об"єм виконаної роботи/послуги в залежності від вартості кожної окремої послуги)</t>
  </si>
  <si>
    <t>Категорія витрат
(1)</t>
  </si>
  <si>
    <t>Юрист</t>
  </si>
  <si>
    <t>Медичний консультант</t>
  </si>
  <si>
    <t>Поквартальний робочий 
план 2015</t>
  </si>
  <si>
    <t>Поквартальний бюджет 
2015</t>
  </si>
  <si>
    <t>1.ТВ (Інв)</t>
  </si>
  <si>
    <t>на умовах трудового договору (шатний працівник - інвалід)</t>
  </si>
  <si>
    <t xml:space="preserve">Вид діяльності 
(лінія робочого плану) </t>
  </si>
  <si>
    <t>01.1 Людські ресурси - управління проектом</t>
  </si>
  <si>
    <t>01.2 Людські ресурси - соціальні, аутріч-працівники, медперсонал та інші надавачі послуг</t>
  </si>
  <si>
    <t>11.3 Відшкодування непрямих витрат - в процентному відношенні</t>
  </si>
  <si>
    <t>11.2 Невідшкодовані податки та збори</t>
  </si>
  <si>
    <t>03.4 Оплата інших професійних послуг</t>
  </si>
  <si>
    <t xml:space="preserve">01.3 Орієнтовані на результат надбавки, заохочувальні та бонусні  виплати </t>
  </si>
  <si>
    <t>01.4 Інші витрати на оплату праці</t>
  </si>
  <si>
    <t>03.2 Оплата послуг фіскальних/ фідуциарних агентів</t>
  </si>
  <si>
    <t>03.3 Оплата послуг зовнішніх аудиторів</t>
  </si>
  <si>
    <t>04.1 Антиретровірусні препарати</t>
  </si>
  <si>
    <t>04.2 Протитуберкульозні препарати</t>
  </si>
  <si>
    <t>04.3 Протималярійні  препарати</t>
  </si>
  <si>
    <t>04.4 Препарати для проведення опіоїдної замістної терапії</t>
  </si>
  <si>
    <t>04.5 Препарати для лікування опортуністичних інфекцій та ІПСШ</t>
  </si>
  <si>
    <t>04.6 Субсидії приватного сектору для проведення АКТ (кофінансування пункту 4.3)</t>
  </si>
  <si>
    <t>05.1 Сітки, оброблені інсектцидом (СОІТД/СОІ)</t>
  </si>
  <si>
    <t>05.2 Презервативи- чоловічі</t>
  </si>
  <si>
    <t>05.3 Презервативи- жіночі</t>
  </si>
  <si>
    <t>05.4 Швидкі діагностичні тести</t>
  </si>
  <si>
    <t>05.5 Інсектициди</t>
  </si>
  <si>
    <t>05.6 Лабораторні реактиви</t>
  </si>
  <si>
    <t>05.7 Шприці та голки</t>
  </si>
  <si>
    <t>06.1 Аналізатор клітин CD4/ принадлежности</t>
  </si>
  <si>
    <t>06.2 Аналізатор вірусного навантаження при ВІЛ/ принадлежности</t>
  </si>
  <si>
    <t>06.3 Мікроскопи</t>
  </si>
  <si>
    <t>06.4 Обладнання для молекулярного тестування на ТБ</t>
  </si>
  <si>
    <t>06.5 Витрати на ремонт та обслуговування медичного обладнання</t>
  </si>
  <si>
    <t>06.6 Інше медичне обладнання</t>
  </si>
  <si>
    <t>07.1 Оплата послуг агентів з закупівель та витрати на обробку вантажів</t>
  </si>
  <si>
    <t>07.2 Витрати на перевезення та страхування грузу  (товари для сфери охорони здоров'я)</t>
  </si>
  <si>
    <t>07.4 Витрати на перевезення в середині країни</t>
  </si>
  <si>
    <t>07.5 Витрати на забезбечення якості та здійснення контролю якості</t>
  </si>
  <si>
    <t>07.6 Витрати на митні збори та платежі пов'язані з забезпеченням закупівельта поставок</t>
  </si>
  <si>
    <t>09.2 Транспортні засоби</t>
  </si>
  <si>
    <t>09.4 Технічне та сервісне обслуговування обладнання немедичного призначення</t>
  </si>
  <si>
    <t>12.1 Витрати на підтримку дітей-сиріт та дітей уразливих груп (оплата за навчання, шкільну форму, підручники)</t>
  </si>
  <si>
    <t>12.3 Грошове стимулювання пацієнтів, консультантівб медіаторів</t>
  </si>
  <si>
    <t>12.4 Мікрокредити та мінігранти</t>
  </si>
  <si>
    <t>13.1 Фінансування, орієнтоване на визначені результати</t>
  </si>
  <si>
    <t>Напрями діяльності, планові показники, розрахункове фінансування</t>
  </si>
  <si>
    <t>№ напрямку конкурсу</t>
  </si>
  <si>
    <t># Intervention</t>
  </si>
  <si>
    <t>Показник
2018 рік</t>
  </si>
  <si>
    <t xml:space="preserve">Напрям конкурсу
</t>
  </si>
  <si>
    <t>Бюджет проекту, ГРН
2018
Альянс</t>
  </si>
  <si>
    <t>Бюджет проекту, ГРН
2018
Мережа</t>
  </si>
  <si>
    <t>Додаток 1. Персонал проекту</t>
  </si>
  <si>
    <t>03.5. Витрати на страхування</t>
  </si>
  <si>
    <t>01М</t>
  </si>
  <si>
    <t>02М</t>
  </si>
  <si>
    <t>Консультування та тестування на ВІЛ за ініціативою медичного працівника у виправних колоніях</t>
  </si>
  <si>
    <t>03М</t>
  </si>
  <si>
    <t>05М</t>
  </si>
  <si>
    <t>Забезпечення продовження протитуберкульозного лікування у осіб, які звільняються з місць позбавлення волі</t>
  </si>
  <si>
    <t>06М</t>
  </si>
  <si>
    <t>07М</t>
  </si>
  <si>
    <t>17М</t>
  </si>
  <si>
    <t>18М</t>
  </si>
  <si>
    <t>20М</t>
  </si>
  <si>
    <t>22М</t>
  </si>
  <si>
    <t>23М</t>
  </si>
  <si>
    <t>24М</t>
  </si>
  <si>
    <t>25М</t>
  </si>
  <si>
    <t>26М</t>
  </si>
  <si>
    <t>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t>
  </si>
  <si>
    <t>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t>
  </si>
  <si>
    <t>Розвиток потенціалу спільноти колишніх ув’язнених</t>
  </si>
  <si>
    <t>Розвиток потенціалу спільноти секс працівників</t>
  </si>
  <si>
    <t>Розвиток потенціалу спільноти чоловіків, які мають секс з чоловіками</t>
  </si>
  <si>
    <t>Розвиток потенціалу спільноти людей, які вживають ін’єкційні наркотики</t>
  </si>
  <si>
    <t>Розвиток потенціалу спільноти жінок, які живуть з ВІЛ</t>
  </si>
  <si>
    <t>Розвиток системи підтримки ВІЛ-позитивних підлітків та молоді</t>
  </si>
  <si>
    <t>Лікування та профілактика туберкульозу</t>
  </si>
  <si>
    <t>Розширення участі спільнот у програмах лікування та профілактики ТБ</t>
  </si>
  <si>
    <t>Реалізація комплексних програм виявлення ВІЛ у статевих партнерів та представників інших уразливих до ВІЛ груп</t>
  </si>
  <si>
    <t>. СІН Профілактика ВІЛ серед споживачів ін’єкційних наркотиків та їх партнерів</t>
  </si>
  <si>
    <t>Надання базового пакету послуг профілактики для СІН на базі вуличних та стаціонарних пунктів, аутріч-маршрутів, мобільних амбулаторій (МА), аптек</t>
  </si>
  <si>
    <t>Профілактика ВІЛ серед споживачів ін’єкційних наркотиків та їх партнерів</t>
  </si>
  <si>
    <t>Кейс-менеджмент/лікування за підтримки спільнот (CITI)</t>
  </si>
  <si>
    <t>Профілактика ВІЛ серед робітників комерційного сексу та їх партнерів</t>
  </si>
  <si>
    <t>Надання базового пакету послуг профілактики для РКС на базі вуличних та стаціонарних пунктів, аутріч-маршрутів, мобільних амбулаторій (МА)</t>
  </si>
  <si>
    <t>Надання базового пакету послуг профілактики для ЧСЧ на базі вуличних та стаціонарних пунктів, аутріч-маршрутів, мобільних амбулаторій (МА)</t>
  </si>
  <si>
    <t>Профілактика ВІЛ серед трансгендерів</t>
  </si>
  <si>
    <t>Надання базового пакету послуг профілактики для ТГ на базі вуличних та стаціонарних пунктів, аутріч-маршрутів, мобільних амбулаторій (МА)</t>
  </si>
  <si>
    <t>4.1</t>
  </si>
  <si>
    <t>Підтримка інституційного розвитку національної трансгендерної організації в Україні</t>
  </si>
  <si>
    <t>Підтримка співтовариств для забезпечення активного виявлення випадків туберкульозу шляхом розширення доступу до якісної діагностики серед бездомних та колишніх ув’язнених</t>
  </si>
  <si>
    <t>Забезпечення активного виявлення випадків туберкульозу шляхом розширення доступу до якісної діагностики серед ромського населення силами ромських посередників</t>
  </si>
  <si>
    <t>Підтримка співтовариств для забезпечення активного виявлення випадків туберкульозу шляхом розширення доступу до якісної діагностики серед вимушених переселенців</t>
  </si>
  <si>
    <t>Мультирезистентний туберкульоз</t>
  </si>
  <si>
    <t>Замісна підтримувальна терапія</t>
  </si>
  <si>
    <t>Підтримка роботи Національної гарячої лінії з питань наркозалежності та ЗПТ як ефективного адвокаційного механізму захисту прав СІН та пацієнтів ЗПТ</t>
  </si>
  <si>
    <t>Одиниця розрахунку</t>
  </si>
  <si>
    <t>заклад</t>
  </si>
  <si>
    <t>клієнт</t>
  </si>
  <si>
    <t>проект</t>
  </si>
  <si>
    <r>
      <t xml:space="preserve">Вартість одиниці
</t>
    </r>
    <r>
      <rPr>
        <b/>
        <i/>
        <sz val="9"/>
        <rFont val="Cambria"/>
        <family val="1"/>
        <charset val="204"/>
        <scheme val="major"/>
      </rPr>
      <t>(ГРН)</t>
    </r>
  </si>
  <si>
    <t>Івеко</t>
  </si>
  <si>
    <t>Богдан</t>
  </si>
  <si>
    <t>Всього програмний бюджет:</t>
  </si>
  <si>
    <t>Всього адміністративний бюджет:</t>
  </si>
  <si>
    <t>Бюджет загалом:</t>
  </si>
  <si>
    <r>
      <t>Увага: Виконавець в проекті може бути задіяний лише за</t>
    </r>
    <r>
      <rPr>
        <b/>
        <sz val="12"/>
        <color rgb="FFFF0000"/>
        <rFont val="Cambria"/>
        <family val="1"/>
        <charset val="204"/>
        <scheme val="major"/>
      </rPr>
      <t xml:space="preserve"> ОДНИМ</t>
    </r>
    <r>
      <rPr>
        <b/>
        <sz val="12"/>
        <rFont val="Cambria"/>
        <family val="1"/>
        <charset val="204"/>
        <scheme val="major"/>
      </rPr>
      <t xml:space="preserve"> форматом взаємовідносин (виконавець може бути або штатним працівником або надавачем послуг за угодою ЦПХ) </t>
    </r>
  </si>
  <si>
    <t>Програмний чи адміністративний</t>
  </si>
  <si>
    <t>Адміністративний</t>
  </si>
  <si>
    <t>Програмний</t>
  </si>
  <si>
    <t>Адміністративний супровід проекту</t>
  </si>
  <si>
    <t>Надання важкодоступним  ЧСЧ послуги з інформування щодо профілактики ВІЛ та переадресації до НУО/ЛПУ на тестування за допомогою Інтернет</t>
  </si>
  <si>
    <t>Термін фінансування
(МІС)</t>
  </si>
  <si>
    <t>1 А1</t>
  </si>
  <si>
    <t>1 А2</t>
  </si>
  <si>
    <t>2 А</t>
  </si>
  <si>
    <t>3 А1</t>
  </si>
  <si>
    <t>3 А2</t>
  </si>
  <si>
    <t>4 А</t>
  </si>
  <si>
    <t>5 А1</t>
  </si>
  <si>
    <t>6 А</t>
  </si>
  <si>
    <t>7 А</t>
  </si>
  <si>
    <t>8 А1</t>
  </si>
  <si>
    <t>8 А2</t>
  </si>
  <si>
    <t>5 А2</t>
  </si>
  <si>
    <t>9 А</t>
  </si>
  <si>
    <t>10 А</t>
  </si>
  <si>
    <t>11 А1</t>
  </si>
  <si>
    <t>11 А2</t>
  </si>
  <si>
    <t>12 А</t>
  </si>
  <si>
    <t>5 А3</t>
  </si>
  <si>
    <t>13 А</t>
  </si>
  <si>
    <t>14 А</t>
  </si>
  <si>
    <t>15 А</t>
  </si>
  <si>
    <t>17 А</t>
  </si>
  <si>
    <t>18 А</t>
  </si>
  <si>
    <t>19 А</t>
  </si>
  <si>
    <t>20 А</t>
  </si>
  <si>
    <t>21 А1</t>
  </si>
  <si>
    <t>21 А2</t>
  </si>
  <si>
    <t>22 А1</t>
  </si>
  <si>
    <t>22 А2</t>
  </si>
  <si>
    <t>23 А</t>
  </si>
  <si>
    <t>24 А</t>
  </si>
  <si>
    <t>Оптимізоване виявлення випадків ВІЛ-інфекції (OCF)</t>
  </si>
  <si>
    <t xml:space="preserve">Лікування за підтримки спільнот (CITI)   в рамках компоненту 3А1 (OCF) </t>
  </si>
  <si>
    <t xml:space="preserve">Надання на базі громадських центрів послуг зі зменшення шкоди підліткам, які вживають наркотики та тих, хто веде ризиковану  сексуальну поведінку. </t>
  </si>
  <si>
    <t>Забезпечення роботи мобільних амбулаторій (МА_СІН)</t>
  </si>
  <si>
    <t>Забезпечення роботи мобільних амбулаторій (МА_РКС)</t>
  </si>
  <si>
    <t>Забезпечення роботи мобільних амбулаторій (МА_ЧСЧ)</t>
  </si>
  <si>
    <t>Підтримка національної організації транссексуалів в Україні для мобілізації спільноти</t>
  </si>
  <si>
    <t>OCF-TB: Оптимізація виявлення випадків ТБ серед  контактних осіб з груп підвищеного ризику захворювання та  їх медико-соціальний супровід.</t>
  </si>
  <si>
    <t>Покращення виявлення випадків туберкульозу серед СІН, РКС, ЧСЧ, які мають низьку мотивацію до проходження обстеження самостійно</t>
  </si>
  <si>
    <t>МПСС пацієнтів, які розпочали ЗПТ до 31.12.2017.</t>
  </si>
  <si>
    <t>МПСС пацієнтів, які  отримуватимуть препарат ЗПТ, куплений  за кошти каталітичного фонду.</t>
  </si>
  <si>
    <t>Медичний та психосоціальний супровід пацієнтів ЗПТ в установах виконання покарань.</t>
  </si>
  <si>
    <t>5.1</t>
  </si>
  <si>
    <t>6.1</t>
  </si>
  <si>
    <t>7.1</t>
  </si>
  <si>
    <t>Амбулаторія</t>
  </si>
  <si>
    <t>Проект</t>
  </si>
  <si>
    <t>6 місяців</t>
  </si>
  <si>
    <t>12 місяців</t>
  </si>
  <si>
    <t xml:space="preserve">% ВІД ЗАГАЛЬНОГО </t>
  </si>
  <si>
    <t>Бюджет проекту, ГРН
2019</t>
  </si>
  <si>
    <t>Кількість  січень 2019</t>
  </si>
  <si>
    <t>Кількість лютий 2019</t>
  </si>
  <si>
    <t>Кількість березень 2019</t>
  </si>
  <si>
    <t>Кількість квітень 2019</t>
  </si>
  <si>
    <t>Кількість травень 2019</t>
  </si>
  <si>
    <t>Кількість червень 2019</t>
  </si>
  <si>
    <t>Кількість липень 2019</t>
  </si>
  <si>
    <t>Кількість серпень 2019</t>
  </si>
  <si>
    <t>Кількість вересень 2019</t>
  </si>
  <si>
    <t>Кількість жовтень 2019</t>
  </si>
  <si>
    <t>Кількість листопадь 2019</t>
  </si>
  <si>
    <t>Кількість грудень 2019</t>
  </si>
  <si>
    <t xml:space="preserve">Q1 (01-03 2019) </t>
  </si>
  <si>
    <t xml:space="preserve">Q2 (04-06 2019) </t>
  </si>
  <si>
    <t xml:space="preserve">Q3 (07-09 2019 ) </t>
  </si>
  <si>
    <t>Q4 (10-12 2019)</t>
  </si>
  <si>
    <t>Кількість Q1 2019</t>
  </si>
  <si>
    <t>Кількість Q2 2019</t>
  </si>
  <si>
    <t>Кількість Q3 2019</t>
  </si>
  <si>
    <t>Кількість Q4 2019</t>
  </si>
  <si>
    <t xml:space="preserve">Вид діяльності 
</t>
  </si>
  <si>
    <t>Повна назва Організації</t>
  </si>
  <si>
    <t>Загальна кількість осіб, що залучена до виконання проектів в організації (включаючи залучених консультантів)</t>
  </si>
  <si>
    <t>ШТАТ</t>
  </si>
  <si>
    <t>КОНСУЛЬТАНТ*</t>
  </si>
  <si>
    <t>Область</t>
  </si>
  <si>
    <t>Місто</t>
  </si>
  <si>
    <t>Код ЄДРПОУ</t>
  </si>
  <si>
    <t xml:space="preserve">Станом на </t>
  </si>
  <si>
    <t>Організація, з якою укладений грантовий договір</t>
  </si>
  <si>
    <t>Джерело фінансування проекту
(Донорська организація, за фінансової підтримки якої, Організація, з якою у Набувача укладений грантовий договір, фінансує проект)</t>
  </si>
  <si>
    <t>№ УГОДИ</t>
  </si>
  <si>
    <t xml:space="preserve">Термін дії Угоди </t>
  </si>
  <si>
    <t>НАЗВА ПРОЕКТУ</t>
  </si>
  <si>
    <t>Валюта, в якій отримує Набувач фінансування</t>
  </si>
  <si>
    <t>ПОЧАТОК</t>
  </si>
  <si>
    <t>ЗАКІНЧЕННЯ</t>
  </si>
  <si>
    <t>Довідка про персональну зайнятість осіб, що залучені до виконання проектів в організації (включаючи залучених консультантів),  в розрізі проектів та джерел фінансування</t>
  </si>
  <si>
    <t>Прізвище, Ім"я, Побатькові</t>
  </si>
  <si>
    <t>ІНН</t>
  </si>
  <si>
    <t>З якого періоду співпрацює з організацією
Вказати дату укладання з виконавцем ПЕРШИХ взаємовідносин</t>
  </si>
  <si>
    <t>№ УГОДИ
(з донором)</t>
  </si>
  <si>
    <t>№ УГОДИ
(з виконавцем)</t>
  </si>
  <si>
    <t>Термін дії Угоди з виконавцем
(з дд/мм/рік 
по дд/мм/рік)</t>
  </si>
  <si>
    <t>Коментарі / додаткова інформація</t>
  </si>
  <si>
    <t>% зайнятості</t>
  </si>
  <si>
    <t>Кількість часу (в годинах) 
у 40 годинному робочому тиждні</t>
  </si>
  <si>
    <t>Кількість часу 
загалом в місяць 
(в середньому)</t>
  </si>
  <si>
    <t>шатний працівник організації</t>
  </si>
  <si>
    <t>2.1.ЦПХ(РГ)</t>
  </si>
  <si>
    <t>на умовах угоди ЦПХ з фізичною особою (вартість послуги з розрахунку за годину)</t>
  </si>
  <si>
    <t>на умовах угоди ЦПХ з фізичною особою (вартість послуги з розрахунку за об"єм виконаної роботи/послуги)</t>
  </si>
  <si>
    <t>Посада/послуга
(станом на грудень 2018 року)</t>
  </si>
  <si>
    <t>Посада/послуга
(станом на грудень 2018 року)2</t>
  </si>
  <si>
    <t>Напрямки для МК</t>
  </si>
  <si>
    <t>Розподіл МК в залежності від кількості напрямків</t>
  </si>
  <si>
    <t>05А.01.Забезпечення роботи мобільних амбулаторій (МА) (СІН)</t>
  </si>
  <si>
    <t>06А.02.Забезпечення роботи мобільних амбулаторій (МА) (РКС)</t>
  </si>
  <si>
    <t>05А.03.Забезпечення роботи мобільних амбулаторій (МА) (ЧСЧ)</t>
  </si>
  <si>
    <t>09А.02.Забезпечення роботи мобільних амбулаторій (МА) (ЧСЧ)</t>
  </si>
  <si>
    <t>01А.01.Надання базового пакету послуг профілактики для СІН на базі вуличних та стаціонарних пунктів, аутріч-маршрутів, мобільних амбулаторій (МА), аптек</t>
  </si>
  <si>
    <t>06А.01.Надання базового пакету послуг профілактики для РКС на базі вуличних та стаціонарних пунктів, аутріч-маршрутів, мобільних амбулаторій (МА)</t>
  </si>
  <si>
    <t>09А.01.Надання базового пакету послуг профілактики для ЧСЧ на базі вуличних та стаціонарних пунктів, аутріч-маршрутів, мобільних амбулаторій (МА)</t>
  </si>
  <si>
    <t>Профілактика передозування та забезпечення ЛВІН  проекту Налоксоном</t>
  </si>
  <si>
    <t>01А1</t>
  </si>
  <si>
    <t>03А1</t>
  </si>
  <si>
    <t>03А2</t>
  </si>
  <si>
    <t>04А</t>
  </si>
  <si>
    <t>05А1</t>
  </si>
  <si>
    <t>08А1</t>
  </si>
  <si>
    <t>08А2</t>
  </si>
  <si>
    <t>05А2</t>
  </si>
  <si>
    <t>09А</t>
  </si>
  <si>
    <t>10А</t>
  </si>
  <si>
    <t>11А1</t>
  </si>
  <si>
    <t>11А2</t>
  </si>
  <si>
    <t>12А</t>
  </si>
  <si>
    <t>05А3</t>
  </si>
  <si>
    <t>13А</t>
  </si>
  <si>
    <t>14А</t>
  </si>
  <si>
    <t>15А</t>
  </si>
  <si>
    <t xml:space="preserve">16А </t>
  </si>
  <si>
    <t>18А</t>
  </si>
  <si>
    <t>24А</t>
  </si>
  <si>
    <t>Поведінкові інтервенції, які направлені на зміну ризикованої поведінки засуджених у виправних колоніях середнього і мінімального рівня безпеки</t>
  </si>
  <si>
    <t>Консультування та тестування на ВІЛ за ініціативою медичного працівника в установах ДКВСУ</t>
  </si>
  <si>
    <t>Формування прихильності до антиретровірусного лікування та психологічна підтримка ВІЛ-позитивних ув'язнених</t>
  </si>
  <si>
    <t>Забезпечення безперервності лікування ВІЛ-інфекції у осіб, які звільняються з місць позбавлення волі</t>
  </si>
  <si>
    <t>Формування прихильності до протитуберкульозного лікування та психосоціальна підтримка ув'язнених, хворих на ТБ</t>
  </si>
  <si>
    <t xml:space="preserve">Підтримка та інституційний розвиток ТБ спільнот
</t>
  </si>
  <si>
    <t>21M</t>
  </si>
  <si>
    <t xml:space="preserve">Забезпечення ДОТ та психосоціального супроводу клієнтів з ТБ, ВІЛ/ТБ на амбулаторному етапі лікування </t>
  </si>
  <si>
    <t>Забезпечення ДОТ та психосоціального супроводу клієнтів з МРТБ/РРТБ (включаючи ВІЛ/ТБ) на амбулаторному етапі лікування</t>
  </si>
  <si>
    <t>Підтримка загальнонаціональної гарячої лінії з питань ТБ та ВІЛ/СНІД</t>
  </si>
  <si>
    <t>Комплексний супровід ЛЖВ з метою формування прихильності до АРТ</t>
  </si>
  <si>
    <t>Залучення ЛВІН до медичних ВІЛ-сервісів та формування стійкої прихильності до лікування</t>
  </si>
  <si>
    <t>27М</t>
  </si>
  <si>
    <r>
      <rPr>
        <sz val="10"/>
        <rFont val="Tahoma"/>
        <family val="2"/>
        <charset val="204"/>
      </rPr>
      <t>Лікування, догляд і підтримка ВІЛ-позитивних дорослих</t>
    </r>
    <r>
      <rPr>
        <sz val="10"/>
        <rFont val="Tahoma"/>
        <family val="2"/>
        <charset val="204"/>
      </rPr>
      <t xml:space="preserve">  </t>
    </r>
    <r>
      <rPr>
        <sz val="10"/>
        <rFont val="Tahoma"/>
        <family val="2"/>
        <charset val="204"/>
      </rPr>
      <t>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t>
    </r>
  </si>
  <si>
    <t>28М</t>
  </si>
  <si>
    <t>Лікування, догляд і підтримка пацієнтів дитячого та підліткового віку на
базі Центру інфекційних хвороб  «Клініка
для лікування дітей, хворих на ВІЛ-інфекцію/СНІД» НДСЛ «ОХМАТДИТ», які належать
до найвищої категорії складності</t>
  </si>
  <si>
    <t>29М</t>
  </si>
  <si>
    <t>Створення правової мережі для захисту прав людей, які живуть з ВІЛ/СНІД, представників ключових спільнот ЛЖВ та осіб, хворих на туберкульоз.</t>
  </si>
  <si>
    <t>30М</t>
  </si>
  <si>
    <t>Комплексний супровід ВІЛ-позитивних вагітних , породіль з груп ризику та дітей, народжених ВІЛ+ матерями (Інтервенція "Мама+")</t>
  </si>
  <si>
    <t>35М</t>
  </si>
  <si>
    <t>Подолання стигми та дискримінації стосовно секс працівників з боку представників правоохоронних органів на національному та регіональному рівнях</t>
  </si>
  <si>
    <t>36М</t>
  </si>
  <si>
    <t>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t>
  </si>
  <si>
    <t>37М</t>
  </si>
  <si>
    <t>Створення мережі параюристів для моніторингу порушень прав ЧСЧ, підлітків яких торкнулась епідемія ВІЛ/СНІД</t>
  </si>
  <si>
    <t>38М</t>
  </si>
  <si>
    <t>Посилення якості системи надання безоплатної правової допомоги в Україні уразливим до ВІЛ групам населення.</t>
  </si>
  <si>
    <t>39М</t>
  </si>
  <si>
    <t>Інтеграція компонента з протидії гендерному насильству у програми лікування, профілактики ВІЛ, догляду та підтримки</t>
  </si>
  <si>
    <t>40М</t>
  </si>
  <si>
    <t>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t>
  </si>
  <si>
    <t>n/a</t>
  </si>
  <si>
    <t>Забезпечення виявлення туберкульозу у ВІЛ-інфікованих дорослих за допомогою інноваційних LF-LAM тестів</t>
  </si>
  <si>
    <t>Забезпечення виявлення туберкульозу у ВІЛ-інфікованих дітей за допомогою інноваційних LF-LAM тестів</t>
  </si>
  <si>
    <t>№ програмного компоненту (нове кодування)</t>
  </si>
  <si>
    <t>№ програмного компоненту (старе кодування)</t>
  </si>
  <si>
    <t>Назва програмного компоненту</t>
  </si>
  <si>
    <t>Період реалізації</t>
  </si>
  <si>
    <t>Регіони</t>
  </si>
  <si>
    <t>Відповідальний</t>
  </si>
  <si>
    <t>ВІДКРИТИЙ КОНКУРС</t>
  </si>
  <si>
    <t>1М</t>
  </si>
  <si>
    <t>01.01.2019 - 31.12.2019</t>
  </si>
  <si>
    <t>Вінницька, Волинська, Житомирська, Львівська, Рівненська, Сумська, Харківська, Хмельницька, Івано-Франківська, Тернопільська, Чернівецька</t>
  </si>
  <si>
    <t>Газізова О.</t>
  </si>
  <si>
    <t>2М, 3М, 4М, 5М</t>
  </si>
  <si>
    <t>Вінницька, Волинська, Житомирська, Закарпатська, Луганська (підк), Львівська, Рівненська, Сумська, Харківська, Хмельницька, Івано-Франківська, Тернопільська, Чернівецька</t>
  </si>
  <si>
    <t>6М</t>
  </si>
  <si>
    <t>Вінницька, Волинська, Житомирська, Закарпатська, Луганська (підк), Львівська, рівненська, Сумська, Харківська, Хмельницька, Івано-Франківська, Тернопільська, чернівецька</t>
  </si>
  <si>
    <t>7М</t>
  </si>
  <si>
    <t>Вінницька, Волинська, Житомирська, Закарпатська, Львівська, рівненська, Сумська, Харківська, Хмельницька, Івано-Франківська, Тернопільська, Чернівецька</t>
  </si>
  <si>
    <t>8М</t>
  </si>
  <si>
    <t>Харківська, Тернопільська</t>
  </si>
  <si>
    <t>9М</t>
  </si>
  <si>
    <t>01.01.2019 - 30.06.2019</t>
  </si>
  <si>
    <t>Сумська</t>
  </si>
  <si>
    <t>Сумська, Полтавська</t>
  </si>
  <si>
    <t>Всі регіони України</t>
  </si>
  <si>
    <t>Конончук Є.</t>
  </si>
  <si>
    <t>Ігнатушина М.</t>
  </si>
  <si>
    <t>Рачинська В.</t>
  </si>
  <si>
    <t>Третьяков В.</t>
  </si>
  <si>
    <t>01.03.2019 - 31.12.2019</t>
  </si>
  <si>
    <t>Закарпатська, Сумська, Полтавська області та м. Київ</t>
  </si>
  <si>
    <t>Ісаков В.</t>
  </si>
  <si>
    <t>міста: Харків, Хмельницький, Київ, Одеса, Полтава, Слов’янськ</t>
  </si>
  <si>
    <t>Надання базового пакету послуг профілактики для секс-працівників (СП )на базі вуличних та стаціонарних пунктів, аутріч-маршрутів, мобільних амбулаторій (МА)</t>
  </si>
  <si>
    <t>Закарпатська, Сумська, Полтавська області</t>
  </si>
  <si>
    <t xml:space="preserve">Сумська, Полтавська області </t>
  </si>
  <si>
    <t>Андрущенко М.</t>
  </si>
  <si>
    <t>16 А</t>
  </si>
  <si>
    <t>Гелюх Є.</t>
  </si>
  <si>
    <t xml:space="preserve">Закарпатська, Одеська, Донецька  області. </t>
  </si>
  <si>
    <t>Донецька, Луганська, Харківська  області</t>
  </si>
  <si>
    <t>Забезпечення медико-соціального супроводу пацієнтів з ТБ та МРТБ. Формування прихильності пацієнтів до лікування туберкульозу</t>
  </si>
  <si>
    <t>Регіони будуть визначені після зустрічі із ЦГЗ</t>
  </si>
  <si>
    <t>Покращення виявлення випадків туберкульозу серед СІН, СП, ЧСЧ, які мають низьку мотивацію до проходження обстеження самостійно</t>
  </si>
  <si>
    <t>Покращення виявлення випадків туберкульозу серед  трансгендерних людей (ТГ), які мають низьку мотивацію до проходження обстеження самостійно</t>
  </si>
  <si>
    <t>Коломієць В.</t>
  </si>
  <si>
    <t>МПСС пацієнтів, які отримуватимуть препарат ЗПТ, куплений за кошти каталітичного фонду.</t>
  </si>
  <si>
    <t>ТЗ на ПРОДОВЖЕННЯ ДІЯЛЬНОСТІ</t>
  </si>
  <si>
    <t>Вінницька, Волинська, Житомирська, Закарпатська, Івано-Франківська, Луганська (підк), Львівська, рівненська, Харківська, Хмельницька, Тернопільська, Чернівецька</t>
  </si>
  <si>
    <t>Вінницька, Волинська, Дніпропетровська, Донецька(підк), Житомирська, Закарпатська, Запорізька, Івано-Франківська, Київ, Київська, Кіровоградська, Луганська (підк), Львівська, Миколаївська, Одеська, Рівненська, Харківська, Херсонська, Хмельницька, Черкаська, Тернопільська, Чернівецька, Чернігівська</t>
  </si>
  <si>
    <t>Вінницька, Волинська, Дніпропетровська, Донецька(підк), Житомирська,Закарпатська, Запорізька, Івано-Франківська, Київ, Київська, Луганська(підк), Львівська, Миколаївська, Одеська, Рівненська,Харківська, Херсонська, Хмельницька, Черкаська, Тернопільська, Чернівецька, Чернігівська</t>
  </si>
  <si>
    <t>Донецька НКТ, Луганська НКТ, АРК</t>
  </si>
  <si>
    <t>3М</t>
  </si>
  <si>
    <t>Донецька НКТ (Варіант), Луганська НКТ (Луганське відділення)</t>
  </si>
  <si>
    <t>Донецька НКТ (Варіант)</t>
  </si>
  <si>
    <t>Фонд профілактики хімічних залежностей</t>
  </si>
  <si>
    <t>Інститут Громашевського</t>
  </si>
  <si>
    <t>ОХМАТДИТ</t>
  </si>
  <si>
    <t>після розподілу квот з Альянсом</t>
  </si>
  <si>
    <t xml:space="preserve">Всі регіони України, за виключенням  Закарпатської, Сумської, Полтавської областей </t>
  </si>
  <si>
    <t>Лікування за підтримки спільнот (CITI) в рамках компоненту 3А1 (OCF)</t>
  </si>
  <si>
    <t>Всі регіони України, за виключенням Закарпатської, Кіровоградської, Хмельницької областей</t>
  </si>
  <si>
    <t>Забезпечення роботи мобільних амбулаторій (МА_СП)</t>
  </si>
  <si>
    <t xml:space="preserve">Всі регіони України, за виключенням  Сумської та Полтавської областей </t>
  </si>
  <si>
    <t>Надання важкодоступним ЧСЧ послуги з інформування щодо профілактики ВІЛ та переадресації до НУО/ЛПУ на тестування за допомогою Інтернет</t>
  </si>
  <si>
    <t>м. Київ</t>
  </si>
  <si>
    <t>10 місяців</t>
  </si>
  <si>
    <t>Мережа_АДМ_12</t>
  </si>
  <si>
    <t>Мережа_АДМ_6</t>
  </si>
  <si>
    <t>Альянс_АДМ_12</t>
  </si>
  <si>
    <t>Альянс_АДМ_6</t>
  </si>
  <si>
    <t>Програмний бюджет:
01-06 2019</t>
  </si>
  <si>
    <t>Конкурс</t>
  </si>
  <si>
    <t>Бюджет 01-06</t>
  </si>
  <si>
    <t>Бюджет 07-12</t>
  </si>
  <si>
    <t>Мережа_ПР_12</t>
  </si>
  <si>
    <t>Мережа_ПР_6</t>
  </si>
  <si>
    <t>Альянс_ПР_12</t>
  </si>
  <si>
    <t>Альянс_ПР_6</t>
  </si>
  <si>
    <t>Бюджет:
01-06 2019</t>
  </si>
  <si>
    <t>Бюджет:
09-12 2019</t>
  </si>
  <si>
    <t>Aдміністративний бюджет:
01-06 2019</t>
  </si>
  <si>
    <t>Прибиральниця</t>
  </si>
  <si>
    <t xml:space="preserve">Довідка про наявні джерела фінансування </t>
  </si>
  <si>
    <t>Загалом на поектну діяльність</t>
  </si>
  <si>
    <t>Общий итог</t>
  </si>
  <si>
    <t>БЛОК 1</t>
  </si>
  <si>
    <t>БЛОК 2</t>
  </si>
  <si>
    <t>БЛОК 3</t>
  </si>
  <si>
    <t>БЛОК 4</t>
  </si>
  <si>
    <t>3. Графік ведення діяльності 2019</t>
  </si>
  <si>
    <t>5. Бюджет поквартальний 2019</t>
  </si>
  <si>
    <t>1. Розрахунок вартості діяльності/Бюджет проекту</t>
  </si>
  <si>
    <t>4. Графік ведення діяльності поквартальний</t>
  </si>
  <si>
    <t>2. Графік ведення діяльності 2019</t>
  </si>
  <si>
    <t>3. Бюджет поквартальний 2019</t>
  </si>
  <si>
    <t>Забезпечення ДОТ та психосоціального супроводу клієнтів з ТБ, ВІЛ/ТБ на амбулаторному етапі лікування</t>
  </si>
  <si>
    <t>Забезпечення виявлення туберкульозу у ВІЛ-інфікованих дорослих за допомогою LF-LAM тестів</t>
  </si>
  <si>
    <t>Відкритий конкурс</t>
  </si>
  <si>
    <t>Технічне завдання</t>
  </si>
  <si>
    <t>одиниця розрахунку</t>
  </si>
  <si>
    <t>Вартість, грн.</t>
  </si>
  <si>
    <t>Тип конкурсної процедури</t>
  </si>
  <si>
    <t>Профілактика передозування</t>
  </si>
  <si>
    <t>20А1</t>
  </si>
  <si>
    <t>20А2</t>
  </si>
  <si>
    <t>21А</t>
  </si>
  <si>
    <t>22А</t>
  </si>
  <si>
    <t>23А1</t>
  </si>
  <si>
    <t>23А2</t>
  </si>
  <si>
    <t>25А</t>
  </si>
  <si>
    <t>ампула</t>
  </si>
  <si>
    <t>Лікування, догляд і підтримка ВІЛ-позитивних дорослих  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t>
  </si>
  <si>
    <t>Надання базового пакету послуг профілактики для СІН на базі вуличних та стаціонарних пунктів, аутріч-маршрутів, мобільних амбулаторій (МА), аптек_(АТО)</t>
  </si>
  <si>
    <t>Забезпечення роботи мобільних амбулаторій (МА):Богдан_(АТО)</t>
  </si>
  <si>
    <t>Надання базового пакету послуг профілактики для СП на базі вуличних та стаціонарних пунктів, аутріч-маршрутів, мобільних амбулаторій (МА)_(АТО)</t>
  </si>
  <si>
    <t>Забезпечення роботи мобільних амбулаторій (МА)_(АТО)</t>
  </si>
  <si>
    <t>Надання базового пакету послуг профілактики для ЧСЧ на базі вуличних та стаціонарних пунктів, аутріч-маршрутів, мобільних амбулаторій (МА)_(АТО)</t>
  </si>
  <si>
    <t>26А</t>
  </si>
  <si>
    <t>Відкритий конкурс/Технічне завдання</t>
  </si>
  <si>
    <t>Супровід та підтримка доконтактної профілактики ВІЛ-інфекції (ДКП/PrEP)</t>
  </si>
  <si>
    <t xml:space="preserve">Забезпечення сталого розвитку та життєздатності спільноти трансгендерів </t>
  </si>
  <si>
    <t>Забезпечення медико-соціального супроводу пацієнтів з ТБ. Формування прихильності пацієнтів до лікування туберкульозу</t>
  </si>
  <si>
    <t>Забезпечення медико-соціального супроводу пацієнтів з ХРТБ. Формування прихильності пацієнтів до лікування туберкульозу</t>
  </si>
  <si>
    <t>Мережа_АДМ_10</t>
  </si>
  <si>
    <t>01M</t>
  </si>
  <si>
    <t>02M</t>
  </si>
  <si>
    <t>06M</t>
  </si>
  <si>
    <t>07M</t>
  </si>
  <si>
    <t>08M</t>
  </si>
  <si>
    <t>09M</t>
  </si>
  <si>
    <t>10M</t>
  </si>
  <si>
    <t>11M</t>
  </si>
  <si>
    <t>12M</t>
  </si>
  <si>
    <t>13M</t>
  </si>
  <si>
    <t>14M</t>
  </si>
  <si>
    <t>15M</t>
  </si>
  <si>
    <t>16M</t>
  </si>
  <si>
    <t>17M</t>
  </si>
  <si>
    <t>18M</t>
  </si>
  <si>
    <t>20M</t>
  </si>
  <si>
    <t>25М1</t>
  </si>
  <si>
    <t>25М2</t>
  </si>
  <si>
    <t>50М</t>
  </si>
  <si>
    <t>51М</t>
  </si>
  <si>
    <t>Комплексний супровід ВІЛ+ вагітних, породіль з груп ризику та дітей народжених ВІЛ+ матерями (Мама+)</t>
  </si>
  <si>
    <t>Забезпечення виявлення туберкульозу у ВІЛ-позитивних дітей за допомогою інноваційних LF-LAM тестів</t>
  </si>
  <si>
    <t>НКТ</t>
  </si>
  <si>
    <t>Відкритий конкурс/НКТ</t>
  </si>
  <si>
    <t>Aдміністративний бюджет:
07-12 2019</t>
  </si>
  <si>
    <t>Програмний бюджет:
07-12 2019</t>
  </si>
  <si>
    <t>01А_НКТ</t>
  </si>
  <si>
    <t>05А1_НКТ</t>
  </si>
  <si>
    <t>06А_НКТ</t>
  </si>
  <si>
    <t>05А2_НКТ</t>
  </si>
  <si>
    <t>09А_НКТ</t>
  </si>
  <si>
    <t>STB.556097-01658380-SUB</t>
  </si>
  <si>
    <t>БЮДЖЕТ 2018-19</t>
  </si>
  <si>
    <t>Єлєнєва Ілона Ігорівна</t>
  </si>
  <si>
    <t>директор</t>
  </si>
  <si>
    <t>нерелевантно</t>
  </si>
  <si>
    <t>безстрокові відносини</t>
  </si>
  <si>
    <t>місяць</t>
  </si>
  <si>
    <t>Нєєзжала Елеонора Василівна</t>
  </si>
  <si>
    <t>бухгалтер</t>
  </si>
  <si>
    <t>РАТН</t>
  </si>
  <si>
    <t>TB Reach</t>
  </si>
  <si>
    <t>27А</t>
  </si>
  <si>
    <t>Підтримка у підготовці та оснащенні приміщень для ЗПТ</t>
  </si>
  <si>
    <t>01.07.2019 - 31.12.2019</t>
  </si>
  <si>
    <t>27А.Підтримка у підготовці та оснащенні приміщень для ЗПТ</t>
  </si>
  <si>
    <t>Рекомендоване фінансування за напрямком
2020 рік
(ГРН)</t>
  </si>
  <si>
    <t>Рекомендоване фінансування
на Програмні витрати
2020 рік
(ГРН)</t>
  </si>
  <si>
    <t>Рекомендоване фінансування
на Адміністративні витрати
2020 рік
(ГРН)</t>
  </si>
  <si>
    <t>Рекомендоване фінансування
2020 рік
(ГРН)
Загалом на поектну діяльність</t>
  </si>
  <si>
    <t>Рекомендоване фінансування
2020 рік
(ГРН)
"на Програмні витрати"</t>
  </si>
  <si>
    <t>Рекомендоване фінансування
2020 рік
(ГРН)
"на Адміністративні витрати"</t>
  </si>
  <si>
    <t>Рекомендоване фінансування
2020 рік
(%)
"на Програмні витрати"</t>
  </si>
  <si>
    <t>Рекомендоване фінансування
2020 рік
(%)
"на Адміністративні витрати"</t>
  </si>
  <si>
    <t>Запитуване фінансування
2020 рік
(ГРН)
Загалом на поектну діяльність</t>
  </si>
  <si>
    <t>Запитуване фінансування 2020 рік (ГРН)
"на Програмні витрати"</t>
  </si>
  <si>
    <t>01-06 2020</t>
  </si>
  <si>
    <t>31-10 2020</t>
  </si>
  <si>
    <t>Запитуване фінансування 20120рік (ГРН)
 "на Адміністративні витрати"</t>
  </si>
  <si>
    <t>Запитуване фінансування 2020 рік (%)
"на Програмні витрати"</t>
  </si>
  <si>
    <t>Запитуване фінансування 2020 рік (%)
 "на Адміністративні витрати"</t>
  </si>
  <si>
    <t>Запитуване фінансування 2020 рік (ГРН)
 "на Адміністративні витрати"</t>
  </si>
  <si>
    <t>3.1.Бюджет проекту на 2020 р. за напрямками Мережі в розрізі категорій витрат</t>
  </si>
  <si>
    <t xml:space="preserve">3.2.Бюджет проекту на 2020 р. за напрямками Мережі в розрізі напрямків конкурсу </t>
  </si>
  <si>
    <t>3.3.Бюджет проекту на 2020 р. за напрямками Альянсу розрізі категорій витрат</t>
  </si>
  <si>
    <t xml:space="preserve">3.4.Бюджет проекту на 2020 р. за напрямками Альянсу в розрізі напрямків конкурсу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</si>
</sst>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h:mm;@"/>
    <numFmt numFmtId="165" formatCode="&quot;Да&quot;;&quot;Да&quot;;&quot;&quot;"/>
    <numFmt numFmtId="166" formatCode="#,##0.00_₴"/>
    <numFmt numFmtId="167" formatCode="#,##0.0"/>
    <numFmt numFmtId="168" formatCode="&quot;Х&quot;;&quot;Х&quot;;&quot;&quot;"/>
    <numFmt numFmtId="169" formatCode="dd/mm/yy;@"/>
  </numFmts>
  <fonts count="90">
    <font>
      <sz val="11"/>
      <color theme="1"/>
      <name val="Calibri"/>
      <family val="2"/>
      <charset val="204"/>
      <scheme val="minor"/>
    </font>
    <font>
      <b/>
      <sz val="11"/>
      <name val="Cambria"/>
      <family val="1"/>
      <charset val="204"/>
      <scheme val="major"/>
    </font>
    <font>
      <b/>
      <sz val="11"/>
      <color theme="1"/>
      <name val="Cambria"/>
      <family val="1"/>
      <charset val="204"/>
      <scheme val="major"/>
    </font>
    <font>
      <sz val="10"/>
      <name val="Cambria"/>
      <family val="1"/>
      <charset val="204"/>
      <scheme val="major"/>
    </font>
    <font>
      <b/>
      <sz val="14"/>
      <name val="Cambria"/>
      <family val="1"/>
      <charset val="204"/>
      <scheme val="major"/>
    </font>
    <font>
      <sz val="20"/>
      <name val="Cambria"/>
      <family val="1"/>
      <charset val="204"/>
      <scheme val="major"/>
    </font>
    <font>
      <b/>
      <sz val="20"/>
      <name val="Cambria"/>
      <family val="1"/>
      <charset val="204"/>
      <scheme val="major"/>
    </font>
    <font>
      <sz val="11"/>
      <name val="Cambria"/>
      <family val="1"/>
      <charset val="204"/>
      <scheme val="major"/>
    </font>
    <font>
      <b/>
      <sz val="9"/>
      <color theme="1"/>
      <name val="Cambria"/>
      <family val="1"/>
      <charset val="204"/>
      <scheme val="major"/>
    </font>
    <font>
      <sz val="9"/>
      <name val="Cambria"/>
      <family val="1"/>
      <charset val="204"/>
      <scheme val="major"/>
    </font>
    <font>
      <b/>
      <sz val="9"/>
      <name val="Cambria"/>
      <family val="1"/>
      <charset val="204"/>
      <scheme val="major"/>
    </font>
    <font>
      <sz val="9"/>
      <color theme="1"/>
      <name val="Cambria"/>
      <family val="1"/>
      <charset val="204"/>
      <scheme val="major"/>
    </font>
    <font>
      <b/>
      <sz val="8"/>
      <name val="Cambria"/>
      <family val="1"/>
      <charset val="204"/>
      <scheme val="major"/>
    </font>
    <font>
      <sz val="8"/>
      <name val="Cambria"/>
      <family val="1"/>
      <charset val="204"/>
      <scheme val="major"/>
    </font>
    <font>
      <sz val="8"/>
      <color theme="1"/>
      <name val="Cambria"/>
      <family val="1"/>
      <charset val="204"/>
      <scheme val="major"/>
    </font>
    <font>
      <b/>
      <sz val="11"/>
      <name val="Calibri"/>
      <family val="2"/>
      <charset val="204"/>
      <scheme val="minor"/>
    </font>
    <font>
      <sz val="14"/>
      <name val="Cambria"/>
      <family val="1"/>
      <charset val="204"/>
      <scheme val="major"/>
    </font>
    <font>
      <sz val="8"/>
      <name val="Arial"/>
      <family val="2"/>
    </font>
    <font>
      <sz val="10"/>
      <name val="Arial"/>
      <family val="2"/>
    </font>
    <font>
      <b/>
      <i/>
      <sz val="9"/>
      <name val="Cambria"/>
      <family val="1"/>
      <charset val="204"/>
      <scheme val="major"/>
    </font>
    <font>
      <b/>
      <sz val="16"/>
      <name val="Cambria"/>
      <family val="1"/>
      <charset val="204"/>
      <scheme val="major"/>
    </font>
    <font>
      <b/>
      <sz val="12"/>
      <name val="Cambria"/>
      <family val="1"/>
      <charset val="204"/>
      <scheme val="major"/>
    </font>
    <font>
      <b/>
      <sz val="11"/>
      <color indexed="8"/>
      <name val="Cambria"/>
      <family val="1"/>
      <charset val="204"/>
      <scheme val="major"/>
    </font>
    <font>
      <sz val="12"/>
      <name val="Cambria"/>
      <family val="1"/>
      <charset val="204"/>
      <scheme val="major"/>
    </font>
    <font>
      <sz val="12"/>
      <color theme="0"/>
      <name val="Cambria"/>
      <family val="1"/>
      <charset val="204"/>
      <scheme val="major"/>
    </font>
    <font>
      <b/>
      <sz val="12"/>
      <color rgb="FFFF0000"/>
      <name val="Cambria"/>
      <family val="1"/>
      <charset val="204"/>
      <scheme val="major"/>
    </font>
    <font>
      <b/>
      <sz val="16"/>
      <color theme="1"/>
      <name val="Cambria"/>
      <family val="1"/>
      <charset val="204"/>
      <scheme val="major"/>
    </font>
    <font>
      <sz val="11"/>
      <color indexed="10"/>
      <name val="Cambria"/>
      <family val="1"/>
      <charset val="204"/>
      <scheme val="major"/>
    </font>
    <font>
      <sz val="12"/>
      <color theme="1"/>
      <name val="Cambria"/>
      <family val="1"/>
      <charset val="204"/>
    </font>
    <font>
      <sz val="12"/>
      <color theme="1"/>
      <name val="Cambria"/>
      <family val="1"/>
      <charset val="204"/>
      <scheme val="major"/>
    </font>
    <font>
      <sz val="12"/>
      <color theme="1"/>
      <name val="Georgia"/>
      <family val="1"/>
      <charset val="204"/>
    </font>
    <font>
      <sz val="12"/>
      <color rgb="FF0D0D0D"/>
      <name val="Cambria"/>
      <family val="1"/>
      <charset val="204"/>
    </font>
    <font>
      <sz val="8"/>
      <name val="Arial CYR"/>
    </font>
    <font>
      <sz val="10"/>
      <name val="Arial"/>
      <family val="2"/>
      <charset val="204"/>
    </font>
    <font>
      <sz val="10"/>
      <name val="Calibri"/>
      <family val="2"/>
      <charset val="204"/>
      <scheme val="minor"/>
    </font>
    <font>
      <sz val="11"/>
      <name val="Calibri"/>
      <family val="2"/>
      <charset val="204"/>
      <scheme val="minor"/>
    </font>
    <font>
      <sz val="9"/>
      <color theme="0"/>
      <name val="Cambria"/>
      <family val="1"/>
      <charset val="204"/>
      <scheme val="major"/>
    </font>
    <font>
      <sz val="11"/>
      <color theme="1"/>
      <name val="Cambria"/>
      <family val="1"/>
      <charset val="204"/>
      <scheme val="major"/>
    </font>
    <font>
      <b/>
      <sz val="18"/>
      <name val="Cambria"/>
      <family val="1"/>
      <charset val="204"/>
      <scheme val="major"/>
    </font>
    <font>
      <sz val="18"/>
      <name val="Cambria"/>
      <family val="1"/>
      <charset val="204"/>
      <scheme val="major"/>
    </font>
    <font>
      <b/>
      <i/>
      <sz val="11"/>
      <color rgb="FF000000"/>
      <name val="Tahoma"/>
      <family val="2"/>
      <charset val="204"/>
    </font>
    <font>
      <sz val="11"/>
      <color rgb="FF000000"/>
      <name val="Tahoma"/>
      <family val="2"/>
      <charset val="204"/>
    </font>
    <font>
      <b/>
      <i/>
      <sz val="11"/>
      <color theme="1"/>
      <name val="Tahoma"/>
      <family val="2"/>
      <charset val="204"/>
    </font>
    <font>
      <sz val="11"/>
      <color theme="1"/>
      <name val="Tahoma"/>
      <family val="2"/>
      <charset val="204"/>
    </font>
    <font>
      <b/>
      <sz val="10"/>
      <name val="Cambria"/>
      <family val="1"/>
      <charset val="204"/>
      <scheme val="major"/>
    </font>
    <font>
      <sz val="18"/>
      <name val="Calibri"/>
      <family val="2"/>
      <charset val="204"/>
      <scheme val="minor"/>
    </font>
    <font>
      <sz val="16"/>
      <name val="Calibri"/>
      <family val="2"/>
      <charset val="204"/>
      <scheme val="minor"/>
    </font>
    <font>
      <b/>
      <i/>
      <sz val="10"/>
      <name val="Cambria"/>
      <family val="1"/>
      <charset val="204"/>
      <scheme val="major"/>
    </font>
    <font>
      <b/>
      <u/>
      <sz val="9"/>
      <name val="Cambria"/>
      <family val="1"/>
      <charset val="204"/>
      <scheme val="major"/>
    </font>
    <font>
      <b/>
      <sz val="9"/>
      <color indexed="58"/>
      <name val="Cambria"/>
      <family val="1"/>
      <charset val="204"/>
      <scheme val="major"/>
    </font>
    <font>
      <sz val="8"/>
      <color indexed="58"/>
      <name val="Cambria"/>
      <family val="1"/>
      <charset val="204"/>
      <scheme val="major"/>
    </font>
    <font>
      <sz val="9"/>
      <color indexed="58"/>
      <name val="Cambria"/>
      <family val="1"/>
      <charset val="204"/>
      <scheme val="major"/>
    </font>
    <font>
      <sz val="12"/>
      <color indexed="58"/>
      <name val="Cambria"/>
      <family val="1"/>
      <charset val="204"/>
      <scheme val="major"/>
    </font>
    <font>
      <sz val="10"/>
      <color rgb="FF212121"/>
      <name val="Arial"/>
      <family val="2"/>
      <charset val="204"/>
    </font>
    <font>
      <sz val="10"/>
      <color rgb="FF000000"/>
      <name val="Roboto"/>
    </font>
    <font>
      <sz val="9"/>
      <name val="Arial"/>
      <family val="2"/>
      <charset val="204"/>
    </font>
    <font>
      <sz val="11"/>
      <name val="Arial"/>
      <family val="2"/>
      <charset val="204"/>
    </font>
    <font>
      <sz val="10"/>
      <name val="Tahoma"/>
      <family val="2"/>
      <charset val="204"/>
    </font>
    <font>
      <sz val="11"/>
      <name val="Tahoma"/>
      <family val="2"/>
      <charset val="204"/>
    </font>
    <font>
      <b/>
      <sz val="10"/>
      <name val="Arial"/>
      <family val="2"/>
      <charset val="204"/>
    </font>
    <font>
      <b/>
      <sz val="10"/>
      <color rgb="FF000000"/>
      <name val="Arial"/>
      <family val="2"/>
      <charset val="204"/>
    </font>
    <font>
      <sz val="10"/>
      <color theme="0"/>
      <name val="Arial"/>
      <family val="2"/>
      <charset val="204"/>
    </font>
    <font>
      <b/>
      <sz val="11"/>
      <name val="Cambria"/>
      <family val="1"/>
      <scheme val="major"/>
    </font>
    <font>
      <b/>
      <sz val="11"/>
      <color theme="1"/>
      <name val="Cambria"/>
      <family val="1"/>
      <scheme val="major"/>
    </font>
    <font>
      <b/>
      <sz val="20"/>
      <color theme="0"/>
      <name val="Cambria"/>
      <family val="1"/>
      <charset val="204"/>
      <scheme val="major"/>
    </font>
    <font>
      <b/>
      <sz val="10"/>
      <color theme="0"/>
      <name val="Cambria"/>
      <family val="1"/>
      <charset val="204"/>
      <scheme val="major"/>
    </font>
    <font>
      <sz val="18"/>
      <color theme="0"/>
      <name val="Cambria"/>
      <family val="1"/>
      <charset val="204"/>
      <scheme val="major"/>
    </font>
    <font>
      <b/>
      <sz val="18"/>
      <color theme="0"/>
      <name val="Cambria"/>
      <family val="1"/>
      <charset val="204"/>
      <scheme val="major"/>
    </font>
    <font>
      <b/>
      <sz val="9"/>
      <color theme="0"/>
      <name val="Cambria"/>
      <family val="1"/>
      <charset val="204"/>
      <scheme val="major"/>
    </font>
    <font>
      <sz val="8"/>
      <color theme="0"/>
      <name val="Cambria"/>
      <family val="1"/>
      <charset val="204"/>
      <scheme val="major"/>
    </font>
    <font>
      <sz val="9"/>
      <color rgb="FFC00000"/>
      <name val="Cambria"/>
      <family val="1"/>
      <charset val="204"/>
      <scheme val="major"/>
    </font>
    <font>
      <sz val="10"/>
      <color rgb="FFC00000"/>
      <name val="Calibri"/>
      <family val="2"/>
      <charset val="204"/>
      <scheme val="minor"/>
    </font>
    <font>
      <b/>
      <sz val="9"/>
      <color rgb="FFC00000"/>
      <name val="Cambria"/>
      <family val="1"/>
      <charset val="204"/>
      <scheme val="major"/>
    </font>
    <font>
      <b/>
      <sz val="10"/>
      <name val="Calibri"/>
      <family val="2"/>
      <charset val="204"/>
      <scheme val="minor"/>
    </font>
    <font>
      <sz val="9"/>
      <color theme="3" tint="-0.499984740745262"/>
      <name val="Cambria"/>
      <family val="1"/>
      <charset val="204"/>
      <scheme val="major"/>
    </font>
    <font>
      <b/>
      <sz val="9"/>
      <color theme="3" tint="-0.499984740745262"/>
      <name val="Cambria"/>
      <family val="1"/>
      <charset val="204"/>
      <scheme val="major"/>
    </font>
    <font>
      <sz val="9"/>
      <color rgb="FF000000"/>
      <name val="Cambria"/>
      <family val="1"/>
      <charset val="204"/>
      <scheme val="major"/>
    </font>
    <font>
      <b/>
      <sz val="11"/>
      <color rgb="FFC00000"/>
      <name val="Calibri"/>
      <family val="2"/>
      <charset val="204"/>
      <scheme val="minor"/>
    </font>
    <font>
      <b/>
      <sz val="11"/>
      <color rgb="FFC00000"/>
      <name val="Cambria"/>
      <family val="1"/>
      <charset val="204"/>
      <scheme val="major"/>
    </font>
    <font>
      <b/>
      <i/>
      <sz val="9"/>
      <color theme="0"/>
      <name val="Cambria"/>
      <family val="1"/>
      <charset val="204"/>
      <scheme val="major"/>
    </font>
    <font>
      <sz val="11"/>
      <color theme="0"/>
      <name val="Cambria"/>
      <family val="1"/>
      <charset val="204"/>
      <scheme val="major"/>
    </font>
    <font>
      <sz val="11"/>
      <color theme="0"/>
      <name val="Calibri"/>
      <family val="2"/>
      <charset val="204"/>
      <scheme val="minor"/>
    </font>
    <font>
      <b/>
      <sz val="11"/>
      <color theme="0"/>
      <name val="Cambria"/>
      <family val="1"/>
      <scheme val="major"/>
    </font>
    <font>
      <sz val="7"/>
      <name val="Cambria"/>
      <family val="1"/>
      <charset val="204"/>
      <scheme val="major"/>
    </font>
    <font>
      <sz val="7"/>
      <color theme="1"/>
      <name val="Calibri"/>
      <family val="2"/>
      <charset val="204"/>
      <scheme val="minor"/>
    </font>
    <font>
      <b/>
      <sz val="7"/>
      <name val="Cambria"/>
      <family val="1"/>
      <charset val="204"/>
      <scheme val="major"/>
    </font>
    <font>
      <sz val="7"/>
      <color theme="0"/>
      <name val="Cambria"/>
      <family val="1"/>
      <charset val="204"/>
      <scheme val="major"/>
    </font>
    <font>
      <sz val="11"/>
      <color rgb="FFFF0000"/>
      <name val="Calibri"/>
      <family val="2"/>
      <charset val="204"/>
      <scheme val="minor"/>
    </font>
    <font>
      <sz val="9"/>
      <color rgb="FFFF0000"/>
      <name val="Cambria"/>
      <family val="1"/>
      <charset val="204"/>
      <scheme val="major"/>
    </font>
    <font>
      <b/>
      <sz val="9"/>
      <color rgb="FFFF0000"/>
      <name val="Cambria"/>
      <family val="1"/>
      <charset val="204"/>
      <scheme val="major"/>
    </font>
  </fonts>
  <fills count="40">
    <fill>
      <patternFill patternType="none"/>
    </fill>
    <fill>
      <patternFill patternType="gray125"/>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indexed="9"/>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rgb="FFCCFFCC"/>
        <bgColor indexed="64"/>
      </patternFill>
    </fill>
    <fill>
      <patternFill patternType="solid">
        <fgColor theme="9" tint="0.59999389629810485"/>
        <bgColor indexed="64"/>
      </patternFill>
    </fill>
    <fill>
      <patternFill patternType="solid">
        <fgColor rgb="FFCCEC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5" tint="0.59999389629810485"/>
        <bgColor indexed="64"/>
      </patternFill>
    </fill>
    <fill>
      <patternFill patternType="solid">
        <fgColor rgb="FFFFC000"/>
        <bgColor indexed="64"/>
      </patternFill>
    </fill>
    <fill>
      <patternFill patternType="solid">
        <fgColor rgb="FFFFFF99"/>
        <bgColor indexed="64"/>
      </patternFill>
    </fill>
    <fill>
      <patternFill patternType="solid">
        <fgColor rgb="FFFFFFCC"/>
        <bgColor indexed="64"/>
      </patternFill>
    </fill>
    <fill>
      <patternFill patternType="solid">
        <fgColor rgb="FF92D050"/>
        <bgColor indexed="64"/>
      </patternFill>
    </fill>
    <fill>
      <patternFill patternType="solid">
        <fgColor theme="8" tint="0.79998168889431442"/>
        <bgColor indexed="64"/>
      </patternFill>
    </fill>
    <fill>
      <patternFill patternType="solid">
        <fgColor rgb="FFEAD1DC"/>
        <bgColor rgb="FFEAD1DC"/>
      </patternFill>
    </fill>
    <fill>
      <patternFill patternType="solid">
        <fgColor rgb="FFD9D2E9"/>
        <bgColor rgb="FFD9D2E9"/>
      </patternFill>
    </fill>
    <fill>
      <patternFill patternType="solid">
        <fgColor rgb="FFD0E0E3"/>
        <bgColor rgb="FFD0E0E3"/>
      </patternFill>
    </fill>
    <fill>
      <patternFill patternType="solid">
        <fgColor rgb="FFB7E1CD"/>
        <bgColor rgb="FFB7E1CD"/>
      </patternFill>
    </fill>
    <fill>
      <patternFill patternType="solid">
        <fgColor rgb="FFFFF2CC"/>
        <bgColor rgb="FFFFF2CC"/>
      </patternFill>
    </fill>
    <fill>
      <patternFill patternType="solid">
        <fgColor rgb="FFCFE2F3"/>
        <bgColor rgb="FFCFE2F3"/>
      </patternFill>
    </fill>
    <fill>
      <patternFill patternType="solid">
        <fgColor rgb="FFA2C4C9"/>
        <bgColor rgb="FFA2C4C9"/>
      </patternFill>
    </fill>
    <fill>
      <patternFill patternType="solid">
        <fgColor rgb="FF4A86E8"/>
        <bgColor rgb="FF4A86E8"/>
      </patternFill>
    </fill>
    <fill>
      <patternFill patternType="solid">
        <fgColor rgb="FF7030A0"/>
        <bgColor rgb="FFEAD1DC"/>
      </patternFill>
    </fill>
    <fill>
      <patternFill patternType="solid">
        <fgColor rgb="FFC00000"/>
        <bgColor indexed="64"/>
      </patternFill>
    </fill>
    <fill>
      <patternFill patternType="solid">
        <fgColor theme="3" tint="-0.49998474074526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2" tint="-9.9978637043366805E-2"/>
        <bgColor indexed="64"/>
      </patternFill>
    </fill>
  </fills>
  <borders count="99">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auto="1"/>
      </left>
      <right style="medium">
        <color auto="1"/>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style="thin">
        <color auto="1"/>
      </left>
      <right style="thin">
        <color auto="1"/>
      </right>
      <top/>
      <bottom style="thin">
        <color auto="1"/>
      </bottom>
      <diagonal/>
    </border>
    <border>
      <left/>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theme="4" tint="-0.499984740745262"/>
      </left>
      <right style="thin">
        <color theme="4" tint="-0.499984740745262"/>
      </right>
      <top style="thin">
        <color theme="4" tint="-0.499984740745262"/>
      </top>
      <bottom style="thin">
        <color theme="4" tint="-0.499984740745262"/>
      </bottom>
      <diagonal/>
    </border>
    <border>
      <left/>
      <right style="medium">
        <color rgb="FFB3AC86"/>
      </right>
      <top/>
      <bottom style="medium">
        <color rgb="FFB3AC86"/>
      </bottom>
      <diagonal/>
    </border>
    <border>
      <left style="thin">
        <color auto="1"/>
      </left>
      <right style="medium">
        <color auto="1"/>
      </right>
      <top/>
      <bottom style="thin">
        <color auto="1"/>
      </bottom>
      <diagonal/>
    </border>
    <border>
      <left style="thin">
        <color theme="4" tint="-0.499984740745262"/>
      </left>
      <right style="thin">
        <color theme="4" tint="-0.499984740745262"/>
      </right>
      <top/>
      <bottom style="thin">
        <color theme="4" tint="-0.499984740745262"/>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double">
        <color theme="5" tint="-0.249977111117893"/>
      </left>
      <right style="double">
        <color theme="5" tint="-0.249977111117893"/>
      </right>
      <top style="double">
        <color theme="5" tint="-0.249977111117893"/>
      </top>
      <bottom style="double">
        <color theme="5" tint="-0.249977111117893"/>
      </bottom>
      <diagonal/>
    </border>
    <border>
      <left/>
      <right style="double">
        <color theme="5" tint="-0.249977111117893"/>
      </right>
      <top/>
      <bottom/>
      <diagonal/>
    </border>
    <border>
      <left style="double">
        <color theme="5" tint="-0.249977111117893"/>
      </left>
      <right/>
      <top style="double">
        <color theme="5" tint="-0.249977111117893"/>
      </top>
      <bottom style="double">
        <color theme="5" tint="-0.249977111117893"/>
      </bottom>
      <diagonal/>
    </border>
    <border>
      <left/>
      <right style="double">
        <color theme="5" tint="-0.249977111117893"/>
      </right>
      <top style="double">
        <color theme="5" tint="-0.249977111117893"/>
      </top>
      <bottom style="double">
        <color theme="5" tint="-0.249977111117893"/>
      </bottom>
      <diagonal/>
    </border>
    <border>
      <left style="double">
        <color rgb="FF0000FF"/>
      </left>
      <right style="double">
        <color rgb="FF0000FF"/>
      </right>
      <top style="double">
        <color rgb="FF0000FF"/>
      </top>
      <bottom style="double">
        <color rgb="FF0000FF"/>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rgb="FF000000"/>
      </left>
      <right style="thin">
        <color rgb="FF000000"/>
      </right>
      <top style="thin">
        <color rgb="FF000000"/>
      </top>
      <bottom style="thin">
        <color rgb="FF000000"/>
      </bottom>
      <diagonal/>
    </border>
    <border>
      <left style="medium">
        <color rgb="FFC00000"/>
      </left>
      <right/>
      <top style="medium">
        <color rgb="FFC00000"/>
      </top>
      <bottom style="medium">
        <color auto="1"/>
      </bottom>
      <diagonal/>
    </border>
    <border>
      <left/>
      <right/>
      <top style="medium">
        <color rgb="FFC00000"/>
      </top>
      <bottom style="medium">
        <color auto="1"/>
      </bottom>
      <diagonal/>
    </border>
    <border>
      <left/>
      <right style="medium">
        <color rgb="FFC00000"/>
      </right>
      <top style="medium">
        <color rgb="FFC00000"/>
      </top>
      <bottom style="medium">
        <color auto="1"/>
      </bottom>
      <diagonal/>
    </border>
    <border>
      <left style="medium">
        <color rgb="FFC00000"/>
      </left>
      <right/>
      <top style="medium">
        <color auto="1"/>
      </top>
      <bottom style="medium">
        <color auto="1"/>
      </bottom>
      <diagonal/>
    </border>
    <border>
      <left/>
      <right style="medium">
        <color rgb="FFC00000"/>
      </right>
      <top style="medium">
        <color auto="1"/>
      </top>
      <bottom style="medium">
        <color auto="1"/>
      </bottom>
      <diagonal/>
    </border>
    <border>
      <left style="medium">
        <color rgb="FFC00000"/>
      </left>
      <right/>
      <top/>
      <bottom/>
      <diagonal/>
    </border>
    <border>
      <left/>
      <right style="medium">
        <color rgb="FFC00000"/>
      </right>
      <top/>
      <bottom/>
      <diagonal/>
    </border>
    <border>
      <left style="medium">
        <color auto="1"/>
      </left>
      <right style="medium">
        <color rgb="FFC00000"/>
      </right>
      <top style="medium">
        <color auto="1"/>
      </top>
      <bottom style="medium">
        <color auto="1"/>
      </bottom>
      <diagonal/>
    </border>
    <border>
      <left style="thin">
        <color auto="1"/>
      </left>
      <right style="medium">
        <color rgb="FFC00000"/>
      </right>
      <top/>
      <bottom style="thin">
        <color auto="1"/>
      </bottom>
      <diagonal/>
    </border>
    <border>
      <left style="thin">
        <color auto="1"/>
      </left>
      <right style="medium">
        <color rgb="FFC00000"/>
      </right>
      <top style="thin">
        <color auto="1"/>
      </top>
      <bottom style="thin">
        <color auto="1"/>
      </bottom>
      <diagonal/>
    </border>
    <border>
      <left style="medium">
        <color rgb="FFC00000"/>
      </left>
      <right style="thin">
        <color auto="1"/>
      </right>
      <top style="thin">
        <color auto="1"/>
      </top>
      <bottom style="thin">
        <color auto="1"/>
      </bottom>
      <diagonal/>
    </border>
    <border>
      <left style="medium">
        <color rgb="FFC00000"/>
      </left>
      <right style="thin">
        <color auto="1"/>
      </right>
      <top/>
      <bottom style="thin">
        <color auto="1"/>
      </bottom>
      <diagonal/>
    </border>
    <border>
      <left style="medium">
        <color rgb="FFC00000"/>
      </left>
      <right style="thin">
        <color auto="1"/>
      </right>
      <top style="thin">
        <color auto="1"/>
      </top>
      <bottom/>
      <diagonal/>
    </border>
    <border>
      <left style="medium">
        <color rgb="FFC00000"/>
      </left>
      <right/>
      <top/>
      <bottom style="medium">
        <color rgb="FFC00000"/>
      </bottom>
      <diagonal/>
    </border>
    <border>
      <left/>
      <right/>
      <top/>
      <bottom style="medium">
        <color rgb="FFC00000"/>
      </bottom>
      <diagonal/>
    </border>
    <border>
      <left style="medium">
        <color rgb="FFC00000"/>
      </left>
      <right/>
      <top style="medium">
        <color rgb="FFC00000"/>
      </top>
      <bottom/>
      <diagonal/>
    </border>
    <border>
      <left/>
      <right/>
      <top style="medium">
        <color rgb="FFC00000"/>
      </top>
      <bottom/>
      <diagonal/>
    </border>
    <border>
      <left/>
      <right style="medium">
        <color rgb="FFC00000"/>
      </right>
      <top style="medium">
        <color rgb="FFC00000"/>
      </top>
      <bottom/>
      <diagonal/>
    </border>
    <border>
      <left/>
      <right style="medium">
        <color rgb="FFC00000"/>
      </right>
      <top style="thin">
        <color auto="1"/>
      </top>
      <bottom/>
      <diagonal/>
    </border>
    <border>
      <left style="medium">
        <color rgb="FFC00000"/>
      </left>
      <right style="medium">
        <color auto="1"/>
      </right>
      <top style="medium">
        <color auto="1"/>
      </top>
      <bottom style="medium">
        <color auto="1"/>
      </bottom>
      <diagonal/>
    </border>
    <border>
      <left/>
      <right style="medium">
        <color rgb="FFC00000"/>
      </right>
      <top style="thin">
        <color auto="1"/>
      </top>
      <bottom style="thin">
        <color auto="1"/>
      </bottom>
      <diagonal/>
    </border>
    <border>
      <left style="thin">
        <color rgb="FFC00000"/>
      </left>
      <right style="thin">
        <color rgb="FFC00000"/>
      </right>
      <top style="thin">
        <color rgb="FFC00000"/>
      </top>
      <bottom style="thin">
        <color rgb="FFC00000"/>
      </bottom>
      <diagonal/>
    </border>
    <border>
      <left style="medium">
        <color rgb="FFCCCCCC"/>
      </left>
      <right style="medium">
        <color rgb="FFCCCCCC"/>
      </right>
      <top style="medium">
        <color rgb="FFCCCCCC"/>
      </top>
      <bottom style="medium">
        <color rgb="FFCCCCCC"/>
      </bottom>
      <diagonal/>
    </border>
    <border>
      <left/>
      <right/>
      <top style="medium">
        <color rgb="FFC00000"/>
      </top>
      <bottom style="medium">
        <color rgb="FFC00000"/>
      </bottom>
      <diagonal/>
    </border>
    <border>
      <left style="thin">
        <color rgb="FFC00000"/>
      </left>
      <right/>
      <top style="thin">
        <color rgb="FFC00000"/>
      </top>
      <bottom style="thin">
        <color rgb="FFC00000"/>
      </bottom>
      <diagonal/>
    </border>
    <border>
      <left style="thin">
        <color rgb="FFC00000"/>
      </left>
      <right style="thin">
        <color rgb="FFC00000"/>
      </right>
      <top/>
      <bottom style="thin">
        <color rgb="FFC00000"/>
      </bottom>
      <diagonal/>
    </border>
    <border>
      <left style="medium">
        <color rgb="FFC00000"/>
      </left>
      <right style="thin">
        <color rgb="FFC00000"/>
      </right>
      <top style="medium">
        <color rgb="FFC00000"/>
      </top>
      <bottom style="thin">
        <color rgb="FFC00000"/>
      </bottom>
      <diagonal/>
    </border>
    <border>
      <left style="medium">
        <color rgb="FFC00000"/>
      </left>
      <right style="thin">
        <color rgb="FFC00000"/>
      </right>
      <top style="thin">
        <color rgb="FFC00000"/>
      </top>
      <bottom style="thin">
        <color rgb="FFC00000"/>
      </bottom>
      <diagonal/>
    </border>
    <border>
      <left style="medium">
        <color rgb="FFC00000"/>
      </left>
      <right style="thin">
        <color rgb="FFC00000"/>
      </right>
      <top style="thin">
        <color rgb="FFC00000"/>
      </top>
      <bottom style="medium">
        <color rgb="FFC00000"/>
      </bottom>
      <diagonal/>
    </border>
    <border>
      <left style="thin">
        <color rgb="FFC00000"/>
      </left>
      <right style="thin">
        <color rgb="FFC00000"/>
      </right>
      <top style="medium">
        <color rgb="FFC00000"/>
      </top>
      <bottom style="thin">
        <color rgb="FFC00000"/>
      </bottom>
      <diagonal/>
    </border>
    <border>
      <left style="thin">
        <color rgb="FFC00000"/>
      </left>
      <right style="medium">
        <color rgb="FFC00000"/>
      </right>
      <top style="medium">
        <color rgb="FFC00000"/>
      </top>
      <bottom style="thin">
        <color rgb="FFC00000"/>
      </bottom>
      <diagonal/>
    </border>
    <border>
      <left style="thin">
        <color rgb="FFC00000"/>
      </left>
      <right style="medium">
        <color rgb="FFC00000"/>
      </right>
      <top style="thin">
        <color rgb="FFC00000"/>
      </top>
      <bottom style="thin">
        <color rgb="FFC00000"/>
      </bottom>
      <diagonal/>
    </border>
    <border>
      <left style="thin">
        <color rgb="FFC00000"/>
      </left>
      <right style="thin">
        <color rgb="FFC00000"/>
      </right>
      <top style="thin">
        <color rgb="FFC00000"/>
      </top>
      <bottom style="medium">
        <color rgb="FFC00000"/>
      </bottom>
      <diagonal/>
    </border>
    <border>
      <left style="medium">
        <color rgb="FFC00000"/>
      </left>
      <right style="thin">
        <color rgb="FFC00000"/>
      </right>
      <top style="thin">
        <color rgb="FFC00000"/>
      </top>
      <bottom/>
      <diagonal/>
    </border>
    <border>
      <left style="thin">
        <color rgb="FFC00000"/>
      </left>
      <right style="thin">
        <color rgb="FFC00000"/>
      </right>
      <top style="thin">
        <color rgb="FFC00000"/>
      </top>
      <bottom/>
      <diagonal/>
    </border>
    <border>
      <left style="thin">
        <color rgb="FFC00000"/>
      </left>
      <right style="medium">
        <color rgb="FFC00000"/>
      </right>
      <top style="thin">
        <color rgb="FFC00000"/>
      </top>
      <bottom/>
      <diagonal/>
    </border>
    <border>
      <left style="medium">
        <color rgb="FFC00000"/>
      </left>
      <right style="thin">
        <color rgb="FFC00000"/>
      </right>
      <top style="medium">
        <color rgb="FFC00000"/>
      </top>
      <bottom/>
      <diagonal/>
    </border>
    <border>
      <left style="thin">
        <color rgb="FFC00000"/>
      </left>
      <right style="thin">
        <color rgb="FFC00000"/>
      </right>
      <top style="medium">
        <color rgb="FFC00000"/>
      </top>
      <bottom/>
      <diagonal/>
    </border>
    <border>
      <left style="medium">
        <color rgb="FFC00000"/>
      </left>
      <right style="thin">
        <color rgb="FFC00000"/>
      </right>
      <top/>
      <bottom style="medium">
        <color rgb="FFC00000"/>
      </bottom>
      <diagonal/>
    </border>
    <border>
      <left style="thin">
        <color rgb="FFC00000"/>
      </left>
      <right style="thin">
        <color rgb="FFC00000"/>
      </right>
      <top/>
      <bottom style="medium">
        <color rgb="FFC00000"/>
      </bottom>
      <diagonal/>
    </border>
    <border>
      <left style="medium">
        <color rgb="FFC00000"/>
      </left>
      <right/>
      <top style="medium">
        <color rgb="FFC00000"/>
      </top>
      <bottom style="medium">
        <color rgb="FFC00000"/>
      </bottom>
      <diagonal/>
    </border>
    <border>
      <left style="thin">
        <color rgb="FFC00000"/>
      </left>
      <right/>
      <top style="medium">
        <color rgb="FFC00000"/>
      </top>
      <bottom style="thin">
        <color rgb="FFC00000"/>
      </bottom>
      <diagonal/>
    </border>
    <border>
      <left style="thin">
        <color rgb="FFC00000"/>
      </left>
      <right/>
      <top style="thin">
        <color rgb="FFC00000"/>
      </top>
      <bottom/>
      <diagonal/>
    </border>
    <border>
      <left style="thin">
        <color rgb="FFC00000"/>
      </left>
      <right/>
      <top style="medium">
        <color rgb="FFC00000"/>
      </top>
      <bottom/>
      <diagonal/>
    </border>
    <border>
      <left style="thin">
        <color rgb="FFC00000"/>
      </left>
      <right/>
      <top style="thin">
        <color rgb="FFC00000"/>
      </top>
      <bottom style="medium">
        <color rgb="FFC00000"/>
      </bottom>
      <diagonal/>
    </border>
    <border>
      <left style="thin">
        <color rgb="FFC00000"/>
      </left>
      <right/>
      <top/>
      <bottom style="medium">
        <color rgb="FFC00000"/>
      </bottom>
      <diagonal/>
    </border>
    <border>
      <left style="thin">
        <color rgb="FFC00000"/>
      </left>
      <right/>
      <top/>
      <bottom style="thin">
        <color rgb="FFC00000"/>
      </bottom>
      <diagonal/>
    </border>
    <border>
      <left/>
      <right/>
      <top style="double">
        <color theme="5" tint="-0.249977111117893"/>
      </top>
      <bottom style="double">
        <color theme="5" tint="-0.249977111117893"/>
      </bottom>
      <diagonal/>
    </border>
  </borders>
  <cellStyleXfs count="4">
    <xf numFmtId="0" fontId="0" fillId="0" borderId="0"/>
    <xf numFmtId="0" fontId="17" fillId="0" borderId="0"/>
    <xf numFmtId="0" fontId="18" fillId="0" borderId="0"/>
    <xf numFmtId="0" fontId="33" fillId="0" borderId="0"/>
  </cellStyleXfs>
  <cellXfs count="1064">
    <xf numFmtId="0" fontId="0" fillId="0" borderId="0" xfId="0"/>
    <xf numFmtId="0" fontId="0" fillId="0" borderId="0" xfId="0" pivotButton="1"/>
    <xf numFmtId="0" fontId="0" fillId="0" borderId="0" xfId="0" applyNumberFormat="1"/>
    <xf numFmtId="0" fontId="11" fillId="0" borderId="0" xfId="0" applyFont="1"/>
    <xf numFmtId="4" fontId="10" fillId="16" borderId="4" xfId="0" applyNumberFormat="1" applyFont="1" applyFill="1" applyBorder="1" applyAlignment="1" applyProtection="1">
      <alignment horizontal="center" vertical="center" wrapText="1"/>
    </xf>
    <xf numFmtId="0" fontId="10" fillId="16" borderId="4" xfId="0" applyFont="1" applyFill="1" applyBorder="1" applyAlignment="1">
      <alignment horizontal="center" vertical="center" wrapText="1"/>
    </xf>
    <xf numFmtId="49" fontId="10" fillId="16" borderId="4" xfId="0" applyNumberFormat="1" applyFont="1" applyFill="1" applyBorder="1" applyAlignment="1">
      <alignment horizontal="center" vertical="center" wrapText="1"/>
    </xf>
    <xf numFmtId="0" fontId="10" fillId="0" borderId="0" xfId="0" applyFont="1" applyAlignment="1">
      <alignment horizontal="center" vertical="center" wrapText="1"/>
    </xf>
    <xf numFmtId="0" fontId="10" fillId="0" borderId="4" xfId="0" applyFont="1" applyBorder="1" applyAlignment="1">
      <alignment horizontal="center" vertical="center" wrapText="1"/>
    </xf>
    <xf numFmtId="4" fontId="13" fillId="7" borderId="4" xfId="0" applyNumberFormat="1" applyFont="1" applyFill="1" applyBorder="1" applyAlignment="1" applyProtection="1">
      <alignment horizontal="center" vertical="center" wrapText="1"/>
    </xf>
    <xf numFmtId="4" fontId="13" fillId="0" borderId="4" xfId="0" applyNumberFormat="1" applyFont="1" applyFill="1" applyBorder="1" applyAlignment="1" applyProtection="1">
      <alignment horizontal="center" vertical="center" wrapText="1"/>
    </xf>
    <xf numFmtId="4" fontId="13" fillId="6" borderId="4" xfId="0" applyNumberFormat="1" applyFont="1" applyFill="1" applyBorder="1" applyAlignment="1" applyProtection="1">
      <alignment horizontal="center" vertical="center" wrapText="1"/>
    </xf>
    <xf numFmtId="4" fontId="13" fillId="5" borderId="0" xfId="0" applyNumberFormat="1" applyFont="1" applyFill="1" applyAlignment="1" applyProtection="1">
      <alignment horizontal="center" vertical="center" wrapText="1"/>
    </xf>
    <xf numFmtId="4" fontId="13" fillId="2" borderId="4" xfId="0" applyNumberFormat="1" applyFont="1" applyFill="1" applyBorder="1" applyAlignment="1" applyProtection="1">
      <alignment horizontal="center" vertical="center" textRotation="90" wrapText="1"/>
    </xf>
    <xf numFmtId="4" fontId="13" fillId="3" borderId="4" xfId="0" applyNumberFormat="1" applyFont="1" applyFill="1" applyBorder="1" applyAlignment="1" applyProtection="1">
      <alignment horizontal="center" vertical="center" textRotation="90" wrapText="1"/>
    </xf>
    <xf numFmtId="4" fontId="13" fillId="4" borderId="4" xfId="0" applyNumberFormat="1" applyFont="1" applyFill="1" applyBorder="1" applyAlignment="1" applyProtection="1">
      <alignment horizontal="center" vertical="center" textRotation="90" wrapText="1"/>
    </xf>
    <xf numFmtId="4" fontId="13" fillId="0" borderId="0" xfId="0" applyNumberFormat="1" applyFont="1" applyFill="1" applyAlignment="1" applyProtection="1">
      <alignment horizontal="center" vertical="center" wrapText="1"/>
    </xf>
    <xf numFmtId="3" fontId="13" fillId="0" borderId="0" xfId="0" applyNumberFormat="1" applyFont="1" applyFill="1" applyAlignment="1" applyProtection="1">
      <alignment horizontal="center" vertical="center" wrapText="1"/>
    </xf>
    <xf numFmtId="10" fontId="13" fillId="0" borderId="0" xfId="0" applyNumberFormat="1" applyFont="1" applyFill="1" applyAlignment="1" applyProtection="1">
      <alignment horizontal="center" vertical="center" wrapText="1"/>
    </xf>
    <xf numFmtId="3" fontId="13" fillId="5" borderId="0" xfId="0" applyNumberFormat="1" applyFont="1" applyFill="1" applyAlignment="1" applyProtection="1">
      <alignment horizontal="center" vertical="center" wrapText="1"/>
    </xf>
    <xf numFmtId="3" fontId="13" fillId="10" borderId="4" xfId="0" applyNumberFormat="1" applyFont="1" applyFill="1" applyBorder="1" applyAlignment="1" applyProtection="1">
      <alignment horizontal="center" vertical="center" wrapText="1"/>
    </xf>
    <xf numFmtId="4" fontId="13" fillId="10" borderId="4" xfId="0" applyNumberFormat="1" applyFont="1" applyFill="1" applyBorder="1" applyAlignment="1" applyProtection="1">
      <alignment horizontal="center" vertical="center" wrapText="1"/>
    </xf>
    <xf numFmtId="4" fontId="13" fillId="11" borderId="4" xfId="0" applyNumberFormat="1" applyFont="1" applyFill="1" applyBorder="1" applyAlignment="1" applyProtection="1">
      <alignment horizontal="center" vertical="center" textRotation="90" wrapText="1"/>
    </xf>
    <xf numFmtId="3" fontId="13" fillId="11" borderId="4" xfId="0" applyNumberFormat="1" applyFont="1" applyFill="1" applyBorder="1" applyAlignment="1" applyProtection="1">
      <alignment horizontal="center" vertical="center" textRotation="90" wrapText="1"/>
    </xf>
    <xf numFmtId="4" fontId="13" fillId="2" borderId="4" xfId="0" applyNumberFormat="1" applyFont="1" applyFill="1" applyBorder="1" applyAlignment="1" applyProtection="1">
      <alignment horizontal="center" textRotation="90" wrapText="1"/>
    </xf>
    <xf numFmtId="1" fontId="13" fillId="3" borderId="4" xfId="0" applyNumberFormat="1" applyFont="1" applyFill="1" applyBorder="1" applyAlignment="1" applyProtection="1">
      <alignment horizontal="center" vertical="center" wrapText="1"/>
    </xf>
    <xf numFmtId="1" fontId="13" fillId="4" borderId="4" xfId="0" applyNumberFormat="1" applyFont="1" applyFill="1" applyBorder="1" applyAlignment="1" applyProtection="1">
      <alignment horizontal="center" vertical="center" wrapText="1"/>
    </xf>
    <xf numFmtId="1" fontId="13" fillId="5" borderId="0" xfId="0" applyNumberFormat="1" applyFont="1" applyFill="1" applyAlignment="1" applyProtection="1">
      <alignment horizontal="center" vertical="center" wrapText="1"/>
    </xf>
    <xf numFmtId="4" fontId="13" fillId="3" borderId="5" xfId="0" applyNumberFormat="1" applyFont="1" applyFill="1" applyBorder="1" applyAlignment="1" applyProtection="1">
      <alignment horizontal="center" vertical="center" wrapText="1"/>
    </xf>
    <xf numFmtId="4" fontId="13" fillId="3" borderId="6" xfId="0" applyNumberFormat="1" applyFont="1" applyFill="1" applyBorder="1" applyAlignment="1" applyProtection="1">
      <alignment horizontal="center" vertical="center" wrapText="1"/>
    </xf>
    <xf numFmtId="1" fontId="12" fillId="12" borderId="4" xfId="0" applyNumberFormat="1" applyFont="1" applyFill="1" applyBorder="1" applyAlignment="1" applyProtection="1">
      <alignment horizontal="center" vertical="center" wrapText="1"/>
    </xf>
    <xf numFmtId="3" fontId="13" fillId="13" borderId="0" xfId="0" applyNumberFormat="1" applyFont="1" applyFill="1" applyAlignment="1" applyProtection="1">
      <alignment horizontal="center" vertical="center" wrapText="1"/>
    </xf>
    <xf numFmtId="1" fontId="13" fillId="13" borderId="0" xfId="0" applyNumberFormat="1" applyFont="1" applyFill="1" applyAlignment="1" applyProtection="1">
      <alignment horizontal="center" vertical="center" wrapText="1"/>
    </xf>
    <xf numFmtId="1" fontId="12" fillId="13" borderId="4" xfId="0" applyNumberFormat="1" applyFont="1" applyFill="1" applyBorder="1" applyAlignment="1" applyProtection="1">
      <alignment horizontal="center" vertical="center" wrapText="1"/>
    </xf>
    <xf numFmtId="4" fontId="13" fillId="13" borderId="0" xfId="0" applyNumberFormat="1" applyFont="1" applyFill="1" applyAlignment="1" applyProtection="1">
      <alignment horizontal="center" vertical="center" textRotation="90" wrapText="1"/>
    </xf>
    <xf numFmtId="4" fontId="13" fillId="13" borderId="0" xfId="0" applyNumberFormat="1" applyFont="1" applyFill="1" applyAlignment="1" applyProtection="1">
      <alignment horizontal="center" vertical="center" wrapText="1"/>
    </xf>
    <xf numFmtId="3" fontId="13" fillId="13" borderId="4" xfId="0" applyNumberFormat="1" applyFont="1" applyFill="1" applyBorder="1" applyAlignment="1" applyProtection="1">
      <alignment horizontal="center" vertical="center" wrapText="1"/>
    </xf>
    <xf numFmtId="4" fontId="13" fillId="13" borderId="4" xfId="0" applyNumberFormat="1" applyFont="1" applyFill="1" applyBorder="1" applyAlignment="1" applyProtection="1">
      <alignment horizontal="center" vertical="center" wrapText="1"/>
    </xf>
    <xf numFmtId="10" fontId="13" fillId="13" borderId="4" xfId="0" applyNumberFormat="1" applyFont="1" applyFill="1" applyBorder="1" applyAlignment="1" applyProtection="1">
      <alignment horizontal="center" vertical="center" wrapText="1"/>
    </xf>
    <xf numFmtId="3" fontId="13" fillId="13" borderId="4" xfId="0" applyNumberFormat="1" applyFont="1" applyFill="1" applyBorder="1" applyAlignment="1" applyProtection="1">
      <alignment horizontal="center" vertical="center"/>
    </xf>
    <xf numFmtId="0" fontId="0" fillId="0" borderId="0" xfId="0" pivotButton="1" applyAlignment="1">
      <alignment wrapText="1"/>
    </xf>
    <xf numFmtId="3" fontId="13" fillId="11" borderId="12" xfId="0" applyNumberFormat="1" applyFont="1" applyFill="1" applyBorder="1" applyAlignment="1" applyProtection="1">
      <alignment horizontal="center" vertical="center" wrapText="1"/>
    </xf>
    <xf numFmtId="3" fontId="13" fillId="10" borderId="4" xfId="0" applyNumberFormat="1" applyFont="1" applyFill="1" applyBorder="1" applyAlignment="1" applyProtection="1">
      <alignment horizontal="center" vertical="center" textRotation="90" wrapText="1"/>
    </xf>
    <xf numFmtId="0" fontId="11" fillId="0" borderId="0" xfId="0" applyFont="1" applyAlignment="1">
      <alignment wrapText="1"/>
    </xf>
    <xf numFmtId="49" fontId="11" fillId="6" borderId="4" xfId="0" applyNumberFormat="1" applyFont="1" applyFill="1" applyBorder="1" applyAlignment="1">
      <alignment wrapText="1"/>
    </xf>
    <xf numFmtId="49" fontId="11" fillId="6" borderId="0" xfId="0" applyNumberFormat="1" applyFont="1" applyFill="1" applyBorder="1" applyAlignment="1"/>
    <xf numFmtId="0" fontId="10" fillId="4" borderId="4" xfId="0" applyFont="1" applyFill="1" applyBorder="1"/>
    <xf numFmtId="49" fontId="11" fillId="0" borderId="4" xfId="0" applyNumberFormat="1" applyFont="1" applyBorder="1" applyAlignment="1">
      <alignment wrapText="1"/>
    </xf>
    <xf numFmtId="0" fontId="11" fillId="17" borderId="0" xfId="0" applyFont="1" applyFill="1" applyAlignment="1">
      <alignment wrapText="1"/>
    </xf>
    <xf numFmtId="49" fontId="11" fillId="17" borderId="4" xfId="0" applyNumberFormat="1" applyFont="1" applyFill="1" applyBorder="1" applyAlignment="1">
      <alignment wrapText="1"/>
    </xf>
    <xf numFmtId="49" fontId="11" fillId="0" borderId="13" xfId="0" applyNumberFormat="1" applyFont="1" applyBorder="1" applyAlignment="1">
      <alignment wrapText="1"/>
    </xf>
    <xf numFmtId="0" fontId="11" fillId="8" borderId="4" xfId="0" applyFont="1" applyFill="1" applyBorder="1" applyAlignment="1">
      <alignment wrapText="1"/>
    </xf>
    <xf numFmtId="0" fontId="11" fillId="0" borderId="4" xfId="0" applyFont="1" applyBorder="1" applyAlignment="1">
      <alignment wrapText="1"/>
    </xf>
    <xf numFmtId="0" fontId="11" fillId="17" borderId="4" xfId="0" applyFont="1" applyFill="1" applyBorder="1" applyAlignment="1">
      <alignment wrapText="1"/>
    </xf>
    <xf numFmtId="10" fontId="13" fillId="8" borderId="4" xfId="0" applyNumberFormat="1" applyFont="1" applyFill="1" applyBorder="1" applyAlignment="1" applyProtection="1">
      <alignment horizontal="right" vertical="center" textRotation="90" wrapText="1"/>
    </xf>
    <xf numFmtId="0" fontId="10" fillId="4" borderId="4" xfId="0" applyFont="1" applyFill="1" applyBorder="1" applyAlignment="1">
      <alignment horizontal="center" vertical="center" wrapText="1"/>
    </xf>
    <xf numFmtId="0" fontId="20" fillId="0" borderId="0" xfId="0" applyFont="1" applyAlignment="1">
      <alignment horizontal="center" vertical="center" wrapText="1"/>
    </xf>
    <xf numFmtId="0" fontId="0" fillId="0" borderId="0" xfId="0" applyAlignment="1">
      <alignment wrapText="1"/>
    </xf>
    <xf numFmtId="0" fontId="11" fillId="0" borderId="0" xfId="0" applyFont="1" applyAlignment="1">
      <alignment wrapText="1"/>
    </xf>
    <xf numFmtId="0" fontId="10" fillId="4" borderId="4" xfId="0" applyFont="1" applyFill="1" applyBorder="1" applyAlignment="1">
      <alignment horizontal="center" vertical="center" wrapText="1"/>
    </xf>
    <xf numFmtId="1" fontId="12" fillId="11" borderId="4" xfId="0" applyNumberFormat="1" applyFont="1" applyFill="1" applyBorder="1" applyAlignment="1" applyProtection="1">
      <alignment horizontal="center" vertical="center" wrapText="1"/>
    </xf>
    <xf numFmtId="1" fontId="12" fillId="15" borderId="4" xfId="0" applyNumberFormat="1" applyFont="1" applyFill="1" applyBorder="1" applyAlignment="1" applyProtection="1">
      <alignment horizontal="center" vertical="center" wrapText="1"/>
    </xf>
    <xf numFmtId="4" fontId="7" fillId="7" borderId="0" xfId="0" applyNumberFormat="1" applyFont="1" applyFill="1" applyAlignment="1">
      <alignment horizontal="center" vertical="center" wrapText="1"/>
    </xf>
    <xf numFmtId="4" fontId="7" fillId="0" borderId="0" xfId="0" applyNumberFormat="1" applyFont="1" applyAlignment="1">
      <alignment horizontal="center" vertical="center" wrapText="1"/>
    </xf>
    <xf numFmtId="0" fontId="11" fillId="20" borderId="4" xfId="0" applyFont="1" applyFill="1" applyBorder="1" applyAlignment="1">
      <alignment wrapText="1"/>
    </xf>
    <xf numFmtId="0" fontId="11" fillId="20" borderId="0" xfId="0" applyFont="1" applyFill="1" applyAlignment="1">
      <alignment wrapText="1"/>
    </xf>
    <xf numFmtId="4" fontId="13" fillId="7" borderId="12" xfId="0" applyNumberFormat="1" applyFont="1" applyFill="1" applyBorder="1" applyAlignment="1" applyProtection="1">
      <alignment horizontal="center" vertical="center" wrapText="1"/>
      <protection locked="0"/>
    </xf>
    <xf numFmtId="4" fontId="13" fillId="7" borderId="4" xfId="0" applyNumberFormat="1" applyFont="1" applyFill="1" applyBorder="1" applyAlignment="1" applyProtection="1">
      <alignment horizontal="center" vertical="center" wrapText="1"/>
      <protection locked="0"/>
    </xf>
    <xf numFmtId="4" fontId="13" fillId="11" borderId="12" xfId="0" applyNumberFormat="1" applyFont="1" applyFill="1" applyBorder="1" applyAlignment="1" applyProtection="1">
      <alignment horizontal="center" vertical="center" wrapText="1"/>
      <protection locked="0"/>
    </xf>
    <xf numFmtId="4" fontId="13" fillId="7" borderId="12" xfId="0" applyNumberFormat="1" applyFont="1" applyFill="1" applyBorder="1" applyAlignment="1" applyProtection="1">
      <alignment horizontal="center" vertical="center"/>
      <protection locked="0"/>
    </xf>
    <xf numFmtId="4" fontId="13" fillId="7" borderId="4" xfId="0" applyNumberFormat="1" applyFont="1" applyFill="1" applyBorder="1" applyAlignment="1" applyProtection="1">
      <alignment horizontal="center" vertical="center"/>
      <protection locked="0"/>
    </xf>
    <xf numFmtId="4" fontId="13" fillId="0" borderId="4" xfId="0" applyNumberFormat="1" applyFont="1" applyFill="1" applyBorder="1" applyAlignment="1" applyProtection="1">
      <alignment horizontal="center" vertical="center"/>
      <protection locked="0"/>
    </xf>
    <xf numFmtId="4" fontId="13" fillId="0" borderId="4" xfId="0" applyNumberFormat="1" applyFont="1" applyFill="1" applyBorder="1" applyAlignment="1" applyProtection="1">
      <alignment horizontal="center" vertical="center" wrapText="1"/>
      <protection locked="0"/>
    </xf>
    <xf numFmtId="10" fontId="13" fillId="7" borderId="4" xfId="0" applyNumberFormat="1" applyFont="1" applyFill="1" applyBorder="1" applyAlignment="1" applyProtection="1">
      <alignment horizontal="center" vertical="center" wrapText="1"/>
      <protection locked="0"/>
    </xf>
    <xf numFmtId="10" fontId="13" fillId="0" borderId="4" xfId="0" applyNumberFormat="1" applyFont="1" applyFill="1" applyBorder="1" applyAlignment="1" applyProtection="1">
      <alignment horizontal="center" vertical="center" wrapText="1"/>
      <protection locked="0"/>
    </xf>
    <xf numFmtId="4" fontId="13" fillId="5" borderId="4" xfId="0" applyNumberFormat="1" applyFont="1" applyFill="1" applyBorder="1" applyAlignment="1" applyProtection="1">
      <alignment wrapText="1"/>
      <protection locked="0"/>
    </xf>
    <xf numFmtId="4" fontId="13" fillId="5" borderId="4" xfId="0" applyNumberFormat="1" applyFont="1" applyFill="1" applyBorder="1" applyAlignment="1" applyProtection="1">
      <alignment horizontal="center" vertical="center" wrapText="1"/>
      <protection locked="0"/>
    </xf>
    <xf numFmtId="4" fontId="13" fillId="0" borderId="0" xfId="0" applyNumberFormat="1" applyFont="1" applyFill="1" applyAlignment="1" applyProtection="1">
      <alignment horizontal="center" vertical="center" wrapText="1"/>
      <protection locked="0"/>
    </xf>
    <xf numFmtId="0" fontId="3" fillId="0" borderId="0" xfId="0" applyFont="1" applyAlignment="1" applyProtection="1">
      <alignment horizontal="center" vertical="center"/>
    </xf>
    <xf numFmtId="0" fontId="3" fillId="0" borderId="0" xfId="0" applyFont="1" applyAlignment="1" applyProtection="1">
      <alignment horizontal="center"/>
    </xf>
    <xf numFmtId="0" fontId="3" fillId="0" borderId="0" xfId="0" applyFont="1" applyProtection="1"/>
    <xf numFmtId="167" fontId="3" fillId="0" borderId="0" xfId="0" applyNumberFormat="1" applyFont="1" applyAlignment="1" applyProtection="1">
      <alignment horizontal="center"/>
    </xf>
    <xf numFmtId="164" fontId="3" fillId="0" borderId="0" xfId="0" applyNumberFormat="1" applyFont="1" applyProtection="1"/>
    <xf numFmtId="0" fontId="5" fillId="0" borderId="0" xfId="0" applyFont="1" applyAlignment="1" applyProtection="1">
      <alignment horizontal="center" vertical="center"/>
    </xf>
    <xf numFmtId="0" fontId="5" fillId="0" borderId="0" xfId="0" applyFont="1" applyProtection="1"/>
    <xf numFmtId="0" fontId="23" fillId="0" borderId="0" xfId="0" applyFont="1" applyAlignment="1" applyProtection="1">
      <alignment horizontal="center" vertical="center"/>
    </xf>
    <xf numFmtId="0" fontId="23" fillId="0" borderId="0" xfId="0" applyFont="1" applyProtection="1"/>
    <xf numFmtId="0" fontId="21" fillId="0" borderId="0" xfId="0" applyNumberFormat="1" applyFont="1" applyAlignment="1" applyProtection="1">
      <alignment horizontal="center" vertical="center" wrapText="1"/>
    </xf>
    <xf numFmtId="0" fontId="21" fillId="0" borderId="0" xfId="0" applyNumberFormat="1" applyFont="1" applyAlignment="1" applyProtection="1">
      <alignment horizontal="center" vertical="center"/>
    </xf>
    <xf numFmtId="167" fontId="21" fillId="0" borderId="0" xfId="0" applyNumberFormat="1" applyFont="1" applyAlignment="1" applyProtection="1">
      <alignment horizontal="center" vertical="center"/>
    </xf>
    <xf numFmtId="164" fontId="21" fillId="0" borderId="0" xfId="0" applyNumberFormat="1" applyFont="1" applyAlignment="1" applyProtection="1">
      <alignment horizontal="center" vertical="center"/>
    </xf>
    <xf numFmtId="0" fontId="1" fillId="0" borderId="0" xfId="0" applyFont="1" applyAlignment="1" applyProtection="1">
      <alignment horizontal="center" vertical="center"/>
    </xf>
    <xf numFmtId="0" fontId="1" fillId="0" borderId="0" xfId="0" applyFont="1" applyAlignment="1" applyProtection="1">
      <alignment horizontal="center" vertical="center" wrapText="1"/>
    </xf>
    <xf numFmtId="164" fontId="2" fillId="19" borderId="4" xfId="0" applyNumberFormat="1" applyFont="1" applyFill="1" applyBorder="1" applyAlignment="1" applyProtection="1">
      <alignment horizontal="center" vertical="center" wrapText="1"/>
    </xf>
    <xf numFmtId="0" fontId="1" fillId="0" borderId="0" xfId="0" applyFont="1" applyProtection="1"/>
    <xf numFmtId="0" fontId="23" fillId="0" borderId="0" xfId="0" applyFont="1" applyAlignment="1" applyProtection="1">
      <alignment horizontal="center" vertical="center" wrapText="1"/>
    </xf>
    <xf numFmtId="0" fontId="23" fillId="19" borderId="4" xfId="0" applyFont="1" applyFill="1" applyBorder="1" applyAlignment="1" applyProtection="1">
      <alignment horizontal="center" vertical="center" wrapText="1"/>
    </xf>
    <xf numFmtId="167" fontId="23" fillId="19" borderId="4" xfId="0" applyNumberFormat="1" applyFont="1" applyFill="1" applyBorder="1" applyAlignment="1" applyProtection="1">
      <alignment horizontal="center" vertical="center" wrapText="1"/>
    </xf>
    <xf numFmtId="0" fontId="23" fillId="0" borderId="0" xfId="0" applyFont="1" applyAlignment="1" applyProtection="1">
      <alignment wrapText="1"/>
    </xf>
    <xf numFmtId="0" fontId="21" fillId="0" borderId="0" xfId="0" applyFont="1" applyAlignment="1" applyProtection="1">
      <alignment wrapText="1"/>
    </xf>
    <xf numFmtId="0" fontId="21" fillId="0" borderId="0" xfId="0" applyFont="1" applyAlignment="1" applyProtection="1">
      <alignment horizontal="center" vertical="center"/>
    </xf>
    <xf numFmtId="0" fontId="21" fillId="0" borderId="0" xfId="0" applyFont="1" applyAlignment="1" applyProtection="1">
      <alignment horizontal="left" vertical="center"/>
    </xf>
    <xf numFmtId="0" fontId="23" fillId="0" borderId="0" xfId="0" applyFont="1" applyAlignment="1" applyProtection="1">
      <alignment horizontal="center"/>
    </xf>
    <xf numFmtId="167" fontId="23" fillId="0" borderId="0" xfId="0" applyNumberFormat="1" applyFont="1" applyAlignment="1" applyProtection="1">
      <alignment horizontal="center"/>
    </xf>
    <xf numFmtId="164" fontId="23" fillId="0" borderId="0" xfId="0" applyNumberFormat="1" applyFont="1" applyProtection="1"/>
    <xf numFmtId="0" fontId="23" fillId="0" borderId="4" xfId="0" applyFont="1" applyBorder="1" applyProtection="1">
      <protection locked="0"/>
    </xf>
    <xf numFmtId="0" fontId="23" fillId="0" borderId="4" xfId="0" applyFont="1" applyBorder="1" applyAlignment="1" applyProtection="1">
      <alignment wrapText="1"/>
      <protection locked="0"/>
    </xf>
    <xf numFmtId="164" fontId="23" fillId="0" borderId="4" xfId="0" applyNumberFormat="1" applyFont="1" applyBorder="1" applyAlignment="1" applyProtection="1">
      <alignment wrapText="1"/>
      <protection locked="0"/>
    </xf>
    <xf numFmtId="4" fontId="1" fillId="11" borderId="0" xfId="0" applyNumberFormat="1" applyFont="1" applyFill="1" applyBorder="1" applyAlignment="1">
      <alignment horizontal="center" vertical="center" wrapText="1"/>
    </xf>
    <xf numFmtId="165" fontId="7" fillId="7" borderId="0" xfId="0" applyNumberFormat="1" applyFont="1" applyFill="1" applyBorder="1" applyAlignment="1">
      <alignment horizontal="left" vertical="center" wrapText="1"/>
    </xf>
    <xf numFmtId="4" fontId="7" fillId="7" borderId="4" xfId="0" applyNumberFormat="1" applyFont="1" applyFill="1" applyBorder="1" applyAlignment="1">
      <alignment horizontal="center" vertical="center" wrapText="1"/>
    </xf>
    <xf numFmtId="0" fontId="7" fillId="0" borderId="0" xfId="0" applyFont="1"/>
    <xf numFmtId="0" fontId="27" fillId="0" borderId="0" xfId="0" applyFont="1"/>
    <xf numFmtId="165" fontId="7" fillId="7" borderId="0" xfId="0" applyNumberFormat="1" applyFont="1" applyFill="1" applyAlignment="1">
      <alignment horizontal="left" vertical="center" wrapText="1"/>
    </xf>
    <xf numFmtId="4" fontId="7" fillId="7" borderId="0" xfId="0" applyNumberFormat="1" applyFont="1" applyFill="1" applyBorder="1" applyAlignment="1">
      <alignment horizontal="center" vertical="center" wrapText="1"/>
    </xf>
    <xf numFmtId="0" fontId="7" fillId="7" borderId="0" xfId="0" applyFont="1" applyFill="1"/>
    <xf numFmtId="165" fontId="7" fillId="0" borderId="0" xfId="0" applyNumberFormat="1" applyFont="1" applyAlignment="1">
      <alignment horizontal="left" vertical="center" wrapText="1"/>
    </xf>
    <xf numFmtId="4" fontId="7" fillId="0" borderId="0" xfId="0" applyNumberFormat="1" applyFont="1" applyBorder="1" applyAlignment="1">
      <alignment horizontal="center" vertical="center" wrapText="1"/>
    </xf>
    <xf numFmtId="168" fontId="7" fillId="7" borderId="0" xfId="0" applyNumberFormat="1" applyFont="1" applyFill="1" applyBorder="1" applyAlignment="1">
      <alignment horizontal="center" vertical="center"/>
    </xf>
    <xf numFmtId="168" fontId="7" fillId="7" borderId="0" xfId="0" applyNumberFormat="1" applyFont="1" applyFill="1"/>
    <xf numFmtId="168" fontId="7" fillId="7" borderId="0" xfId="0" applyNumberFormat="1" applyFont="1" applyFill="1" applyAlignment="1">
      <alignment horizontal="center" vertical="center"/>
    </xf>
    <xf numFmtId="168" fontId="7" fillId="0" borderId="0" xfId="0" applyNumberFormat="1" applyFont="1" applyAlignment="1">
      <alignment horizontal="center" vertical="center"/>
    </xf>
    <xf numFmtId="168" fontId="5" fillId="7" borderId="17" xfId="0" applyNumberFormat="1" applyFont="1" applyFill="1" applyBorder="1" applyAlignment="1">
      <alignment horizontal="center" vertical="center"/>
    </xf>
    <xf numFmtId="4" fontId="5" fillId="11" borderId="0" xfId="0" applyNumberFormat="1" applyFont="1" applyFill="1" applyBorder="1" applyAlignment="1">
      <alignment horizontal="center" vertical="center" wrapText="1"/>
    </xf>
    <xf numFmtId="0" fontId="16" fillId="7" borderId="0" xfId="0" applyFont="1" applyFill="1"/>
    <xf numFmtId="168" fontId="16" fillId="7" borderId="0" xfId="0" applyNumberFormat="1" applyFont="1" applyFill="1"/>
    <xf numFmtId="0" fontId="16" fillId="0" borderId="0" xfId="0" applyFont="1"/>
    <xf numFmtId="165" fontId="1" fillId="7" borderId="0" xfId="0" applyNumberFormat="1" applyFont="1" applyFill="1" applyBorder="1" applyAlignment="1">
      <alignment horizontal="left" vertical="center" wrapText="1"/>
    </xf>
    <xf numFmtId="4" fontId="7" fillId="11" borderId="4" xfId="0" applyNumberFormat="1" applyFont="1" applyFill="1" applyBorder="1" applyAlignment="1">
      <alignment horizontal="center" vertical="center" wrapText="1"/>
    </xf>
    <xf numFmtId="4" fontId="26" fillId="11" borderId="0" xfId="0" applyNumberFormat="1" applyFont="1" applyFill="1" applyBorder="1" applyAlignment="1">
      <alignment horizontal="center" vertical="center" wrapText="1"/>
    </xf>
    <xf numFmtId="165" fontId="20" fillId="11" borderId="4" xfId="0" applyNumberFormat="1" applyFont="1" applyFill="1" applyBorder="1" applyAlignment="1">
      <alignment vertical="center" wrapText="1"/>
    </xf>
    <xf numFmtId="0" fontId="20" fillId="11" borderId="4" xfId="0" applyFont="1" applyFill="1" applyBorder="1" applyAlignment="1">
      <alignment vertical="center" wrapText="1"/>
    </xf>
    <xf numFmtId="4" fontId="20" fillId="11" borderId="0" xfId="0" applyNumberFormat="1" applyFont="1" applyFill="1" applyBorder="1" applyAlignment="1">
      <alignment horizontal="center" vertical="center" wrapText="1"/>
    </xf>
    <xf numFmtId="4" fontId="20" fillId="11" borderId="4" xfId="0" applyNumberFormat="1" applyFont="1" applyFill="1" applyBorder="1" applyAlignment="1">
      <alignment horizontal="center" vertical="center" wrapText="1"/>
    </xf>
    <xf numFmtId="168" fontId="20" fillId="11" borderId="4" xfId="0" applyNumberFormat="1" applyFont="1" applyFill="1" applyBorder="1" applyAlignment="1">
      <alignment horizontal="center" vertical="center" wrapText="1"/>
    </xf>
    <xf numFmtId="4" fontId="1" fillId="7" borderId="0" xfId="0" applyNumberFormat="1" applyFont="1" applyFill="1" applyBorder="1" applyAlignment="1">
      <alignment horizontal="center" vertical="center" wrapText="1"/>
    </xf>
    <xf numFmtId="4" fontId="5" fillId="7" borderId="0" xfId="0" applyNumberFormat="1" applyFont="1" applyFill="1" applyBorder="1" applyAlignment="1">
      <alignment horizontal="center" vertical="center" wrapText="1"/>
    </xf>
    <xf numFmtId="0" fontId="23" fillId="0" borderId="4" xfId="0" applyNumberFormat="1" applyFont="1" applyBorder="1" applyAlignment="1" applyProtection="1">
      <alignment horizontal="center" vertical="center" wrapText="1"/>
      <protection locked="0"/>
    </xf>
    <xf numFmtId="0" fontId="23" fillId="0" borderId="4" xfId="0" applyNumberFormat="1" applyFont="1" applyBorder="1" applyAlignment="1" applyProtection="1">
      <alignment horizontal="center" wrapText="1"/>
      <protection locked="0"/>
    </xf>
    <xf numFmtId="2" fontId="23" fillId="0" borderId="4" xfId="0" applyNumberFormat="1" applyFont="1" applyBorder="1" applyAlignment="1" applyProtection="1">
      <alignment horizontal="center" wrapText="1"/>
      <protection locked="0"/>
    </xf>
    <xf numFmtId="2" fontId="23" fillId="0" borderId="0" xfId="0" applyNumberFormat="1" applyFont="1" applyAlignment="1" applyProtection="1">
      <alignment horizontal="center"/>
    </xf>
    <xf numFmtId="0" fontId="23" fillId="0" borderId="4" xfId="0" applyFont="1" applyBorder="1" applyAlignment="1" applyProtection="1">
      <alignment horizontal="center"/>
      <protection locked="0"/>
    </xf>
    <xf numFmtId="0" fontId="23" fillId="0" borderId="4" xfId="0" applyFont="1" applyBorder="1" applyAlignment="1" applyProtection="1">
      <alignment horizontal="center" wrapText="1"/>
      <protection locked="0"/>
    </xf>
    <xf numFmtId="0" fontId="29" fillId="0" borderId="0" xfId="0" applyFont="1" applyAlignment="1">
      <alignment horizontal="center"/>
    </xf>
    <xf numFmtId="4" fontId="13" fillId="0" borderId="12" xfId="0" applyNumberFormat="1" applyFont="1" applyFill="1" applyBorder="1" applyAlignment="1" applyProtection="1">
      <alignment horizontal="center" vertical="center" wrapText="1"/>
      <protection locked="0"/>
    </xf>
    <xf numFmtId="0" fontId="29" fillId="7" borderId="4" xfId="1" applyNumberFormat="1" applyFont="1" applyFill="1" applyBorder="1" applyAlignment="1" applyProtection="1">
      <alignment horizontal="center" vertical="center" wrapText="1"/>
      <protection locked="0"/>
    </xf>
    <xf numFmtId="0" fontId="29" fillId="0" borderId="17" xfId="0" applyFont="1" applyBorder="1" applyAlignment="1">
      <alignment horizontal="center"/>
    </xf>
    <xf numFmtId="0" fontId="29" fillId="0" borderId="4" xfId="0" applyFont="1" applyBorder="1" applyAlignment="1">
      <alignment horizontal="center"/>
    </xf>
    <xf numFmtId="0" fontId="13" fillId="7" borderId="4" xfId="1" applyNumberFormat="1" applyFont="1" applyFill="1" applyBorder="1" applyAlignment="1" applyProtection="1">
      <alignment horizontal="center" vertical="center" wrapText="1"/>
      <protection locked="0"/>
    </xf>
    <xf numFmtId="0" fontId="13" fillId="7" borderId="4" xfId="0" applyFont="1" applyFill="1" applyBorder="1" applyAlignment="1" applyProtection="1">
      <alignment horizontal="center" vertical="center" wrapText="1"/>
      <protection locked="0"/>
    </xf>
    <xf numFmtId="4" fontId="9" fillId="7" borderId="4" xfId="0" applyNumberFormat="1" applyFont="1" applyFill="1" applyBorder="1" applyAlignment="1" applyProtection="1">
      <alignment horizontal="center" vertical="center" wrapText="1"/>
      <protection locked="0"/>
    </xf>
    <xf numFmtId="0" fontId="32" fillId="0" borderId="4" xfId="0" applyFont="1" applyFill="1" applyBorder="1" applyAlignment="1" applyProtection="1">
      <alignment horizontal="center" vertical="center" wrapText="1"/>
      <protection locked="0"/>
    </xf>
    <xf numFmtId="0" fontId="11" fillId="0" borderId="0" xfId="0" applyFont="1" applyAlignment="1">
      <alignment wrapText="1"/>
    </xf>
    <xf numFmtId="0" fontId="21" fillId="0" borderId="0" xfId="0" applyNumberFormat="1" applyFont="1" applyAlignment="1" applyProtection="1">
      <alignment horizontal="center" vertical="center" wrapText="1"/>
    </xf>
    <xf numFmtId="0" fontId="29" fillId="19" borderId="4" xfId="0" applyNumberFormat="1" applyFont="1" applyFill="1" applyBorder="1" applyAlignment="1" applyProtection="1">
      <alignment horizontal="center" vertical="center" wrapText="1"/>
    </xf>
    <xf numFmtId="0" fontId="31" fillId="0" borderId="4" xfId="0" applyFont="1" applyBorder="1" applyAlignment="1">
      <alignment horizontal="center" vertical="center" wrapText="1"/>
    </xf>
    <xf numFmtId="0" fontId="30" fillId="0" borderId="4" xfId="0" applyFont="1" applyBorder="1" applyAlignment="1">
      <alignment horizontal="center" vertical="center" wrapText="1"/>
    </xf>
    <xf numFmtId="0" fontId="3" fillId="0" borderId="0" xfId="0" applyFont="1" applyAlignment="1" applyProtection="1">
      <alignment horizontal="center" vertical="center" wrapText="1"/>
    </xf>
    <xf numFmtId="0" fontId="23" fillId="0" borderId="4" xfId="0" applyFont="1" applyBorder="1" applyAlignment="1" applyProtection="1">
      <alignment horizontal="center" vertical="center" wrapText="1"/>
      <protection locked="0"/>
    </xf>
    <xf numFmtId="0" fontId="23" fillId="0" borderId="17" xfId="0" applyFont="1" applyBorder="1" applyAlignment="1" applyProtection="1">
      <alignment horizontal="center" vertical="center" wrapText="1"/>
      <protection locked="0"/>
    </xf>
    <xf numFmtId="0" fontId="28" fillId="0" borderId="0" xfId="0" applyFont="1" applyAlignment="1">
      <alignment horizontal="center" vertical="center" wrapText="1"/>
    </xf>
    <xf numFmtId="0" fontId="29" fillId="0" borderId="4" xfId="0" applyFont="1" applyBorder="1" applyAlignment="1" applyProtection="1">
      <alignment horizontal="center" vertical="center" wrapText="1"/>
      <protection locked="0"/>
    </xf>
    <xf numFmtId="0" fontId="23" fillId="0" borderId="4" xfId="0" applyFont="1" applyBorder="1" applyAlignment="1" applyProtection="1">
      <alignment horizontal="center" vertical="center"/>
      <protection locked="0"/>
    </xf>
    <xf numFmtId="0" fontId="11" fillId="0" borderId="0" xfId="0" applyFont="1" applyAlignment="1">
      <alignment wrapText="1"/>
    </xf>
    <xf numFmtId="4" fontId="13" fillId="7" borderId="4" xfId="0" applyNumberFormat="1" applyFont="1" applyFill="1" applyBorder="1" applyAlignment="1" applyProtection="1">
      <alignment horizontal="center" vertical="center"/>
    </xf>
    <xf numFmtId="4" fontId="13" fillId="0" borderId="4" xfId="0" applyNumberFormat="1" applyFont="1" applyFill="1" applyBorder="1" applyAlignment="1" applyProtection="1">
      <alignment horizontal="center" vertical="center"/>
    </xf>
    <xf numFmtId="3" fontId="13" fillId="11" borderId="12" xfId="0" applyNumberFormat="1" applyFont="1" applyFill="1" applyBorder="1" applyAlignment="1" applyProtection="1">
      <alignment horizontal="center" vertical="center"/>
    </xf>
    <xf numFmtId="4" fontId="13" fillId="6" borderId="4" xfId="0" applyNumberFormat="1" applyFont="1" applyFill="1" applyBorder="1" applyAlignment="1" applyProtection="1">
      <alignment horizontal="center" vertical="center"/>
    </xf>
    <xf numFmtId="4" fontId="13" fillId="13" borderId="0" xfId="0" applyNumberFormat="1" applyFont="1" applyFill="1" applyAlignment="1" applyProtection="1">
      <alignment horizontal="center" vertical="center"/>
    </xf>
    <xf numFmtId="4" fontId="13" fillId="5" borderId="0" xfId="0" applyNumberFormat="1" applyFont="1" applyFill="1" applyAlignment="1" applyProtection="1">
      <alignment horizontal="center" vertical="center"/>
    </xf>
    <xf numFmtId="4" fontId="13" fillId="2" borderId="4" xfId="0" applyNumberFormat="1" applyFont="1" applyFill="1" applyBorder="1" applyAlignment="1" applyProtection="1">
      <alignment vertical="center" textRotation="90" wrapText="1"/>
    </xf>
    <xf numFmtId="1" fontId="12" fillId="12" borderId="4" xfId="0" applyNumberFormat="1" applyFont="1" applyFill="1" applyBorder="1" applyAlignment="1" applyProtection="1">
      <alignment vertical="center" wrapText="1"/>
    </xf>
    <xf numFmtId="165" fontId="7" fillId="7" borderId="0" xfId="0" applyNumberFormat="1" applyFont="1" applyFill="1" applyBorder="1" applyAlignment="1">
      <alignment horizontal="left" vertical="center" wrapText="1"/>
    </xf>
    <xf numFmtId="0" fontId="3" fillId="0" borderId="0" xfId="0" applyNumberFormat="1" applyFont="1" applyAlignment="1" applyProtection="1">
      <alignment horizontal="left" wrapText="1"/>
    </xf>
    <xf numFmtId="0" fontId="3" fillId="0" borderId="0" xfId="0" applyNumberFormat="1" applyFont="1" applyAlignment="1" applyProtection="1">
      <alignment horizontal="left" vertical="center" wrapText="1"/>
    </xf>
    <xf numFmtId="0" fontId="3" fillId="0" borderId="0" xfId="0" applyNumberFormat="1" applyFont="1" applyAlignment="1" applyProtection="1">
      <alignment horizontal="left"/>
    </xf>
    <xf numFmtId="167" fontId="3" fillId="0" borderId="0" xfId="0" applyNumberFormat="1" applyFont="1" applyAlignment="1" applyProtection="1">
      <alignment horizontal="left"/>
    </xf>
    <xf numFmtId="164" fontId="3" fillId="0" borderId="0" xfId="0" applyNumberFormat="1" applyFont="1" applyAlignment="1" applyProtection="1">
      <alignment horizontal="left"/>
    </xf>
    <xf numFmtId="0" fontId="11" fillId="8" borderId="0" xfId="0" applyFont="1" applyFill="1" applyAlignment="1">
      <alignment wrapText="1"/>
    </xf>
    <xf numFmtId="10" fontId="13" fillId="11" borderId="4" xfId="0" applyNumberFormat="1" applyFont="1" applyFill="1" applyBorder="1" applyAlignment="1" applyProtection="1">
      <alignment horizontal="right" vertical="center" textRotation="90" wrapText="1"/>
    </xf>
    <xf numFmtId="0" fontId="11" fillId="0" borderId="0" xfId="0" applyFont="1" applyAlignment="1">
      <alignment wrapText="1"/>
    </xf>
    <xf numFmtId="0" fontId="11" fillId="0" borderId="0" xfId="0" applyFont="1" applyAlignment="1">
      <alignment wrapText="1"/>
    </xf>
    <xf numFmtId="0" fontId="9" fillId="0" borderId="0" xfId="0" applyFont="1" applyProtection="1"/>
    <xf numFmtId="0" fontId="10" fillId="15" borderId="17" xfId="0" applyFont="1" applyFill="1" applyBorder="1" applyAlignment="1" applyProtection="1">
      <alignment horizontal="center" vertical="center" wrapText="1"/>
    </xf>
    <xf numFmtId="0" fontId="10" fillId="15" borderId="12" xfId="0" applyFont="1" applyFill="1" applyBorder="1" applyAlignment="1" applyProtection="1">
      <alignment horizontal="center" vertical="center" wrapText="1"/>
    </xf>
    <xf numFmtId="166" fontId="9" fillId="0" borderId="4" xfId="0" applyNumberFormat="1" applyFont="1" applyBorder="1" applyAlignment="1" applyProtection="1">
      <alignment horizontal="center" vertical="center"/>
    </xf>
    <xf numFmtId="4" fontId="10" fillId="13" borderId="4" xfId="0" applyNumberFormat="1" applyFont="1" applyFill="1" applyBorder="1" applyAlignment="1" applyProtection="1">
      <alignment horizontal="center" vertical="center" wrapText="1"/>
    </xf>
    <xf numFmtId="4" fontId="13" fillId="11" borderId="4" xfId="0" applyNumberFormat="1" applyFont="1" applyFill="1" applyBorder="1" applyAlignment="1" applyProtection="1">
      <alignment horizontal="left" vertical="center"/>
    </xf>
    <xf numFmtId="0" fontId="14" fillId="7" borderId="4" xfId="0" applyFont="1" applyFill="1" applyBorder="1" applyAlignment="1" applyProtection="1">
      <alignment horizontal="left" vertical="center"/>
      <protection locked="0"/>
    </xf>
    <xf numFmtId="4" fontId="13" fillId="11" borderId="4" xfId="0" applyNumberFormat="1" applyFont="1" applyFill="1" applyBorder="1" applyAlignment="1" applyProtection="1">
      <alignment horizontal="left" vertical="center"/>
      <protection locked="0"/>
    </xf>
    <xf numFmtId="4" fontId="13" fillId="10" borderId="4" xfId="0" applyNumberFormat="1" applyFont="1" applyFill="1" applyBorder="1" applyAlignment="1" applyProtection="1">
      <alignment horizontal="left" vertical="center"/>
    </xf>
    <xf numFmtId="1" fontId="12" fillId="12" borderId="4" xfId="0" applyNumberFormat="1" applyFont="1" applyFill="1" applyBorder="1" applyAlignment="1" applyProtection="1">
      <alignment horizontal="left" vertical="center"/>
    </xf>
    <xf numFmtId="4" fontId="13" fillId="7" borderId="4" xfId="0" applyNumberFormat="1" applyFont="1" applyFill="1" applyBorder="1" applyAlignment="1" applyProtection="1">
      <alignment horizontal="left" vertical="center"/>
      <protection locked="0"/>
    </xf>
    <xf numFmtId="4" fontId="13" fillId="13" borderId="4" xfId="0" applyNumberFormat="1" applyFont="1" applyFill="1" applyBorder="1" applyAlignment="1" applyProtection="1">
      <alignment horizontal="left" vertical="center"/>
    </xf>
    <xf numFmtId="4" fontId="13" fillId="0"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wrapText="1"/>
    </xf>
    <xf numFmtId="0" fontId="21" fillId="0" borderId="0" xfId="0" applyNumberFormat="1" applyFont="1" applyAlignment="1" applyProtection="1">
      <alignment horizontal="left" vertical="center"/>
    </xf>
    <xf numFmtId="4" fontId="13" fillId="10" borderId="4" xfId="0" applyNumberFormat="1" applyFont="1" applyFill="1" applyBorder="1" applyAlignment="1" applyProtection="1">
      <alignment horizontal="left" vertical="center" wrapText="1"/>
    </xf>
    <xf numFmtId="1" fontId="12" fillId="12" borderId="4" xfId="0" applyNumberFormat="1" applyFont="1" applyFill="1" applyBorder="1" applyAlignment="1" applyProtection="1">
      <alignment horizontal="left" vertical="center" wrapText="1"/>
    </xf>
    <xf numFmtId="4" fontId="13" fillId="13" borderId="4" xfId="0" applyNumberFormat="1" applyFont="1" applyFill="1" applyBorder="1" applyAlignment="1" applyProtection="1">
      <alignment horizontal="left" vertical="center" wrapText="1"/>
    </xf>
    <xf numFmtId="4" fontId="13" fillId="0" borderId="0" xfId="0" applyNumberFormat="1" applyFont="1" applyFill="1" applyAlignment="1" applyProtection="1">
      <alignment horizontal="left" vertical="center" wrapText="1"/>
    </xf>
    <xf numFmtId="0" fontId="37" fillId="0" borderId="0" xfId="0" applyFont="1"/>
    <xf numFmtId="0" fontId="37" fillId="0" borderId="0" xfId="0" applyFont="1" applyAlignment="1">
      <alignment wrapText="1"/>
    </xf>
    <xf numFmtId="4" fontId="13" fillId="7" borderId="4" xfId="0" applyNumberFormat="1" applyFont="1" applyFill="1" applyBorder="1" applyAlignment="1" applyProtection="1">
      <alignment horizontal="left" vertical="center"/>
    </xf>
    <xf numFmtId="0" fontId="10" fillId="19" borderId="4" xfId="0" applyFont="1" applyFill="1" applyBorder="1" applyAlignment="1" applyProtection="1">
      <alignment horizontal="center" vertical="center" wrapText="1"/>
    </xf>
    <xf numFmtId="4" fontId="9" fillId="11" borderId="14" xfId="0" applyNumberFormat="1" applyFont="1" applyFill="1" applyBorder="1" applyAlignment="1" applyProtection="1">
      <alignment horizontal="center" vertical="center"/>
    </xf>
    <xf numFmtId="0" fontId="11" fillId="0" borderId="0" xfId="0" applyFont="1" applyProtection="1"/>
    <xf numFmtId="0" fontId="8" fillId="0" borderId="0" xfId="0" applyFont="1" applyProtection="1"/>
    <xf numFmtId="4" fontId="13" fillId="10" borderId="4" xfId="0" applyNumberFormat="1" applyFont="1" applyFill="1" applyBorder="1" applyAlignment="1" applyProtection="1">
      <alignment horizontal="left" vertical="center"/>
      <protection locked="0"/>
    </xf>
    <xf numFmtId="4" fontId="13" fillId="11" borderId="12" xfId="0" applyNumberFormat="1" applyFont="1" applyFill="1" applyBorder="1" applyAlignment="1" applyProtection="1">
      <alignment horizontal="left" vertical="center"/>
      <protection locked="0"/>
    </xf>
    <xf numFmtId="4" fontId="13" fillId="7" borderId="12" xfId="0" applyNumberFormat="1" applyFont="1" applyFill="1" applyBorder="1" applyAlignment="1" applyProtection="1">
      <alignment horizontal="left" vertical="center"/>
      <protection locked="0"/>
    </xf>
    <xf numFmtId="3" fontId="13" fillId="11" borderId="12" xfId="0" applyNumberFormat="1" applyFont="1" applyFill="1" applyBorder="1" applyAlignment="1" applyProtection="1">
      <alignment horizontal="left" vertical="center"/>
    </xf>
    <xf numFmtId="4" fontId="13" fillId="0" borderId="12" xfId="0" applyNumberFormat="1" applyFont="1" applyFill="1" applyBorder="1" applyAlignment="1" applyProtection="1">
      <alignment horizontal="left" vertical="center"/>
      <protection locked="0"/>
    </xf>
    <xf numFmtId="10" fontId="13" fillId="0" borderId="4" xfId="0" applyNumberFormat="1" applyFont="1" applyFill="1" applyBorder="1" applyAlignment="1" applyProtection="1">
      <alignment horizontal="left" vertical="center"/>
      <protection locked="0"/>
    </xf>
    <xf numFmtId="4" fontId="13" fillId="0" borderId="4" xfId="0" applyNumberFormat="1" applyFont="1" applyFill="1" applyBorder="1" applyAlignment="1" applyProtection="1">
      <alignment horizontal="left" vertical="center"/>
      <protection locked="0"/>
    </xf>
    <xf numFmtId="4" fontId="13" fillId="6" borderId="4" xfId="0" applyNumberFormat="1" applyFont="1" applyFill="1" applyBorder="1" applyAlignment="1" applyProtection="1">
      <alignment horizontal="left" vertical="center"/>
    </xf>
    <xf numFmtId="0" fontId="14" fillId="0" borderId="4" xfId="0" applyFont="1" applyBorder="1" applyAlignment="1" applyProtection="1">
      <alignment horizontal="left" vertical="center"/>
      <protection locked="0"/>
    </xf>
    <xf numFmtId="10" fontId="14" fillId="0" borderId="4" xfId="0" applyNumberFormat="1" applyFont="1" applyBorder="1" applyAlignment="1" applyProtection="1">
      <alignment horizontal="left" vertical="center"/>
      <protection locked="0"/>
    </xf>
    <xf numFmtId="0" fontId="13" fillId="7" borderId="14" xfId="0" applyFont="1" applyFill="1" applyBorder="1" applyAlignment="1" applyProtection="1">
      <alignment horizontal="left" vertical="center"/>
      <protection locked="0"/>
    </xf>
    <xf numFmtId="4" fontId="13" fillId="7" borderId="14" xfId="0" applyNumberFormat="1" applyFont="1" applyFill="1" applyBorder="1" applyAlignment="1" applyProtection="1">
      <alignment horizontal="left" vertical="center"/>
      <protection locked="0"/>
    </xf>
    <xf numFmtId="0" fontId="34" fillId="7" borderId="27" xfId="0" applyFont="1" applyFill="1" applyBorder="1" applyAlignment="1" applyProtection="1">
      <alignment horizontal="center" vertical="center" wrapText="1"/>
      <protection locked="0"/>
    </xf>
    <xf numFmtId="4" fontId="13" fillId="11" borderId="12" xfId="0" applyNumberFormat="1" applyFont="1" applyFill="1" applyBorder="1" applyAlignment="1" applyProtection="1">
      <alignment horizontal="center" vertical="center" wrapText="1"/>
    </xf>
    <xf numFmtId="10" fontId="13" fillId="0" borderId="4" xfId="0" applyNumberFormat="1" applyFont="1" applyFill="1" applyBorder="1" applyAlignment="1" applyProtection="1">
      <alignment horizontal="center" vertical="center" wrapText="1"/>
    </xf>
    <xf numFmtId="4" fontId="13" fillId="5" borderId="4" xfId="0" applyNumberFormat="1" applyFont="1" applyFill="1" applyBorder="1" applyAlignment="1" applyProtection="1">
      <alignment horizontal="center" vertical="center" wrapText="1"/>
    </xf>
    <xf numFmtId="4" fontId="13" fillId="5" borderId="4" xfId="0" applyNumberFormat="1" applyFont="1" applyFill="1" applyBorder="1" applyAlignment="1" applyProtection="1">
      <alignment horizontal="center" vertical="center"/>
    </xf>
    <xf numFmtId="0" fontId="42" fillId="10" borderId="4" xfId="0" applyFont="1" applyFill="1" applyBorder="1" applyAlignment="1">
      <alignment horizontal="center" vertical="center"/>
    </xf>
    <xf numFmtId="0" fontId="42" fillId="0" borderId="0" xfId="0" applyFont="1" applyAlignment="1">
      <alignment horizontal="center" vertical="center"/>
    </xf>
    <xf numFmtId="0" fontId="43" fillId="0" borderId="4" xfId="0" applyFont="1" applyBorder="1" applyAlignment="1">
      <alignment horizontal="center" vertical="center"/>
    </xf>
    <xf numFmtId="0" fontId="43" fillId="0" borderId="0" xfId="0" applyFont="1" applyAlignment="1">
      <alignment horizontal="center" vertical="center"/>
    </xf>
    <xf numFmtId="0" fontId="40" fillId="10" borderId="4" xfId="0" applyFont="1" applyFill="1" applyBorder="1" applyAlignment="1">
      <alignment horizontal="center" vertical="center" wrapText="1"/>
    </xf>
    <xf numFmtId="0" fontId="41" fillId="0" borderId="4" xfId="0" applyFont="1" applyBorder="1" applyAlignment="1">
      <alignment horizontal="center" vertical="center" wrapText="1"/>
    </xf>
    <xf numFmtId="0" fontId="13" fillId="0" borderId="0" xfId="0" applyFont="1" applyAlignment="1" applyProtection="1">
      <alignment horizontal="center" vertical="center" wrapText="1"/>
    </xf>
    <xf numFmtId="1" fontId="12" fillId="0" borderId="0" xfId="0" applyNumberFormat="1" applyFont="1" applyAlignment="1" applyProtection="1">
      <alignment horizontal="center" vertical="center" wrapText="1"/>
    </xf>
    <xf numFmtId="0" fontId="13" fillId="11" borderId="4" xfId="0" applyFont="1" applyFill="1" applyBorder="1" applyAlignment="1" applyProtection="1">
      <alignment horizontal="left" vertical="center"/>
    </xf>
    <xf numFmtId="0" fontId="13" fillId="0" borderId="0" xfId="0" applyFont="1" applyAlignment="1" applyProtection="1">
      <alignment horizontal="left" vertical="center"/>
    </xf>
    <xf numFmtId="4" fontId="13" fillId="15" borderId="4" xfId="0" applyNumberFormat="1" applyFont="1" applyFill="1" applyBorder="1" applyAlignment="1" applyProtection="1">
      <alignment horizontal="left" vertical="center"/>
    </xf>
    <xf numFmtId="0" fontId="14" fillId="0" borderId="0" xfId="0" applyFont="1" applyAlignment="1" applyProtection="1">
      <alignment horizontal="left" vertical="center"/>
    </xf>
    <xf numFmtId="4" fontId="14" fillId="15" borderId="4" xfId="0" applyNumberFormat="1" applyFont="1" applyFill="1" applyBorder="1" applyAlignment="1" applyProtection="1">
      <alignment horizontal="left" vertical="center"/>
    </xf>
    <xf numFmtId="0" fontId="12" fillId="11" borderId="4" xfId="0" applyFont="1" applyFill="1" applyBorder="1" applyAlignment="1" applyProtection="1">
      <alignment horizontal="center" vertical="center" wrapText="1"/>
    </xf>
    <xf numFmtId="10" fontId="12" fillId="11" borderId="4" xfId="0" applyNumberFormat="1" applyFont="1" applyFill="1" applyBorder="1" applyAlignment="1" applyProtection="1">
      <alignment horizontal="center" vertical="center" wrapText="1"/>
    </xf>
    <xf numFmtId="4" fontId="12" fillId="11" borderId="4" xfId="0" applyNumberFormat="1" applyFont="1" applyFill="1" applyBorder="1" applyAlignment="1" applyProtection="1">
      <alignment horizontal="center" vertical="center" wrapText="1"/>
    </xf>
    <xf numFmtId="4" fontId="12" fillId="15" borderId="4" xfId="0" applyNumberFormat="1"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4" fontId="13" fillId="0" borderId="0" xfId="0" applyNumberFormat="1" applyFont="1" applyAlignment="1" applyProtection="1">
      <alignment vertical="center" wrapText="1"/>
    </xf>
    <xf numFmtId="0" fontId="13" fillId="7" borderId="28" xfId="0" applyFont="1" applyFill="1" applyBorder="1" applyAlignment="1" applyProtection="1">
      <alignment horizontal="left" vertical="center"/>
      <protection locked="0"/>
    </xf>
    <xf numFmtId="4" fontId="14" fillId="7" borderId="4" xfId="0" applyNumberFormat="1" applyFont="1" applyFill="1" applyBorder="1" applyAlignment="1" applyProtection="1">
      <alignment horizontal="left" vertical="center"/>
      <protection locked="0"/>
    </xf>
    <xf numFmtId="0" fontId="19" fillId="0" borderId="0" xfId="0" applyFont="1" applyAlignment="1" applyProtection="1">
      <alignment horizontal="left"/>
    </xf>
    <xf numFmtId="0" fontId="19" fillId="0" borderId="0" xfId="0" applyFont="1" applyAlignment="1" applyProtection="1">
      <alignment horizontal="left" wrapText="1"/>
    </xf>
    <xf numFmtId="0" fontId="11" fillId="0" borderId="0" xfId="0" applyFont="1" applyAlignment="1" applyProtection="1">
      <alignment horizontal="center"/>
    </xf>
    <xf numFmtId="10" fontId="11" fillId="0" borderId="0" xfId="0" applyNumberFormat="1" applyFont="1" applyAlignment="1" applyProtection="1">
      <alignment horizontal="center"/>
    </xf>
    <xf numFmtId="0" fontId="19" fillId="0" borderId="0" xfId="0" applyFont="1" applyAlignment="1" applyProtection="1"/>
    <xf numFmtId="4" fontId="10" fillId="18" borderId="4" xfId="0" applyNumberFormat="1" applyFont="1" applyFill="1" applyBorder="1" applyAlignment="1" applyProtection="1">
      <alignment horizontal="center" vertical="center" wrapText="1"/>
    </xf>
    <xf numFmtId="4" fontId="10" fillId="19" borderId="4" xfId="0" applyNumberFormat="1" applyFont="1" applyFill="1" applyBorder="1" applyAlignment="1" applyProtection="1">
      <alignment horizontal="center" vertical="center" wrapText="1"/>
    </xf>
    <xf numFmtId="4" fontId="10" fillId="0" borderId="0" xfId="0" applyNumberFormat="1" applyFont="1" applyAlignment="1" applyProtection="1">
      <alignment horizontal="left"/>
    </xf>
    <xf numFmtId="10" fontId="8" fillId="0" borderId="4" xfId="0" applyNumberFormat="1" applyFont="1" applyBorder="1" applyAlignment="1" applyProtection="1">
      <alignment horizontal="center"/>
    </xf>
    <xf numFmtId="0" fontId="11" fillId="0" borderId="4" xfId="0" applyFont="1" applyBorder="1" applyAlignment="1" applyProtection="1">
      <alignment horizontal="center"/>
    </xf>
    <xf numFmtId="0" fontId="11" fillId="0" borderId="4" xfId="0" applyFont="1" applyBorder="1" applyAlignment="1" applyProtection="1">
      <alignment wrapText="1"/>
    </xf>
    <xf numFmtId="4" fontId="11" fillId="0" borderId="4" xfId="0" applyNumberFormat="1" applyFont="1" applyBorder="1" applyAlignment="1" applyProtection="1">
      <alignment horizontal="center"/>
    </xf>
    <xf numFmtId="10" fontId="11" fillId="0" borderId="4" xfId="0" applyNumberFormat="1" applyFont="1" applyBorder="1" applyAlignment="1" applyProtection="1">
      <alignment horizontal="center"/>
    </xf>
    <xf numFmtId="4" fontId="11" fillId="0" borderId="4" xfId="0" applyNumberFormat="1" applyFont="1" applyBorder="1" applyProtection="1"/>
    <xf numFmtId="4" fontId="11" fillId="0" borderId="4" xfId="0" applyNumberFormat="1" applyFont="1" applyBorder="1" applyAlignment="1" applyProtection="1">
      <alignment wrapText="1"/>
    </xf>
    <xf numFmtId="0" fontId="9" fillId="0" borderId="0" xfId="0" applyFont="1" applyAlignment="1" applyProtection="1">
      <alignment horizontal="center" vertical="center"/>
    </xf>
    <xf numFmtId="4" fontId="9" fillId="0" borderId="17" xfId="0" applyNumberFormat="1" applyFont="1" applyBorder="1" applyAlignment="1" applyProtection="1">
      <alignment horizontal="left" vertical="top"/>
    </xf>
    <xf numFmtId="4" fontId="9" fillId="0" borderId="17" xfId="0" applyNumberFormat="1" applyFont="1" applyBorder="1" applyAlignment="1" applyProtection="1">
      <alignment horizontal="center" vertical="top" wrapText="1"/>
    </xf>
    <xf numFmtId="0" fontId="9" fillId="0" borderId="7" xfId="0" applyFont="1" applyBorder="1" applyAlignment="1" applyProtection="1">
      <alignment horizontal="center" vertical="center"/>
      <protection locked="0"/>
    </xf>
    <xf numFmtId="166" fontId="9" fillId="0" borderId="17" xfId="0" applyNumberFormat="1" applyFont="1" applyBorder="1" applyAlignment="1" applyProtection="1">
      <alignment horizontal="center" vertical="center"/>
    </xf>
    <xf numFmtId="4" fontId="10" fillId="13" borderId="17" xfId="0" applyNumberFormat="1" applyFont="1" applyFill="1" applyBorder="1" applyAlignment="1" applyProtection="1">
      <alignment horizontal="center" vertical="center" wrapText="1"/>
    </xf>
    <xf numFmtId="4" fontId="9" fillId="0" borderId="17" xfId="0" applyNumberFormat="1" applyFont="1" applyBorder="1" applyAlignment="1" applyProtection="1">
      <alignment horizontal="center" vertical="center"/>
    </xf>
    <xf numFmtId="0" fontId="9" fillId="7" borderId="0" xfId="0" applyFont="1" applyFill="1" applyBorder="1" applyProtection="1"/>
    <xf numFmtId="0" fontId="9" fillId="7" borderId="0" xfId="0" applyFont="1" applyFill="1" applyBorder="1" applyAlignment="1" applyProtection="1">
      <alignment horizontal="center" vertical="center"/>
    </xf>
    <xf numFmtId="0" fontId="9" fillId="7" borderId="0" xfId="0" applyFont="1" applyFill="1" applyBorder="1" applyAlignment="1" applyProtection="1">
      <alignment horizontal="center"/>
    </xf>
    <xf numFmtId="0" fontId="39" fillId="7" borderId="0" xfId="0" applyFont="1" applyFill="1" applyBorder="1" applyProtection="1"/>
    <xf numFmtId="0" fontId="39" fillId="7" borderId="0" xfId="0" applyFont="1" applyFill="1" applyBorder="1" applyAlignment="1" applyProtection="1">
      <alignment horizontal="center" vertical="center"/>
    </xf>
    <xf numFmtId="0" fontId="6" fillId="7" borderId="0" xfId="0" applyFont="1" applyFill="1" applyBorder="1" applyAlignment="1" applyProtection="1">
      <alignment horizontal="left" vertical="center"/>
    </xf>
    <xf numFmtId="0" fontId="10" fillId="7" borderId="0" xfId="0" applyFont="1" applyFill="1" applyBorder="1" applyProtection="1"/>
    <xf numFmtId="0" fontId="9" fillId="7" borderId="0" xfId="0" applyFont="1" applyFill="1" applyBorder="1" applyAlignment="1" applyProtection="1">
      <alignment horizontal="left"/>
    </xf>
    <xf numFmtId="0" fontId="10" fillId="7" borderId="0" xfId="0" applyFont="1" applyFill="1" applyBorder="1" applyAlignment="1" applyProtection="1">
      <alignment horizontal="center"/>
    </xf>
    <xf numFmtId="0" fontId="10" fillId="7" borderId="0" xfId="0" applyFont="1" applyFill="1" applyBorder="1" applyAlignment="1" applyProtection="1">
      <alignment horizontal="center" vertical="center"/>
    </xf>
    <xf numFmtId="10" fontId="9" fillId="7" borderId="0" xfId="0" applyNumberFormat="1" applyFont="1" applyFill="1" applyBorder="1" applyProtection="1"/>
    <xf numFmtId="10" fontId="9" fillId="7" borderId="0" xfId="0" applyNumberFormat="1" applyFont="1" applyFill="1" applyBorder="1" applyAlignment="1" applyProtection="1">
      <alignment horizontal="center" vertical="center"/>
    </xf>
    <xf numFmtId="10" fontId="9" fillId="0" borderId="17" xfId="0" applyNumberFormat="1" applyFont="1" applyBorder="1" applyAlignment="1" applyProtection="1">
      <alignment horizontal="center" vertical="center"/>
    </xf>
    <xf numFmtId="0" fontId="9" fillId="0" borderId="4" xfId="0" applyFont="1" applyBorder="1" applyAlignment="1">
      <alignment horizontal="center" vertical="center" wrapText="1"/>
    </xf>
    <xf numFmtId="0" fontId="34" fillId="7" borderId="4" xfId="0" applyFont="1" applyFill="1" applyBorder="1" applyAlignment="1" applyProtection="1">
      <alignment horizontal="center" vertical="center" wrapText="1"/>
      <protection locked="0"/>
    </xf>
    <xf numFmtId="4" fontId="9" fillId="7" borderId="4" xfId="0" applyNumberFormat="1" applyFont="1" applyFill="1" applyBorder="1" applyAlignment="1" applyProtection="1">
      <alignment horizontal="center" vertical="top" wrapText="1"/>
    </xf>
    <xf numFmtId="0" fontId="7" fillId="22" borderId="0" xfId="0" applyFont="1" applyFill="1" applyAlignment="1">
      <alignment horizontal="left" vertical="center"/>
    </xf>
    <xf numFmtId="0" fontId="7" fillId="22" borderId="4" xfId="0" applyFont="1" applyFill="1" applyBorder="1" applyAlignment="1">
      <alignment horizontal="left" vertical="center"/>
    </xf>
    <xf numFmtId="0" fontId="37" fillId="10" borderId="0" xfId="0" applyFont="1" applyFill="1"/>
    <xf numFmtId="0" fontId="9" fillId="0" borderId="0" xfId="0" applyFont="1" applyAlignment="1">
      <alignment horizontal="center" vertical="center" wrapText="1"/>
    </xf>
    <xf numFmtId="0" fontId="9" fillId="0" borderId="0" xfId="0" applyNumberFormat="1" applyFont="1" applyAlignment="1">
      <alignment horizontal="center" vertical="center" wrapText="1"/>
    </xf>
    <xf numFmtId="0" fontId="10" fillId="23" borderId="33" xfId="0" applyNumberFormat="1" applyFont="1" applyFill="1" applyBorder="1" applyAlignment="1">
      <alignment horizontal="center" vertical="center" wrapText="1"/>
    </xf>
    <xf numFmtId="169" fontId="10" fillId="23" borderId="33" xfId="0" applyNumberFormat="1" applyFont="1" applyFill="1" applyBorder="1" applyAlignment="1">
      <alignment horizontal="center" vertical="center" wrapText="1"/>
    </xf>
    <xf numFmtId="0" fontId="9" fillId="5" borderId="0" xfId="0" applyFont="1" applyFill="1" applyBorder="1" applyAlignment="1">
      <alignment horizontal="center" vertical="center" wrapText="1"/>
    </xf>
    <xf numFmtId="0" fontId="49" fillId="0" borderId="0" xfId="0" applyFont="1" applyBorder="1" applyAlignment="1">
      <alignment horizontal="center" vertical="center" wrapText="1"/>
    </xf>
    <xf numFmtId="0" fontId="49" fillId="23" borderId="33" xfId="0" applyFont="1" applyFill="1" applyBorder="1" applyAlignment="1">
      <alignment horizontal="center" vertical="center" wrapText="1"/>
    </xf>
    <xf numFmtId="0" fontId="51" fillId="0" borderId="33" xfId="0" applyFont="1" applyBorder="1" applyAlignment="1">
      <alignment horizontal="center" vertical="center" wrapText="1"/>
    </xf>
    <xf numFmtId="0" fontId="10" fillId="23" borderId="33" xfId="0" applyFont="1" applyFill="1" applyBorder="1" applyAlignment="1">
      <alignment horizontal="center" vertical="center" wrapText="1"/>
    </xf>
    <xf numFmtId="4" fontId="9" fillId="23" borderId="33" xfId="0" applyNumberFormat="1" applyFont="1" applyFill="1" applyBorder="1" applyAlignment="1">
      <alignment horizontal="center" vertical="center" wrapText="1"/>
    </xf>
    <xf numFmtId="0" fontId="9" fillId="0" borderId="33" xfId="0" applyFont="1" applyBorder="1" applyAlignment="1">
      <alignment horizontal="center" vertical="center" wrapText="1"/>
    </xf>
    <xf numFmtId="0" fontId="50" fillId="0" borderId="37" xfId="0" applyFont="1" applyBorder="1" applyAlignment="1">
      <alignment horizontal="center" vertical="center" wrapText="1"/>
    </xf>
    <xf numFmtId="0" fontId="14" fillId="7" borderId="37" xfId="0" applyFont="1" applyFill="1" applyBorder="1" applyAlignment="1">
      <alignment horizontal="center" vertical="center" wrapText="1"/>
    </xf>
    <xf numFmtId="14" fontId="9" fillId="0" borderId="33" xfId="0" applyNumberFormat="1" applyFont="1" applyBorder="1" applyAlignment="1">
      <alignment horizontal="center" vertical="center" wrapText="1"/>
    </xf>
    <xf numFmtId="0" fontId="10" fillId="0" borderId="33" xfId="0" applyFont="1" applyBorder="1" applyAlignment="1">
      <alignment horizontal="center" vertical="center" wrapText="1"/>
    </xf>
    <xf numFmtId="0" fontId="9" fillId="23" borderId="33" xfId="0" applyFont="1" applyFill="1" applyBorder="1" applyAlignment="1">
      <alignment horizontal="center" vertical="center" wrapText="1"/>
    </xf>
    <xf numFmtId="0" fontId="3" fillId="0" borderId="0" xfId="0" applyFont="1"/>
    <xf numFmtId="0" fontId="23" fillId="0" borderId="0" xfId="0" applyFont="1"/>
    <xf numFmtId="0" fontId="3" fillId="0" borderId="4" xfId="0" applyFont="1" applyBorder="1" applyAlignment="1">
      <alignment vertical="center" wrapText="1"/>
    </xf>
    <xf numFmtId="0" fontId="9" fillId="0" borderId="4" xfId="0" applyNumberFormat="1" applyFont="1" applyBorder="1" applyAlignment="1">
      <alignment horizontal="center" vertical="center" wrapText="1"/>
    </xf>
    <xf numFmtId="0" fontId="10" fillId="23" borderId="4" xfId="0" applyNumberFormat="1" applyFont="1" applyFill="1" applyBorder="1" applyAlignment="1">
      <alignment horizontal="center" vertical="center" wrapText="1"/>
    </xf>
    <xf numFmtId="0" fontId="4" fillId="0" borderId="4" xfId="0" applyNumberFormat="1" applyFont="1" applyBorder="1" applyAlignment="1">
      <alignment horizontal="center" vertical="center"/>
    </xf>
    <xf numFmtId="169" fontId="10" fillId="23" borderId="4" xfId="0" applyNumberFormat="1" applyFont="1" applyFill="1" applyBorder="1" applyAlignment="1">
      <alignment horizontal="center" vertical="center" wrapText="1"/>
    </xf>
    <xf numFmtId="0" fontId="3" fillId="0" borderId="4" xfId="0" applyFont="1" applyBorder="1"/>
    <xf numFmtId="0" fontId="21" fillId="0" borderId="38" xfId="0" applyFont="1" applyBorder="1"/>
    <xf numFmtId="0" fontId="23" fillId="0" borderId="38" xfId="0" applyFont="1" applyBorder="1"/>
    <xf numFmtId="3" fontId="22" fillId="23" borderId="4" xfId="0" applyNumberFormat="1" applyFont="1" applyFill="1" applyBorder="1" applyAlignment="1">
      <alignment horizontal="center" vertical="center" wrapText="1"/>
    </xf>
    <xf numFmtId="0" fontId="22" fillId="23" borderId="4" xfId="0" applyNumberFormat="1" applyFont="1" applyFill="1" applyBorder="1" applyAlignment="1">
      <alignment horizontal="center" vertical="center" wrapText="1"/>
    </xf>
    <xf numFmtId="0" fontId="22" fillId="23" borderId="4" xfId="0" applyFont="1" applyFill="1" applyBorder="1" applyAlignment="1">
      <alignment horizontal="center" vertical="center" wrapText="1"/>
    </xf>
    <xf numFmtId="0" fontId="23" fillId="0" borderId="0" xfId="0" applyFont="1" applyAlignment="1">
      <alignment wrapText="1"/>
    </xf>
    <xf numFmtId="0" fontId="3" fillId="23" borderId="4" xfId="0" applyFont="1" applyFill="1" applyBorder="1" applyAlignment="1">
      <alignment horizontal="center"/>
    </xf>
    <xf numFmtId="0" fontId="23" fillId="0" borderId="4" xfId="0" applyFont="1" applyBorder="1" applyAlignment="1">
      <alignment wrapText="1"/>
    </xf>
    <xf numFmtId="14" fontId="23" fillId="0" borderId="4" xfId="0" applyNumberFormat="1" applyFont="1" applyBorder="1"/>
    <xf numFmtId="0" fontId="23" fillId="0" borderId="4" xfId="0" applyFont="1" applyBorder="1"/>
    <xf numFmtId="0" fontId="29" fillId="7" borderId="4" xfId="0" applyFont="1" applyFill="1" applyBorder="1" applyAlignment="1">
      <alignment horizontal="center" vertical="center" wrapText="1"/>
    </xf>
    <xf numFmtId="0" fontId="52" fillId="0" borderId="4" xfId="0" applyFont="1" applyBorder="1" applyAlignment="1">
      <alignment horizontal="center" vertical="center" wrapText="1"/>
    </xf>
    <xf numFmtId="49" fontId="23" fillId="0" borderId="4" xfId="0" applyNumberFormat="1" applyFont="1" applyBorder="1" applyAlignment="1">
      <alignment horizontal="center" vertical="center" wrapText="1"/>
    </xf>
    <xf numFmtId="14" fontId="23" fillId="0" borderId="4" xfId="0" applyNumberFormat="1" applyFont="1" applyBorder="1" applyAlignment="1">
      <alignment horizontal="center"/>
    </xf>
    <xf numFmtId="0" fontId="23" fillId="0" borderId="4" xfId="0" applyFont="1" applyBorder="1" applyAlignment="1">
      <alignment horizontal="center"/>
    </xf>
    <xf numFmtId="0" fontId="23" fillId="0" borderId="4" xfId="0" applyFont="1" applyBorder="1" applyAlignment="1">
      <alignment horizontal="center" vertical="center" wrapText="1"/>
    </xf>
    <xf numFmtId="0" fontId="37" fillId="0" borderId="4" xfId="0" applyFont="1" applyBorder="1" applyAlignment="1">
      <alignment horizontal="left" vertical="center" wrapText="1"/>
    </xf>
    <xf numFmtId="0" fontId="37" fillId="0" borderId="4" xfId="0" applyFont="1" applyBorder="1" applyAlignment="1">
      <alignment horizontal="right" wrapText="1"/>
    </xf>
    <xf numFmtId="0" fontId="37" fillId="0" borderId="4" xfId="0" applyFont="1" applyFill="1" applyBorder="1" applyAlignment="1">
      <alignment horizontal="left" vertical="center" wrapText="1"/>
    </xf>
    <xf numFmtId="0" fontId="37" fillId="7" borderId="39" xfId="0" applyFont="1" applyFill="1" applyBorder="1"/>
    <xf numFmtId="0" fontId="37" fillId="0" borderId="31" xfId="0" applyFont="1" applyBorder="1"/>
    <xf numFmtId="0" fontId="37" fillId="0" borderId="40" xfId="0" applyFont="1" applyBorder="1"/>
    <xf numFmtId="4" fontId="37" fillId="0" borderId="41" xfId="0" applyNumberFormat="1" applyFont="1" applyBorder="1"/>
    <xf numFmtId="0" fontId="37" fillId="24" borderId="4" xfId="0" applyFont="1" applyFill="1" applyBorder="1" applyAlignment="1">
      <alignment horizontal="center"/>
    </xf>
    <xf numFmtId="0" fontId="37" fillId="24" borderId="42" xfId="0" applyFont="1" applyFill="1" applyBorder="1" applyAlignment="1">
      <alignment horizontal="center"/>
    </xf>
    <xf numFmtId="0" fontId="37" fillId="0" borderId="43" xfId="0" applyFont="1" applyBorder="1"/>
    <xf numFmtId="0" fontId="37" fillId="0" borderId="32" xfId="0" applyFont="1" applyBorder="1"/>
    <xf numFmtId="0" fontId="37" fillId="24" borderId="44" xfId="0" applyFont="1" applyFill="1" applyBorder="1" applyAlignment="1">
      <alignment horizontal="center"/>
    </xf>
    <xf numFmtId="0" fontId="37" fillId="8" borderId="0" xfId="0" applyFont="1" applyFill="1" applyBorder="1"/>
    <xf numFmtId="4" fontId="37" fillId="0" borderId="0" xfId="0" applyNumberFormat="1" applyFont="1" applyBorder="1"/>
    <xf numFmtId="0" fontId="37" fillId="0" borderId="0" xfId="0" applyFont="1" applyBorder="1"/>
    <xf numFmtId="0" fontId="37" fillId="0" borderId="46" xfId="0" applyFont="1" applyBorder="1"/>
    <xf numFmtId="10" fontId="37" fillId="21" borderId="47" xfId="0" applyNumberFormat="1" applyFont="1" applyFill="1" applyBorder="1"/>
    <xf numFmtId="10" fontId="37" fillId="0" borderId="47" xfId="0" applyNumberFormat="1" applyFont="1" applyBorder="1"/>
    <xf numFmtId="0" fontId="37" fillId="0" borderId="48" xfId="0" applyFont="1" applyBorder="1"/>
    <xf numFmtId="0" fontId="37" fillId="0" borderId="38" xfId="0" applyFont="1" applyBorder="1"/>
    <xf numFmtId="4" fontId="37" fillId="0" borderId="38" xfId="0" applyNumberFormat="1" applyFont="1" applyBorder="1"/>
    <xf numFmtId="10" fontId="37" fillId="0" borderId="49" xfId="0" applyNumberFormat="1" applyFont="1" applyBorder="1"/>
    <xf numFmtId="0" fontId="37" fillId="7" borderId="20" xfId="0" applyFont="1" applyFill="1" applyBorder="1"/>
    <xf numFmtId="0" fontId="37" fillId="8" borderId="21" xfId="0" applyFont="1" applyFill="1" applyBorder="1"/>
    <xf numFmtId="4" fontId="37" fillId="0" borderId="21" xfId="0" applyNumberFormat="1" applyFont="1" applyBorder="1"/>
    <xf numFmtId="0" fontId="37" fillId="0" borderId="21" xfId="0" applyFont="1" applyBorder="1"/>
    <xf numFmtId="10" fontId="37" fillId="8" borderId="22" xfId="0" applyNumberFormat="1" applyFont="1" applyFill="1" applyBorder="1"/>
    <xf numFmtId="0" fontId="37" fillId="0" borderId="15" xfId="0" applyFont="1" applyBorder="1"/>
    <xf numFmtId="0" fontId="37" fillId="8" borderId="16" xfId="0" applyFont="1" applyFill="1" applyBorder="1"/>
    <xf numFmtId="4" fontId="37" fillId="0" borderId="16" xfId="0" applyNumberFormat="1" applyFont="1" applyBorder="1"/>
    <xf numFmtId="0" fontId="37" fillId="0" borderId="16" xfId="0" applyFont="1" applyBorder="1"/>
    <xf numFmtId="10" fontId="37" fillId="21" borderId="45" xfId="0" applyNumberFormat="1" applyFont="1" applyFill="1" applyBorder="1"/>
    <xf numFmtId="0" fontId="37" fillId="0" borderId="20" xfId="0" applyFont="1" applyBorder="1"/>
    <xf numFmtId="4" fontId="9" fillId="25" borderId="4" xfId="0" applyNumberFormat="1" applyFont="1" applyFill="1" applyBorder="1" applyAlignment="1" applyProtection="1">
      <alignment horizontal="center" vertical="center"/>
    </xf>
    <xf numFmtId="0" fontId="23" fillId="11" borderId="4" xfId="0" applyFont="1" applyFill="1" applyBorder="1" applyAlignment="1" applyProtection="1">
      <alignment horizontal="center" vertical="center"/>
      <protection locked="0"/>
    </xf>
    <xf numFmtId="0" fontId="33" fillId="26" borderId="0" xfId="0" applyFont="1" applyFill="1" applyAlignment="1"/>
    <xf numFmtId="0" fontId="33" fillId="26" borderId="0" xfId="0" applyFont="1" applyFill="1" applyAlignment="1">
      <alignment wrapText="1"/>
    </xf>
    <xf numFmtId="0" fontId="33" fillId="27" borderId="0" xfId="0" applyFont="1" applyFill="1" applyAlignment="1"/>
    <xf numFmtId="0" fontId="33" fillId="27" borderId="0" xfId="0" applyFont="1" applyFill="1" applyAlignment="1">
      <alignment wrapText="1"/>
    </xf>
    <xf numFmtId="0" fontId="53" fillId="28" borderId="0" xfId="0" applyFont="1" applyFill="1" applyAlignment="1">
      <alignment wrapText="1"/>
    </xf>
    <xf numFmtId="0" fontId="33" fillId="29" borderId="0" xfId="0" applyFont="1" applyFill="1" applyAlignment="1"/>
    <xf numFmtId="0" fontId="33" fillId="29" borderId="0" xfId="0" applyFont="1" applyFill="1" applyAlignment="1">
      <alignment wrapText="1"/>
    </xf>
    <xf numFmtId="0" fontId="33" fillId="30" borderId="0" xfId="0" applyFont="1" applyFill="1" applyAlignment="1"/>
    <xf numFmtId="0" fontId="54" fillId="30" borderId="0" xfId="0" applyFont="1" applyFill="1" applyAlignment="1">
      <alignment wrapText="1"/>
    </xf>
    <xf numFmtId="0" fontId="55" fillId="26" borderId="0" xfId="0" applyFont="1" applyFill="1" applyAlignment="1">
      <alignment wrapText="1"/>
    </xf>
    <xf numFmtId="0" fontId="33" fillId="26" borderId="50" xfId="0" applyFont="1" applyFill="1" applyBorder="1" applyAlignment="1"/>
    <xf numFmtId="0" fontId="33" fillId="26" borderId="50" xfId="0" applyFont="1" applyFill="1" applyBorder="1" applyAlignment="1">
      <alignment wrapText="1"/>
    </xf>
    <xf numFmtId="0" fontId="56" fillId="30" borderId="0" xfId="0" applyFont="1" applyFill="1" applyAlignment="1">
      <alignment wrapText="1"/>
    </xf>
    <xf numFmtId="0" fontId="58" fillId="30" borderId="0" xfId="0" applyFont="1" applyFill="1" applyAlignment="1">
      <alignment wrapText="1"/>
    </xf>
    <xf numFmtId="0" fontId="33" fillId="31" borderId="0" xfId="0" applyFont="1" applyFill="1" applyAlignment="1"/>
    <xf numFmtId="0" fontId="53" fillId="31" borderId="0" xfId="0" applyFont="1" applyFill="1" applyAlignment="1">
      <alignment wrapText="1"/>
    </xf>
    <xf numFmtId="0" fontId="33" fillId="28" borderId="0" xfId="0" applyFont="1" applyFill="1" applyAlignment="1"/>
    <xf numFmtId="0" fontId="33" fillId="27" borderId="0" xfId="0" applyFont="1" applyFill="1" applyBorder="1" applyAlignment="1"/>
    <xf numFmtId="0" fontId="33" fillId="27" borderId="0" xfId="0" applyFont="1" applyFill="1" applyBorder="1" applyAlignment="1">
      <alignment wrapText="1"/>
    </xf>
    <xf numFmtId="0" fontId="33" fillId="28" borderId="0" xfId="0" applyFont="1" applyFill="1" applyBorder="1" applyAlignment="1"/>
    <xf numFmtId="0" fontId="53" fillId="28" borderId="0" xfId="0" applyFont="1" applyFill="1" applyBorder="1" applyAlignment="1">
      <alignment wrapText="1"/>
    </xf>
    <xf numFmtId="0" fontId="33" fillId="32" borderId="0" xfId="0" applyFont="1" applyFill="1" applyBorder="1" applyAlignment="1">
      <alignment wrapText="1"/>
    </xf>
    <xf numFmtId="0" fontId="33" fillId="32" borderId="0" xfId="0" applyFont="1" applyFill="1" applyBorder="1" applyAlignment="1">
      <alignment vertical="top" wrapText="1"/>
    </xf>
    <xf numFmtId="0" fontId="59" fillId="31" borderId="0" xfId="0" applyFont="1" applyFill="1" applyAlignment="1">
      <alignment horizontal="center" vertical="center" wrapText="1"/>
    </xf>
    <xf numFmtId="0" fontId="59" fillId="31" borderId="0" xfId="0" applyFont="1" applyFill="1" applyAlignment="1">
      <alignment horizontal="center" vertical="center"/>
    </xf>
    <xf numFmtId="0" fontId="33" fillId="26" borderId="4" xfId="0" applyFont="1" applyFill="1" applyBorder="1" applyAlignment="1">
      <alignment vertical="center"/>
    </xf>
    <xf numFmtId="0" fontId="33" fillId="26" borderId="4" xfId="0" applyFont="1" applyFill="1" applyBorder="1" applyAlignment="1">
      <alignment vertical="center" wrapText="1"/>
    </xf>
    <xf numFmtId="0" fontId="33" fillId="27" borderId="4" xfId="0" applyFont="1" applyFill="1" applyBorder="1" applyAlignment="1">
      <alignment vertical="center"/>
    </xf>
    <xf numFmtId="0" fontId="33" fillId="27" borderId="4" xfId="0" applyFont="1" applyFill="1" applyBorder="1" applyAlignment="1">
      <alignment vertical="center" wrapText="1"/>
    </xf>
    <xf numFmtId="0" fontId="33" fillId="31" borderId="4" xfId="0" applyFont="1" applyFill="1" applyBorder="1" applyAlignment="1">
      <alignment vertical="center"/>
    </xf>
    <xf numFmtId="0" fontId="53" fillId="31" borderId="4" xfId="0" applyFont="1" applyFill="1" applyBorder="1" applyAlignment="1">
      <alignment vertical="center" wrapText="1"/>
    </xf>
    <xf numFmtId="0" fontId="33" fillId="28" borderId="4" xfId="0" applyFont="1" applyFill="1" applyBorder="1" applyAlignment="1">
      <alignment vertical="center"/>
    </xf>
    <xf numFmtId="0" fontId="53" fillId="28" borderId="4" xfId="0" applyFont="1" applyFill="1" applyBorder="1" applyAlignment="1">
      <alignment vertical="center" wrapText="1"/>
    </xf>
    <xf numFmtId="0" fontId="33" fillId="29" borderId="4" xfId="0" applyFont="1" applyFill="1" applyBorder="1" applyAlignment="1">
      <alignment vertical="center"/>
    </xf>
    <xf numFmtId="0" fontId="33" fillId="29" borderId="4" xfId="0" applyFont="1" applyFill="1" applyBorder="1" applyAlignment="1">
      <alignment vertical="center" wrapText="1"/>
    </xf>
    <xf numFmtId="0" fontId="54" fillId="29" borderId="4" xfId="0" applyFont="1" applyFill="1" applyBorder="1" applyAlignment="1">
      <alignment vertical="center"/>
    </xf>
    <xf numFmtId="0" fontId="54" fillId="29" borderId="4" xfId="0" applyFont="1" applyFill="1" applyBorder="1" applyAlignment="1">
      <alignment vertical="center" wrapText="1"/>
    </xf>
    <xf numFmtId="0" fontId="59" fillId="32" borderId="4" xfId="0" applyFont="1" applyFill="1" applyBorder="1" applyAlignment="1">
      <alignment horizontal="center" vertical="center"/>
    </xf>
    <xf numFmtId="0" fontId="33" fillId="32" borderId="4" xfId="0" applyFont="1" applyFill="1" applyBorder="1" applyAlignment="1">
      <alignment vertical="center" wrapText="1"/>
    </xf>
    <xf numFmtId="0" fontId="33" fillId="32" borderId="4" xfId="0" applyFont="1" applyFill="1" applyBorder="1" applyAlignment="1">
      <alignment vertical="center"/>
    </xf>
    <xf numFmtId="0" fontId="33" fillId="32" borderId="4" xfId="0" applyFont="1" applyFill="1" applyBorder="1" applyAlignment="1">
      <alignment horizontal="left" vertical="center"/>
    </xf>
    <xf numFmtId="0" fontId="33" fillId="0" borderId="4" xfId="0" applyFont="1" applyBorder="1" applyAlignment="1">
      <alignment horizontal="center" vertical="center" wrapText="1"/>
    </xf>
    <xf numFmtId="0" fontId="33" fillId="0" borderId="4" xfId="0" applyFont="1" applyBorder="1" applyAlignment="1">
      <alignment vertical="center" wrapText="1"/>
    </xf>
    <xf numFmtId="0" fontId="33" fillId="0" borderId="4" xfId="0" applyFont="1" applyBorder="1" applyAlignment="1">
      <alignment horizontal="center" vertical="center"/>
    </xf>
    <xf numFmtId="0" fontId="33" fillId="0" borderId="4" xfId="0" applyFont="1" applyBorder="1" applyAlignment="1">
      <alignment vertical="center"/>
    </xf>
    <xf numFmtId="0" fontId="0" fillId="0" borderId="4" xfId="0" applyFont="1" applyBorder="1" applyAlignment="1">
      <alignment vertical="center"/>
    </xf>
    <xf numFmtId="0" fontId="0" fillId="0" borderId="4" xfId="0" applyFont="1" applyBorder="1" applyAlignment="1">
      <alignment vertical="center" wrapText="1"/>
    </xf>
    <xf numFmtId="0" fontId="59" fillId="0" borderId="4" xfId="0" applyFont="1" applyBorder="1" applyAlignment="1">
      <alignment horizontal="center" vertical="center"/>
    </xf>
    <xf numFmtId="0" fontId="61" fillId="34" borderId="4" xfId="0" applyFont="1" applyFill="1" applyBorder="1" applyAlignment="1">
      <alignment vertical="center"/>
    </xf>
    <xf numFmtId="0" fontId="61" fillId="34" borderId="4" xfId="0" applyFont="1" applyFill="1" applyBorder="1" applyAlignment="1">
      <alignment vertical="center" wrapText="1"/>
    </xf>
    <xf numFmtId="0" fontId="55" fillId="26" borderId="4" xfId="0" applyFont="1" applyFill="1" applyBorder="1" applyAlignment="1">
      <alignment vertical="center" wrapText="1"/>
    </xf>
    <xf numFmtId="0" fontId="33" fillId="30" borderId="4" xfId="0" applyFont="1" applyFill="1" applyBorder="1" applyAlignment="1">
      <alignment vertical="center"/>
    </xf>
    <xf numFmtId="0" fontId="56" fillId="30" borderId="4" xfId="0" applyFont="1" applyFill="1" applyBorder="1" applyAlignment="1">
      <alignment vertical="center" wrapText="1"/>
    </xf>
    <xf numFmtId="0" fontId="33" fillId="30" borderId="4" xfId="0" applyFont="1" applyFill="1" applyBorder="1" applyAlignment="1">
      <alignment vertical="center" wrapText="1"/>
    </xf>
    <xf numFmtId="0" fontId="58" fillId="30" borderId="4" xfId="0" applyFont="1" applyFill="1" applyBorder="1" applyAlignment="1">
      <alignment vertical="center" wrapText="1"/>
    </xf>
    <xf numFmtId="0" fontId="54" fillId="30" borderId="4" xfId="0" applyFont="1" applyFill="1" applyBorder="1" applyAlignment="1">
      <alignment vertical="center"/>
    </xf>
    <xf numFmtId="0" fontId="54" fillId="30" borderId="4" xfId="0" applyFont="1" applyFill="1" applyBorder="1" applyAlignment="1">
      <alignment vertical="center" wrapText="1"/>
    </xf>
    <xf numFmtId="0" fontId="0" fillId="0" borderId="0" xfId="0" applyFont="1" applyAlignment="1">
      <alignment vertical="center"/>
    </xf>
    <xf numFmtId="0" fontId="33" fillId="0" borderId="0" xfId="0" applyFont="1" applyAlignment="1">
      <alignment vertical="center" wrapText="1"/>
    </xf>
    <xf numFmtId="0" fontId="10" fillId="15" borderId="4" xfId="0" applyFont="1" applyFill="1" applyBorder="1" applyAlignment="1" applyProtection="1">
      <alignment horizontal="center" vertical="center" wrapText="1"/>
    </xf>
    <xf numFmtId="4" fontId="10" fillId="19" borderId="4" xfId="0" applyNumberFormat="1" applyFont="1" applyFill="1" applyBorder="1" applyAlignment="1" applyProtection="1">
      <alignment horizontal="center" vertical="center" wrapText="1"/>
    </xf>
    <xf numFmtId="0" fontId="11" fillId="0" borderId="0" xfId="0" applyFont="1" applyAlignment="1">
      <alignment wrapText="1"/>
    </xf>
    <xf numFmtId="4" fontId="0" fillId="0" borderId="0" xfId="0" applyNumberFormat="1"/>
    <xf numFmtId="4" fontId="13" fillId="13" borderId="12" xfId="0" applyNumberFormat="1" applyFont="1" applyFill="1" applyBorder="1" applyAlignment="1" applyProtection="1">
      <alignment horizontal="left" vertical="center" wrapText="1"/>
    </xf>
    <xf numFmtId="4" fontId="11" fillId="7" borderId="4" xfId="0" applyNumberFormat="1" applyFont="1" applyFill="1" applyBorder="1" applyAlignment="1" applyProtection="1">
      <alignment horizontal="center"/>
    </xf>
    <xf numFmtId="0" fontId="11" fillId="7" borderId="0" xfId="0" applyFont="1" applyFill="1" applyProtection="1"/>
    <xf numFmtId="0" fontId="8" fillId="7" borderId="0" xfId="0" applyFont="1" applyFill="1" applyProtection="1"/>
    <xf numFmtId="10" fontId="11" fillId="7" borderId="0" xfId="0" applyNumberFormat="1" applyFont="1" applyFill="1" applyAlignment="1" applyProtection="1">
      <alignment horizontal="center"/>
    </xf>
    <xf numFmtId="0" fontId="11" fillId="0" borderId="4" xfId="0" applyFont="1" applyBorder="1" applyAlignment="1" applyProtection="1">
      <alignment horizontal="center" vertical="center" wrapText="1"/>
    </xf>
    <xf numFmtId="0" fontId="11" fillId="7" borderId="4" xfId="0" applyFont="1" applyFill="1" applyBorder="1" applyAlignment="1" applyProtection="1">
      <alignment horizontal="center" vertical="center" wrapText="1"/>
    </xf>
    <xf numFmtId="0" fontId="11" fillId="0" borderId="4" xfId="0" applyFont="1" applyBorder="1" applyProtection="1"/>
    <xf numFmtId="0" fontId="11" fillId="7" borderId="4" xfId="0" applyFont="1" applyFill="1" applyBorder="1" applyProtection="1"/>
    <xf numFmtId="0" fontId="63" fillId="19" borderId="4" xfId="0" applyFont="1" applyFill="1" applyBorder="1" applyAlignment="1" applyProtection="1"/>
    <xf numFmtId="4" fontId="63" fillId="19" borderId="4" xfId="0" applyNumberFormat="1" applyFont="1" applyFill="1" applyBorder="1" applyAlignment="1" applyProtection="1">
      <alignment horizontal="center"/>
    </xf>
    <xf numFmtId="0" fontId="63" fillId="0" borderId="4" xfId="0" applyFont="1" applyBorder="1" applyProtection="1"/>
    <xf numFmtId="0" fontId="63" fillId="7" borderId="4" xfId="0" applyFont="1" applyFill="1" applyBorder="1" applyProtection="1"/>
    <xf numFmtId="0" fontId="63" fillId="7" borderId="0" xfId="0" applyFont="1" applyFill="1" applyProtection="1"/>
    <xf numFmtId="0" fontId="63" fillId="0" borderId="0" xfId="0" applyFont="1" applyProtection="1"/>
    <xf numFmtId="10" fontId="63" fillId="0" borderId="4" xfId="0" applyNumberFormat="1" applyFont="1" applyBorder="1" applyAlignment="1" applyProtection="1">
      <alignment horizontal="center"/>
    </xf>
    <xf numFmtId="10" fontId="63" fillId="0" borderId="0" xfId="0" applyNumberFormat="1" applyFont="1" applyAlignment="1" applyProtection="1">
      <alignment horizontal="center"/>
    </xf>
    <xf numFmtId="0" fontId="63" fillId="0" borderId="0" xfId="0" applyFont="1" applyAlignment="1" applyProtection="1">
      <alignment horizontal="center"/>
    </xf>
    <xf numFmtId="0" fontId="37" fillId="7" borderId="0" xfId="0" applyFont="1" applyFill="1" applyProtection="1"/>
    <xf numFmtId="0" fontId="37" fillId="0" borderId="0" xfId="0" applyFont="1" applyProtection="1"/>
    <xf numFmtId="4" fontId="1" fillId="0" borderId="0" xfId="0" applyNumberFormat="1" applyFont="1" applyAlignment="1" applyProtection="1">
      <alignment horizontal="left"/>
    </xf>
    <xf numFmtId="0" fontId="37" fillId="0" borderId="0" xfId="0" applyFont="1" applyAlignment="1" applyProtection="1">
      <alignment horizontal="center"/>
    </xf>
    <xf numFmtId="10" fontId="37" fillId="0" borderId="0" xfId="0" applyNumberFormat="1" applyFont="1" applyAlignment="1" applyProtection="1">
      <alignment horizontal="center"/>
    </xf>
    <xf numFmtId="4" fontId="21" fillId="0" borderId="0" xfId="0" applyNumberFormat="1" applyFont="1" applyAlignment="1" applyProtection="1">
      <alignment horizontal="left"/>
    </xf>
    <xf numFmtId="0" fontId="29" fillId="0" borderId="0" xfId="0" applyFont="1" applyProtection="1"/>
    <xf numFmtId="0" fontId="29" fillId="0" borderId="0" xfId="0" applyFont="1" applyAlignment="1" applyProtection="1">
      <alignment horizontal="center"/>
    </xf>
    <xf numFmtId="10" fontId="29" fillId="0" borderId="0" xfId="0" applyNumberFormat="1" applyFont="1" applyAlignment="1" applyProtection="1">
      <alignment horizontal="center"/>
    </xf>
    <xf numFmtId="0" fontId="29" fillId="7" borderId="0" xfId="0" applyFont="1" applyFill="1" applyProtection="1"/>
    <xf numFmtId="0" fontId="43" fillId="21" borderId="4" xfId="0" applyFont="1" applyFill="1" applyBorder="1" applyAlignment="1">
      <alignment horizontal="center" vertical="center"/>
    </xf>
    <xf numFmtId="0" fontId="41" fillId="21" borderId="4" xfId="0" applyFont="1" applyFill="1" applyBorder="1" applyAlignment="1">
      <alignment horizontal="center" vertical="center" wrapText="1"/>
    </xf>
    <xf numFmtId="10" fontId="9" fillId="7" borderId="0" xfId="0" applyNumberFormat="1" applyFont="1" applyFill="1" applyBorder="1" applyAlignment="1" applyProtection="1"/>
    <xf numFmtId="0" fontId="36" fillId="7" borderId="0" xfId="0" applyFont="1" applyFill="1" applyBorder="1" applyProtection="1"/>
    <xf numFmtId="0" fontId="36" fillId="7" borderId="0" xfId="0" applyFont="1" applyFill="1" applyBorder="1" applyAlignment="1" applyProtection="1">
      <alignment horizontal="center" vertical="center"/>
    </xf>
    <xf numFmtId="0" fontId="36" fillId="7" borderId="0" xfId="0" applyFont="1" applyFill="1" applyBorder="1" applyAlignment="1" applyProtection="1">
      <alignment horizontal="center"/>
    </xf>
    <xf numFmtId="0" fontId="36" fillId="7" borderId="0" xfId="0" applyFont="1" applyFill="1" applyBorder="1" applyAlignment="1" applyProtection="1">
      <alignment horizontal="left"/>
    </xf>
    <xf numFmtId="0" fontId="64" fillId="7" borderId="0" xfId="0" applyFont="1" applyFill="1" applyBorder="1" applyAlignment="1" applyProtection="1">
      <alignment horizontal="left" vertical="center"/>
    </xf>
    <xf numFmtId="10" fontId="36" fillId="7" borderId="0" xfId="0" applyNumberFormat="1" applyFont="1" applyFill="1" applyBorder="1" applyAlignment="1" applyProtection="1">
      <alignment horizontal="left"/>
    </xf>
    <xf numFmtId="0" fontId="66" fillId="7" borderId="0" xfId="0" applyFont="1" applyFill="1" applyBorder="1" applyAlignment="1" applyProtection="1">
      <alignment horizontal="left"/>
    </xf>
    <xf numFmtId="10" fontId="66" fillId="7" borderId="0" xfId="0" applyNumberFormat="1" applyFont="1" applyFill="1" applyBorder="1" applyAlignment="1" applyProtection="1">
      <alignment horizontal="left"/>
    </xf>
    <xf numFmtId="0" fontId="66" fillId="7" borderId="0" xfId="0" applyFont="1" applyFill="1" applyBorder="1" applyProtection="1"/>
    <xf numFmtId="0" fontId="9" fillId="7" borderId="0" xfId="0" applyFont="1" applyFill="1" applyBorder="1" applyAlignment="1" applyProtection="1"/>
    <xf numFmtId="0" fontId="36" fillId="7" borderId="0" xfId="0" applyFont="1" applyFill="1" applyBorder="1" applyAlignment="1" applyProtection="1"/>
    <xf numFmtId="0" fontId="10" fillId="15" borderId="4" xfId="0" applyFont="1" applyFill="1" applyBorder="1" applyAlignment="1" applyProtection="1">
      <alignment horizontal="center" vertical="center"/>
    </xf>
    <xf numFmtId="4" fontId="9" fillId="7" borderId="4" xfId="0" applyNumberFormat="1" applyFont="1" applyFill="1" applyBorder="1" applyAlignment="1" applyProtection="1">
      <alignment horizontal="left" vertical="top"/>
    </xf>
    <xf numFmtId="10" fontId="9" fillId="7" borderId="0" xfId="0" applyNumberFormat="1" applyFont="1" applyFill="1" applyBorder="1" applyAlignment="1" applyProtection="1">
      <alignment horizontal="left"/>
    </xf>
    <xf numFmtId="4" fontId="9" fillId="19" borderId="9" xfId="0" applyNumberFormat="1" applyFont="1" applyFill="1" applyBorder="1" applyAlignment="1" applyProtection="1">
      <alignment horizontal="center" vertical="center"/>
    </xf>
    <xf numFmtId="4" fontId="9" fillId="19" borderId="14" xfId="0" applyNumberFormat="1" applyFont="1" applyFill="1" applyBorder="1" applyAlignment="1" applyProtection="1">
      <alignment horizontal="center" vertical="center"/>
    </xf>
    <xf numFmtId="4" fontId="9" fillId="19" borderId="4" xfId="0" applyNumberFormat="1" applyFont="1" applyFill="1" applyBorder="1" applyAlignment="1" applyProtection="1">
      <alignment horizontal="center" vertical="center"/>
    </xf>
    <xf numFmtId="0" fontId="13" fillId="7" borderId="0" xfId="0" applyFont="1" applyFill="1" applyBorder="1" applyProtection="1"/>
    <xf numFmtId="0" fontId="13" fillId="7" borderId="0" xfId="0" applyFont="1" applyFill="1" applyBorder="1" applyAlignment="1" applyProtection="1">
      <alignment horizontal="center" vertical="center"/>
    </xf>
    <xf numFmtId="0" fontId="13" fillId="7" borderId="0" xfId="0" applyFont="1" applyFill="1" applyBorder="1" applyAlignment="1" applyProtection="1"/>
    <xf numFmtId="0" fontId="13" fillId="7" borderId="0" xfId="0" applyFont="1" applyFill="1" applyBorder="1" applyAlignment="1" applyProtection="1">
      <alignment horizontal="center"/>
    </xf>
    <xf numFmtId="0" fontId="13" fillId="7" borderId="0" xfId="0" applyFont="1" applyFill="1" applyBorder="1" applyAlignment="1" applyProtection="1">
      <alignment horizontal="left"/>
    </xf>
    <xf numFmtId="0" fontId="13" fillId="7" borderId="0" xfId="0" applyFont="1" applyFill="1" applyBorder="1" applyAlignment="1" applyProtection="1">
      <alignment wrapText="1"/>
    </xf>
    <xf numFmtId="0" fontId="13" fillId="7" borderId="0" xfId="0" applyFont="1" applyFill="1" applyBorder="1" applyAlignment="1" applyProtection="1">
      <alignment horizontal="center" vertical="center" wrapText="1"/>
    </xf>
    <xf numFmtId="0" fontId="13" fillId="7" borderId="0" xfId="0" applyFont="1" applyFill="1" applyBorder="1" applyAlignment="1" applyProtection="1">
      <alignment horizontal="left" wrapText="1"/>
    </xf>
    <xf numFmtId="0" fontId="12" fillId="15" borderId="4" xfId="0" applyFont="1" applyFill="1" applyBorder="1" applyAlignment="1" applyProtection="1">
      <alignment horizontal="center" vertical="center" wrapText="1"/>
    </xf>
    <xf numFmtId="0" fontId="12" fillId="7" borderId="0" xfId="0" applyFont="1" applyFill="1" applyBorder="1" applyAlignment="1" applyProtection="1">
      <alignment horizontal="left" vertical="center" wrapText="1"/>
    </xf>
    <xf numFmtId="0" fontId="12" fillId="15" borderId="19" xfId="0" applyFont="1" applyFill="1" applyBorder="1" applyAlignment="1" applyProtection="1">
      <alignment horizontal="center" vertical="center" wrapText="1"/>
    </xf>
    <xf numFmtId="0" fontId="36" fillId="7" borderId="56" xfId="0" applyFont="1" applyFill="1" applyBorder="1" applyProtection="1"/>
    <xf numFmtId="0" fontId="36" fillId="7" borderId="57" xfId="0" applyFont="1" applyFill="1" applyBorder="1" applyAlignment="1" applyProtection="1">
      <alignment horizontal="left"/>
    </xf>
    <xf numFmtId="0" fontId="9" fillId="7" borderId="57" xfId="0" applyFont="1" applyFill="1" applyBorder="1" applyAlignment="1" applyProtection="1">
      <alignment horizontal="left"/>
    </xf>
    <xf numFmtId="0" fontId="10" fillId="7" borderId="56" xfId="0" applyFont="1" applyFill="1" applyBorder="1" applyProtection="1"/>
    <xf numFmtId="0" fontId="12" fillId="7" borderId="56" xfId="0" applyFont="1" applyFill="1" applyBorder="1" applyProtection="1"/>
    <xf numFmtId="0" fontId="13" fillId="7" borderId="57" xfId="0" applyFont="1" applyFill="1" applyBorder="1" applyAlignment="1" applyProtection="1">
      <alignment horizontal="left"/>
    </xf>
    <xf numFmtId="0" fontId="13" fillId="7" borderId="57" xfId="0" applyFont="1" applyFill="1" applyBorder="1" applyAlignment="1" applyProtection="1">
      <alignment horizontal="left" wrapText="1"/>
    </xf>
    <xf numFmtId="0" fontId="12" fillId="15" borderId="58" xfId="0" applyFont="1" applyFill="1" applyBorder="1" applyAlignment="1" applyProtection="1">
      <alignment horizontal="center" vertical="center" wrapText="1"/>
    </xf>
    <xf numFmtId="10" fontId="10" fillId="7" borderId="56" xfId="0" applyNumberFormat="1" applyFont="1" applyFill="1" applyBorder="1" applyProtection="1"/>
    <xf numFmtId="10" fontId="9" fillId="7" borderId="56" xfId="0" applyNumberFormat="1" applyFont="1" applyFill="1" applyBorder="1" applyAlignment="1" applyProtection="1">
      <alignment horizontal="left"/>
    </xf>
    <xf numFmtId="0" fontId="10" fillId="15" borderId="61" xfId="0" applyFont="1" applyFill="1" applyBorder="1" applyAlignment="1" applyProtection="1">
      <alignment horizontal="center" vertical="center" wrapText="1"/>
    </xf>
    <xf numFmtId="0" fontId="10" fillId="15" borderId="59" xfId="0" applyFont="1" applyFill="1" applyBorder="1" applyAlignment="1" applyProtection="1">
      <alignment horizontal="center" vertical="center" wrapText="1"/>
    </xf>
    <xf numFmtId="4" fontId="9" fillId="0" borderId="62" xfId="0" applyNumberFormat="1" applyFont="1" applyBorder="1" applyAlignment="1" applyProtection="1">
      <alignment horizontal="left" vertical="top" wrapText="1"/>
    </xf>
    <xf numFmtId="4" fontId="10" fillId="13" borderId="59" xfId="0" applyNumberFormat="1" applyFont="1" applyFill="1" applyBorder="1" applyAlignment="1" applyProtection="1">
      <alignment horizontal="center" vertical="center" wrapText="1"/>
    </xf>
    <xf numFmtId="4" fontId="10" fillId="13" borderId="60" xfId="0" applyNumberFormat="1" applyFont="1" applyFill="1" applyBorder="1" applyAlignment="1" applyProtection="1">
      <alignment horizontal="center" vertical="center" wrapText="1"/>
    </xf>
    <xf numFmtId="4" fontId="9" fillId="7" borderId="61" xfId="0" applyNumberFormat="1" applyFont="1" applyFill="1" applyBorder="1" applyAlignment="1" applyProtection="1">
      <alignment horizontal="left" vertical="top" wrapText="1"/>
    </xf>
    <xf numFmtId="0" fontId="66" fillId="7" borderId="56" xfId="0" applyFont="1" applyFill="1" applyBorder="1" applyAlignment="1" applyProtection="1">
      <alignment horizontal="left"/>
    </xf>
    <xf numFmtId="0" fontId="66" fillId="7" borderId="57" xfId="0" applyFont="1" applyFill="1" applyBorder="1" applyAlignment="1" applyProtection="1">
      <alignment horizontal="left"/>
    </xf>
    <xf numFmtId="0" fontId="36" fillId="7" borderId="56" xfId="0" applyFont="1" applyFill="1" applyBorder="1" applyAlignment="1" applyProtection="1">
      <alignment horizontal="left"/>
    </xf>
    <xf numFmtId="0" fontId="69" fillId="7" borderId="56" xfId="0" applyFont="1" applyFill="1" applyBorder="1" applyAlignment="1" applyProtection="1">
      <alignment horizontal="left"/>
    </xf>
    <xf numFmtId="0" fontId="69" fillId="7" borderId="56" xfId="0" applyFont="1" applyFill="1" applyBorder="1" applyAlignment="1" applyProtection="1">
      <alignment horizontal="left" wrapText="1"/>
    </xf>
    <xf numFmtId="0" fontId="10" fillId="7" borderId="57" xfId="0" applyFont="1" applyFill="1" applyBorder="1" applyAlignment="1" applyProtection="1">
      <alignment horizontal="left"/>
    </xf>
    <xf numFmtId="0" fontId="9" fillId="0" borderId="57" xfId="0" applyFont="1" applyBorder="1" applyProtection="1"/>
    <xf numFmtId="0" fontId="9" fillId="7" borderId="57" xfId="0" applyFont="1" applyFill="1" applyBorder="1" applyAlignment="1" applyProtection="1">
      <alignment horizontal="left" vertical="center"/>
    </xf>
    <xf numFmtId="0" fontId="9" fillId="7" borderId="56" xfId="0" applyFont="1" applyFill="1" applyBorder="1" applyAlignment="1" applyProtection="1">
      <alignment horizontal="left"/>
    </xf>
    <xf numFmtId="0" fontId="13" fillId="7" borderId="56" xfId="0" applyFont="1" applyFill="1" applyBorder="1" applyAlignment="1" applyProtection="1">
      <alignment horizontal="left"/>
    </xf>
    <xf numFmtId="0" fontId="12" fillId="15" borderId="60" xfId="0" applyFont="1" applyFill="1" applyBorder="1" applyAlignment="1" applyProtection="1">
      <alignment horizontal="center" vertical="center" wrapText="1"/>
    </xf>
    <xf numFmtId="0" fontId="12" fillId="15" borderId="63" xfId="0" applyFont="1" applyFill="1" applyBorder="1" applyAlignment="1" applyProtection="1">
      <alignment horizontal="center" vertical="center" wrapText="1"/>
    </xf>
    <xf numFmtId="4" fontId="9" fillId="0" borderId="62" xfId="0" applyNumberFormat="1" applyFont="1" applyBorder="1" applyAlignment="1" applyProtection="1">
      <alignment horizontal="center" vertical="center"/>
    </xf>
    <xf numFmtId="4" fontId="9" fillId="0" borderId="59" xfId="0" applyNumberFormat="1" applyFont="1" applyBorder="1" applyAlignment="1" applyProtection="1">
      <alignment horizontal="center" vertical="center"/>
    </xf>
    <xf numFmtId="4" fontId="9" fillId="7" borderId="61" xfId="0" applyNumberFormat="1" applyFont="1" applyFill="1" applyBorder="1" applyAlignment="1" applyProtection="1">
      <alignment horizontal="center" vertical="center"/>
    </xf>
    <xf numFmtId="0" fontId="65" fillId="7" borderId="66" xfId="0" applyFont="1" applyFill="1" applyBorder="1" applyAlignment="1" applyProtection="1">
      <alignment horizontal="left"/>
    </xf>
    <xf numFmtId="0" fontId="67" fillId="7" borderId="56" xfId="0" applyFont="1" applyFill="1" applyBorder="1" applyAlignment="1" applyProtection="1">
      <alignment horizontal="left"/>
    </xf>
    <xf numFmtId="0" fontId="66" fillId="7" borderId="57" xfId="0" applyFont="1" applyFill="1" applyBorder="1" applyProtection="1"/>
    <xf numFmtId="0" fontId="36" fillId="7" borderId="57" xfId="0" applyFont="1" applyFill="1" applyBorder="1" applyProtection="1"/>
    <xf numFmtId="0" fontId="9" fillId="7" borderId="57" xfId="0" applyFont="1" applyFill="1" applyBorder="1" applyProtection="1"/>
    <xf numFmtId="0" fontId="13" fillId="7" borderId="57" xfId="0" applyFont="1" applyFill="1" applyBorder="1" applyProtection="1"/>
    <xf numFmtId="10" fontId="69" fillId="7" borderId="56" xfId="0" applyNumberFormat="1" applyFont="1" applyFill="1" applyBorder="1" applyAlignment="1" applyProtection="1">
      <alignment horizontal="left"/>
    </xf>
    <xf numFmtId="10" fontId="68" fillId="7" borderId="56" xfId="0" applyNumberFormat="1" applyFont="1" applyFill="1" applyBorder="1" applyAlignment="1" applyProtection="1">
      <alignment horizontal="left"/>
    </xf>
    <xf numFmtId="10" fontId="36" fillId="0" borderId="56" xfId="0" applyNumberFormat="1" applyFont="1" applyBorder="1" applyAlignment="1" applyProtection="1">
      <alignment horizontal="left"/>
    </xf>
    <xf numFmtId="10" fontId="9" fillId="0" borderId="59" xfId="0" applyNumberFormat="1" applyFont="1" applyBorder="1" applyAlignment="1" applyProtection="1">
      <alignment horizontal="center" vertical="center"/>
    </xf>
    <xf numFmtId="0" fontId="70" fillId="0" borderId="4" xfId="0" applyFont="1" applyBorder="1" applyAlignment="1" applyProtection="1">
      <alignment horizontal="center" vertical="center" wrapText="1"/>
    </xf>
    <xf numFmtId="0" fontId="70" fillId="7" borderId="4" xfId="0" applyFont="1" applyFill="1" applyBorder="1" applyAlignment="1" applyProtection="1">
      <alignment horizontal="center" vertical="center" wrapText="1"/>
    </xf>
    <xf numFmtId="0" fontId="37" fillId="0" borderId="0" xfId="0" applyFont="1" applyAlignment="1"/>
    <xf numFmtId="0" fontId="0" fillId="0" borderId="0" xfId="0" applyAlignment="1"/>
    <xf numFmtId="0" fontId="37" fillId="10" borderId="0" xfId="0" applyFont="1" applyFill="1" applyAlignment="1"/>
    <xf numFmtId="0" fontId="0" fillId="0" borderId="72" xfId="0" applyBorder="1" applyAlignment="1"/>
    <xf numFmtId="4" fontId="0" fillId="0" borderId="0" xfId="0" applyNumberFormat="1" applyAlignment="1"/>
    <xf numFmtId="0" fontId="37" fillId="22" borderId="0" xfId="0" applyFont="1" applyFill="1" applyAlignment="1"/>
    <xf numFmtId="0" fontId="0" fillId="0" borderId="0" xfId="0" applyAlignment="1">
      <alignment vertical="center"/>
    </xf>
    <xf numFmtId="4" fontId="9" fillId="7" borderId="67" xfId="0" applyNumberFormat="1" applyFont="1" applyFill="1" applyBorder="1" applyAlignment="1" applyProtection="1">
      <alignment horizontal="center" vertical="center"/>
    </xf>
    <xf numFmtId="4" fontId="9" fillId="7" borderId="0" xfId="0" applyNumberFormat="1" applyFont="1" applyFill="1" applyBorder="1" applyAlignment="1" applyProtection="1">
      <alignment horizontal="center" vertical="center"/>
    </xf>
    <xf numFmtId="10" fontId="69" fillId="7" borderId="0" xfId="0" applyNumberFormat="1" applyFont="1" applyFill="1" applyBorder="1" applyAlignment="1" applyProtection="1">
      <alignment horizontal="left"/>
    </xf>
    <xf numFmtId="10" fontId="69" fillId="7" borderId="0" xfId="0" applyNumberFormat="1" applyFont="1" applyFill="1" applyBorder="1" applyAlignment="1" applyProtection="1">
      <alignment horizontal="left" wrapText="1"/>
    </xf>
    <xf numFmtId="10" fontId="68" fillId="7" borderId="0" xfId="0" applyNumberFormat="1" applyFont="1" applyFill="1" applyBorder="1" applyAlignment="1" applyProtection="1">
      <alignment horizontal="left"/>
    </xf>
    <xf numFmtId="10" fontId="36" fillId="0" borderId="0" xfId="0" applyNumberFormat="1" applyFont="1" applyBorder="1" applyAlignment="1" applyProtection="1">
      <alignment horizontal="left"/>
    </xf>
    <xf numFmtId="4" fontId="36" fillId="7" borderId="0" xfId="0" applyNumberFormat="1" applyFont="1" applyFill="1" applyBorder="1" applyAlignment="1" applyProtection="1">
      <alignment horizontal="center" vertical="center"/>
    </xf>
    <xf numFmtId="0" fontId="70" fillId="0" borderId="0" xfId="0" applyFont="1" applyProtection="1"/>
    <xf numFmtId="0" fontId="70" fillId="0" borderId="0" xfId="0" applyFont="1" applyAlignment="1" applyProtection="1">
      <alignment horizontal="center" vertical="center"/>
    </xf>
    <xf numFmtId="4" fontId="70" fillId="0" borderId="62" xfId="0" applyNumberFormat="1" applyFont="1" applyBorder="1" applyAlignment="1" applyProtection="1">
      <alignment horizontal="left" vertical="top" wrapText="1"/>
    </xf>
    <xf numFmtId="4" fontId="70" fillId="0" borderId="17" xfId="0" applyNumberFormat="1" applyFont="1" applyBorder="1" applyAlignment="1" applyProtection="1">
      <alignment horizontal="left" vertical="top"/>
    </xf>
    <xf numFmtId="4" fontId="70" fillId="0" borderId="17" xfId="0" applyNumberFormat="1" applyFont="1" applyBorder="1" applyAlignment="1" applyProtection="1">
      <alignment horizontal="center" vertical="top" wrapText="1"/>
    </xf>
    <xf numFmtId="4" fontId="70" fillId="19" borderId="9" xfId="0" applyNumberFormat="1" applyFont="1" applyFill="1" applyBorder="1" applyAlignment="1" applyProtection="1">
      <alignment horizontal="center" vertical="center"/>
    </xf>
    <xf numFmtId="10" fontId="70" fillId="0" borderId="17" xfId="0" applyNumberFormat="1" applyFont="1" applyBorder="1" applyAlignment="1" applyProtection="1">
      <alignment horizontal="center" vertical="center"/>
    </xf>
    <xf numFmtId="166" fontId="70" fillId="0" borderId="17" xfId="0" applyNumberFormat="1" applyFont="1" applyBorder="1" applyAlignment="1" applyProtection="1">
      <alignment horizontal="center" vertical="center"/>
    </xf>
    <xf numFmtId="4" fontId="72" fillId="13" borderId="17" xfId="0" applyNumberFormat="1" applyFont="1" applyFill="1" applyBorder="1" applyAlignment="1" applyProtection="1">
      <alignment horizontal="center" vertical="center" wrapText="1"/>
    </xf>
    <xf numFmtId="4" fontId="72" fillId="13" borderId="59" xfId="0" applyNumberFormat="1" applyFont="1" applyFill="1" applyBorder="1" applyAlignment="1" applyProtection="1">
      <alignment horizontal="center" vertical="center" wrapText="1"/>
    </xf>
    <xf numFmtId="0" fontId="70" fillId="0" borderId="57" xfId="0" applyFont="1" applyBorder="1" applyProtection="1"/>
    <xf numFmtId="0" fontId="73" fillId="19" borderId="4" xfId="0" applyFont="1" applyFill="1" applyBorder="1" applyAlignment="1" applyProtection="1">
      <alignment horizontal="center" vertical="center" wrapText="1"/>
      <protection locked="0"/>
    </xf>
    <xf numFmtId="10" fontId="10" fillId="0" borderId="17" xfId="0" applyNumberFormat="1" applyFont="1" applyBorder="1" applyAlignment="1" applyProtection="1">
      <alignment horizontal="center" vertical="center"/>
    </xf>
    <xf numFmtId="166" fontId="10" fillId="0" borderId="4" xfId="0" applyNumberFormat="1" applyFont="1" applyBorder="1" applyAlignment="1" applyProtection="1">
      <alignment horizontal="center" vertical="center"/>
    </xf>
    <xf numFmtId="4" fontId="10" fillId="7" borderId="61" xfId="0" applyNumberFormat="1" applyFont="1" applyFill="1" applyBorder="1" applyAlignment="1" applyProtection="1">
      <alignment horizontal="center" vertical="center"/>
    </xf>
    <xf numFmtId="10" fontId="10" fillId="0" borderId="59" xfId="0" applyNumberFormat="1" applyFont="1" applyBorder="1" applyAlignment="1" applyProtection="1">
      <alignment horizontal="center" vertical="center"/>
    </xf>
    <xf numFmtId="4" fontId="9" fillId="16" borderId="0" xfId="0" applyNumberFormat="1" applyFont="1" applyFill="1" applyBorder="1" applyAlignment="1" applyProtection="1">
      <alignment horizontal="center" vertical="center"/>
    </xf>
    <xf numFmtId="4" fontId="9" fillId="7" borderId="74" xfId="0" applyNumberFormat="1" applyFont="1" applyFill="1" applyBorder="1" applyAlignment="1" applyProtection="1">
      <alignment horizontal="center" vertical="center"/>
    </xf>
    <xf numFmtId="4" fontId="68" fillId="36" borderId="14" xfId="0" applyNumberFormat="1" applyFont="1" applyFill="1" applyBorder="1" applyAlignment="1" applyProtection="1">
      <alignment horizontal="center" vertical="center"/>
    </xf>
    <xf numFmtId="3" fontId="13" fillId="10" borderId="4" xfId="0" applyNumberFormat="1" applyFont="1" applyFill="1" applyBorder="1" applyAlignment="1" applyProtection="1">
      <alignment horizontal="center" vertical="center"/>
    </xf>
    <xf numFmtId="4" fontId="13" fillId="10" borderId="12" xfId="0" applyNumberFormat="1" applyFont="1" applyFill="1" applyBorder="1" applyAlignment="1" applyProtection="1">
      <alignment horizontal="left" vertical="center"/>
      <protection locked="0"/>
    </xf>
    <xf numFmtId="4" fontId="13" fillId="13" borderId="12" xfId="0" applyNumberFormat="1" applyFont="1" applyFill="1" applyBorder="1" applyAlignment="1" applyProtection="1">
      <alignment horizontal="left" vertical="center"/>
    </xf>
    <xf numFmtId="4" fontId="13" fillId="0" borderId="12" xfId="0" applyNumberFormat="1" applyFont="1" applyFill="1" applyBorder="1" applyAlignment="1" applyProtection="1">
      <alignment horizontal="center" vertical="center"/>
      <protection locked="0"/>
    </xf>
    <xf numFmtId="10" fontId="13" fillId="0" borderId="4" xfId="0" applyNumberFormat="1" applyFont="1" applyFill="1" applyBorder="1" applyAlignment="1" applyProtection="1">
      <alignment horizontal="center" vertical="center"/>
      <protection locked="0"/>
    </xf>
    <xf numFmtId="4" fontId="13" fillId="11" borderId="4" xfId="0" applyNumberFormat="1" applyFont="1" applyFill="1" applyBorder="1" applyAlignment="1" applyProtection="1">
      <alignment horizontal="center" vertical="center"/>
    </xf>
    <xf numFmtId="4" fontId="13" fillId="5" borderId="4" xfId="0" applyNumberFormat="1" applyFont="1" applyFill="1" applyBorder="1" applyAlignment="1" applyProtection="1">
      <protection locked="0"/>
    </xf>
    <xf numFmtId="4" fontId="13" fillId="5" borderId="4" xfId="0" applyNumberFormat="1" applyFont="1" applyFill="1" applyBorder="1" applyAlignment="1" applyProtection="1">
      <alignment horizontal="center" vertical="center"/>
      <protection locked="0"/>
    </xf>
    <xf numFmtId="4" fontId="13" fillId="11" borderId="12" xfId="0" applyNumberFormat="1" applyFont="1" applyFill="1" applyBorder="1" applyAlignment="1" applyProtection="1">
      <alignment horizontal="center" vertical="center"/>
      <protection locked="0"/>
    </xf>
    <xf numFmtId="1" fontId="12" fillId="13" borderId="4" xfId="0" applyNumberFormat="1" applyFont="1" applyFill="1" applyBorder="1" applyAlignment="1" applyProtection="1">
      <alignment horizontal="left" vertical="center" wrapText="1"/>
    </xf>
    <xf numFmtId="4" fontId="13" fillId="13" borderId="12" xfId="0" applyNumberFormat="1" applyFont="1" applyFill="1" applyBorder="1" applyAlignment="1" applyProtection="1">
      <alignment horizontal="left" vertical="center"/>
      <protection locked="0"/>
    </xf>
    <xf numFmtId="4" fontId="13" fillId="13" borderId="12" xfId="0" applyNumberFormat="1" applyFont="1" applyFill="1" applyBorder="1" applyAlignment="1" applyProtection="1">
      <alignment horizontal="left" vertical="center" wrapText="1"/>
      <protection locked="0"/>
    </xf>
    <xf numFmtId="4" fontId="74" fillId="7" borderId="0" xfId="0" applyNumberFormat="1" applyFont="1" applyFill="1" applyBorder="1" applyAlignment="1" applyProtection="1">
      <alignment horizontal="center" vertical="center"/>
    </xf>
    <xf numFmtId="4" fontId="74" fillId="7" borderId="72" xfId="0" applyNumberFormat="1" applyFont="1" applyFill="1" applyBorder="1" applyAlignment="1">
      <alignment horizontal="left" vertical="center"/>
    </xf>
    <xf numFmtId="0" fontId="9" fillId="23" borderId="77" xfId="0" applyFont="1" applyFill="1" applyBorder="1" applyAlignment="1">
      <alignment vertical="center" wrapText="1"/>
    </xf>
    <xf numFmtId="0" fontId="9" fillId="23" borderId="78" xfId="0" applyFont="1" applyFill="1" applyBorder="1" applyAlignment="1">
      <alignment vertical="center" wrapText="1"/>
    </xf>
    <xf numFmtId="0" fontId="9" fillId="23" borderId="84" xfId="0" applyFont="1" applyFill="1" applyBorder="1" applyAlignment="1">
      <alignment vertical="center" wrapText="1"/>
    </xf>
    <xf numFmtId="0" fontId="9" fillId="11" borderId="77" xfId="0" applyFont="1" applyFill="1" applyBorder="1" applyAlignment="1">
      <alignment vertical="center" wrapText="1"/>
    </xf>
    <xf numFmtId="0" fontId="9" fillId="11" borderId="78" xfId="0" applyFont="1" applyFill="1" applyBorder="1" applyAlignment="1">
      <alignment vertical="center" wrapText="1"/>
    </xf>
    <xf numFmtId="0" fontId="9" fillId="11" borderId="84" xfId="0" applyFont="1" applyFill="1" applyBorder="1" applyAlignment="1">
      <alignment vertical="center" wrapText="1"/>
    </xf>
    <xf numFmtId="0" fontId="9" fillId="9" borderId="77" xfId="0" applyFont="1" applyFill="1" applyBorder="1" applyAlignment="1">
      <alignment vertical="center" wrapText="1"/>
    </xf>
    <xf numFmtId="0" fontId="9" fillId="9" borderId="78" xfId="0" applyFont="1" applyFill="1" applyBorder="1" applyAlignment="1">
      <alignment vertical="center" wrapText="1"/>
    </xf>
    <xf numFmtId="0" fontId="9" fillId="9" borderId="78" xfId="0" applyFont="1" applyFill="1" applyBorder="1" applyAlignment="1">
      <alignment vertical="center"/>
    </xf>
    <xf numFmtId="0" fontId="9" fillId="9" borderId="84" xfId="0" applyFont="1" applyFill="1" applyBorder="1" applyAlignment="1">
      <alignment vertical="center" wrapText="1"/>
    </xf>
    <xf numFmtId="0" fontId="9" fillId="39" borderId="77" xfId="0" applyFont="1" applyFill="1" applyBorder="1" applyAlignment="1">
      <alignment vertical="center" wrapText="1"/>
    </xf>
    <xf numFmtId="0" fontId="9" fillId="39" borderId="78" xfId="0" applyFont="1" applyFill="1" applyBorder="1" applyAlignment="1">
      <alignment vertical="center" wrapText="1"/>
    </xf>
    <xf numFmtId="0" fontId="9" fillId="39" borderId="84" xfId="0" applyFont="1" applyFill="1" applyBorder="1" applyAlignment="1">
      <alignment vertical="center" wrapText="1"/>
    </xf>
    <xf numFmtId="0" fontId="9" fillId="25" borderId="77" xfId="0" applyFont="1" applyFill="1" applyBorder="1" applyAlignment="1">
      <alignment vertical="center" wrapText="1"/>
    </xf>
    <xf numFmtId="0" fontId="9" fillId="25" borderId="78" xfId="0" applyFont="1" applyFill="1" applyBorder="1" applyAlignment="1">
      <alignment vertical="center" wrapText="1"/>
    </xf>
    <xf numFmtId="0" fontId="9" fillId="25" borderId="84" xfId="0" applyFont="1" applyFill="1" applyBorder="1" applyAlignment="1">
      <alignment vertical="center" wrapText="1"/>
    </xf>
    <xf numFmtId="0" fontId="9" fillId="16" borderId="87" xfId="0" applyFont="1" applyFill="1" applyBorder="1" applyAlignment="1">
      <alignment vertical="center" wrapText="1"/>
    </xf>
    <xf numFmtId="0" fontId="9" fillId="9" borderId="89" xfId="0" applyFont="1" applyFill="1" applyBorder="1" applyAlignment="1">
      <alignment vertical="center" wrapText="1"/>
    </xf>
    <xf numFmtId="0" fontId="9" fillId="13" borderId="77" xfId="0" applyFont="1" applyFill="1" applyBorder="1" applyAlignment="1">
      <alignment vertical="center" wrapText="1"/>
    </xf>
    <xf numFmtId="0" fontId="9" fillId="13" borderId="78" xfId="0" applyFont="1" applyFill="1" applyBorder="1" applyAlignment="1">
      <alignment vertical="center" wrapText="1"/>
    </xf>
    <xf numFmtId="0" fontId="9" fillId="13" borderId="79" xfId="0" applyFont="1" applyFill="1" applyBorder="1" applyAlignment="1">
      <alignment vertical="center" wrapText="1"/>
    </xf>
    <xf numFmtId="4" fontId="75" fillId="37" borderId="91" xfId="0" applyNumberFormat="1" applyFont="1" applyFill="1" applyBorder="1" applyAlignment="1" applyProtection="1">
      <alignment horizontal="center" vertical="center"/>
    </xf>
    <xf numFmtId="4" fontId="75" fillId="38" borderId="91" xfId="0" applyNumberFormat="1" applyFont="1" applyFill="1" applyBorder="1" applyAlignment="1" applyProtection="1">
      <alignment horizontal="center" vertical="center"/>
    </xf>
    <xf numFmtId="4" fontId="75" fillId="37" borderId="66" xfId="0" applyNumberFormat="1" applyFont="1" applyFill="1" applyBorder="1" applyAlignment="1" applyProtection="1">
      <alignment horizontal="center" vertical="center"/>
    </xf>
    <xf numFmtId="4" fontId="74" fillId="7" borderId="91" xfId="0" applyNumberFormat="1" applyFont="1" applyFill="1" applyBorder="1" applyAlignment="1" applyProtection="1">
      <alignment horizontal="center" vertical="center"/>
    </xf>
    <xf numFmtId="4" fontId="74" fillId="7" borderId="13" xfId="0" applyNumberFormat="1" applyFont="1" applyFill="1" applyBorder="1" applyAlignment="1" applyProtection="1">
      <alignment horizontal="center" vertical="center"/>
    </xf>
    <xf numFmtId="4" fontId="74" fillId="7" borderId="24" xfId="0" applyNumberFormat="1" applyFont="1" applyFill="1" applyBorder="1" applyAlignment="1" applyProtection="1">
      <alignment horizontal="center" vertical="center"/>
    </xf>
    <xf numFmtId="4" fontId="9" fillId="39" borderId="92" xfId="0" applyNumberFormat="1" applyFont="1" applyFill="1" applyBorder="1" applyAlignment="1" applyProtection="1">
      <alignment horizontal="center" vertical="center"/>
    </xf>
    <xf numFmtId="4" fontId="9" fillId="39" borderId="75" xfId="0" applyNumberFormat="1" applyFont="1" applyFill="1" applyBorder="1" applyAlignment="1" applyProtection="1">
      <alignment horizontal="center" vertical="center"/>
    </xf>
    <xf numFmtId="4" fontId="9" fillId="39" borderId="93" xfId="0" applyNumberFormat="1" applyFont="1" applyFill="1" applyBorder="1" applyAlignment="1" applyProtection="1">
      <alignment horizontal="center" vertical="center"/>
    </xf>
    <xf numFmtId="4" fontId="9" fillId="25" borderId="92" xfId="0" applyNumberFormat="1" applyFont="1" applyFill="1" applyBorder="1" applyAlignment="1" applyProtection="1">
      <alignment horizontal="center" vertical="center"/>
    </xf>
    <xf numFmtId="4" fontId="9" fillId="25" borderId="75" xfId="0" applyNumberFormat="1" applyFont="1" applyFill="1" applyBorder="1" applyAlignment="1" applyProtection="1">
      <alignment horizontal="center" vertical="center"/>
    </xf>
    <xf numFmtId="4" fontId="9" fillId="25" borderId="93" xfId="0" applyNumberFormat="1" applyFont="1" applyFill="1" applyBorder="1" applyAlignment="1" applyProtection="1">
      <alignment horizontal="center" vertical="center"/>
    </xf>
    <xf numFmtId="4" fontId="9" fillId="16" borderId="94" xfId="0" applyNumberFormat="1" applyFont="1" applyFill="1" applyBorder="1" applyAlignment="1" applyProtection="1">
      <alignment horizontal="center" vertical="center"/>
    </xf>
    <xf numFmtId="4" fontId="9" fillId="13" borderId="92" xfId="0" applyNumberFormat="1" applyFont="1" applyFill="1" applyBorder="1" applyAlignment="1" applyProtection="1">
      <alignment horizontal="center" vertical="center"/>
    </xf>
    <xf numFmtId="4" fontId="9" fillId="13" borderId="75" xfId="0" applyNumberFormat="1" applyFont="1" applyFill="1" applyBorder="1" applyAlignment="1" applyProtection="1">
      <alignment horizontal="center" vertical="center"/>
    </xf>
    <xf numFmtId="4" fontId="9" fillId="13" borderId="95" xfId="0" applyNumberFormat="1" applyFont="1" applyFill="1" applyBorder="1" applyAlignment="1" applyProtection="1">
      <alignment horizontal="center" vertical="center"/>
    </xf>
    <xf numFmtId="4" fontId="9" fillId="9" borderId="96" xfId="0" applyNumberFormat="1" applyFont="1" applyFill="1" applyBorder="1" applyAlignment="1" applyProtection="1">
      <alignment horizontal="center" vertical="center"/>
    </xf>
    <xf numFmtId="4" fontId="74" fillId="7" borderId="72" xfId="0" applyNumberFormat="1" applyFont="1" applyFill="1" applyBorder="1" applyAlignment="1">
      <alignment horizontal="left"/>
    </xf>
    <xf numFmtId="4" fontId="9" fillId="0" borderId="0" xfId="0" applyNumberFormat="1" applyFont="1" applyFill="1" applyAlignment="1">
      <alignment horizontal="left" vertical="center"/>
    </xf>
    <xf numFmtId="4" fontId="74" fillId="7" borderId="4" xfId="0" applyNumberFormat="1" applyFont="1" applyFill="1" applyBorder="1" applyAlignment="1">
      <alignment horizontal="left" vertical="center"/>
    </xf>
    <xf numFmtId="3" fontId="74" fillId="7" borderId="4" xfId="0" applyNumberFormat="1" applyFont="1" applyFill="1" applyBorder="1" applyAlignment="1">
      <alignment horizontal="left" vertical="center"/>
    </xf>
    <xf numFmtId="0" fontId="74" fillId="7" borderId="4" xfId="0" applyFont="1" applyFill="1" applyBorder="1" applyAlignment="1">
      <alignment horizontal="left" vertical="center"/>
    </xf>
    <xf numFmtId="4" fontId="74" fillId="7" borderId="14" xfId="0" applyNumberFormat="1" applyFont="1" applyFill="1" applyBorder="1" applyAlignment="1">
      <alignment horizontal="center" vertical="center"/>
    </xf>
    <xf numFmtId="0" fontId="74" fillId="7" borderId="14" xfId="0" applyFont="1" applyFill="1" applyBorder="1" applyAlignment="1">
      <alignment horizontal="left" vertical="center"/>
    </xf>
    <xf numFmtId="4" fontId="74" fillId="7" borderId="0" xfId="0" applyNumberFormat="1" applyFont="1" applyFill="1" applyBorder="1" applyAlignment="1">
      <alignment horizontal="left" vertical="center"/>
    </xf>
    <xf numFmtId="4" fontId="74" fillId="7" borderId="0" xfId="0" applyNumberFormat="1" applyFont="1" applyFill="1" applyAlignment="1">
      <alignment horizontal="left" vertical="center"/>
    </xf>
    <xf numFmtId="4" fontId="74" fillId="7" borderId="75" xfId="0" applyNumberFormat="1" applyFont="1" applyFill="1" applyBorder="1" applyAlignment="1">
      <alignment horizontal="left" vertical="center"/>
    </xf>
    <xf numFmtId="4" fontId="36" fillId="35" borderId="72" xfId="0" applyNumberFormat="1" applyFont="1" applyFill="1" applyBorder="1" applyAlignment="1">
      <alignment horizontal="center" vertical="center"/>
    </xf>
    <xf numFmtId="4" fontId="74" fillId="7" borderId="72" xfId="0" applyNumberFormat="1" applyFont="1" applyFill="1" applyBorder="1" applyAlignment="1">
      <alignment horizontal="center" vertical="center"/>
    </xf>
    <xf numFmtId="4" fontId="74" fillId="7" borderId="0" xfId="0" applyNumberFormat="1" applyFont="1" applyFill="1" applyAlignment="1">
      <alignment horizontal="center" vertical="center"/>
    </xf>
    <xf numFmtId="0" fontId="74" fillId="7" borderId="73" xfId="0" applyFont="1" applyFill="1" applyBorder="1" applyAlignment="1">
      <alignment horizontal="left"/>
    </xf>
    <xf numFmtId="0" fontId="74" fillId="7" borderId="72" xfId="0" applyFont="1" applyFill="1" applyBorder="1" applyAlignment="1">
      <alignment horizontal="left"/>
    </xf>
    <xf numFmtId="0" fontId="36" fillId="35" borderId="72" xfId="0" applyFont="1" applyFill="1" applyBorder="1" applyAlignment="1">
      <alignment horizontal="center"/>
    </xf>
    <xf numFmtId="0" fontId="74" fillId="7" borderId="17" xfId="0" applyFont="1" applyFill="1" applyBorder="1" applyAlignment="1">
      <alignment horizontal="left" vertical="center"/>
    </xf>
    <xf numFmtId="0" fontId="74" fillId="7" borderId="10" xfId="0" applyFont="1" applyFill="1" applyBorder="1" applyAlignment="1">
      <alignment horizontal="left" vertical="center"/>
    </xf>
    <xf numFmtId="4" fontId="74" fillId="7" borderId="12" xfId="0" applyNumberFormat="1" applyFont="1" applyFill="1" applyBorder="1" applyAlignment="1">
      <alignment horizontal="left" vertical="center"/>
    </xf>
    <xf numFmtId="3" fontId="74" fillId="7" borderId="12" xfId="0" applyNumberFormat="1" applyFont="1" applyFill="1" applyBorder="1" applyAlignment="1">
      <alignment horizontal="left" vertical="center"/>
    </xf>
    <xf numFmtId="4" fontId="11" fillId="23" borderId="80" xfId="0" applyNumberFormat="1" applyFont="1" applyFill="1" applyBorder="1" applyAlignment="1">
      <alignment horizontal="left" vertical="center"/>
    </xf>
    <xf numFmtId="3" fontId="36" fillId="23" borderId="80" xfId="0" applyNumberFormat="1" applyFont="1" applyFill="1" applyBorder="1" applyAlignment="1">
      <alignment horizontal="left" vertical="center"/>
    </xf>
    <xf numFmtId="0" fontId="11" fillId="23" borderId="80" xfId="0" applyFont="1" applyFill="1" applyBorder="1" applyAlignment="1">
      <alignment horizontal="left" vertical="center"/>
    </xf>
    <xf numFmtId="49" fontId="11" fillId="23" borderId="80" xfId="0" quotePrefix="1" applyNumberFormat="1" applyFont="1" applyFill="1" applyBorder="1" applyAlignment="1">
      <alignment horizontal="left" vertical="center"/>
    </xf>
    <xf numFmtId="0" fontId="11" fillId="23" borderId="80" xfId="0" quotePrefix="1" applyFont="1" applyFill="1" applyBorder="1" applyAlignment="1">
      <alignment horizontal="center" vertical="center"/>
    </xf>
    <xf numFmtId="4" fontId="74" fillId="23" borderId="80" xfId="0" applyNumberFormat="1" applyFont="1" applyFill="1" applyBorder="1" applyAlignment="1">
      <alignment horizontal="left" vertical="center"/>
    </xf>
    <xf numFmtId="4" fontId="9" fillId="23" borderId="80" xfId="0" applyNumberFormat="1" applyFont="1" applyFill="1" applyBorder="1" applyAlignment="1">
      <alignment horizontal="left" vertical="center"/>
    </xf>
    <xf numFmtId="4" fontId="9" fillId="23" borderId="81" xfId="0" applyNumberFormat="1" applyFont="1" applyFill="1" applyBorder="1" applyAlignment="1">
      <alignment horizontal="left" vertical="center"/>
    </xf>
    <xf numFmtId="4" fontId="36" fillId="35" borderId="72" xfId="0" applyNumberFormat="1" applyFont="1" applyFill="1" applyBorder="1" applyAlignment="1">
      <alignment horizontal="left" vertical="center"/>
    </xf>
    <xf numFmtId="4" fontId="11" fillId="0" borderId="72" xfId="0" applyNumberFormat="1" applyFont="1" applyFill="1" applyBorder="1" applyAlignment="1">
      <alignment horizontal="center" vertical="center"/>
    </xf>
    <xf numFmtId="4" fontId="11" fillId="23" borderId="72" xfId="0" applyNumberFormat="1" applyFont="1" applyFill="1" applyBorder="1" applyAlignment="1">
      <alignment horizontal="left" vertical="center"/>
    </xf>
    <xf numFmtId="3" fontId="36" fillId="23" borderId="72" xfId="0" applyNumberFormat="1" applyFont="1" applyFill="1" applyBorder="1" applyAlignment="1">
      <alignment horizontal="left" vertical="center"/>
    </xf>
    <xf numFmtId="0" fontId="11" fillId="23" borderId="72" xfId="0" applyFont="1" applyFill="1" applyBorder="1" applyAlignment="1">
      <alignment horizontal="left" vertical="center"/>
    </xf>
    <xf numFmtId="49" fontId="11" fillId="23" borderId="72" xfId="0" quotePrefix="1" applyNumberFormat="1" applyFont="1" applyFill="1" applyBorder="1" applyAlignment="1">
      <alignment horizontal="left" vertical="center"/>
    </xf>
    <xf numFmtId="0" fontId="11" fillId="23" borderId="72" xfId="0" quotePrefix="1" applyFont="1" applyFill="1" applyBorder="1" applyAlignment="1">
      <alignment horizontal="center" vertical="center"/>
    </xf>
    <xf numFmtId="4" fontId="74" fillId="23" borderId="72" xfId="0" applyNumberFormat="1" applyFont="1" applyFill="1" applyBorder="1" applyAlignment="1">
      <alignment horizontal="left" vertical="center"/>
    </xf>
    <xf numFmtId="4" fontId="9" fillId="23" borderId="72" xfId="0" applyNumberFormat="1" applyFont="1" applyFill="1" applyBorder="1" applyAlignment="1">
      <alignment horizontal="left" vertical="center"/>
    </xf>
    <xf numFmtId="4" fontId="9" fillId="23" borderId="82" xfId="0" applyNumberFormat="1" applyFont="1" applyFill="1" applyBorder="1" applyAlignment="1">
      <alignment horizontal="left" vertical="center"/>
    </xf>
    <xf numFmtId="4" fontId="76" fillId="0" borderId="72" xfId="0" applyNumberFormat="1" applyFont="1" applyFill="1" applyBorder="1" applyAlignment="1">
      <alignment horizontal="center" vertical="center"/>
    </xf>
    <xf numFmtId="4" fontId="11" fillId="23" borderId="72" xfId="0" applyNumberFormat="1" applyFont="1" applyFill="1" applyBorder="1" applyAlignment="1">
      <alignment horizontal="center" vertical="center"/>
    </xf>
    <xf numFmtId="4" fontId="9" fillId="8" borderId="0" xfId="0" applyNumberFormat="1" applyFont="1" applyFill="1" applyAlignment="1">
      <alignment horizontal="left" vertical="center"/>
    </xf>
    <xf numFmtId="4" fontId="11" fillId="23" borderId="85" xfId="0" applyNumberFormat="1" applyFont="1" applyFill="1" applyBorder="1" applyAlignment="1">
      <alignment horizontal="left" vertical="center"/>
    </xf>
    <xf numFmtId="3" fontId="36" fillId="23" borderId="85" xfId="0" applyNumberFormat="1" applyFont="1" applyFill="1" applyBorder="1" applyAlignment="1">
      <alignment horizontal="left" vertical="center"/>
    </xf>
    <xf numFmtId="0" fontId="11" fillId="23" borderId="85" xfId="0" applyFont="1" applyFill="1" applyBorder="1" applyAlignment="1">
      <alignment horizontal="left" vertical="center"/>
    </xf>
    <xf numFmtId="49" fontId="11" fillId="23" borderId="85" xfId="0" quotePrefix="1" applyNumberFormat="1" applyFont="1" applyFill="1" applyBorder="1" applyAlignment="1">
      <alignment horizontal="left" vertical="center"/>
    </xf>
    <xf numFmtId="0" fontId="11" fillId="23" borderId="85" xfId="0" quotePrefix="1" applyFont="1" applyFill="1" applyBorder="1" applyAlignment="1">
      <alignment horizontal="center" vertical="center"/>
    </xf>
    <xf numFmtId="4" fontId="74" fillId="23" borderId="85" xfId="0" applyNumberFormat="1" applyFont="1" applyFill="1" applyBorder="1" applyAlignment="1">
      <alignment horizontal="left" vertical="center"/>
    </xf>
    <xf numFmtId="4" fontId="9" fillId="23" borderId="85" xfId="0" applyNumberFormat="1" applyFont="1" applyFill="1" applyBorder="1" applyAlignment="1">
      <alignment horizontal="left" vertical="center"/>
    </xf>
    <xf numFmtId="4" fontId="9" fillId="23" borderId="86" xfId="0" applyNumberFormat="1" applyFont="1" applyFill="1" applyBorder="1" applyAlignment="1">
      <alignment horizontal="left" vertical="center"/>
    </xf>
    <xf numFmtId="4" fontId="9" fillId="36" borderId="72" xfId="0" applyNumberFormat="1" applyFont="1" applyFill="1" applyBorder="1" applyAlignment="1">
      <alignment horizontal="left" vertical="center"/>
    </xf>
    <xf numFmtId="4" fontId="11" fillId="11" borderId="80" xfId="0" applyNumberFormat="1" applyFont="1" applyFill="1" applyBorder="1" applyAlignment="1">
      <alignment horizontal="left" vertical="center"/>
    </xf>
    <xf numFmtId="3" fontId="11" fillId="11" borderId="80" xfId="0" applyNumberFormat="1" applyFont="1" applyFill="1" applyBorder="1" applyAlignment="1">
      <alignment horizontal="left" vertical="center"/>
    </xf>
    <xf numFmtId="0" fontId="11" fillId="11" borderId="80" xfId="0" applyFont="1" applyFill="1" applyBorder="1" applyAlignment="1">
      <alignment horizontal="left" vertical="center"/>
    </xf>
    <xf numFmtId="49" fontId="11" fillId="11" borderId="80" xfId="0" quotePrefix="1" applyNumberFormat="1" applyFont="1" applyFill="1" applyBorder="1" applyAlignment="1">
      <alignment horizontal="left" vertical="center"/>
    </xf>
    <xf numFmtId="0" fontId="11" fillId="11" borderId="80" xfId="0" quotePrefix="1" applyFont="1" applyFill="1" applyBorder="1" applyAlignment="1">
      <alignment horizontal="center" vertical="center"/>
    </xf>
    <xf numFmtId="4" fontId="74" fillId="11" borderId="80" xfId="0" applyNumberFormat="1" applyFont="1" applyFill="1" applyBorder="1" applyAlignment="1">
      <alignment horizontal="left" vertical="center"/>
    </xf>
    <xf numFmtId="4" fontId="9" fillId="11" borderId="80" xfId="0" applyNumberFormat="1" applyFont="1" applyFill="1" applyBorder="1" applyAlignment="1">
      <alignment horizontal="left" vertical="center"/>
    </xf>
    <xf numFmtId="4" fontId="9" fillId="11" borderId="81" xfId="0" applyNumberFormat="1" applyFont="1" applyFill="1" applyBorder="1" applyAlignment="1">
      <alignment horizontal="left" vertical="center"/>
    </xf>
    <xf numFmtId="4" fontId="11" fillId="11" borderId="72" xfId="0" applyNumberFormat="1" applyFont="1" applyFill="1" applyBorder="1" applyAlignment="1">
      <alignment horizontal="left" vertical="center"/>
    </xf>
    <xf numFmtId="3" fontId="11" fillId="11" borderId="72" xfId="0" applyNumberFormat="1" applyFont="1" applyFill="1" applyBorder="1" applyAlignment="1">
      <alignment horizontal="left" vertical="center"/>
    </xf>
    <xf numFmtId="0" fontId="11" fillId="11" borderId="72" xfId="0" applyFont="1" applyFill="1" applyBorder="1" applyAlignment="1">
      <alignment horizontal="left" vertical="center"/>
    </xf>
    <xf numFmtId="49" fontId="11" fillId="11" borderId="72" xfId="0" quotePrefix="1" applyNumberFormat="1" applyFont="1" applyFill="1" applyBorder="1" applyAlignment="1">
      <alignment horizontal="left" vertical="center"/>
    </xf>
    <xf numFmtId="0" fontId="11" fillId="11" borderId="72" xfId="0" quotePrefix="1" applyFont="1" applyFill="1" applyBorder="1" applyAlignment="1">
      <alignment horizontal="center" vertical="center"/>
    </xf>
    <xf numFmtId="4" fontId="74" fillId="11" borderId="72" xfId="0" applyNumberFormat="1" applyFont="1" applyFill="1" applyBorder="1" applyAlignment="1">
      <alignment horizontal="left" vertical="center"/>
    </xf>
    <xf numFmtId="4" fontId="9" fillId="11" borderId="72" xfId="0" applyNumberFormat="1" applyFont="1" applyFill="1" applyBorder="1" applyAlignment="1">
      <alignment horizontal="left" vertical="center"/>
    </xf>
    <xf numFmtId="4" fontId="9" fillId="11" borderId="82" xfId="0" applyNumberFormat="1" applyFont="1" applyFill="1" applyBorder="1" applyAlignment="1">
      <alignment horizontal="left" vertical="center"/>
    </xf>
    <xf numFmtId="4" fontId="11" fillId="11" borderId="85" xfId="0" applyNumberFormat="1" applyFont="1" applyFill="1" applyBorder="1" applyAlignment="1">
      <alignment horizontal="left" vertical="center"/>
    </xf>
    <xf numFmtId="3" fontId="11" fillId="11" borderId="85" xfId="0" applyNumberFormat="1" applyFont="1" applyFill="1" applyBorder="1" applyAlignment="1">
      <alignment horizontal="left" vertical="center"/>
    </xf>
    <xf numFmtId="0" fontId="11" fillId="11" borderId="85" xfId="0" applyFont="1" applyFill="1" applyBorder="1" applyAlignment="1">
      <alignment horizontal="left" vertical="center"/>
    </xf>
    <xf numFmtId="49" fontId="11" fillId="11" borderId="85" xfId="0" quotePrefix="1" applyNumberFormat="1" applyFont="1" applyFill="1" applyBorder="1" applyAlignment="1">
      <alignment horizontal="left" vertical="center"/>
    </xf>
    <xf numFmtId="4" fontId="9" fillId="11" borderId="85" xfId="0" applyNumberFormat="1" applyFont="1" applyFill="1" applyBorder="1" applyAlignment="1">
      <alignment horizontal="left" vertical="center"/>
    </xf>
    <xf numFmtId="4" fontId="9" fillId="11" borderId="85" xfId="0" applyNumberFormat="1" applyFont="1" applyFill="1" applyBorder="1" applyAlignment="1">
      <alignment horizontal="center" vertical="center"/>
    </xf>
    <xf numFmtId="4" fontId="74" fillId="11" borderId="85" xfId="0" applyNumberFormat="1" applyFont="1" applyFill="1" applyBorder="1" applyAlignment="1">
      <alignment horizontal="left" vertical="center"/>
    </xf>
    <xf numFmtId="4" fontId="9" fillId="11" borderId="86" xfId="0" applyNumberFormat="1" applyFont="1" applyFill="1" applyBorder="1" applyAlignment="1">
      <alignment horizontal="left" vertical="center"/>
    </xf>
    <xf numFmtId="4" fontId="36" fillId="36" borderId="72" xfId="0" applyNumberFormat="1" applyFont="1" applyFill="1" applyBorder="1" applyAlignment="1">
      <alignment horizontal="left" vertical="center"/>
    </xf>
    <xf numFmtId="4" fontId="11" fillId="9" borderId="80" xfId="0" applyNumberFormat="1" applyFont="1" applyFill="1" applyBorder="1" applyAlignment="1">
      <alignment horizontal="left" vertical="center"/>
    </xf>
    <xf numFmtId="3" fontId="11" fillId="9" borderId="80" xfId="0" applyNumberFormat="1" applyFont="1" applyFill="1" applyBorder="1" applyAlignment="1">
      <alignment horizontal="left" vertical="center"/>
    </xf>
    <xf numFmtId="0" fontId="11" fillId="9" borderId="80" xfId="0" applyFont="1" applyFill="1" applyBorder="1" applyAlignment="1">
      <alignment horizontal="left" vertical="center"/>
    </xf>
    <xf numFmtId="49" fontId="11" fillId="9" borderId="80" xfId="0" quotePrefix="1" applyNumberFormat="1" applyFont="1" applyFill="1" applyBorder="1" applyAlignment="1">
      <alignment horizontal="left" vertical="center"/>
    </xf>
    <xf numFmtId="14" fontId="11" fillId="9" borderId="80" xfId="0" quotePrefix="1" applyNumberFormat="1" applyFont="1" applyFill="1" applyBorder="1" applyAlignment="1">
      <alignment horizontal="center" vertical="center"/>
    </xf>
    <xf numFmtId="4" fontId="74" fillId="9" borderId="80" xfId="0" applyNumberFormat="1" applyFont="1" applyFill="1" applyBorder="1" applyAlignment="1">
      <alignment horizontal="left" vertical="center"/>
    </xf>
    <xf numFmtId="4" fontId="9" fillId="9" borderId="80" xfId="0" applyNumberFormat="1" applyFont="1" applyFill="1" applyBorder="1" applyAlignment="1">
      <alignment horizontal="left" vertical="center"/>
    </xf>
    <xf numFmtId="4" fontId="9" fillId="9" borderId="81" xfId="0" applyNumberFormat="1" applyFont="1" applyFill="1" applyBorder="1" applyAlignment="1">
      <alignment horizontal="left" vertical="center"/>
    </xf>
    <xf numFmtId="4" fontId="11" fillId="9" borderId="72" xfId="0" applyNumberFormat="1" applyFont="1" applyFill="1" applyBorder="1" applyAlignment="1">
      <alignment horizontal="left" vertical="center"/>
    </xf>
    <xf numFmtId="3" fontId="11" fillId="9" borderId="72" xfId="0" applyNumberFormat="1" applyFont="1" applyFill="1" applyBorder="1" applyAlignment="1">
      <alignment horizontal="left" vertical="center"/>
    </xf>
    <xf numFmtId="0" fontId="11" fillId="9" borderId="72" xfId="0" applyFont="1" applyFill="1" applyBorder="1" applyAlignment="1">
      <alignment horizontal="left" vertical="center"/>
    </xf>
    <xf numFmtId="49" fontId="11" fillId="9" borderId="72" xfId="0" quotePrefix="1" applyNumberFormat="1" applyFont="1" applyFill="1" applyBorder="1" applyAlignment="1">
      <alignment horizontal="left" vertical="center"/>
    </xf>
    <xf numFmtId="4" fontId="9" fillId="9" borderId="72" xfId="0" applyNumberFormat="1" applyFont="1" applyFill="1" applyBorder="1" applyAlignment="1">
      <alignment horizontal="left" vertical="center"/>
    </xf>
    <xf numFmtId="4" fontId="9" fillId="9" borderId="72" xfId="0" applyNumberFormat="1" applyFont="1" applyFill="1" applyBorder="1" applyAlignment="1">
      <alignment horizontal="center" vertical="center"/>
    </xf>
    <xf numFmtId="4" fontId="74" fillId="9" borderId="72" xfId="0" applyNumberFormat="1" applyFont="1" applyFill="1" applyBorder="1" applyAlignment="1">
      <alignment horizontal="left" vertical="center"/>
    </xf>
    <xf numFmtId="4" fontId="9" fillId="9" borderId="82" xfId="0" applyNumberFormat="1" applyFont="1" applyFill="1" applyBorder="1" applyAlignment="1">
      <alignment horizontal="left" vertical="center"/>
    </xf>
    <xf numFmtId="4" fontId="9" fillId="0" borderId="72" xfId="0" applyNumberFormat="1" applyFont="1" applyFill="1" applyBorder="1" applyAlignment="1">
      <alignment horizontal="center" vertical="center"/>
    </xf>
    <xf numFmtId="4" fontId="11" fillId="9" borderId="85" xfId="0" applyNumberFormat="1" applyFont="1" applyFill="1" applyBorder="1" applyAlignment="1">
      <alignment horizontal="left" vertical="center"/>
    </xf>
    <xf numFmtId="3" fontId="11" fillId="9" borderId="85" xfId="0" applyNumberFormat="1" applyFont="1" applyFill="1" applyBorder="1" applyAlignment="1">
      <alignment horizontal="left" vertical="center"/>
    </xf>
    <xf numFmtId="0" fontId="11" fillId="9" borderId="85" xfId="0" applyFont="1" applyFill="1" applyBorder="1" applyAlignment="1">
      <alignment horizontal="left" vertical="center"/>
    </xf>
    <xf numFmtId="49" fontId="11" fillId="9" borderId="85" xfId="0" quotePrefix="1" applyNumberFormat="1" applyFont="1" applyFill="1" applyBorder="1" applyAlignment="1">
      <alignment horizontal="left" vertical="center"/>
    </xf>
    <xf numFmtId="4" fontId="9" fillId="9" borderId="85" xfId="0" applyNumberFormat="1" applyFont="1" applyFill="1" applyBorder="1" applyAlignment="1">
      <alignment horizontal="left" vertical="center"/>
    </xf>
    <xf numFmtId="4" fontId="9" fillId="9" borderId="85" xfId="0" applyNumberFormat="1" applyFont="1" applyFill="1" applyBorder="1" applyAlignment="1">
      <alignment horizontal="center" vertical="center"/>
    </xf>
    <xf numFmtId="4" fontId="74" fillId="9" borderId="85" xfId="0" applyNumberFormat="1" applyFont="1" applyFill="1" applyBorder="1" applyAlignment="1">
      <alignment horizontal="left" vertical="center"/>
    </xf>
    <xf numFmtId="4" fontId="9" fillId="9" borderId="86" xfId="0" applyNumberFormat="1" applyFont="1" applyFill="1" applyBorder="1" applyAlignment="1">
      <alignment horizontal="left" vertical="center"/>
    </xf>
    <xf numFmtId="0" fontId="74" fillId="38" borderId="72" xfId="0" applyFont="1" applyFill="1" applyBorder="1" applyAlignment="1">
      <alignment vertical="center"/>
    </xf>
    <xf numFmtId="4" fontId="74" fillId="38" borderId="72" xfId="0" applyNumberFormat="1" applyFont="1" applyFill="1" applyBorder="1" applyAlignment="1">
      <alignment horizontal="left" vertical="center"/>
    </xf>
    <xf numFmtId="3" fontId="74" fillId="38" borderId="72" xfId="0" applyNumberFormat="1" applyFont="1" applyFill="1" applyBorder="1" applyAlignment="1">
      <alignment horizontal="left" vertical="center"/>
    </xf>
    <xf numFmtId="0" fontId="74" fillId="38" borderId="72" xfId="0" applyFont="1" applyFill="1" applyBorder="1" applyAlignment="1">
      <alignment horizontal="left" vertical="center"/>
    </xf>
    <xf numFmtId="49" fontId="74" fillId="38" borderId="72" xfId="0" quotePrefix="1" applyNumberFormat="1" applyFont="1" applyFill="1" applyBorder="1" applyAlignment="1">
      <alignment horizontal="left" vertical="center"/>
    </xf>
    <xf numFmtId="0" fontId="74" fillId="38" borderId="72" xfId="0" quotePrefix="1" applyFont="1" applyFill="1" applyBorder="1" applyAlignment="1">
      <alignment horizontal="center" vertical="center"/>
    </xf>
    <xf numFmtId="4" fontId="11" fillId="20" borderId="72" xfId="0" applyNumberFormat="1" applyFont="1" applyFill="1" applyBorder="1" applyAlignment="1">
      <alignment horizontal="center" vertical="center"/>
    </xf>
    <xf numFmtId="4" fontId="74" fillId="38" borderId="72" xfId="0" applyNumberFormat="1" applyFont="1" applyFill="1" applyBorder="1" applyAlignment="1">
      <alignment horizontal="center" vertical="center"/>
    </xf>
    <xf numFmtId="4" fontId="9" fillId="7" borderId="0" xfId="0" applyNumberFormat="1" applyFont="1" applyFill="1" applyAlignment="1">
      <alignment horizontal="left" vertical="center"/>
    </xf>
    <xf numFmtId="0" fontId="74" fillId="38" borderId="85" xfId="0" applyFont="1" applyFill="1" applyBorder="1" applyAlignment="1">
      <alignment vertical="center"/>
    </xf>
    <xf numFmtId="4" fontId="74" fillId="38" borderId="85" xfId="0" applyNumberFormat="1" applyFont="1" applyFill="1" applyBorder="1" applyAlignment="1">
      <alignment horizontal="left" vertical="center"/>
    </xf>
    <xf numFmtId="3" fontId="74" fillId="38" borderId="85" xfId="0" applyNumberFormat="1" applyFont="1" applyFill="1" applyBorder="1" applyAlignment="1">
      <alignment horizontal="left" vertical="center"/>
    </xf>
    <xf numFmtId="0" fontId="74" fillId="38" borderId="85" xfId="0" applyFont="1" applyFill="1" applyBorder="1" applyAlignment="1">
      <alignment horizontal="left" vertical="center"/>
    </xf>
    <xf numFmtId="49" fontId="74" fillId="38" borderId="85" xfId="0" quotePrefix="1" applyNumberFormat="1" applyFont="1" applyFill="1" applyBorder="1" applyAlignment="1">
      <alignment horizontal="left" vertical="center"/>
    </xf>
    <xf numFmtId="4" fontId="74" fillId="38" borderId="85" xfId="0" applyNumberFormat="1" applyFont="1" applyFill="1" applyBorder="1" applyAlignment="1">
      <alignment horizontal="center" vertical="center"/>
    </xf>
    <xf numFmtId="4" fontId="11" fillId="39" borderId="80" xfId="0" applyNumberFormat="1" applyFont="1" applyFill="1" applyBorder="1" applyAlignment="1">
      <alignment horizontal="left" vertical="center"/>
    </xf>
    <xf numFmtId="3" fontId="9" fillId="39" borderId="80" xfId="0" applyNumberFormat="1" applyFont="1" applyFill="1" applyBorder="1" applyAlignment="1">
      <alignment horizontal="left" vertical="center"/>
    </xf>
    <xf numFmtId="4" fontId="9" fillId="39" borderId="80" xfId="0" applyNumberFormat="1" applyFont="1" applyFill="1" applyBorder="1" applyAlignment="1">
      <alignment horizontal="left" vertical="center"/>
    </xf>
    <xf numFmtId="49" fontId="11" fillId="39" borderId="80" xfId="0" quotePrefix="1" applyNumberFormat="1" applyFont="1" applyFill="1" applyBorder="1" applyAlignment="1">
      <alignment horizontal="left" vertical="center"/>
    </xf>
    <xf numFmtId="4" fontId="9" fillId="39" borderId="80" xfId="0" applyNumberFormat="1" applyFont="1" applyFill="1" applyBorder="1" applyAlignment="1">
      <alignment horizontal="center" vertical="center"/>
    </xf>
    <xf numFmtId="4" fontId="74" fillId="39" borderId="80" xfId="0" applyNumberFormat="1" applyFont="1" applyFill="1" applyBorder="1" applyAlignment="1">
      <alignment horizontal="left" vertical="center"/>
    </xf>
    <xf numFmtId="4" fontId="11" fillId="39" borderId="72" xfId="0" applyNumberFormat="1" applyFont="1" applyFill="1" applyBorder="1" applyAlignment="1">
      <alignment horizontal="left" vertical="center"/>
    </xf>
    <xf numFmtId="3" fontId="9" fillId="39" borderId="72" xfId="0" applyNumberFormat="1" applyFont="1" applyFill="1" applyBorder="1" applyAlignment="1">
      <alignment horizontal="left" vertical="center"/>
    </xf>
    <xf numFmtId="4" fontId="9" fillId="39" borderId="72" xfId="0" applyNumberFormat="1" applyFont="1" applyFill="1" applyBorder="1" applyAlignment="1">
      <alignment horizontal="left" vertical="center"/>
    </xf>
    <xf numFmtId="49" fontId="11" fillId="39" borderId="72" xfId="0" quotePrefix="1" applyNumberFormat="1" applyFont="1" applyFill="1" applyBorder="1" applyAlignment="1">
      <alignment horizontal="left" vertical="center"/>
    </xf>
    <xf numFmtId="4" fontId="9" fillId="39" borderId="72" xfId="0" applyNumberFormat="1" applyFont="1" applyFill="1" applyBorder="1" applyAlignment="1">
      <alignment horizontal="center" vertical="center"/>
    </xf>
    <xf numFmtId="4" fontId="74" fillId="39" borderId="72" xfId="0" applyNumberFormat="1" applyFont="1" applyFill="1" applyBorder="1" applyAlignment="1">
      <alignment horizontal="left" vertical="center"/>
    </xf>
    <xf numFmtId="4" fontId="11" fillId="39" borderId="85" xfId="0" applyNumberFormat="1" applyFont="1" applyFill="1" applyBorder="1" applyAlignment="1">
      <alignment horizontal="left" vertical="center"/>
    </xf>
    <xf numFmtId="3" fontId="9" fillId="39" borderId="85" xfId="0" applyNumberFormat="1" applyFont="1" applyFill="1" applyBorder="1" applyAlignment="1">
      <alignment horizontal="left" vertical="center"/>
    </xf>
    <xf numFmtId="4" fontId="9" fillId="39" borderId="85" xfId="0" applyNumberFormat="1" applyFont="1" applyFill="1" applyBorder="1" applyAlignment="1">
      <alignment horizontal="left" vertical="center"/>
    </xf>
    <xf numFmtId="49" fontId="11" fillId="39" borderId="85" xfId="0" quotePrefix="1" applyNumberFormat="1" applyFont="1" applyFill="1" applyBorder="1" applyAlignment="1">
      <alignment horizontal="left" vertical="center"/>
    </xf>
    <xf numFmtId="4" fontId="9" fillId="39" borderId="85" xfId="0" applyNumberFormat="1" applyFont="1" applyFill="1" applyBorder="1" applyAlignment="1">
      <alignment horizontal="center" vertical="center"/>
    </xf>
    <xf numFmtId="4" fontId="74" fillId="39" borderId="85" xfId="0" applyNumberFormat="1" applyFont="1" applyFill="1" applyBorder="1" applyAlignment="1">
      <alignment horizontal="left" vertical="center"/>
    </xf>
    <xf numFmtId="4" fontId="11" fillId="25" borderId="80" xfId="0" applyNumberFormat="1" applyFont="1" applyFill="1" applyBorder="1" applyAlignment="1">
      <alignment horizontal="left" vertical="center"/>
    </xf>
    <xf numFmtId="3" fontId="9" fillId="25" borderId="80" xfId="0" applyNumberFormat="1" applyFont="1" applyFill="1" applyBorder="1" applyAlignment="1">
      <alignment horizontal="left" vertical="center"/>
    </xf>
    <xf numFmtId="4" fontId="9" fillId="25" borderId="80" xfId="0" applyNumberFormat="1" applyFont="1" applyFill="1" applyBorder="1" applyAlignment="1">
      <alignment horizontal="left" vertical="center"/>
    </xf>
    <xf numFmtId="49" fontId="11" fillId="25" borderId="80" xfId="0" quotePrefix="1" applyNumberFormat="1" applyFont="1" applyFill="1" applyBorder="1" applyAlignment="1">
      <alignment horizontal="left" vertical="center"/>
    </xf>
    <xf numFmtId="4" fontId="74" fillId="25" borderId="80" xfId="0" applyNumberFormat="1" applyFont="1" applyFill="1" applyBorder="1" applyAlignment="1">
      <alignment horizontal="left" vertical="center"/>
    </xf>
    <xf numFmtId="4" fontId="11" fillId="0" borderId="72" xfId="0" applyNumberFormat="1" applyFont="1" applyBorder="1" applyAlignment="1">
      <alignment horizontal="center" vertical="center"/>
    </xf>
    <xf numFmtId="4" fontId="11" fillId="25" borderId="72" xfId="0" applyNumberFormat="1" applyFont="1" applyFill="1" applyBorder="1" applyAlignment="1">
      <alignment horizontal="left" vertical="center"/>
    </xf>
    <xf numFmtId="3" fontId="9" fillId="25" borderId="72" xfId="0" applyNumberFormat="1" applyFont="1" applyFill="1" applyBorder="1" applyAlignment="1">
      <alignment horizontal="left" vertical="center"/>
    </xf>
    <xf numFmtId="4" fontId="9" fillId="25" borderId="72" xfId="0" applyNumberFormat="1" applyFont="1" applyFill="1" applyBorder="1" applyAlignment="1">
      <alignment horizontal="left" vertical="center"/>
    </xf>
    <xf numFmtId="49" fontId="11" fillId="25" borderId="72" xfId="0" quotePrefix="1" applyNumberFormat="1" applyFont="1" applyFill="1" applyBorder="1" applyAlignment="1">
      <alignment horizontal="left" vertical="center"/>
    </xf>
    <xf numFmtId="4" fontId="9" fillId="25" borderId="72" xfId="0" applyNumberFormat="1" applyFont="1" applyFill="1" applyBorder="1" applyAlignment="1">
      <alignment horizontal="center" vertical="center"/>
    </xf>
    <xf numFmtId="4" fontId="74" fillId="25" borderId="72" xfId="0" applyNumberFormat="1" applyFont="1" applyFill="1" applyBorder="1" applyAlignment="1">
      <alignment horizontal="left" vertical="center"/>
    </xf>
    <xf numFmtId="4" fontId="11" fillId="25" borderId="85" xfId="0" applyNumberFormat="1" applyFont="1" applyFill="1" applyBorder="1" applyAlignment="1">
      <alignment horizontal="left" vertical="center"/>
    </xf>
    <xf numFmtId="3" fontId="9" fillId="25" borderId="85" xfId="0" applyNumberFormat="1" applyFont="1" applyFill="1" applyBorder="1" applyAlignment="1">
      <alignment horizontal="left" vertical="center"/>
    </xf>
    <xf numFmtId="4" fontId="9" fillId="25" borderId="85" xfId="0" applyNumberFormat="1" applyFont="1" applyFill="1" applyBorder="1" applyAlignment="1">
      <alignment horizontal="left" vertical="center"/>
    </xf>
    <xf numFmtId="49" fontId="11" fillId="25" borderId="85" xfId="0" quotePrefix="1" applyNumberFormat="1" applyFont="1" applyFill="1" applyBorder="1" applyAlignment="1">
      <alignment horizontal="left" vertical="center"/>
    </xf>
    <xf numFmtId="4" fontId="9" fillId="25" borderId="85" xfId="0" applyNumberFormat="1" applyFont="1" applyFill="1" applyBorder="1" applyAlignment="1">
      <alignment horizontal="center" vertical="center"/>
    </xf>
    <xf numFmtId="4" fontId="74" fillId="25" borderId="85" xfId="0" applyNumberFormat="1" applyFont="1" applyFill="1" applyBorder="1" applyAlignment="1">
      <alignment horizontal="left" vertical="center"/>
    </xf>
    <xf numFmtId="4" fontId="11" fillId="16" borderId="88" xfId="0" applyNumberFormat="1" applyFont="1" applyFill="1" applyBorder="1" applyAlignment="1">
      <alignment horizontal="left" vertical="center"/>
    </xf>
    <xf numFmtId="3" fontId="9" fillId="16" borderId="88" xfId="0" applyNumberFormat="1" applyFont="1" applyFill="1" applyBorder="1" applyAlignment="1">
      <alignment horizontal="left" vertical="center"/>
    </xf>
    <xf numFmtId="4" fontId="9" fillId="16" borderId="88" xfId="0" applyNumberFormat="1" applyFont="1" applyFill="1" applyBorder="1" applyAlignment="1">
      <alignment horizontal="left" vertical="center"/>
    </xf>
    <xf numFmtId="49" fontId="11" fillId="16" borderId="88" xfId="0" quotePrefix="1" applyNumberFormat="1" applyFont="1" applyFill="1" applyBorder="1" applyAlignment="1">
      <alignment horizontal="left" vertical="center"/>
    </xf>
    <xf numFmtId="4" fontId="9" fillId="16" borderId="88" xfId="0" applyNumberFormat="1" applyFont="1" applyFill="1" applyBorder="1" applyAlignment="1">
      <alignment horizontal="center" vertical="center"/>
    </xf>
    <xf numFmtId="4" fontId="74" fillId="16" borderId="88" xfId="0" applyNumberFormat="1" applyFont="1" applyFill="1" applyBorder="1" applyAlignment="1">
      <alignment horizontal="left" vertical="center"/>
    </xf>
    <xf numFmtId="4" fontId="11" fillId="13" borderId="80" xfId="0" applyNumberFormat="1" applyFont="1" applyFill="1" applyBorder="1" applyAlignment="1">
      <alignment horizontal="left" vertical="center"/>
    </xf>
    <xf numFmtId="3" fontId="9" fillId="13" borderId="80" xfId="0" applyNumberFormat="1" applyFont="1" applyFill="1" applyBorder="1" applyAlignment="1">
      <alignment horizontal="left" vertical="center"/>
    </xf>
    <xf numFmtId="4" fontId="9" fillId="13" borderId="80" xfId="0" applyNumberFormat="1" applyFont="1" applyFill="1" applyBorder="1" applyAlignment="1">
      <alignment horizontal="left" vertical="center"/>
    </xf>
    <xf numFmtId="49" fontId="11" fillId="13" borderId="80" xfId="0" quotePrefix="1" applyNumberFormat="1" applyFont="1" applyFill="1" applyBorder="1" applyAlignment="1">
      <alignment horizontal="left" vertical="center"/>
    </xf>
    <xf numFmtId="4" fontId="9" fillId="13" borderId="80" xfId="0" applyNumberFormat="1" applyFont="1" applyFill="1" applyBorder="1" applyAlignment="1">
      <alignment horizontal="center" vertical="center"/>
    </xf>
    <xf numFmtId="4" fontId="74" fillId="13" borderId="80" xfId="0" applyNumberFormat="1" applyFont="1" applyFill="1" applyBorder="1" applyAlignment="1">
      <alignment horizontal="left" vertical="center"/>
    </xf>
    <xf numFmtId="4" fontId="11" fillId="13" borderId="72" xfId="0" applyNumberFormat="1" applyFont="1" applyFill="1" applyBorder="1" applyAlignment="1">
      <alignment horizontal="left" vertical="center"/>
    </xf>
    <xf numFmtId="3" fontId="9" fillId="13" borderId="72" xfId="0" applyNumberFormat="1" applyFont="1" applyFill="1" applyBorder="1" applyAlignment="1">
      <alignment horizontal="left" vertical="center"/>
    </xf>
    <xf numFmtId="4" fontId="9" fillId="13" borderId="72" xfId="0" applyNumberFormat="1" applyFont="1" applyFill="1" applyBorder="1" applyAlignment="1">
      <alignment horizontal="left" vertical="center"/>
    </xf>
    <xf numFmtId="49" fontId="11" fillId="13" borderId="72" xfId="0" quotePrefix="1" applyNumberFormat="1" applyFont="1" applyFill="1" applyBorder="1" applyAlignment="1">
      <alignment horizontal="left" vertical="center"/>
    </xf>
    <xf numFmtId="4" fontId="9" fillId="13" borderId="72" xfId="0" applyNumberFormat="1" applyFont="1" applyFill="1" applyBorder="1" applyAlignment="1">
      <alignment horizontal="center" vertical="center"/>
    </xf>
    <xf numFmtId="4" fontId="74" fillId="13" borderId="72" xfId="0" applyNumberFormat="1" applyFont="1" applyFill="1" applyBorder="1" applyAlignment="1">
      <alignment horizontal="left" vertical="center"/>
    </xf>
    <xf numFmtId="4" fontId="11" fillId="13" borderId="83" xfId="0" applyNumberFormat="1" applyFont="1" applyFill="1" applyBorder="1" applyAlignment="1">
      <alignment horizontal="left" vertical="center"/>
    </xf>
    <xf numFmtId="3" fontId="9" fillId="13" borderId="83" xfId="0" applyNumberFormat="1" applyFont="1" applyFill="1" applyBorder="1" applyAlignment="1">
      <alignment horizontal="left" vertical="center"/>
    </xf>
    <xf numFmtId="4" fontId="9" fillId="13" borderId="83" xfId="0" applyNumberFormat="1" applyFont="1" applyFill="1" applyBorder="1" applyAlignment="1">
      <alignment horizontal="left" vertical="center"/>
    </xf>
    <xf numFmtId="49" fontId="11" fillId="13" borderId="83" xfId="0" quotePrefix="1" applyNumberFormat="1" applyFont="1" applyFill="1" applyBorder="1" applyAlignment="1">
      <alignment horizontal="left" vertical="center"/>
    </xf>
    <xf numFmtId="4" fontId="9" fillId="13" borderId="83" xfId="0" applyNumberFormat="1" applyFont="1" applyFill="1" applyBorder="1" applyAlignment="1">
      <alignment horizontal="center" vertical="center"/>
    </xf>
    <xf numFmtId="4" fontId="74" fillId="13" borderId="83" xfId="0" applyNumberFormat="1" applyFont="1" applyFill="1" applyBorder="1" applyAlignment="1">
      <alignment horizontal="left" vertical="center"/>
    </xf>
    <xf numFmtId="4" fontId="11" fillId="9" borderId="90" xfId="0" applyNumberFormat="1" applyFont="1" applyFill="1" applyBorder="1" applyAlignment="1">
      <alignment horizontal="left" vertical="center"/>
    </xf>
    <xf numFmtId="3" fontId="11" fillId="9" borderId="90" xfId="0" applyNumberFormat="1" applyFont="1" applyFill="1" applyBorder="1" applyAlignment="1">
      <alignment horizontal="left" vertical="center"/>
    </xf>
    <xf numFmtId="4" fontId="9" fillId="9" borderId="90" xfId="0" applyNumberFormat="1" applyFont="1" applyFill="1" applyBorder="1" applyAlignment="1">
      <alignment horizontal="left" vertical="center"/>
    </xf>
    <xf numFmtId="4" fontId="9" fillId="9" borderId="90" xfId="0" applyNumberFormat="1" applyFont="1" applyFill="1" applyBorder="1" applyAlignment="1">
      <alignment horizontal="center" vertical="center"/>
    </xf>
    <xf numFmtId="4" fontId="74" fillId="9" borderId="90" xfId="0" applyNumberFormat="1" applyFont="1" applyFill="1" applyBorder="1" applyAlignment="1">
      <alignment horizontal="left" vertical="center"/>
    </xf>
    <xf numFmtId="3" fontId="9" fillId="0" borderId="0" xfId="0" applyNumberFormat="1" applyFont="1" applyFill="1" applyAlignment="1">
      <alignment horizontal="left" vertical="center"/>
    </xf>
    <xf numFmtId="4" fontId="9" fillId="0" borderId="0" xfId="0" applyNumberFormat="1" applyFont="1" applyFill="1" applyAlignment="1">
      <alignment horizontal="center" vertical="center"/>
    </xf>
    <xf numFmtId="4" fontId="9" fillId="0" borderId="0" xfId="0" applyNumberFormat="1" applyFont="1" applyFill="1" applyAlignment="1">
      <alignment horizontal="center" vertical="center" wrapText="1"/>
    </xf>
    <xf numFmtId="4" fontId="74" fillId="7" borderId="17" xfId="0" applyNumberFormat="1" applyFont="1" applyFill="1" applyBorder="1" applyAlignment="1">
      <alignment horizontal="left" vertical="center"/>
    </xf>
    <xf numFmtId="4" fontId="74" fillId="7" borderId="76" xfId="0" applyNumberFormat="1" applyFont="1" applyFill="1" applyBorder="1" applyAlignment="1">
      <alignment horizontal="left" vertical="center"/>
    </xf>
    <xf numFmtId="4" fontId="74" fillId="7" borderId="9" xfId="0" applyNumberFormat="1" applyFont="1" applyFill="1" applyBorder="1" applyAlignment="1">
      <alignment horizontal="center" vertical="center"/>
    </xf>
    <xf numFmtId="0" fontId="74" fillId="7" borderId="9" xfId="0" applyFont="1" applyFill="1" applyBorder="1" applyAlignment="1">
      <alignment horizontal="left" vertical="center"/>
    </xf>
    <xf numFmtId="4" fontId="74" fillId="7" borderId="97" xfId="0" applyNumberFormat="1" applyFont="1" applyFill="1" applyBorder="1" applyAlignment="1">
      <alignment horizontal="left" vertical="center"/>
    </xf>
    <xf numFmtId="4" fontId="75" fillId="37" borderId="64" xfId="0" applyNumberFormat="1" applyFont="1" applyFill="1" applyBorder="1" applyAlignment="1" applyProtection="1">
      <alignment horizontal="center" vertical="center"/>
    </xf>
    <xf numFmtId="4" fontId="36" fillId="35" borderId="76" xfId="0" applyNumberFormat="1" applyFont="1" applyFill="1" applyBorder="1" applyAlignment="1">
      <alignment horizontal="center" vertical="center"/>
    </xf>
    <xf numFmtId="4" fontId="9" fillId="2" borderId="72" xfId="0" applyNumberFormat="1" applyFont="1" applyFill="1" applyBorder="1" applyAlignment="1">
      <alignment horizontal="center" vertical="center" wrapText="1"/>
    </xf>
    <xf numFmtId="3" fontId="9" fillId="14" borderId="72" xfId="0" applyNumberFormat="1" applyFont="1" applyFill="1" applyBorder="1" applyAlignment="1" applyProtection="1">
      <alignment horizontal="center" vertical="center" wrapText="1"/>
    </xf>
    <xf numFmtId="0" fontId="9" fillId="14" borderId="72" xfId="0" applyFont="1" applyFill="1" applyBorder="1" applyAlignment="1" applyProtection="1">
      <alignment horizontal="center" vertical="center" wrapText="1"/>
    </xf>
    <xf numFmtId="0" fontId="9" fillId="14" borderId="72" xfId="0" applyFont="1" applyFill="1" applyBorder="1" applyAlignment="1" applyProtection="1">
      <alignment horizontal="center" vertical="center" textRotation="89" wrapText="1"/>
    </xf>
    <xf numFmtId="0" fontId="9" fillId="14" borderId="72" xfId="0" applyFont="1" applyFill="1" applyBorder="1" applyAlignment="1" applyProtection="1">
      <alignment horizontal="center" vertical="center" textRotation="90" wrapText="1"/>
    </xf>
    <xf numFmtId="0" fontId="9" fillId="7" borderId="72" xfId="0" applyFont="1" applyFill="1" applyBorder="1" applyAlignment="1">
      <alignment horizontal="center" vertical="center" wrapText="1"/>
    </xf>
    <xf numFmtId="4" fontId="9" fillId="0" borderId="72" xfId="0" applyNumberFormat="1" applyFont="1" applyFill="1" applyBorder="1" applyAlignment="1">
      <alignment horizontal="center" vertical="center" wrapText="1"/>
    </xf>
    <xf numFmtId="4" fontId="11" fillId="0" borderId="72" xfId="0" applyNumberFormat="1" applyFont="1" applyFill="1" applyBorder="1" applyAlignment="1">
      <alignment horizontal="center" vertical="center" wrapText="1"/>
    </xf>
    <xf numFmtId="4" fontId="9" fillId="0" borderId="0" xfId="0" applyNumberFormat="1" applyFont="1" applyAlignment="1" applyProtection="1">
      <alignment horizontal="left"/>
    </xf>
    <xf numFmtId="0" fontId="72" fillId="7" borderId="0" xfId="0" applyFont="1" applyFill="1" applyBorder="1" applyProtection="1"/>
    <xf numFmtId="0" fontId="72" fillId="7" borderId="0" xfId="0" applyFont="1" applyFill="1" applyBorder="1" applyAlignment="1" applyProtection="1">
      <alignment horizontal="center" vertical="center"/>
    </xf>
    <xf numFmtId="0" fontId="72" fillId="7" borderId="67" xfId="0" applyFont="1" applyFill="1" applyBorder="1" applyProtection="1"/>
    <xf numFmtId="0" fontId="72" fillId="7" borderId="68" xfId="0" applyFont="1" applyFill="1" applyBorder="1" applyProtection="1"/>
    <xf numFmtId="4" fontId="68" fillId="7" borderId="67" xfId="0" applyNumberFormat="1" applyFont="1" applyFill="1" applyBorder="1" applyAlignment="1" applyProtection="1">
      <alignment horizontal="center" vertical="center"/>
    </xf>
    <xf numFmtId="0" fontId="72" fillId="7" borderId="67" xfId="0" applyFont="1" applyFill="1" applyBorder="1" applyAlignment="1" applyProtection="1">
      <alignment horizontal="center"/>
    </xf>
    <xf numFmtId="3" fontId="74" fillId="7" borderId="7" xfId="0" applyNumberFormat="1" applyFont="1" applyFill="1" applyBorder="1" applyAlignment="1">
      <alignment horizontal="left" vertical="center"/>
    </xf>
    <xf numFmtId="3" fontId="74" fillId="7" borderId="13" xfId="0" applyNumberFormat="1" applyFont="1" applyFill="1" applyBorder="1" applyAlignment="1">
      <alignment horizontal="left" vertical="center"/>
    </xf>
    <xf numFmtId="0" fontId="74" fillId="7" borderId="72" xfId="0" applyFont="1" applyFill="1" applyBorder="1" applyAlignment="1">
      <alignment horizontal="left" vertical="center"/>
    </xf>
    <xf numFmtId="0" fontId="78" fillId="0" borderId="4" xfId="0" applyFont="1" applyBorder="1" applyAlignment="1" applyProtection="1">
      <alignment horizontal="center" vertical="center" wrapText="1"/>
    </xf>
    <xf numFmtId="0" fontId="78" fillId="7" borderId="4" xfId="0" applyFont="1" applyFill="1" applyBorder="1" applyAlignment="1" applyProtection="1">
      <alignment horizontal="center" vertical="center" wrapText="1"/>
    </xf>
    <xf numFmtId="4" fontId="70" fillId="0" borderId="4" xfId="0" applyNumberFormat="1" applyFont="1" applyBorder="1" applyProtection="1"/>
    <xf numFmtId="4" fontId="70" fillId="0" borderId="4" xfId="0" applyNumberFormat="1" applyFont="1" applyBorder="1" applyAlignment="1" applyProtection="1">
      <alignment wrapText="1"/>
    </xf>
    <xf numFmtId="4" fontId="70" fillId="0" borderId="4" xfId="0" applyNumberFormat="1" applyFont="1" applyBorder="1" applyAlignment="1" applyProtection="1">
      <alignment horizontal="center"/>
    </xf>
    <xf numFmtId="10" fontId="70" fillId="0" borderId="4" xfId="0" applyNumberFormat="1" applyFont="1" applyBorder="1" applyAlignment="1" applyProtection="1">
      <alignment horizontal="center"/>
    </xf>
    <xf numFmtId="0" fontId="68" fillId="7" borderId="56" xfId="0" applyFont="1" applyFill="1" applyBorder="1" applyAlignment="1" applyProtection="1">
      <alignment horizontal="left"/>
    </xf>
    <xf numFmtId="0" fontId="68" fillId="7" borderId="56" xfId="0" applyFont="1" applyFill="1" applyBorder="1" applyProtection="1"/>
    <xf numFmtId="4" fontId="13" fillId="11" borderId="4" xfId="0" applyNumberFormat="1" applyFont="1" applyFill="1" applyBorder="1" applyAlignment="1" applyProtection="1">
      <alignment horizontal="center" vertical="center" wrapText="1"/>
    </xf>
    <xf numFmtId="4" fontId="13" fillId="0" borderId="0" xfId="0" applyNumberFormat="1" applyFont="1" applyAlignment="1" applyProtection="1">
      <alignment horizontal="center" vertical="center" wrapText="1"/>
    </xf>
    <xf numFmtId="4" fontId="13" fillId="15" borderId="4" xfId="0" applyNumberFormat="1" applyFont="1" applyFill="1" applyBorder="1" applyAlignment="1" applyProtection="1">
      <alignment horizontal="center" vertical="center" wrapText="1"/>
    </xf>
    <xf numFmtId="4" fontId="13" fillId="3" borderId="10" xfId="0" applyNumberFormat="1" applyFont="1" applyFill="1" applyBorder="1" applyAlignment="1" applyProtection="1">
      <alignment horizontal="center" vertical="center" wrapText="1"/>
    </xf>
    <xf numFmtId="4" fontId="13" fillId="3" borderId="11" xfId="0" applyNumberFormat="1" applyFont="1" applyFill="1" applyBorder="1" applyAlignment="1" applyProtection="1">
      <alignment horizontal="center" vertical="center" wrapText="1"/>
    </xf>
    <xf numFmtId="10" fontId="9" fillId="7" borderId="0" xfId="0" applyNumberFormat="1" applyFont="1" applyFill="1" applyBorder="1" applyAlignment="1" applyProtection="1">
      <alignment horizontal="center"/>
    </xf>
    <xf numFmtId="0" fontId="35" fillId="7" borderId="0" xfId="0" applyFont="1" applyFill="1" applyBorder="1" applyAlignment="1" applyProtection="1">
      <alignment horizontal="left"/>
    </xf>
    <xf numFmtId="4" fontId="13" fillId="11" borderId="4" xfId="0" applyNumberFormat="1" applyFont="1" applyFill="1" applyBorder="1" applyAlignment="1" applyProtection="1">
      <alignment horizontal="center" vertical="center"/>
      <protection locked="0"/>
    </xf>
    <xf numFmtId="4" fontId="13" fillId="11" borderId="4" xfId="0" applyNumberFormat="1" applyFont="1" applyFill="1" applyBorder="1" applyAlignment="1" applyProtection="1">
      <alignment horizontal="center" vertical="center" wrapText="1"/>
      <protection locked="0"/>
    </xf>
    <xf numFmtId="4" fontId="13" fillId="13" borderId="4" xfId="0" applyNumberFormat="1" applyFont="1" applyFill="1" applyBorder="1" applyAlignment="1" applyProtection="1">
      <alignment horizontal="left" vertical="center"/>
      <protection locked="0"/>
    </xf>
    <xf numFmtId="0" fontId="36" fillId="7" borderId="0" xfId="0" applyFont="1" applyFill="1" applyAlignment="1" applyProtection="1">
      <alignment horizontal="center"/>
    </xf>
    <xf numFmtId="0" fontId="36" fillId="7" borderId="0" xfId="0" applyFont="1" applyFill="1" applyProtection="1"/>
    <xf numFmtId="0" fontId="36" fillId="0" borderId="0" xfId="0" applyFont="1" applyProtection="1"/>
    <xf numFmtId="0" fontId="80" fillId="7" borderId="0" xfId="0" applyFont="1" applyFill="1" applyAlignment="1" applyProtection="1">
      <alignment horizontal="center"/>
    </xf>
    <xf numFmtId="0" fontId="80" fillId="7" borderId="0" xfId="0" applyFont="1" applyFill="1" applyProtection="1"/>
    <xf numFmtId="0" fontId="80" fillId="0" borderId="0" xfId="0" applyFont="1" applyProtection="1"/>
    <xf numFmtId="0" fontId="68" fillId="0" borderId="0" xfId="0" applyFont="1" applyProtection="1"/>
    <xf numFmtId="0" fontId="68" fillId="7" borderId="0" xfId="0" applyFont="1" applyFill="1" applyProtection="1"/>
    <xf numFmtId="0" fontId="79" fillId="0" borderId="0" xfId="0" applyFont="1" applyAlignment="1" applyProtection="1">
      <alignment horizontal="left" wrapText="1"/>
    </xf>
    <xf numFmtId="0" fontId="79" fillId="0" borderId="0" xfId="0" applyFont="1" applyAlignment="1" applyProtection="1"/>
    <xf numFmtId="0" fontId="82" fillId="7" borderId="0" xfId="0" applyFont="1" applyFill="1" applyAlignment="1" applyProtection="1">
      <alignment horizontal="center"/>
    </xf>
    <xf numFmtId="0" fontId="82" fillId="7" borderId="0" xfId="0" applyFont="1" applyFill="1" applyProtection="1"/>
    <xf numFmtId="0" fontId="82" fillId="0" borderId="0" xfId="0" applyFont="1" applyProtection="1"/>
    <xf numFmtId="0" fontId="81" fillId="0" borderId="0" xfId="0" applyFont="1" applyAlignment="1">
      <alignment wrapText="1"/>
    </xf>
    <xf numFmtId="0" fontId="24" fillId="7" borderId="0" xfId="0" applyFont="1" applyFill="1" applyProtection="1"/>
    <xf numFmtId="0" fontId="24" fillId="0" borderId="0" xfId="0" applyFont="1" applyProtection="1"/>
    <xf numFmtId="4" fontId="13" fillId="13" borderId="4" xfId="0" applyNumberFormat="1" applyFont="1" applyFill="1" applyBorder="1" applyAlignment="1" applyProtection="1">
      <alignment horizontal="left" vertical="center" wrapText="1"/>
      <protection locked="0"/>
    </xf>
    <xf numFmtId="0" fontId="13" fillId="11" borderId="4" xfId="0" applyFont="1" applyFill="1" applyBorder="1" applyAlignment="1" applyProtection="1">
      <alignment horizontal="left" vertical="center"/>
      <protection locked="0"/>
    </xf>
    <xf numFmtId="0" fontId="13" fillId="11" borderId="4" xfId="1" applyNumberFormat="1" applyFont="1" applyFill="1" applyBorder="1" applyAlignment="1" applyProtection="1">
      <alignment horizontal="left" vertical="center"/>
      <protection locked="0"/>
    </xf>
    <xf numFmtId="4" fontId="83" fillId="0" borderId="70" xfId="0" applyNumberFormat="1" applyFont="1" applyBorder="1" applyAlignment="1" applyProtection="1">
      <alignment horizontal="center" vertical="center"/>
    </xf>
    <xf numFmtId="4" fontId="83" fillId="7" borderId="19" xfId="0" applyNumberFormat="1" applyFont="1" applyFill="1" applyBorder="1" applyAlignment="1" applyProtection="1">
      <alignment horizontal="center" vertical="center"/>
    </xf>
    <xf numFmtId="4" fontId="83" fillId="7" borderId="58" xfId="0" applyNumberFormat="1" applyFont="1" applyFill="1" applyBorder="1" applyAlignment="1" applyProtection="1">
      <alignment horizontal="center" vertical="center"/>
    </xf>
    <xf numFmtId="10" fontId="83" fillId="7" borderId="56" xfId="0" applyNumberFormat="1" applyFont="1" applyFill="1" applyBorder="1" applyAlignment="1" applyProtection="1">
      <alignment horizontal="center" vertical="center"/>
    </xf>
    <xf numFmtId="10" fontId="83" fillId="7" borderId="56" xfId="0" applyNumberFormat="1" applyFont="1" applyFill="1" applyBorder="1" applyAlignment="1" applyProtection="1">
      <alignment horizontal="center"/>
    </xf>
    <xf numFmtId="4" fontId="85" fillId="22" borderId="17" xfId="0" applyNumberFormat="1" applyFont="1" applyFill="1" applyBorder="1" applyAlignment="1" applyProtection="1">
      <alignment horizontal="center" vertical="center" wrapText="1"/>
    </xf>
    <xf numFmtId="4" fontId="85" fillId="22" borderId="59" xfId="0" applyNumberFormat="1" applyFont="1" applyFill="1" applyBorder="1" applyAlignment="1" applyProtection="1">
      <alignment horizontal="center" vertical="center" wrapText="1"/>
    </xf>
    <xf numFmtId="0" fontId="86" fillId="7" borderId="56" xfId="0" applyFont="1" applyFill="1" applyBorder="1" applyAlignment="1" applyProtection="1">
      <alignment horizontal="left"/>
    </xf>
    <xf numFmtId="4" fontId="83" fillId="7" borderId="0" xfId="0" applyNumberFormat="1" applyFont="1" applyFill="1" applyBorder="1" applyAlignment="1" applyProtection="1">
      <alignment horizontal="left"/>
    </xf>
    <xf numFmtId="10" fontId="86" fillId="7" borderId="0" xfId="0" applyNumberFormat="1" applyFont="1" applyFill="1" applyBorder="1" applyAlignment="1" applyProtection="1">
      <alignment horizontal="left"/>
    </xf>
    <xf numFmtId="0" fontId="83" fillId="7" borderId="57" xfId="0" applyFont="1" applyFill="1" applyBorder="1" applyAlignment="1" applyProtection="1">
      <alignment horizontal="left"/>
    </xf>
    <xf numFmtId="10" fontId="86" fillId="7" borderId="56" xfId="0" applyNumberFormat="1" applyFont="1" applyFill="1" applyBorder="1" applyAlignment="1" applyProtection="1">
      <alignment horizontal="left"/>
    </xf>
    <xf numFmtId="10" fontId="83" fillId="0" borderId="19" xfId="0" applyNumberFormat="1" applyFont="1" applyBorder="1" applyAlignment="1" applyProtection="1">
      <alignment horizontal="center" vertical="center"/>
    </xf>
    <xf numFmtId="10" fontId="83" fillId="0" borderId="58" xfId="0" applyNumberFormat="1" applyFont="1" applyBorder="1" applyAlignment="1" applyProtection="1">
      <alignment horizontal="center" vertical="center"/>
    </xf>
    <xf numFmtId="10" fontId="83" fillId="7" borderId="0" xfId="0" applyNumberFormat="1" applyFont="1" applyFill="1" applyBorder="1" applyAlignment="1" applyProtection="1">
      <alignment horizontal="center"/>
    </xf>
    <xf numFmtId="10" fontId="83" fillId="7" borderId="57" xfId="0" applyNumberFormat="1" applyFont="1" applyFill="1" applyBorder="1" applyAlignment="1" applyProtection="1">
      <alignment horizontal="center"/>
    </xf>
    <xf numFmtId="10" fontId="83" fillId="7" borderId="0" xfId="0" applyNumberFormat="1" applyFont="1" applyFill="1" applyBorder="1" applyAlignment="1" applyProtection="1">
      <alignment horizontal="left"/>
    </xf>
    <xf numFmtId="10" fontId="83" fillId="7" borderId="57" xfId="0" applyNumberFormat="1" applyFont="1" applyFill="1" applyBorder="1" applyAlignment="1" applyProtection="1">
      <alignment horizontal="left"/>
    </xf>
    <xf numFmtId="4" fontId="85" fillId="22" borderId="4" xfId="0" applyNumberFormat="1" applyFont="1" applyFill="1" applyBorder="1" applyAlignment="1" applyProtection="1">
      <alignment horizontal="center" vertical="center" wrapText="1"/>
    </xf>
    <xf numFmtId="4" fontId="85" fillId="22" borderId="60" xfId="0" applyNumberFormat="1" applyFont="1" applyFill="1" applyBorder="1" applyAlignment="1" applyProtection="1">
      <alignment horizontal="center" vertical="center" wrapText="1"/>
    </xf>
    <xf numFmtId="166" fontId="13" fillId="0" borderId="17" xfId="0" applyNumberFormat="1" applyFont="1" applyBorder="1" applyAlignment="1" applyProtection="1">
      <alignment horizontal="center" vertical="center"/>
    </xf>
    <xf numFmtId="4" fontId="12" fillId="13" borderId="17" xfId="0" applyNumberFormat="1" applyFont="1" applyFill="1" applyBorder="1" applyAlignment="1" applyProtection="1">
      <alignment horizontal="center" vertical="center" wrapText="1"/>
    </xf>
    <xf numFmtId="4" fontId="12" fillId="13" borderId="59" xfId="0" applyNumberFormat="1" applyFont="1" applyFill="1" applyBorder="1" applyAlignment="1" applyProtection="1">
      <alignment horizontal="center" vertical="center" wrapText="1"/>
    </xf>
    <xf numFmtId="0" fontId="69" fillId="7" borderId="56" xfId="0" applyFont="1" applyFill="1" applyBorder="1" applyProtection="1"/>
    <xf numFmtId="10" fontId="13" fillId="0" borderId="17" xfId="0" applyNumberFormat="1" applyFont="1" applyBorder="1" applyAlignment="1" applyProtection="1">
      <alignment horizontal="center" vertical="center"/>
    </xf>
    <xf numFmtId="10" fontId="69" fillId="0" borderId="0" xfId="0" applyNumberFormat="1" applyFont="1" applyBorder="1" applyAlignment="1" applyProtection="1">
      <alignment horizontal="left"/>
    </xf>
    <xf numFmtId="0" fontId="13" fillId="0" borderId="57" xfId="0" applyFont="1" applyBorder="1" applyProtection="1"/>
    <xf numFmtId="4" fontId="13" fillId="0" borderId="62" xfId="0" applyNumberFormat="1" applyFont="1" applyBorder="1" applyAlignment="1" applyProtection="1">
      <alignment horizontal="center" vertical="center"/>
    </xf>
    <xf numFmtId="4" fontId="13" fillId="0" borderId="17" xfId="0" applyNumberFormat="1" applyFont="1" applyBorder="1" applyAlignment="1" applyProtection="1">
      <alignment horizontal="center" vertical="center"/>
    </xf>
    <xf numFmtId="4" fontId="13" fillId="0" borderId="59" xfId="0" applyNumberFormat="1" applyFont="1" applyBorder="1" applyAlignment="1" applyProtection="1">
      <alignment horizontal="center" vertical="center"/>
    </xf>
    <xf numFmtId="10" fontId="69" fillId="0" borderId="56" xfId="0" applyNumberFormat="1" applyFont="1" applyBorder="1" applyAlignment="1" applyProtection="1">
      <alignment horizontal="left"/>
    </xf>
    <xf numFmtId="10" fontId="13" fillId="0" borderId="59" xfId="0" applyNumberFormat="1" applyFont="1" applyBorder="1" applyAlignment="1" applyProtection="1">
      <alignment horizontal="center" vertical="center"/>
    </xf>
    <xf numFmtId="166" fontId="13" fillId="0" borderId="4" xfId="0" applyNumberFormat="1" applyFont="1" applyBorder="1" applyAlignment="1" applyProtection="1">
      <alignment horizontal="center" vertical="center"/>
    </xf>
    <xf numFmtId="4" fontId="12" fillId="13" borderId="4" xfId="0" applyNumberFormat="1" applyFont="1" applyFill="1" applyBorder="1" applyAlignment="1" applyProtection="1">
      <alignment horizontal="center" vertical="center" wrapText="1"/>
    </xf>
    <xf numFmtId="4" fontId="12" fillId="13" borderId="60" xfId="0" applyNumberFormat="1" applyFont="1" applyFill="1" applyBorder="1" applyAlignment="1" applyProtection="1">
      <alignment horizontal="center" vertical="center" wrapText="1"/>
    </xf>
    <xf numFmtId="4" fontId="13" fillId="7" borderId="61" xfId="0" applyNumberFormat="1" applyFont="1" applyFill="1" applyBorder="1" applyAlignment="1" applyProtection="1">
      <alignment horizontal="center" vertical="center"/>
    </xf>
    <xf numFmtId="4" fontId="13" fillId="7" borderId="60" xfId="0" applyNumberFormat="1" applyFont="1" applyFill="1" applyBorder="1" applyAlignment="1" applyProtection="1">
      <alignment horizontal="center" vertical="center"/>
    </xf>
    <xf numFmtId="4" fontId="10" fillId="23" borderId="17" xfId="0" applyNumberFormat="1" applyFont="1" applyFill="1" applyBorder="1" applyAlignment="1" applyProtection="1">
      <alignment horizontal="center" vertical="top" wrapText="1"/>
    </xf>
    <xf numFmtId="4" fontId="10" fillId="7" borderId="4" xfId="0" applyNumberFormat="1" applyFont="1" applyFill="1" applyBorder="1" applyAlignment="1" applyProtection="1">
      <alignment horizontal="center" vertical="top" wrapText="1"/>
    </xf>
    <xf numFmtId="4" fontId="9" fillId="0" borderId="17" xfId="0" applyNumberFormat="1" applyFont="1" applyBorder="1" applyAlignment="1" applyProtection="1">
      <alignment horizontal="left" vertical="top" wrapText="1"/>
    </xf>
    <xf numFmtId="4" fontId="9" fillId="7" borderId="4" xfId="0" applyNumberFormat="1" applyFont="1" applyFill="1" applyBorder="1" applyAlignment="1" applyProtection="1">
      <alignment horizontal="left" vertical="top" wrapText="1"/>
    </xf>
    <xf numFmtId="0" fontId="10" fillId="15" borderId="27" xfId="0" applyFont="1" applyFill="1" applyBorder="1" applyAlignment="1" applyProtection="1">
      <alignment horizontal="center" vertical="center" wrapText="1"/>
    </xf>
    <xf numFmtId="4" fontId="34" fillId="7" borderId="30" xfId="0" applyNumberFormat="1" applyFont="1" applyFill="1" applyBorder="1" applyAlignment="1" applyProtection="1">
      <alignment horizontal="center" vertical="center" wrapText="1"/>
    </xf>
    <xf numFmtId="4" fontId="71" fillId="7" borderId="30" xfId="0" applyNumberFormat="1" applyFont="1" applyFill="1" applyBorder="1" applyAlignment="1" applyProtection="1">
      <alignment horizontal="center" vertical="center" wrapText="1"/>
    </xf>
    <xf numFmtId="4" fontId="34" fillId="7" borderId="4" xfId="0" applyNumberFormat="1" applyFont="1" applyFill="1" applyBorder="1" applyAlignment="1" applyProtection="1">
      <alignment horizontal="center" vertical="center" wrapText="1"/>
    </xf>
    <xf numFmtId="4" fontId="34" fillId="19" borderId="4" xfId="0" applyNumberFormat="1" applyFont="1" applyFill="1" applyBorder="1" applyAlignment="1" applyProtection="1">
      <alignment horizontal="center" vertical="center" wrapText="1"/>
    </xf>
    <xf numFmtId="4" fontId="9" fillId="23" borderId="17" xfId="0" applyNumberFormat="1" applyFont="1" applyFill="1" applyBorder="1" applyAlignment="1" applyProtection="1">
      <alignment horizontal="center" vertical="top" wrapText="1"/>
    </xf>
    <xf numFmtId="0" fontId="9" fillId="7" borderId="65" xfId="0" applyFont="1" applyFill="1" applyBorder="1" applyAlignment="1" applyProtection="1">
      <alignment horizontal="left"/>
      <protection locked="0"/>
    </xf>
    <xf numFmtId="3" fontId="83" fillId="0" borderId="4" xfId="0" applyNumberFormat="1" applyFont="1" applyBorder="1" applyAlignment="1" applyProtection="1">
      <alignment horizontal="left" vertical="center"/>
      <protection locked="0"/>
    </xf>
    <xf numFmtId="3" fontId="83" fillId="7" borderId="4" xfId="0" applyNumberFormat="1" applyFont="1" applyFill="1" applyBorder="1" applyAlignment="1" applyProtection="1">
      <alignment horizontal="left" vertical="center"/>
      <protection locked="0"/>
    </xf>
    <xf numFmtId="4" fontId="13" fillId="5" borderId="0" xfId="0" applyNumberFormat="1" applyFont="1" applyFill="1" applyAlignment="1" applyProtection="1">
      <alignment horizontal="center" vertical="center"/>
      <protection locked="0"/>
    </xf>
    <xf numFmtId="4" fontId="23" fillId="0" borderId="4" xfId="0" applyNumberFormat="1" applyFont="1" applyBorder="1" applyAlignment="1" applyProtection="1">
      <alignment horizontal="center" vertical="center" wrapText="1"/>
      <protection locked="0"/>
    </xf>
    <xf numFmtId="4" fontId="23" fillId="0" borderId="4" xfId="0" applyNumberFormat="1" applyFont="1" applyBorder="1" applyAlignment="1" applyProtection="1">
      <alignment horizontal="center" vertical="center"/>
      <protection locked="0"/>
    </xf>
    <xf numFmtId="14" fontId="51" fillId="0" borderId="33" xfId="0" applyNumberFormat="1" applyFont="1" applyBorder="1" applyAlignment="1">
      <alignment horizontal="center" vertical="center" wrapText="1"/>
    </xf>
    <xf numFmtId="4" fontId="51" fillId="0" borderId="33" xfId="0" applyNumberFormat="1" applyFont="1" applyFill="1" applyBorder="1" applyAlignment="1">
      <alignment horizontal="center" vertical="center" wrapText="1"/>
    </xf>
    <xf numFmtId="0" fontId="51" fillId="0" borderId="33" xfId="0" applyFont="1" applyFill="1" applyBorder="1" applyAlignment="1">
      <alignment horizontal="center" vertical="center" wrapText="1"/>
    </xf>
    <xf numFmtId="4" fontId="9" fillId="0" borderId="33" xfId="0" applyNumberFormat="1" applyFont="1" applyFill="1" applyBorder="1" applyAlignment="1">
      <alignment horizontal="center" vertical="center" wrapText="1"/>
    </xf>
    <xf numFmtId="0" fontId="9" fillId="0" borderId="33" xfId="0" applyFont="1" applyFill="1" applyBorder="1" applyAlignment="1">
      <alignment horizontal="center" vertical="center" wrapText="1"/>
    </xf>
    <xf numFmtId="0" fontId="23" fillId="0" borderId="33" xfId="0" applyFont="1" applyBorder="1"/>
    <xf numFmtId="0" fontId="29" fillId="7" borderId="37" xfId="0" applyFont="1" applyFill="1" applyBorder="1" applyAlignment="1">
      <alignment horizontal="center" vertical="center" wrapText="1"/>
    </xf>
    <xf numFmtId="0" fontId="23" fillId="0" borderId="37" xfId="0" applyFont="1" applyBorder="1" applyAlignment="1">
      <alignment horizontal="center" vertical="center" wrapText="1"/>
    </xf>
    <xf numFmtId="0" fontId="23" fillId="0" borderId="36" xfId="0" applyFont="1" applyBorder="1" applyAlignment="1">
      <alignment horizontal="center"/>
    </xf>
    <xf numFmtId="3" fontId="22" fillId="23" borderId="12" xfId="0" applyNumberFormat="1" applyFont="1" applyFill="1" applyBorder="1" applyAlignment="1">
      <alignment horizontal="center" vertical="center" wrapText="1"/>
    </xf>
    <xf numFmtId="49" fontId="23" fillId="0" borderId="17" xfId="0" applyNumberFormat="1" applyFont="1" applyBorder="1" applyAlignment="1">
      <alignment horizontal="center" vertical="center" wrapText="1"/>
    </xf>
    <xf numFmtId="14" fontId="23" fillId="0" borderId="35" xfId="0" applyNumberFormat="1" applyFont="1" applyBorder="1" applyAlignment="1">
      <alignment horizontal="center" vertical="center" wrapText="1"/>
    </xf>
    <xf numFmtId="0" fontId="23" fillId="0" borderId="35" xfId="0" applyFont="1" applyBorder="1" applyAlignment="1">
      <alignment wrapText="1"/>
    </xf>
    <xf numFmtId="1" fontId="23" fillId="0" borderId="98" xfId="0" applyNumberFormat="1" applyFont="1" applyBorder="1"/>
    <xf numFmtId="0" fontId="23" fillId="0" borderId="36" xfId="0" applyFont="1" applyBorder="1"/>
    <xf numFmtId="0" fontId="88" fillId="7" borderId="0" xfId="0" applyFont="1" applyFill="1" applyAlignment="1" applyProtection="1">
      <alignment horizontal="center"/>
    </xf>
    <xf numFmtId="4" fontId="89" fillId="7" borderId="4" xfId="0" applyNumberFormat="1" applyFont="1" applyFill="1" applyBorder="1" applyAlignment="1" applyProtection="1">
      <alignment horizontal="center" vertical="center" wrapText="1"/>
    </xf>
    <xf numFmtId="0" fontId="87" fillId="7" borderId="0" xfId="0" applyFont="1" applyFill="1"/>
    <xf numFmtId="1" fontId="89" fillId="7" borderId="0" xfId="0" applyNumberFormat="1" applyFont="1" applyFill="1" applyAlignment="1" applyProtection="1">
      <alignment horizontal="center"/>
    </xf>
    <xf numFmtId="1" fontId="89" fillId="7" borderId="0" xfId="0" applyNumberFormat="1" applyFont="1" applyFill="1" applyProtection="1"/>
    <xf numFmtId="0" fontId="89" fillId="7" borderId="0" xfId="0" applyFont="1" applyFill="1" applyAlignment="1" applyProtection="1">
      <alignment horizontal="center"/>
    </xf>
    <xf numFmtId="0" fontId="89" fillId="7" borderId="0" xfId="0" applyFont="1" applyFill="1" applyProtection="1"/>
    <xf numFmtId="4" fontId="9" fillId="7" borderId="0" xfId="0" applyNumberFormat="1" applyFont="1" applyFill="1" applyBorder="1" applyProtection="1"/>
    <xf numFmtId="3" fontId="83" fillId="0" borderId="4" xfId="0" applyNumberFormat="1" applyFont="1" applyFill="1" applyBorder="1" applyAlignment="1" applyProtection="1">
      <alignment horizontal="left" vertical="center"/>
      <protection locked="0"/>
    </xf>
    <xf numFmtId="4" fontId="13" fillId="0" borderId="0" xfId="0" applyNumberFormat="1" applyFont="1" applyFill="1" applyAlignment="1" applyProtection="1">
      <alignment horizontal="left" vertical="center"/>
      <protection locked="0"/>
    </xf>
    <xf numFmtId="4" fontId="76" fillId="21" borderId="72" xfId="0" applyNumberFormat="1" applyFont="1" applyFill="1" applyBorder="1" applyAlignment="1">
      <alignment horizontal="center" vertical="center"/>
    </xf>
    <xf numFmtId="4" fontId="13" fillId="39" borderId="4" xfId="0" applyNumberFormat="1" applyFont="1" applyFill="1" applyBorder="1" applyAlignment="1" applyProtection="1">
      <protection locked="0"/>
    </xf>
    <xf numFmtId="4" fontId="13" fillId="39" borderId="4" xfId="0" applyNumberFormat="1" applyFont="1" applyFill="1" applyBorder="1" applyAlignment="1" applyProtection="1">
      <alignment horizontal="left" vertical="center"/>
      <protection locked="0"/>
    </xf>
    <xf numFmtId="0" fontId="10" fillId="4" borderId="4" xfId="0" applyFont="1" applyFill="1" applyBorder="1" applyAlignment="1">
      <alignment horizontal="center" vertical="center" wrapText="1"/>
    </xf>
    <xf numFmtId="10" fontId="9" fillId="7" borderId="0" xfId="0" applyNumberFormat="1" applyFont="1" applyFill="1" applyBorder="1" applyAlignment="1" applyProtection="1">
      <alignment horizontal="center"/>
    </xf>
    <xf numFmtId="0" fontId="35" fillId="7" borderId="0" xfId="0" applyFont="1" applyFill="1" applyBorder="1" applyAlignment="1" applyProtection="1">
      <alignment horizontal="left"/>
    </xf>
    <xf numFmtId="0" fontId="12" fillId="15" borderId="24" xfId="0" applyFont="1" applyFill="1" applyBorder="1" applyAlignment="1" applyProtection="1">
      <alignment horizontal="center" vertical="center" wrapText="1"/>
    </xf>
    <xf numFmtId="0" fontId="12" fillId="15" borderId="26" xfId="0" applyFont="1" applyFill="1" applyBorder="1" applyAlignment="1" applyProtection="1">
      <alignment horizontal="center" vertical="center" wrapText="1"/>
    </xf>
    <xf numFmtId="0" fontId="12" fillId="15" borderId="69" xfId="0" applyFont="1" applyFill="1" applyBorder="1" applyAlignment="1" applyProtection="1">
      <alignment horizontal="center" vertical="center" wrapText="1"/>
    </xf>
    <xf numFmtId="0" fontId="10" fillId="15" borderId="24" xfId="0" applyFont="1" applyFill="1" applyBorder="1" applyAlignment="1" applyProtection="1">
      <alignment horizontal="center" vertical="center" wrapText="1"/>
    </xf>
    <xf numFmtId="0" fontId="10" fillId="15" borderId="26" xfId="0" applyFont="1" applyFill="1" applyBorder="1" applyAlignment="1" applyProtection="1">
      <alignment horizontal="center" vertical="center" wrapText="1"/>
    </xf>
    <xf numFmtId="0" fontId="10" fillId="15" borderId="69" xfId="0" applyFont="1" applyFill="1" applyBorder="1" applyAlignment="1" applyProtection="1">
      <alignment horizontal="center" vertical="center" wrapText="1"/>
    </xf>
    <xf numFmtId="0" fontId="10" fillId="15" borderId="13" xfId="0" applyFont="1" applyFill="1" applyBorder="1" applyAlignment="1" applyProtection="1">
      <alignment horizontal="center" vertical="center" wrapText="1"/>
    </xf>
    <xf numFmtId="0" fontId="10" fillId="15" borderId="71" xfId="0" applyFont="1" applyFill="1" applyBorder="1" applyAlignment="1" applyProtection="1">
      <alignment horizontal="center" vertical="center" wrapText="1"/>
    </xf>
    <xf numFmtId="0" fontId="10" fillId="15" borderId="14" xfId="0" applyFont="1" applyFill="1" applyBorder="1" applyAlignment="1" applyProtection="1">
      <alignment horizontal="center" vertical="center" wrapText="1"/>
    </xf>
    <xf numFmtId="10" fontId="83" fillId="7" borderId="21" xfId="0" applyNumberFormat="1" applyFont="1" applyFill="1" applyBorder="1" applyAlignment="1" applyProtection="1">
      <alignment horizontal="center" vertical="center"/>
    </xf>
    <xf numFmtId="0" fontId="84" fillId="0" borderId="55" xfId="0" applyFont="1" applyBorder="1" applyAlignment="1" applyProtection="1">
      <alignment horizontal="center" vertical="center"/>
    </xf>
    <xf numFmtId="0" fontId="84" fillId="0" borderId="21" xfId="0" applyFont="1" applyBorder="1" applyAlignment="1" applyProtection="1">
      <alignment horizontal="center" vertical="center"/>
    </xf>
    <xf numFmtId="0" fontId="10" fillId="15" borderId="56" xfId="0" applyFont="1" applyFill="1" applyBorder="1" applyAlignment="1" applyProtection="1">
      <alignment horizontal="left"/>
    </xf>
    <xf numFmtId="0" fontId="10" fillId="15" borderId="23" xfId="0" applyFont="1" applyFill="1" applyBorder="1" applyAlignment="1" applyProtection="1">
      <alignment horizontal="left"/>
    </xf>
    <xf numFmtId="0" fontId="72" fillId="7" borderId="51" xfId="0" applyFont="1" applyFill="1" applyBorder="1" applyAlignment="1" applyProtection="1">
      <alignment horizontal="center"/>
    </xf>
    <xf numFmtId="0" fontId="77" fillId="0" borderId="52" xfId="0" applyFont="1" applyBorder="1" applyAlignment="1" applyProtection="1">
      <alignment horizontal="center"/>
    </xf>
    <xf numFmtId="0" fontId="77" fillId="0" borderId="53" xfId="0" applyFont="1" applyBorder="1" applyAlignment="1" applyProtection="1">
      <alignment horizontal="center"/>
    </xf>
    <xf numFmtId="0" fontId="72" fillId="7" borderId="66" xfId="0" applyFont="1" applyFill="1" applyBorder="1" applyAlignment="1" applyProtection="1">
      <alignment horizontal="center"/>
    </xf>
    <xf numFmtId="0" fontId="77" fillId="0" borderId="67" xfId="0" applyFont="1" applyBorder="1" applyAlignment="1" applyProtection="1">
      <alignment horizontal="center"/>
    </xf>
    <xf numFmtId="0" fontId="77" fillId="0" borderId="68" xfId="0" applyFont="1" applyBorder="1" applyAlignment="1" applyProtection="1">
      <alignment horizontal="center"/>
    </xf>
    <xf numFmtId="0" fontId="38" fillId="9" borderId="54" xfId="0" applyFont="1" applyFill="1" applyBorder="1" applyAlignment="1" applyProtection="1">
      <alignment horizontal="left" vertical="center"/>
    </xf>
    <xf numFmtId="0" fontId="38" fillId="9" borderId="21" xfId="0" applyFont="1" applyFill="1" applyBorder="1" applyAlignment="1" applyProtection="1">
      <alignment horizontal="left" vertical="center"/>
    </xf>
    <xf numFmtId="0" fontId="45" fillId="9" borderId="21" xfId="0" applyFont="1" applyFill="1" applyBorder="1" applyAlignment="1" applyProtection="1">
      <alignment horizontal="left"/>
    </xf>
    <xf numFmtId="0" fontId="45" fillId="9" borderId="55" xfId="0" applyFont="1" applyFill="1" applyBorder="1" applyAlignment="1" applyProtection="1">
      <alignment horizontal="left"/>
    </xf>
    <xf numFmtId="0" fontId="44" fillId="8" borderId="21" xfId="0" applyFont="1" applyFill="1" applyBorder="1" applyAlignment="1" applyProtection="1">
      <alignment horizontal="center" vertical="center" wrapText="1"/>
      <protection locked="0"/>
    </xf>
    <xf numFmtId="0" fontId="44" fillId="8" borderId="22" xfId="0" applyFont="1" applyFill="1" applyBorder="1" applyAlignment="1" applyProtection="1">
      <alignment horizontal="center" vertical="center" wrapText="1"/>
      <protection locked="0"/>
    </xf>
    <xf numFmtId="0" fontId="38" fillId="15" borderId="54" xfId="0" applyFont="1" applyFill="1" applyBorder="1" applyAlignment="1" applyProtection="1">
      <alignment horizontal="left" vertical="center"/>
    </xf>
    <xf numFmtId="0" fontId="38" fillId="15" borderId="21" xfId="0" applyFont="1" applyFill="1" applyBorder="1" applyAlignment="1" applyProtection="1">
      <alignment horizontal="left" vertical="center"/>
    </xf>
    <xf numFmtId="0" fontId="45" fillId="0" borderId="21" xfId="0" applyFont="1" applyBorder="1" applyAlignment="1" applyProtection="1">
      <alignment vertical="center"/>
    </xf>
    <xf numFmtId="0" fontId="45" fillId="0" borderId="22" xfId="0" applyFont="1" applyBorder="1" applyAlignment="1" applyProtection="1">
      <alignment vertical="center"/>
    </xf>
    <xf numFmtId="0" fontId="44" fillId="8" borderId="21" xfId="0" applyFont="1" applyFill="1" applyBorder="1" applyAlignment="1" applyProtection="1">
      <alignment horizontal="center" vertical="center"/>
      <protection locked="0"/>
    </xf>
    <xf numFmtId="0" fontId="44" fillId="8" borderId="22" xfId="0" applyFont="1" applyFill="1" applyBorder="1" applyAlignment="1" applyProtection="1">
      <alignment horizontal="center" vertical="center"/>
      <protection locked="0"/>
    </xf>
    <xf numFmtId="0" fontId="20" fillId="15" borderId="54" xfId="0" applyFont="1" applyFill="1" applyBorder="1" applyAlignment="1" applyProtection="1">
      <alignment horizontal="left" vertical="center"/>
    </xf>
    <xf numFmtId="0" fontId="20" fillId="15" borderId="21" xfId="0" applyFont="1" applyFill="1" applyBorder="1" applyAlignment="1" applyProtection="1">
      <alignment horizontal="left" vertical="center"/>
    </xf>
    <xf numFmtId="0" fontId="46" fillId="0" borderId="21" xfId="0" applyFont="1" applyBorder="1" applyAlignment="1" applyProtection="1">
      <alignment vertical="center"/>
    </xf>
    <xf numFmtId="0" fontId="46" fillId="0" borderId="22" xfId="0" applyFont="1" applyBorder="1" applyAlignment="1" applyProtection="1">
      <alignment vertical="center"/>
    </xf>
    <xf numFmtId="4" fontId="13" fillId="0" borderId="0" xfId="0" applyNumberFormat="1" applyFont="1" applyAlignment="1" applyProtection="1">
      <alignment horizontal="left" vertical="center" wrapText="1"/>
    </xf>
    <xf numFmtId="3" fontId="13" fillId="3" borderId="13" xfId="0" applyNumberFormat="1" applyFont="1" applyFill="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3" fontId="13" fillId="0" borderId="14" xfId="0" applyNumberFormat="1" applyFont="1" applyBorder="1" applyAlignment="1" applyProtection="1">
      <alignment horizontal="center" vertical="center" wrapText="1"/>
    </xf>
    <xf numFmtId="3" fontId="13" fillId="4" borderId="4" xfId="0" applyNumberFormat="1" applyFont="1" applyFill="1" applyBorder="1" applyAlignment="1" applyProtection="1">
      <alignment horizontal="center" vertical="center" wrapText="1"/>
    </xf>
    <xf numFmtId="4" fontId="13" fillId="10" borderId="1" xfId="0" applyNumberFormat="1" applyFont="1" applyFill="1" applyBorder="1" applyAlignment="1" applyProtection="1">
      <alignment horizontal="center" vertical="center" wrapText="1"/>
    </xf>
    <xf numFmtId="4" fontId="13" fillId="10" borderId="2" xfId="0" applyNumberFormat="1" applyFont="1" applyFill="1" applyBorder="1" applyAlignment="1" applyProtection="1">
      <alignment horizontal="center" vertical="center" wrapText="1"/>
    </xf>
    <xf numFmtId="4" fontId="13" fillId="10" borderId="3" xfId="0" applyNumberFormat="1" applyFont="1" applyFill="1" applyBorder="1" applyAlignment="1" applyProtection="1">
      <alignment horizontal="center" vertical="center" wrapText="1"/>
    </xf>
    <xf numFmtId="4" fontId="13" fillId="10" borderId="7" xfId="0" applyNumberFormat="1" applyFont="1" applyFill="1" applyBorder="1" applyAlignment="1" applyProtection="1">
      <alignment horizontal="center" vertical="center" wrapText="1"/>
    </xf>
    <xf numFmtId="4" fontId="13" fillId="10" borderId="8" xfId="0" applyNumberFormat="1" applyFont="1" applyFill="1" applyBorder="1" applyAlignment="1" applyProtection="1">
      <alignment horizontal="center" vertical="center" wrapText="1"/>
    </xf>
    <xf numFmtId="4" fontId="13" fillId="10" borderId="9" xfId="0" applyNumberFormat="1" applyFont="1" applyFill="1" applyBorder="1" applyAlignment="1" applyProtection="1">
      <alignment horizontal="center" vertical="center" wrapText="1"/>
    </xf>
    <xf numFmtId="4" fontId="13" fillId="11" borderId="4" xfId="0" applyNumberFormat="1" applyFont="1" applyFill="1" applyBorder="1" applyAlignment="1" applyProtection="1">
      <alignment horizontal="center" vertical="center" wrapText="1"/>
    </xf>
    <xf numFmtId="4" fontId="13" fillId="11" borderId="4" xfId="0" applyNumberFormat="1" applyFont="1" applyFill="1" applyBorder="1" applyAlignment="1" applyProtection="1">
      <alignment horizontal="left" vertical="center" wrapText="1"/>
    </xf>
    <xf numFmtId="4" fontId="13" fillId="2" borderId="4" xfId="0" applyNumberFormat="1" applyFont="1" applyFill="1" applyBorder="1" applyAlignment="1" applyProtection="1">
      <alignment horizontal="center" vertical="center" wrapText="1"/>
    </xf>
    <xf numFmtId="4" fontId="13" fillId="0" borderId="0" xfId="0" applyNumberFormat="1" applyFont="1" applyAlignment="1" applyProtection="1">
      <alignment horizontal="center" vertical="center" wrapText="1"/>
    </xf>
    <xf numFmtId="4" fontId="13" fillId="15" borderId="4" xfId="0" applyNumberFormat="1" applyFont="1" applyFill="1" applyBorder="1" applyAlignment="1" applyProtection="1">
      <alignment horizontal="center" vertical="center" wrapText="1"/>
    </xf>
    <xf numFmtId="4" fontId="4" fillId="11" borderId="24" xfId="0" applyNumberFormat="1" applyFont="1" applyFill="1" applyBorder="1" applyAlignment="1" applyProtection="1">
      <alignment horizontal="center" vertical="center" wrapText="1"/>
    </xf>
    <xf numFmtId="4" fontId="4" fillId="11" borderId="25" xfId="0" applyNumberFormat="1" applyFont="1" applyFill="1" applyBorder="1" applyAlignment="1" applyProtection="1">
      <alignment horizontal="center" vertical="center" wrapText="1"/>
    </xf>
    <xf numFmtId="4" fontId="4" fillId="11" borderId="26" xfId="0" applyNumberFormat="1" applyFont="1" applyFill="1" applyBorder="1" applyAlignment="1" applyProtection="1">
      <alignment horizontal="center" vertical="center" wrapText="1"/>
    </xf>
    <xf numFmtId="4" fontId="4" fillId="11" borderId="7" xfId="0" applyNumberFormat="1" applyFont="1" applyFill="1" applyBorder="1" applyAlignment="1" applyProtection="1">
      <alignment horizontal="center" vertical="center" wrapText="1"/>
    </xf>
    <xf numFmtId="4" fontId="4" fillId="11" borderId="8" xfId="0" applyNumberFormat="1" applyFont="1" applyFill="1" applyBorder="1" applyAlignment="1" applyProtection="1">
      <alignment horizontal="center" vertical="center" wrapText="1"/>
    </xf>
    <xf numFmtId="4" fontId="4" fillId="11" borderId="9" xfId="0" applyNumberFormat="1" applyFont="1" applyFill="1" applyBorder="1" applyAlignment="1" applyProtection="1">
      <alignment horizontal="center" vertical="center" wrapText="1"/>
    </xf>
    <xf numFmtId="4" fontId="13" fillId="2" borderId="4" xfId="0" applyNumberFormat="1" applyFont="1" applyFill="1" applyBorder="1" applyAlignment="1" applyProtection="1">
      <alignment vertical="center" wrapText="1"/>
    </xf>
    <xf numFmtId="4" fontId="13" fillId="3" borderId="10" xfId="0" applyNumberFormat="1" applyFont="1" applyFill="1" applyBorder="1" applyAlignment="1" applyProtection="1">
      <alignment horizontal="center" vertical="center" wrapText="1"/>
    </xf>
    <xf numFmtId="0" fontId="0" fillId="0" borderId="10" xfId="0" applyBorder="1" applyAlignment="1" applyProtection="1">
      <alignment horizontal="center" vertical="center" wrapText="1"/>
    </xf>
    <xf numFmtId="0" fontId="0" fillId="0" borderId="17" xfId="0" applyBorder="1" applyAlignment="1" applyProtection="1">
      <alignment horizontal="center" vertical="center" wrapText="1"/>
    </xf>
    <xf numFmtId="4" fontId="13" fillId="3" borderId="11" xfId="0" applyNumberFormat="1" applyFont="1" applyFill="1" applyBorder="1" applyAlignment="1" applyProtection="1">
      <alignment horizontal="center" vertical="center" wrapText="1"/>
    </xf>
    <xf numFmtId="0" fontId="0" fillId="0" borderId="11" xfId="0" applyBorder="1" applyAlignment="1" applyProtection="1">
      <alignment horizontal="center" vertical="center" wrapText="1"/>
    </xf>
    <xf numFmtId="0" fontId="0" fillId="0" borderId="29" xfId="0" applyBorder="1" applyAlignment="1" applyProtection="1">
      <alignment horizontal="center" vertical="center" wrapText="1"/>
    </xf>
    <xf numFmtId="4" fontId="62" fillId="19" borderId="4" xfId="0" applyNumberFormat="1" applyFont="1" applyFill="1" applyBorder="1" applyAlignment="1" applyProtection="1">
      <alignment horizontal="center" vertical="center" wrapText="1"/>
    </xf>
    <xf numFmtId="0" fontId="63" fillId="19" borderId="4" xfId="0" applyFont="1" applyFill="1" applyBorder="1" applyAlignment="1" applyProtection="1"/>
    <xf numFmtId="165" fontId="7" fillId="7" borderId="0" xfId="0" applyNumberFormat="1" applyFont="1" applyFill="1" applyBorder="1" applyAlignment="1">
      <alignment horizontal="left" vertical="center" wrapText="1"/>
    </xf>
    <xf numFmtId="165" fontId="20" fillId="0" borderId="4" xfId="0" applyNumberFormat="1" applyFont="1" applyBorder="1" applyAlignment="1">
      <alignment horizontal="left" vertical="center" wrapText="1"/>
    </xf>
    <xf numFmtId="4" fontId="20" fillId="11" borderId="13" xfId="0" applyNumberFormat="1" applyFont="1" applyFill="1" applyBorder="1" applyAlignment="1">
      <alignment horizontal="center" vertical="center" wrapText="1"/>
    </xf>
    <xf numFmtId="4" fontId="26" fillId="11" borderId="18" xfId="0" applyNumberFormat="1" applyFont="1" applyFill="1" applyBorder="1" applyAlignment="1">
      <alignment horizontal="center" vertical="center" wrapText="1"/>
    </xf>
    <xf numFmtId="4" fontId="26" fillId="11" borderId="14" xfId="0" applyNumberFormat="1" applyFont="1" applyFill="1" applyBorder="1" applyAlignment="1">
      <alignment horizontal="center" vertical="center" wrapText="1"/>
    </xf>
    <xf numFmtId="4" fontId="20" fillId="11" borderId="12" xfId="0" applyNumberFormat="1" applyFont="1" applyFill="1" applyBorder="1" applyAlignment="1">
      <alignment horizontal="center" vertical="center" wrapText="1"/>
    </xf>
    <xf numFmtId="4" fontId="20" fillId="11" borderId="10" xfId="0" applyNumberFormat="1" applyFont="1" applyFill="1" applyBorder="1" applyAlignment="1">
      <alignment horizontal="center" vertical="center" wrapText="1"/>
    </xf>
    <xf numFmtId="168" fontId="20" fillId="11" borderId="13" xfId="0" applyNumberFormat="1" applyFont="1" applyFill="1" applyBorder="1" applyAlignment="1">
      <alignment horizontal="center" vertical="center" wrapText="1"/>
    </xf>
    <xf numFmtId="168" fontId="20" fillId="11" borderId="18" xfId="0" applyNumberFormat="1" applyFont="1" applyFill="1" applyBorder="1" applyAlignment="1">
      <alignment horizontal="center" vertical="center" wrapText="1"/>
    </xf>
    <xf numFmtId="0" fontId="6" fillId="0" borderId="0" xfId="0" applyNumberFormat="1" applyFont="1" applyAlignment="1" applyProtection="1">
      <alignment horizontal="left" vertical="center" wrapText="1"/>
    </xf>
    <xf numFmtId="0" fontId="6" fillId="0" borderId="0" xfId="0" applyNumberFormat="1" applyFont="1" applyAlignment="1" applyProtection="1">
      <alignment horizontal="left" vertical="center"/>
    </xf>
    <xf numFmtId="0" fontId="22" fillId="19" borderId="4" xfId="0" applyNumberFormat="1" applyFont="1" applyFill="1" applyBorder="1" applyAlignment="1" applyProtection="1">
      <alignment horizontal="center" vertical="center" wrapText="1"/>
    </xf>
    <xf numFmtId="0" fontId="2" fillId="19" borderId="4" xfId="0" applyFont="1" applyFill="1" applyBorder="1" applyAlignment="1" applyProtection="1"/>
    <xf numFmtId="3" fontId="22" fillId="19" borderId="4" xfId="0" applyNumberFormat="1" applyFont="1" applyFill="1" applyBorder="1" applyAlignment="1" applyProtection="1">
      <alignment horizontal="center" vertical="center" wrapText="1"/>
    </xf>
    <xf numFmtId="0" fontId="2" fillId="19" borderId="4" xfId="0" applyFont="1" applyFill="1" applyBorder="1" applyAlignment="1" applyProtection="1">
      <alignment horizontal="center"/>
    </xf>
    <xf numFmtId="0" fontId="21" fillId="0" borderId="0" xfId="0" applyNumberFormat="1" applyFont="1" applyAlignment="1" applyProtection="1">
      <alignment horizontal="left" vertical="center" wrapText="1"/>
    </xf>
    <xf numFmtId="0" fontId="21" fillId="0" borderId="0" xfId="0" applyNumberFormat="1" applyFont="1" applyAlignment="1" applyProtection="1">
      <alignment horizontal="left" vertical="center"/>
    </xf>
    <xf numFmtId="164" fontId="22" fillId="19" borderId="4" xfId="0" applyNumberFormat="1" applyFont="1" applyFill="1" applyBorder="1" applyAlignment="1" applyProtection="1">
      <alignment horizontal="center" vertical="center" wrapText="1"/>
    </xf>
    <xf numFmtId="0" fontId="24" fillId="20" borderId="0" xfId="0" applyFont="1" applyFill="1" applyAlignment="1" applyProtection="1">
      <alignment horizontal="center" vertical="center" wrapText="1"/>
    </xf>
    <xf numFmtId="0" fontId="23" fillId="19" borderId="15" xfId="0" applyFont="1" applyFill="1" applyBorder="1" applyAlignment="1" applyProtection="1">
      <alignment horizontal="center" vertical="center" wrapText="1"/>
    </xf>
    <xf numFmtId="0" fontId="23" fillId="19" borderId="16" xfId="0" applyFont="1" applyFill="1" applyBorder="1" applyAlignment="1" applyProtection="1">
      <alignment horizontal="center" vertical="center" wrapText="1"/>
    </xf>
    <xf numFmtId="4" fontId="22" fillId="19" borderId="4" xfId="0" applyNumberFormat="1" applyFont="1" applyFill="1" applyBorder="1" applyAlignment="1" applyProtection="1">
      <alignment horizontal="center" vertical="center" wrapText="1"/>
    </xf>
    <xf numFmtId="167" fontId="22" fillId="19" borderId="12" xfId="0" applyNumberFormat="1" applyFont="1" applyFill="1" applyBorder="1" applyAlignment="1" applyProtection="1">
      <alignment horizontal="center" vertical="center" wrapText="1"/>
    </xf>
    <xf numFmtId="167" fontId="1" fillId="19" borderId="17" xfId="0" applyNumberFormat="1" applyFont="1" applyFill="1" applyBorder="1" applyAlignment="1" applyProtection="1">
      <alignment horizontal="center" vertical="center" wrapText="1"/>
    </xf>
    <xf numFmtId="0" fontId="2" fillId="19" borderId="4" xfId="0" applyFont="1" applyFill="1" applyBorder="1" applyAlignment="1" applyProtection="1">
      <alignment horizontal="center" vertical="center" wrapText="1"/>
    </xf>
    <xf numFmtId="0" fontId="49" fillId="23" borderId="35" xfId="0" applyFont="1" applyFill="1" applyBorder="1" applyAlignment="1">
      <alignment horizontal="center" vertical="center" wrapText="1"/>
    </xf>
    <xf numFmtId="0" fontId="0" fillId="0" borderId="36" xfId="0" applyBorder="1" applyAlignment="1">
      <alignment horizontal="center" vertical="center" wrapText="1"/>
    </xf>
    <xf numFmtId="0" fontId="49" fillId="23" borderId="33" xfId="0" applyFont="1" applyFill="1" applyBorder="1" applyAlignment="1">
      <alignment horizontal="center" vertical="center" wrapText="1"/>
    </xf>
    <xf numFmtId="0" fontId="48" fillId="0" borderId="0" xfId="0" applyNumberFormat="1" applyFont="1" applyAlignment="1">
      <alignment vertical="center" wrapText="1"/>
    </xf>
    <xf numFmtId="0" fontId="0" fillId="0" borderId="0" xfId="0" applyAlignment="1">
      <alignment vertical="center" wrapText="1"/>
    </xf>
    <xf numFmtId="0" fontId="0" fillId="0" borderId="34" xfId="0" applyBorder="1" applyAlignment="1">
      <alignment vertical="center" wrapText="1"/>
    </xf>
    <xf numFmtId="0" fontId="48" fillId="0" borderId="0" xfId="0" applyFont="1" applyAlignment="1">
      <alignment vertical="center" wrapText="1"/>
    </xf>
    <xf numFmtId="0" fontId="4" fillId="0" borderId="0" xfId="0" applyNumberFormat="1" applyFont="1" applyAlignment="1">
      <alignment horizontal="left" vertical="center" wrapText="1"/>
    </xf>
    <xf numFmtId="0" fontId="4" fillId="23" borderId="35" xfId="0" applyFont="1" applyFill="1" applyBorder="1" applyAlignment="1">
      <alignment horizontal="center" vertical="center"/>
    </xf>
    <xf numFmtId="0" fontId="4" fillId="23" borderId="98" xfId="0" applyFont="1" applyFill="1" applyBorder="1" applyAlignment="1">
      <alignment horizontal="center" vertical="center"/>
    </xf>
    <xf numFmtId="0" fontId="4" fillId="23" borderId="36" xfId="0" applyFont="1" applyFill="1" applyBorder="1" applyAlignment="1">
      <alignment horizontal="center" vertical="center"/>
    </xf>
    <xf numFmtId="0" fontId="47" fillId="0" borderId="0" xfId="0" applyFont="1" applyBorder="1" applyAlignment="1">
      <alignment horizontal="left"/>
    </xf>
    <xf numFmtId="0" fontId="48" fillId="0" borderId="4" xfId="0" applyNumberFormat="1" applyFont="1" applyBorder="1" applyAlignment="1">
      <alignment vertical="center" wrapText="1"/>
    </xf>
    <xf numFmtId="0" fontId="3" fillId="0" borderId="4" xfId="0" applyFont="1" applyBorder="1" applyAlignment="1">
      <alignment vertical="center" wrapText="1"/>
    </xf>
    <xf numFmtId="0" fontId="48" fillId="0" borderId="4" xfId="0" applyFont="1" applyBorder="1" applyAlignment="1">
      <alignment vertical="center" wrapText="1"/>
    </xf>
    <xf numFmtId="0" fontId="4" fillId="0" borderId="4" xfId="0" applyNumberFormat="1" applyFont="1" applyBorder="1" applyAlignment="1">
      <alignment horizontal="left" vertical="center" wrapText="1"/>
    </xf>
    <xf numFmtId="0" fontId="4" fillId="0" borderId="4" xfId="0" applyNumberFormat="1" applyFont="1" applyBorder="1" applyAlignment="1">
      <alignment horizontal="left" vertical="center"/>
    </xf>
    <xf numFmtId="0" fontId="4" fillId="23" borderId="4" xfId="0" applyFont="1" applyFill="1" applyBorder="1" applyAlignment="1">
      <alignment horizontal="center" vertical="center" wrapText="1"/>
    </xf>
    <xf numFmtId="0" fontId="47" fillId="0" borderId="4" xfId="0" applyFont="1" applyBorder="1" applyAlignment="1">
      <alignment horizontal="left"/>
    </xf>
    <xf numFmtId="0" fontId="37" fillId="23" borderId="15" xfId="0" applyFont="1" applyFill="1" applyBorder="1" applyAlignment="1"/>
    <xf numFmtId="0" fontId="37" fillId="23" borderId="16" xfId="0" applyFont="1" applyFill="1" applyBorder="1" applyAlignment="1"/>
    <xf numFmtId="0" fontId="37" fillId="23" borderId="45" xfId="0" applyFont="1" applyFill="1" applyBorder="1" applyAlignment="1"/>
    <xf numFmtId="0" fontId="60" fillId="33" borderId="0" xfId="0" applyFont="1" applyFill="1" applyAlignment="1">
      <alignment horizontal="center" vertical="center"/>
    </xf>
    <xf numFmtId="0" fontId="0" fillId="0" borderId="0" xfId="0" applyFont="1" applyAlignment="1">
      <alignment vertical="center"/>
    </xf>
    <xf numFmtId="0" fontId="59" fillId="33" borderId="4" xfId="0" applyFont="1" applyFill="1" applyBorder="1" applyAlignment="1">
      <alignment horizontal="center" vertical="center"/>
    </xf>
    <xf numFmtId="0" fontId="0" fillId="0" borderId="4" xfId="0" applyFont="1" applyBorder="1" applyAlignment="1">
      <alignment vertical="center"/>
    </xf>
    <xf numFmtId="0" fontId="10" fillId="0" borderId="12" xfId="0" applyFont="1" applyBorder="1" applyAlignment="1">
      <alignment horizontal="center" vertical="center" wrapText="1"/>
    </xf>
    <xf numFmtId="0" fontId="15" fillId="0" borderId="10" xfId="0" applyFont="1" applyBorder="1" applyAlignment="1">
      <alignment horizontal="center" vertical="center" wrapText="1"/>
    </xf>
    <xf numFmtId="0" fontId="15" fillId="0" borderId="17"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7" xfId="0" applyFont="1" applyBorder="1" applyAlignment="1">
      <alignment horizontal="center" vertical="center" wrapText="1"/>
    </xf>
  </cellXfs>
  <cellStyles count="4">
    <cellStyle name="Обычный" xfId="0" builtinId="0"/>
    <cellStyle name="Обычный 14" xfId="2"/>
    <cellStyle name="Обычный 2" xfId="1"/>
    <cellStyle name="Стиль 1" xfId="3"/>
  </cellStyles>
  <dxfs count="73">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fill>
        <patternFill patternType="solid">
          <fgColor rgb="FFB7E1CD"/>
          <bgColor rgb="FFB7E1CD"/>
        </patternFill>
      </fill>
    </dxf>
    <dxf>
      <fill>
        <patternFill patternType="solid">
          <fgColor rgb="FFB7E1CD"/>
          <bgColor rgb="FFB7E1CD"/>
        </patternFill>
      </fill>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1"/>
        <color indexed="8"/>
        <name val="Cambria"/>
        <scheme val="major"/>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numFmt numFmtId="0" formatCode="General"/>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indexed="8"/>
        <name val="Cambria"/>
        <scheme val="major"/>
      </font>
      <numFmt numFmtId="3" formatCode="#,##0"/>
      <fill>
        <patternFill patternType="solid">
          <fgColor indexed="64"/>
          <bgColor rgb="FFFFFFCC"/>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top style="medium">
          <color indexed="64"/>
        </top>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dxf>
    <dxf>
      <border>
        <bottom style="double">
          <color theme="5" tint="-0.249977111117893"/>
        </bottom>
      </border>
    </dxf>
    <dxf>
      <font>
        <b/>
        <i val="0"/>
        <strike val="0"/>
        <condense val="0"/>
        <extend val="0"/>
        <outline val="0"/>
        <shadow val="0"/>
        <u val="none"/>
        <vertAlign val="baseline"/>
        <sz val="11"/>
        <color indexed="8"/>
        <name val="Cambria"/>
        <scheme val="major"/>
      </font>
      <fill>
        <patternFill patternType="solid">
          <fgColor indexed="64"/>
          <bgColor rgb="FFFFFFCC"/>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0"/>
      </font>
      <fill>
        <patternFill>
          <bgColor theme="0"/>
        </patternFill>
      </fill>
    </dxf>
    <dxf>
      <font>
        <color rgb="FFCCECFF"/>
      </font>
    </dxf>
    <dxf>
      <font>
        <color rgb="FFCCECFF"/>
      </font>
    </dxf>
    <dxf>
      <fill>
        <patternFill>
          <bgColor rgb="FFCCECFF"/>
        </patternFill>
      </fill>
    </dxf>
    <dxf>
      <font>
        <color theme="0"/>
      </font>
      <fill>
        <patternFill>
          <bgColor theme="0"/>
        </patternFill>
      </fill>
    </dxf>
    <dxf>
      <font>
        <color rgb="FFCCECFF"/>
      </font>
    </dxf>
    <dxf>
      <font>
        <color rgb="FFCCECFF"/>
      </font>
    </dxf>
    <dxf>
      <fill>
        <patternFill>
          <bgColor rgb="FFCCECFF"/>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font>
      <fill>
        <patternFill>
          <bgColor theme="8" tint="0.79998168889431442"/>
        </patternFill>
      </fill>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b/>
        <i/>
        <color theme="0"/>
      </font>
      <fill>
        <patternFill patternType="lightUp">
          <fgColor auto="1"/>
          <bgColor theme="4" tint="-0.24994659260841701"/>
        </patternFill>
      </fill>
      <border>
        <left style="thin">
          <color auto="1"/>
        </left>
        <right style="thin">
          <color auto="1"/>
        </right>
        <top style="thin">
          <color auto="1"/>
        </top>
        <bottom style="thin">
          <color auto="1"/>
        </bottom>
        <vertical/>
        <horizontal/>
      </border>
    </dxf>
    <dxf>
      <font>
        <color rgb="FF9C0006"/>
      </font>
      <fill>
        <patternFill>
          <bgColor rgb="FFFFC7CE"/>
        </patternFill>
      </fill>
    </dxf>
    <dxf>
      <fill>
        <patternFill>
          <bgColor rgb="FFFFC7CE"/>
        </patternFill>
      </fill>
    </dxf>
    <dxf>
      <fill>
        <patternFill>
          <bgColor rgb="FFFFC7CE"/>
        </patternFill>
      </fill>
    </dxf>
    <dxf>
      <font>
        <b/>
        <i/>
        <color auto="1"/>
      </font>
      <fill>
        <patternFill>
          <bgColor theme="6" tint="0.39994506668294322"/>
        </patternFill>
      </fill>
    </dxf>
    <dxf>
      <font>
        <b/>
        <i/>
        <color rgb="FFFF0000"/>
      </font>
      <fill>
        <patternFill>
          <bgColor rgb="FFFFFF00"/>
        </patternFill>
      </fill>
    </dxf>
  </dxfs>
  <tableStyles count="0" defaultTableStyle="TableStyleMedium2" defaultPivotStyle="PivotStyleLight16"/>
  <colors>
    <mruColors>
      <color rgb="FFFFFF99"/>
      <color rgb="FFCCECFF"/>
      <color rgb="FFFFFFCC"/>
      <color rgb="FFCC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eld%20Support\All%20Templates%20agreements%20and%20attachments\03_Budgets%20Templates%20(&#1096;&#1072;&#1073;&#1083;&#1086;&#1085;)\Template%202015\Alliance-NFM-Detailed-Budget-GF-Adj-2014-10-13_n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zozulynska\AppData\Local\Microsoft\Windows\Temporary%20Internet%20Files\Content.Outlook\3OIPGFCH\00_Network-NFM-Detailed-Budget-2014-10-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RVER5/Users/OKONON~1/AppData/Local/Temp/Rar$DI00.368/Dodatok_Robochyy-plan-budget_TES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projector\Desktop\Budget_workplan%202015\0%20Att4_Budget_workpla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eld%20Support/Reports%20from%20grantees/2018/07-09/GF/07-08/06-Gf-18-A%20%20&#1048;&#1084;&#1087;&#1091;&#1083;&#1100;&#1089;/&#1044;&#1086;&#1074;&#1110;&#1076;&#1082;&#1072;%20&#1087;&#1088;&#1086;%20&#1076;&#1078;&#1077;&#1088;&#1077;&#1083;&#1072;%20&#1092;&#1110;&#1085;&#1072;&#1085;&#1089;&#1091;&#1074;&#1072;&#1085;&#1085;&#1103;%20&#1090;&#1072;%20&#1087;&#1077;&#1088;&#1089;&#1086;&#1085;&#1072;&#1083;&#1100;&#1085;&#1091;%20&#1079;&#1072;&#1081;&#1085;&#1103;&#1090;&#1110;&#1089;&#1090;&#1100;%20&#1085;&#1072;%2001.01.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Instructions"/>
      <sheetName val="Setup"/>
      <sheetName val="Detailed Budget"/>
      <sheetName val="Assumptions TRC"/>
      <sheetName val="Assumptions HR"/>
      <sheetName val="Assumptions Other"/>
      <sheetName val="Budget Summary"/>
      <sheetName val="Rank unique Mod-Int-PR"/>
      <sheetName val="Concept Note Module Budget"/>
      <sheetName val="Country"/>
      <sheetName val="Recipient"/>
      <sheetName val="Currencies"/>
      <sheetName val="Assumptions"/>
      <sheetName val="CatCmp"/>
      <sheetName val="CatModules"/>
      <sheetName val="ModInCmp"/>
      <sheetName val="CatInt"/>
      <sheetName val="Budget Lines"/>
      <sheetName val="ActivityConcat"/>
      <sheetName val="Translations"/>
      <sheetName val="CostGroup"/>
      <sheetName val="Cost Inputs"/>
      <sheetName val="X-Pivot-Tables"/>
      <sheetName val="Категорія витрат"/>
      <sheetName val="ПОРІВНЯНН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B2" t="str">
            <v>Afghanistan</v>
          </cell>
          <cell r="C2" t="str">
            <v>Afghanistan</v>
          </cell>
          <cell r="D2" t="str">
            <v>Afganistán</v>
          </cell>
          <cell r="E2" t="str">
            <v>Афганистан</v>
          </cell>
          <cell r="F2" t="str">
            <v>Afghani</v>
          </cell>
          <cell r="G2" t="str">
            <v>AFN</v>
          </cell>
        </row>
        <row r="3">
          <cell r="B3" t="str">
            <v>Albania</v>
          </cell>
          <cell r="C3" t="str">
            <v>Albanie</v>
          </cell>
          <cell r="D3" t="str">
            <v>Albania</v>
          </cell>
          <cell r="E3" t="str">
            <v>Албания</v>
          </cell>
          <cell r="F3" t="str">
            <v>Albanian Lek</v>
          </cell>
          <cell r="G3" t="str">
            <v>ALL</v>
          </cell>
        </row>
        <row r="4">
          <cell r="B4" t="str">
            <v>Algeria</v>
          </cell>
          <cell r="C4" t="str">
            <v>Algérie</v>
          </cell>
          <cell r="D4" t="str">
            <v>Argelia</v>
          </cell>
          <cell r="E4" t="str">
            <v>Алжир</v>
          </cell>
          <cell r="F4" t="str">
            <v>Algerian Dinar</v>
          </cell>
          <cell r="G4" t="str">
            <v>DZD</v>
          </cell>
        </row>
        <row r="5">
          <cell r="B5" t="str">
            <v>Andorra</v>
          </cell>
          <cell r="C5" t="str">
            <v>Andorre</v>
          </cell>
          <cell r="D5" t="str">
            <v>Andorra</v>
          </cell>
          <cell r="E5" t="str">
            <v>андорра</v>
          </cell>
          <cell r="F5" t="str">
            <v>Euro</v>
          </cell>
          <cell r="G5" t="str">
            <v>EUR</v>
          </cell>
        </row>
        <row r="6">
          <cell r="B6" t="str">
            <v>Angola</v>
          </cell>
          <cell r="C6" t="str">
            <v>Angola</v>
          </cell>
          <cell r="D6" t="str">
            <v>Angola</v>
          </cell>
          <cell r="E6" t="str">
            <v>Ангола</v>
          </cell>
          <cell r="F6" t="str">
            <v>Angolan Kwanza</v>
          </cell>
          <cell r="G6" t="str">
            <v>AOA</v>
          </cell>
        </row>
        <row r="7">
          <cell r="B7" t="str">
            <v>Anguilla</v>
          </cell>
          <cell r="C7" t="str">
            <v>Anguilla</v>
          </cell>
          <cell r="D7" t="str">
            <v>Anguilla</v>
          </cell>
          <cell r="E7" t="str">
            <v>Ангилья</v>
          </cell>
          <cell r="F7" t="str">
            <v>East Caribbean Dollar</v>
          </cell>
          <cell r="G7" t="str">
            <v>XCD</v>
          </cell>
        </row>
        <row r="8">
          <cell r="B8" t="str">
            <v>Antigua and Barbuda</v>
          </cell>
          <cell r="C8" t="str">
            <v>Antigua -et-Barbuda</v>
          </cell>
          <cell r="D8" t="str">
            <v>Antigua y Barbuda</v>
          </cell>
          <cell r="E8" t="str">
            <v>Антигуа и Барбуда</v>
          </cell>
          <cell r="F8" t="str">
            <v>East Caribbean Dollar</v>
          </cell>
          <cell r="G8" t="str">
            <v>XCD</v>
          </cell>
        </row>
        <row r="9">
          <cell r="B9" t="str">
            <v>Argentina</v>
          </cell>
          <cell r="C9" t="str">
            <v>Argentine</v>
          </cell>
          <cell r="D9" t="str">
            <v>Argentina</v>
          </cell>
          <cell r="E9" t="str">
            <v>Аргентина</v>
          </cell>
          <cell r="F9" t="str">
            <v>Argentine Peso</v>
          </cell>
          <cell r="G9" t="str">
            <v>ARS</v>
          </cell>
        </row>
        <row r="10">
          <cell r="B10" t="str">
            <v>Armenia</v>
          </cell>
          <cell r="C10" t="str">
            <v>Arménie</v>
          </cell>
          <cell r="D10" t="str">
            <v>Armenia</v>
          </cell>
          <cell r="E10" t="str">
            <v>Армения</v>
          </cell>
          <cell r="F10" t="str">
            <v>Dram</v>
          </cell>
          <cell r="G10" t="str">
            <v>AMD</v>
          </cell>
        </row>
        <row r="11">
          <cell r="B11" t="str">
            <v>Aruba</v>
          </cell>
          <cell r="C11" t="str">
            <v>Aruba</v>
          </cell>
          <cell r="D11" t="str">
            <v>Aruba</v>
          </cell>
          <cell r="E11" t="str">
            <v>Аруба</v>
          </cell>
          <cell r="F11" t="str">
            <v>Aruban Florin</v>
          </cell>
          <cell r="G11" t="str">
            <v>AWG</v>
          </cell>
        </row>
        <row r="12">
          <cell r="B12" t="str">
            <v>Australia</v>
          </cell>
          <cell r="C12" t="str">
            <v>Australie</v>
          </cell>
          <cell r="D12" t="str">
            <v>Australia</v>
          </cell>
          <cell r="E12" t="str">
            <v>Австралия</v>
          </cell>
          <cell r="F12" t="str">
            <v>Australian Dollar</v>
          </cell>
          <cell r="G12" t="str">
            <v>AUD</v>
          </cell>
        </row>
        <row r="13">
          <cell r="B13" t="str">
            <v>Austria</v>
          </cell>
          <cell r="C13" t="str">
            <v>Autriche</v>
          </cell>
          <cell r="D13" t="str">
            <v>Austria</v>
          </cell>
          <cell r="E13" t="str">
            <v>Австрия</v>
          </cell>
          <cell r="F13" t="str">
            <v>Euro</v>
          </cell>
          <cell r="G13" t="str">
            <v>EUR</v>
          </cell>
        </row>
        <row r="14">
          <cell r="B14" t="str">
            <v>Azerbaijan</v>
          </cell>
          <cell r="C14" t="str">
            <v>Azerbaïdjan</v>
          </cell>
          <cell r="D14" t="str">
            <v>Azerbaiyán</v>
          </cell>
          <cell r="E14" t="str">
            <v>Азербайджан</v>
          </cell>
          <cell r="F14" t="str">
            <v>Azerbaijani Manat</v>
          </cell>
          <cell r="G14" t="str">
            <v>AZN</v>
          </cell>
        </row>
        <row r="15">
          <cell r="B15" t="str">
            <v>Bahamas</v>
          </cell>
          <cell r="C15" t="str">
            <v>Bahamas</v>
          </cell>
          <cell r="D15" t="str">
            <v>Bahamas</v>
          </cell>
          <cell r="E15" t="str">
            <v>Багамские острова</v>
          </cell>
          <cell r="F15" t="str">
            <v>Bahamian Dollar</v>
          </cell>
          <cell r="G15" t="str">
            <v>BSD</v>
          </cell>
        </row>
        <row r="16">
          <cell r="B16" t="str">
            <v>Bahrain</v>
          </cell>
          <cell r="C16" t="str">
            <v>Bahreïn</v>
          </cell>
          <cell r="D16" t="str">
            <v>Bahrein</v>
          </cell>
          <cell r="E16" t="str">
            <v>Бахрейн</v>
          </cell>
          <cell r="F16" t="str">
            <v>Bahraini Dinar</v>
          </cell>
          <cell r="G16" t="str">
            <v>BHD</v>
          </cell>
        </row>
        <row r="17">
          <cell r="B17" t="str">
            <v>Bangladesh</v>
          </cell>
          <cell r="C17" t="str">
            <v>Bangladesh</v>
          </cell>
          <cell r="D17" t="str">
            <v>Bangladesh</v>
          </cell>
          <cell r="E17" t="str">
            <v>Бангладеш</v>
          </cell>
          <cell r="F17" t="str">
            <v>Taka</v>
          </cell>
          <cell r="G17" t="str">
            <v>BDT</v>
          </cell>
        </row>
        <row r="18">
          <cell r="B18" t="str">
            <v>Barbados</v>
          </cell>
          <cell r="C18" t="str">
            <v>Barbade</v>
          </cell>
          <cell r="D18" t="str">
            <v>Barbados</v>
          </cell>
          <cell r="E18" t="str">
            <v>Барбадос</v>
          </cell>
          <cell r="F18" t="str">
            <v>Barbadian Dollar</v>
          </cell>
          <cell r="G18" t="str">
            <v>BBD</v>
          </cell>
        </row>
        <row r="19">
          <cell r="B19" t="str">
            <v>Belarus</v>
          </cell>
          <cell r="C19" t="str">
            <v>Bélarus</v>
          </cell>
          <cell r="D19" t="str">
            <v>Bielorrusia</v>
          </cell>
          <cell r="E19" t="str">
            <v>Беларусь</v>
          </cell>
          <cell r="F19" t="str">
            <v>Belarusian Ruble</v>
          </cell>
          <cell r="G19" t="str">
            <v>BYR</v>
          </cell>
        </row>
        <row r="20">
          <cell r="B20" t="str">
            <v>Belgium</v>
          </cell>
          <cell r="C20" t="str">
            <v>Belgique</v>
          </cell>
          <cell r="D20" t="str">
            <v>Bélgica</v>
          </cell>
          <cell r="E20" t="str">
            <v>Бельгия</v>
          </cell>
          <cell r="F20" t="str">
            <v>Euro</v>
          </cell>
          <cell r="G20" t="str">
            <v>EUR</v>
          </cell>
        </row>
        <row r="21">
          <cell r="B21" t="str">
            <v>Belize</v>
          </cell>
          <cell r="C21" t="str">
            <v>Belize</v>
          </cell>
          <cell r="D21" t="str">
            <v>Belice</v>
          </cell>
          <cell r="E21" t="str">
            <v>Белиз</v>
          </cell>
          <cell r="F21" t="str">
            <v>Belize Dollar</v>
          </cell>
          <cell r="G21" t="str">
            <v>BZD</v>
          </cell>
        </row>
        <row r="22">
          <cell r="B22" t="str">
            <v>Benin</v>
          </cell>
          <cell r="C22" t="str">
            <v>Bénin</v>
          </cell>
          <cell r="D22" t="str">
            <v>Benin</v>
          </cell>
          <cell r="E22" t="str">
            <v>Бенин</v>
          </cell>
          <cell r="F22" t="str">
            <v>CFA Franc</v>
          </cell>
          <cell r="G22" t="str">
            <v>XOF</v>
          </cell>
        </row>
        <row r="23">
          <cell r="B23" t="str">
            <v>Bhutan</v>
          </cell>
          <cell r="C23" t="str">
            <v>Bhoutan</v>
          </cell>
          <cell r="D23" t="str">
            <v>Bhutan</v>
          </cell>
          <cell r="E23" t="str">
            <v>Бутан</v>
          </cell>
          <cell r="F23" t="str">
            <v>Ngultrum</v>
          </cell>
          <cell r="G23" t="str">
            <v>BTN</v>
          </cell>
        </row>
        <row r="24">
          <cell r="B24" t="str">
            <v>Bolivia (Plurinational State)</v>
          </cell>
          <cell r="C24" t="str">
            <v>Bolivie (État plurinational )</v>
          </cell>
          <cell r="D24" t="str">
            <v>Bolivia (Estado Plurinacional )</v>
          </cell>
          <cell r="E24" t="str">
            <v>Боливия (Многонациональное Государство )</v>
          </cell>
          <cell r="F24" t="str">
            <v>Bolivian Boliviano</v>
          </cell>
          <cell r="G24" t="str">
            <v>BOB</v>
          </cell>
        </row>
        <row r="25">
          <cell r="B25" t="str">
            <v>Bosnia and Herzegovina</v>
          </cell>
          <cell r="C25" t="str">
            <v>Bosnie-Herzégovine</v>
          </cell>
          <cell r="D25" t="str">
            <v>Bosnia y Herzegovina</v>
          </cell>
          <cell r="E25" t="str">
            <v>Босния и Герцеговина</v>
          </cell>
          <cell r="F25" t="str">
            <v>Convertible Marka</v>
          </cell>
          <cell r="G25" t="str">
            <v>BAM</v>
          </cell>
        </row>
        <row r="26">
          <cell r="B26" t="str">
            <v>Botswana</v>
          </cell>
          <cell r="C26" t="str">
            <v>Botswana</v>
          </cell>
          <cell r="D26" t="str">
            <v>Botswana</v>
          </cell>
          <cell r="E26" t="str">
            <v>Ботсвана</v>
          </cell>
          <cell r="F26" t="str">
            <v>Botswana Pula</v>
          </cell>
          <cell r="G26" t="str">
            <v>BWP</v>
          </cell>
        </row>
        <row r="27">
          <cell r="B27" t="str">
            <v>Brazil</v>
          </cell>
          <cell r="C27" t="str">
            <v>Brésil</v>
          </cell>
          <cell r="D27" t="str">
            <v>Brasil</v>
          </cell>
          <cell r="E27" t="str">
            <v>Бразилия</v>
          </cell>
          <cell r="F27" t="str">
            <v>Brazilian Real</v>
          </cell>
          <cell r="G27" t="str">
            <v>BRL</v>
          </cell>
        </row>
        <row r="28">
          <cell r="B28" t="str">
            <v>Brunei Darussalam</v>
          </cell>
          <cell r="C28" t="str">
            <v>Brunei Darussalam</v>
          </cell>
          <cell r="D28" t="str">
            <v>Brunei Darussalam</v>
          </cell>
          <cell r="E28" t="str">
            <v>Бруней-Даруссалам</v>
          </cell>
          <cell r="F28" t="str">
            <v>Brunei Dollar</v>
          </cell>
          <cell r="G28" t="str">
            <v>BND</v>
          </cell>
        </row>
        <row r="29">
          <cell r="B29" t="str">
            <v>Bulgaria</v>
          </cell>
          <cell r="C29" t="str">
            <v>Bulgarie</v>
          </cell>
          <cell r="D29" t="str">
            <v>Bulgaria</v>
          </cell>
          <cell r="E29" t="str">
            <v>Болгария</v>
          </cell>
          <cell r="F29" t="str">
            <v>Lev</v>
          </cell>
          <cell r="G29" t="str">
            <v>BGN</v>
          </cell>
        </row>
        <row r="30">
          <cell r="B30" t="str">
            <v>Burkina Faso</v>
          </cell>
          <cell r="C30" t="str">
            <v>Burkina Faso</v>
          </cell>
          <cell r="D30" t="str">
            <v>Burkina Faso</v>
          </cell>
          <cell r="E30" t="str">
            <v>Буркина-Фасо</v>
          </cell>
          <cell r="F30" t="str">
            <v>CFA Franc</v>
          </cell>
          <cell r="G30" t="str">
            <v>XOF</v>
          </cell>
        </row>
        <row r="31">
          <cell r="B31" t="str">
            <v>Burundi</v>
          </cell>
          <cell r="C31" t="str">
            <v>Burundi</v>
          </cell>
          <cell r="D31" t="str">
            <v>Burundi</v>
          </cell>
          <cell r="E31" t="str">
            <v>Бурунди</v>
          </cell>
          <cell r="F31" t="str">
            <v>Burundi Franc</v>
          </cell>
          <cell r="G31" t="str">
            <v>BIF</v>
          </cell>
        </row>
        <row r="32">
          <cell r="B32" t="str">
            <v>Cambodia</v>
          </cell>
          <cell r="C32" t="str">
            <v>Cambodge</v>
          </cell>
          <cell r="D32" t="str">
            <v>Camboya</v>
          </cell>
          <cell r="E32" t="str">
            <v>Камбоджа</v>
          </cell>
          <cell r="F32" t="str">
            <v>Cambodian Riel</v>
          </cell>
          <cell r="G32" t="str">
            <v>KHR</v>
          </cell>
        </row>
        <row r="33">
          <cell r="B33" t="str">
            <v>Cameroon</v>
          </cell>
          <cell r="C33" t="str">
            <v>Cameroun</v>
          </cell>
          <cell r="D33" t="str">
            <v>Camerún</v>
          </cell>
          <cell r="E33" t="str">
            <v>Камерун</v>
          </cell>
          <cell r="F33" t="str">
            <v>CFA Franc</v>
          </cell>
          <cell r="G33" t="str">
            <v>XAF</v>
          </cell>
        </row>
        <row r="34">
          <cell r="B34" t="str">
            <v>Canada</v>
          </cell>
          <cell r="C34" t="str">
            <v>Canada</v>
          </cell>
          <cell r="D34" t="str">
            <v>Canadá</v>
          </cell>
          <cell r="E34" t="str">
            <v>Канада</v>
          </cell>
          <cell r="F34" t="str">
            <v>Canada Dollar</v>
          </cell>
          <cell r="G34" t="str">
            <v>CAD</v>
          </cell>
        </row>
        <row r="35">
          <cell r="B35" t="str">
            <v>Cape Verde</v>
          </cell>
          <cell r="C35" t="str">
            <v>Cap-Vert</v>
          </cell>
          <cell r="D35" t="str">
            <v>Cabo Verde</v>
          </cell>
          <cell r="E35" t="str">
            <v>Кабо-Верде</v>
          </cell>
          <cell r="F35" t="str">
            <v>Cape Verdean Escudo</v>
          </cell>
          <cell r="G35" t="str">
            <v>CVE</v>
          </cell>
        </row>
        <row r="36">
          <cell r="B36" t="str">
            <v>Cayman Islands</v>
          </cell>
          <cell r="C36" t="str">
            <v>Îles Caïmans</v>
          </cell>
          <cell r="D36" t="str">
            <v>Islas Caimán</v>
          </cell>
          <cell r="E36" t="str">
            <v>Каймановы острова</v>
          </cell>
          <cell r="F36" t="str">
            <v>Cayman Islands Dollar</v>
          </cell>
          <cell r="G36" t="str">
            <v>KYD</v>
          </cell>
        </row>
        <row r="37">
          <cell r="B37" t="str">
            <v>Central African Republic</v>
          </cell>
          <cell r="C37" t="str">
            <v>République centrafricaine</v>
          </cell>
          <cell r="D37" t="str">
            <v>República Centroafricana</v>
          </cell>
          <cell r="E37" t="str">
            <v>Центрально-Африканская Республика</v>
          </cell>
          <cell r="F37" t="str">
            <v>CFA Franc</v>
          </cell>
          <cell r="G37" t="str">
            <v>XAF</v>
          </cell>
        </row>
        <row r="38">
          <cell r="B38" t="str">
            <v>Chad</v>
          </cell>
          <cell r="C38" t="str">
            <v>Tchad</v>
          </cell>
          <cell r="D38" t="str">
            <v>Chad</v>
          </cell>
          <cell r="E38" t="str">
            <v>Чад</v>
          </cell>
          <cell r="F38" t="str">
            <v>CFA Franc</v>
          </cell>
          <cell r="G38" t="str">
            <v>XAF</v>
          </cell>
        </row>
        <row r="39">
          <cell r="B39" t="str">
            <v>Chile</v>
          </cell>
          <cell r="C39" t="str">
            <v>Chili</v>
          </cell>
          <cell r="D39" t="str">
            <v>Chile</v>
          </cell>
          <cell r="E39" t="str">
            <v>Чили</v>
          </cell>
          <cell r="F39" t="str">
            <v>Chilean Peso</v>
          </cell>
          <cell r="G39" t="str">
            <v>CLP</v>
          </cell>
        </row>
        <row r="40">
          <cell r="B40" t="str">
            <v>China</v>
          </cell>
          <cell r="C40" t="str">
            <v>Chine</v>
          </cell>
          <cell r="D40" t="str">
            <v>China</v>
          </cell>
          <cell r="E40" t="str">
            <v>Китай</v>
          </cell>
          <cell r="F40" t="str">
            <v>Renminbi</v>
          </cell>
          <cell r="G40" t="str">
            <v>CNY</v>
          </cell>
        </row>
        <row r="41">
          <cell r="B41" t="str">
            <v>Colombia</v>
          </cell>
          <cell r="C41" t="str">
            <v>Colombie</v>
          </cell>
          <cell r="D41" t="str">
            <v>Colombia</v>
          </cell>
          <cell r="E41" t="str">
            <v>Колумбия</v>
          </cell>
          <cell r="F41" t="str">
            <v>Colombian Peso</v>
          </cell>
          <cell r="G41" t="str">
            <v>COP</v>
          </cell>
        </row>
        <row r="42">
          <cell r="B42" t="str">
            <v>Comoros</v>
          </cell>
          <cell r="C42" t="str">
            <v>Comores</v>
          </cell>
          <cell r="D42" t="str">
            <v>Comoras</v>
          </cell>
          <cell r="E42" t="str">
            <v>Коморские острова</v>
          </cell>
          <cell r="F42" t="str">
            <v>Comorian Franc</v>
          </cell>
          <cell r="G42" t="str">
            <v>KMF</v>
          </cell>
        </row>
        <row r="43">
          <cell r="B43" t="str">
            <v>Congo</v>
          </cell>
          <cell r="C43" t="str">
            <v>Congo</v>
          </cell>
          <cell r="D43" t="str">
            <v>Congo</v>
          </cell>
          <cell r="E43" t="str">
            <v>Конго</v>
          </cell>
          <cell r="F43" t="str">
            <v>CFA Franc</v>
          </cell>
          <cell r="G43" t="str">
            <v>XAF</v>
          </cell>
        </row>
        <row r="44">
          <cell r="B44" t="str">
            <v>Congo (Democratic Republic)</v>
          </cell>
          <cell r="C44" t="str">
            <v>Congo ( République démocratique )</v>
          </cell>
          <cell r="D44" t="str">
            <v>Congo ( República Democrática )</v>
          </cell>
          <cell r="E44" t="str">
            <v>Конго (Демократическая Республика)</v>
          </cell>
          <cell r="F44" t="str">
            <v>Congolese Franc</v>
          </cell>
          <cell r="G44" t="str">
            <v>CDF</v>
          </cell>
        </row>
        <row r="45">
          <cell r="B45" t="str">
            <v>Costa Rica</v>
          </cell>
          <cell r="C45" t="str">
            <v>Costa Rica</v>
          </cell>
          <cell r="D45" t="str">
            <v>Costa Rica</v>
          </cell>
          <cell r="E45" t="str">
            <v>Коста-Рика</v>
          </cell>
          <cell r="F45" t="str">
            <v>Costa Rican Colon</v>
          </cell>
          <cell r="G45" t="str">
            <v>CRC</v>
          </cell>
        </row>
        <row r="46">
          <cell r="B46" t="str">
            <v>Côte d'Ivoire</v>
          </cell>
          <cell r="C46" t="str">
            <v>Côte d' Ivoire</v>
          </cell>
          <cell r="D46" t="str">
            <v>Côte d' Ivoire</v>
          </cell>
          <cell r="E46" t="str">
            <v>Берег Слоновой Кости</v>
          </cell>
          <cell r="F46" t="str">
            <v>CFA Franc</v>
          </cell>
          <cell r="G46" t="str">
            <v>XOF</v>
          </cell>
        </row>
        <row r="47">
          <cell r="B47" t="str">
            <v>Croatia</v>
          </cell>
          <cell r="C47" t="str">
            <v>Croatie</v>
          </cell>
          <cell r="D47" t="str">
            <v>Croacia</v>
          </cell>
          <cell r="E47" t="str">
            <v>Хорватия</v>
          </cell>
          <cell r="F47" t="str">
            <v>Croatian Kuna</v>
          </cell>
          <cell r="G47" t="str">
            <v>HRK</v>
          </cell>
        </row>
        <row r="48">
          <cell r="B48" t="str">
            <v>Cuba</v>
          </cell>
          <cell r="C48" t="str">
            <v>Cuba</v>
          </cell>
          <cell r="D48" t="str">
            <v>Cuba</v>
          </cell>
          <cell r="E48" t="str">
            <v>Куба</v>
          </cell>
          <cell r="F48" t="str">
            <v>Cuban Peso</v>
          </cell>
          <cell r="G48" t="str">
            <v>CUC</v>
          </cell>
        </row>
        <row r="49">
          <cell r="B49" t="str">
            <v>Cyprus</v>
          </cell>
          <cell r="C49" t="str">
            <v>Chypre</v>
          </cell>
          <cell r="D49" t="str">
            <v>Chipre</v>
          </cell>
          <cell r="E49" t="str">
            <v>Кипр</v>
          </cell>
          <cell r="F49" t="str">
            <v>Euro</v>
          </cell>
          <cell r="G49" t="str">
            <v>EUR</v>
          </cell>
        </row>
        <row r="50">
          <cell r="B50" t="str">
            <v>Czech Republic</v>
          </cell>
          <cell r="C50" t="str">
            <v>République tchèque</v>
          </cell>
          <cell r="D50" t="str">
            <v>República Checa</v>
          </cell>
          <cell r="E50" t="str">
            <v>Чешская республика</v>
          </cell>
          <cell r="F50" t="str">
            <v>Czech Koruna</v>
          </cell>
          <cell r="G50" t="str">
            <v>CZK</v>
          </cell>
        </row>
        <row r="51">
          <cell r="B51" t="str">
            <v>Denmark</v>
          </cell>
          <cell r="C51" t="str">
            <v>Danemark</v>
          </cell>
          <cell r="D51" t="str">
            <v>Dinamarca</v>
          </cell>
          <cell r="E51" t="str">
            <v>Дания</v>
          </cell>
          <cell r="F51" t="str">
            <v>Denmark Krone</v>
          </cell>
          <cell r="G51" t="str">
            <v>DKK</v>
          </cell>
        </row>
        <row r="52">
          <cell r="B52" t="str">
            <v>Djibouti</v>
          </cell>
          <cell r="C52" t="str">
            <v>Djibouti</v>
          </cell>
          <cell r="D52" t="str">
            <v>Djibouti</v>
          </cell>
          <cell r="E52" t="str">
            <v>Джибути</v>
          </cell>
          <cell r="F52" t="str">
            <v>Djiboutian Franc</v>
          </cell>
          <cell r="G52" t="str">
            <v>DJF</v>
          </cell>
        </row>
        <row r="53">
          <cell r="B53" t="str">
            <v>Dominica</v>
          </cell>
          <cell r="C53" t="str">
            <v>Dominique</v>
          </cell>
          <cell r="D53" t="str">
            <v>Dominica</v>
          </cell>
          <cell r="E53" t="str">
            <v>Доминика</v>
          </cell>
          <cell r="F53" t="str">
            <v>East Caribbean Dollar</v>
          </cell>
          <cell r="G53" t="str">
            <v>XCD</v>
          </cell>
        </row>
        <row r="54">
          <cell r="B54" t="str">
            <v>Dominican Republic</v>
          </cell>
          <cell r="C54" t="str">
            <v>République dominicaine</v>
          </cell>
          <cell r="D54" t="str">
            <v>República Dominicana</v>
          </cell>
          <cell r="E54" t="str">
            <v>Доминиканская Республика</v>
          </cell>
          <cell r="F54" t="str">
            <v>Dominican Peso</v>
          </cell>
          <cell r="G54" t="str">
            <v>DOP</v>
          </cell>
        </row>
        <row r="55">
          <cell r="B55" t="str">
            <v>Ecuador</v>
          </cell>
          <cell r="C55" t="str">
            <v>Équateur</v>
          </cell>
          <cell r="D55" t="str">
            <v>Ecuador</v>
          </cell>
          <cell r="E55" t="str">
            <v>Эквадор</v>
          </cell>
          <cell r="F55" t="str">
            <v>United States Dollar</v>
          </cell>
          <cell r="G55" t="str">
            <v>USD</v>
          </cell>
        </row>
        <row r="56">
          <cell r="B56" t="str">
            <v>Egypt</v>
          </cell>
          <cell r="C56" t="str">
            <v>Egypte</v>
          </cell>
          <cell r="D56" t="str">
            <v>Egipto</v>
          </cell>
          <cell r="E56" t="str">
            <v>Египет</v>
          </cell>
          <cell r="F56" t="str">
            <v>Egypt Pound</v>
          </cell>
          <cell r="G56" t="str">
            <v>EGP</v>
          </cell>
        </row>
        <row r="57">
          <cell r="B57" t="str">
            <v>El Salvador</v>
          </cell>
          <cell r="C57" t="str">
            <v>El Salvador</v>
          </cell>
          <cell r="D57" t="str">
            <v>El Salvador</v>
          </cell>
          <cell r="E57" t="str">
            <v>Сальвадор</v>
          </cell>
          <cell r="F57" t="str">
            <v>United States Dollar</v>
          </cell>
          <cell r="G57" t="str">
            <v>USD</v>
          </cell>
        </row>
        <row r="58">
          <cell r="B58" t="str">
            <v>Equatorial Guinea</v>
          </cell>
          <cell r="C58" t="str">
            <v>Guinée équatoriale</v>
          </cell>
          <cell r="D58" t="str">
            <v>Guinea Ecuatorial</v>
          </cell>
          <cell r="E58" t="str">
            <v>Экваториальная Гвинея</v>
          </cell>
          <cell r="F58" t="str">
            <v>Central African CFA Franc</v>
          </cell>
          <cell r="G58" t="str">
            <v>GQE</v>
          </cell>
        </row>
        <row r="59">
          <cell r="B59" t="str">
            <v>Eritrea</v>
          </cell>
          <cell r="C59" t="str">
            <v>Erythrée</v>
          </cell>
          <cell r="D59" t="str">
            <v>Eritrea</v>
          </cell>
          <cell r="E59" t="str">
            <v>Эритрея</v>
          </cell>
          <cell r="F59" t="str">
            <v>Eritrean Nakfa</v>
          </cell>
          <cell r="G59" t="str">
            <v>ERN</v>
          </cell>
        </row>
        <row r="60">
          <cell r="B60" t="str">
            <v>Estonia</v>
          </cell>
          <cell r="C60" t="str">
            <v>Estonie</v>
          </cell>
          <cell r="D60" t="str">
            <v>Estonia</v>
          </cell>
          <cell r="E60" t="str">
            <v>Эстония</v>
          </cell>
          <cell r="F60" t="str">
            <v>Estonian Kroon</v>
          </cell>
          <cell r="G60" t="str">
            <v>EEK</v>
          </cell>
        </row>
        <row r="61">
          <cell r="B61" t="str">
            <v>Ethiopia</v>
          </cell>
          <cell r="C61" t="str">
            <v>Ethiopie</v>
          </cell>
          <cell r="D61" t="str">
            <v>Etiopía</v>
          </cell>
          <cell r="E61" t="str">
            <v>Эфиопия</v>
          </cell>
          <cell r="F61" t="str">
            <v>Ethiopian Birr</v>
          </cell>
          <cell r="G61" t="str">
            <v>ETB</v>
          </cell>
        </row>
        <row r="62">
          <cell r="B62" t="str">
            <v>Falkland Islands (Malvinas)</v>
          </cell>
          <cell r="C62" t="str">
            <v>Îles Falkland (Malvinas)</v>
          </cell>
          <cell r="D62" t="str">
            <v>Islas Malvinas ( Falkland)</v>
          </cell>
          <cell r="E62" t="str">
            <v>Фолклендские (Мальвинские) острова</v>
          </cell>
          <cell r="F62" t="str">
            <v>Falkland Islands Pound</v>
          </cell>
          <cell r="G62" t="str">
            <v>FKP</v>
          </cell>
        </row>
        <row r="63">
          <cell r="B63" t="str">
            <v>Fiji</v>
          </cell>
          <cell r="C63" t="str">
            <v>Fidji</v>
          </cell>
          <cell r="D63" t="str">
            <v>Fiji</v>
          </cell>
          <cell r="E63" t="str">
            <v>Фиджи</v>
          </cell>
          <cell r="F63" t="str">
            <v>Fijian Dollar</v>
          </cell>
          <cell r="G63" t="str">
            <v>FJD</v>
          </cell>
        </row>
        <row r="64">
          <cell r="B64" t="str">
            <v>Finland</v>
          </cell>
          <cell r="C64" t="str">
            <v>Finlande</v>
          </cell>
          <cell r="D64" t="str">
            <v>Finlandia</v>
          </cell>
          <cell r="E64" t="str">
            <v>Финляндия</v>
          </cell>
          <cell r="F64" t="str">
            <v>Euro</v>
          </cell>
          <cell r="G64" t="str">
            <v>EUR</v>
          </cell>
        </row>
        <row r="65">
          <cell r="B65" t="str">
            <v>France</v>
          </cell>
          <cell r="C65" t="str">
            <v>France</v>
          </cell>
          <cell r="D65" t="str">
            <v>Francia</v>
          </cell>
          <cell r="E65" t="str">
            <v>Франция</v>
          </cell>
          <cell r="F65" t="str">
            <v>Euro</v>
          </cell>
          <cell r="G65" t="str">
            <v>EUR</v>
          </cell>
        </row>
        <row r="66">
          <cell r="B66" t="str">
            <v>French Polynesia</v>
          </cell>
          <cell r="C66" t="str">
            <v>Polynésie française</v>
          </cell>
          <cell r="D66" t="str">
            <v>Polinesia francés</v>
          </cell>
          <cell r="E66" t="str">
            <v>Французская Полинезия</v>
          </cell>
          <cell r="F66" t="str">
            <v>CFP Franc</v>
          </cell>
          <cell r="G66" t="str">
            <v>XPF</v>
          </cell>
        </row>
        <row r="67">
          <cell r="B67" t="str">
            <v>Gabon</v>
          </cell>
          <cell r="C67" t="str">
            <v>Gabon</v>
          </cell>
          <cell r="D67" t="str">
            <v>Gabón</v>
          </cell>
          <cell r="E67" t="str">
            <v>Габон</v>
          </cell>
          <cell r="F67" t="str">
            <v>CFP Franc</v>
          </cell>
          <cell r="G67" t="str">
            <v>XAF</v>
          </cell>
        </row>
        <row r="68">
          <cell r="B68" t="str">
            <v>Gambia</v>
          </cell>
          <cell r="C68" t="str">
            <v>Gambie</v>
          </cell>
          <cell r="D68" t="str">
            <v>Gambia</v>
          </cell>
          <cell r="E68" t="str">
            <v>Гамбия</v>
          </cell>
          <cell r="F68" t="str">
            <v>Gambian Dalasi</v>
          </cell>
          <cell r="G68" t="str">
            <v>GMD</v>
          </cell>
        </row>
        <row r="69">
          <cell r="B69" t="str">
            <v>Georgia</v>
          </cell>
          <cell r="C69" t="str">
            <v>Géorgie</v>
          </cell>
          <cell r="D69" t="str">
            <v>Georgia</v>
          </cell>
          <cell r="E69" t="str">
            <v>Грузия</v>
          </cell>
          <cell r="F69" t="str">
            <v>Lari</v>
          </cell>
          <cell r="G69" t="str">
            <v>GEL</v>
          </cell>
        </row>
        <row r="70">
          <cell r="B70" t="str">
            <v>Germany</v>
          </cell>
          <cell r="C70" t="str">
            <v>Allemagne</v>
          </cell>
          <cell r="D70" t="str">
            <v>Alemania</v>
          </cell>
          <cell r="E70" t="str">
            <v>Германия</v>
          </cell>
          <cell r="F70" t="str">
            <v>Euro</v>
          </cell>
          <cell r="G70" t="str">
            <v>EUR</v>
          </cell>
        </row>
        <row r="71">
          <cell r="B71" t="str">
            <v>Ghana</v>
          </cell>
          <cell r="C71" t="str">
            <v>Ghana</v>
          </cell>
          <cell r="D71" t="str">
            <v>Ghana</v>
          </cell>
          <cell r="E71" t="str">
            <v>Гана</v>
          </cell>
          <cell r="F71" t="str">
            <v>(new) Cedi</v>
          </cell>
          <cell r="G71" t="str">
            <v>GHS</v>
          </cell>
        </row>
        <row r="72">
          <cell r="B72" t="str">
            <v>Gibraltar</v>
          </cell>
          <cell r="C72" t="str">
            <v>Gibraltar</v>
          </cell>
          <cell r="D72" t="str">
            <v>Gibraltar</v>
          </cell>
          <cell r="E72" t="str">
            <v>Гибралтар</v>
          </cell>
          <cell r="F72" t="str">
            <v>Gibraltar Pound</v>
          </cell>
          <cell r="G72" t="str">
            <v>GIP</v>
          </cell>
        </row>
        <row r="73">
          <cell r="B73" t="str">
            <v>Greece</v>
          </cell>
          <cell r="C73" t="str">
            <v>Grèce</v>
          </cell>
          <cell r="D73" t="str">
            <v>Grecia</v>
          </cell>
          <cell r="E73" t="str">
            <v>Греция</v>
          </cell>
          <cell r="F73" t="str">
            <v>Euro</v>
          </cell>
          <cell r="G73" t="str">
            <v>EUR</v>
          </cell>
        </row>
        <row r="74">
          <cell r="B74" t="str">
            <v>Grenada</v>
          </cell>
          <cell r="C74" t="str">
            <v>Grenade</v>
          </cell>
          <cell r="D74" t="str">
            <v>Granada</v>
          </cell>
          <cell r="E74" t="str">
            <v>Гренада</v>
          </cell>
          <cell r="F74" t="str">
            <v>East Caribbean Dollar</v>
          </cell>
          <cell r="G74" t="str">
            <v>XCD</v>
          </cell>
        </row>
        <row r="75">
          <cell r="B75" t="str">
            <v>Guatemala</v>
          </cell>
          <cell r="C75" t="str">
            <v>Guatemala</v>
          </cell>
          <cell r="D75" t="str">
            <v>Guatemala</v>
          </cell>
          <cell r="E75" t="str">
            <v>Гватемала</v>
          </cell>
          <cell r="F75" t="str">
            <v>Quetzal</v>
          </cell>
          <cell r="G75" t="str">
            <v>GTQ</v>
          </cell>
        </row>
        <row r="76">
          <cell r="B76" t="str">
            <v>Guinea</v>
          </cell>
          <cell r="C76" t="str">
            <v>Guinée</v>
          </cell>
          <cell r="D76" t="str">
            <v>Guinea</v>
          </cell>
          <cell r="E76" t="str">
            <v>Гвинея</v>
          </cell>
          <cell r="F76" t="str">
            <v>Guinean Franc</v>
          </cell>
          <cell r="G76" t="str">
            <v>GNF</v>
          </cell>
        </row>
        <row r="77">
          <cell r="B77" t="str">
            <v>Guinea-Bissau</v>
          </cell>
          <cell r="C77" t="str">
            <v>Guinée- Bissau</v>
          </cell>
          <cell r="D77" t="str">
            <v>Guinea-Bissau</v>
          </cell>
          <cell r="E77" t="str">
            <v>Гвинея-Бисау</v>
          </cell>
          <cell r="F77" t="str">
            <v>CFA Franc</v>
          </cell>
          <cell r="G77" t="str">
            <v>XOF</v>
          </cell>
        </row>
        <row r="78">
          <cell r="B78" t="str">
            <v>Guyana</v>
          </cell>
          <cell r="C78" t="str">
            <v>Guyane</v>
          </cell>
          <cell r="D78" t="str">
            <v>Guayana</v>
          </cell>
          <cell r="E78" t="str">
            <v>Гайана</v>
          </cell>
          <cell r="F78" t="str">
            <v>Guyanese Dollar</v>
          </cell>
          <cell r="G78" t="str">
            <v>GYD</v>
          </cell>
        </row>
        <row r="79">
          <cell r="B79" t="str">
            <v>Haiti</v>
          </cell>
          <cell r="C79" t="str">
            <v>Haïti</v>
          </cell>
          <cell r="D79" t="str">
            <v>Haití</v>
          </cell>
          <cell r="E79" t="str">
            <v>Гаити</v>
          </cell>
          <cell r="F79" t="str">
            <v>Haitian Gourde</v>
          </cell>
          <cell r="G79" t="str">
            <v>HTG</v>
          </cell>
        </row>
        <row r="80">
          <cell r="B80" t="str">
            <v>Honduras</v>
          </cell>
          <cell r="C80" t="str">
            <v>Honduras</v>
          </cell>
          <cell r="D80" t="str">
            <v>Honduras</v>
          </cell>
          <cell r="E80" t="str">
            <v>Гондурас</v>
          </cell>
          <cell r="F80" t="str">
            <v>Honduran Lempira</v>
          </cell>
          <cell r="G80" t="str">
            <v>HNL</v>
          </cell>
        </row>
        <row r="81">
          <cell r="B81" t="str">
            <v>Hong Kong</v>
          </cell>
          <cell r="C81" t="str">
            <v>Hong-Kong</v>
          </cell>
          <cell r="D81" t="str">
            <v>Hong Kong</v>
          </cell>
          <cell r="E81" t="str">
            <v>Гонконг</v>
          </cell>
          <cell r="F81" t="str">
            <v>Hong Kong Dollar</v>
          </cell>
          <cell r="G81" t="str">
            <v>HKD</v>
          </cell>
        </row>
        <row r="82">
          <cell r="B82" t="str">
            <v>Hungary</v>
          </cell>
          <cell r="C82" t="str">
            <v>Hongrie</v>
          </cell>
          <cell r="D82" t="str">
            <v>Hungría</v>
          </cell>
          <cell r="E82" t="str">
            <v>Венгрия</v>
          </cell>
          <cell r="F82" t="str">
            <v>Hungarian Forint</v>
          </cell>
          <cell r="G82" t="str">
            <v>HUF</v>
          </cell>
        </row>
        <row r="83">
          <cell r="B83" t="str">
            <v>Iceland</v>
          </cell>
          <cell r="C83" t="str">
            <v>Islande</v>
          </cell>
          <cell r="D83" t="str">
            <v>Islandia</v>
          </cell>
          <cell r="E83" t="str">
            <v>Исландия</v>
          </cell>
          <cell r="F83" t="str">
            <v>Iceland Krona</v>
          </cell>
          <cell r="G83" t="str">
            <v>ISK</v>
          </cell>
        </row>
        <row r="84">
          <cell r="B84" t="str">
            <v>India</v>
          </cell>
          <cell r="C84" t="str">
            <v>Inde</v>
          </cell>
          <cell r="D84" t="str">
            <v>India</v>
          </cell>
          <cell r="E84" t="str">
            <v>Индия</v>
          </cell>
          <cell r="F84" t="str">
            <v>Indian Rupee</v>
          </cell>
          <cell r="G84" t="str">
            <v>INR</v>
          </cell>
        </row>
        <row r="85">
          <cell r="B85" t="str">
            <v>Indonesia</v>
          </cell>
          <cell r="C85" t="str">
            <v>Indonésie</v>
          </cell>
          <cell r="D85" t="str">
            <v>Indonesia</v>
          </cell>
          <cell r="E85" t="str">
            <v>Индонезия</v>
          </cell>
          <cell r="F85" t="str">
            <v>Rupiah</v>
          </cell>
          <cell r="G85" t="str">
            <v>IDR</v>
          </cell>
        </row>
        <row r="86">
          <cell r="B86" t="str">
            <v>Iran (Islamic Republic)</v>
          </cell>
          <cell r="C86" t="str">
            <v>Iran ( République islamique )</v>
          </cell>
          <cell r="D86" t="str">
            <v>Irán ( República Islámica )</v>
          </cell>
          <cell r="E86" t="str">
            <v>Иран (Исламская Республика )</v>
          </cell>
          <cell r="F86" t="str">
            <v>Iranian Rial</v>
          </cell>
          <cell r="G86" t="str">
            <v>IRR</v>
          </cell>
        </row>
        <row r="87">
          <cell r="B87" t="str">
            <v>Iraq</v>
          </cell>
          <cell r="C87" t="str">
            <v>Irak</v>
          </cell>
          <cell r="D87" t="str">
            <v>Irak</v>
          </cell>
          <cell r="E87" t="str">
            <v>Ирак</v>
          </cell>
          <cell r="F87" t="str">
            <v>Iraqi Dinar</v>
          </cell>
          <cell r="G87" t="str">
            <v>IQD</v>
          </cell>
        </row>
        <row r="88">
          <cell r="B88" t="str">
            <v>Ireland</v>
          </cell>
          <cell r="C88" t="str">
            <v>Irlande</v>
          </cell>
          <cell r="D88" t="str">
            <v>Irlanda</v>
          </cell>
          <cell r="E88" t="str">
            <v>Ирландия</v>
          </cell>
          <cell r="F88" t="str">
            <v>Euro</v>
          </cell>
          <cell r="G88" t="str">
            <v>EUR</v>
          </cell>
        </row>
        <row r="89">
          <cell r="B89" t="str">
            <v>Israel</v>
          </cell>
          <cell r="C89" t="str">
            <v>Israël</v>
          </cell>
          <cell r="D89" t="str">
            <v>Israel</v>
          </cell>
          <cell r="E89" t="str">
            <v>Израиль</v>
          </cell>
          <cell r="F89" t="str">
            <v>Shekel</v>
          </cell>
          <cell r="G89" t="str">
            <v>ILS</v>
          </cell>
        </row>
        <row r="90">
          <cell r="B90" t="str">
            <v>Italy</v>
          </cell>
          <cell r="C90" t="str">
            <v>Italie</v>
          </cell>
          <cell r="D90" t="str">
            <v>Italia</v>
          </cell>
          <cell r="E90" t="str">
            <v>Италия</v>
          </cell>
          <cell r="F90" t="str">
            <v>Euro</v>
          </cell>
          <cell r="G90" t="str">
            <v>EUR</v>
          </cell>
        </row>
        <row r="91">
          <cell r="B91" t="str">
            <v>Jamaica</v>
          </cell>
          <cell r="C91" t="str">
            <v>Jamaïque</v>
          </cell>
          <cell r="D91" t="str">
            <v>Jamaica</v>
          </cell>
          <cell r="E91" t="str">
            <v>Ямайка</v>
          </cell>
          <cell r="F91" t="str">
            <v>Jamaican Dollar</v>
          </cell>
          <cell r="G91" t="str">
            <v>JMD</v>
          </cell>
        </row>
        <row r="92">
          <cell r="B92" t="str">
            <v>Japan</v>
          </cell>
          <cell r="C92" t="str">
            <v>Japon</v>
          </cell>
          <cell r="D92" t="str">
            <v>Japón</v>
          </cell>
          <cell r="E92" t="str">
            <v>Япония</v>
          </cell>
          <cell r="F92" t="str">
            <v>Yen</v>
          </cell>
          <cell r="G92" t="str">
            <v>JPY</v>
          </cell>
        </row>
        <row r="93">
          <cell r="B93" t="str">
            <v>Jordan</v>
          </cell>
          <cell r="C93" t="str">
            <v>Jordanie</v>
          </cell>
          <cell r="D93" t="str">
            <v>Jordania</v>
          </cell>
          <cell r="E93" t="str">
            <v>Иордания</v>
          </cell>
          <cell r="F93" t="str">
            <v>Jordanian Dinar</v>
          </cell>
          <cell r="G93" t="str">
            <v>JOD</v>
          </cell>
        </row>
        <row r="94">
          <cell r="B94" t="str">
            <v>Kazakhstan</v>
          </cell>
          <cell r="C94" t="str">
            <v>Kazakhstan</v>
          </cell>
          <cell r="D94" t="str">
            <v>Kazajstán</v>
          </cell>
          <cell r="E94" t="str">
            <v>Казахстан</v>
          </cell>
          <cell r="F94" t="str">
            <v>Tenge</v>
          </cell>
          <cell r="G94" t="str">
            <v>KZT</v>
          </cell>
        </row>
        <row r="95">
          <cell r="B95" t="str">
            <v>Kenya</v>
          </cell>
          <cell r="C95" t="str">
            <v>Kenya</v>
          </cell>
          <cell r="D95" t="str">
            <v>Kenia</v>
          </cell>
          <cell r="E95" t="str">
            <v>Кения</v>
          </cell>
          <cell r="F95" t="str">
            <v>Kenyan Shilling</v>
          </cell>
          <cell r="G95" t="str">
            <v>KES</v>
          </cell>
        </row>
        <row r="96">
          <cell r="B96" t="str">
            <v>Kiribati</v>
          </cell>
          <cell r="C96" t="str">
            <v>Kiribati</v>
          </cell>
          <cell r="D96" t="str">
            <v>Kiribati</v>
          </cell>
          <cell r="E96" t="str">
            <v>Кирибати</v>
          </cell>
          <cell r="F96" t="str">
            <v>Australian Dollar</v>
          </cell>
          <cell r="G96" t="str">
            <v>AUD</v>
          </cell>
        </row>
        <row r="97">
          <cell r="B97" t="str">
            <v>Korea (Democratic Peoples Republic)</v>
          </cell>
          <cell r="C97" t="str">
            <v>Corée ( République populaire démocratique )</v>
          </cell>
          <cell r="D97" t="str">
            <v>Corea ( República Popular Democrática )</v>
          </cell>
          <cell r="E97" t="str">
            <v>Корея ( Корейская Народно-Демократическая Республика)</v>
          </cell>
          <cell r="F97" t="str">
            <v>North Korean Won</v>
          </cell>
          <cell r="G97" t="str">
            <v>KPW</v>
          </cell>
        </row>
        <row r="98">
          <cell r="B98" t="str">
            <v>Korea (Republic)</v>
          </cell>
          <cell r="C98" t="str">
            <v>Corée ( République )</v>
          </cell>
          <cell r="D98" t="str">
            <v>Corea ( República )</v>
          </cell>
          <cell r="E98" t="str">
            <v>Корея (Республика )</v>
          </cell>
          <cell r="F98" t="str">
            <v>South Korean Won</v>
          </cell>
          <cell r="G98" t="str">
            <v>KRW</v>
          </cell>
        </row>
        <row r="99">
          <cell r="B99" t="str">
            <v>Kosovo</v>
          </cell>
          <cell r="C99" t="str">
            <v>Kosovo</v>
          </cell>
          <cell r="D99" t="str">
            <v>Kosovo</v>
          </cell>
          <cell r="E99" t="str">
            <v>Косово</v>
          </cell>
          <cell r="F99" t="str">
            <v>Euro</v>
          </cell>
          <cell r="G99" t="str">
            <v>EUR</v>
          </cell>
        </row>
        <row r="100">
          <cell r="B100" t="str">
            <v>Kuwait</v>
          </cell>
          <cell r="C100" t="str">
            <v>Koweit</v>
          </cell>
          <cell r="D100" t="str">
            <v>Kuwait</v>
          </cell>
          <cell r="E100" t="str">
            <v>Кувейт</v>
          </cell>
          <cell r="F100" t="str">
            <v>Kuwaiti Dinar</v>
          </cell>
          <cell r="G100" t="str">
            <v>KWD</v>
          </cell>
        </row>
        <row r="101">
          <cell r="B101" t="str">
            <v>Kyrgyzstan</v>
          </cell>
          <cell r="C101" t="str">
            <v>Kirghizistan</v>
          </cell>
          <cell r="D101" t="str">
            <v>Kirguistán</v>
          </cell>
          <cell r="E101" t="str">
            <v>Киргизия</v>
          </cell>
          <cell r="F101" t="str">
            <v>Kyrgyzstani Som</v>
          </cell>
          <cell r="G101" t="str">
            <v>KGS</v>
          </cell>
        </row>
        <row r="102">
          <cell r="B102" t="str">
            <v>Lao (Peoples Democratic Republic)</v>
          </cell>
          <cell r="C102" t="str">
            <v>Lao ( République démocratique populaire )</v>
          </cell>
          <cell r="D102" t="str">
            <v>Lao ( República Popular Democrática )</v>
          </cell>
          <cell r="E102" t="str">
            <v>Лао ( Народная Демократическая Республика)</v>
          </cell>
          <cell r="F102" t="str">
            <v>Lao Kip</v>
          </cell>
          <cell r="G102" t="str">
            <v>LAK</v>
          </cell>
        </row>
        <row r="103">
          <cell r="B103" t="str">
            <v>Latvia</v>
          </cell>
          <cell r="C103" t="str">
            <v>Lettonie</v>
          </cell>
          <cell r="D103" t="str">
            <v>Letonia</v>
          </cell>
          <cell r="E103" t="str">
            <v>Латвия</v>
          </cell>
          <cell r="F103" t="str">
            <v>Latvian Lats</v>
          </cell>
          <cell r="G103" t="str">
            <v>LVL</v>
          </cell>
        </row>
        <row r="104">
          <cell r="B104" t="str">
            <v>Lebanon</v>
          </cell>
          <cell r="C104" t="str">
            <v>Liban</v>
          </cell>
          <cell r="D104" t="str">
            <v>Líbano</v>
          </cell>
          <cell r="E104" t="str">
            <v>Ливан</v>
          </cell>
          <cell r="F104" t="str">
            <v>Lebanese Lira</v>
          </cell>
          <cell r="G104" t="str">
            <v>LBP</v>
          </cell>
        </row>
        <row r="105">
          <cell r="B105" t="str">
            <v>Lesotho</v>
          </cell>
          <cell r="C105" t="str">
            <v>Lesotho</v>
          </cell>
          <cell r="D105" t="str">
            <v>Lesoto</v>
          </cell>
          <cell r="E105" t="str">
            <v>Лесото</v>
          </cell>
          <cell r="F105" t="str">
            <v>Lesotho Loti</v>
          </cell>
          <cell r="G105" t="str">
            <v>LSL</v>
          </cell>
        </row>
        <row r="106">
          <cell r="B106" t="str">
            <v>Liberia</v>
          </cell>
          <cell r="C106" t="str">
            <v>Libéria</v>
          </cell>
          <cell r="D106" t="str">
            <v>Liberia</v>
          </cell>
          <cell r="E106" t="str">
            <v>Либерия</v>
          </cell>
          <cell r="F106" t="str">
            <v>Liberian Dollar</v>
          </cell>
          <cell r="G106" t="str">
            <v>LRD</v>
          </cell>
        </row>
        <row r="107">
          <cell r="B107" t="str">
            <v>Libyan Arab Jamahiriya</v>
          </cell>
          <cell r="C107" t="str">
            <v>Jamahiriya arabe libyenne</v>
          </cell>
          <cell r="D107" t="str">
            <v>Jamahiriya Árabe Libia</v>
          </cell>
          <cell r="E107" t="str">
            <v>Ливийская Арабская Джамахирия</v>
          </cell>
          <cell r="F107" t="str">
            <v>Libyan Dinar</v>
          </cell>
          <cell r="G107" t="str">
            <v>LYD</v>
          </cell>
        </row>
        <row r="108">
          <cell r="B108" t="str">
            <v>Liechtenstein</v>
          </cell>
          <cell r="C108" t="str">
            <v>Liechtenstein</v>
          </cell>
          <cell r="D108" t="str">
            <v>Liechtenstein</v>
          </cell>
          <cell r="E108" t="str">
            <v>Лихтенштейн</v>
          </cell>
          <cell r="F108" t="str">
            <v>Swiss Franc</v>
          </cell>
          <cell r="G108" t="str">
            <v>CHF</v>
          </cell>
        </row>
        <row r="109">
          <cell r="B109" t="str">
            <v>Lithuania</v>
          </cell>
          <cell r="C109" t="str">
            <v>Lituanie</v>
          </cell>
          <cell r="D109" t="str">
            <v>Lituania</v>
          </cell>
          <cell r="E109" t="str">
            <v>Литва</v>
          </cell>
          <cell r="F109" t="str">
            <v>Lithuanian Litas</v>
          </cell>
          <cell r="G109" t="str">
            <v>LTL</v>
          </cell>
        </row>
        <row r="110">
          <cell r="B110" t="str">
            <v>Luxembourg</v>
          </cell>
          <cell r="C110" t="str">
            <v>Luxembourg</v>
          </cell>
          <cell r="D110" t="str">
            <v>Luxemburgo</v>
          </cell>
          <cell r="E110" t="str">
            <v>Люксембург</v>
          </cell>
          <cell r="F110" t="str">
            <v>Euro</v>
          </cell>
          <cell r="G110" t="str">
            <v>EUR</v>
          </cell>
        </row>
        <row r="111">
          <cell r="B111" t="str">
            <v>Macao</v>
          </cell>
          <cell r="C111" t="str">
            <v>Macao</v>
          </cell>
          <cell r="D111" t="str">
            <v>Macao</v>
          </cell>
          <cell r="E111" t="str">
            <v>Макао</v>
          </cell>
          <cell r="F111" t="str">
            <v>Macanese Pataca</v>
          </cell>
          <cell r="G111" t="str">
            <v>MOP</v>
          </cell>
        </row>
        <row r="112">
          <cell r="B112" t="str">
            <v>Macedonia (Former Yugoslav Republic)</v>
          </cell>
          <cell r="C112" t="str">
            <v>Macédoine ( ex-République yougoslave )</v>
          </cell>
          <cell r="D112" t="str">
            <v>Macedonia ( Antigua República Yugoslava )</v>
          </cell>
          <cell r="E112" t="str">
            <v>Македония ( бывшая республика Югославии )</v>
          </cell>
          <cell r="F112" t="str">
            <v>Denar</v>
          </cell>
          <cell r="G112" t="str">
            <v>MKD</v>
          </cell>
        </row>
        <row r="113">
          <cell r="B113" t="str">
            <v>Madagascar</v>
          </cell>
          <cell r="C113" t="str">
            <v>Madagascar</v>
          </cell>
          <cell r="D113" t="str">
            <v>Madagascar</v>
          </cell>
          <cell r="E113" t="str">
            <v>Мадагаскар</v>
          </cell>
          <cell r="F113" t="str">
            <v>Malagasy Ariary</v>
          </cell>
          <cell r="G113" t="str">
            <v>MGA</v>
          </cell>
        </row>
        <row r="114">
          <cell r="B114" t="str">
            <v>Malawi</v>
          </cell>
          <cell r="C114" t="str">
            <v>Malawi</v>
          </cell>
          <cell r="D114" t="str">
            <v>Malawi</v>
          </cell>
          <cell r="E114" t="str">
            <v>Малави</v>
          </cell>
          <cell r="F114" t="str">
            <v>Malawian Kwacha</v>
          </cell>
          <cell r="G114" t="str">
            <v>MWK</v>
          </cell>
        </row>
        <row r="115">
          <cell r="B115" t="str">
            <v>Malaysia</v>
          </cell>
          <cell r="C115" t="str">
            <v>Malaisie</v>
          </cell>
          <cell r="D115" t="str">
            <v>Malasia</v>
          </cell>
          <cell r="E115" t="str">
            <v>Малайзия</v>
          </cell>
          <cell r="F115" t="str">
            <v>Malaysian Ringgit</v>
          </cell>
          <cell r="G115" t="str">
            <v>MYR</v>
          </cell>
        </row>
        <row r="116">
          <cell r="B116" t="str">
            <v>Maldives</v>
          </cell>
          <cell r="C116" t="str">
            <v>Maldives</v>
          </cell>
          <cell r="D116" t="str">
            <v>Maldivas</v>
          </cell>
          <cell r="E116" t="str">
            <v>Мальдивы</v>
          </cell>
          <cell r="F116" t="str">
            <v>Maldivian Rufiyaa</v>
          </cell>
          <cell r="G116" t="str">
            <v>MVR</v>
          </cell>
        </row>
        <row r="117">
          <cell r="B117" t="str">
            <v>Mali</v>
          </cell>
          <cell r="C117" t="str">
            <v>Mali</v>
          </cell>
          <cell r="D117" t="str">
            <v>Malí</v>
          </cell>
          <cell r="E117" t="str">
            <v>Мали</v>
          </cell>
          <cell r="F117" t="str">
            <v>CFA Franc</v>
          </cell>
          <cell r="G117" t="str">
            <v>XOF</v>
          </cell>
        </row>
        <row r="118">
          <cell r="B118" t="str">
            <v>Malta</v>
          </cell>
          <cell r="C118" t="str">
            <v>Malte</v>
          </cell>
          <cell r="D118" t="str">
            <v>Malta</v>
          </cell>
          <cell r="E118" t="str">
            <v>Мальта</v>
          </cell>
          <cell r="F118" t="str">
            <v>Euro</v>
          </cell>
          <cell r="G118" t="str">
            <v>EUR</v>
          </cell>
        </row>
        <row r="119">
          <cell r="B119" t="str">
            <v>Mauritania</v>
          </cell>
          <cell r="C119" t="str">
            <v>Mauritanie</v>
          </cell>
          <cell r="D119" t="str">
            <v>Mauritania</v>
          </cell>
          <cell r="E119" t="str">
            <v>Мавритания</v>
          </cell>
          <cell r="F119" t="str">
            <v>Mauritanian Ouguiya</v>
          </cell>
          <cell r="G119" t="str">
            <v>MRO</v>
          </cell>
        </row>
        <row r="120">
          <cell r="B120" t="str">
            <v>Mauritius</v>
          </cell>
          <cell r="C120" t="str">
            <v>Maurice</v>
          </cell>
          <cell r="D120" t="str">
            <v>Mauricio</v>
          </cell>
          <cell r="E120" t="str">
            <v>Маврикий</v>
          </cell>
          <cell r="F120" t="str">
            <v>Mauritian Rupee</v>
          </cell>
          <cell r="G120" t="str">
            <v>MUR</v>
          </cell>
        </row>
        <row r="121">
          <cell r="B121" t="str">
            <v>Mexico</v>
          </cell>
          <cell r="C121" t="str">
            <v>Mexique</v>
          </cell>
          <cell r="D121" t="str">
            <v>México</v>
          </cell>
          <cell r="E121" t="str">
            <v>Мексика</v>
          </cell>
          <cell r="F121" t="str">
            <v>Mexican Peso</v>
          </cell>
          <cell r="G121" t="str">
            <v>MXN</v>
          </cell>
        </row>
        <row r="122">
          <cell r="B122" t="str">
            <v>Micronesia (Federated States)</v>
          </cell>
          <cell r="C122" t="str">
            <v>Micronésie (États fédérés )</v>
          </cell>
          <cell r="D122" t="str">
            <v>Micronesia ( Estados Federados )</v>
          </cell>
          <cell r="E122" t="str">
            <v>Микронезия (Федеративные Штаты )</v>
          </cell>
          <cell r="F122" t="str">
            <v>United States Dollar</v>
          </cell>
          <cell r="G122" t="str">
            <v>USD</v>
          </cell>
        </row>
        <row r="123">
          <cell r="B123" t="str">
            <v>Moldova</v>
          </cell>
          <cell r="C123" t="str">
            <v>Moldavie</v>
          </cell>
          <cell r="D123" t="str">
            <v>Moldavia</v>
          </cell>
          <cell r="E123" t="str">
            <v>Молдова</v>
          </cell>
          <cell r="F123" t="str">
            <v>Moldovan Leu</v>
          </cell>
          <cell r="G123" t="str">
            <v>MDL</v>
          </cell>
        </row>
        <row r="124">
          <cell r="B124" t="str">
            <v>Monaco</v>
          </cell>
          <cell r="C124" t="str">
            <v>Monaco</v>
          </cell>
          <cell r="D124" t="str">
            <v>Mónaco</v>
          </cell>
          <cell r="E124" t="str">
            <v>Монако</v>
          </cell>
          <cell r="F124" t="str">
            <v>Euro</v>
          </cell>
          <cell r="G124" t="str">
            <v>EUR</v>
          </cell>
        </row>
        <row r="125">
          <cell r="B125" t="str">
            <v>Mongolia</v>
          </cell>
          <cell r="C125" t="str">
            <v>Mongolie</v>
          </cell>
          <cell r="D125" t="str">
            <v>Mongolia</v>
          </cell>
          <cell r="E125" t="str">
            <v>Монголия</v>
          </cell>
          <cell r="F125" t="str">
            <v>Mongolian Tugrik</v>
          </cell>
          <cell r="G125" t="str">
            <v>MNT</v>
          </cell>
        </row>
        <row r="126">
          <cell r="B126" t="str">
            <v>Montenegro</v>
          </cell>
          <cell r="C126" t="str">
            <v>Monténégro</v>
          </cell>
          <cell r="D126" t="str">
            <v>Montenegro</v>
          </cell>
          <cell r="E126" t="str">
            <v>Черногория</v>
          </cell>
          <cell r="F126" t="str">
            <v>Euro</v>
          </cell>
          <cell r="G126" t="str">
            <v>EUR</v>
          </cell>
        </row>
        <row r="127">
          <cell r="B127" t="str">
            <v>Montserrat</v>
          </cell>
          <cell r="C127" t="str">
            <v>Montserrat</v>
          </cell>
          <cell r="D127" t="str">
            <v>Montserrat</v>
          </cell>
          <cell r="E127" t="str">
            <v>Монтсеррат</v>
          </cell>
          <cell r="F127" t="str">
            <v>East Caribbean Dollar</v>
          </cell>
          <cell r="G127" t="str">
            <v>XCD</v>
          </cell>
        </row>
        <row r="128">
          <cell r="B128" t="str">
            <v>Morocco</v>
          </cell>
          <cell r="C128" t="str">
            <v>Maroc</v>
          </cell>
          <cell r="D128" t="str">
            <v>Marruecos</v>
          </cell>
          <cell r="E128" t="str">
            <v>Марокко</v>
          </cell>
          <cell r="F128" t="str">
            <v>Moroccan Dirham</v>
          </cell>
          <cell r="G128" t="str">
            <v>MAD</v>
          </cell>
        </row>
        <row r="129">
          <cell r="B129" t="str">
            <v>Mozambique</v>
          </cell>
          <cell r="C129" t="str">
            <v>Mozambique</v>
          </cell>
          <cell r="D129" t="str">
            <v>Mozambique</v>
          </cell>
          <cell r="E129" t="str">
            <v>Мозамбик</v>
          </cell>
          <cell r="F129" t="str">
            <v>Mozambican Metical</v>
          </cell>
          <cell r="G129" t="str">
            <v>MZM</v>
          </cell>
        </row>
        <row r="130">
          <cell r="B130" t="str">
            <v>Myanmar</v>
          </cell>
          <cell r="C130" t="str">
            <v>Myanmar</v>
          </cell>
          <cell r="D130" t="str">
            <v>Myanmar</v>
          </cell>
          <cell r="E130" t="str">
            <v>Мьянма</v>
          </cell>
          <cell r="F130" t="str">
            <v>Myanma Kyat</v>
          </cell>
          <cell r="G130" t="str">
            <v>MMK</v>
          </cell>
        </row>
        <row r="131">
          <cell r="B131" t="str">
            <v>Namibia</v>
          </cell>
          <cell r="C131" t="str">
            <v>Namibie</v>
          </cell>
          <cell r="D131" t="str">
            <v>Namibia</v>
          </cell>
          <cell r="E131" t="str">
            <v>Намибия</v>
          </cell>
          <cell r="F131" t="str">
            <v>Namibian Dollar</v>
          </cell>
          <cell r="G131" t="str">
            <v>NAD</v>
          </cell>
        </row>
        <row r="132">
          <cell r="B132" t="str">
            <v>Nauru</v>
          </cell>
          <cell r="C132" t="str">
            <v>Nauru</v>
          </cell>
          <cell r="D132" t="str">
            <v>Nauru</v>
          </cell>
          <cell r="E132" t="str">
            <v>Науру</v>
          </cell>
          <cell r="F132" t="str">
            <v>Australian Dollar</v>
          </cell>
          <cell r="G132" t="str">
            <v>AUD</v>
          </cell>
        </row>
        <row r="133">
          <cell r="B133" t="str">
            <v>Nepal</v>
          </cell>
          <cell r="C133" t="str">
            <v>Népal</v>
          </cell>
          <cell r="D133" t="str">
            <v>Nepal</v>
          </cell>
          <cell r="E133" t="str">
            <v>Непал</v>
          </cell>
          <cell r="F133" t="str">
            <v>Nepalese Rupee</v>
          </cell>
          <cell r="G133" t="str">
            <v>NPR</v>
          </cell>
        </row>
        <row r="134">
          <cell r="B134" t="str">
            <v>Netherlands</v>
          </cell>
          <cell r="C134" t="str">
            <v>Pays-Bas</v>
          </cell>
          <cell r="D134" t="str">
            <v>Países Bajos</v>
          </cell>
          <cell r="E134" t="str">
            <v>Нидерланды</v>
          </cell>
          <cell r="F134" t="str">
            <v>Euro</v>
          </cell>
          <cell r="G134" t="str">
            <v>EUR</v>
          </cell>
        </row>
        <row r="135">
          <cell r="B135" t="str">
            <v>Netherlands Antilles</v>
          </cell>
          <cell r="C135" t="str">
            <v>Antilles néerlandaises</v>
          </cell>
          <cell r="D135" t="str">
            <v>Antillas Holandesas</v>
          </cell>
          <cell r="E135" t="str">
            <v>Нидерландские Антильские острова</v>
          </cell>
          <cell r="F135" t="str">
            <v>Netherlands Antillean Gulden</v>
          </cell>
          <cell r="G135" t="str">
            <v>ANG</v>
          </cell>
        </row>
        <row r="136">
          <cell r="B136" t="str">
            <v>New Caledonia</v>
          </cell>
          <cell r="C136" t="str">
            <v>Nouvelle-Calédonie</v>
          </cell>
          <cell r="D136" t="str">
            <v>Nueva Caledonia</v>
          </cell>
          <cell r="E136" t="str">
            <v>Новая Каледония</v>
          </cell>
          <cell r="F136" t="str">
            <v>CFP Franc</v>
          </cell>
          <cell r="G136" t="str">
            <v>XPF</v>
          </cell>
        </row>
        <row r="137">
          <cell r="B137" t="str">
            <v>New Zealand</v>
          </cell>
          <cell r="C137" t="str">
            <v>nouvelle-Zélande</v>
          </cell>
          <cell r="D137" t="str">
            <v>Nueva Zelandia</v>
          </cell>
          <cell r="E137" t="str">
            <v>Новая Зеландия</v>
          </cell>
          <cell r="F137" t="str">
            <v>New Zealand Dollar</v>
          </cell>
          <cell r="G137" t="str">
            <v>NZD</v>
          </cell>
        </row>
        <row r="138">
          <cell r="B138" t="str">
            <v>Nicaragua</v>
          </cell>
          <cell r="C138" t="str">
            <v>Nicaragua</v>
          </cell>
          <cell r="D138" t="str">
            <v>Nicaragua</v>
          </cell>
          <cell r="E138" t="str">
            <v>Никарагуа</v>
          </cell>
          <cell r="F138" t="str">
            <v>Nicaraguan Cordoba</v>
          </cell>
          <cell r="G138" t="str">
            <v>NIO</v>
          </cell>
        </row>
        <row r="139">
          <cell r="B139" t="str">
            <v>Niger</v>
          </cell>
          <cell r="C139" t="str">
            <v>Niger</v>
          </cell>
          <cell r="D139" t="str">
            <v>Níger</v>
          </cell>
          <cell r="E139" t="str">
            <v>Нигер</v>
          </cell>
          <cell r="F139" t="str">
            <v>CFA Franc</v>
          </cell>
          <cell r="G139" t="str">
            <v>XOF</v>
          </cell>
        </row>
        <row r="140">
          <cell r="B140" t="str">
            <v>Nigeria</v>
          </cell>
          <cell r="C140" t="str">
            <v>Nigeria</v>
          </cell>
          <cell r="D140" t="str">
            <v>Nigeria</v>
          </cell>
          <cell r="E140" t="str">
            <v>Нигерия</v>
          </cell>
          <cell r="F140" t="str">
            <v>Naira</v>
          </cell>
          <cell r="G140" t="str">
            <v>NGN</v>
          </cell>
        </row>
        <row r="141">
          <cell r="B141" t="str">
            <v>Norway</v>
          </cell>
          <cell r="C141" t="str">
            <v>Norvège</v>
          </cell>
          <cell r="D141" t="str">
            <v>Noruega</v>
          </cell>
          <cell r="E141" t="str">
            <v>Норвегия</v>
          </cell>
          <cell r="F141" t="str">
            <v>Norway Krone</v>
          </cell>
          <cell r="G141" t="str">
            <v>NOK</v>
          </cell>
        </row>
        <row r="142">
          <cell r="B142" t="str">
            <v>Oman</v>
          </cell>
          <cell r="C142" t="str">
            <v>Oman</v>
          </cell>
          <cell r="D142" t="str">
            <v>Omán</v>
          </cell>
          <cell r="E142" t="str">
            <v>Оман</v>
          </cell>
          <cell r="F142" t="str">
            <v>Omani Rial</v>
          </cell>
          <cell r="G142" t="str">
            <v>OMR</v>
          </cell>
        </row>
        <row r="143">
          <cell r="B143" t="str">
            <v>Pakistan</v>
          </cell>
          <cell r="C143" t="str">
            <v>Pakistan</v>
          </cell>
          <cell r="D143" t="str">
            <v>Pakistán</v>
          </cell>
          <cell r="E143" t="str">
            <v>Пакистан</v>
          </cell>
          <cell r="F143" t="str">
            <v>Pakistani Rupee</v>
          </cell>
          <cell r="G143" t="str">
            <v>PKR</v>
          </cell>
        </row>
        <row r="144">
          <cell r="B144" t="str">
            <v>Palau</v>
          </cell>
          <cell r="C144" t="str">
            <v>Palau</v>
          </cell>
          <cell r="D144" t="str">
            <v>Palau</v>
          </cell>
          <cell r="E144" t="str">
            <v>Палау</v>
          </cell>
          <cell r="F144" t="str">
            <v>United States Dollar</v>
          </cell>
          <cell r="G144" t="str">
            <v>USD</v>
          </cell>
        </row>
        <row r="145">
          <cell r="B145" t="str">
            <v>Palestine</v>
          </cell>
          <cell r="C145" t="str">
            <v>Palestine</v>
          </cell>
          <cell r="D145" t="str">
            <v>Palestina</v>
          </cell>
          <cell r="E145" t="str">
            <v>Палестина</v>
          </cell>
          <cell r="F145" t="str">
            <v>Shekel</v>
          </cell>
          <cell r="G145" t="str">
            <v>ILS</v>
          </cell>
        </row>
        <row r="146">
          <cell r="B146" t="str">
            <v>Panama</v>
          </cell>
          <cell r="C146" t="str">
            <v>Panama</v>
          </cell>
          <cell r="D146" t="str">
            <v>Panamá</v>
          </cell>
          <cell r="E146" t="str">
            <v>Панама</v>
          </cell>
          <cell r="F146" t="str">
            <v>Panamanian Balboa</v>
          </cell>
          <cell r="G146" t="str">
            <v>PAB</v>
          </cell>
        </row>
        <row r="147">
          <cell r="B147" t="str">
            <v>Papua New Guinea</v>
          </cell>
          <cell r="C147" t="str">
            <v>Papouasie-Nouvelle- Guinée</v>
          </cell>
          <cell r="D147" t="str">
            <v>Papua Nueva Guinea</v>
          </cell>
          <cell r="E147" t="str">
            <v>Папуа-Новая Гвинея</v>
          </cell>
          <cell r="F147" t="str">
            <v>Kina</v>
          </cell>
          <cell r="G147" t="str">
            <v>PGK</v>
          </cell>
        </row>
        <row r="148">
          <cell r="B148" t="str">
            <v>Paraguay</v>
          </cell>
          <cell r="C148" t="str">
            <v>Paraguay</v>
          </cell>
          <cell r="D148" t="str">
            <v>Paraguay</v>
          </cell>
          <cell r="E148" t="str">
            <v>Парагвай</v>
          </cell>
          <cell r="F148" t="str">
            <v>Guarani</v>
          </cell>
          <cell r="G148" t="str">
            <v>PYG</v>
          </cell>
        </row>
        <row r="149">
          <cell r="B149" t="str">
            <v>Peru</v>
          </cell>
          <cell r="C149" t="str">
            <v>Pérou</v>
          </cell>
          <cell r="D149" t="str">
            <v>Perú</v>
          </cell>
          <cell r="E149" t="str">
            <v>Перу</v>
          </cell>
          <cell r="F149" t="str">
            <v>Peruvian Nuevo Sol</v>
          </cell>
          <cell r="G149" t="str">
            <v>PEN</v>
          </cell>
        </row>
        <row r="150">
          <cell r="B150" t="str">
            <v>Philippines</v>
          </cell>
          <cell r="C150" t="str">
            <v>Philippines</v>
          </cell>
          <cell r="D150" t="str">
            <v>Filipinas</v>
          </cell>
          <cell r="E150" t="str">
            <v>Филиппины</v>
          </cell>
          <cell r="F150" t="str">
            <v>Philippine Peso</v>
          </cell>
          <cell r="G150" t="str">
            <v>PHP</v>
          </cell>
        </row>
        <row r="151">
          <cell r="B151" t="str">
            <v>Poland</v>
          </cell>
          <cell r="C151" t="str">
            <v>Pologne</v>
          </cell>
          <cell r="D151" t="str">
            <v>Polonia</v>
          </cell>
          <cell r="E151" t="str">
            <v>Польша</v>
          </cell>
          <cell r="F151" t="str">
            <v>Polish Zloty</v>
          </cell>
          <cell r="G151" t="str">
            <v>PLN</v>
          </cell>
        </row>
        <row r="152">
          <cell r="B152" t="str">
            <v>Portugal</v>
          </cell>
          <cell r="C152" t="str">
            <v>Portugal</v>
          </cell>
          <cell r="D152" t="str">
            <v>Portugal</v>
          </cell>
          <cell r="E152" t="str">
            <v>Португалия</v>
          </cell>
          <cell r="F152" t="str">
            <v>Euro</v>
          </cell>
          <cell r="G152" t="str">
            <v>EUR</v>
          </cell>
        </row>
        <row r="153">
          <cell r="B153" t="str">
            <v>Puerto Rico</v>
          </cell>
          <cell r="C153" t="str">
            <v>Puerto Rico</v>
          </cell>
          <cell r="D153" t="str">
            <v>Puerto Rico</v>
          </cell>
          <cell r="E153" t="str">
            <v>Пуэрто-Рико</v>
          </cell>
          <cell r="F153" t="str">
            <v>United States Dollar</v>
          </cell>
          <cell r="G153" t="str">
            <v>USD</v>
          </cell>
        </row>
        <row r="154">
          <cell r="B154" t="str">
            <v>Qatar</v>
          </cell>
          <cell r="C154" t="str">
            <v>Qatar</v>
          </cell>
          <cell r="D154" t="str">
            <v>Katar</v>
          </cell>
          <cell r="E154" t="str">
            <v>Катар</v>
          </cell>
          <cell r="F154" t="str">
            <v>Qatari Riyal</v>
          </cell>
          <cell r="G154" t="str">
            <v>QAR</v>
          </cell>
        </row>
        <row r="155">
          <cell r="B155" t="str">
            <v>Romania</v>
          </cell>
          <cell r="C155" t="str">
            <v>Roumanie</v>
          </cell>
          <cell r="D155" t="str">
            <v>Rumania</v>
          </cell>
          <cell r="E155" t="str">
            <v>Румыния</v>
          </cell>
          <cell r="F155" t="str">
            <v>Romanian Leu</v>
          </cell>
          <cell r="G155" t="str">
            <v>RON</v>
          </cell>
        </row>
        <row r="156">
          <cell r="B156" t="str">
            <v>Russian Federation</v>
          </cell>
          <cell r="C156" t="str">
            <v>Fédération de Russie</v>
          </cell>
          <cell r="D156" t="str">
            <v>Federación de Rusia</v>
          </cell>
          <cell r="E156" t="str">
            <v>Русский Федерация</v>
          </cell>
          <cell r="F156" t="str">
            <v>Russian Ruble</v>
          </cell>
          <cell r="G156" t="str">
            <v>RUB</v>
          </cell>
        </row>
        <row r="157">
          <cell r="B157" t="str">
            <v>Rwanda</v>
          </cell>
          <cell r="C157" t="str">
            <v>Rwanda</v>
          </cell>
          <cell r="D157" t="str">
            <v>Ruanda</v>
          </cell>
          <cell r="E157" t="str">
            <v>Руанда</v>
          </cell>
          <cell r="F157" t="str">
            <v>Rwandan Franc</v>
          </cell>
          <cell r="G157" t="str">
            <v>RWF</v>
          </cell>
        </row>
        <row r="158">
          <cell r="B158" t="str">
            <v>Saint Helena</v>
          </cell>
          <cell r="C158" t="str">
            <v>Sainte-Hélène</v>
          </cell>
          <cell r="D158" t="str">
            <v>Santa Elena</v>
          </cell>
          <cell r="E158" t="str">
            <v>Остров Святой Елены</v>
          </cell>
          <cell r="F158" t="str">
            <v>Saint Helena Pound</v>
          </cell>
          <cell r="G158" t="str">
            <v>SHP</v>
          </cell>
        </row>
        <row r="159">
          <cell r="B159" t="str">
            <v>Saint Kitts and Nevis</v>
          </cell>
          <cell r="C159" t="str">
            <v>Saint-Kitts- et-Nevis</v>
          </cell>
          <cell r="D159" t="str">
            <v>Saint Kitts y Nevis</v>
          </cell>
          <cell r="E159" t="str">
            <v>Сент-Китс и Невис</v>
          </cell>
          <cell r="F159" t="str">
            <v>East Caribbean Dollar</v>
          </cell>
          <cell r="G159" t="str">
            <v>XCD</v>
          </cell>
        </row>
        <row r="160">
          <cell r="B160" t="str">
            <v>Saint Lucia</v>
          </cell>
          <cell r="C160" t="str">
            <v>Sainte-Lucie</v>
          </cell>
          <cell r="D160" t="str">
            <v>Santa Lucía</v>
          </cell>
          <cell r="E160" t="str">
            <v>Сент-Люсия</v>
          </cell>
          <cell r="F160" t="str">
            <v>East Caribbean Dollar</v>
          </cell>
          <cell r="G160" t="str">
            <v>XCD</v>
          </cell>
        </row>
        <row r="161">
          <cell r="B161" t="str">
            <v>Saint Vincent and Grenadines</v>
          </cell>
          <cell r="C161" t="str">
            <v>Saint-Vincent- et-les Grenadines</v>
          </cell>
          <cell r="D161" t="str">
            <v>San Vicente y Granadinas</v>
          </cell>
          <cell r="E161" t="str">
            <v>Сент-Винсент и Гренадины</v>
          </cell>
          <cell r="F161" t="str">
            <v>East Caribbean Dollar</v>
          </cell>
          <cell r="G161" t="str">
            <v>XCD</v>
          </cell>
        </row>
        <row r="162">
          <cell r="B162" t="str">
            <v>Samoa</v>
          </cell>
          <cell r="C162" t="str">
            <v>Samoa</v>
          </cell>
          <cell r="D162" t="str">
            <v>Samoa</v>
          </cell>
          <cell r="E162" t="str">
            <v>Самоа</v>
          </cell>
          <cell r="F162" t="str">
            <v>Samoan Tala</v>
          </cell>
          <cell r="G162" t="str">
            <v>WST</v>
          </cell>
        </row>
        <row r="163">
          <cell r="B163" t="str">
            <v>San Marino</v>
          </cell>
          <cell r="C163" t="str">
            <v>San Marino</v>
          </cell>
          <cell r="D163" t="str">
            <v>San Marino</v>
          </cell>
          <cell r="E163" t="str">
            <v>Сан - Марино</v>
          </cell>
          <cell r="F163" t="str">
            <v>Euro</v>
          </cell>
          <cell r="G163" t="str">
            <v>EUR</v>
          </cell>
        </row>
        <row r="164">
          <cell r="B164" t="str">
            <v>Sao Tome and Principe</v>
          </cell>
          <cell r="C164" t="str">
            <v>Sao Tomé et Principe</v>
          </cell>
          <cell r="D164" t="str">
            <v>Santo Tomé y Príncipe</v>
          </cell>
          <cell r="E164" t="str">
            <v>Сан-Томе и Принсипи</v>
          </cell>
          <cell r="F164" t="str">
            <v>Sao Tome and Principe Dobra</v>
          </cell>
          <cell r="G164" t="str">
            <v>STD</v>
          </cell>
        </row>
        <row r="165">
          <cell r="B165" t="str">
            <v>Saudi Arabia</v>
          </cell>
          <cell r="C165" t="str">
            <v>Arabie Saoudite</v>
          </cell>
          <cell r="D165" t="str">
            <v>Arabia Saudita</v>
          </cell>
          <cell r="E165" t="str">
            <v>Саудовская Аравия</v>
          </cell>
          <cell r="F165" t="str">
            <v>Saudi Riyal</v>
          </cell>
          <cell r="G165" t="str">
            <v>SAR</v>
          </cell>
        </row>
        <row r="166">
          <cell r="B166" t="str">
            <v>Senegal</v>
          </cell>
          <cell r="C166" t="str">
            <v>Sénégal</v>
          </cell>
          <cell r="D166" t="str">
            <v>Senegal</v>
          </cell>
          <cell r="E166" t="str">
            <v>Сенегал</v>
          </cell>
          <cell r="F166" t="str">
            <v>CFA Franc</v>
          </cell>
          <cell r="G166" t="str">
            <v>XOF</v>
          </cell>
        </row>
        <row r="167">
          <cell r="B167" t="str">
            <v>Serbia</v>
          </cell>
          <cell r="C167" t="str">
            <v>Serbie</v>
          </cell>
          <cell r="D167" t="str">
            <v>Serbia</v>
          </cell>
          <cell r="E167" t="str">
            <v>Сербия</v>
          </cell>
          <cell r="F167" t="str">
            <v>Dinar</v>
          </cell>
          <cell r="G167" t="str">
            <v>RSD</v>
          </cell>
        </row>
        <row r="168">
          <cell r="B168" t="str">
            <v>Seychelles</v>
          </cell>
          <cell r="C168" t="str">
            <v>Seychelles</v>
          </cell>
          <cell r="D168" t="str">
            <v>Seychelles</v>
          </cell>
          <cell r="E168" t="str">
            <v>Сейшельские острова</v>
          </cell>
          <cell r="F168" t="str">
            <v>Seychellois Rupee</v>
          </cell>
          <cell r="G168" t="str">
            <v>SCR</v>
          </cell>
        </row>
        <row r="169">
          <cell r="B169" t="str">
            <v>Sierra Leone</v>
          </cell>
          <cell r="C169" t="str">
            <v>Sierra Leone</v>
          </cell>
          <cell r="D169" t="str">
            <v>Sierra Leona</v>
          </cell>
          <cell r="E169" t="str">
            <v>Сьерра-Леоне</v>
          </cell>
          <cell r="F169" t="str">
            <v>Leone</v>
          </cell>
          <cell r="G169" t="str">
            <v>SLL</v>
          </cell>
        </row>
        <row r="170">
          <cell r="B170" t="str">
            <v>Singapore</v>
          </cell>
          <cell r="C170" t="str">
            <v>Singapour</v>
          </cell>
          <cell r="D170" t="str">
            <v>Singapur</v>
          </cell>
          <cell r="E170" t="str">
            <v>Сингапур</v>
          </cell>
          <cell r="F170" t="str">
            <v>Singapore Dollar</v>
          </cell>
          <cell r="G170" t="str">
            <v>SGD</v>
          </cell>
        </row>
        <row r="171">
          <cell r="B171" t="str">
            <v>Slovakia</v>
          </cell>
          <cell r="C171" t="str">
            <v>Slovaquie</v>
          </cell>
          <cell r="D171" t="str">
            <v>Eslovaquia</v>
          </cell>
          <cell r="E171" t="str">
            <v>Словакия</v>
          </cell>
          <cell r="F171" t="str">
            <v>Slovak Koruna</v>
          </cell>
          <cell r="G171" t="str">
            <v>SKK</v>
          </cell>
        </row>
        <row r="172">
          <cell r="B172" t="str">
            <v>Slovenia</v>
          </cell>
          <cell r="C172" t="str">
            <v>Slovénie</v>
          </cell>
          <cell r="D172" t="str">
            <v>Eslovenia</v>
          </cell>
          <cell r="E172" t="str">
            <v>Словения</v>
          </cell>
          <cell r="F172" t="str">
            <v>Euro</v>
          </cell>
          <cell r="G172" t="str">
            <v>EUR</v>
          </cell>
        </row>
        <row r="173">
          <cell r="B173" t="str">
            <v>Solomon Islands</v>
          </cell>
          <cell r="C173" t="str">
            <v>Îles Salomon</v>
          </cell>
          <cell r="D173" t="str">
            <v>islas Salomón</v>
          </cell>
          <cell r="E173" t="str">
            <v>Соломоновы Острова</v>
          </cell>
          <cell r="F173" t="str">
            <v>Solomon Islands Dollar</v>
          </cell>
          <cell r="G173" t="str">
            <v>SBD</v>
          </cell>
        </row>
        <row r="174">
          <cell r="B174" t="str">
            <v>Somalia</v>
          </cell>
          <cell r="C174" t="str">
            <v>Somalie</v>
          </cell>
          <cell r="D174" t="str">
            <v>Somalia</v>
          </cell>
          <cell r="E174" t="str">
            <v>Сомали</v>
          </cell>
          <cell r="F174" t="str">
            <v>Somali Shilling</v>
          </cell>
          <cell r="G174" t="str">
            <v>SOS</v>
          </cell>
        </row>
        <row r="175">
          <cell r="B175" t="str">
            <v>South Africa</v>
          </cell>
          <cell r="C175" t="str">
            <v>Afrique du Sud</v>
          </cell>
          <cell r="D175" t="str">
            <v>Sudáfrica</v>
          </cell>
          <cell r="E175" t="str">
            <v>ЮАР</v>
          </cell>
          <cell r="F175" t="str">
            <v>[Rand]</v>
          </cell>
          <cell r="G175" t="str">
            <v>ZAR</v>
          </cell>
        </row>
        <row r="176">
          <cell r="B176" t="str">
            <v>South Sudan</v>
          </cell>
          <cell r="C176" t="str">
            <v>Sud-Soudan</v>
          </cell>
          <cell r="D176" t="str">
            <v>Sudán del Sur</v>
          </cell>
          <cell r="E176" t="str">
            <v>Южный Судан</v>
          </cell>
          <cell r="F176" t="str">
            <v>Sudanese Pound</v>
          </cell>
          <cell r="G176" t="str">
            <v>SDG</v>
          </cell>
        </row>
        <row r="177">
          <cell r="B177" t="str">
            <v>Spain</v>
          </cell>
          <cell r="C177" t="str">
            <v>Espagne</v>
          </cell>
          <cell r="D177" t="str">
            <v>España</v>
          </cell>
          <cell r="E177" t="str">
            <v>Испания</v>
          </cell>
          <cell r="F177" t="str">
            <v>Euro</v>
          </cell>
          <cell r="G177" t="str">
            <v>EUR</v>
          </cell>
        </row>
        <row r="178">
          <cell r="B178" t="str">
            <v>Sri Lanka</v>
          </cell>
          <cell r="C178" t="str">
            <v>Sri Lanka</v>
          </cell>
          <cell r="D178" t="str">
            <v>Sri Lanka</v>
          </cell>
          <cell r="E178" t="str">
            <v>Шри Ланка</v>
          </cell>
          <cell r="F178" t="str">
            <v>Sri Lankan Rupee</v>
          </cell>
          <cell r="G178" t="str">
            <v>LKR</v>
          </cell>
        </row>
        <row r="179">
          <cell r="B179" t="str">
            <v>Sudan</v>
          </cell>
          <cell r="C179" t="str">
            <v>Soudan</v>
          </cell>
          <cell r="D179" t="str">
            <v>Sudán</v>
          </cell>
          <cell r="E179" t="str">
            <v>Судан</v>
          </cell>
          <cell r="F179" t="str">
            <v>Sudanese Pound</v>
          </cell>
          <cell r="G179" t="str">
            <v>SDG</v>
          </cell>
        </row>
        <row r="180">
          <cell r="B180" t="str">
            <v>Suriname</v>
          </cell>
          <cell r="C180" t="str">
            <v>Suriname</v>
          </cell>
          <cell r="D180" t="str">
            <v>Suriname</v>
          </cell>
          <cell r="E180" t="str">
            <v>Суринам</v>
          </cell>
          <cell r="F180" t="str">
            <v>Surinamese Dollar</v>
          </cell>
          <cell r="G180" t="str">
            <v>SRD</v>
          </cell>
        </row>
        <row r="181">
          <cell r="B181" t="str">
            <v>Swaziland</v>
          </cell>
          <cell r="C181" t="str">
            <v>Swaziland</v>
          </cell>
          <cell r="D181" t="str">
            <v>Swazilandia</v>
          </cell>
          <cell r="E181" t="str">
            <v>Свазиленд</v>
          </cell>
          <cell r="F181" t="str">
            <v>Lilangeni</v>
          </cell>
          <cell r="G181" t="str">
            <v>SZL</v>
          </cell>
        </row>
        <row r="182">
          <cell r="B182" t="str">
            <v>Sweden</v>
          </cell>
          <cell r="C182" t="str">
            <v>Suède</v>
          </cell>
          <cell r="D182" t="str">
            <v>Suecia</v>
          </cell>
          <cell r="E182" t="str">
            <v>Швеция</v>
          </cell>
          <cell r="F182" t="str">
            <v>Sweden Krona</v>
          </cell>
          <cell r="G182" t="str">
            <v>SEK</v>
          </cell>
        </row>
        <row r="183">
          <cell r="B183" t="str">
            <v>Switzerland</v>
          </cell>
          <cell r="C183" t="str">
            <v>Suisse</v>
          </cell>
          <cell r="D183" t="str">
            <v>Suiza</v>
          </cell>
          <cell r="E183" t="str">
            <v>Швейцария</v>
          </cell>
          <cell r="F183" t="str">
            <v>Swiss Franc</v>
          </cell>
          <cell r="G183" t="str">
            <v>CHF</v>
          </cell>
        </row>
        <row r="184">
          <cell r="B184" t="str">
            <v>Syrian Arab Republic</v>
          </cell>
          <cell r="C184" t="str">
            <v>République arabe syrienne</v>
          </cell>
          <cell r="D184" t="str">
            <v>República Árabe Siria</v>
          </cell>
          <cell r="E184" t="str">
            <v>Сирийская Арабская Республика</v>
          </cell>
          <cell r="F184" t="str">
            <v>Syrian Pound</v>
          </cell>
          <cell r="G184" t="str">
            <v>SYP</v>
          </cell>
        </row>
        <row r="185">
          <cell r="B185" t="str">
            <v>Taiwan</v>
          </cell>
          <cell r="C185" t="str">
            <v>Taiwan</v>
          </cell>
          <cell r="D185" t="str">
            <v>Taiwan</v>
          </cell>
          <cell r="E185" t="str">
            <v>Тайвань</v>
          </cell>
          <cell r="F185" t="str">
            <v>New Taiwan Dollar</v>
          </cell>
          <cell r="G185" t="str">
            <v>TWD</v>
          </cell>
        </row>
        <row r="186">
          <cell r="B186" t="str">
            <v>Tajikistan</v>
          </cell>
          <cell r="C186" t="str">
            <v>Tadjikistan</v>
          </cell>
          <cell r="D186" t="str">
            <v>Tayikistán</v>
          </cell>
          <cell r="E186" t="str">
            <v>Таджикистан</v>
          </cell>
          <cell r="F186" t="str">
            <v>Tajikistani Somoni</v>
          </cell>
          <cell r="G186" t="str">
            <v>TJS</v>
          </cell>
        </row>
        <row r="187">
          <cell r="B187" t="str">
            <v>Tanzania (United Republic)</v>
          </cell>
          <cell r="C187" t="str">
            <v>Tanzanie ( République-Unie )</v>
          </cell>
          <cell r="D187" t="str">
            <v>Tanzania ( República Unida )</v>
          </cell>
          <cell r="E187" t="str">
            <v>Танзания (Объединенная Республика )</v>
          </cell>
          <cell r="F187" t="str">
            <v>Tanzanian Shilling</v>
          </cell>
          <cell r="G187" t="str">
            <v>TZS</v>
          </cell>
        </row>
        <row r="188">
          <cell r="B188" t="str">
            <v>Thailand</v>
          </cell>
          <cell r="C188" t="str">
            <v>Thaïlande</v>
          </cell>
          <cell r="D188" t="str">
            <v>Tailandia</v>
          </cell>
          <cell r="E188" t="str">
            <v>Таиланд</v>
          </cell>
          <cell r="F188" t="str">
            <v>Baht</v>
          </cell>
          <cell r="G188" t="str">
            <v>THB</v>
          </cell>
        </row>
        <row r="189">
          <cell r="B189" t="str">
            <v>Timor-Leste</v>
          </cell>
          <cell r="C189" t="str">
            <v>Timor -Leste</v>
          </cell>
          <cell r="D189" t="str">
            <v>Timor- Leste</v>
          </cell>
          <cell r="E189" t="str">
            <v>Тимор-Лешти</v>
          </cell>
          <cell r="F189" t="str">
            <v>United States Dollar</v>
          </cell>
          <cell r="G189" t="str">
            <v>USD</v>
          </cell>
        </row>
        <row r="190">
          <cell r="B190" t="str">
            <v>Togo</v>
          </cell>
          <cell r="C190" t="str">
            <v>Togo</v>
          </cell>
          <cell r="D190" t="str">
            <v>Togo</v>
          </cell>
          <cell r="E190" t="str">
            <v>Того</v>
          </cell>
          <cell r="F190" t="str">
            <v>CFA Franc</v>
          </cell>
          <cell r="G190" t="str">
            <v>XOF</v>
          </cell>
        </row>
        <row r="191">
          <cell r="B191" t="str">
            <v>Tonga</v>
          </cell>
          <cell r="C191" t="str">
            <v>Tonga</v>
          </cell>
          <cell r="D191" t="str">
            <v>Tonga</v>
          </cell>
          <cell r="E191" t="str">
            <v>Тонга</v>
          </cell>
          <cell r="F191" t="str">
            <v>Paanga</v>
          </cell>
          <cell r="G191" t="str">
            <v>TOP</v>
          </cell>
        </row>
        <row r="192">
          <cell r="B192" t="str">
            <v>Trinidad and Tobago</v>
          </cell>
          <cell r="C192" t="str">
            <v>Trinité-et- Tobago</v>
          </cell>
          <cell r="D192" t="str">
            <v>Trinidad y Tobago</v>
          </cell>
          <cell r="E192" t="str">
            <v>Тринидад и Тобаго</v>
          </cell>
          <cell r="F192" t="str">
            <v>Trinidad and Tobago Dollar</v>
          </cell>
          <cell r="G192" t="str">
            <v>TTD</v>
          </cell>
        </row>
        <row r="193">
          <cell r="B193" t="str">
            <v>Tunisia</v>
          </cell>
          <cell r="C193" t="str">
            <v>Tunisie</v>
          </cell>
          <cell r="D193" t="str">
            <v>Túnez</v>
          </cell>
          <cell r="E193" t="str">
            <v>Тунис</v>
          </cell>
          <cell r="F193" t="str">
            <v>Tunisian Dinar</v>
          </cell>
          <cell r="G193" t="str">
            <v>TND</v>
          </cell>
        </row>
        <row r="194">
          <cell r="B194" t="str">
            <v>Turkey</v>
          </cell>
          <cell r="C194" t="str">
            <v>Turquie</v>
          </cell>
          <cell r="D194" t="str">
            <v>Turquía</v>
          </cell>
          <cell r="E194" t="str">
            <v>Турция</v>
          </cell>
          <cell r="F194" t="str">
            <v>Turkish New Lira</v>
          </cell>
          <cell r="G194" t="str">
            <v>TRY</v>
          </cell>
        </row>
        <row r="195">
          <cell r="B195" t="str">
            <v>Turkmenistan</v>
          </cell>
          <cell r="C195" t="str">
            <v>Turkménistan</v>
          </cell>
          <cell r="D195" t="str">
            <v>Turkmenistán</v>
          </cell>
          <cell r="E195" t="str">
            <v>Туркменистан</v>
          </cell>
          <cell r="F195" t="str">
            <v>Turkmen Manat</v>
          </cell>
          <cell r="G195" t="str">
            <v>TMM</v>
          </cell>
        </row>
        <row r="196">
          <cell r="B196" t="str">
            <v>Tuvalu</v>
          </cell>
          <cell r="C196" t="str">
            <v>Tuvalu</v>
          </cell>
          <cell r="D196" t="str">
            <v>Tuvalu</v>
          </cell>
          <cell r="E196" t="str">
            <v>Тувалу</v>
          </cell>
          <cell r="F196" t="str">
            <v>Australian Dollar</v>
          </cell>
          <cell r="G196" t="str">
            <v>AUD</v>
          </cell>
        </row>
        <row r="197">
          <cell r="B197" t="str">
            <v>Uganda</v>
          </cell>
          <cell r="C197" t="str">
            <v>Ouganda</v>
          </cell>
          <cell r="D197" t="str">
            <v>Uganda</v>
          </cell>
          <cell r="E197" t="str">
            <v>Уганда</v>
          </cell>
          <cell r="F197" t="str">
            <v>Ugandan Shilling</v>
          </cell>
          <cell r="G197" t="str">
            <v>UGX</v>
          </cell>
        </row>
        <row r="198">
          <cell r="B198" t="str">
            <v>Ukraine</v>
          </cell>
          <cell r="C198" t="str">
            <v>Ukraine</v>
          </cell>
          <cell r="D198" t="str">
            <v>Ucrania</v>
          </cell>
          <cell r="E198" t="str">
            <v>Украина</v>
          </cell>
          <cell r="F198" t="str">
            <v>Hryvnia</v>
          </cell>
          <cell r="G198" t="str">
            <v>UAH</v>
          </cell>
        </row>
        <row r="199">
          <cell r="B199" t="str">
            <v>United Arab Emirates</v>
          </cell>
          <cell r="C199" t="str">
            <v>Émirats arabes unis</v>
          </cell>
          <cell r="D199" t="str">
            <v>Emiratos Árabes Unidos</v>
          </cell>
          <cell r="E199" t="str">
            <v>Объединенные Арабские Эмираты</v>
          </cell>
          <cell r="F199" t="str">
            <v>UAE Dirham</v>
          </cell>
          <cell r="G199" t="str">
            <v>AED</v>
          </cell>
        </row>
        <row r="200">
          <cell r="B200" t="str">
            <v>United Kingdom</v>
          </cell>
          <cell r="C200" t="str">
            <v>Royaume-Uni</v>
          </cell>
          <cell r="D200" t="str">
            <v>Reino Unido</v>
          </cell>
          <cell r="E200" t="str">
            <v>Великобритания</v>
          </cell>
          <cell r="F200" t="str">
            <v>Pound Sterling</v>
          </cell>
          <cell r="G200" t="str">
            <v>GBP</v>
          </cell>
        </row>
        <row r="201">
          <cell r="B201" t="str">
            <v>United States</v>
          </cell>
          <cell r="C201" t="str">
            <v>États-Unis</v>
          </cell>
          <cell r="D201" t="str">
            <v>Estados Unidos</v>
          </cell>
          <cell r="E201" t="str">
            <v>США</v>
          </cell>
          <cell r="F201" t="str">
            <v>United States Dollar</v>
          </cell>
          <cell r="G201" t="str">
            <v>USD</v>
          </cell>
        </row>
        <row r="202">
          <cell r="B202" t="str">
            <v>Uruguay</v>
          </cell>
          <cell r="C202" t="str">
            <v>Uruguay</v>
          </cell>
          <cell r="D202" t="str">
            <v>Uruguay</v>
          </cell>
          <cell r="E202" t="str">
            <v>Уругвай</v>
          </cell>
          <cell r="F202" t="str">
            <v>Uruguayan Peso</v>
          </cell>
          <cell r="G202" t="str">
            <v>UYU</v>
          </cell>
        </row>
        <row r="203">
          <cell r="B203" t="str">
            <v>Uzbekistan</v>
          </cell>
          <cell r="C203" t="str">
            <v>Ouzbékistan</v>
          </cell>
          <cell r="D203" t="str">
            <v>Uzbekistán</v>
          </cell>
          <cell r="E203" t="str">
            <v>Узбекистан</v>
          </cell>
          <cell r="F203" t="str">
            <v>Uzbekistani Som</v>
          </cell>
          <cell r="G203" t="str">
            <v>UZS</v>
          </cell>
        </row>
        <row r="204">
          <cell r="B204" t="str">
            <v>Vanuatu</v>
          </cell>
          <cell r="C204" t="str">
            <v>Vanuatu</v>
          </cell>
          <cell r="D204" t="str">
            <v>Vanuatu</v>
          </cell>
          <cell r="E204" t="str">
            <v>Вануату</v>
          </cell>
          <cell r="F204" t="str">
            <v>Vanuatu Vatu</v>
          </cell>
          <cell r="G204" t="str">
            <v>VUV</v>
          </cell>
        </row>
        <row r="205">
          <cell r="B205" t="str">
            <v>Venezuela</v>
          </cell>
          <cell r="C205" t="str">
            <v>Venezuela</v>
          </cell>
          <cell r="D205" t="str">
            <v>Venezuela</v>
          </cell>
          <cell r="E205" t="str">
            <v>Венесуэла</v>
          </cell>
          <cell r="F205" t="str">
            <v>Venezuelan Bolivar</v>
          </cell>
          <cell r="G205" t="str">
            <v>VEB</v>
          </cell>
        </row>
        <row r="206">
          <cell r="B206" t="str">
            <v>Viet Nam</v>
          </cell>
          <cell r="C206" t="str">
            <v>Viet Nam</v>
          </cell>
          <cell r="D206" t="str">
            <v>Viet Nam</v>
          </cell>
          <cell r="E206" t="str">
            <v>Вьетнам</v>
          </cell>
          <cell r="F206" t="str">
            <v>Vietnamese Dong</v>
          </cell>
          <cell r="G206" t="str">
            <v>VND</v>
          </cell>
        </row>
        <row r="207">
          <cell r="B207" t="str">
            <v>Wallis and Futuna Islands</v>
          </cell>
          <cell r="C207" t="str">
            <v>Wallis -et-Futuna</v>
          </cell>
          <cell r="D207" t="str">
            <v>Islas Wallis y Futuna</v>
          </cell>
          <cell r="E207" t="str">
            <v>Острова Уоллис и Футуна</v>
          </cell>
          <cell r="F207" t="str">
            <v>CFP Franc</v>
          </cell>
          <cell r="G207" t="str">
            <v>XPF</v>
          </cell>
        </row>
        <row r="208">
          <cell r="B208" t="str">
            <v>Yemen</v>
          </cell>
          <cell r="C208" t="str">
            <v>Yémen</v>
          </cell>
          <cell r="D208" t="str">
            <v>Yemen</v>
          </cell>
          <cell r="E208" t="str">
            <v>Йемен</v>
          </cell>
          <cell r="F208" t="str">
            <v>Yemini Rial</v>
          </cell>
          <cell r="G208" t="str">
            <v>YER</v>
          </cell>
        </row>
        <row r="209">
          <cell r="B209" t="str">
            <v>Zambia</v>
          </cell>
          <cell r="C209" t="str">
            <v>Zambie</v>
          </cell>
          <cell r="D209" t="str">
            <v>Zambia</v>
          </cell>
          <cell r="E209" t="str">
            <v>Замбия</v>
          </cell>
          <cell r="F209" t="str">
            <v>Zambia Kwacha</v>
          </cell>
          <cell r="G209" t="str">
            <v>ZMK</v>
          </cell>
        </row>
        <row r="210">
          <cell r="B210" t="str">
            <v>Zanzibar</v>
          </cell>
          <cell r="C210" t="str">
            <v>Zanzibar</v>
          </cell>
          <cell r="D210" t="str">
            <v>Zanzibar</v>
          </cell>
          <cell r="E210" t="str">
            <v>Занзибар</v>
          </cell>
          <cell r="F210" t="str">
            <v>Tanzanian Shilling</v>
          </cell>
          <cell r="G210" t="str">
            <v>TZS</v>
          </cell>
        </row>
        <row r="211">
          <cell r="B211" t="str">
            <v>Zimbabwe</v>
          </cell>
          <cell r="C211" t="str">
            <v>Zimbabwe</v>
          </cell>
          <cell r="D211" t="str">
            <v>Zimbabue</v>
          </cell>
          <cell r="E211" t="str">
            <v>Зимбабве</v>
          </cell>
          <cell r="F211" t="str">
            <v>Zimbabwean Dollar</v>
          </cell>
          <cell r="G211" t="str">
            <v>ZWD</v>
          </cell>
        </row>
        <row r="212">
          <cell r="B212" t="str">
            <v>Multicountry Africa (RMCC)</v>
          </cell>
          <cell r="C212" t="str">
            <v>Multicountry Africa (RMCC)</v>
          </cell>
          <cell r="D212" t="str">
            <v>Multicountry Africa (RMCC)</v>
          </cell>
          <cell r="E212" t="str">
            <v>Multicountry Africa (RMCC)</v>
          </cell>
          <cell r="F212" t="str">
            <v>U.S Dollar</v>
          </cell>
          <cell r="G212" t="str">
            <v>USD</v>
          </cell>
        </row>
        <row r="213">
          <cell r="B213" t="str">
            <v>Multicountry Africa (SADC)</v>
          </cell>
          <cell r="C213" t="str">
            <v>Multicountry Africa (SADC)</v>
          </cell>
          <cell r="D213" t="str">
            <v>Multicountry Africa (SADC)</v>
          </cell>
          <cell r="E213" t="str">
            <v>Multicountry Africa (SADC)</v>
          </cell>
          <cell r="F213" t="str">
            <v>U.S Dollar</v>
          </cell>
          <cell r="G213" t="str">
            <v>USD</v>
          </cell>
        </row>
        <row r="214">
          <cell r="B214" t="str">
            <v>Multicountry Africa (West Africa Corridor Program)</v>
          </cell>
          <cell r="C214" t="str">
            <v>Multicountry Africa (West Africa Corridor Program)</v>
          </cell>
          <cell r="D214" t="str">
            <v>Multicountry Africa (West Africa Corridor Program)</v>
          </cell>
          <cell r="E214" t="str">
            <v>Multicountry Africa (West Africa Corridor Program)</v>
          </cell>
          <cell r="F214" t="str">
            <v>U.S Dollar</v>
          </cell>
          <cell r="G214" t="str">
            <v>USD</v>
          </cell>
        </row>
        <row r="215">
          <cell r="B215" t="str">
            <v>Multicountry Americas (Andean)</v>
          </cell>
          <cell r="C215" t="str">
            <v>Multicountry Americas (Andean)</v>
          </cell>
          <cell r="D215" t="str">
            <v>Multicountry Americas (Andean)</v>
          </cell>
          <cell r="E215" t="str">
            <v>Multicountry Americas (Andean)</v>
          </cell>
          <cell r="F215" t="str">
            <v>U.S Dollar</v>
          </cell>
          <cell r="G215" t="str">
            <v>USD</v>
          </cell>
        </row>
        <row r="216">
          <cell r="B216" t="str">
            <v>Multicountry Americas (CARICOM / PANCAP)</v>
          </cell>
          <cell r="C216" t="str">
            <v>Multicountry Americas (CARICOM / PANCAP)</v>
          </cell>
          <cell r="D216" t="str">
            <v>Multicountry Americas (CARICOM / PANCAP)</v>
          </cell>
          <cell r="E216" t="str">
            <v>Multicountry Americas (CARICOM / PANCAP)</v>
          </cell>
          <cell r="F216" t="str">
            <v>U.S Dollar</v>
          </cell>
          <cell r="G216" t="str">
            <v>USD</v>
          </cell>
        </row>
        <row r="217">
          <cell r="B217" t="str">
            <v>Multicountry Americas (COPRECOS)</v>
          </cell>
          <cell r="C217" t="str">
            <v>Multicountry Americas (COPRECOS)</v>
          </cell>
          <cell r="D217" t="str">
            <v>Multicountry Americas (COPRECOS)</v>
          </cell>
          <cell r="E217" t="str">
            <v>Multicountry Americas (COPRECOS)</v>
          </cell>
          <cell r="F217" t="str">
            <v>U.S Dollar</v>
          </cell>
          <cell r="G217" t="str">
            <v>USD</v>
          </cell>
        </row>
        <row r="218">
          <cell r="B218" t="str">
            <v>Multicountry Americas (CRN+)</v>
          </cell>
          <cell r="C218" t="str">
            <v>Multicountry Americas (CRN+)</v>
          </cell>
          <cell r="D218" t="str">
            <v>Multicountry Americas (CRN+)</v>
          </cell>
          <cell r="E218" t="str">
            <v>Multicountry Americas (CRN+)</v>
          </cell>
          <cell r="F218" t="str">
            <v>U.S Dollar</v>
          </cell>
          <cell r="G218" t="str">
            <v>USD</v>
          </cell>
        </row>
        <row r="219">
          <cell r="B219" t="str">
            <v>Multicountry Americas (Meso)</v>
          </cell>
          <cell r="C219" t="str">
            <v>Multicountry Americas (Meso)</v>
          </cell>
          <cell r="D219" t="str">
            <v>Multicountry Americas (Meso)</v>
          </cell>
          <cell r="E219" t="str">
            <v>Multicountry Americas (Meso)</v>
          </cell>
          <cell r="F219" t="str">
            <v>U.S Dollar</v>
          </cell>
          <cell r="G219" t="str">
            <v>USD</v>
          </cell>
        </row>
        <row r="220">
          <cell r="B220" t="str">
            <v>Multicountry Americas (OECS)</v>
          </cell>
          <cell r="C220" t="str">
            <v>Multicountry Americas (OECS)</v>
          </cell>
          <cell r="D220" t="str">
            <v>Multicountry Americas (OECS)</v>
          </cell>
          <cell r="E220" t="str">
            <v>Multicountry Americas (OECS)</v>
          </cell>
          <cell r="F220" t="str">
            <v>U.S Dollar</v>
          </cell>
          <cell r="G220" t="str">
            <v>USD</v>
          </cell>
        </row>
        <row r="221">
          <cell r="B221" t="str">
            <v>Multicountry Americas (REDCA+)</v>
          </cell>
          <cell r="C221" t="str">
            <v>Multicountry Americas (REDCA+)</v>
          </cell>
          <cell r="D221" t="str">
            <v>Multicountry Americas (REDCA+)</v>
          </cell>
          <cell r="E221" t="str">
            <v>Multicountry Americas (REDCA+)</v>
          </cell>
          <cell r="F221" t="str">
            <v>U.S Dollar</v>
          </cell>
          <cell r="G221" t="str">
            <v>USD</v>
          </cell>
        </row>
        <row r="222">
          <cell r="B222" t="str">
            <v>Multicountry Americas (REDTRASEX)</v>
          </cell>
          <cell r="C222" t="str">
            <v>Multicountry Americas (REDTRASEX)</v>
          </cell>
          <cell r="D222" t="str">
            <v>Multicountry Americas (REDTRASEX)</v>
          </cell>
          <cell r="E222" t="str">
            <v>Multicountry Americas (REDTRASEX)</v>
          </cell>
          <cell r="F222" t="str">
            <v>U.S Dollar</v>
          </cell>
          <cell r="G222" t="str">
            <v>USD</v>
          </cell>
        </row>
        <row r="223">
          <cell r="B223" t="str">
            <v>Multicountry East Asia and Pacific (APN+)</v>
          </cell>
          <cell r="C223" t="str">
            <v>Multicountry East Asia and Pacific (APN+)</v>
          </cell>
          <cell r="D223" t="str">
            <v>Multicountry East Asia and Pacific (APN+)</v>
          </cell>
          <cell r="E223" t="str">
            <v>Multicountry East Asia and Pacific (APN+)</v>
          </cell>
          <cell r="F223" t="str">
            <v>U.S Dollar</v>
          </cell>
          <cell r="G223" t="str">
            <v>USD</v>
          </cell>
        </row>
        <row r="224">
          <cell r="B224" t="str">
            <v>Multicountry East Asia and Pacific (ISEAN-HIVOS)</v>
          </cell>
          <cell r="C224" t="str">
            <v>Multicountry East Asia and Pacific (ISEAN-HIVOS)</v>
          </cell>
          <cell r="D224" t="str">
            <v>Multicountry East Asia and Pacific (ISEAN-HIVOS)</v>
          </cell>
          <cell r="E224" t="str">
            <v>Multicountry East Asia and Pacific (ISEAN-HIVOS)</v>
          </cell>
          <cell r="F224" t="str">
            <v>U.S Dollar</v>
          </cell>
          <cell r="G224" t="str">
            <v>USD</v>
          </cell>
        </row>
        <row r="225">
          <cell r="B225" t="str">
            <v>Multicountry East Asia and Pacific (RAI)</v>
          </cell>
          <cell r="C225" t="str">
            <v>Multicountry East Asia and Pacific (RAI)</v>
          </cell>
          <cell r="D225" t="str">
            <v>Multicountry East Asia and Pacific (RAI)</v>
          </cell>
          <cell r="E225" t="str">
            <v>Multicountry East Asia and Pacific (RAI)</v>
          </cell>
          <cell r="F225" t="str">
            <v>U.S Dollar</v>
          </cell>
          <cell r="G225" t="str">
            <v>USD</v>
          </cell>
        </row>
        <row r="226">
          <cell r="B226" t="str">
            <v>Multicountry Eastern Europe - Central Asia (EHRN)</v>
          </cell>
          <cell r="C226" t="str">
            <v>Multicountry Eastern Europe - Central Asia (EHRN)</v>
          </cell>
          <cell r="D226" t="str">
            <v>Multicountry Eastern Europe - Central Asia (EHRN)</v>
          </cell>
          <cell r="E226" t="str">
            <v>Multicountry Eastern Europe - Central Asia (EHRN)</v>
          </cell>
          <cell r="F226" t="str">
            <v>U.S Dollar</v>
          </cell>
          <cell r="G226" t="str">
            <v>USD</v>
          </cell>
        </row>
        <row r="227">
          <cell r="B227" t="str">
            <v>Multicountry Middle East - North Africa (MENAHRA)</v>
          </cell>
          <cell r="C227" t="str">
            <v>Multicountry Middle East - North Africa (MENAHRA)</v>
          </cell>
          <cell r="D227" t="str">
            <v>Multicountry Middle East - North Africa (MENAHRA)</v>
          </cell>
          <cell r="E227" t="str">
            <v>Multicountry Middle East - North Africa (MENAHRA)</v>
          </cell>
          <cell r="F227" t="str">
            <v>U.S Dollar</v>
          </cell>
          <cell r="G227" t="str">
            <v>USD</v>
          </cell>
        </row>
        <row r="228">
          <cell r="B228" t="str">
            <v>Multicountry South Asia</v>
          </cell>
          <cell r="C228" t="str">
            <v>Multicountry South Asia</v>
          </cell>
          <cell r="D228" t="str">
            <v>Multicountry South Asia</v>
          </cell>
          <cell r="E228" t="str">
            <v>Multicountry South Asia</v>
          </cell>
          <cell r="F228" t="str">
            <v>U.S Dollar</v>
          </cell>
          <cell r="G228" t="str">
            <v>USD</v>
          </cell>
        </row>
        <row r="229">
          <cell r="B229" t="str">
            <v>Multicountry Western Pacific</v>
          </cell>
          <cell r="C229" t="str">
            <v>Multicountry Western Pacific</v>
          </cell>
          <cell r="D229" t="str">
            <v>Multicountry Western Pacific</v>
          </cell>
          <cell r="E229" t="str">
            <v>Multicountry Western Pacific</v>
          </cell>
          <cell r="F229" t="str">
            <v>U.S Dollar</v>
          </cell>
          <cell r="G229" t="str">
            <v>USD</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ow r="147">
          <cell r="A147" t="str">
            <v>Exchange rate
(to grant currency)</v>
          </cell>
        </row>
      </sheetData>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g log"/>
      <sheetName val="Instructions"/>
      <sheetName val="Setup"/>
      <sheetName val="Detailed Budget"/>
      <sheetName val="Assumptions TRC"/>
      <sheetName val="Assumptions HR"/>
      <sheetName val="Assumptions Other"/>
      <sheetName val="Budget Summary"/>
      <sheetName val="Rank unique Mod-Int-PR"/>
      <sheetName val="Concept Note Module Budget"/>
      <sheetName val="Country"/>
      <sheetName val="Recipient"/>
      <sheetName val="Currencies"/>
      <sheetName val="Assumptions"/>
      <sheetName val="CatCmp"/>
      <sheetName val="CatModules"/>
      <sheetName val="ModInCmp"/>
      <sheetName val="CatInt"/>
      <sheetName val="Budget Lines"/>
      <sheetName val="ActivityConcat"/>
      <sheetName val="Translations"/>
      <sheetName val="CostGroup"/>
      <sheetName val="Cost Inputs"/>
      <sheetName val="X-Pivot-Tables"/>
      <sheetName val="Лист1"/>
      <sheetName val="Категорія витрат"/>
      <sheetName val="Налаштування"/>
      <sheetName val="Законы распределения"/>
      <sheetName val="Додаток 3._Бюджет_Адмін"/>
      <sheetName val="Додаток 3._Бюджет детальний ПР"/>
      <sheetName val="Напрямки конкурса"/>
      <sheetName val="Категорія витрат в напрямках"/>
      <sheetName val="Сводная для рабочего плана"/>
      <sheetName val="Додаток 3.Бюджет проекту"/>
      <sheetName val="Додаток 3.1 Бюджет проекту А "/>
      <sheetName val="Додаток 3.2 Бюджет проекту М"/>
      <sheetName val="Додаток 3.5. Прогноз ТМЦ"/>
      <sheetName val="Додаток 3. Бюджет проекту"/>
      <sheetName val="Додаток 3.4. Робочий план"/>
      <sheetName val="Програмний персонал проекту"/>
      <sheetName val="Функціонал в проекті"/>
      <sheetName val="ПОРІВНЯННЯ"/>
    </sheetNames>
    <sheetDataSet>
      <sheetData sheetId="0">
        <row r="1">
          <cell r="A1" t="str">
            <v>Категорія витрат (1)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
          <cell r="A1" t="str">
            <v>CatModRowNbr</v>
          </cell>
        </row>
        <row r="2">
          <cell r="A2">
            <v>2</v>
          </cell>
          <cell r="C2" t="str">
            <v>Prevention programs for general population</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16</v>
          </cell>
        </row>
        <row r="14">
          <cell r="A14">
            <v>17</v>
          </cell>
        </row>
        <row r="15">
          <cell r="A15">
            <v>18</v>
          </cell>
        </row>
        <row r="16">
          <cell r="A16">
            <v>19</v>
          </cell>
        </row>
        <row r="17">
          <cell r="A17">
            <v>20</v>
          </cell>
        </row>
        <row r="18">
          <cell r="A18">
            <v>21</v>
          </cell>
        </row>
        <row r="19">
          <cell r="A19">
            <v>22</v>
          </cell>
        </row>
        <row r="20">
          <cell r="A20">
            <v>23</v>
          </cell>
        </row>
        <row r="21">
          <cell r="A21">
            <v>24</v>
          </cell>
        </row>
        <row r="22">
          <cell r="A22">
            <v>25</v>
          </cell>
        </row>
        <row r="23">
          <cell r="A23">
            <v>26</v>
          </cell>
        </row>
        <row r="24">
          <cell r="A24">
            <v>27</v>
          </cell>
        </row>
        <row r="25">
          <cell r="A25" t="str">
            <v/>
          </cell>
        </row>
        <row r="26">
          <cell r="A26" t="str">
            <v/>
          </cell>
        </row>
        <row r="27">
          <cell r="A27" t="str">
            <v/>
          </cell>
        </row>
        <row r="28">
          <cell r="A28" t="str">
            <v/>
          </cell>
        </row>
        <row r="29">
          <cell r="A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sheetData>
      <sheetData sheetId="17"/>
      <sheetData sheetId="18"/>
      <sheetData sheetId="19"/>
      <sheetData sheetId="20"/>
      <sheetData sheetId="21"/>
      <sheetData sheetId="22"/>
      <sheetData sheetId="23"/>
      <sheetData sheetId="24" refreshError="1"/>
      <sheetData sheetId="25">
        <row r="1">
          <cell r="A1" t="str">
            <v>Категорія витрат (1)</v>
          </cell>
        </row>
      </sheetData>
      <sheetData sheetId="26"/>
      <sheetData sheetId="27"/>
      <sheetData sheetId="28"/>
      <sheetData sheetId="29"/>
      <sheetData sheetId="30"/>
      <sheetData sheetId="31"/>
      <sheetData sheetId="32"/>
      <sheetData sheetId="33"/>
      <sheetData sheetId="34">
        <row r="1">
          <cell r="A1" t="str">
            <v>CatModRowNbr</v>
          </cell>
        </row>
      </sheetData>
      <sheetData sheetId="35"/>
      <sheetData sheetId="36"/>
      <sheetData sheetId="37"/>
      <sheetData sheetId="38"/>
      <sheetData sheetId="39"/>
      <sheetData sheetId="40">
        <row r="1">
          <cell r="A1" t="str">
            <v>CatModRowNbr</v>
          </cell>
        </row>
      </sheetData>
      <sheetData sheetId="41">
        <row r="1">
          <cell r="A1" t="str">
            <v>CatModRowNbr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а сторінка РП+Бюджет"/>
      <sheetName val="Робочий план та бюджет_детально"/>
      <sheetName val="Розрахунок вартості проекту"/>
      <sheetName val="Розрахунок траншів"/>
      <sheetName val="Титульний лист"/>
      <sheetName val="Інвентарний лист"/>
      <sheetName val="Список операцій 1 звіт "/>
      <sheetName val="Список операцій 2 звіт"/>
      <sheetName val="Список операцій 3 звіт"/>
      <sheetName val="Список операцій 4 звіт"/>
      <sheetName val="Контрагенти 1 звіт "/>
      <sheetName val="Контрагенти 2 звіт"/>
      <sheetName val="Контрагенти 3 звіт "/>
      <sheetName val="Контрагенти 4 звіт "/>
      <sheetName val="Список операцій 5 звіт "/>
      <sheetName val="Список операцій 6 звіт"/>
      <sheetName val="Контрагенти 5 звіт "/>
      <sheetName val="Контрагенти 6 звіт "/>
      <sheetName val="Категорії бюджету"/>
      <sheetName val="Вартість 2014"/>
      <sheetName val="лінії робочого плану"/>
      <sheetName val="категорії витрат"/>
      <sheetName val="Лист1"/>
      <sheetName val="Аркуш1"/>
      <sheetName val="Відносин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A3" t="str">
            <v>ПП</v>
          </cell>
        </row>
        <row r="4">
          <cell r="A4" t="str">
            <v>АВ</v>
          </cell>
        </row>
      </sheetData>
      <sheetData sheetId="21"/>
      <sheetData sheetId="22"/>
      <sheetData sheetId="23"/>
      <sheetData sheetId="24">
        <row r="1">
          <cell r="A1" t="str">
            <v>ТВ</v>
          </cell>
        </row>
        <row r="2">
          <cell r="A2" t="str">
            <v>ТВ (інв)</v>
          </cell>
        </row>
        <row r="3">
          <cell r="A3" t="str">
            <v>ЦПВ (послуги)</v>
          </cell>
        </row>
        <row r="4">
          <cell r="A4" t="str">
            <v>ЦПВ (роботи)</v>
          </cell>
        </row>
        <row r="5">
          <cell r="A5" t="str">
            <v>ФОП (послуги)</v>
          </cell>
        </row>
        <row r="6">
          <cell r="A6" t="str">
            <v>ФОП (роботи)</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тегорія витрат"/>
      <sheetName val="Лист11"/>
      <sheetName val="Дані про організацію"/>
      <sheetName val="Напрямки конкурса"/>
      <sheetName val="Лист1"/>
      <sheetName val="Додаток 3.0 Напрямки орг-ції"/>
      <sheetName val="К Q1"/>
      <sheetName val="К Q2"/>
      <sheetName val="К Q3"/>
      <sheetName val="К Q4"/>
      <sheetName val="К Q5"/>
      <sheetName val="К Q6"/>
      <sheetName val="К Q7"/>
      <sheetName val="К Q8"/>
      <sheetName val="B Q1"/>
      <sheetName val="B Q2"/>
      <sheetName val="B Q3"/>
      <sheetName val="B Q4"/>
      <sheetName val="B Q5"/>
      <sheetName val="B Q6"/>
      <sheetName val="B Q7"/>
      <sheetName val="B Q8"/>
      <sheetName val="BQ1R6"/>
      <sheetName val="BQ2R6"/>
      <sheetName val="BQ3R6 1"/>
      <sheetName val="BQ1R10"/>
      <sheetName val="BQ2R10"/>
      <sheetName val="BQ3R10 1"/>
      <sheetName val="Додаток 3.1 Бюджет загальний "/>
      <sheetName val="Додаток 3.1.1 Бюджет 2012 "/>
      <sheetName val="Додаток 3.1.2 Бюджет 2013 "/>
      <sheetName val="Раунд 6 и Раунд 10"/>
      <sheetName val="R10"/>
      <sheetName val="2013"/>
      <sheetName val="2012"/>
      <sheetName val="Бюджет 24"/>
      <sheetName val="Бюджет "/>
      <sheetName val="Деньги"/>
      <sheetName val="%"/>
      <sheetName val="Количество"/>
      <sheetName val="Додаток 3.2 РП_Бюджет детальний"/>
      <sheetName val="Додаток 3.3. Прогноз ТМЦ"/>
      <sheetName val="Додаток 3.4. Робочий план"/>
      <sheetName val="Налаштування"/>
      <sheetName val="Законы распределения"/>
      <sheetName val="Додаток 3._Бюджет_Адмін"/>
      <sheetName val="Додаток 3._Бюджет детальний ПР"/>
      <sheetName val="Категорія витрат в напрямках"/>
      <sheetName val="Сводная для рабочего плана"/>
      <sheetName val="Для персоналу проекту"/>
      <sheetName val="Додаток 3.Бюджет проекту"/>
      <sheetName val="Додаток 3.1 Бюджет проекту А "/>
      <sheetName val="Додаток 3.2 Бюджет проекту М"/>
      <sheetName val="Додаток 3.5. Прогноз ТМЦ"/>
      <sheetName val="Додаток 3. Бюджет проекту"/>
      <sheetName val="Програмний персонал проекту"/>
      <sheetName val="Функціонал в проекті"/>
      <sheetName val="ПОРІВНЯННЯ"/>
      <sheetName val="Закони"/>
      <sheetName val="Форма для договора М"/>
      <sheetName val="ЗЕЛЕНА ФОРМА (А)"/>
      <sheetName val="Лист2"/>
    </sheetNames>
    <sheetDataSet>
      <sheetData sheetId="0" refreshError="1">
        <row r="2">
          <cell r="A2" t="str">
            <v>01.Оплата праці</v>
          </cell>
        </row>
        <row r="3">
          <cell r="A3" t="str">
            <v>02.Технічна допомога</v>
          </cell>
        </row>
        <row r="4">
          <cell r="A4" t="str">
            <v>03.Тренінги</v>
          </cell>
        </row>
        <row r="5">
          <cell r="A5" t="str">
            <v>04.Товари та обладнання для сфери охорони здоров'я</v>
          </cell>
        </row>
        <row r="6">
          <cell r="A6" t="str">
            <v>05.Медикаменти та фармацевтична продукція</v>
          </cell>
        </row>
        <row r="7">
          <cell r="A7" t="str">
            <v>06.Витрати на забезпечення закупівель та поставок</v>
          </cell>
        </row>
        <row r="8">
          <cell r="A8" t="str">
            <v>07.Інфраструктура та інше обладнання</v>
          </cell>
        </row>
        <row r="9">
          <cell r="A9" t="str">
            <v>08.Видавничі та комунікаційні витрати</v>
          </cell>
        </row>
        <row r="10">
          <cell r="A10" t="str">
            <v>09.Моніторинг та оцінка</v>
          </cell>
        </row>
        <row r="11">
          <cell r="A11" t="str">
            <v>10.Допомога в життєзабезпеченні клієнтів/цільових груп населення</v>
          </cell>
        </row>
        <row r="12">
          <cell r="A12" t="str">
            <v>11.Планування та адміністрування</v>
          </cell>
        </row>
        <row r="13">
          <cell r="A13" t="str">
            <v>12.Витрати на утримання офісу</v>
          </cell>
        </row>
        <row r="14">
          <cell r="A14" t="str">
            <v>13.Не потребують фінансування</v>
          </cell>
        </row>
      </sheetData>
      <sheetData sheetId="1" refreshError="1"/>
      <sheetData sheetId="2" refreshError="1"/>
      <sheetData sheetId="3" refreshError="1">
        <row r="2">
          <cell r="F2" t="str">
            <v>01. СІН Профілактика</v>
          </cell>
          <cell r="G2" t="str">
            <v>01.01_СІН Профілактика</v>
          </cell>
        </row>
        <row r="3">
          <cell r="G3" t="str">
            <v>01.02_СІН Профілактика (стимулятори)</v>
          </cell>
        </row>
        <row r="4">
          <cell r="G4" t="str">
            <v>01.03_СІН профілактика (жінки)</v>
          </cell>
        </row>
        <row r="5">
          <cell r="G5" t="str">
            <v>01.04_СІН профілактика (ГЦ)</v>
          </cell>
        </row>
        <row r="6">
          <cell r="G6" t="str">
            <v>01.05_Кейс-менеджмент</v>
          </cell>
        </row>
        <row r="7">
          <cell r="G7" t="str">
            <v>01.06_КВІ</v>
          </cell>
        </row>
        <row r="8">
          <cell r="G8" t="str">
            <v>01.07_Он-лайн аутрич</v>
          </cell>
        </row>
        <row r="9">
          <cell r="G9" t="str">
            <v>01.08_Профілактика інфікування ВІЛ/ІПСШ у ТБ закладах</v>
          </cell>
        </row>
        <row r="10">
          <cell r="G10" t="str">
            <v>01.09_Раннє виявлення ТБ серед СІН та партнерів СІН</v>
          </cell>
        </row>
        <row r="11">
          <cell r="G11" t="str">
            <v>02.01_ОСБ - профілактика</v>
          </cell>
        </row>
        <row r="12">
          <cell r="G12" t="str">
            <v>02.02_ОСБ ГЦ</v>
          </cell>
        </row>
        <row r="13">
          <cell r="G13" t="str">
            <v>02.03_Раннє виявлення ТБ серед ОСБ</v>
          </cell>
        </row>
        <row r="14">
          <cell r="G14" t="str">
            <v>03.01_ЧСЧ Профілактика</v>
          </cell>
        </row>
        <row r="15">
          <cell r="G15" t="str">
            <v>03.02_ЧСЧ Профілактика (ГЦ)</v>
          </cell>
        </row>
        <row r="16">
          <cell r="G16" t="str">
            <v>03.03_ЧСЧ Профілактика (менторська підтримка)</v>
          </cell>
        </row>
        <row r="17">
          <cell r="G17" t="str">
            <v>03.04_Раннє виявлення ТБ серед ЧСЧ</v>
          </cell>
        </row>
        <row r="18">
          <cell r="G18" t="str">
            <v>04.01_Діти вулиці</v>
          </cell>
        </row>
        <row r="19">
          <cell r="G19" t="str">
            <v>04.02_Раннє виявлення ТБ серед Літей вулиці</v>
          </cell>
        </row>
        <row r="20">
          <cell r="G20" t="str">
            <v>05.01_СІН профілактика (аптека)</v>
          </cell>
        </row>
        <row r="21">
          <cell r="G21" t="str">
            <v>06.01_МІРЦ</v>
          </cell>
        </row>
        <row r="22">
          <cell r="G22" t="str">
            <v>06.02_МІРЦ - ціль 1 - тренінги для ОСБ</v>
          </cell>
        </row>
        <row r="23">
          <cell r="G23" t="str">
            <v>06.03_МІРЦ для НУО та СІН</v>
          </cell>
        </row>
        <row r="24">
          <cell r="G24" t="str">
            <v>07.01_ІОМ НАЦ</v>
          </cell>
        </row>
        <row r="25">
          <cell r="G25" t="str">
            <v>08.01_Мобільна амбулаторія</v>
          </cell>
        </row>
      </sheetData>
      <sheetData sheetId="4" refreshError="1"/>
      <sheetData sheetId="5" refreshError="1">
        <row r="1">
          <cell r="I1" t="str">
            <v xml:space="preserve">видатки за всіма категоріями витрат </v>
          </cell>
        </row>
        <row r="4">
          <cell r="A4">
            <v>0</v>
          </cell>
        </row>
        <row r="5">
          <cell r="A5">
            <v>0</v>
          </cell>
        </row>
        <row r="6">
          <cell r="A6">
            <v>0</v>
          </cell>
        </row>
        <row r="7">
          <cell r="A7">
            <v>0</v>
          </cell>
        </row>
        <row r="8">
          <cell r="A8">
            <v>0</v>
          </cell>
        </row>
        <row r="9">
          <cell r="A9">
            <v>0</v>
          </cell>
        </row>
        <row r="10">
          <cell r="A10">
            <v>0</v>
          </cell>
        </row>
        <row r="11">
          <cell r="A11">
            <v>0</v>
          </cell>
        </row>
        <row r="12">
          <cell r="A12">
            <v>0</v>
          </cell>
        </row>
        <row r="13">
          <cell r="A13">
            <v>0</v>
          </cell>
        </row>
        <row r="14">
          <cell r="A14">
            <v>0</v>
          </cell>
        </row>
        <row r="15">
          <cell r="A15">
            <v>0</v>
          </cell>
        </row>
        <row r="16">
          <cell r="A16">
            <v>0</v>
          </cell>
        </row>
        <row r="17">
          <cell r="A17">
            <v>0</v>
          </cell>
        </row>
        <row r="18">
          <cell r="A18">
            <v>0</v>
          </cell>
        </row>
        <row r="19">
          <cell r="A19">
            <v>0</v>
          </cell>
        </row>
        <row r="20">
          <cell r="A20">
            <v>0</v>
          </cell>
        </row>
        <row r="21">
          <cell r="A21">
            <v>0</v>
          </cell>
        </row>
        <row r="22">
          <cell r="A22">
            <v>0</v>
          </cell>
        </row>
        <row r="23">
          <cell r="A23">
            <v>0</v>
          </cell>
        </row>
        <row r="24">
          <cell r="A24">
            <v>0</v>
          </cell>
        </row>
        <row r="25">
          <cell r="A25">
            <v>0</v>
          </cell>
        </row>
        <row r="26">
          <cell r="A26">
            <v>0</v>
          </cell>
        </row>
        <row r="27">
          <cell r="A27">
            <v>0</v>
          </cell>
        </row>
        <row r="28">
          <cell r="A28">
            <v>0</v>
          </cell>
        </row>
        <row r="29">
          <cell r="A29">
            <v>0</v>
          </cell>
        </row>
        <row r="30">
          <cell r="A30">
            <v>0</v>
          </cell>
        </row>
        <row r="31">
          <cell r="A31">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row r="4">
          <cell r="A4">
            <v>1</v>
          </cell>
        </row>
      </sheetData>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КЛАДИ"/>
      <sheetName val="ДЕРЕЛА ФІНАНСУВАННЯ "/>
      <sheetName val="ВИКОНАВЦІ ТА ЗАЙНЯТІСТЬ"/>
      <sheetName val="адмінвидатки"/>
    </sheetNames>
    <sheetDataSet>
      <sheetData sheetId="0" refreshError="1"/>
      <sheetData sheetId="1">
        <row r="4">
          <cell r="A4" t="str">
            <v>Благодійний фонд "Імпульс Кам'янське"</v>
          </cell>
        </row>
        <row r="7">
          <cell r="A7" t="str">
            <v>Загальна кількість осіб, що залучена до виконання проектів в організації (включаючи залучених консультантів)</v>
          </cell>
          <cell r="C7" t="str">
            <v>ШТАТ</v>
          </cell>
          <cell r="D7">
            <v>5</v>
          </cell>
        </row>
        <row r="8">
          <cell r="C8" t="str">
            <v>КОНСУЛЬТАНТ*</v>
          </cell>
          <cell r="D8">
            <v>8</v>
          </cell>
        </row>
        <row r="9">
          <cell r="A9" t="str">
            <v>Область</v>
          </cell>
          <cell r="D9" t="str">
            <v>Дніпропетровська</v>
          </cell>
        </row>
        <row r="10">
          <cell r="A10" t="str">
            <v>Місто</v>
          </cell>
          <cell r="D10" t="str">
            <v>Кам'янське</v>
          </cell>
        </row>
        <row r="11">
          <cell r="A11" t="str">
            <v>Код ЄДРПОУ</v>
          </cell>
          <cell r="D11">
            <v>33854948</v>
          </cell>
        </row>
        <row r="12">
          <cell r="A12" t="str">
            <v xml:space="preserve">Станом на </v>
          </cell>
          <cell r="D12">
            <v>43373</v>
          </cell>
        </row>
      </sheetData>
      <sheetData sheetId="2" refreshError="1"/>
      <sheetData sheetId="3"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OnLoad="1" refreshedBy="Savchenko Kateryna" refreshedDate="43915.58208576389" createdVersion="4" refreshedVersion="6" minRefreshableVersion="3" recordCount="444">
  <cacheSource type="worksheet">
    <worksheetSource ref="A4:AM448" sheet="Дод.3.1.1.Бюджет_ПР_А"/>
  </cacheSource>
  <cacheFields count="39">
    <cacheField name="1" numFmtId="3">
      <sharedItems containsSemiMixedTypes="0" containsString="0" containsNumber="1" containsInteger="1" minValue="1" maxValue="444"/>
    </cacheField>
    <cacheField name="2" numFmtId="3">
      <sharedItems/>
    </cacheField>
    <cacheField name="4" numFmtId="4">
      <sharedItems containsMixedTypes="1" containsNumber="1" containsInteger="1" minValue="0" maxValue="0" count="2">
        <s v="27А.Підтримка у підготовці та оснащенні приміщень для ЗПТ"/>
        <n v="0" u="1"/>
      </sharedItems>
    </cacheField>
    <cacheField name="5" numFmtId="3">
      <sharedItems containsNonDate="0" containsBlank="1" count="307" longText="1">
        <m/>
        <s v="05.01.19 Моніторинг та оцінка впровадження програми ЗПТ" u="1"/>
        <s v="05.01.17 Медичний супровід клієнтів ЗПТ на базі Вінницькиого обасного центру профілактики та боротьби зі СНІДОМ" u="1"/>
        <s v="02.02.01 Надання консультацій та видача роздаткових матеріалів" u="1"/>
        <s v="05.01.14 Медичний супровід клієнтів ЗПТ на базі Погребищенської ЦРЛ (сб-нд 9.00-10.00 святкові та вихідні)" u="1"/>
        <s v="05.01.18 Медичний супровід клієнтів ЗПТ на базі ВОСТМО &quot;Фтизіатрія&quot; (сб-нд 9.00-10.00 святкові та вихідні)" u="1"/>
        <s v="02.01.10.Видача роздаткових матеріалів для клієнтів проекту" u="1"/>
        <s v="01.02.01 Надання консультацій та видача роздаткових матеріалів на аутріч маршрутах (пн. 16.00-20.00 вул.Леніна- 9-січня; ср.16.00-20.00 вул.Калініна- Петровського; чт.16.00-20.00 вул.Промислова) , Гнівань " u="1"/>
        <s v="Завдання 1 . Підтримка та розширення системи заходів з раннього виявлення ТБ серед вимушених переселенців " u="1"/>
        <s v="02.01.09. Проведення міні-тренінгу для ОСБ з безпечної сексуальної поведінки: Центр інформації та консультування один раз на квартал" u="1"/>
        <s v="05.01.05. Медичний супровід клієнтів клієнтів ЗПТ на базі Барської ЦРЛ ( сб, нд. 10.00-11.00 святкові та вихідні дні)" u="1"/>
        <s v="01.01.05 Проведення щоквартальних зустрічей в термін до 30 числа наступного за звітним кварталом місяця з головним лікарем СНІДу, лікарем каб.Довіри з метою обговорення результатів взаємодії при переадресації клієнтів з позитивним результатом швидкого тестиу на ВІЛ-інфекцію та їх диспансерний облік відповідно до підписаного Алгоритму та фіксування результатів обговорення у відповідному протоколі." u="1"/>
        <s v="05.01.07 Медичний супровід клієнтів ЗПТ на базі Гайсинської ЦРЛ (пн-нд 8.00-11.00)" u="1"/>
        <s v="01.01.01 Управління та адміністрування " u="1"/>
        <s v="01.04.01 Управління та адміністрування " u="1"/>
        <s v="01.02.03Дотримання алгоритму переадресації та обліку клієнтів з позитивним результатом швидкого тесту на ВІЛ-інфекцію" u="1"/>
        <s v="01.01.06. Надання консультацій з координації та взаємодії з НУО" u="1"/>
        <s v="01.01.16. Видача гігієнічних наборів для жінок СІН" u="1"/>
        <s v="05.01.08 Соціальний супровід клієнтів ЗПТ на базі КУ Жмеринської ЦРЛ " u="1"/>
        <s v="02.01.12.Видача гігієнічних наборів для ЖКС" u="1"/>
        <s v="01.01.01. Управління та адміністрування проекту" u="1"/>
        <s v="01.05.01. Управління та адміністрування проекту" u="1"/>
        <s v="01.02.01 Надання консультацій та видача роздаткових матеріалів на аутріч маршрутах (вт. 12.00-16.00 вул.Леніна; чт. 12.00-16.00 вул.Київська; нд. 14.00-18.00 вул.Кірова) , Жмеринка" u="1"/>
        <s v="03.03.01. Виїзди на аутріч маршрути згідно затвердженого графіка." u="1"/>
        <s v="03.03.02. Виїзди на аутріч маршрути згідно затвердженого графіка." u="1"/>
        <s v="01.03.03. Забезпечення роботи транспорту" u="1"/>
        <s v="01.02.01 Надання консультацій та видача роздаткових матеріалів на аутріч маршрутах (ср.9.00-13.00 вул.Комарова-Пролетарська-Р.Люксембург; пт.9.00-13.00 вул.Леніна-Гагаріна-М.Рахімова; нд. 10.00-14.00 вул.Нахімова-центральний ринок), Бар" u="1"/>
        <s v="03.02.02 Тестування на хламідію та гонорею" u="1"/>
        <s v="01.02.01 Надання консультацій та видача роздаткових матеріалів на аутріч маршрутах (пн. 10.00-14.00 р-н Свердловський масив; вт. 10.00-14.00 р-н вул.Київської; ср. 10.00-14.00 р-н центра міста; чт. 10.00-14.00 р-н Нижня Вишенька; пт. 10.00-14.00 р-н Корея)" u="1"/>
        <s v="01.01.04 Обговорення на щотижневих робочих зустрічах персоналу проекту показників з переадресації клієнтів з позитивним результатом швидкого тесту та їх постановку на Диспансерний облік та фіксування документатором результатів обговорення у відповідному протоколі" u="1"/>
        <s v="03.01.05. Надання послуг юриста" u="1"/>
        <s v="Завдання 7 . Моніторинг реалізації проекту" u="1"/>
        <s v="02.01.07.Надання послуг психолога" u="1"/>
        <s v="Завдання 3.3. Налагодження  інфекційного контролю на місцях - " u="1"/>
        <s v="01.04.04 Забезпечення роботи соц.працівника по місту" u="1"/>
        <s v="Завдання 3. 1. Налагодження  інфекційного контролю на місцях - " u="1"/>
        <s v="Завдання 3.2.  Налагодження  інфекційного контролю на місцях - " u="1"/>
        <s v="01.02.01 Надання консультацій та видача роздаткових матеріалів на аутріч маршрутах (пн. 10.00-14.00 р-н Старе місто; вт.10.00-14.00 с.Пирогово; ср. 10.00-14.00 р-н Замостя; чт. 10.00-14.00 р-н ринку &quot;Урожай&quot;; пт. 10.00-14.00 р-н Вишенька)" u="1"/>
        <s v="02.02.03 Забезпечення проекту медичними витратними матеріалами" u="1"/>
        <s v="05.01.02 Адміністрування проекту" u="1"/>
        <s v="05.01.16 Медичний супровід клієнтів ЗПТ на базі Хмільницьої ЦРЛ (пн-нд 8.30-9.00)" u="1"/>
        <s v="01.01.11. Немедичний та медсестринський догляд на дому для СІН-ЛЖВ" u="1"/>
        <s v="05.01.05. Соціальний супровід клієнтів клієнтів ЗПТ на базі Барської ЦРЛ " u="1"/>
        <s v="01.01.07 Групові заняття 1 раз на місяць. 1. ВІЛ інфекція. Шляхи передачі._x000a_2. Життя з ВІЛ._x000a_3. Гепатит С._x000a_4. Гепатит В._x000a_5. Абсцеси._x000a_6. Програма зменшення шкоди._x000a_7. Замісна підтримувальна терапія. Залучення до програми._x000a_8. Інфекції що передаються статевим шляхом._x000a_9. Профілактика передозування._x000a_10. Інфекційний контроль туберкульозу._x000a_11. Перша медична допомога СІН._x000a_12. Репродуктивне здоровя." u="1"/>
        <s v="01.01.21.Щоквартальна зустріч для аналізу ключових показників ДКТ та прийняття рішень з їх покращення" u="1"/>
        <s v="01.04.02 Надання консультації та видача роздаткових матеріалів в аптеках, Аптека №17 вул.Проспект Коцюбинського, 48" u="1"/>
        <s v="01.01.05. Надання послуг з профілактики на стаціонарному ПОШ " u="1"/>
        <s v="Завдання 5  Розповсюдження досвіду набутого внаслідок реалізації проектної діяльності" u="1"/>
        <s v="05.01.08 Медичний супровід клієнтів ЗПТ на базі КУ Жмеринської ЦРЛ (сб., нд. 9.00-10.00 святкові та вихідні дні)" u="1"/>
        <s v="05.01.07 Медичний супровід клієнтів ЗПТ на базі Гайсинської ЦРЛ (сб., нд. Світкові та вихідні дні 8.00-11.00)" u="1"/>
        <s v="05.01.17 Медичний супровід клієнтів ЗПТ на базі Вінницькиого обасного центру профілактики та боротьби зі СНІДОМ (сб-нд 9.00-10.00 святкові та вихідні дні)" u="1"/>
        <s v="Завдання 3.  Налагодження  інфекційного контролю на місцях " u="1"/>
        <s v="01.02.01 Надання консультацій та видача роздаткових матеріалів на аутріч маршрутах (пн. 10.00-14.00 р-н Старе місто; вт.10.00-14.00 с.Пирогово; ср. 10.00-14.00 р-н Замостя; чт. 10.00-14.00 р-н ринку &quot;Урожай&quot;; пт. 10.00-14.00 р-н Вишенька) (місто)" u="1"/>
        <s v="02.02.02  ШТ на хламідіоз та гонорею (2015-40 люд., 2016-40 люд., 2017-20 люд.)" u="1"/>
        <s v="05.01.04 Проведення роботи з профілактики ВІЛ серед уразливих груп" u="1"/>
        <s v="04.01.04.Забезпечення проведення ДКТ." u="1"/>
        <s v="02.01.01.Управління та адміністрування проекту" u="1"/>
        <s v="Надання гігієнічних наборів" u="1"/>
        <s v="07.01.04 Здійснення соціального супроводу клієнтів до протитуберкульозного диспансеру" u="1"/>
        <s v="07.01.05 Здійснення соціального супроводу клієнтів до протитуберкульозного диспансеру" u="1"/>
        <s v="02.01.03.Ведення проектної документації, бази данних &quot;Сайрекс&quot;" u="1"/>
        <s v="01.02.01 Надання консультацій та видача роздаткових матеріалів на аутріч маршрутах (пн. 16.00-20.00 вул.Леніна- 9-січня; ср.16.00-20.00 вул.Калініна- Петровського; чт.16.00-20.00 вул.Промислова)" u="1"/>
        <s v="01.02.01 Надання консультацій та видача роздаткових матеріалів на аутріч маршрутах (пн. 17.00-20.00 вул.Леніна- 9-січня; ср.17.00-20.00 вул.Калініна- Петровського; чт.17.00-20.00 вул.Промислова)" u="1"/>
        <s v="06.01.01. Управління та адміністрування проектом" u="1"/>
        <s v="03.01.06. Забезпечення проведення ДКТ: КРУ &quot;Центр профілактики та боротьби зі СНІДом щоденно с 9.00 до 17.00 та згідно графіку роботи Мобільної амбулаторії" u="1"/>
        <s v="05.01.05. Соціальний супровід клієнтів клієнтів ЗПТ на базі Барської ЦРЛ (пн-пт 8.00-14.30; сб, нд. 10.00-11.00)" u="1"/>
        <s v="02.01.08.Надання послуг гінеколога: КРУ &quot;Центр профілактики та боротьби зі СНІДом три рази на тиждень з10.00 до 16.00три рази на тиждень з10.00 до 16.00" u="1"/>
        <s v="03.01.03.Аутріч-робота: щоденно р-н Залізничного вокзалу, Парк ім.Гагарина" u="1"/>
        <s v="01.01.09 Робочі зустрічі з питань впровадження діяльності, щотижня" u="1"/>
        <s v="01.05.02.Надання послуг соціального супроводу ЛЖВ" u="1"/>
        <s v="02.01.01 Управління та адміністрування" u="1"/>
        <s v="02.03.01 Управління та адміністрування" u="1"/>
        <s v="01.01.14. Забезпечення товарами та обладнанням для сфери охорони здоров'я" u="1"/>
        <s v="08.01.02.Забезпечення проведення ДКТ" u="1"/>
        <s v="05.01.08 Соціальний супровід клієнтів ЗПТ на базі КУ Жмеринської ЦРЛ (пн-нд 9.00-10.00)" u="1"/>
        <s v="Завдання 2.3.  Запровадження системи заходів з раннього виявлення ТБ серед вимушених переселенців" u="1"/>
        <s v="03.02.01 Надання консультацій та видача роздаткових матеріалів на маршрутах (пн-17.30-21.30 зал.вокзал, квартира пр.Коцюбинського, інтернет аутрич; вт.17.30-21.30 центр.парк, квартира вул.Володарського, парк Дружби народів; ср.17.30-21.30 центр.парк, площа Гагаріна, квартира вул.40-р.Перемоги, інтернет аутрич; чт.17.30-22.00 інформаційна зустріч-група взаємодопомоги, р-н Поділля, квартира вул.Зодчих)" u="1"/>
        <s v="05.01.11Соціальний супровід клієнтів ЗПТ на базі Ладижинської МТМО (пн-пт 12.00-13.00; сб.-нд. 9.00-10.00)" u="1"/>
        <s v="01.02.01 Надання консультацій та видача роздаткових матеріалів на аутріч маршрутах (вт. 12.00-15.00 вул.Леніна; чт. 12.00-15.00 вул.Київська; нд. 15.00-18.00 вул.Кірова)" u="1"/>
        <s v="01.02.01 Надання консультацій та видача роздаткових матеріалів на аутріч маршрутах (вт. 12.00-16.00 вул.Леніна; чт. 12.00-16.00 вул.Київська; нд. 14.00-18.00 вул.Кірова)" u="1"/>
        <s v="01.04.03 Забезпечення розвозки роздаткових матеріалів по чотирьох аптеках" u="1"/>
        <s v="01.02.01 Надання консультацій та видача роздаткових матеріалів на аутріч маршрутах (пн. 10.00-14.00 р-н Свердловський масив; вт. 10.00-14.00 р-н вул.Київської; ср. 10.00-14.00 р-н центра міста; чт. 10.00-14.00 р-н Нижня Вишенька; пт. 10.00-14.00 р-н Корея) (місто)" u="1"/>
        <s v="01.02.01 Надання консультацій та видача роздаткових матеріалів на аутріч маршрутах (пн.10.00-14.00 вул.Польова; ср.10.00-14.00 вул.Франка; пт.10.00-14.00 вул.Леніна), Немирів" u="1"/>
        <s v="04.01.02.Проведення роботи з профілактики ВІЛ серед дітей вулиці" u="1"/>
        <s v="08.01.02.Забезпечення проведення ДКТ: КРУ &quot;Центр профілактики та боротьби зі СНІДом щоденно с 9.00 до 17.00 та згідно графіку роботи Мобільної амбулаторі" u="1"/>
        <s v="05.01.10 Медичний супровід клієнтів ЗПТ на базі Іллінецької ЦРЛ" u="1"/>
        <s v="03.02.01 Надання консультацій та видача роздаткових матеріалів" u="1"/>
        <s v="01.04.02 Надання консультації та видача роздаткових матеріалів в аптеках, Аптека №10 вул.Проспект Юності, 21" u="1"/>
        <s v="08.01.02.Забезпечення проведення ДКТ: КРУ &quot;Центр профілактики та боротьби зі СНІДом щоденно с 9.00 до 17.00 та згідно графіку роботи Мобільної амбулаторії" u="1"/>
        <s v="04.01.02.Проведення роботи з профілактики ВІЛ серед дітей вулиці: Детский центр щоденно" u="1"/>
        <s v="04.01.05.Проведення роботи з профілактики ВІЛ серед дітей вулиці: Детский центр щоденно" u="1"/>
        <s v="05.01.23 Супровід до ЗОЗ задля отримання інтегрованих послуг" u="1"/>
        <s v="01.01.10.Надання послуг юриста: КРУ &quot;Центр профілактики та боротьби зі СНІДом чотори рази на тиждень з10.00 до 16.00" u="1"/>
        <s v="05.01.09 Медичний супровід клієнтів ЗПТ на базі КП Козятинської ЦРЛ" u="1"/>
        <s v="05.01.14 Медичний супровід клієнтів ЗПТ на базі Погребищенської ЦРЛ" u="1"/>
        <s v="01.02.01 Надання консультацій та видача роздаткових матеріалів на аутріч маршрутах (пн.16.00-20.00вул.Машинобідвівників; ср.16.00-20.00 вул.Пушкіна; пт.16.00-20.00 вул.Маяковського), Калинівка" u="1"/>
        <s v="01.01.07. Забезпечення проведення ДКТ" u="1"/>
        <s v="Завдання 2 . Скринінгове анкетування ВПО та супровід до медичного закладу" u="1"/>
        <s v="Сайт №79_Рубіжне_Програмний супровід" u="1"/>
        <s v="01.03.03. Забезпечення роботи транспорту на маршрутах (Вінниця, КВІ, Вінниця-Гнівань, Вінниця-Немирів, Вінниця-Бар-Жмеринка, Вінниця-Калинівка-Козятин, Вінниця-Гайсин-Ладижин)" u="1"/>
        <s v="05.01.03 Медичний супровід клієнтів ЗПТ на базі КЗ ВОНД Соціотерапія ( сб. 8.30-11.30; нд. 8.30-10.30 та святкові дні)" u="1"/>
        <s v="Завдання 2. Наближення до клієнта послуги з діагностики ТБ методом дослідження мокротиння з метою збільшення рівня виявлення ТБ в проекті" u="1"/>
        <s v="Завдання 6. Наближення до клієнта послуги з діагностики ТБ методом дослідження мокротиння з метою збільшення рівня виявлення ТБ в проекті" u="1"/>
        <s v="02.01.04.Аутріч-робота: СТО, об’їзна траса середа 14.000-18.00; Севастопольська, Р. Люксембург, К. Маркса, Гагаріна, Воровського, Київська, СТО на Московській трасівівторок, четвер, п'ятниця 21.00-10.00" u="1"/>
        <s v="05.01.19 Моніторинг та оцінка впровадження програми ЗПТ (пн-пт 8.00-13.30; сб. 8.30-11.30; нд. 8.30-10.30)" u="1"/>
        <s v="02.02.04. Забезпечення роботи транспорту" u="1"/>
        <s v="02.03.03. Забезпечення роботи транспорту" u="1"/>
        <s v="01.02.01 Надання консультацій та видача роздаткових матеріалів на аутріч маршрутах (пн.12.00-16.00 вул.Шевченка; ср.12.00-16.00 вул.Матросова, пт.12.00-16.00 вул.Щорса), Козятин" u="1"/>
        <s v="03.02.03 Проведення груп взаємодопомоги" u="1"/>
        <s v="05.01.24 Консультування членів родини клієнтів" u="1"/>
        <s v="01.02.04 Мотивація клієнтів" u="1"/>
        <s v="01.01.01. Управління та адміністрування" u="1"/>
        <s v="Завдання 4. Ведення обліково-звітної документації за проектом " u="1"/>
        <s v="01.01.18. Видача харчових наборів для СІН" u="1"/>
        <s v="01.01.04. Аутріч-робота: вул.Дружби -вівторок, четвер, субота;Чехова-Красноармейська- понеділок, середа, п'ятниця " u="1"/>
        <s v="05.01.06 Медичний супровід клієнтів ЗПТ на базі Бершадської ЦРЛ (сб., нд. 9.00-10.00 святкові та вихідні дні)" u="1"/>
        <s v="05.01.07 Медичний супровід клієнтів ЗПТ на базі Гайсинської ЦРЛ (сб., нд. 8.00-11.00 святкові та вихідні дні)" u="1"/>
        <s v="05.01.13 Медичний супровід клієнтів ЗПТ на базі КУ Могилів-Подільської окружної лікарні інтенсивної лікарні" u="1"/>
        <s v="02.01.02 Адміністрування проекту" u="1"/>
        <s v="05.01.19 Моніторинг та оцінка впровадження програми ЗПТ (сб. 8.30-11.30; нд. 8.30-10.30 святкові та вихідні)" u="1"/>
        <s v="01.01.11.Немедичний та медсестринський догляд на дому для СІН-ЛЖВ" u="1"/>
        <s v="03.02.02  ШТ на хламідіоз та гонорею (2015-10 люд., 2016-20 люд., 2017-10 люд.)" u="1"/>
        <s v="01.01.20.Забезпечення щомісячного обміну інформацією по ДКТ з ЛПЗ " u="1"/>
        <s v="05.01.04 Здійснення соціального супроводу." u="1"/>
        <s v="03.01.01.Управління та адміністрування проекту" u="1"/>
        <s v="01.01.02. Координування роботи соц. працівників проекту" u="1"/>
        <s v="05.01.13 Медичний супровід клієнтів ЗПТ на базі КУ Могилів-Подільської окружної лікарні інтенсивної лікарні (пн-нд 8.00-9.30)" u="1"/>
        <s v="Сайт №77 _ Лисичанськ_Програмний супровід" u="1"/>
        <s v="02.01.12.Видача медикаментів для клієнтів проекту" u="1"/>
        <s v="03.01.02.Ведення проектної документації, бази данних &quot;Сайрекс&quot;" u="1"/>
        <s v="01.02.01 Надання консультацій та видача роздаткових матеріалів на аутріч маршрутах (пн.10.00-14.00 вул.Польова; ср.10.00-14.00 вул.Франка; пт.10.00-14.00 вул.Леніна)" u="1"/>
        <s v="01.02.01 Надання консультацій та видача роздаткових матеріалів на аутріч маршрутах (пн.11.00-13.00 вул.Польова; ср.11.00-13.00 вул.Франка; пт.11.00-14.00 вул.Леніна)" u="1"/>
        <s v="01.04.02 Надання консультації та видача роздаткових матеріалів в аптеках, Аптека №15 вул.Академіка Ющенка, 16" u="1"/>
        <s v="07.01.01 Планування та адміністрування" u="1"/>
        <s v="07.01.01 Управління та адміністрування" u="1"/>
        <s v="Програмна діяльність загального характеру" u="1"/>
        <s v="05.01.16 Медичний супровід клієнтів ЗПТ на базі Хмільницьої ЦРЛ (сб-нд 8.30-9.00 святкові та вихідні)" u="1"/>
        <s v="05.01.02 Ведення складського обліку ТМЦ" u="1"/>
        <s v="05.01.13 Медичний супровід клієнтів ЗПТ на базі КУ Могилів-Подільської окружної лікарні інтенсивної лікарні (сб-нд 8.00-9.30 святкові та вихідні )" u="1"/>
        <s v="01.04.02 Забезпечення роботи фармацевтів у чотирьох аптеках ТОВ &quot;Авіценна&quot;:  Аптека №4 Скалецького, 35; Аптека №10 Проспект Юності, 21; Аптека №17 Проспект Коцюбинського, 48; Аптека №15 академіка Ющенка, 16" u="1"/>
        <s v="05.01.05. Медичний супровід клієнтів клієнтів ЗПТ на базі Барської ЦРЛ (пн-пт 8.00-14.30; сб, нд. 10.00-11.00)" u="1"/>
        <s v="03.01.01 Управління та адміністрування" u="1"/>
        <s v="03.03.01 Управління та адміністрування" u="1"/>
        <s v="03.01.04. Надання послуг психолога: КРУ &quot;Центр профілактики та боротьби зі СНІДом три рази на тиждень з 10.00 до 16.00" u="1"/>
        <s v="01.01.06 Проведення інструктажу для персоналу проекту з техніки безпеки при роботі з потенційно інфікованим ВІЛ матеріалом та збудниками гепатитів" u="1"/>
        <s v="01.03.07 Проведення медпрацівниками на безоплатних умовах ДКТ з використанням швидких тестів" u="1"/>
        <s v="05.01.17 Соціальний супровід клієнтів ЗПТ на базі Вінницькиого обасного центру профілактики та боротьби зі СНІДОМ " u="1"/>
        <s v="05.01.05. Медичний супровід клієнтів клієнтів ЗПТ на базі Барської ЦРЛ" u="1"/>
        <s v="01.01.12. Проведення міні-тренінгів з менш небезпечного вживання наркотиків для СІН" u="1"/>
        <s v="Завдання 1 . 3. Створення системи переадресації та розробка ефективного алгоритму взаємодії для забезпечення полегшеного доступу до дігностики ТБ   у  Харківськійобласті" u="1"/>
        <s v="Товари для сфери охорони здоров&quot;я- фармацевтична продукція" u="1"/>
        <s v="01.03.04 Забезпечення проведення ДКТ" u="1"/>
        <s v="01.01.08. Надання послуг психолога" u="1"/>
        <s v="05.01.04 Здійснення соціального супроводу клієнтів ЗПТ на базі КЗ ВОНД Соціотерапія ." u="1"/>
        <s v="01.01.04. Аутріч-робота: вул.Комсомольске -вівторок, четвер, субота;вул.Залеська,вул. Чернігівська, вул.Бєлова- понеділок, середа, п'ятниця " u="1"/>
        <s v="01.01.04. Аутріч-робота: вул.Сербест,вул.Воровского;вівторок, четвер, субота;вул.Гоголя,вул.Жуковського №2 - понеділок, середа, п'ятниця " u="1"/>
        <s v="05.01.12 Медичний супровід клієнтів ЗПТ на базі Немирівської ЦРЛ" u="1"/>
        <s v="02.01.05.Надання послуг юриста: КРУ &quot;Центр профілактики та боротьби зі СНІДом чотири рази на тиждень з10.00 до 16.00" u="1"/>
        <s v="01.01.04. Аутріч-робота: вул.60 років Жовтня,вул.Курчатова-Жовтнева -вівторок, четвер, субота; вул.Лермонтова,вул.Кечкеметська- понеділок, середа, п'ятниця " u="1"/>
        <s v="Завдання 2.3.  Запровадження системи заходів з раннього виявлення ТБ серед вимушених переселенців у Харківській області" u="1"/>
        <s v="05.01.21 Залучення клієнтів до ЗПТ" u="1"/>
        <s v="02.01.11. Забезпечення проведення ДКТ" u="1"/>
        <s v="05.01.08 Медичний супровід клієнтів ЗПТ на базі КУ Жмеринської ЦРЛ (пн-нд 9.00-10.00)" u="1"/>
        <s v="05.01.15 Медичний супровід клієнтів ЗПТ на базі Томашпільської ЦРЛ (пн-нд 8.00-10.00)" u="1"/>
        <s v="03.03.03 Забезпечення роботи транспорту на маршрутах (Західний автовокзал, центральний парк)" u="1"/>
        <s v="03.03.04 Забезпечення роботи транспорту на маршрутах (Західний автовокзал, центральний парк)" u="1"/>
        <s v="02.01.08.Надання послуг гінеколога" u="1"/>
        <s v="01.01.04. Аутріч-робота: вул.Висотна,вул.Полігонна-вівторок, четвер, субота;вул.Трубаченко, вул.Проспект Победи - понеділок, середа, п'ятниця " u="1"/>
        <s v="05.01.09 Медичний супровід клієнтів ЗПТ на базі КП Козятинської ЦРЛ (пн-пт 8.00-12.00; сб-нд 8.00-10.00)" u="1"/>
        <s v="05.01.03 Медичний супровід клієнтів ЗПТ на базі КЗ ВОНД Соціотерапія (пн-пт 8.00-13.30; сб. 8.30-11.30; нд. 8.30-10.30)" u="1"/>
        <s v="Завдання 1 . 2. Створення системи переадресації та розробка ефективного алгоритму взаємодії для забезпечення полегшеного доступу до дігностики ТБ   у Луганській області" u="1"/>
        <s v="01.01.02. Ведення складського обліку ТМЦ" u="1"/>
        <s v="05.01.20 Медичний супровід клієнтів ЗПТ" u="1"/>
        <s v="02.01.04.Аутріч-робота" u="1"/>
        <s v="05.01.18 Медичний супровід клієнтів ЗПТ на базі ВОСТМО &quot;Фтизіатрія&quot; (пн-нд 9.00-12.00)" u="1"/>
        <s v="03.01.03.Аутріч-робота смт Сімеїз" u="1"/>
        <s v="05.01.11Соціальний супровід клієнтів ЗПТ на базі Ладижинської МТМО " u="1"/>
        <s v="05.01.18 Медичний супровід клієнтів ЗПТ на базі ВОСТМО &quot;Фтизіатрія&quot;" u="1"/>
        <s v="01.04.02 Надання консультації та видача роздаткових матеріалів в аптеках" u="1"/>
        <s v="03.03.02. Забезпечення роботи транспорту" u="1"/>
        <s v="05.01.14 Медичний супровід клієнтів ЗПТ на базі Погребищенської ЦРЛ (пн-нд 9.00-10.00)" u="1"/>
        <s v="01.04.02 Надання консультації та видача роздаткових матеріалів в аптеках, Аптека №4 вул.Скалецького, 35" u="1"/>
        <s v="05.01.03 Медичний супровід клієнтів ЗПТ на базі КЗ ВОНД Соціотерапія" u="1"/>
        <s v="04.01.08.Видача харчових наборів" u="1"/>
        <s v="05.01.11 Медичний супровід клієнтів ЗПТ на базі Ладижинської МТМО (пн-пт 12.00-13.00; сб.-нд. 9.00-10.00)" u="1"/>
        <s v="01.01.17. Видача гігієнічних наборів для чоловіків-СІН" u="1"/>
        <s v="03.01.03.Аутріч-робота:щоденно р-н Залізничного вокзалу, Парк ім.Гагарина " u="1"/>
        <s v="01.03.01. Виїзди на аутріч маршрути згідно затвердженого графіка." u="1"/>
        <s v="01.03.02. Виїзди на аутріч маршрути згідно затвердженого графіка." u="1"/>
        <s v="01.02.01 Надання консультацій та видача роздаткових матеріалів на аутріч маршрутах (пн. 14.00-18.00 вул.К.Маркса; ср. 14.00-18.00 вул.1-го Травня; чт.14.00-18.00 вул.Південна), Гайсин" u="1"/>
        <s v="Завдання 3. Налагодження  інфекційного контролю на місцях" u="1"/>
        <s v="Завдання 5. Налагодження  інфекційного контролю на місцях" u="1"/>
        <s v="01.01.12. Проведення міні-тренінгів з менш небезпечного вживання наркотиків для СІН: Центр інформації та консультування - один раз на два тижні" u="1"/>
        <s v="06.03.01.Організація та проведення тренінгу &quot;Аутріч-робота серед СІН&quot; " u="1"/>
        <s v="Завдання 4.1.  Ведення обліково-звітної документації за проектом " u="1"/>
        <s v="01.03.06 Дотримання алгоритму переадресації та обліку клієнтів з позитивним результатом швидкого тесту на ВІЛ-інфекцію" u="1"/>
        <s v="07.01.03 Адміністрування проекту" u="1"/>
        <s v="05.01.06 Медичний супровід клієнтів ЗПТ на базі Бершадської ЦРЛ" u="1"/>
        <s v="05.01.07 Медичний супровід клієнтів ЗПТ на базі Гайсинської ЦРЛ" u="1"/>
        <s v="01.01.08 Проведення навчання персоналу 1 раз на місяць" u="1"/>
        <s v="03.01.02 Адміністрування проекту" u="1"/>
        <s v="03.01.09.Видача гігієнічних наборів для ЧСЧ" u="1"/>
        <s v="Завдання 1. Створення системи переадресації та розробка ефективного алгоритму взаємодії для забезпечення полегшеного доступу до дігностики ТБ " u="1"/>
        <s v="01.02.01 Надання консультацій та видача роздаткових матеріалів на аутріч маршрутах (ср.9.00-12.00 вул.Комарова-Пролетарська-Р.Люксембург; пт.9.00-12.00 вул.Леніна-Гагаріна-М.Рахімова; нд. 12.00-12.00 вул.Нахімова-центральний ринок)" u="1"/>
        <s v="01.02.01 Надання консультацій та видача роздаткових матеріалів на аутріч маршрутах (ср.9.00-13.00 вул.Комарова-Пролетарська-Р.Люксембург; пт.9.00-13.00 вул.Леніна-Гагаріна-М.Рахімова; нд. 10.00-14.00 вул.Нахімова-центральний ринок)" u="1"/>
        <s v="08.01.01.Управління та адміністрування проекту" u="1"/>
        <s v="01.02.01 Надання консультацій та видача роздаткових матеріалів на аутріч маршрутах (пн.16.00-20.00вул.Машинобідвівників; ср.16.00-20.00 вул.Пушкіна; пт.16.00-20.00 вул.Маяковського)" u="1"/>
        <s v="01.02.01 Надання консультацій та видача роздаткових матеріалів на аутріч маршрутах (пн.18.00-20.00вул.Машинобідвівників; ср.18.00-20.00 вул.Пушкіна; пт.18.00-20.00 вул.Маяковського)" u="1"/>
        <s v="04.01.06.Надання послуг психолога: два рази на тиждень с 9.00 до 16.00" u="1"/>
        <s v="Завдання 3. Налагодження  інфекційного контролю на місцях " u="1"/>
        <s v="Завдання 5. Налагодження  інфекційного контролю на місцях " u="1"/>
        <s v="01.01.13. Видача роздаткових матеріалів клієнтам проекту" u="1"/>
        <s v="02.01.11.Забезпечення проведення ДКТ." u="1"/>
        <s v="06.01.04.Підтримка інформаційного обміну між ВІЛ-сервісними організаціями в регіоні: підтримка роботи сайту, електронні розсилки" u="1"/>
        <s v="04.01.03.Ведення проектної документації, бази данних &quot;Сайрекс&quot;" u="1"/>
        <s v="05.01.09 Медичний супровід клієнтів ЗПТ на базі КП Козятинської ЦРЛ ( сб-нд 8.00-10.00 святкові та вихідні дні)" u="1"/>
        <s v="Завдання 1 . 1. Створення системи переадресації та розробка ефективного алгоритму взаємодії для забезпечення полегшеного доступу до дігностики ТБ   у Донецькій області" u="1"/>
        <s v="05.01.11 Медичний супровід клієнтів ЗПТ на базі Ладижинської МТМО" u="1"/>
        <s v="04.01.01. Управління та адміністрування проектом" u="1"/>
        <s v="03.03.02 Забезпечення роботи транспорту" u="1"/>
        <s v="03.03.03 Забезпечення роботи транспорту" u="1"/>
        <s v="Завдання 1. Підтримка та розширення системи заходів з раннього виявлення ТБ серед вимушених переселенців " u="1"/>
        <s v="02.01.02.Ведення складського обліку ТМЦ" u="1"/>
        <s v="01.02.01 Надання консультацій та видача роздаткових матеріалів на аутріч маршрутах (пн.16.00-20.00 вул.Слобода; ср.16.00-20.00 вул.Шкільна; пт. 16.00-20.00 вул.Промислова), Ладижин" u="1"/>
        <s v="05.01.08 Медичний супровід клієнтів ЗПТ на базі КУ Жмеринської ЦРЛ" u="1"/>
        <s v="05.01.12 Соціальний супровід клієнтів ЗПТ на базі Немирівської ЦРЛ" u="1"/>
        <s v="05.01.15 Медичний супровід клієнтів ЗПТ на базі Томашпільської ЦРЛ" u="1"/>
        <s v="05.01.07 Соціальний супровід клієнтів ЗПТ на базі Гайсинської ЦРЛ " u="1"/>
        <s v="05.01.25 Забезпечення роботи сталості" u="1"/>
        <s v="05.01.05 Організація та проведення дозвілля" u="1"/>
        <s v="05.01.20 Організація та проведення дозвілля" u="1"/>
        <s v="05.01.03 Ведення програмної документації, бази данних &quot;Сайрекс&quot;" u="1"/>
        <s v="01.01.01. Адміністрування проекту" u="1"/>
        <s v="01.02.01 Надання консультацій та видача роздаткових матеріалів на аутріч маршрутах (пн.16.00-20.00 вул.Слобода; ср.16.00-20.00 вул.Шкільна; пт. 16.00-20.00 вул.Промислова)" u="1"/>
        <s v="01.02.01 Надання консультацій та видача роздаткових матеріалів на аутріч маршрутах (пн.18.00-20.00 вул.Слобода; ср.18.00-20.00 вул.Шкільна; пт. 18.00-20.00 вул.Промислова)" u="1"/>
        <s v="05.01.10 Соціальний супровід клієнтів ЗПТ на базі Іллінецької ЦРЛ (пн-нд 9.00-10.00)" u="1"/>
        <s v="03.01.06. Забезпечення проведення ДКТ" u="1"/>
        <s v="01.01.04. Аутріч-робота:щодня з 9.00 до 18.00" u="1"/>
        <s v="01.01.10 Моніторинг діяльності, 1 раз на місяць" u="1"/>
        <s v="02.01.04.Аутріч-робота: СТО, об’їзна траса середа 14.000-18.00; вул. Севастопольська, Р. Люксембург, К. Маркса, Гагаріна, Воровського, Київська, СТО на Московській трасі вівторок,  п'ятниця 21.00-01.00" u="1"/>
        <s v="05.01.12 Соціальний супровід клієнтів ЗПТ на базі Немирівської ЦРЛ (пн-пт 8.30-10.00; сб-нд 9.00-10.00)" u="1"/>
        <s v="05.01.06 Медичний супровід клієнтів ЗПТ на базі Бершадської ЦРЛ (пн-нд 9.00-10.00)" u="1"/>
        <s v="05.01.10 Медичний супровід клієнтів ЗПТ на базі Іллінецької ЦРЛ (пн-нд 9.00-10.00)" u="1"/>
        <s v="02.02.01 Надання консультацій та видача роздаткових матеріалів на маршрутах (пн. 12.00-17.00 Зах.автовокзал; вт. 16.00-20.00 вул.Київська; ср.19.00-00.00 Гніванське шосе; чт. 17.00-22.00 Немирівське шосе; пт. 20.00-00.00 зал.вокзал, зуп.Лісопарк, центральний автовокзал, сауни)" u="1"/>
        <s v="01.02.02 Забезпечення роботи на аутрич маршрутах" u="1"/>
        <s v="01.02.03 Забезпечення роботи на аутрич маршрутах" u="1"/>
        <s v="01.03.05 Забезпечення роботи на аутрич маршрутах" u="1"/>
        <s v="01.03.06 Забезпечення роботи на аутрич маршрутах" u="1"/>
        <s v="05.01.12 Медичний супровід клієнтів ЗПТ на базі Немирівської ЦРЛ (пн-пт 8.30-10.00; сб-нд 9.00-10.00)" u="1"/>
        <s v="01.02.01 Надання консультацій та видача роздаткових матеріалів на аутріч маршрутах (пн.12.00-15.00 вул.Шевченка; ср.12.00-15.00 вул.Матросова, пт.12.00-15.00 вул.Щорса)" u="1"/>
        <s v="01.02.01 Надання консультацій та видача роздаткових матеріалів на аутріч маршрутах (пн.12.00-16.00 вул.Шевченка; ср.12.00-16.00 вул.Матросова, пт.12.00-16.00 вул.Щорса)" u="1"/>
        <s v="02.01.13.Проведення груп самодопомоги: центр інформації та консультування - один раз на два тижні" u="1"/>
        <s v="Завдання 2.1.  Запровадження системи заходів з раннього виявлення ТБ серед вимушених переселенців у Донецькій області" u="1"/>
        <s v="Завдання 2.2. Запровадження системи заходів з раннього виявлення ТБ серед вимушених переселенців у Луганській області" u="1"/>
        <s v="05.01.16 Медичний супровід клієнтів ЗПТ на базі Хмільницьої ЦРЛ" u="1"/>
        <s v="05.01.07 Соціальний супровід клієнтів ЗПТ на базі Гайсинської ЦРЛ (пн-нд 8.00-11.00)" u="1"/>
        <s v="05.01.11 Медичний супровід клієнтів ЗПТ на базі Ладижинської МТМО (сб.-нд. 9.00-10.00 святкові та вихідні дні)" u="1"/>
        <s v="06.01.03.Організація та проведення тренінгу &quot;Картування субпопуляцій ЖСБ&quot;" u="1"/>
        <s v="06.02.03.Організація та проведення тренінгу &quot;Картування субпопуляцій ЖСБ&quot;" u="1"/>
        <s v="07.01.03 Мотивація клієнтів" u="1"/>
        <s v="07.01.04 Мотивація клієнтів" u="1"/>
        <s v="02.01.04.Аутріч-робота: м.Євпаторія понеділок, середа,п'ятниця 10.00-18.00,-5-й Авиагородок; вівторок, четвер Сімферопольска траса 10.00-18.00" u="1"/>
        <s v="Товари для сфери охорони здоров&quot;я- нефармацевтична продукція" u="1"/>
        <s v=" 03.01.07. Проведення міні-тренінгу для ЧСЧ з безпечної сексуальної поведінки: Центр інформації та консультування один раз на квартал" u="1"/>
        <s v="05.01.02 Консультації з адміністративних питань на базі ЗПТ в ВОНД" u="1"/>
        <s v="05.01.05 Консультації з адміністративних питань на базі ЗПТ в ВОНД" u="1"/>
        <s v="02.03.01. Виїзди на аутріч маршрути згідно затвердженого графіка." u="1"/>
        <s v="02.03.02. Виїзди на аутріч маршрути згідно затвердженого графіка." u="1"/>
        <s v="02.02.02 Тестування на хламідію та гонорею" u="1"/>
        <s v="06.01.02.Розвиток потенціалу та обмін досвідом і найкращими практиками: поширення інформації через існуючих партнерів, методична/технічна підтримка нових та партнерських ДО/НУО" u="1"/>
        <s v="05.01.17 Соціальний супровід клієнтів ЗПТ на базі Вінницькиого обасного центру профілактики та боротьби зі СНІДОМ (пн-нд 9.00-16.00)" u="1"/>
        <s v="05.01.22 Проведення групових консультацій/заннять" u="1"/>
        <s v="Завдання 1 . Підтримка та розширення системи заходів з раннього виявлення ТБ серед вимушених переселенців" u="1"/>
        <s v="01.01.19.Формування графіку проведення ДКТ (та його корегування в разі потреби протягом проекту); " u="1"/>
        <s v="02.01.04.Аутріч-робота: м.Євпаторія понеділок, середа,п'ятниця -вул.Революцій, Морпорт 16.00-24.00; вівторок, четвер -р-н Вимпел - 16.00-24.00" u="1"/>
        <s v="Завдання 3.  Забезпечення спрощеного алгоритму діагностики клієнтів проекту " u="1"/>
        <s v="01.04.01 Постачання роздаткових матеріалів у аптеки, збір відомостей кожний понеділок" u="1"/>
        <s v="02.03.03. Забезпечення роботи транспорту на маршрутах (Літинське, Немирівське шосе та місто)" u="1"/>
        <s v="01.02.05 Забезпечення проекту медичними витратними матеріалами" u="1"/>
        <s v="Забезпечення роботи транспорту" u="1"/>
        <s v="07.01.02 Проведення скринінгового опитування. Відстеження результату надання послуг. Здійснення соціального супроводу" u="1"/>
        <s v="05.01.17 Медичний супровід клієнтів ЗПТ на базі Вінницькиого обасного центру профілактики та боротьби зі СНІДОМ (пн-нд 9.00-16.00)" u="1"/>
        <s v="03.01.08.Проведення груп самодопомоги: центр інформації та консультування - один раз на два тижні " u="1"/>
        <s v="05.01.10 Медичний супровід клієнтів ЗПТ на базі Іллінецької ЦРЛ (сб-нд 9.00-10.00 святкові та вихідні дні)" u="1"/>
        <s v="01.02.01 Надання консультацій та видача роздаткових матеріалів на аутріч маршрутах" u="1"/>
        <s v="05.01.01 Управління та адміністрування проекту" u="1"/>
        <s v="06.01.03.Надання технічної, консультативної та інформаційної підтримки організаціям з питань ВІЛ/СНІД" u="1"/>
        <s v="05.01.12 Медичний супровід клієнтів ЗПТ на базі Немирівської ЦРЛ ( сб-нд 9.00-10.00 смвяткові та вихідні)" u="1"/>
        <s v="05.01.15 Медичний супровід клієнтів ЗПТ на базі Томашпільської ЦРЛ (сб-нд 8.00-10.00 святкові та вихідні)" u="1"/>
        <s v="Сайт №78 _ Сєвєродонецьк_Програмний супровід" u="1"/>
        <s v="01.01.01 Управління та адміністрування проекту" u="1"/>
        <s v="Адміністративний супровід проекту" u="1"/>
        <s v="05.01.01 Управління та адміністрування проектом" u="1"/>
        <s v="01.01.03.Ведення проектної документації, бази данних &quot;Сайрекс&quot;" u="1"/>
        <s v="05.01.25 Забезпечення роботи сталості ЗПТ та МПСС" u="1"/>
        <s v="01.01.15. Видача медикаментів для клієнтів проекту" u="1"/>
        <s v="01.01.04. Аутріч-робота:вул.Дм.Ул'янова -вівторок, четвер, субота;Залізнична- понеділок, середа, п'ятниця " u="1"/>
        <s v="05.01.01 Управління та адміністрування" u="1"/>
        <s v="02.01.06. Забезпечення проведення ДКТ: КРУ &quot;Центр профілактики та боротьби зі СНІДом щоденно с 9.00 до 17.00 та згідно графіку роботи Мобільної амбулаторії" u="1"/>
        <s v="01.01.09.Надання послуг гінеколога: КРУ &quot;Центр профілактики та боротьби зі СНІДом три рази на тиждень з10.00 до 16.00три рази на тиждень з10.00 до 16.00" u="1"/>
        <s v="01.02.01 Надання консультацій та видача роздаткових матеріалів на аутріч маршрутах (пн. 14.00-18.00 вул.К.Маркса; ср. 14.00-18.00 вул.1-го Травня; чт.14.00-18.00 вул.Південна)" u="1"/>
        <s v="01.02.01 Надання консультацій та видача роздаткових матеріалів на аутріч маршрутах (пн. 15.00-18.00 вул.К.Маркса; ср. 15.00-18.00 вул.1-го Травня; чт.15.00-18.00 вул.Південна)" u="1"/>
        <s v="02.01.03 Забезпечення проведення інформаційних занять" u="1"/>
        <s v="01.02.04 Забезпечення транспортування швидких тестів з офісу/склад НУО в місце, де буде проводитись раннє виявлення ВІЛ-інфекції та невикористаних ШТ та назад виключно в термосумках з термометрами" u="1"/>
        <s v="01.03.01 Управління та адміністрування" u="1"/>
        <s v="04.01.09.Видача гігієнічних наборів" u="1"/>
        <s v="Завдання 1 . Керівництво діяльністю по проекту, здійснення адвокаційних заходів " u="1"/>
      </sharedItems>
    </cacheField>
    <cacheField name="6" numFmtId="3">
      <sharedItems containsNonDate="0" containsString="0" containsBlank="1"/>
    </cacheField>
    <cacheField name="7" numFmtId="0">
      <sharedItems containsNonDate="0" containsString="0" containsBlank="1"/>
    </cacheField>
    <cacheField name="8" numFmtId="4">
      <sharedItems/>
    </cacheField>
    <cacheField name="9" numFmtId="4">
      <sharedItems containsNonDate="0" containsString="0" containsBlank="1"/>
    </cacheField>
    <cacheField name="10" numFmtId="4">
      <sharedItems containsNonDate="0" containsString="0" containsBlank="1"/>
    </cacheField>
    <cacheField name="11" numFmtId="4">
      <sharedItems containsNonDate="0" containsString="0" containsBlank="1"/>
    </cacheField>
    <cacheField name="12" numFmtId="3">
      <sharedItems containsSemiMixedTypes="0" containsString="0" containsNumber="1" containsInteger="1" minValue="0" maxValue="20"/>
    </cacheField>
    <cacheField name="13" numFmtId="4">
      <sharedItems containsNonDate="0" containsString="0" containsBlank="1"/>
    </cacheField>
    <cacheField name="14" numFmtId="10">
      <sharedItems containsNonDate="0" containsString="0" containsBlank="1"/>
    </cacheField>
    <cacheField name="15" numFmtId="4">
      <sharedItems containsSemiMixedTypes="0" containsString="0" containsNumber="1" containsInteger="1" minValue="0" maxValue="0"/>
    </cacheField>
    <cacheField name="16" numFmtId="4">
      <sharedItems containsSemiMixedTypes="0" containsString="0" containsNumber="1" containsInteger="1" minValue="0" maxValue="0"/>
    </cacheField>
    <cacheField name="17" numFmtId="4">
      <sharedItems containsSemiMixedTypes="0" containsString="0" containsNumber="1" containsInteger="1" minValue="0" maxValue="0"/>
    </cacheField>
    <cacheField name="18" numFmtId="4">
      <sharedItems containsNonDate="0" containsString="0" containsBlank="1"/>
    </cacheField>
    <cacheField name="19" numFmtId="4">
      <sharedItems containsNonDate="0" containsString="0" containsBlank="1"/>
    </cacheField>
    <cacheField name="20" numFmtId="4">
      <sharedItems containsNonDate="0" containsString="0" containsBlank="1"/>
    </cacheField>
    <cacheField name="21" numFmtId="4">
      <sharedItems containsNonDate="0" containsString="0" containsBlank="1"/>
    </cacheField>
    <cacheField name="22" numFmtId="4">
      <sharedItems containsNonDate="0" containsString="0" containsBlank="1"/>
    </cacheField>
    <cacheField name="23" numFmtId="4">
      <sharedItems containsNonDate="0" containsString="0" containsBlank="1"/>
    </cacheField>
    <cacheField name="24" numFmtId="4">
      <sharedItems containsNonDate="0" containsString="0" containsBlank="1"/>
    </cacheField>
    <cacheField name="25" numFmtId="4">
      <sharedItems containsNonDate="0" containsString="0" containsBlank="1"/>
    </cacheField>
    <cacheField name="26" numFmtId="4">
      <sharedItems containsNonDate="0" containsString="0" containsBlank="1"/>
    </cacheField>
    <cacheField name="27" numFmtId="4">
      <sharedItems containsNonDate="0" containsString="0" containsBlank="1"/>
    </cacheField>
    <cacheField name="28" numFmtId="4">
      <sharedItems containsNonDate="0" containsString="0" containsBlank="1"/>
    </cacheField>
    <cacheField name="29" numFmtId="4">
      <sharedItems containsNonDate="0" containsString="0" containsBlank="1"/>
    </cacheField>
    <cacheField name="31" numFmtId="4">
      <sharedItems containsSemiMixedTypes="0" containsString="0" containsNumber="1" containsInteger="1" minValue="0" maxValue="0"/>
    </cacheField>
    <cacheField name="32" numFmtId="4">
      <sharedItems containsSemiMixedTypes="0" containsString="0" containsNumber="1" containsInteger="1" minValue="0" maxValue="0"/>
    </cacheField>
    <cacheField name="33" numFmtId="4">
      <sharedItems containsSemiMixedTypes="0" containsString="0" containsNumber="1" containsInteger="1" minValue="0" maxValue="0"/>
    </cacheField>
    <cacheField name="34" numFmtId="4">
      <sharedItems containsSemiMixedTypes="0" containsString="0" containsNumber="1" containsInteger="1" minValue="0" maxValue="0"/>
    </cacheField>
    <cacheField name="35" numFmtId="4">
      <sharedItems containsSemiMixedTypes="0" containsString="0" containsNumber="1" containsInteger="1" minValue="0" maxValue="0"/>
    </cacheField>
    <cacheField name="36" numFmtId="4">
      <sharedItems containsSemiMixedTypes="0" containsString="0" containsNumber="1" containsInteger="1" minValue="0" maxValue="0"/>
    </cacheField>
    <cacheField name="37" numFmtId="4">
      <sharedItems containsSemiMixedTypes="0" containsString="0" containsNumber="1" containsInteger="1" minValue="0" maxValue="0"/>
    </cacheField>
    <cacheField name="38" numFmtId="4">
      <sharedItems containsSemiMixedTypes="0" containsString="0" containsNumber="1" containsInteger="1" minValue="0" maxValue="0"/>
    </cacheField>
    <cacheField name="43" numFmtId="4">
      <sharedItems containsNonDate="0" containsString="0" containsBlank="1"/>
    </cacheField>
    <cacheField name="44" numFmtId="4">
      <sharedItems containsNonDate="0" containsString="0" containsBlank="1"/>
    </cacheField>
    <cacheField name="45" numFmtId="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OnLoad="1" refreshedBy="Savchenko Kateryna" refreshedDate="43915.582086342591" createdVersion="4" refreshedVersion="6" minRefreshableVersion="3" recordCount="444">
  <cacheSource type="worksheet">
    <worksheetSource ref="A4:AM448" sheet="Дод.3.1.2.Бюджет_ПР_М"/>
  </cacheSource>
  <cacheFields count="39">
    <cacheField name="1" numFmtId="3">
      <sharedItems containsSemiMixedTypes="0" containsString="0" containsNumber="1" containsInteger="1" minValue="1" maxValue="444"/>
    </cacheField>
    <cacheField name="2" numFmtId="3">
      <sharedItems/>
    </cacheField>
    <cacheField name="4" numFmtId="4">
      <sharedItems containsBlank="1" containsMixedTypes="1" containsNumber="1" containsInteger="1" minValue="0" maxValue="0" count="3">
        <m/>
        <n v="0"/>
        <s v="."/>
      </sharedItems>
    </cacheField>
    <cacheField name="5" numFmtId="0">
      <sharedItems containsNonDate="0" containsBlank="1" count="3">
        <m/>
        <s v="01.01.02. Координування роботи соц. працівників проекту" u="1"/>
        <s v="01.01.01 Управління та адміністрування " u="1"/>
      </sharedItems>
    </cacheField>
    <cacheField name="6" numFmtId="0">
      <sharedItems containsNonDate="0" containsString="0" containsBlank="1"/>
    </cacheField>
    <cacheField name="7" numFmtId="0">
      <sharedItems containsNonDate="0" containsString="0" containsBlank="1"/>
    </cacheField>
    <cacheField name="8" numFmtId="4">
      <sharedItems/>
    </cacheField>
    <cacheField name="9" numFmtId="4">
      <sharedItems containsBlank="1" containsMixedTypes="1" containsNumber="1" containsInteger="1" minValue="0" maxValue="0"/>
    </cacheField>
    <cacheField name="10" numFmtId="4">
      <sharedItems containsNonDate="0" containsString="0" containsBlank="1"/>
    </cacheField>
    <cacheField name="11" numFmtId="4">
      <sharedItems containsNonDate="0" containsString="0" containsBlank="1"/>
    </cacheField>
    <cacheField name="12" numFmtId="3">
      <sharedItems containsSemiMixedTypes="0" containsString="0" containsNumber="1" containsInteger="1" minValue="0" maxValue="0"/>
    </cacheField>
    <cacheField name="13" numFmtId="4">
      <sharedItems containsNonDate="0" containsString="0" containsBlank="1"/>
    </cacheField>
    <cacheField name="14" numFmtId="10">
      <sharedItems containsNonDate="0" containsString="0" containsBlank="1"/>
    </cacheField>
    <cacheField name="15" numFmtId="4">
      <sharedItems containsSemiMixedTypes="0" containsString="0" containsNumber="1" containsInteger="1" minValue="0" maxValue="0"/>
    </cacheField>
    <cacheField name="16" numFmtId="4">
      <sharedItems containsSemiMixedTypes="0" containsString="0" containsNumber="1" containsInteger="1" minValue="0" maxValue="0"/>
    </cacheField>
    <cacheField name="17" numFmtId="4">
      <sharedItems containsSemiMixedTypes="0" containsString="0" containsNumber="1" containsInteger="1" minValue="0" maxValue="0"/>
    </cacheField>
    <cacheField name="18" numFmtId="4">
      <sharedItems containsNonDate="0" containsString="0" containsBlank="1"/>
    </cacheField>
    <cacheField name="19" numFmtId="4">
      <sharedItems containsNonDate="0" containsString="0" containsBlank="1"/>
    </cacheField>
    <cacheField name="20" numFmtId="4">
      <sharedItems containsNonDate="0" containsString="0" containsBlank="1"/>
    </cacheField>
    <cacheField name="21" numFmtId="4">
      <sharedItems containsNonDate="0" containsString="0" containsBlank="1"/>
    </cacheField>
    <cacheField name="22" numFmtId="4">
      <sharedItems containsNonDate="0" containsString="0" containsBlank="1"/>
    </cacheField>
    <cacheField name="23" numFmtId="4">
      <sharedItems containsNonDate="0" containsString="0" containsBlank="1"/>
    </cacheField>
    <cacheField name="24" numFmtId="4">
      <sharedItems containsNonDate="0" containsString="0" containsBlank="1"/>
    </cacheField>
    <cacheField name="25" numFmtId="4">
      <sharedItems containsNonDate="0" containsString="0" containsBlank="1"/>
    </cacheField>
    <cacheField name="26" numFmtId="4">
      <sharedItems containsNonDate="0" containsString="0" containsBlank="1"/>
    </cacheField>
    <cacheField name="27" numFmtId="4">
      <sharedItems containsNonDate="0" containsString="0" containsBlank="1"/>
    </cacheField>
    <cacheField name="28" numFmtId="4">
      <sharedItems containsNonDate="0" containsString="0" containsBlank="1"/>
    </cacheField>
    <cacheField name="29" numFmtId="4">
      <sharedItems containsNonDate="0" containsString="0" containsBlank="1"/>
    </cacheField>
    <cacheField name="31" numFmtId="4">
      <sharedItems containsSemiMixedTypes="0" containsString="0" containsNumber="1" containsInteger="1" minValue="0" maxValue="0"/>
    </cacheField>
    <cacheField name="32" numFmtId="4">
      <sharedItems containsSemiMixedTypes="0" containsString="0" containsNumber="1" containsInteger="1" minValue="0" maxValue="0"/>
    </cacheField>
    <cacheField name="33" numFmtId="4">
      <sharedItems containsSemiMixedTypes="0" containsString="0" containsNumber="1" containsInteger="1" minValue="0" maxValue="0"/>
    </cacheField>
    <cacheField name="34" numFmtId="4">
      <sharedItems containsSemiMixedTypes="0" containsString="0" containsNumber="1" containsInteger="1" minValue="0" maxValue="0"/>
    </cacheField>
    <cacheField name="35" numFmtId="4">
      <sharedItems containsSemiMixedTypes="0" containsString="0" containsNumber="1" containsInteger="1" minValue="0" maxValue="0"/>
    </cacheField>
    <cacheField name="36" numFmtId="4">
      <sharedItems containsSemiMixedTypes="0" containsString="0" containsNumber="1" containsInteger="1" minValue="0" maxValue="0"/>
    </cacheField>
    <cacheField name="37" numFmtId="4">
      <sharedItems containsSemiMixedTypes="0" containsString="0" containsNumber="1" containsInteger="1" minValue="0" maxValue="0"/>
    </cacheField>
    <cacheField name="38" numFmtId="4">
      <sharedItems containsSemiMixedTypes="0" containsString="0" containsNumber="1" containsInteger="1" minValue="0" maxValue="0"/>
    </cacheField>
    <cacheField name="43" numFmtId="4">
      <sharedItems containsNonDate="0" containsString="0" containsBlank="1"/>
    </cacheField>
    <cacheField name="44" numFmtId="4">
      <sharedItems containsNonDate="0" containsString="0" containsBlank="1"/>
    </cacheField>
    <cacheField name="45" numFmtId="4">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44">
  <r>
    <n v="1"/>
    <s v="Альянс"/>
    <x v="0"/>
    <x v="0"/>
    <m/>
    <m/>
    <s v=""/>
    <m/>
    <m/>
    <m/>
    <n v="0"/>
    <m/>
    <m/>
    <n v="0"/>
    <n v="0"/>
    <n v="0"/>
    <m/>
    <m/>
    <m/>
    <m/>
    <m/>
    <m/>
    <m/>
    <m/>
    <m/>
    <m/>
    <m/>
    <m/>
    <n v="0"/>
    <n v="0"/>
    <n v="0"/>
    <n v="0"/>
    <n v="0"/>
    <n v="0"/>
    <n v="0"/>
    <n v="0"/>
    <m/>
    <m/>
    <m/>
  </r>
  <r>
    <n v="2"/>
    <s v="Альянс"/>
    <x v="0"/>
    <x v="0"/>
    <m/>
    <m/>
    <s v=""/>
    <m/>
    <m/>
    <m/>
    <n v="0"/>
    <m/>
    <m/>
    <n v="0"/>
    <n v="0"/>
    <n v="0"/>
    <m/>
    <m/>
    <m/>
    <m/>
    <m/>
    <m/>
    <m/>
    <m/>
    <m/>
    <m/>
    <m/>
    <m/>
    <n v="0"/>
    <n v="0"/>
    <n v="0"/>
    <n v="0"/>
    <n v="0"/>
    <n v="0"/>
    <n v="0"/>
    <n v="0"/>
    <m/>
    <m/>
    <m/>
  </r>
  <r>
    <n v="3"/>
    <s v="Альянс"/>
    <x v="0"/>
    <x v="0"/>
    <m/>
    <m/>
    <s v=""/>
    <m/>
    <m/>
    <m/>
    <n v="0"/>
    <m/>
    <m/>
    <n v="0"/>
    <n v="0"/>
    <n v="0"/>
    <m/>
    <m/>
    <m/>
    <m/>
    <m/>
    <m/>
    <m/>
    <m/>
    <m/>
    <m/>
    <m/>
    <m/>
    <n v="0"/>
    <n v="0"/>
    <n v="0"/>
    <n v="0"/>
    <n v="0"/>
    <n v="0"/>
    <n v="0"/>
    <n v="0"/>
    <m/>
    <m/>
    <m/>
  </r>
  <r>
    <n v="4"/>
    <s v="Альянс"/>
    <x v="0"/>
    <x v="0"/>
    <m/>
    <m/>
    <s v=""/>
    <m/>
    <m/>
    <m/>
    <n v="0"/>
    <m/>
    <m/>
    <n v="0"/>
    <n v="0"/>
    <n v="0"/>
    <m/>
    <m/>
    <m/>
    <m/>
    <m/>
    <m/>
    <m/>
    <m/>
    <m/>
    <m/>
    <m/>
    <m/>
    <n v="0"/>
    <n v="0"/>
    <n v="0"/>
    <n v="0"/>
    <n v="0"/>
    <n v="0"/>
    <n v="0"/>
    <n v="0"/>
    <m/>
    <m/>
    <m/>
  </r>
  <r>
    <n v="5"/>
    <s v="Альянс"/>
    <x v="0"/>
    <x v="0"/>
    <m/>
    <m/>
    <s v=""/>
    <m/>
    <m/>
    <m/>
    <n v="0"/>
    <m/>
    <m/>
    <n v="0"/>
    <n v="0"/>
    <n v="0"/>
    <m/>
    <m/>
    <m/>
    <m/>
    <m/>
    <m/>
    <m/>
    <m/>
    <m/>
    <m/>
    <m/>
    <m/>
    <n v="0"/>
    <n v="0"/>
    <n v="0"/>
    <n v="0"/>
    <n v="0"/>
    <n v="0"/>
    <n v="0"/>
    <n v="0"/>
    <m/>
    <m/>
    <m/>
  </r>
  <r>
    <n v="6"/>
    <s v="Альянс"/>
    <x v="0"/>
    <x v="0"/>
    <m/>
    <m/>
    <s v=""/>
    <m/>
    <m/>
    <m/>
    <n v="0"/>
    <m/>
    <m/>
    <n v="0"/>
    <n v="0"/>
    <n v="0"/>
    <m/>
    <m/>
    <m/>
    <m/>
    <m/>
    <m/>
    <m/>
    <m/>
    <m/>
    <m/>
    <m/>
    <m/>
    <n v="0"/>
    <n v="0"/>
    <n v="0"/>
    <n v="0"/>
    <n v="0"/>
    <n v="0"/>
    <n v="0"/>
    <n v="0"/>
    <m/>
    <m/>
    <m/>
  </r>
  <r>
    <n v="7"/>
    <s v="Альянс"/>
    <x v="0"/>
    <x v="0"/>
    <m/>
    <m/>
    <s v=""/>
    <m/>
    <m/>
    <m/>
    <n v="0"/>
    <m/>
    <m/>
    <n v="0"/>
    <n v="0"/>
    <n v="0"/>
    <m/>
    <m/>
    <m/>
    <m/>
    <m/>
    <m/>
    <m/>
    <m/>
    <m/>
    <m/>
    <m/>
    <m/>
    <n v="0"/>
    <n v="0"/>
    <n v="0"/>
    <n v="0"/>
    <n v="0"/>
    <n v="0"/>
    <n v="0"/>
    <n v="0"/>
    <m/>
    <m/>
    <m/>
  </r>
  <r>
    <n v="8"/>
    <s v="Альянс"/>
    <x v="0"/>
    <x v="0"/>
    <m/>
    <m/>
    <s v=""/>
    <m/>
    <m/>
    <m/>
    <n v="0"/>
    <m/>
    <m/>
    <n v="0"/>
    <n v="0"/>
    <n v="0"/>
    <m/>
    <m/>
    <m/>
    <m/>
    <m/>
    <m/>
    <m/>
    <m/>
    <m/>
    <m/>
    <m/>
    <m/>
    <n v="0"/>
    <n v="0"/>
    <n v="0"/>
    <n v="0"/>
    <n v="0"/>
    <n v="0"/>
    <n v="0"/>
    <n v="0"/>
    <m/>
    <m/>
    <m/>
  </r>
  <r>
    <n v="9"/>
    <s v="Альянс"/>
    <x v="0"/>
    <x v="0"/>
    <m/>
    <m/>
    <s v=""/>
    <m/>
    <m/>
    <m/>
    <n v="0"/>
    <m/>
    <m/>
    <n v="0"/>
    <n v="0"/>
    <n v="0"/>
    <m/>
    <m/>
    <m/>
    <m/>
    <m/>
    <m/>
    <m/>
    <m/>
    <m/>
    <m/>
    <m/>
    <m/>
    <n v="0"/>
    <n v="0"/>
    <n v="0"/>
    <n v="0"/>
    <n v="0"/>
    <n v="0"/>
    <n v="0"/>
    <n v="0"/>
    <m/>
    <m/>
    <m/>
  </r>
  <r>
    <n v="10"/>
    <s v="Альянс"/>
    <x v="0"/>
    <x v="0"/>
    <m/>
    <m/>
    <s v=""/>
    <m/>
    <m/>
    <m/>
    <n v="0"/>
    <m/>
    <m/>
    <n v="0"/>
    <n v="0"/>
    <n v="0"/>
    <m/>
    <m/>
    <m/>
    <m/>
    <m/>
    <m/>
    <m/>
    <m/>
    <m/>
    <m/>
    <m/>
    <m/>
    <n v="0"/>
    <n v="0"/>
    <n v="0"/>
    <n v="0"/>
    <n v="0"/>
    <n v="0"/>
    <n v="0"/>
    <n v="0"/>
    <m/>
    <m/>
    <m/>
  </r>
  <r>
    <n v="11"/>
    <s v="Альянс"/>
    <x v="0"/>
    <x v="0"/>
    <m/>
    <m/>
    <s v=""/>
    <m/>
    <m/>
    <m/>
    <n v="0"/>
    <m/>
    <m/>
    <n v="0"/>
    <n v="0"/>
    <n v="0"/>
    <m/>
    <m/>
    <m/>
    <m/>
    <m/>
    <m/>
    <m/>
    <m/>
    <m/>
    <m/>
    <m/>
    <m/>
    <n v="0"/>
    <n v="0"/>
    <n v="0"/>
    <n v="0"/>
    <n v="0"/>
    <n v="0"/>
    <n v="0"/>
    <n v="0"/>
    <m/>
    <m/>
    <m/>
  </r>
  <r>
    <n v="12"/>
    <s v="Альянс"/>
    <x v="0"/>
    <x v="0"/>
    <m/>
    <m/>
    <s v=""/>
    <m/>
    <m/>
    <m/>
    <n v="0"/>
    <m/>
    <m/>
    <n v="0"/>
    <n v="0"/>
    <n v="0"/>
    <m/>
    <m/>
    <m/>
    <m/>
    <m/>
    <m/>
    <m/>
    <m/>
    <m/>
    <m/>
    <m/>
    <m/>
    <n v="0"/>
    <n v="0"/>
    <n v="0"/>
    <n v="0"/>
    <n v="0"/>
    <n v="0"/>
    <n v="0"/>
    <n v="0"/>
    <m/>
    <m/>
    <m/>
  </r>
  <r>
    <n v="13"/>
    <s v="Альянс"/>
    <x v="0"/>
    <x v="0"/>
    <m/>
    <m/>
    <s v=""/>
    <m/>
    <m/>
    <m/>
    <n v="0"/>
    <m/>
    <m/>
    <n v="0"/>
    <n v="0"/>
    <n v="0"/>
    <m/>
    <m/>
    <m/>
    <m/>
    <m/>
    <m/>
    <m/>
    <m/>
    <m/>
    <m/>
    <m/>
    <m/>
    <n v="0"/>
    <n v="0"/>
    <n v="0"/>
    <n v="0"/>
    <n v="0"/>
    <n v="0"/>
    <n v="0"/>
    <n v="0"/>
    <m/>
    <m/>
    <m/>
  </r>
  <r>
    <n v="14"/>
    <s v="Альянс"/>
    <x v="0"/>
    <x v="0"/>
    <m/>
    <m/>
    <s v=""/>
    <m/>
    <m/>
    <m/>
    <n v="0"/>
    <m/>
    <m/>
    <n v="0"/>
    <n v="0"/>
    <n v="0"/>
    <m/>
    <m/>
    <m/>
    <m/>
    <m/>
    <m/>
    <m/>
    <m/>
    <m/>
    <m/>
    <m/>
    <m/>
    <n v="0"/>
    <n v="0"/>
    <n v="0"/>
    <n v="0"/>
    <n v="0"/>
    <n v="0"/>
    <n v="0"/>
    <n v="0"/>
    <m/>
    <m/>
    <m/>
  </r>
  <r>
    <n v="15"/>
    <s v="Альянс"/>
    <x v="0"/>
    <x v="0"/>
    <m/>
    <m/>
    <s v=""/>
    <m/>
    <m/>
    <m/>
    <n v="0"/>
    <m/>
    <m/>
    <n v="0"/>
    <n v="0"/>
    <n v="0"/>
    <m/>
    <m/>
    <m/>
    <m/>
    <m/>
    <m/>
    <m/>
    <m/>
    <m/>
    <m/>
    <m/>
    <m/>
    <n v="0"/>
    <n v="0"/>
    <n v="0"/>
    <n v="0"/>
    <n v="0"/>
    <n v="0"/>
    <n v="0"/>
    <n v="0"/>
    <m/>
    <m/>
    <m/>
  </r>
  <r>
    <n v="16"/>
    <s v="Альянс"/>
    <x v="0"/>
    <x v="0"/>
    <m/>
    <m/>
    <s v=""/>
    <m/>
    <m/>
    <m/>
    <n v="0"/>
    <m/>
    <m/>
    <n v="0"/>
    <n v="0"/>
    <n v="0"/>
    <m/>
    <m/>
    <m/>
    <m/>
    <m/>
    <m/>
    <m/>
    <m/>
    <m/>
    <m/>
    <m/>
    <m/>
    <n v="0"/>
    <n v="0"/>
    <n v="0"/>
    <n v="0"/>
    <n v="0"/>
    <n v="0"/>
    <n v="0"/>
    <n v="0"/>
    <m/>
    <m/>
    <m/>
  </r>
  <r>
    <n v="17"/>
    <s v="Альянс"/>
    <x v="0"/>
    <x v="0"/>
    <m/>
    <m/>
    <s v=""/>
    <m/>
    <m/>
    <m/>
    <n v="0"/>
    <m/>
    <m/>
    <n v="0"/>
    <n v="0"/>
    <n v="0"/>
    <m/>
    <m/>
    <m/>
    <m/>
    <m/>
    <m/>
    <m/>
    <m/>
    <m/>
    <m/>
    <m/>
    <m/>
    <n v="0"/>
    <n v="0"/>
    <n v="0"/>
    <n v="0"/>
    <n v="0"/>
    <n v="0"/>
    <n v="0"/>
    <n v="0"/>
    <m/>
    <m/>
    <m/>
  </r>
  <r>
    <n v="18"/>
    <s v="Альянс"/>
    <x v="0"/>
    <x v="0"/>
    <m/>
    <m/>
    <s v=""/>
    <m/>
    <m/>
    <m/>
    <n v="0"/>
    <m/>
    <m/>
    <n v="0"/>
    <n v="0"/>
    <n v="0"/>
    <m/>
    <m/>
    <m/>
    <m/>
    <m/>
    <m/>
    <m/>
    <m/>
    <m/>
    <m/>
    <m/>
    <m/>
    <n v="0"/>
    <n v="0"/>
    <n v="0"/>
    <n v="0"/>
    <n v="0"/>
    <n v="0"/>
    <n v="0"/>
    <n v="0"/>
    <m/>
    <m/>
    <m/>
  </r>
  <r>
    <n v="19"/>
    <s v="Альянс"/>
    <x v="0"/>
    <x v="0"/>
    <m/>
    <m/>
    <s v=""/>
    <m/>
    <m/>
    <m/>
    <n v="0"/>
    <m/>
    <m/>
    <n v="0"/>
    <n v="0"/>
    <n v="0"/>
    <m/>
    <m/>
    <m/>
    <m/>
    <m/>
    <m/>
    <m/>
    <m/>
    <m/>
    <m/>
    <m/>
    <m/>
    <n v="0"/>
    <n v="0"/>
    <n v="0"/>
    <n v="0"/>
    <n v="0"/>
    <n v="0"/>
    <n v="0"/>
    <n v="0"/>
    <m/>
    <m/>
    <m/>
  </r>
  <r>
    <n v="20"/>
    <s v="Альянс"/>
    <x v="0"/>
    <x v="0"/>
    <m/>
    <m/>
    <s v=""/>
    <m/>
    <m/>
    <m/>
    <n v="0"/>
    <m/>
    <m/>
    <n v="0"/>
    <n v="0"/>
    <n v="0"/>
    <m/>
    <m/>
    <m/>
    <m/>
    <m/>
    <m/>
    <m/>
    <m/>
    <m/>
    <m/>
    <m/>
    <m/>
    <n v="0"/>
    <n v="0"/>
    <n v="0"/>
    <n v="0"/>
    <n v="0"/>
    <n v="0"/>
    <n v="0"/>
    <n v="0"/>
    <m/>
    <m/>
    <m/>
  </r>
  <r>
    <n v="21"/>
    <s v="Альянс"/>
    <x v="0"/>
    <x v="0"/>
    <m/>
    <m/>
    <s v=""/>
    <m/>
    <m/>
    <m/>
    <n v="0"/>
    <m/>
    <m/>
    <n v="0"/>
    <n v="0"/>
    <n v="0"/>
    <m/>
    <m/>
    <m/>
    <m/>
    <m/>
    <m/>
    <m/>
    <m/>
    <m/>
    <m/>
    <m/>
    <m/>
    <n v="0"/>
    <n v="0"/>
    <n v="0"/>
    <n v="0"/>
    <n v="0"/>
    <n v="0"/>
    <n v="0"/>
    <n v="0"/>
    <m/>
    <m/>
    <m/>
  </r>
  <r>
    <n v="22"/>
    <s v="Альянс"/>
    <x v="0"/>
    <x v="0"/>
    <m/>
    <m/>
    <s v=""/>
    <m/>
    <m/>
    <m/>
    <n v="0"/>
    <m/>
    <m/>
    <n v="0"/>
    <n v="0"/>
    <n v="0"/>
    <m/>
    <m/>
    <m/>
    <m/>
    <m/>
    <m/>
    <m/>
    <m/>
    <m/>
    <m/>
    <m/>
    <m/>
    <n v="0"/>
    <n v="0"/>
    <n v="0"/>
    <n v="0"/>
    <n v="0"/>
    <n v="0"/>
    <n v="0"/>
    <n v="0"/>
    <m/>
    <m/>
    <m/>
  </r>
  <r>
    <n v="23"/>
    <s v="Альянс"/>
    <x v="0"/>
    <x v="0"/>
    <m/>
    <m/>
    <s v=""/>
    <m/>
    <m/>
    <m/>
    <n v="0"/>
    <m/>
    <m/>
    <n v="0"/>
    <n v="0"/>
    <n v="0"/>
    <m/>
    <m/>
    <m/>
    <m/>
    <m/>
    <m/>
    <m/>
    <m/>
    <m/>
    <m/>
    <m/>
    <m/>
    <n v="0"/>
    <n v="0"/>
    <n v="0"/>
    <n v="0"/>
    <n v="0"/>
    <n v="0"/>
    <n v="0"/>
    <n v="0"/>
    <m/>
    <m/>
    <m/>
  </r>
  <r>
    <n v="24"/>
    <s v="Альянс"/>
    <x v="0"/>
    <x v="0"/>
    <m/>
    <m/>
    <s v=""/>
    <m/>
    <m/>
    <m/>
    <n v="0"/>
    <m/>
    <m/>
    <n v="0"/>
    <n v="0"/>
    <n v="0"/>
    <m/>
    <m/>
    <m/>
    <m/>
    <m/>
    <m/>
    <m/>
    <m/>
    <m/>
    <m/>
    <m/>
    <m/>
    <n v="0"/>
    <n v="0"/>
    <n v="0"/>
    <n v="0"/>
    <n v="0"/>
    <n v="0"/>
    <n v="0"/>
    <n v="0"/>
    <m/>
    <m/>
    <m/>
  </r>
  <r>
    <n v="25"/>
    <s v="Альянс"/>
    <x v="0"/>
    <x v="0"/>
    <m/>
    <m/>
    <s v=""/>
    <m/>
    <m/>
    <m/>
    <n v="0"/>
    <m/>
    <m/>
    <n v="0"/>
    <n v="0"/>
    <n v="0"/>
    <m/>
    <m/>
    <m/>
    <m/>
    <m/>
    <m/>
    <m/>
    <m/>
    <m/>
    <m/>
    <m/>
    <m/>
    <n v="0"/>
    <n v="0"/>
    <n v="0"/>
    <n v="0"/>
    <n v="0"/>
    <n v="0"/>
    <n v="0"/>
    <n v="0"/>
    <m/>
    <m/>
    <m/>
  </r>
  <r>
    <n v="26"/>
    <s v="Альянс"/>
    <x v="0"/>
    <x v="0"/>
    <m/>
    <m/>
    <s v=""/>
    <m/>
    <m/>
    <m/>
    <n v="0"/>
    <m/>
    <m/>
    <n v="0"/>
    <n v="0"/>
    <n v="0"/>
    <m/>
    <m/>
    <m/>
    <m/>
    <m/>
    <m/>
    <m/>
    <m/>
    <m/>
    <m/>
    <m/>
    <m/>
    <n v="0"/>
    <n v="0"/>
    <n v="0"/>
    <n v="0"/>
    <n v="0"/>
    <n v="0"/>
    <n v="0"/>
    <n v="0"/>
    <m/>
    <m/>
    <m/>
  </r>
  <r>
    <n v="27"/>
    <s v="Альянс"/>
    <x v="0"/>
    <x v="0"/>
    <m/>
    <m/>
    <s v=""/>
    <m/>
    <m/>
    <m/>
    <n v="0"/>
    <m/>
    <m/>
    <n v="0"/>
    <n v="0"/>
    <n v="0"/>
    <m/>
    <m/>
    <m/>
    <m/>
    <m/>
    <m/>
    <m/>
    <m/>
    <m/>
    <m/>
    <m/>
    <m/>
    <n v="0"/>
    <n v="0"/>
    <n v="0"/>
    <n v="0"/>
    <n v="0"/>
    <n v="0"/>
    <n v="0"/>
    <n v="0"/>
    <m/>
    <m/>
    <m/>
  </r>
  <r>
    <n v="28"/>
    <s v="Альянс"/>
    <x v="0"/>
    <x v="0"/>
    <m/>
    <m/>
    <s v=""/>
    <m/>
    <m/>
    <m/>
    <n v="0"/>
    <m/>
    <m/>
    <n v="0"/>
    <n v="0"/>
    <n v="0"/>
    <m/>
    <m/>
    <m/>
    <m/>
    <m/>
    <m/>
    <m/>
    <m/>
    <m/>
    <m/>
    <m/>
    <m/>
    <n v="0"/>
    <n v="0"/>
    <n v="0"/>
    <n v="0"/>
    <n v="0"/>
    <n v="0"/>
    <n v="0"/>
    <n v="0"/>
    <m/>
    <m/>
    <m/>
  </r>
  <r>
    <n v="29"/>
    <s v="Альянс"/>
    <x v="0"/>
    <x v="0"/>
    <m/>
    <m/>
    <s v=""/>
    <m/>
    <m/>
    <m/>
    <n v="0"/>
    <m/>
    <m/>
    <n v="0"/>
    <n v="0"/>
    <n v="0"/>
    <m/>
    <m/>
    <m/>
    <m/>
    <m/>
    <m/>
    <m/>
    <m/>
    <m/>
    <m/>
    <m/>
    <m/>
    <n v="0"/>
    <n v="0"/>
    <n v="0"/>
    <n v="0"/>
    <n v="0"/>
    <n v="0"/>
    <n v="0"/>
    <n v="0"/>
    <m/>
    <m/>
    <m/>
  </r>
  <r>
    <n v="30"/>
    <s v="Альянс"/>
    <x v="0"/>
    <x v="0"/>
    <m/>
    <m/>
    <s v=""/>
    <m/>
    <m/>
    <m/>
    <n v="0"/>
    <m/>
    <m/>
    <n v="0"/>
    <n v="0"/>
    <n v="0"/>
    <m/>
    <m/>
    <m/>
    <m/>
    <m/>
    <m/>
    <m/>
    <m/>
    <m/>
    <m/>
    <m/>
    <m/>
    <n v="0"/>
    <n v="0"/>
    <n v="0"/>
    <n v="0"/>
    <n v="0"/>
    <n v="0"/>
    <n v="0"/>
    <n v="0"/>
    <m/>
    <m/>
    <m/>
  </r>
  <r>
    <n v="31"/>
    <s v="Альянс"/>
    <x v="0"/>
    <x v="0"/>
    <m/>
    <m/>
    <s v=""/>
    <m/>
    <m/>
    <m/>
    <n v="0"/>
    <m/>
    <m/>
    <n v="0"/>
    <n v="0"/>
    <n v="0"/>
    <m/>
    <m/>
    <m/>
    <m/>
    <m/>
    <m/>
    <m/>
    <m/>
    <m/>
    <m/>
    <m/>
    <m/>
    <n v="0"/>
    <n v="0"/>
    <n v="0"/>
    <n v="0"/>
    <n v="0"/>
    <n v="0"/>
    <n v="0"/>
    <n v="0"/>
    <m/>
    <m/>
    <m/>
  </r>
  <r>
    <n v="32"/>
    <s v="Альянс"/>
    <x v="0"/>
    <x v="0"/>
    <m/>
    <m/>
    <s v=""/>
    <m/>
    <m/>
    <m/>
    <n v="0"/>
    <m/>
    <m/>
    <n v="0"/>
    <n v="0"/>
    <n v="0"/>
    <m/>
    <m/>
    <m/>
    <m/>
    <m/>
    <m/>
    <m/>
    <m/>
    <m/>
    <m/>
    <m/>
    <m/>
    <n v="0"/>
    <n v="0"/>
    <n v="0"/>
    <n v="0"/>
    <n v="0"/>
    <n v="0"/>
    <n v="0"/>
    <n v="0"/>
    <m/>
    <m/>
    <m/>
  </r>
  <r>
    <n v="33"/>
    <s v="Альянс"/>
    <x v="0"/>
    <x v="0"/>
    <m/>
    <m/>
    <s v=""/>
    <m/>
    <m/>
    <m/>
    <n v="0"/>
    <m/>
    <m/>
    <n v="0"/>
    <n v="0"/>
    <n v="0"/>
    <m/>
    <m/>
    <m/>
    <m/>
    <m/>
    <m/>
    <m/>
    <m/>
    <m/>
    <m/>
    <m/>
    <m/>
    <n v="0"/>
    <n v="0"/>
    <n v="0"/>
    <n v="0"/>
    <n v="0"/>
    <n v="0"/>
    <n v="0"/>
    <n v="0"/>
    <m/>
    <m/>
    <m/>
  </r>
  <r>
    <n v="34"/>
    <s v="Альянс"/>
    <x v="0"/>
    <x v="0"/>
    <m/>
    <m/>
    <s v=""/>
    <m/>
    <m/>
    <m/>
    <n v="0"/>
    <m/>
    <m/>
    <n v="0"/>
    <n v="0"/>
    <n v="0"/>
    <m/>
    <m/>
    <m/>
    <m/>
    <m/>
    <m/>
    <m/>
    <m/>
    <m/>
    <m/>
    <m/>
    <m/>
    <n v="0"/>
    <n v="0"/>
    <n v="0"/>
    <n v="0"/>
    <n v="0"/>
    <n v="0"/>
    <n v="0"/>
    <n v="0"/>
    <m/>
    <m/>
    <m/>
  </r>
  <r>
    <n v="35"/>
    <s v="Альянс"/>
    <x v="0"/>
    <x v="0"/>
    <m/>
    <m/>
    <s v=""/>
    <m/>
    <m/>
    <m/>
    <n v="0"/>
    <m/>
    <m/>
    <n v="0"/>
    <n v="0"/>
    <n v="0"/>
    <m/>
    <m/>
    <m/>
    <m/>
    <m/>
    <m/>
    <m/>
    <m/>
    <m/>
    <m/>
    <m/>
    <m/>
    <n v="0"/>
    <n v="0"/>
    <n v="0"/>
    <n v="0"/>
    <n v="0"/>
    <n v="0"/>
    <n v="0"/>
    <n v="0"/>
    <m/>
    <m/>
    <m/>
  </r>
  <r>
    <n v="36"/>
    <s v="Альянс"/>
    <x v="0"/>
    <x v="0"/>
    <m/>
    <m/>
    <s v=""/>
    <m/>
    <m/>
    <m/>
    <n v="0"/>
    <m/>
    <m/>
    <n v="0"/>
    <n v="0"/>
    <n v="0"/>
    <m/>
    <m/>
    <m/>
    <m/>
    <m/>
    <m/>
    <m/>
    <m/>
    <m/>
    <m/>
    <m/>
    <m/>
    <n v="0"/>
    <n v="0"/>
    <n v="0"/>
    <n v="0"/>
    <n v="0"/>
    <n v="0"/>
    <n v="0"/>
    <n v="0"/>
    <m/>
    <m/>
    <m/>
  </r>
  <r>
    <n v="37"/>
    <s v="Альянс"/>
    <x v="0"/>
    <x v="0"/>
    <m/>
    <m/>
    <s v=""/>
    <m/>
    <m/>
    <m/>
    <n v="0"/>
    <m/>
    <m/>
    <n v="0"/>
    <n v="0"/>
    <n v="0"/>
    <m/>
    <m/>
    <m/>
    <m/>
    <m/>
    <m/>
    <m/>
    <m/>
    <m/>
    <m/>
    <m/>
    <m/>
    <n v="0"/>
    <n v="0"/>
    <n v="0"/>
    <n v="0"/>
    <n v="0"/>
    <n v="0"/>
    <n v="0"/>
    <n v="0"/>
    <m/>
    <m/>
    <m/>
  </r>
  <r>
    <n v="38"/>
    <s v="Альянс"/>
    <x v="0"/>
    <x v="0"/>
    <m/>
    <m/>
    <s v=""/>
    <m/>
    <m/>
    <m/>
    <n v="0"/>
    <m/>
    <m/>
    <n v="0"/>
    <n v="0"/>
    <n v="0"/>
    <m/>
    <m/>
    <m/>
    <m/>
    <m/>
    <m/>
    <m/>
    <m/>
    <m/>
    <m/>
    <m/>
    <m/>
    <n v="0"/>
    <n v="0"/>
    <n v="0"/>
    <n v="0"/>
    <n v="0"/>
    <n v="0"/>
    <n v="0"/>
    <n v="0"/>
    <m/>
    <m/>
    <m/>
  </r>
  <r>
    <n v="39"/>
    <s v="Альянс"/>
    <x v="0"/>
    <x v="0"/>
    <m/>
    <m/>
    <s v=""/>
    <m/>
    <m/>
    <m/>
    <n v="0"/>
    <m/>
    <m/>
    <n v="0"/>
    <n v="0"/>
    <n v="0"/>
    <m/>
    <m/>
    <m/>
    <m/>
    <m/>
    <m/>
    <m/>
    <m/>
    <m/>
    <m/>
    <m/>
    <m/>
    <n v="0"/>
    <n v="0"/>
    <n v="0"/>
    <n v="0"/>
    <n v="0"/>
    <n v="0"/>
    <n v="0"/>
    <n v="0"/>
    <m/>
    <m/>
    <m/>
  </r>
  <r>
    <n v="40"/>
    <s v="Альянс"/>
    <x v="0"/>
    <x v="0"/>
    <m/>
    <m/>
    <s v=""/>
    <m/>
    <m/>
    <m/>
    <n v="0"/>
    <m/>
    <m/>
    <n v="0"/>
    <n v="0"/>
    <n v="0"/>
    <m/>
    <m/>
    <m/>
    <m/>
    <m/>
    <m/>
    <m/>
    <m/>
    <m/>
    <m/>
    <m/>
    <m/>
    <n v="0"/>
    <n v="0"/>
    <n v="0"/>
    <n v="0"/>
    <n v="0"/>
    <n v="0"/>
    <n v="0"/>
    <n v="0"/>
    <m/>
    <m/>
    <m/>
  </r>
  <r>
    <n v="41"/>
    <s v="Альянс"/>
    <x v="0"/>
    <x v="0"/>
    <m/>
    <m/>
    <s v=""/>
    <m/>
    <m/>
    <m/>
    <n v="0"/>
    <m/>
    <m/>
    <n v="0"/>
    <n v="0"/>
    <n v="0"/>
    <m/>
    <m/>
    <m/>
    <m/>
    <m/>
    <m/>
    <m/>
    <m/>
    <m/>
    <m/>
    <m/>
    <m/>
    <n v="0"/>
    <n v="0"/>
    <n v="0"/>
    <n v="0"/>
    <n v="0"/>
    <n v="0"/>
    <n v="0"/>
    <n v="0"/>
    <m/>
    <m/>
    <m/>
  </r>
  <r>
    <n v="42"/>
    <s v="Альянс"/>
    <x v="0"/>
    <x v="0"/>
    <m/>
    <m/>
    <s v=""/>
    <m/>
    <m/>
    <m/>
    <n v="0"/>
    <m/>
    <m/>
    <n v="0"/>
    <n v="0"/>
    <n v="0"/>
    <m/>
    <m/>
    <m/>
    <m/>
    <m/>
    <m/>
    <m/>
    <m/>
    <m/>
    <m/>
    <m/>
    <m/>
    <n v="0"/>
    <n v="0"/>
    <n v="0"/>
    <n v="0"/>
    <n v="0"/>
    <n v="0"/>
    <n v="0"/>
    <n v="0"/>
    <m/>
    <m/>
    <m/>
  </r>
  <r>
    <n v="43"/>
    <s v="Альянс"/>
    <x v="0"/>
    <x v="0"/>
    <m/>
    <m/>
    <s v=""/>
    <m/>
    <m/>
    <m/>
    <n v="0"/>
    <m/>
    <m/>
    <n v="0"/>
    <n v="0"/>
    <n v="0"/>
    <m/>
    <m/>
    <m/>
    <m/>
    <m/>
    <m/>
    <m/>
    <m/>
    <m/>
    <m/>
    <m/>
    <m/>
    <n v="0"/>
    <n v="0"/>
    <n v="0"/>
    <n v="0"/>
    <n v="0"/>
    <n v="0"/>
    <n v="0"/>
    <n v="0"/>
    <m/>
    <m/>
    <m/>
  </r>
  <r>
    <n v="44"/>
    <s v="Альянс"/>
    <x v="0"/>
    <x v="0"/>
    <m/>
    <m/>
    <s v=""/>
    <m/>
    <m/>
    <m/>
    <n v="0"/>
    <m/>
    <m/>
    <n v="0"/>
    <n v="0"/>
    <n v="0"/>
    <m/>
    <m/>
    <m/>
    <m/>
    <m/>
    <m/>
    <m/>
    <m/>
    <m/>
    <m/>
    <m/>
    <m/>
    <n v="0"/>
    <n v="0"/>
    <n v="0"/>
    <n v="0"/>
    <n v="0"/>
    <n v="0"/>
    <n v="0"/>
    <n v="0"/>
    <m/>
    <m/>
    <m/>
  </r>
  <r>
    <n v="45"/>
    <s v="Альянс"/>
    <x v="0"/>
    <x v="0"/>
    <m/>
    <m/>
    <s v=""/>
    <m/>
    <m/>
    <m/>
    <n v="0"/>
    <m/>
    <m/>
    <n v="0"/>
    <n v="0"/>
    <n v="0"/>
    <m/>
    <m/>
    <m/>
    <m/>
    <m/>
    <m/>
    <m/>
    <m/>
    <m/>
    <m/>
    <m/>
    <m/>
    <n v="0"/>
    <n v="0"/>
    <n v="0"/>
    <n v="0"/>
    <n v="0"/>
    <n v="0"/>
    <n v="0"/>
    <n v="0"/>
    <m/>
    <m/>
    <m/>
  </r>
  <r>
    <n v="46"/>
    <s v="Альянс"/>
    <x v="0"/>
    <x v="0"/>
    <m/>
    <m/>
    <s v=""/>
    <m/>
    <m/>
    <m/>
    <n v="0"/>
    <m/>
    <m/>
    <n v="0"/>
    <n v="0"/>
    <n v="0"/>
    <m/>
    <m/>
    <m/>
    <m/>
    <m/>
    <m/>
    <m/>
    <m/>
    <m/>
    <m/>
    <m/>
    <m/>
    <n v="0"/>
    <n v="0"/>
    <n v="0"/>
    <n v="0"/>
    <n v="0"/>
    <n v="0"/>
    <n v="0"/>
    <n v="0"/>
    <m/>
    <m/>
    <m/>
  </r>
  <r>
    <n v="47"/>
    <s v="Альянс"/>
    <x v="0"/>
    <x v="0"/>
    <m/>
    <m/>
    <s v=""/>
    <m/>
    <m/>
    <m/>
    <n v="0"/>
    <m/>
    <m/>
    <n v="0"/>
    <n v="0"/>
    <n v="0"/>
    <m/>
    <m/>
    <m/>
    <m/>
    <m/>
    <m/>
    <m/>
    <m/>
    <m/>
    <m/>
    <m/>
    <m/>
    <n v="0"/>
    <n v="0"/>
    <n v="0"/>
    <n v="0"/>
    <n v="0"/>
    <n v="0"/>
    <n v="0"/>
    <n v="0"/>
    <m/>
    <m/>
    <m/>
  </r>
  <r>
    <n v="48"/>
    <s v="Альянс"/>
    <x v="0"/>
    <x v="0"/>
    <m/>
    <m/>
    <s v=""/>
    <m/>
    <m/>
    <m/>
    <n v="0"/>
    <m/>
    <m/>
    <n v="0"/>
    <n v="0"/>
    <n v="0"/>
    <m/>
    <m/>
    <m/>
    <m/>
    <m/>
    <m/>
    <m/>
    <m/>
    <m/>
    <m/>
    <m/>
    <m/>
    <n v="0"/>
    <n v="0"/>
    <n v="0"/>
    <n v="0"/>
    <n v="0"/>
    <n v="0"/>
    <n v="0"/>
    <n v="0"/>
    <m/>
    <m/>
    <m/>
  </r>
  <r>
    <n v="49"/>
    <s v="Альянс"/>
    <x v="0"/>
    <x v="0"/>
    <m/>
    <m/>
    <s v=""/>
    <m/>
    <m/>
    <m/>
    <n v="0"/>
    <m/>
    <m/>
    <n v="0"/>
    <n v="0"/>
    <n v="0"/>
    <m/>
    <m/>
    <m/>
    <m/>
    <m/>
    <m/>
    <m/>
    <m/>
    <m/>
    <m/>
    <m/>
    <m/>
    <n v="0"/>
    <n v="0"/>
    <n v="0"/>
    <n v="0"/>
    <n v="0"/>
    <n v="0"/>
    <n v="0"/>
    <n v="0"/>
    <m/>
    <m/>
    <m/>
  </r>
  <r>
    <n v="50"/>
    <s v="Альянс"/>
    <x v="0"/>
    <x v="0"/>
    <m/>
    <m/>
    <s v=""/>
    <m/>
    <m/>
    <m/>
    <n v="0"/>
    <m/>
    <m/>
    <n v="0"/>
    <n v="0"/>
    <n v="0"/>
    <m/>
    <m/>
    <m/>
    <m/>
    <m/>
    <m/>
    <m/>
    <m/>
    <m/>
    <m/>
    <m/>
    <m/>
    <n v="0"/>
    <n v="0"/>
    <n v="0"/>
    <n v="0"/>
    <n v="0"/>
    <n v="0"/>
    <n v="0"/>
    <n v="0"/>
    <m/>
    <m/>
    <m/>
  </r>
  <r>
    <n v="51"/>
    <s v="Альянс"/>
    <x v="0"/>
    <x v="0"/>
    <m/>
    <m/>
    <s v=""/>
    <m/>
    <m/>
    <m/>
    <n v="0"/>
    <m/>
    <m/>
    <n v="0"/>
    <n v="0"/>
    <n v="0"/>
    <m/>
    <m/>
    <m/>
    <m/>
    <m/>
    <m/>
    <m/>
    <m/>
    <m/>
    <m/>
    <m/>
    <m/>
    <n v="0"/>
    <n v="0"/>
    <n v="0"/>
    <n v="0"/>
    <n v="0"/>
    <n v="0"/>
    <n v="0"/>
    <n v="0"/>
    <m/>
    <m/>
    <m/>
  </r>
  <r>
    <n v="52"/>
    <s v="Альянс"/>
    <x v="0"/>
    <x v="0"/>
    <m/>
    <m/>
    <s v=""/>
    <m/>
    <m/>
    <m/>
    <n v="0"/>
    <m/>
    <m/>
    <n v="0"/>
    <n v="0"/>
    <n v="0"/>
    <m/>
    <m/>
    <m/>
    <m/>
    <m/>
    <m/>
    <m/>
    <m/>
    <m/>
    <m/>
    <m/>
    <m/>
    <n v="0"/>
    <n v="0"/>
    <n v="0"/>
    <n v="0"/>
    <n v="0"/>
    <n v="0"/>
    <n v="0"/>
    <n v="0"/>
    <m/>
    <m/>
    <m/>
  </r>
  <r>
    <n v="53"/>
    <s v="Альянс"/>
    <x v="0"/>
    <x v="0"/>
    <m/>
    <m/>
    <s v=""/>
    <m/>
    <m/>
    <m/>
    <n v="0"/>
    <m/>
    <m/>
    <n v="0"/>
    <n v="0"/>
    <n v="0"/>
    <m/>
    <m/>
    <m/>
    <m/>
    <m/>
    <m/>
    <m/>
    <m/>
    <m/>
    <m/>
    <m/>
    <m/>
    <n v="0"/>
    <n v="0"/>
    <n v="0"/>
    <n v="0"/>
    <n v="0"/>
    <n v="0"/>
    <n v="0"/>
    <n v="0"/>
    <m/>
    <m/>
    <m/>
  </r>
  <r>
    <n v="54"/>
    <s v="Альянс"/>
    <x v="0"/>
    <x v="0"/>
    <m/>
    <m/>
    <s v=""/>
    <m/>
    <m/>
    <m/>
    <n v="0"/>
    <m/>
    <m/>
    <n v="0"/>
    <n v="0"/>
    <n v="0"/>
    <m/>
    <m/>
    <m/>
    <m/>
    <m/>
    <m/>
    <m/>
    <m/>
    <m/>
    <m/>
    <m/>
    <m/>
    <n v="0"/>
    <n v="0"/>
    <n v="0"/>
    <n v="0"/>
    <n v="0"/>
    <n v="0"/>
    <n v="0"/>
    <n v="0"/>
    <m/>
    <m/>
    <m/>
  </r>
  <r>
    <n v="55"/>
    <s v="Альянс"/>
    <x v="0"/>
    <x v="0"/>
    <m/>
    <m/>
    <s v=""/>
    <m/>
    <m/>
    <m/>
    <n v="0"/>
    <m/>
    <m/>
    <n v="0"/>
    <n v="0"/>
    <n v="0"/>
    <m/>
    <m/>
    <m/>
    <m/>
    <m/>
    <m/>
    <m/>
    <m/>
    <m/>
    <m/>
    <m/>
    <m/>
    <n v="0"/>
    <n v="0"/>
    <n v="0"/>
    <n v="0"/>
    <n v="0"/>
    <n v="0"/>
    <n v="0"/>
    <n v="0"/>
    <m/>
    <m/>
    <m/>
  </r>
  <r>
    <n v="56"/>
    <s v="Альянс"/>
    <x v="0"/>
    <x v="0"/>
    <m/>
    <m/>
    <s v=""/>
    <m/>
    <m/>
    <m/>
    <n v="0"/>
    <m/>
    <m/>
    <n v="0"/>
    <n v="0"/>
    <n v="0"/>
    <m/>
    <m/>
    <m/>
    <m/>
    <m/>
    <m/>
    <m/>
    <m/>
    <m/>
    <m/>
    <m/>
    <m/>
    <n v="0"/>
    <n v="0"/>
    <n v="0"/>
    <n v="0"/>
    <n v="0"/>
    <n v="0"/>
    <n v="0"/>
    <n v="0"/>
    <m/>
    <m/>
    <m/>
  </r>
  <r>
    <n v="57"/>
    <s v="Альянс"/>
    <x v="0"/>
    <x v="0"/>
    <m/>
    <m/>
    <s v=""/>
    <m/>
    <m/>
    <m/>
    <n v="0"/>
    <m/>
    <m/>
    <n v="0"/>
    <n v="0"/>
    <n v="0"/>
    <m/>
    <m/>
    <m/>
    <m/>
    <m/>
    <m/>
    <m/>
    <m/>
    <m/>
    <m/>
    <m/>
    <m/>
    <n v="0"/>
    <n v="0"/>
    <n v="0"/>
    <n v="0"/>
    <n v="0"/>
    <n v="0"/>
    <n v="0"/>
    <n v="0"/>
    <m/>
    <m/>
    <m/>
  </r>
  <r>
    <n v="58"/>
    <s v="Альянс"/>
    <x v="0"/>
    <x v="0"/>
    <m/>
    <m/>
    <s v=""/>
    <m/>
    <m/>
    <m/>
    <n v="0"/>
    <m/>
    <m/>
    <n v="0"/>
    <n v="0"/>
    <n v="0"/>
    <m/>
    <m/>
    <m/>
    <m/>
    <m/>
    <m/>
    <m/>
    <m/>
    <m/>
    <m/>
    <m/>
    <m/>
    <n v="0"/>
    <n v="0"/>
    <n v="0"/>
    <n v="0"/>
    <n v="0"/>
    <n v="0"/>
    <n v="0"/>
    <n v="0"/>
    <m/>
    <m/>
    <m/>
  </r>
  <r>
    <n v="59"/>
    <s v="Альянс"/>
    <x v="0"/>
    <x v="0"/>
    <m/>
    <m/>
    <s v=""/>
    <m/>
    <m/>
    <m/>
    <n v="0"/>
    <m/>
    <m/>
    <n v="0"/>
    <n v="0"/>
    <n v="0"/>
    <m/>
    <m/>
    <m/>
    <m/>
    <m/>
    <m/>
    <m/>
    <m/>
    <m/>
    <m/>
    <m/>
    <m/>
    <n v="0"/>
    <n v="0"/>
    <n v="0"/>
    <n v="0"/>
    <n v="0"/>
    <n v="0"/>
    <n v="0"/>
    <n v="0"/>
    <m/>
    <m/>
    <m/>
  </r>
  <r>
    <n v="60"/>
    <s v="Альянс"/>
    <x v="0"/>
    <x v="0"/>
    <m/>
    <m/>
    <s v=""/>
    <m/>
    <m/>
    <m/>
    <n v="0"/>
    <m/>
    <m/>
    <n v="0"/>
    <n v="0"/>
    <n v="0"/>
    <m/>
    <m/>
    <m/>
    <m/>
    <m/>
    <m/>
    <m/>
    <m/>
    <m/>
    <m/>
    <m/>
    <m/>
    <n v="0"/>
    <n v="0"/>
    <n v="0"/>
    <n v="0"/>
    <n v="0"/>
    <n v="0"/>
    <n v="0"/>
    <n v="0"/>
    <m/>
    <m/>
    <m/>
  </r>
  <r>
    <n v="61"/>
    <s v="Альянс"/>
    <x v="0"/>
    <x v="0"/>
    <m/>
    <m/>
    <s v=""/>
    <m/>
    <m/>
    <m/>
    <n v="0"/>
    <m/>
    <m/>
    <n v="0"/>
    <n v="0"/>
    <n v="0"/>
    <m/>
    <m/>
    <m/>
    <m/>
    <m/>
    <m/>
    <m/>
    <m/>
    <m/>
    <m/>
    <m/>
    <m/>
    <n v="0"/>
    <n v="0"/>
    <n v="0"/>
    <n v="0"/>
    <n v="0"/>
    <n v="0"/>
    <n v="0"/>
    <n v="0"/>
    <m/>
    <m/>
    <m/>
  </r>
  <r>
    <n v="62"/>
    <s v="Альянс"/>
    <x v="0"/>
    <x v="0"/>
    <m/>
    <m/>
    <s v=""/>
    <m/>
    <m/>
    <m/>
    <n v="0"/>
    <m/>
    <m/>
    <n v="0"/>
    <n v="0"/>
    <n v="0"/>
    <m/>
    <m/>
    <m/>
    <m/>
    <m/>
    <m/>
    <m/>
    <m/>
    <m/>
    <m/>
    <m/>
    <m/>
    <n v="0"/>
    <n v="0"/>
    <n v="0"/>
    <n v="0"/>
    <n v="0"/>
    <n v="0"/>
    <n v="0"/>
    <n v="0"/>
    <m/>
    <m/>
    <m/>
  </r>
  <r>
    <n v="63"/>
    <s v="Альянс"/>
    <x v="0"/>
    <x v="0"/>
    <m/>
    <m/>
    <s v=""/>
    <m/>
    <m/>
    <m/>
    <n v="0"/>
    <m/>
    <m/>
    <n v="0"/>
    <n v="0"/>
    <n v="0"/>
    <m/>
    <m/>
    <m/>
    <m/>
    <m/>
    <m/>
    <m/>
    <m/>
    <m/>
    <m/>
    <m/>
    <m/>
    <n v="0"/>
    <n v="0"/>
    <n v="0"/>
    <n v="0"/>
    <n v="0"/>
    <n v="0"/>
    <n v="0"/>
    <n v="0"/>
    <m/>
    <m/>
    <m/>
  </r>
  <r>
    <n v="64"/>
    <s v="Альянс"/>
    <x v="0"/>
    <x v="0"/>
    <m/>
    <m/>
    <s v=""/>
    <m/>
    <m/>
    <m/>
    <n v="0"/>
    <m/>
    <m/>
    <n v="0"/>
    <n v="0"/>
    <n v="0"/>
    <m/>
    <m/>
    <m/>
    <m/>
    <m/>
    <m/>
    <m/>
    <m/>
    <m/>
    <m/>
    <m/>
    <m/>
    <n v="0"/>
    <n v="0"/>
    <n v="0"/>
    <n v="0"/>
    <n v="0"/>
    <n v="0"/>
    <n v="0"/>
    <n v="0"/>
    <m/>
    <m/>
    <m/>
  </r>
  <r>
    <n v="65"/>
    <s v="Альянс"/>
    <x v="0"/>
    <x v="0"/>
    <m/>
    <m/>
    <s v=""/>
    <m/>
    <m/>
    <m/>
    <n v="0"/>
    <m/>
    <m/>
    <n v="0"/>
    <n v="0"/>
    <n v="0"/>
    <m/>
    <m/>
    <m/>
    <m/>
    <m/>
    <m/>
    <m/>
    <m/>
    <m/>
    <m/>
    <m/>
    <m/>
    <n v="0"/>
    <n v="0"/>
    <n v="0"/>
    <n v="0"/>
    <n v="0"/>
    <n v="0"/>
    <n v="0"/>
    <n v="0"/>
    <m/>
    <m/>
    <m/>
  </r>
  <r>
    <n v="66"/>
    <s v="Альянс"/>
    <x v="0"/>
    <x v="0"/>
    <m/>
    <m/>
    <s v=""/>
    <m/>
    <m/>
    <m/>
    <n v="0"/>
    <m/>
    <m/>
    <n v="0"/>
    <n v="0"/>
    <n v="0"/>
    <m/>
    <m/>
    <m/>
    <m/>
    <m/>
    <m/>
    <m/>
    <m/>
    <m/>
    <m/>
    <m/>
    <m/>
    <n v="0"/>
    <n v="0"/>
    <n v="0"/>
    <n v="0"/>
    <n v="0"/>
    <n v="0"/>
    <n v="0"/>
    <n v="0"/>
    <m/>
    <m/>
    <m/>
  </r>
  <r>
    <n v="67"/>
    <s v="Альянс"/>
    <x v="0"/>
    <x v="0"/>
    <m/>
    <m/>
    <s v=""/>
    <m/>
    <m/>
    <m/>
    <n v="0"/>
    <m/>
    <m/>
    <n v="0"/>
    <n v="0"/>
    <n v="0"/>
    <m/>
    <m/>
    <m/>
    <m/>
    <m/>
    <m/>
    <m/>
    <m/>
    <m/>
    <m/>
    <m/>
    <m/>
    <n v="0"/>
    <n v="0"/>
    <n v="0"/>
    <n v="0"/>
    <n v="0"/>
    <n v="0"/>
    <n v="0"/>
    <n v="0"/>
    <m/>
    <m/>
    <m/>
  </r>
  <r>
    <n v="68"/>
    <s v="Альянс"/>
    <x v="0"/>
    <x v="0"/>
    <m/>
    <m/>
    <s v=""/>
    <m/>
    <m/>
    <m/>
    <n v="0"/>
    <m/>
    <m/>
    <n v="0"/>
    <n v="0"/>
    <n v="0"/>
    <m/>
    <m/>
    <m/>
    <m/>
    <m/>
    <m/>
    <m/>
    <m/>
    <m/>
    <m/>
    <m/>
    <m/>
    <n v="0"/>
    <n v="0"/>
    <n v="0"/>
    <n v="0"/>
    <n v="0"/>
    <n v="0"/>
    <n v="0"/>
    <n v="0"/>
    <m/>
    <m/>
    <m/>
  </r>
  <r>
    <n v="69"/>
    <s v="Альянс"/>
    <x v="0"/>
    <x v="0"/>
    <m/>
    <m/>
    <s v=""/>
    <m/>
    <m/>
    <m/>
    <n v="0"/>
    <m/>
    <m/>
    <n v="0"/>
    <n v="0"/>
    <n v="0"/>
    <m/>
    <m/>
    <m/>
    <m/>
    <m/>
    <m/>
    <m/>
    <m/>
    <m/>
    <m/>
    <m/>
    <m/>
    <n v="0"/>
    <n v="0"/>
    <n v="0"/>
    <n v="0"/>
    <n v="0"/>
    <n v="0"/>
    <n v="0"/>
    <n v="0"/>
    <m/>
    <m/>
    <m/>
  </r>
  <r>
    <n v="70"/>
    <s v="Альянс"/>
    <x v="0"/>
    <x v="0"/>
    <m/>
    <m/>
    <s v=""/>
    <m/>
    <m/>
    <m/>
    <n v="0"/>
    <m/>
    <m/>
    <n v="0"/>
    <n v="0"/>
    <n v="0"/>
    <m/>
    <m/>
    <m/>
    <m/>
    <m/>
    <m/>
    <m/>
    <m/>
    <m/>
    <m/>
    <m/>
    <m/>
    <n v="0"/>
    <n v="0"/>
    <n v="0"/>
    <n v="0"/>
    <n v="0"/>
    <n v="0"/>
    <n v="0"/>
    <n v="0"/>
    <m/>
    <m/>
    <m/>
  </r>
  <r>
    <n v="71"/>
    <s v="Альянс"/>
    <x v="0"/>
    <x v="0"/>
    <m/>
    <m/>
    <s v=""/>
    <m/>
    <m/>
    <m/>
    <n v="0"/>
    <m/>
    <m/>
    <n v="0"/>
    <n v="0"/>
    <n v="0"/>
    <m/>
    <m/>
    <m/>
    <m/>
    <m/>
    <m/>
    <m/>
    <m/>
    <m/>
    <m/>
    <m/>
    <m/>
    <n v="0"/>
    <n v="0"/>
    <n v="0"/>
    <n v="0"/>
    <n v="0"/>
    <n v="0"/>
    <n v="0"/>
    <n v="0"/>
    <m/>
    <m/>
    <m/>
  </r>
  <r>
    <n v="72"/>
    <s v="Альянс"/>
    <x v="0"/>
    <x v="0"/>
    <m/>
    <m/>
    <s v=""/>
    <m/>
    <m/>
    <m/>
    <n v="0"/>
    <m/>
    <m/>
    <n v="0"/>
    <n v="0"/>
    <n v="0"/>
    <m/>
    <m/>
    <m/>
    <m/>
    <m/>
    <m/>
    <m/>
    <m/>
    <m/>
    <m/>
    <m/>
    <m/>
    <n v="0"/>
    <n v="0"/>
    <n v="0"/>
    <n v="0"/>
    <n v="0"/>
    <n v="0"/>
    <n v="0"/>
    <n v="0"/>
    <m/>
    <m/>
    <m/>
  </r>
  <r>
    <n v="73"/>
    <s v="Альянс"/>
    <x v="0"/>
    <x v="0"/>
    <m/>
    <m/>
    <s v=""/>
    <m/>
    <m/>
    <m/>
    <n v="0"/>
    <m/>
    <m/>
    <n v="0"/>
    <n v="0"/>
    <n v="0"/>
    <m/>
    <m/>
    <m/>
    <m/>
    <m/>
    <m/>
    <m/>
    <m/>
    <m/>
    <m/>
    <m/>
    <m/>
    <n v="0"/>
    <n v="0"/>
    <n v="0"/>
    <n v="0"/>
    <n v="0"/>
    <n v="0"/>
    <n v="0"/>
    <n v="0"/>
    <m/>
    <m/>
    <m/>
  </r>
  <r>
    <n v="74"/>
    <s v="Альянс"/>
    <x v="0"/>
    <x v="0"/>
    <m/>
    <m/>
    <s v=""/>
    <m/>
    <m/>
    <m/>
    <n v="0"/>
    <m/>
    <m/>
    <n v="0"/>
    <n v="0"/>
    <n v="0"/>
    <m/>
    <m/>
    <m/>
    <m/>
    <m/>
    <m/>
    <m/>
    <m/>
    <m/>
    <m/>
    <m/>
    <m/>
    <n v="0"/>
    <n v="0"/>
    <n v="0"/>
    <n v="0"/>
    <n v="0"/>
    <n v="0"/>
    <n v="0"/>
    <n v="0"/>
    <m/>
    <m/>
    <m/>
  </r>
  <r>
    <n v="75"/>
    <s v="Альянс"/>
    <x v="0"/>
    <x v="0"/>
    <m/>
    <m/>
    <s v=""/>
    <m/>
    <m/>
    <m/>
    <n v="0"/>
    <m/>
    <m/>
    <n v="0"/>
    <n v="0"/>
    <n v="0"/>
    <m/>
    <m/>
    <m/>
    <m/>
    <m/>
    <m/>
    <m/>
    <m/>
    <m/>
    <m/>
    <m/>
    <m/>
    <n v="0"/>
    <n v="0"/>
    <n v="0"/>
    <n v="0"/>
    <n v="0"/>
    <n v="0"/>
    <n v="0"/>
    <n v="0"/>
    <m/>
    <m/>
    <m/>
  </r>
  <r>
    <n v="76"/>
    <s v="Альянс"/>
    <x v="0"/>
    <x v="0"/>
    <m/>
    <m/>
    <s v=""/>
    <m/>
    <m/>
    <m/>
    <n v="0"/>
    <m/>
    <m/>
    <n v="0"/>
    <n v="0"/>
    <n v="0"/>
    <m/>
    <m/>
    <m/>
    <m/>
    <m/>
    <m/>
    <m/>
    <m/>
    <m/>
    <m/>
    <m/>
    <m/>
    <n v="0"/>
    <n v="0"/>
    <n v="0"/>
    <n v="0"/>
    <n v="0"/>
    <n v="0"/>
    <n v="0"/>
    <n v="0"/>
    <m/>
    <m/>
    <m/>
  </r>
  <r>
    <n v="77"/>
    <s v="Альянс"/>
    <x v="0"/>
    <x v="0"/>
    <m/>
    <m/>
    <s v=""/>
    <m/>
    <m/>
    <m/>
    <n v="0"/>
    <m/>
    <m/>
    <n v="0"/>
    <n v="0"/>
    <n v="0"/>
    <m/>
    <m/>
    <m/>
    <m/>
    <m/>
    <m/>
    <m/>
    <m/>
    <m/>
    <m/>
    <m/>
    <m/>
    <n v="0"/>
    <n v="0"/>
    <n v="0"/>
    <n v="0"/>
    <n v="0"/>
    <n v="0"/>
    <n v="0"/>
    <n v="0"/>
    <m/>
    <m/>
    <m/>
  </r>
  <r>
    <n v="78"/>
    <s v="Альянс"/>
    <x v="0"/>
    <x v="0"/>
    <m/>
    <m/>
    <s v=""/>
    <m/>
    <m/>
    <m/>
    <n v="0"/>
    <m/>
    <m/>
    <n v="0"/>
    <n v="0"/>
    <n v="0"/>
    <m/>
    <m/>
    <m/>
    <m/>
    <m/>
    <m/>
    <m/>
    <m/>
    <m/>
    <m/>
    <m/>
    <m/>
    <n v="0"/>
    <n v="0"/>
    <n v="0"/>
    <n v="0"/>
    <n v="0"/>
    <n v="0"/>
    <n v="0"/>
    <n v="0"/>
    <m/>
    <m/>
    <m/>
  </r>
  <r>
    <n v="79"/>
    <s v="Альянс"/>
    <x v="0"/>
    <x v="0"/>
    <m/>
    <m/>
    <s v=""/>
    <m/>
    <m/>
    <m/>
    <n v="0"/>
    <m/>
    <m/>
    <n v="0"/>
    <n v="0"/>
    <n v="0"/>
    <m/>
    <m/>
    <m/>
    <m/>
    <m/>
    <m/>
    <m/>
    <m/>
    <m/>
    <m/>
    <m/>
    <m/>
    <n v="0"/>
    <n v="0"/>
    <n v="0"/>
    <n v="0"/>
    <n v="0"/>
    <n v="0"/>
    <n v="0"/>
    <n v="0"/>
    <m/>
    <m/>
    <m/>
  </r>
  <r>
    <n v="80"/>
    <s v="Альянс"/>
    <x v="0"/>
    <x v="0"/>
    <m/>
    <m/>
    <s v=""/>
    <m/>
    <m/>
    <m/>
    <n v="0"/>
    <m/>
    <m/>
    <n v="0"/>
    <n v="0"/>
    <n v="0"/>
    <m/>
    <m/>
    <m/>
    <m/>
    <m/>
    <m/>
    <m/>
    <m/>
    <m/>
    <m/>
    <m/>
    <m/>
    <n v="0"/>
    <n v="0"/>
    <n v="0"/>
    <n v="0"/>
    <n v="0"/>
    <n v="0"/>
    <n v="0"/>
    <n v="0"/>
    <m/>
    <m/>
    <m/>
  </r>
  <r>
    <n v="81"/>
    <s v="Альянс"/>
    <x v="0"/>
    <x v="0"/>
    <m/>
    <m/>
    <s v=""/>
    <m/>
    <m/>
    <m/>
    <n v="0"/>
    <m/>
    <m/>
    <n v="0"/>
    <n v="0"/>
    <n v="0"/>
    <m/>
    <m/>
    <m/>
    <m/>
    <m/>
    <m/>
    <m/>
    <m/>
    <m/>
    <m/>
    <m/>
    <m/>
    <n v="0"/>
    <n v="0"/>
    <n v="0"/>
    <n v="0"/>
    <n v="0"/>
    <n v="0"/>
    <n v="0"/>
    <n v="0"/>
    <m/>
    <m/>
    <m/>
  </r>
  <r>
    <n v="82"/>
    <s v="Альянс"/>
    <x v="0"/>
    <x v="0"/>
    <m/>
    <m/>
    <s v=""/>
    <m/>
    <m/>
    <m/>
    <n v="0"/>
    <m/>
    <m/>
    <n v="0"/>
    <n v="0"/>
    <n v="0"/>
    <m/>
    <m/>
    <m/>
    <m/>
    <m/>
    <m/>
    <m/>
    <m/>
    <m/>
    <m/>
    <m/>
    <m/>
    <n v="0"/>
    <n v="0"/>
    <n v="0"/>
    <n v="0"/>
    <n v="0"/>
    <n v="0"/>
    <n v="0"/>
    <n v="0"/>
    <m/>
    <m/>
    <m/>
  </r>
  <r>
    <n v="83"/>
    <s v="Альянс"/>
    <x v="0"/>
    <x v="0"/>
    <m/>
    <m/>
    <s v=""/>
    <m/>
    <m/>
    <m/>
    <n v="0"/>
    <m/>
    <m/>
    <n v="0"/>
    <n v="0"/>
    <n v="0"/>
    <m/>
    <m/>
    <m/>
    <m/>
    <m/>
    <m/>
    <m/>
    <m/>
    <m/>
    <m/>
    <m/>
    <m/>
    <n v="0"/>
    <n v="0"/>
    <n v="0"/>
    <n v="0"/>
    <n v="0"/>
    <n v="0"/>
    <n v="0"/>
    <n v="0"/>
    <m/>
    <m/>
    <m/>
  </r>
  <r>
    <n v="84"/>
    <s v="Альянс"/>
    <x v="0"/>
    <x v="0"/>
    <m/>
    <m/>
    <s v=""/>
    <m/>
    <m/>
    <m/>
    <n v="0"/>
    <m/>
    <m/>
    <n v="0"/>
    <n v="0"/>
    <n v="0"/>
    <m/>
    <m/>
    <m/>
    <m/>
    <m/>
    <m/>
    <m/>
    <m/>
    <m/>
    <m/>
    <m/>
    <m/>
    <n v="0"/>
    <n v="0"/>
    <n v="0"/>
    <n v="0"/>
    <n v="0"/>
    <n v="0"/>
    <n v="0"/>
    <n v="0"/>
    <m/>
    <m/>
    <m/>
  </r>
  <r>
    <n v="85"/>
    <s v="Альянс"/>
    <x v="0"/>
    <x v="0"/>
    <m/>
    <m/>
    <s v=""/>
    <m/>
    <m/>
    <m/>
    <n v="0"/>
    <m/>
    <m/>
    <n v="0"/>
    <n v="0"/>
    <n v="0"/>
    <m/>
    <m/>
    <m/>
    <m/>
    <m/>
    <m/>
    <m/>
    <m/>
    <m/>
    <m/>
    <m/>
    <m/>
    <n v="0"/>
    <n v="0"/>
    <n v="0"/>
    <n v="0"/>
    <n v="0"/>
    <n v="0"/>
    <n v="0"/>
    <n v="0"/>
    <m/>
    <m/>
    <m/>
  </r>
  <r>
    <n v="86"/>
    <s v="Альянс"/>
    <x v="0"/>
    <x v="0"/>
    <m/>
    <m/>
    <s v=""/>
    <m/>
    <m/>
    <m/>
    <n v="0"/>
    <m/>
    <m/>
    <n v="0"/>
    <n v="0"/>
    <n v="0"/>
    <m/>
    <m/>
    <m/>
    <m/>
    <m/>
    <m/>
    <m/>
    <m/>
    <m/>
    <m/>
    <m/>
    <m/>
    <n v="0"/>
    <n v="0"/>
    <n v="0"/>
    <n v="0"/>
    <n v="0"/>
    <n v="0"/>
    <n v="0"/>
    <n v="0"/>
    <m/>
    <m/>
    <m/>
  </r>
  <r>
    <n v="87"/>
    <s v="Альянс"/>
    <x v="0"/>
    <x v="0"/>
    <m/>
    <m/>
    <s v=""/>
    <m/>
    <m/>
    <m/>
    <n v="0"/>
    <m/>
    <m/>
    <n v="0"/>
    <n v="0"/>
    <n v="0"/>
    <m/>
    <m/>
    <m/>
    <m/>
    <m/>
    <m/>
    <m/>
    <m/>
    <m/>
    <m/>
    <m/>
    <m/>
    <n v="0"/>
    <n v="0"/>
    <n v="0"/>
    <n v="0"/>
    <n v="0"/>
    <n v="0"/>
    <n v="0"/>
    <n v="0"/>
    <m/>
    <m/>
    <m/>
  </r>
  <r>
    <n v="88"/>
    <s v="Альянс"/>
    <x v="0"/>
    <x v="0"/>
    <m/>
    <m/>
    <s v=""/>
    <m/>
    <m/>
    <m/>
    <n v="0"/>
    <m/>
    <m/>
    <n v="0"/>
    <n v="0"/>
    <n v="0"/>
    <m/>
    <m/>
    <m/>
    <m/>
    <m/>
    <m/>
    <m/>
    <m/>
    <m/>
    <m/>
    <m/>
    <m/>
    <n v="0"/>
    <n v="0"/>
    <n v="0"/>
    <n v="0"/>
    <n v="0"/>
    <n v="0"/>
    <n v="0"/>
    <n v="0"/>
    <m/>
    <m/>
    <m/>
  </r>
  <r>
    <n v="89"/>
    <s v="Альянс"/>
    <x v="0"/>
    <x v="0"/>
    <m/>
    <m/>
    <s v=""/>
    <m/>
    <m/>
    <m/>
    <n v="20"/>
    <m/>
    <m/>
    <n v="0"/>
    <n v="0"/>
    <n v="0"/>
    <m/>
    <m/>
    <m/>
    <m/>
    <m/>
    <m/>
    <m/>
    <m/>
    <m/>
    <m/>
    <m/>
    <m/>
    <n v="0"/>
    <n v="0"/>
    <n v="0"/>
    <n v="0"/>
    <n v="0"/>
    <n v="0"/>
    <n v="0"/>
    <n v="0"/>
    <m/>
    <m/>
    <m/>
  </r>
  <r>
    <n v="90"/>
    <s v="Альянс"/>
    <x v="0"/>
    <x v="0"/>
    <m/>
    <m/>
    <s v=""/>
    <m/>
    <m/>
    <m/>
    <n v="0"/>
    <m/>
    <m/>
    <n v="0"/>
    <n v="0"/>
    <n v="0"/>
    <m/>
    <m/>
    <m/>
    <m/>
    <m/>
    <m/>
    <m/>
    <m/>
    <m/>
    <m/>
    <m/>
    <m/>
    <n v="0"/>
    <n v="0"/>
    <n v="0"/>
    <n v="0"/>
    <n v="0"/>
    <n v="0"/>
    <n v="0"/>
    <n v="0"/>
    <m/>
    <m/>
    <m/>
  </r>
  <r>
    <n v="91"/>
    <s v="Альянс"/>
    <x v="0"/>
    <x v="0"/>
    <m/>
    <m/>
    <s v=""/>
    <m/>
    <m/>
    <m/>
    <n v="0"/>
    <m/>
    <m/>
    <n v="0"/>
    <n v="0"/>
    <n v="0"/>
    <m/>
    <m/>
    <m/>
    <m/>
    <m/>
    <m/>
    <m/>
    <m/>
    <m/>
    <m/>
    <m/>
    <m/>
    <n v="0"/>
    <n v="0"/>
    <n v="0"/>
    <n v="0"/>
    <n v="0"/>
    <n v="0"/>
    <n v="0"/>
    <n v="0"/>
    <m/>
    <m/>
    <m/>
  </r>
  <r>
    <n v="92"/>
    <s v="Альянс"/>
    <x v="0"/>
    <x v="0"/>
    <m/>
    <m/>
    <s v=""/>
    <m/>
    <m/>
    <m/>
    <n v="0"/>
    <m/>
    <m/>
    <n v="0"/>
    <n v="0"/>
    <n v="0"/>
    <m/>
    <m/>
    <m/>
    <m/>
    <m/>
    <m/>
    <m/>
    <m/>
    <m/>
    <m/>
    <m/>
    <m/>
    <n v="0"/>
    <n v="0"/>
    <n v="0"/>
    <n v="0"/>
    <n v="0"/>
    <n v="0"/>
    <n v="0"/>
    <n v="0"/>
    <m/>
    <m/>
    <m/>
  </r>
  <r>
    <n v="93"/>
    <s v="Альянс"/>
    <x v="0"/>
    <x v="0"/>
    <m/>
    <m/>
    <s v=""/>
    <m/>
    <m/>
    <m/>
    <n v="0"/>
    <m/>
    <m/>
    <n v="0"/>
    <n v="0"/>
    <n v="0"/>
    <m/>
    <m/>
    <m/>
    <m/>
    <m/>
    <m/>
    <m/>
    <m/>
    <m/>
    <m/>
    <m/>
    <m/>
    <n v="0"/>
    <n v="0"/>
    <n v="0"/>
    <n v="0"/>
    <n v="0"/>
    <n v="0"/>
    <n v="0"/>
    <n v="0"/>
    <m/>
    <m/>
    <m/>
  </r>
  <r>
    <n v="94"/>
    <s v="Альянс"/>
    <x v="0"/>
    <x v="0"/>
    <m/>
    <m/>
    <s v=""/>
    <m/>
    <m/>
    <m/>
    <n v="0"/>
    <m/>
    <m/>
    <n v="0"/>
    <n v="0"/>
    <n v="0"/>
    <m/>
    <m/>
    <m/>
    <m/>
    <m/>
    <m/>
    <m/>
    <m/>
    <m/>
    <m/>
    <m/>
    <m/>
    <n v="0"/>
    <n v="0"/>
    <n v="0"/>
    <n v="0"/>
    <n v="0"/>
    <n v="0"/>
    <n v="0"/>
    <n v="0"/>
    <m/>
    <m/>
    <m/>
  </r>
  <r>
    <n v="95"/>
    <s v="Альянс"/>
    <x v="0"/>
    <x v="0"/>
    <m/>
    <m/>
    <s v=""/>
    <m/>
    <m/>
    <m/>
    <n v="0"/>
    <m/>
    <m/>
    <n v="0"/>
    <n v="0"/>
    <n v="0"/>
    <m/>
    <m/>
    <m/>
    <m/>
    <m/>
    <m/>
    <m/>
    <m/>
    <m/>
    <m/>
    <m/>
    <m/>
    <n v="0"/>
    <n v="0"/>
    <n v="0"/>
    <n v="0"/>
    <n v="0"/>
    <n v="0"/>
    <n v="0"/>
    <n v="0"/>
    <m/>
    <m/>
    <m/>
  </r>
  <r>
    <n v="96"/>
    <s v="Альянс"/>
    <x v="0"/>
    <x v="0"/>
    <m/>
    <m/>
    <s v=""/>
    <m/>
    <m/>
    <m/>
    <n v="0"/>
    <m/>
    <m/>
    <n v="0"/>
    <n v="0"/>
    <n v="0"/>
    <m/>
    <m/>
    <m/>
    <m/>
    <m/>
    <m/>
    <m/>
    <m/>
    <m/>
    <m/>
    <m/>
    <m/>
    <n v="0"/>
    <n v="0"/>
    <n v="0"/>
    <n v="0"/>
    <n v="0"/>
    <n v="0"/>
    <n v="0"/>
    <n v="0"/>
    <m/>
    <m/>
    <m/>
  </r>
  <r>
    <n v="97"/>
    <s v="Альянс"/>
    <x v="0"/>
    <x v="0"/>
    <m/>
    <m/>
    <s v=""/>
    <m/>
    <m/>
    <m/>
    <n v="0"/>
    <m/>
    <m/>
    <n v="0"/>
    <n v="0"/>
    <n v="0"/>
    <m/>
    <m/>
    <m/>
    <m/>
    <m/>
    <m/>
    <m/>
    <m/>
    <m/>
    <m/>
    <m/>
    <m/>
    <n v="0"/>
    <n v="0"/>
    <n v="0"/>
    <n v="0"/>
    <n v="0"/>
    <n v="0"/>
    <n v="0"/>
    <n v="0"/>
    <m/>
    <m/>
    <m/>
  </r>
  <r>
    <n v="98"/>
    <s v="Альянс"/>
    <x v="0"/>
    <x v="0"/>
    <m/>
    <m/>
    <s v=""/>
    <m/>
    <m/>
    <m/>
    <n v="0"/>
    <m/>
    <m/>
    <n v="0"/>
    <n v="0"/>
    <n v="0"/>
    <m/>
    <m/>
    <m/>
    <m/>
    <m/>
    <m/>
    <m/>
    <m/>
    <m/>
    <m/>
    <m/>
    <m/>
    <n v="0"/>
    <n v="0"/>
    <n v="0"/>
    <n v="0"/>
    <n v="0"/>
    <n v="0"/>
    <n v="0"/>
    <n v="0"/>
    <m/>
    <m/>
    <m/>
  </r>
  <r>
    <n v="99"/>
    <s v="Альянс"/>
    <x v="0"/>
    <x v="0"/>
    <m/>
    <m/>
    <s v=""/>
    <m/>
    <m/>
    <m/>
    <n v="0"/>
    <m/>
    <m/>
    <n v="0"/>
    <n v="0"/>
    <n v="0"/>
    <m/>
    <m/>
    <m/>
    <m/>
    <m/>
    <m/>
    <m/>
    <m/>
    <m/>
    <m/>
    <m/>
    <m/>
    <n v="0"/>
    <n v="0"/>
    <n v="0"/>
    <n v="0"/>
    <n v="0"/>
    <n v="0"/>
    <n v="0"/>
    <n v="0"/>
    <m/>
    <m/>
    <m/>
  </r>
  <r>
    <n v="100"/>
    <s v="Альянс"/>
    <x v="0"/>
    <x v="0"/>
    <m/>
    <m/>
    <s v=""/>
    <m/>
    <m/>
    <m/>
    <n v="0"/>
    <m/>
    <m/>
    <n v="0"/>
    <n v="0"/>
    <n v="0"/>
    <m/>
    <m/>
    <m/>
    <m/>
    <m/>
    <m/>
    <m/>
    <m/>
    <m/>
    <m/>
    <m/>
    <m/>
    <n v="0"/>
    <n v="0"/>
    <n v="0"/>
    <n v="0"/>
    <n v="0"/>
    <n v="0"/>
    <n v="0"/>
    <n v="0"/>
    <m/>
    <m/>
    <m/>
  </r>
  <r>
    <n v="101"/>
    <s v="Альянс"/>
    <x v="0"/>
    <x v="0"/>
    <m/>
    <m/>
    <s v=""/>
    <m/>
    <m/>
    <m/>
    <n v="0"/>
    <m/>
    <m/>
    <n v="0"/>
    <n v="0"/>
    <n v="0"/>
    <m/>
    <m/>
    <m/>
    <m/>
    <m/>
    <m/>
    <m/>
    <m/>
    <m/>
    <m/>
    <m/>
    <m/>
    <n v="0"/>
    <n v="0"/>
    <n v="0"/>
    <n v="0"/>
    <n v="0"/>
    <n v="0"/>
    <n v="0"/>
    <n v="0"/>
    <m/>
    <m/>
    <m/>
  </r>
  <r>
    <n v="102"/>
    <s v="Альянс"/>
    <x v="0"/>
    <x v="0"/>
    <m/>
    <m/>
    <s v=""/>
    <m/>
    <m/>
    <m/>
    <n v="0"/>
    <m/>
    <m/>
    <n v="0"/>
    <n v="0"/>
    <n v="0"/>
    <m/>
    <m/>
    <m/>
    <m/>
    <m/>
    <m/>
    <m/>
    <m/>
    <m/>
    <m/>
    <m/>
    <m/>
    <n v="0"/>
    <n v="0"/>
    <n v="0"/>
    <n v="0"/>
    <n v="0"/>
    <n v="0"/>
    <n v="0"/>
    <n v="0"/>
    <m/>
    <m/>
    <m/>
  </r>
  <r>
    <n v="103"/>
    <s v="Альянс"/>
    <x v="0"/>
    <x v="0"/>
    <m/>
    <m/>
    <s v=""/>
    <m/>
    <m/>
    <m/>
    <n v="0"/>
    <m/>
    <m/>
    <n v="0"/>
    <n v="0"/>
    <n v="0"/>
    <m/>
    <m/>
    <m/>
    <m/>
    <m/>
    <m/>
    <m/>
    <m/>
    <m/>
    <m/>
    <m/>
    <m/>
    <n v="0"/>
    <n v="0"/>
    <n v="0"/>
    <n v="0"/>
    <n v="0"/>
    <n v="0"/>
    <n v="0"/>
    <n v="0"/>
    <m/>
    <m/>
    <m/>
  </r>
  <r>
    <n v="104"/>
    <s v="Альянс"/>
    <x v="0"/>
    <x v="0"/>
    <m/>
    <m/>
    <s v=""/>
    <m/>
    <m/>
    <m/>
    <n v="0"/>
    <m/>
    <m/>
    <n v="0"/>
    <n v="0"/>
    <n v="0"/>
    <m/>
    <m/>
    <m/>
    <m/>
    <m/>
    <m/>
    <m/>
    <m/>
    <m/>
    <m/>
    <m/>
    <m/>
    <n v="0"/>
    <n v="0"/>
    <n v="0"/>
    <n v="0"/>
    <n v="0"/>
    <n v="0"/>
    <n v="0"/>
    <n v="0"/>
    <m/>
    <m/>
    <m/>
  </r>
  <r>
    <n v="105"/>
    <s v="Альянс"/>
    <x v="0"/>
    <x v="0"/>
    <m/>
    <m/>
    <s v=""/>
    <m/>
    <m/>
    <m/>
    <n v="0"/>
    <m/>
    <m/>
    <n v="0"/>
    <n v="0"/>
    <n v="0"/>
    <m/>
    <m/>
    <m/>
    <m/>
    <m/>
    <m/>
    <m/>
    <m/>
    <m/>
    <m/>
    <m/>
    <m/>
    <n v="0"/>
    <n v="0"/>
    <n v="0"/>
    <n v="0"/>
    <n v="0"/>
    <n v="0"/>
    <n v="0"/>
    <n v="0"/>
    <m/>
    <m/>
    <m/>
  </r>
  <r>
    <n v="106"/>
    <s v="Альянс"/>
    <x v="0"/>
    <x v="0"/>
    <m/>
    <m/>
    <s v=""/>
    <m/>
    <m/>
    <m/>
    <n v="0"/>
    <m/>
    <m/>
    <n v="0"/>
    <n v="0"/>
    <n v="0"/>
    <m/>
    <m/>
    <m/>
    <m/>
    <m/>
    <m/>
    <m/>
    <m/>
    <m/>
    <m/>
    <m/>
    <m/>
    <n v="0"/>
    <n v="0"/>
    <n v="0"/>
    <n v="0"/>
    <n v="0"/>
    <n v="0"/>
    <n v="0"/>
    <n v="0"/>
    <m/>
    <m/>
    <m/>
  </r>
  <r>
    <n v="107"/>
    <s v="Альянс"/>
    <x v="0"/>
    <x v="0"/>
    <m/>
    <m/>
    <s v=""/>
    <m/>
    <m/>
    <m/>
    <n v="0"/>
    <m/>
    <m/>
    <n v="0"/>
    <n v="0"/>
    <n v="0"/>
    <m/>
    <m/>
    <m/>
    <m/>
    <m/>
    <m/>
    <m/>
    <m/>
    <m/>
    <m/>
    <m/>
    <m/>
    <n v="0"/>
    <n v="0"/>
    <n v="0"/>
    <n v="0"/>
    <n v="0"/>
    <n v="0"/>
    <n v="0"/>
    <n v="0"/>
    <m/>
    <m/>
    <m/>
  </r>
  <r>
    <n v="108"/>
    <s v="Альянс"/>
    <x v="0"/>
    <x v="0"/>
    <m/>
    <m/>
    <s v=""/>
    <m/>
    <m/>
    <m/>
    <n v="0"/>
    <m/>
    <m/>
    <n v="0"/>
    <n v="0"/>
    <n v="0"/>
    <m/>
    <m/>
    <m/>
    <m/>
    <m/>
    <m/>
    <m/>
    <m/>
    <m/>
    <m/>
    <m/>
    <m/>
    <n v="0"/>
    <n v="0"/>
    <n v="0"/>
    <n v="0"/>
    <n v="0"/>
    <n v="0"/>
    <n v="0"/>
    <n v="0"/>
    <m/>
    <m/>
    <m/>
  </r>
  <r>
    <n v="109"/>
    <s v="Альянс"/>
    <x v="0"/>
    <x v="0"/>
    <m/>
    <m/>
    <s v=""/>
    <m/>
    <m/>
    <m/>
    <n v="0"/>
    <m/>
    <m/>
    <n v="0"/>
    <n v="0"/>
    <n v="0"/>
    <m/>
    <m/>
    <m/>
    <m/>
    <m/>
    <m/>
    <m/>
    <m/>
    <m/>
    <m/>
    <m/>
    <m/>
    <n v="0"/>
    <n v="0"/>
    <n v="0"/>
    <n v="0"/>
    <n v="0"/>
    <n v="0"/>
    <n v="0"/>
    <n v="0"/>
    <m/>
    <m/>
    <m/>
  </r>
  <r>
    <n v="110"/>
    <s v="Альянс"/>
    <x v="0"/>
    <x v="0"/>
    <m/>
    <m/>
    <s v=""/>
    <m/>
    <m/>
    <m/>
    <n v="0"/>
    <m/>
    <m/>
    <n v="0"/>
    <n v="0"/>
    <n v="0"/>
    <m/>
    <m/>
    <m/>
    <m/>
    <m/>
    <m/>
    <m/>
    <m/>
    <m/>
    <m/>
    <m/>
    <m/>
    <n v="0"/>
    <n v="0"/>
    <n v="0"/>
    <n v="0"/>
    <n v="0"/>
    <n v="0"/>
    <n v="0"/>
    <n v="0"/>
    <m/>
    <m/>
    <m/>
  </r>
  <r>
    <n v="111"/>
    <s v="Альянс"/>
    <x v="0"/>
    <x v="0"/>
    <m/>
    <m/>
    <s v=""/>
    <m/>
    <m/>
    <m/>
    <n v="0"/>
    <m/>
    <m/>
    <n v="0"/>
    <n v="0"/>
    <n v="0"/>
    <m/>
    <m/>
    <m/>
    <m/>
    <m/>
    <m/>
    <m/>
    <m/>
    <m/>
    <m/>
    <m/>
    <m/>
    <n v="0"/>
    <n v="0"/>
    <n v="0"/>
    <n v="0"/>
    <n v="0"/>
    <n v="0"/>
    <n v="0"/>
    <n v="0"/>
    <m/>
    <m/>
    <m/>
  </r>
  <r>
    <n v="112"/>
    <s v="Альянс"/>
    <x v="0"/>
    <x v="0"/>
    <m/>
    <m/>
    <s v=""/>
    <m/>
    <m/>
    <m/>
    <n v="0"/>
    <m/>
    <m/>
    <n v="0"/>
    <n v="0"/>
    <n v="0"/>
    <m/>
    <m/>
    <m/>
    <m/>
    <m/>
    <m/>
    <m/>
    <m/>
    <m/>
    <m/>
    <m/>
    <m/>
    <n v="0"/>
    <n v="0"/>
    <n v="0"/>
    <n v="0"/>
    <n v="0"/>
    <n v="0"/>
    <n v="0"/>
    <n v="0"/>
    <m/>
    <m/>
    <m/>
  </r>
  <r>
    <n v="113"/>
    <s v="Альянс"/>
    <x v="0"/>
    <x v="0"/>
    <m/>
    <m/>
    <s v=""/>
    <m/>
    <m/>
    <m/>
    <n v="0"/>
    <m/>
    <m/>
    <n v="0"/>
    <n v="0"/>
    <n v="0"/>
    <m/>
    <m/>
    <m/>
    <m/>
    <m/>
    <m/>
    <m/>
    <m/>
    <m/>
    <m/>
    <m/>
    <m/>
    <n v="0"/>
    <n v="0"/>
    <n v="0"/>
    <n v="0"/>
    <n v="0"/>
    <n v="0"/>
    <n v="0"/>
    <n v="0"/>
    <m/>
    <m/>
    <m/>
  </r>
  <r>
    <n v="114"/>
    <s v="Альянс"/>
    <x v="0"/>
    <x v="0"/>
    <m/>
    <m/>
    <s v=""/>
    <m/>
    <m/>
    <m/>
    <n v="0"/>
    <m/>
    <m/>
    <n v="0"/>
    <n v="0"/>
    <n v="0"/>
    <m/>
    <m/>
    <m/>
    <m/>
    <m/>
    <m/>
    <m/>
    <m/>
    <m/>
    <m/>
    <m/>
    <m/>
    <n v="0"/>
    <n v="0"/>
    <n v="0"/>
    <n v="0"/>
    <n v="0"/>
    <n v="0"/>
    <n v="0"/>
    <n v="0"/>
    <m/>
    <m/>
    <m/>
  </r>
  <r>
    <n v="115"/>
    <s v="Альянс"/>
    <x v="0"/>
    <x v="0"/>
    <m/>
    <m/>
    <s v=""/>
    <m/>
    <m/>
    <m/>
    <n v="0"/>
    <m/>
    <m/>
    <n v="0"/>
    <n v="0"/>
    <n v="0"/>
    <m/>
    <m/>
    <m/>
    <m/>
    <m/>
    <m/>
    <m/>
    <m/>
    <m/>
    <m/>
    <m/>
    <m/>
    <n v="0"/>
    <n v="0"/>
    <n v="0"/>
    <n v="0"/>
    <n v="0"/>
    <n v="0"/>
    <n v="0"/>
    <n v="0"/>
    <m/>
    <m/>
    <m/>
  </r>
  <r>
    <n v="116"/>
    <s v="Альянс"/>
    <x v="0"/>
    <x v="0"/>
    <m/>
    <m/>
    <s v=""/>
    <m/>
    <m/>
    <m/>
    <n v="0"/>
    <m/>
    <m/>
    <n v="0"/>
    <n v="0"/>
    <n v="0"/>
    <m/>
    <m/>
    <m/>
    <m/>
    <m/>
    <m/>
    <m/>
    <m/>
    <m/>
    <m/>
    <m/>
    <m/>
    <n v="0"/>
    <n v="0"/>
    <n v="0"/>
    <n v="0"/>
    <n v="0"/>
    <n v="0"/>
    <n v="0"/>
    <n v="0"/>
    <m/>
    <m/>
    <m/>
  </r>
  <r>
    <n v="117"/>
    <s v="Альянс"/>
    <x v="0"/>
    <x v="0"/>
    <m/>
    <m/>
    <s v=""/>
    <m/>
    <m/>
    <m/>
    <n v="0"/>
    <m/>
    <m/>
    <n v="0"/>
    <n v="0"/>
    <n v="0"/>
    <m/>
    <m/>
    <m/>
    <m/>
    <m/>
    <m/>
    <m/>
    <m/>
    <m/>
    <m/>
    <m/>
    <m/>
    <n v="0"/>
    <n v="0"/>
    <n v="0"/>
    <n v="0"/>
    <n v="0"/>
    <n v="0"/>
    <n v="0"/>
    <n v="0"/>
    <m/>
    <m/>
    <m/>
  </r>
  <r>
    <n v="118"/>
    <s v="Альянс"/>
    <x v="0"/>
    <x v="0"/>
    <m/>
    <m/>
    <s v=""/>
    <m/>
    <m/>
    <m/>
    <n v="0"/>
    <m/>
    <m/>
    <n v="0"/>
    <n v="0"/>
    <n v="0"/>
    <m/>
    <m/>
    <m/>
    <m/>
    <m/>
    <m/>
    <m/>
    <m/>
    <m/>
    <m/>
    <m/>
    <m/>
    <n v="0"/>
    <n v="0"/>
    <n v="0"/>
    <n v="0"/>
    <n v="0"/>
    <n v="0"/>
    <n v="0"/>
    <n v="0"/>
    <m/>
    <m/>
    <m/>
  </r>
  <r>
    <n v="119"/>
    <s v="Альянс"/>
    <x v="0"/>
    <x v="0"/>
    <m/>
    <m/>
    <s v=""/>
    <m/>
    <m/>
    <m/>
    <n v="0"/>
    <m/>
    <m/>
    <n v="0"/>
    <n v="0"/>
    <n v="0"/>
    <m/>
    <m/>
    <m/>
    <m/>
    <m/>
    <m/>
    <m/>
    <m/>
    <m/>
    <m/>
    <m/>
    <m/>
    <n v="0"/>
    <n v="0"/>
    <n v="0"/>
    <n v="0"/>
    <n v="0"/>
    <n v="0"/>
    <n v="0"/>
    <n v="0"/>
    <m/>
    <m/>
    <m/>
  </r>
  <r>
    <n v="120"/>
    <s v="Альянс"/>
    <x v="0"/>
    <x v="0"/>
    <m/>
    <m/>
    <s v=""/>
    <m/>
    <m/>
    <m/>
    <n v="0"/>
    <m/>
    <m/>
    <n v="0"/>
    <n v="0"/>
    <n v="0"/>
    <m/>
    <m/>
    <m/>
    <m/>
    <m/>
    <m/>
    <m/>
    <m/>
    <m/>
    <m/>
    <m/>
    <m/>
    <n v="0"/>
    <n v="0"/>
    <n v="0"/>
    <n v="0"/>
    <n v="0"/>
    <n v="0"/>
    <n v="0"/>
    <n v="0"/>
    <m/>
    <m/>
    <m/>
  </r>
  <r>
    <n v="121"/>
    <s v="Альянс"/>
    <x v="0"/>
    <x v="0"/>
    <m/>
    <m/>
    <s v=""/>
    <m/>
    <m/>
    <m/>
    <n v="0"/>
    <m/>
    <m/>
    <n v="0"/>
    <n v="0"/>
    <n v="0"/>
    <m/>
    <m/>
    <m/>
    <m/>
    <m/>
    <m/>
    <m/>
    <m/>
    <m/>
    <m/>
    <m/>
    <m/>
    <n v="0"/>
    <n v="0"/>
    <n v="0"/>
    <n v="0"/>
    <n v="0"/>
    <n v="0"/>
    <n v="0"/>
    <n v="0"/>
    <m/>
    <m/>
    <m/>
  </r>
  <r>
    <n v="122"/>
    <s v="Альянс"/>
    <x v="0"/>
    <x v="0"/>
    <m/>
    <m/>
    <s v=""/>
    <m/>
    <m/>
    <m/>
    <n v="0"/>
    <m/>
    <m/>
    <n v="0"/>
    <n v="0"/>
    <n v="0"/>
    <m/>
    <m/>
    <m/>
    <m/>
    <m/>
    <m/>
    <m/>
    <m/>
    <m/>
    <m/>
    <m/>
    <m/>
    <n v="0"/>
    <n v="0"/>
    <n v="0"/>
    <n v="0"/>
    <n v="0"/>
    <n v="0"/>
    <n v="0"/>
    <n v="0"/>
    <m/>
    <m/>
    <m/>
  </r>
  <r>
    <n v="123"/>
    <s v="Альянс"/>
    <x v="0"/>
    <x v="0"/>
    <m/>
    <m/>
    <s v=""/>
    <m/>
    <m/>
    <m/>
    <n v="0"/>
    <m/>
    <m/>
    <n v="0"/>
    <n v="0"/>
    <n v="0"/>
    <m/>
    <m/>
    <m/>
    <m/>
    <m/>
    <m/>
    <m/>
    <m/>
    <m/>
    <m/>
    <m/>
    <m/>
    <n v="0"/>
    <n v="0"/>
    <n v="0"/>
    <n v="0"/>
    <n v="0"/>
    <n v="0"/>
    <n v="0"/>
    <n v="0"/>
    <m/>
    <m/>
    <m/>
  </r>
  <r>
    <n v="124"/>
    <s v="Альянс"/>
    <x v="0"/>
    <x v="0"/>
    <m/>
    <m/>
    <s v=""/>
    <m/>
    <m/>
    <m/>
    <n v="0"/>
    <m/>
    <m/>
    <n v="0"/>
    <n v="0"/>
    <n v="0"/>
    <m/>
    <m/>
    <m/>
    <m/>
    <m/>
    <m/>
    <m/>
    <m/>
    <m/>
    <m/>
    <m/>
    <m/>
    <n v="0"/>
    <n v="0"/>
    <n v="0"/>
    <n v="0"/>
    <n v="0"/>
    <n v="0"/>
    <n v="0"/>
    <n v="0"/>
    <m/>
    <m/>
    <m/>
  </r>
  <r>
    <n v="125"/>
    <s v="Альянс"/>
    <x v="0"/>
    <x v="0"/>
    <m/>
    <m/>
    <s v=""/>
    <m/>
    <m/>
    <m/>
    <n v="0"/>
    <m/>
    <m/>
    <n v="0"/>
    <n v="0"/>
    <n v="0"/>
    <m/>
    <m/>
    <m/>
    <m/>
    <m/>
    <m/>
    <m/>
    <m/>
    <m/>
    <m/>
    <m/>
    <m/>
    <n v="0"/>
    <n v="0"/>
    <n v="0"/>
    <n v="0"/>
    <n v="0"/>
    <n v="0"/>
    <n v="0"/>
    <n v="0"/>
    <m/>
    <m/>
    <m/>
  </r>
  <r>
    <n v="126"/>
    <s v="Альянс"/>
    <x v="0"/>
    <x v="0"/>
    <m/>
    <m/>
    <s v=""/>
    <m/>
    <m/>
    <m/>
    <n v="0"/>
    <m/>
    <m/>
    <n v="0"/>
    <n v="0"/>
    <n v="0"/>
    <m/>
    <m/>
    <m/>
    <m/>
    <m/>
    <m/>
    <m/>
    <m/>
    <m/>
    <m/>
    <m/>
    <m/>
    <n v="0"/>
    <n v="0"/>
    <n v="0"/>
    <n v="0"/>
    <n v="0"/>
    <n v="0"/>
    <n v="0"/>
    <n v="0"/>
    <m/>
    <m/>
    <m/>
  </r>
  <r>
    <n v="127"/>
    <s v="Альянс"/>
    <x v="0"/>
    <x v="0"/>
    <m/>
    <m/>
    <s v=""/>
    <m/>
    <m/>
    <m/>
    <n v="0"/>
    <m/>
    <m/>
    <n v="0"/>
    <n v="0"/>
    <n v="0"/>
    <m/>
    <m/>
    <m/>
    <m/>
    <m/>
    <m/>
    <m/>
    <m/>
    <m/>
    <m/>
    <m/>
    <m/>
    <n v="0"/>
    <n v="0"/>
    <n v="0"/>
    <n v="0"/>
    <n v="0"/>
    <n v="0"/>
    <n v="0"/>
    <n v="0"/>
    <m/>
    <m/>
    <m/>
  </r>
  <r>
    <n v="128"/>
    <s v="Альянс"/>
    <x v="0"/>
    <x v="0"/>
    <m/>
    <m/>
    <s v=""/>
    <m/>
    <m/>
    <m/>
    <n v="0"/>
    <m/>
    <m/>
    <n v="0"/>
    <n v="0"/>
    <n v="0"/>
    <m/>
    <m/>
    <m/>
    <m/>
    <m/>
    <m/>
    <m/>
    <m/>
    <m/>
    <m/>
    <m/>
    <m/>
    <n v="0"/>
    <n v="0"/>
    <n v="0"/>
    <n v="0"/>
    <n v="0"/>
    <n v="0"/>
    <n v="0"/>
    <n v="0"/>
    <m/>
    <m/>
    <m/>
  </r>
  <r>
    <n v="129"/>
    <s v="Альянс"/>
    <x v="0"/>
    <x v="0"/>
    <m/>
    <m/>
    <s v=""/>
    <m/>
    <m/>
    <m/>
    <n v="0"/>
    <m/>
    <m/>
    <n v="0"/>
    <n v="0"/>
    <n v="0"/>
    <m/>
    <m/>
    <m/>
    <m/>
    <m/>
    <m/>
    <m/>
    <m/>
    <m/>
    <m/>
    <m/>
    <m/>
    <n v="0"/>
    <n v="0"/>
    <n v="0"/>
    <n v="0"/>
    <n v="0"/>
    <n v="0"/>
    <n v="0"/>
    <n v="0"/>
    <m/>
    <m/>
    <m/>
  </r>
  <r>
    <n v="130"/>
    <s v="Альянс"/>
    <x v="0"/>
    <x v="0"/>
    <m/>
    <m/>
    <s v=""/>
    <m/>
    <m/>
    <m/>
    <n v="0"/>
    <m/>
    <m/>
    <n v="0"/>
    <n v="0"/>
    <n v="0"/>
    <m/>
    <m/>
    <m/>
    <m/>
    <m/>
    <m/>
    <m/>
    <m/>
    <m/>
    <m/>
    <m/>
    <m/>
    <n v="0"/>
    <n v="0"/>
    <n v="0"/>
    <n v="0"/>
    <n v="0"/>
    <n v="0"/>
    <n v="0"/>
    <n v="0"/>
    <m/>
    <m/>
    <m/>
  </r>
  <r>
    <n v="131"/>
    <s v="Альянс"/>
    <x v="0"/>
    <x v="0"/>
    <m/>
    <m/>
    <s v=""/>
    <m/>
    <m/>
    <m/>
    <n v="0"/>
    <m/>
    <m/>
    <n v="0"/>
    <n v="0"/>
    <n v="0"/>
    <m/>
    <m/>
    <m/>
    <m/>
    <m/>
    <m/>
    <m/>
    <m/>
    <m/>
    <m/>
    <m/>
    <m/>
    <n v="0"/>
    <n v="0"/>
    <n v="0"/>
    <n v="0"/>
    <n v="0"/>
    <n v="0"/>
    <n v="0"/>
    <n v="0"/>
    <m/>
    <m/>
    <m/>
  </r>
  <r>
    <n v="132"/>
    <s v="Альянс"/>
    <x v="0"/>
    <x v="0"/>
    <m/>
    <m/>
    <s v=""/>
    <m/>
    <m/>
    <m/>
    <n v="0"/>
    <m/>
    <m/>
    <n v="0"/>
    <n v="0"/>
    <n v="0"/>
    <m/>
    <m/>
    <m/>
    <m/>
    <m/>
    <m/>
    <m/>
    <m/>
    <m/>
    <m/>
    <m/>
    <m/>
    <n v="0"/>
    <n v="0"/>
    <n v="0"/>
    <n v="0"/>
    <n v="0"/>
    <n v="0"/>
    <n v="0"/>
    <n v="0"/>
    <m/>
    <m/>
    <m/>
  </r>
  <r>
    <n v="133"/>
    <s v="Альянс"/>
    <x v="0"/>
    <x v="0"/>
    <m/>
    <m/>
    <s v=""/>
    <m/>
    <m/>
    <m/>
    <n v="0"/>
    <m/>
    <m/>
    <n v="0"/>
    <n v="0"/>
    <n v="0"/>
    <m/>
    <m/>
    <m/>
    <m/>
    <m/>
    <m/>
    <m/>
    <m/>
    <m/>
    <m/>
    <m/>
    <m/>
    <n v="0"/>
    <n v="0"/>
    <n v="0"/>
    <n v="0"/>
    <n v="0"/>
    <n v="0"/>
    <n v="0"/>
    <n v="0"/>
    <m/>
    <m/>
    <m/>
  </r>
  <r>
    <n v="134"/>
    <s v="Альянс"/>
    <x v="0"/>
    <x v="0"/>
    <m/>
    <m/>
    <s v=""/>
    <m/>
    <m/>
    <m/>
    <n v="0"/>
    <m/>
    <m/>
    <n v="0"/>
    <n v="0"/>
    <n v="0"/>
    <m/>
    <m/>
    <m/>
    <m/>
    <m/>
    <m/>
    <m/>
    <m/>
    <m/>
    <m/>
    <m/>
    <m/>
    <n v="0"/>
    <n v="0"/>
    <n v="0"/>
    <n v="0"/>
    <n v="0"/>
    <n v="0"/>
    <n v="0"/>
    <n v="0"/>
    <m/>
    <m/>
    <m/>
  </r>
  <r>
    <n v="135"/>
    <s v="Альянс"/>
    <x v="0"/>
    <x v="0"/>
    <m/>
    <m/>
    <s v=""/>
    <m/>
    <m/>
    <m/>
    <n v="0"/>
    <m/>
    <m/>
    <n v="0"/>
    <n v="0"/>
    <n v="0"/>
    <m/>
    <m/>
    <m/>
    <m/>
    <m/>
    <m/>
    <m/>
    <m/>
    <m/>
    <m/>
    <m/>
    <m/>
    <n v="0"/>
    <n v="0"/>
    <n v="0"/>
    <n v="0"/>
    <n v="0"/>
    <n v="0"/>
    <n v="0"/>
    <n v="0"/>
    <m/>
    <m/>
    <m/>
  </r>
  <r>
    <n v="136"/>
    <s v="Альянс"/>
    <x v="0"/>
    <x v="0"/>
    <m/>
    <m/>
    <s v=""/>
    <m/>
    <m/>
    <m/>
    <n v="0"/>
    <m/>
    <m/>
    <n v="0"/>
    <n v="0"/>
    <n v="0"/>
    <m/>
    <m/>
    <m/>
    <m/>
    <m/>
    <m/>
    <m/>
    <m/>
    <m/>
    <m/>
    <m/>
    <m/>
    <n v="0"/>
    <n v="0"/>
    <n v="0"/>
    <n v="0"/>
    <n v="0"/>
    <n v="0"/>
    <n v="0"/>
    <n v="0"/>
    <m/>
    <m/>
    <m/>
  </r>
  <r>
    <n v="137"/>
    <s v="Альянс"/>
    <x v="0"/>
    <x v="0"/>
    <m/>
    <m/>
    <s v=""/>
    <m/>
    <m/>
    <m/>
    <n v="0"/>
    <m/>
    <m/>
    <n v="0"/>
    <n v="0"/>
    <n v="0"/>
    <m/>
    <m/>
    <m/>
    <m/>
    <m/>
    <m/>
    <m/>
    <m/>
    <m/>
    <m/>
    <m/>
    <m/>
    <n v="0"/>
    <n v="0"/>
    <n v="0"/>
    <n v="0"/>
    <n v="0"/>
    <n v="0"/>
    <n v="0"/>
    <n v="0"/>
    <m/>
    <m/>
    <m/>
  </r>
  <r>
    <n v="138"/>
    <s v="Альянс"/>
    <x v="0"/>
    <x v="0"/>
    <m/>
    <m/>
    <s v=""/>
    <m/>
    <m/>
    <m/>
    <n v="0"/>
    <m/>
    <m/>
    <n v="0"/>
    <n v="0"/>
    <n v="0"/>
    <m/>
    <m/>
    <m/>
    <m/>
    <m/>
    <m/>
    <m/>
    <m/>
    <m/>
    <m/>
    <m/>
    <m/>
    <n v="0"/>
    <n v="0"/>
    <n v="0"/>
    <n v="0"/>
    <n v="0"/>
    <n v="0"/>
    <n v="0"/>
    <n v="0"/>
    <m/>
    <m/>
    <m/>
  </r>
  <r>
    <n v="139"/>
    <s v="Альянс"/>
    <x v="0"/>
    <x v="0"/>
    <m/>
    <m/>
    <s v=""/>
    <m/>
    <m/>
    <m/>
    <n v="0"/>
    <m/>
    <m/>
    <n v="0"/>
    <n v="0"/>
    <n v="0"/>
    <m/>
    <m/>
    <m/>
    <m/>
    <m/>
    <m/>
    <m/>
    <m/>
    <m/>
    <m/>
    <m/>
    <m/>
    <n v="0"/>
    <n v="0"/>
    <n v="0"/>
    <n v="0"/>
    <n v="0"/>
    <n v="0"/>
    <n v="0"/>
    <n v="0"/>
    <m/>
    <m/>
    <m/>
  </r>
  <r>
    <n v="140"/>
    <s v="Альянс"/>
    <x v="0"/>
    <x v="0"/>
    <m/>
    <m/>
    <s v=""/>
    <m/>
    <m/>
    <m/>
    <n v="0"/>
    <m/>
    <m/>
    <n v="0"/>
    <n v="0"/>
    <n v="0"/>
    <m/>
    <m/>
    <m/>
    <m/>
    <m/>
    <m/>
    <m/>
    <m/>
    <m/>
    <m/>
    <m/>
    <m/>
    <n v="0"/>
    <n v="0"/>
    <n v="0"/>
    <n v="0"/>
    <n v="0"/>
    <n v="0"/>
    <n v="0"/>
    <n v="0"/>
    <m/>
    <m/>
    <m/>
  </r>
  <r>
    <n v="141"/>
    <s v="Альянс"/>
    <x v="0"/>
    <x v="0"/>
    <m/>
    <m/>
    <s v=""/>
    <m/>
    <m/>
    <m/>
    <n v="0"/>
    <m/>
    <m/>
    <n v="0"/>
    <n v="0"/>
    <n v="0"/>
    <m/>
    <m/>
    <m/>
    <m/>
    <m/>
    <m/>
    <m/>
    <m/>
    <m/>
    <m/>
    <m/>
    <m/>
    <n v="0"/>
    <n v="0"/>
    <n v="0"/>
    <n v="0"/>
    <n v="0"/>
    <n v="0"/>
    <n v="0"/>
    <n v="0"/>
    <m/>
    <m/>
    <m/>
  </r>
  <r>
    <n v="142"/>
    <s v="Альянс"/>
    <x v="0"/>
    <x v="0"/>
    <m/>
    <m/>
    <s v=""/>
    <m/>
    <m/>
    <m/>
    <n v="0"/>
    <m/>
    <m/>
    <n v="0"/>
    <n v="0"/>
    <n v="0"/>
    <m/>
    <m/>
    <m/>
    <m/>
    <m/>
    <m/>
    <m/>
    <m/>
    <m/>
    <m/>
    <m/>
    <m/>
    <n v="0"/>
    <n v="0"/>
    <n v="0"/>
    <n v="0"/>
    <n v="0"/>
    <n v="0"/>
    <n v="0"/>
    <n v="0"/>
    <m/>
    <m/>
    <m/>
  </r>
  <r>
    <n v="143"/>
    <s v="Альянс"/>
    <x v="0"/>
    <x v="0"/>
    <m/>
    <m/>
    <s v=""/>
    <m/>
    <m/>
    <m/>
    <n v="0"/>
    <m/>
    <m/>
    <n v="0"/>
    <n v="0"/>
    <n v="0"/>
    <m/>
    <m/>
    <m/>
    <m/>
    <m/>
    <m/>
    <m/>
    <m/>
    <m/>
    <m/>
    <m/>
    <m/>
    <n v="0"/>
    <n v="0"/>
    <n v="0"/>
    <n v="0"/>
    <n v="0"/>
    <n v="0"/>
    <n v="0"/>
    <n v="0"/>
    <m/>
    <m/>
    <m/>
  </r>
  <r>
    <n v="144"/>
    <s v="Альянс"/>
    <x v="0"/>
    <x v="0"/>
    <m/>
    <m/>
    <s v=""/>
    <m/>
    <m/>
    <m/>
    <n v="0"/>
    <m/>
    <m/>
    <n v="0"/>
    <n v="0"/>
    <n v="0"/>
    <m/>
    <m/>
    <m/>
    <m/>
    <m/>
    <m/>
    <m/>
    <m/>
    <m/>
    <m/>
    <m/>
    <m/>
    <n v="0"/>
    <n v="0"/>
    <n v="0"/>
    <n v="0"/>
    <n v="0"/>
    <n v="0"/>
    <n v="0"/>
    <n v="0"/>
    <m/>
    <m/>
    <m/>
  </r>
  <r>
    <n v="145"/>
    <s v="Альянс"/>
    <x v="0"/>
    <x v="0"/>
    <m/>
    <m/>
    <s v=""/>
    <m/>
    <m/>
    <m/>
    <n v="0"/>
    <m/>
    <m/>
    <n v="0"/>
    <n v="0"/>
    <n v="0"/>
    <m/>
    <m/>
    <m/>
    <m/>
    <m/>
    <m/>
    <m/>
    <m/>
    <m/>
    <m/>
    <m/>
    <m/>
    <n v="0"/>
    <n v="0"/>
    <n v="0"/>
    <n v="0"/>
    <n v="0"/>
    <n v="0"/>
    <n v="0"/>
    <n v="0"/>
    <m/>
    <m/>
    <m/>
  </r>
  <r>
    <n v="146"/>
    <s v="Альянс"/>
    <x v="0"/>
    <x v="0"/>
    <m/>
    <m/>
    <s v=""/>
    <m/>
    <m/>
    <m/>
    <n v="0"/>
    <m/>
    <m/>
    <n v="0"/>
    <n v="0"/>
    <n v="0"/>
    <m/>
    <m/>
    <m/>
    <m/>
    <m/>
    <m/>
    <m/>
    <m/>
    <m/>
    <m/>
    <m/>
    <m/>
    <n v="0"/>
    <n v="0"/>
    <n v="0"/>
    <n v="0"/>
    <n v="0"/>
    <n v="0"/>
    <n v="0"/>
    <n v="0"/>
    <m/>
    <m/>
    <m/>
  </r>
  <r>
    <n v="147"/>
    <s v="Альянс"/>
    <x v="0"/>
    <x v="0"/>
    <m/>
    <m/>
    <s v=""/>
    <m/>
    <m/>
    <m/>
    <n v="0"/>
    <m/>
    <m/>
    <n v="0"/>
    <n v="0"/>
    <n v="0"/>
    <m/>
    <m/>
    <m/>
    <m/>
    <m/>
    <m/>
    <m/>
    <m/>
    <m/>
    <m/>
    <m/>
    <m/>
    <n v="0"/>
    <n v="0"/>
    <n v="0"/>
    <n v="0"/>
    <n v="0"/>
    <n v="0"/>
    <n v="0"/>
    <n v="0"/>
    <m/>
    <m/>
    <m/>
  </r>
  <r>
    <n v="148"/>
    <s v="Альянс"/>
    <x v="0"/>
    <x v="0"/>
    <m/>
    <m/>
    <s v=""/>
    <m/>
    <m/>
    <m/>
    <n v="0"/>
    <m/>
    <m/>
    <n v="0"/>
    <n v="0"/>
    <n v="0"/>
    <m/>
    <m/>
    <m/>
    <m/>
    <m/>
    <m/>
    <m/>
    <m/>
    <m/>
    <m/>
    <m/>
    <m/>
    <n v="0"/>
    <n v="0"/>
    <n v="0"/>
    <n v="0"/>
    <n v="0"/>
    <n v="0"/>
    <n v="0"/>
    <n v="0"/>
    <m/>
    <m/>
    <m/>
  </r>
  <r>
    <n v="149"/>
    <s v="Альянс"/>
    <x v="0"/>
    <x v="0"/>
    <m/>
    <m/>
    <s v=""/>
    <m/>
    <m/>
    <m/>
    <n v="0"/>
    <m/>
    <m/>
    <n v="0"/>
    <n v="0"/>
    <n v="0"/>
    <m/>
    <m/>
    <m/>
    <m/>
    <m/>
    <m/>
    <m/>
    <m/>
    <m/>
    <m/>
    <m/>
    <m/>
    <n v="0"/>
    <n v="0"/>
    <n v="0"/>
    <n v="0"/>
    <n v="0"/>
    <n v="0"/>
    <n v="0"/>
    <n v="0"/>
    <m/>
    <m/>
    <m/>
  </r>
  <r>
    <n v="150"/>
    <s v="Альянс"/>
    <x v="0"/>
    <x v="0"/>
    <m/>
    <m/>
    <s v=""/>
    <m/>
    <m/>
    <m/>
    <n v="0"/>
    <m/>
    <m/>
    <n v="0"/>
    <n v="0"/>
    <n v="0"/>
    <m/>
    <m/>
    <m/>
    <m/>
    <m/>
    <m/>
    <m/>
    <m/>
    <m/>
    <m/>
    <m/>
    <m/>
    <n v="0"/>
    <n v="0"/>
    <n v="0"/>
    <n v="0"/>
    <n v="0"/>
    <n v="0"/>
    <n v="0"/>
    <n v="0"/>
    <m/>
    <m/>
    <m/>
  </r>
  <r>
    <n v="151"/>
    <s v="Альянс"/>
    <x v="0"/>
    <x v="0"/>
    <m/>
    <m/>
    <s v=""/>
    <m/>
    <m/>
    <m/>
    <n v="0"/>
    <m/>
    <m/>
    <n v="0"/>
    <n v="0"/>
    <n v="0"/>
    <m/>
    <m/>
    <m/>
    <m/>
    <m/>
    <m/>
    <m/>
    <m/>
    <m/>
    <m/>
    <m/>
    <m/>
    <n v="0"/>
    <n v="0"/>
    <n v="0"/>
    <n v="0"/>
    <n v="0"/>
    <n v="0"/>
    <n v="0"/>
    <n v="0"/>
    <m/>
    <m/>
    <m/>
  </r>
  <r>
    <n v="152"/>
    <s v="Альянс"/>
    <x v="0"/>
    <x v="0"/>
    <m/>
    <m/>
    <s v=""/>
    <m/>
    <m/>
    <m/>
    <n v="0"/>
    <m/>
    <m/>
    <n v="0"/>
    <n v="0"/>
    <n v="0"/>
    <m/>
    <m/>
    <m/>
    <m/>
    <m/>
    <m/>
    <m/>
    <m/>
    <m/>
    <m/>
    <m/>
    <m/>
    <n v="0"/>
    <n v="0"/>
    <n v="0"/>
    <n v="0"/>
    <n v="0"/>
    <n v="0"/>
    <n v="0"/>
    <n v="0"/>
    <m/>
    <m/>
    <m/>
  </r>
  <r>
    <n v="153"/>
    <s v="Альянс"/>
    <x v="0"/>
    <x v="0"/>
    <m/>
    <m/>
    <s v=""/>
    <m/>
    <m/>
    <m/>
    <n v="0"/>
    <m/>
    <m/>
    <n v="0"/>
    <n v="0"/>
    <n v="0"/>
    <m/>
    <m/>
    <m/>
    <m/>
    <m/>
    <m/>
    <m/>
    <m/>
    <m/>
    <m/>
    <m/>
    <m/>
    <n v="0"/>
    <n v="0"/>
    <n v="0"/>
    <n v="0"/>
    <n v="0"/>
    <n v="0"/>
    <n v="0"/>
    <n v="0"/>
    <m/>
    <m/>
    <m/>
  </r>
  <r>
    <n v="154"/>
    <s v="Альянс"/>
    <x v="0"/>
    <x v="0"/>
    <m/>
    <m/>
    <s v=""/>
    <m/>
    <m/>
    <m/>
    <n v="0"/>
    <m/>
    <m/>
    <n v="0"/>
    <n v="0"/>
    <n v="0"/>
    <m/>
    <m/>
    <m/>
    <m/>
    <m/>
    <m/>
    <m/>
    <m/>
    <m/>
    <m/>
    <m/>
    <m/>
    <n v="0"/>
    <n v="0"/>
    <n v="0"/>
    <n v="0"/>
    <n v="0"/>
    <n v="0"/>
    <n v="0"/>
    <n v="0"/>
    <m/>
    <m/>
    <m/>
  </r>
  <r>
    <n v="155"/>
    <s v="Альянс"/>
    <x v="0"/>
    <x v="0"/>
    <m/>
    <m/>
    <s v=""/>
    <m/>
    <m/>
    <m/>
    <n v="0"/>
    <m/>
    <m/>
    <n v="0"/>
    <n v="0"/>
    <n v="0"/>
    <m/>
    <m/>
    <m/>
    <m/>
    <m/>
    <m/>
    <m/>
    <m/>
    <m/>
    <m/>
    <m/>
    <m/>
    <n v="0"/>
    <n v="0"/>
    <n v="0"/>
    <n v="0"/>
    <n v="0"/>
    <n v="0"/>
    <n v="0"/>
    <n v="0"/>
    <m/>
    <m/>
    <m/>
  </r>
  <r>
    <n v="156"/>
    <s v="Альянс"/>
    <x v="0"/>
    <x v="0"/>
    <m/>
    <m/>
    <s v=""/>
    <m/>
    <m/>
    <m/>
    <n v="0"/>
    <m/>
    <m/>
    <n v="0"/>
    <n v="0"/>
    <n v="0"/>
    <m/>
    <m/>
    <m/>
    <m/>
    <m/>
    <m/>
    <m/>
    <m/>
    <m/>
    <m/>
    <m/>
    <m/>
    <n v="0"/>
    <n v="0"/>
    <n v="0"/>
    <n v="0"/>
    <n v="0"/>
    <n v="0"/>
    <n v="0"/>
    <n v="0"/>
    <m/>
    <m/>
    <m/>
  </r>
  <r>
    <n v="157"/>
    <s v="Альянс"/>
    <x v="0"/>
    <x v="0"/>
    <m/>
    <m/>
    <s v=""/>
    <m/>
    <m/>
    <m/>
    <n v="0"/>
    <m/>
    <m/>
    <n v="0"/>
    <n v="0"/>
    <n v="0"/>
    <m/>
    <m/>
    <m/>
    <m/>
    <m/>
    <m/>
    <m/>
    <m/>
    <m/>
    <m/>
    <m/>
    <m/>
    <n v="0"/>
    <n v="0"/>
    <n v="0"/>
    <n v="0"/>
    <n v="0"/>
    <n v="0"/>
    <n v="0"/>
    <n v="0"/>
    <m/>
    <m/>
    <m/>
  </r>
  <r>
    <n v="158"/>
    <s v="Альянс"/>
    <x v="0"/>
    <x v="0"/>
    <m/>
    <m/>
    <s v=""/>
    <m/>
    <m/>
    <m/>
    <n v="0"/>
    <m/>
    <m/>
    <n v="0"/>
    <n v="0"/>
    <n v="0"/>
    <m/>
    <m/>
    <m/>
    <m/>
    <m/>
    <m/>
    <m/>
    <m/>
    <m/>
    <m/>
    <m/>
    <m/>
    <n v="0"/>
    <n v="0"/>
    <n v="0"/>
    <n v="0"/>
    <n v="0"/>
    <n v="0"/>
    <n v="0"/>
    <n v="0"/>
    <m/>
    <m/>
    <m/>
  </r>
  <r>
    <n v="159"/>
    <s v="Альянс"/>
    <x v="0"/>
    <x v="0"/>
    <m/>
    <m/>
    <s v=""/>
    <m/>
    <m/>
    <m/>
    <n v="0"/>
    <m/>
    <m/>
    <n v="0"/>
    <n v="0"/>
    <n v="0"/>
    <m/>
    <m/>
    <m/>
    <m/>
    <m/>
    <m/>
    <m/>
    <m/>
    <m/>
    <m/>
    <m/>
    <m/>
    <n v="0"/>
    <n v="0"/>
    <n v="0"/>
    <n v="0"/>
    <n v="0"/>
    <n v="0"/>
    <n v="0"/>
    <n v="0"/>
    <m/>
    <m/>
    <m/>
  </r>
  <r>
    <n v="160"/>
    <s v="Альянс"/>
    <x v="0"/>
    <x v="0"/>
    <m/>
    <m/>
    <s v=""/>
    <m/>
    <m/>
    <m/>
    <n v="0"/>
    <m/>
    <m/>
    <n v="0"/>
    <n v="0"/>
    <n v="0"/>
    <m/>
    <m/>
    <m/>
    <m/>
    <m/>
    <m/>
    <m/>
    <m/>
    <m/>
    <m/>
    <m/>
    <m/>
    <n v="0"/>
    <n v="0"/>
    <n v="0"/>
    <n v="0"/>
    <n v="0"/>
    <n v="0"/>
    <n v="0"/>
    <n v="0"/>
    <m/>
    <m/>
    <m/>
  </r>
  <r>
    <n v="161"/>
    <s v="Альянс"/>
    <x v="0"/>
    <x v="0"/>
    <m/>
    <m/>
    <s v=""/>
    <m/>
    <m/>
    <m/>
    <n v="0"/>
    <m/>
    <m/>
    <n v="0"/>
    <n v="0"/>
    <n v="0"/>
    <m/>
    <m/>
    <m/>
    <m/>
    <m/>
    <m/>
    <m/>
    <m/>
    <m/>
    <m/>
    <m/>
    <m/>
    <n v="0"/>
    <n v="0"/>
    <n v="0"/>
    <n v="0"/>
    <n v="0"/>
    <n v="0"/>
    <n v="0"/>
    <n v="0"/>
    <m/>
    <m/>
    <m/>
  </r>
  <r>
    <n v="162"/>
    <s v="Альянс"/>
    <x v="0"/>
    <x v="0"/>
    <m/>
    <m/>
    <s v=""/>
    <m/>
    <m/>
    <m/>
    <n v="0"/>
    <m/>
    <m/>
    <n v="0"/>
    <n v="0"/>
    <n v="0"/>
    <m/>
    <m/>
    <m/>
    <m/>
    <m/>
    <m/>
    <m/>
    <m/>
    <m/>
    <m/>
    <m/>
    <m/>
    <n v="0"/>
    <n v="0"/>
    <n v="0"/>
    <n v="0"/>
    <n v="0"/>
    <n v="0"/>
    <n v="0"/>
    <n v="0"/>
    <m/>
    <m/>
    <m/>
  </r>
  <r>
    <n v="163"/>
    <s v="Альянс"/>
    <x v="0"/>
    <x v="0"/>
    <m/>
    <m/>
    <s v=""/>
    <m/>
    <m/>
    <m/>
    <n v="0"/>
    <m/>
    <m/>
    <n v="0"/>
    <n v="0"/>
    <n v="0"/>
    <m/>
    <m/>
    <m/>
    <m/>
    <m/>
    <m/>
    <m/>
    <m/>
    <m/>
    <m/>
    <m/>
    <m/>
    <n v="0"/>
    <n v="0"/>
    <n v="0"/>
    <n v="0"/>
    <n v="0"/>
    <n v="0"/>
    <n v="0"/>
    <n v="0"/>
    <m/>
    <m/>
    <m/>
  </r>
  <r>
    <n v="164"/>
    <s v="Альянс"/>
    <x v="0"/>
    <x v="0"/>
    <m/>
    <m/>
    <s v=""/>
    <m/>
    <m/>
    <m/>
    <n v="0"/>
    <m/>
    <m/>
    <n v="0"/>
    <n v="0"/>
    <n v="0"/>
    <m/>
    <m/>
    <m/>
    <m/>
    <m/>
    <m/>
    <m/>
    <m/>
    <m/>
    <m/>
    <m/>
    <m/>
    <n v="0"/>
    <n v="0"/>
    <n v="0"/>
    <n v="0"/>
    <n v="0"/>
    <n v="0"/>
    <n v="0"/>
    <n v="0"/>
    <m/>
    <m/>
    <m/>
  </r>
  <r>
    <n v="165"/>
    <s v="Альянс"/>
    <x v="0"/>
    <x v="0"/>
    <m/>
    <m/>
    <s v=""/>
    <m/>
    <m/>
    <m/>
    <n v="0"/>
    <m/>
    <m/>
    <n v="0"/>
    <n v="0"/>
    <n v="0"/>
    <m/>
    <m/>
    <m/>
    <m/>
    <m/>
    <m/>
    <m/>
    <m/>
    <m/>
    <m/>
    <m/>
    <m/>
    <n v="0"/>
    <n v="0"/>
    <n v="0"/>
    <n v="0"/>
    <n v="0"/>
    <n v="0"/>
    <n v="0"/>
    <n v="0"/>
    <m/>
    <m/>
    <m/>
  </r>
  <r>
    <n v="166"/>
    <s v="Альянс"/>
    <x v="0"/>
    <x v="0"/>
    <m/>
    <m/>
    <s v=""/>
    <m/>
    <m/>
    <m/>
    <n v="0"/>
    <m/>
    <m/>
    <n v="0"/>
    <n v="0"/>
    <n v="0"/>
    <m/>
    <m/>
    <m/>
    <m/>
    <m/>
    <m/>
    <m/>
    <m/>
    <m/>
    <m/>
    <m/>
    <m/>
    <n v="0"/>
    <n v="0"/>
    <n v="0"/>
    <n v="0"/>
    <n v="0"/>
    <n v="0"/>
    <n v="0"/>
    <n v="0"/>
    <m/>
    <m/>
    <m/>
  </r>
  <r>
    <n v="167"/>
    <s v="Альянс"/>
    <x v="0"/>
    <x v="0"/>
    <m/>
    <m/>
    <s v=""/>
    <m/>
    <m/>
    <m/>
    <n v="0"/>
    <m/>
    <m/>
    <n v="0"/>
    <n v="0"/>
    <n v="0"/>
    <m/>
    <m/>
    <m/>
    <m/>
    <m/>
    <m/>
    <m/>
    <m/>
    <m/>
    <m/>
    <m/>
    <m/>
    <n v="0"/>
    <n v="0"/>
    <n v="0"/>
    <n v="0"/>
    <n v="0"/>
    <n v="0"/>
    <n v="0"/>
    <n v="0"/>
    <m/>
    <m/>
    <m/>
  </r>
  <r>
    <n v="168"/>
    <s v="Альянс"/>
    <x v="0"/>
    <x v="0"/>
    <m/>
    <m/>
    <s v=""/>
    <m/>
    <m/>
    <m/>
    <n v="0"/>
    <m/>
    <m/>
    <n v="0"/>
    <n v="0"/>
    <n v="0"/>
    <m/>
    <m/>
    <m/>
    <m/>
    <m/>
    <m/>
    <m/>
    <m/>
    <m/>
    <m/>
    <m/>
    <m/>
    <n v="0"/>
    <n v="0"/>
    <n v="0"/>
    <n v="0"/>
    <n v="0"/>
    <n v="0"/>
    <n v="0"/>
    <n v="0"/>
    <m/>
    <m/>
    <m/>
  </r>
  <r>
    <n v="169"/>
    <s v="Альянс"/>
    <x v="0"/>
    <x v="0"/>
    <m/>
    <m/>
    <s v=""/>
    <m/>
    <m/>
    <m/>
    <n v="0"/>
    <m/>
    <m/>
    <n v="0"/>
    <n v="0"/>
    <n v="0"/>
    <m/>
    <m/>
    <m/>
    <m/>
    <m/>
    <m/>
    <m/>
    <m/>
    <m/>
    <m/>
    <m/>
    <m/>
    <n v="0"/>
    <n v="0"/>
    <n v="0"/>
    <n v="0"/>
    <n v="0"/>
    <n v="0"/>
    <n v="0"/>
    <n v="0"/>
    <m/>
    <m/>
    <m/>
  </r>
  <r>
    <n v="170"/>
    <s v="Альянс"/>
    <x v="0"/>
    <x v="0"/>
    <m/>
    <m/>
    <s v=""/>
    <m/>
    <m/>
    <m/>
    <n v="0"/>
    <m/>
    <m/>
    <n v="0"/>
    <n v="0"/>
    <n v="0"/>
    <m/>
    <m/>
    <m/>
    <m/>
    <m/>
    <m/>
    <m/>
    <m/>
    <m/>
    <m/>
    <m/>
    <m/>
    <n v="0"/>
    <n v="0"/>
    <n v="0"/>
    <n v="0"/>
    <n v="0"/>
    <n v="0"/>
    <n v="0"/>
    <n v="0"/>
    <m/>
    <m/>
    <m/>
  </r>
  <r>
    <n v="171"/>
    <s v="Альянс"/>
    <x v="0"/>
    <x v="0"/>
    <m/>
    <m/>
    <s v=""/>
    <m/>
    <m/>
    <m/>
    <n v="0"/>
    <m/>
    <m/>
    <n v="0"/>
    <n v="0"/>
    <n v="0"/>
    <m/>
    <m/>
    <m/>
    <m/>
    <m/>
    <m/>
    <m/>
    <m/>
    <m/>
    <m/>
    <m/>
    <m/>
    <n v="0"/>
    <n v="0"/>
    <n v="0"/>
    <n v="0"/>
    <n v="0"/>
    <n v="0"/>
    <n v="0"/>
    <n v="0"/>
    <m/>
    <m/>
    <m/>
  </r>
  <r>
    <n v="172"/>
    <s v="Альянс"/>
    <x v="0"/>
    <x v="0"/>
    <m/>
    <m/>
    <s v=""/>
    <m/>
    <m/>
    <m/>
    <n v="0"/>
    <m/>
    <m/>
    <n v="0"/>
    <n v="0"/>
    <n v="0"/>
    <m/>
    <m/>
    <m/>
    <m/>
    <m/>
    <m/>
    <m/>
    <m/>
    <m/>
    <m/>
    <m/>
    <m/>
    <n v="0"/>
    <n v="0"/>
    <n v="0"/>
    <n v="0"/>
    <n v="0"/>
    <n v="0"/>
    <n v="0"/>
    <n v="0"/>
    <m/>
    <m/>
    <m/>
  </r>
  <r>
    <n v="173"/>
    <s v="Альянс"/>
    <x v="0"/>
    <x v="0"/>
    <m/>
    <m/>
    <s v=""/>
    <m/>
    <m/>
    <m/>
    <n v="0"/>
    <m/>
    <m/>
    <n v="0"/>
    <n v="0"/>
    <n v="0"/>
    <m/>
    <m/>
    <m/>
    <m/>
    <m/>
    <m/>
    <m/>
    <m/>
    <m/>
    <m/>
    <m/>
    <m/>
    <n v="0"/>
    <n v="0"/>
    <n v="0"/>
    <n v="0"/>
    <n v="0"/>
    <n v="0"/>
    <n v="0"/>
    <n v="0"/>
    <m/>
    <m/>
    <m/>
  </r>
  <r>
    <n v="174"/>
    <s v="Альянс"/>
    <x v="0"/>
    <x v="0"/>
    <m/>
    <m/>
    <s v=""/>
    <m/>
    <m/>
    <m/>
    <n v="0"/>
    <m/>
    <m/>
    <n v="0"/>
    <n v="0"/>
    <n v="0"/>
    <m/>
    <m/>
    <m/>
    <m/>
    <m/>
    <m/>
    <m/>
    <m/>
    <m/>
    <m/>
    <m/>
    <m/>
    <n v="0"/>
    <n v="0"/>
    <n v="0"/>
    <n v="0"/>
    <n v="0"/>
    <n v="0"/>
    <n v="0"/>
    <n v="0"/>
    <m/>
    <m/>
    <m/>
  </r>
  <r>
    <n v="175"/>
    <s v="Альянс"/>
    <x v="0"/>
    <x v="0"/>
    <m/>
    <m/>
    <s v=""/>
    <m/>
    <m/>
    <m/>
    <n v="0"/>
    <m/>
    <m/>
    <n v="0"/>
    <n v="0"/>
    <n v="0"/>
    <m/>
    <m/>
    <m/>
    <m/>
    <m/>
    <m/>
    <m/>
    <m/>
    <m/>
    <m/>
    <m/>
    <m/>
    <n v="0"/>
    <n v="0"/>
    <n v="0"/>
    <n v="0"/>
    <n v="0"/>
    <n v="0"/>
    <n v="0"/>
    <n v="0"/>
    <m/>
    <m/>
    <m/>
  </r>
  <r>
    <n v="176"/>
    <s v="Альянс"/>
    <x v="0"/>
    <x v="0"/>
    <m/>
    <m/>
    <s v=""/>
    <m/>
    <m/>
    <m/>
    <n v="0"/>
    <m/>
    <m/>
    <n v="0"/>
    <n v="0"/>
    <n v="0"/>
    <m/>
    <m/>
    <m/>
    <m/>
    <m/>
    <m/>
    <m/>
    <m/>
    <m/>
    <m/>
    <m/>
    <m/>
    <n v="0"/>
    <n v="0"/>
    <n v="0"/>
    <n v="0"/>
    <n v="0"/>
    <n v="0"/>
    <n v="0"/>
    <n v="0"/>
    <m/>
    <m/>
    <m/>
  </r>
  <r>
    <n v="177"/>
    <s v="Альянс"/>
    <x v="0"/>
    <x v="0"/>
    <m/>
    <m/>
    <s v=""/>
    <m/>
    <m/>
    <m/>
    <n v="0"/>
    <m/>
    <m/>
    <n v="0"/>
    <n v="0"/>
    <n v="0"/>
    <m/>
    <m/>
    <m/>
    <m/>
    <m/>
    <m/>
    <m/>
    <m/>
    <m/>
    <m/>
    <m/>
    <m/>
    <n v="0"/>
    <n v="0"/>
    <n v="0"/>
    <n v="0"/>
    <n v="0"/>
    <n v="0"/>
    <n v="0"/>
    <n v="0"/>
    <m/>
    <m/>
    <m/>
  </r>
  <r>
    <n v="178"/>
    <s v="Альянс"/>
    <x v="0"/>
    <x v="0"/>
    <m/>
    <m/>
    <s v=""/>
    <m/>
    <m/>
    <m/>
    <n v="0"/>
    <m/>
    <m/>
    <n v="0"/>
    <n v="0"/>
    <n v="0"/>
    <m/>
    <m/>
    <m/>
    <m/>
    <m/>
    <m/>
    <m/>
    <m/>
    <m/>
    <m/>
    <m/>
    <m/>
    <n v="0"/>
    <n v="0"/>
    <n v="0"/>
    <n v="0"/>
    <n v="0"/>
    <n v="0"/>
    <n v="0"/>
    <n v="0"/>
    <m/>
    <m/>
    <m/>
  </r>
  <r>
    <n v="179"/>
    <s v="Альянс"/>
    <x v="0"/>
    <x v="0"/>
    <m/>
    <m/>
    <s v=""/>
    <m/>
    <m/>
    <m/>
    <n v="0"/>
    <m/>
    <m/>
    <n v="0"/>
    <n v="0"/>
    <n v="0"/>
    <m/>
    <m/>
    <m/>
    <m/>
    <m/>
    <m/>
    <m/>
    <m/>
    <m/>
    <m/>
    <m/>
    <m/>
    <n v="0"/>
    <n v="0"/>
    <n v="0"/>
    <n v="0"/>
    <n v="0"/>
    <n v="0"/>
    <n v="0"/>
    <n v="0"/>
    <m/>
    <m/>
    <m/>
  </r>
  <r>
    <n v="180"/>
    <s v="Альянс"/>
    <x v="0"/>
    <x v="0"/>
    <m/>
    <m/>
    <s v=""/>
    <m/>
    <m/>
    <m/>
    <n v="0"/>
    <m/>
    <m/>
    <n v="0"/>
    <n v="0"/>
    <n v="0"/>
    <m/>
    <m/>
    <m/>
    <m/>
    <m/>
    <m/>
    <m/>
    <m/>
    <m/>
    <m/>
    <m/>
    <m/>
    <n v="0"/>
    <n v="0"/>
    <n v="0"/>
    <n v="0"/>
    <n v="0"/>
    <n v="0"/>
    <n v="0"/>
    <n v="0"/>
    <m/>
    <m/>
    <m/>
  </r>
  <r>
    <n v="181"/>
    <s v="Альянс"/>
    <x v="0"/>
    <x v="0"/>
    <m/>
    <m/>
    <s v=""/>
    <m/>
    <m/>
    <m/>
    <n v="0"/>
    <m/>
    <m/>
    <n v="0"/>
    <n v="0"/>
    <n v="0"/>
    <m/>
    <m/>
    <m/>
    <m/>
    <m/>
    <m/>
    <m/>
    <m/>
    <m/>
    <m/>
    <m/>
    <m/>
    <n v="0"/>
    <n v="0"/>
    <n v="0"/>
    <n v="0"/>
    <n v="0"/>
    <n v="0"/>
    <n v="0"/>
    <n v="0"/>
    <m/>
    <m/>
    <m/>
  </r>
  <r>
    <n v="182"/>
    <s v="Альянс"/>
    <x v="0"/>
    <x v="0"/>
    <m/>
    <m/>
    <s v=""/>
    <m/>
    <m/>
    <m/>
    <n v="0"/>
    <m/>
    <m/>
    <n v="0"/>
    <n v="0"/>
    <n v="0"/>
    <m/>
    <m/>
    <m/>
    <m/>
    <m/>
    <m/>
    <m/>
    <m/>
    <m/>
    <m/>
    <m/>
    <m/>
    <n v="0"/>
    <n v="0"/>
    <n v="0"/>
    <n v="0"/>
    <n v="0"/>
    <n v="0"/>
    <n v="0"/>
    <n v="0"/>
    <m/>
    <m/>
    <m/>
  </r>
  <r>
    <n v="183"/>
    <s v="Альянс"/>
    <x v="0"/>
    <x v="0"/>
    <m/>
    <m/>
    <s v=""/>
    <m/>
    <m/>
    <m/>
    <n v="0"/>
    <m/>
    <m/>
    <n v="0"/>
    <n v="0"/>
    <n v="0"/>
    <m/>
    <m/>
    <m/>
    <m/>
    <m/>
    <m/>
    <m/>
    <m/>
    <m/>
    <m/>
    <m/>
    <m/>
    <n v="0"/>
    <n v="0"/>
    <n v="0"/>
    <n v="0"/>
    <n v="0"/>
    <n v="0"/>
    <n v="0"/>
    <n v="0"/>
    <m/>
    <m/>
    <m/>
  </r>
  <r>
    <n v="184"/>
    <s v="Альянс"/>
    <x v="0"/>
    <x v="0"/>
    <m/>
    <m/>
    <s v=""/>
    <m/>
    <m/>
    <m/>
    <n v="0"/>
    <m/>
    <m/>
    <n v="0"/>
    <n v="0"/>
    <n v="0"/>
    <m/>
    <m/>
    <m/>
    <m/>
    <m/>
    <m/>
    <m/>
    <m/>
    <m/>
    <m/>
    <m/>
    <m/>
    <n v="0"/>
    <n v="0"/>
    <n v="0"/>
    <n v="0"/>
    <n v="0"/>
    <n v="0"/>
    <n v="0"/>
    <n v="0"/>
    <m/>
    <m/>
    <m/>
  </r>
  <r>
    <n v="185"/>
    <s v="Альянс"/>
    <x v="0"/>
    <x v="0"/>
    <m/>
    <m/>
    <s v=""/>
    <m/>
    <m/>
    <m/>
    <n v="0"/>
    <m/>
    <m/>
    <n v="0"/>
    <n v="0"/>
    <n v="0"/>
    <m/>
    <m/>
    <m/>
    <m/>
    <m/>
    <m/>
    <m/>
    <m/>
    <m/>
    <m/>
    <m/>
    <m/>
    <n v="0"/>
    <n v="0"/>
    <n v="0"/>
    <n v="0"/>
    <n v="0"/>
    <n v="0"/>
    <n v="0"/>
    <n v="0"/>
    <m/>
    <m/>
    <m/>
  </r>
  <r>
    <n v="186"/>
    <s v="Альянс"/>
    <x v="0"/>
    <x v="0"/>
    <m/>
    <m/>
    <s v=""/>
    <m/>
    <m/>
    <m/>
    <n v="0"/>
    <m/>
    <m/>
    <n v="0"/>
    <n v="0"/>
    <n v="0"/>
    <m/>
    <m/>
    <m/>
    <m/>
    <m/>
    <m/>
    <m/>
    <m/>
    <m/>
    <m/>
    <m/>
    <m/>
    <n v="0"/>
    <n v="0"/>
    <n v="0"/>
    <n v="0"/>
    <n v="0"/>
    <n v="0"/>
    <n v="0"/>
    <n v="0"/>
    <m/>
    <m/>
    <m/>
  </r>
  <r>
    <n v="187"/>
    <s v="Альянс"/>
    <x v="0"/>
    <x v="0"/>
    <m/>
    <m/>
    <s v=""/>
    <m/>
    <m/>
    <m/>
    <n v="0"/>
    <m/>
    <m/>
    <n v="0"/>
    <n v="0"/>
    <n v="0"/>
    <m/>
    <m/>
    <m/>
    <m/>
    <m/>
    <m/>
    <m/>
    <m/>
    <m/>
    <m/>
    <m/>
    <m/>
    <n v="0"/>
    <n v="0"/>
    <n v="0"/>
    <n v="0"/>
    <n v="0"/>
    <n v="0"/>
    <n v="0"/>
    <n v="0"/>
    <m/>
    <m/>
    <m/>
  </r>
  <r>
    <n v="188"/>
    <s v="Альянс"/>
    <x v="0"/>
    <x v="0"/>
    <m/>
    <m/>
    <s v=""/>
    <m/>
    <m/>
    <m/>
    <n v="0"/>
    <m/>
    <m/>
    <n v="0"/>
    <n v="0"/>
    <n v="0"/>
    <m/>
    <m/>
    <m/>
    <m/>
    <m/>
    <m/>
    <m/>
    <m/>
    <m/>
    <m/>
    <m/>
    <m/>
    <n v="0"/>
    <n v="0"/>
    <n v="0"/>
    <n v="0"/>
    <n v="0"/>
    <n v="0"/>
    <n v="0"/>
    <n v="0"/>
    <m/>
    <m/>
    <m/>
  </r>
  <r>
    <n v="189"/>
    <s v="Альянс"/>
    <x v="0"/>
    <x v="0"/>
    <m/>
    <m/>
    <s v=""/>
    <m/>
    <m/>
    <m/>
    <n v="0"/>
    <m/>
    <m/>
    <n v="0"/>
    <n v="0"/>
    <n v="0"/>
    <m/>
    <m/>
    <m/>
    <m/>
    <m/>
    <m/>
    <m/>
    <m/>
    <m/>
    <m/>
    <m/>
    <m/>
    <n v="0"/>
    <n v="0"/>
    <n v="0"/>
    <n v="0"/>
    <n v="0"/>
    <n v="0"/>
    <n v="0"/>
    <n v="0"/>
    <m/>
    <m/>
    <m/>
  </r>
  <r>
    <n v="190"/>
    <s v="Альянс"/>
    <x v="0"/>
    <x v="0"/>
    <m/>
    <m/>
    <s v=""/>
    <m/>
    <m/>
    <m/>
    <n v="0"/>
    <m/>
    <m/>
    <n v="0"/>
    <n v="0"/>
    <n v="0"/>
    <m/>
    <m/>
    <m/>
    <m/>
    <m/>
    <m/>
    <m/>
    <m/>
    <m/>
    <m/>
    <m/>
    <m/>
    <n v="0"/>
    <n v="0"/>
    <n v="0"/>
    <n v="0"/>
    <n v="0"/>
    <n v="0"/>
    <n v="0"/>
    <n v="0"/>
    <m/>
    <m/>
    <m/>
  </r>
  <r>
    <n v="191"/>
    <s v="Альянс"/>
    <x v="0"/>
    <x v="0"/>
    <m/>
    <m/>
    <s v=""/>
    <m/>
    <m/>
    <m/>
    <n v="0"/>
    <m/>
    <m/>
    <n v="0"/>
    <n v="0"/>
    <n v="0"/>
    <m/>
    <m/>
    <m/>
    <m/>
    <m/>
    <m/>
    <m/>
    <m/>
    <m/>
    <m/>
    <m/>
    <m/>
    <n v="0"/>
    <n v="0"/>
    <n v="0"/>
    <n v="0"/>
    <n v="0"/>
    <n v="0"/>
    <n v="0"/>
    <n v="0"/>
    <m/>
    <m/>
    <m/>
  </r>
  <r>
    <n v="192"/>
    <s v="Альянс"/>
    <x v="0"/>
    <x v="0"/>
    <m/>
    <m/>
    <s v=""/>
    <m/>
    <m/>
    <m/>
    <n v="0"/>
    <m/>
    <m/>
    <n v="0"/>
    <n v="0"/>
    <n v="0"/>
    <m/>
    <m/>
    <m/>
    <m/>
    <m/>
    <m/>
    <m/>
    <m/>
    <m/>
    <m/>
    <m/>
    <m/>
    <n v="0"/>
    <n v="0"/>
    <n v="0"/>
    <n v="0"/>
    <n v="0"/>
    <n v="0"/>
    <n v="0"/>
    <n v="0"/>
    <m/>
    <m/>
    <m/>
  </r>
  <r>
    <n v="193"/>
    <s v="Альянс"/>
    <x v="0"/>
    <x v="0"/>
    <m/>
    <m/>
    <s v=""/>
    <m/>
    <m/>
    <m/>
    <n v="0"/>
    <m/>
    <m/>
    <n v="0"/>
    <n v="0"/>
    <n v="0"/>
    <m/>
    <m/>
    <m/>
    <m/>
    <m/>
    <m/>
    <m/>
    <m/>
    <m/>
    <m/>
    <m/>
    <m/>
    <n v="0"/>
    <n v="0"/>
    <n v="0"/>
    <n v="0"/>
    <n v="0"/>
    <n v="0"/>
    <n v="0"/>
    <n v="0"/>
    <m/>
    <m/>
    <m/>
  </r>
  <r>
    <n v="194"/>
    <s v="Альянс"/>
    <x v="0"/>
    <x v="0"/>
    <m/>
    <m/>
    <s v=""/>
    <m/>
    <m/>
    <m/>
    <n v="0"/>
    <m/>
    <m/>
    <n v="0"/>
    <n v="0"/>
    <n v="0"/>
    <m/>
    <m/>
    <m/>
    <m/>
    <m/>
    <m/>
    <m/>
    <m/>
    <m/>
    <m/>
    <m/>
    <m/>
    <n v="0"/>
    <n v="0"/>
    <n v="0"/>
    <n v="0"/>
    <n v="0"/>
    <n v="0"/>
    <n v="0"/>
    <n v="0"/>
    <m/>
    <m/>
    <m/>
  </r>
  <r>
    <n v="195"/>
    <s v="Альянс"/>
    <x v="0"/>
    <x v="0"/>
    <m/>
    <m/>
    <s v=""/>
    <m/>
    <m/>
    <m/>
    <n v="0"/>
    <m/>
    <m/>
    <n v="0"/>
    <n v="0"/>
    <n v="0"/>
    <m/>
    <m/>
    <m/>
    <m/>
    <m/>
    <m/>
    <m/>
    <m/>
    <m/>
    <m/>
    <m/>
    <m/>
    <n v="0"/>
    <n v="0"/>
    <n v="0"/>
    <n v="0"/>
    <n v="0"/>
    <n v="0"/>
    <n v="0"/>
    <n v="0"/>
    <m/>
    <m/>
    <m/>
  </r>
  <r>
    <n v="196"/>
    <s v="Альянс"/>
    <x v="0"/>
    <x v="0"/>
    <m/>
    <m/>
    <s v=""/>
    <m/>
    <m/>
    <m/>
    <n v="0"/>
    <m/>
    <m/>
    <n v="0"/>
    <n v="0"/>
    <n v="0"/>
    <m/>
    <m/>
    <m/>
    <m/>
    <m/>
    <m/>
    <m/>
    <m/>
    <m/>
    <m/>
    <m/>
    <m/>
    <n v="0"/>
    <n v="0"/>
    <n v="0"/>
    <n v="0"/>
    <n v="0"/>
    <n v="0"/>
    <n v="0"/>
    <n v="0"/>
    <m/>
    <m/>
    <m/>
  </r>
  <r>
    <n v="197"/>
    <s v="Альянс"/>
    <x v="0"/>
    <x v="0"/>
    <m/>
    <m/>
    <s v=""/>
    <m/>
    <m/>
    <m/>
    <n v="0"/>
    <m/>
    <m/>
    <n v="0"/>
    <n v="0"/>
    <n v="0"/>
    <m/>
    <m/>
    <m/>
    <m/>
    <m/>
    <m/>
    <m/>
    <m/>
    <m/>
    <m/>
    <m/>
    <m/>
    <n v="0"/>
    <n v="0"/>
    <n v="0"/>
    <n v="0"/>
    <n v="0"/>
    <n v="0"/>
    <n v="0"/>
    <n v="0"/>
    <m/>
    <m/>
    <m/>
  </r>
  <r>
    <n v="198"/>
    <s v="Альянс"/>
    <x v="0"/>
    <x v="0"/>
    <m/>
    <m/>
    <s v=""/>
    <m/>
    <m/>
    <m/>
    <n v="0"/>
    <m/>
    <m/>
    <n v="0"/>
    <n v="0"/>
    <n v="0"/>
    <m/>
    <m/>
    <m/>
    <m/>
    <m/>
    <m/>
    <m/>
    <m/>
    <m/>
    <m/>
    <m/>
    <m/>
    <n v="0"/>
    <n v="0"/>
    <n v="0"/>
    <n v="0"/>
    <n v="0"/>
    <n v="0"/>
    <n v="0"/>
    <n v="0"/>
    <m/>
    <m/>
    <m/>
  </r>
  <r>
    <n v="199"/>
    <s v="Альянс"/>
    <x v="0"/>
    <x v="0"/>
    <m/>
    <m/>
    <s v=""/>
    <m/>
    <m/>
    <m/>
    <n v="0"/>
    <m/>
    <m/>
    <n v="0"/>
    <n v="0"/>
    <n v="0"/>
    <m/>
    <m/>
    <m/>
    <m/>
    <m/>
    <m/>
    <m/>
    <m/>
    <m/>
    <m/>
    <m/>
    <m/>
    <n v="0"/>
    <n v="0"/>
    <n v="0"/>
    <n v="0"/>
    <n v="0"/>
    <n v="0"/>
    <n v="0"/>
    <n v="0"/>
    <m/>
    <m/>
    <m/>
  </r>
  <r>
    <n v="200"/>
    <s v="Альянс"/>
    <x v="0"/>
    <x v="0"/>
    <m/>
    <m/>
    <s v=""/>
    <m/>
    <m/>
    <m/>
    <n v="0"/>
    <m/>
    <m/>
    <n v="0"/>
    <n v="0"/>
    <n v="0"/>
    <m/>
    <m/>
    <m/>
    <m/>
    <m/>
    <m/>
    <m/>
    <m/>
    <m/>
    <m/>
    <m/>
    <m/>
    <n v="0"/>
    <n v="0"/>
    <n v="0"/>
    <n v="0"/>
    <n v="0"/>
    <n v="0"/>
    <n v="0"/>
    <n v="0"/>
    <m/>
    <m/>
    <m/>
  </r>
  <r>
    <n v="201"/>
    <s v="Альянс"/>
    <x v="0"/>
    <x v="0"/>
    <m/>
    <m/>
    <s v=""/>
    <m/>
    <m/>
    <m/>
    <n v="0"/>
    <m/>
    <m/>
    <n v="0"/>
    <n v="0"/>
    <n v="0"/>
    <m/>
    <m/>
    <m/>
    <m/>
    <m/>
    <m/>
    <m/>
    <m/>
    <m/>
    <m/>
    <m/>
    <m/>
    <n v="0"/>
    <n v="0"/>
    <n v="0"/>
    <n v="0"/>
    <n v="0"/>
    <n v="0"/>
    <n v="0"/>
    <n v="0"/>
    <m/>
    <m/>
    <m/>
  </r>
  <r>
    <n v="202"/>
    <s v="Альянс"/>
    <x v="0"/>
    <x v="0"/>
    <m/>
    <m/>
    <s v=""/>
    <m/>
    <m/>
    <m/>
    <n v="0"/>
    <m/>
    <m/>
    <n v="0"/>
    <n v="0"/>
    <n v="0"/>
    <m/>
    <m/>
    <m/>
    <m/>
    <m/>
    <m/>
    <m/>
    <m/>
    <m/>
    <m/>
    <m/>
    <m/>
    <n v="0"/>
    <n v="0"/>
    <n v="0"/>
    <n v="0"/>
    <n v="0"/>
    <n v="0"/>
    <n v="0"/>
    <n v="0"/>
    <m/>
    <m/>
    <m/>
  </r>
  <r>
    <n v="203"/>
    <s v="Альянс"/>
    <x v="0"/>
    <x v="0"/>
    <m/>
    <m/>
    <s v=""/>
    <m/>
    <m/>
    <m/>
    <n v="0"/>
    <m/>
    <m/>
    <n v="0"/>
    <n v="0"/>
    <n v="0"/>
    <m/>
    <m/>
    <m/>
    <m/>
    <m/>
    <m/>
    <m/>
    <m/>
    <m/>
    <m/>
    <m/>
    <m/>
    <n v="0"/>
    <n v="0"/>
    <n v="0"/>
    <n v="0"/>
    <n v="0"/>
    <n v="0"/>
    <n v="0"/>
    <n v="0"/>
    <m/>
    <m/>
    <m/>
  </r>
  <r>
    <n v="204"/>
    <s v="Альянс"/>
    <x v="0"/>
    <x v="0"/>
    <m/>
    <m/>
    <s v=""/>
    <m/>
    <m/>
    <m/>
    <n v="0"/>
    <m/>
    <m/>
    <n v="0"/>
    <n v="0"/>
    <n v="0"/>
    <m/>
    <m/>
    <m/>
    <m/>
    <m/>
    <m/>
    <m/>
    <m/>
    <m/>
    <m/>
    <m/>
    <m/>
    <n v="0"/>
    <n v="0"/>
    <n v="0"/>
    <n v="0"/>
    <n v="0"/>
    <n v="0"/>
    <n v="0"/>
    <n v="0"/>
    <m/>
    <m/>
    <m/>
  </r>
  <r>
    <n v="205"/>
    <s v="Альянс"/>
    <x v="0"/>
    <x v="0"/>
    <m/>
    <m/>
    <s v=""/>
    <m/>
    <m/>
    <m/>
    <n v="0"/>
    <m/>
    <m/>
    <n v="0"/>
    <n v="0"/>
    <n v="0"/>
    <m/>
    <m/>
    <m/>
    <m/>
    <m/>
    <m/>
    <m/>
    <m/>
    <m/>
    <m/>
    <m/>
    <m/>
    <n v="0"/>
    <n v="0"/>
    <n v="0"/>
    <n v="0"/>
    <n v="0"/>
    <n v="0"/>
    <n v="0"/>
    <n v="0"/>
    <m/>
    <m/>
    <m/>
  </r>
  <r>
    <n v="206"/>
    <s v="Альянс"/>
    <x v="0"/>
    <x v="0"/>
    <m/>
    <m/>
    <s v=""/>
    <m/>
    <m/>
    <m/>
    <n v="0"/>
    <m/>
    <m/>
    <n v="0"/>
    <n v="0"/>
    <n v="0"/>
    <m/>
    <m/>
    <m/>
    <m/>
    <m/>
    <m/>
    <m/>
    <m/>
    <m/>
    <m/>
    <m/>
    <m/>
    <n v="0"/>
    <n v="0"/>
    <n v="0"/>
    <n v="0"/>
    <n v="0"/>
    <n v="0"/>
    <n v="0"/>
    <n v="0"/>
    <m/>
    <m/>
    <m/>
  </r>
  <r>
    <n v="207"/>
    <s v="Альянс"/>
    <x v="0"/>
    <x v="0"/>
    <m/>
    <m/>
    <s v=""/>
    <m/>
    <m/>
    <m/>
    <n v="0"/>
    <m/>
    <m/>
    <n v="0"/>
    <n v="0"/>
    <n v="0"/>
    <m/>
    <m/>
    <m/>
    <m/>
    <m/>
    <m/>
    <m/>
    <m/>
    <m/>
    <m/>
    <m/>
    <m/>
    <n v="0"/>
    <n v="0"/>
    <n v="0"/>
    <n v="0"/>
    <n v="0"/>
    <n v="0"/>
    <n v="0"/>
    <n v="0"/>
    <m/>
    <m/>
    <m/>
  </r>
  <r>
    <n v="208"/>
    <s v="Альянс"/>
    <x v="0"/>
    <x v="0"/>
    <m/>
    <m/>
    <s v=""/>
    <m/>
    <m/>
    <m/>
    <n v="0"/>
    <m/>
    <m/>
    <n v="0"/>
    <n v="0"/>
    <n v="0"/>
    <m/>
    <m/>
    <m/>
    <m/>
    <m/>
    <m/>
    <m/>
    <m/>
    <m/>
    <m/>
    <m/>
    <m/>
    <n v="0"/>
    <n v="0"/>
    <n v="0"/>
    <n v="0"/>
    <n v="0"/>
    <n v="0"/>
    <n v="0"/>
    <n v="0"/>
    <m/>
    <m/>
    <m/>
  </r>
  <r>
    <n v="209"/>
    <s v="Альянс"/>
    <x v="0"/>
    <x v="0"/>
    <m/>
    <m/>
    <s v=""/>
    <m/>
    <m/>
    <m/>
    <n v="0"/>
    <m/>
    <m/>
    <n v="0"/>
    <n v="0"/>
    <n v="0"/>
    <m/>
    <m/>
    <m/>
    <m/>
    <m/>
    <m/>
    <m/>
    <m/>
    <m/>
    <m/>
    <m/>
    <m/>
    <n v="0"/>
    <n v="0"/>
    <n v="0"/>
    <n v="0"/>
    <n v="0"/>
    <n v="0"/>
    <n v="0"/>
    <n v="0"/>
    <m/>
    <m/>
    <m/>
  </r>
  <r>
    <n v="210"/>
    <s v="Альянс"/>
    <x v="0"/>
    <x v="0"/>
    <m/>
    <m/>
    <s v=""/>
    <m/>
    <m/>
    <m/>
    <n v="0"/>
    <m/>
    <m/>
    <n v="0"/>
    <n v="0"/>
    <n v="0"/>
    <m/>
    <m/>
    <m/>
    <m/>
    <m/>
    <m/>
    <m/>
    <m/>
    <m/>
    <m/>
    <m/>
    <m/>
    <n v="0"/>
    <n v="0"/>
    <n v="0"/>
    <n v="0"/>
    <n v="0"/>
    <n v="0"/>
    <n v="0"/>
    <n v="0"/>
    <m/>
    <m/>
    <m/>
  </r>
  <r>
    <n v="211"/>
    <s v="Альянс"/>
    <x v="0"/>
    <x v="0"/>
    <m/>
    <m/>
    <s v=""/>
    <m/>
    <m/>
    <m/>
    <n v="0"/>
    <m/>
    <m/>
    <n v="0"/>
    <n v="0"/>
    <n v="0"/>
    <m/>
    <m/>
    <m/>
    <m/>
    <m/>
    <m/>
    <m/>
    <m/>
    <m/>
    <m/>
    <m/>
    <m/>
    <n v="0"/>
    <n v="0"/>
    <n v="0"/>
    <n v="0"/>
    <n v="0"/>
    <n v="0"/>
    <n v="0"/>
    <n v="0"/>
    <m/>
    <m/>
    <m/>
  </r>
  <r>
    <n v="212"/>
    <s v="Альянс"/>
    <x v="0"/>
    <x v="0"/>
    <m/>
    <m/>
    <s v=""/>
    <m/>
    <m/>
    <m/>
    <n v="0"/>
    <m/>
    <m/>
    <n v="0"/>
    <n v="0"/>
    <n v="0"/>
    <m/>
    <m/>
    <m/>
    <m/>
    <m/>
    <m/>
    <m/>
    <m/>
    <m/>
    <m/>
    <m/>
    <m/>
    <n v="0"/>
    <n v="0"/>
    <n v="0"/>
    <n v="0"/>
    <n v="0"/>
    <n v="0"/>
    <n v="0"/>
    <n v="0"/>
    <m/>
    <m/>
    <m/>
  </r>
  <r>
    <n v="213"/>
    <s v="Альянс"/>
    <x v="0"/>
    <x v="0"/>
    <m/>
    <m/>
    <s v=""/>
    <m/>
    <m/>
    <m/>
    <n v="0"/>
    <m/>
    <m/>
    <n v="0"/>
    <n v="0"/>
    <n v="0"/>
    <m/>
    <m/>
    <m/>
    <m/>
    <m/>
    <m/>
    <m/>
    <m/>
    <m/>
    <m/>
    <m/>
    <m/>
    <n v="0"/>
    <n v="0"/>
    <n v="0"/>
    <n v="0"/>
    <n v="0"/>
    <n v="0"/>
    <n v="0"/>
    <n v="0"/>
    <m/>
    <m/>
    <m/>
  </r>
  <r>
    <n v="214"/>
    <s v="Альянс"/>
    <x v="0"/>
    <x v="0"/>
    <m/>
    <m/>
    <s v=""/>
    <m/>
    <m/>
    <m/>
    <n v="0"/>
    <m/>
    <m/>
    <n v="0"/>
    <n v="0"/>
    <n v="0"/>
    <m/>
    <m/>
    <m/>
    <m/>
    <m/>
    <m/>
    <m/>
    <m/>
    <m/>
    <m/>
    <m/>
    <m/>
    <n v="0"/>
    <n v="0"/>
    <n v="0"/>
    <n v="0"/>
    <n v="0"/>
    <n v="0"/>
    <n v="0"/>
    <n v="0"/>
    <m/>
    <m/>
    <m/>
  </r>
  <r>
    <n v="215"/>
    <s v="Альянс"/>
    <x v="0"/>
    <x v="0"/>
    <m/>
    <m/>
    <s v=""/>
    <m/>
    <m/>
    <m/>
    <n v="0"/>
    <m/>
    <m/>
    <n v="0"/>
    <n v="0"/>
    <n v="0"/>
    <m/>
    <m/>
    <m/>
    <m/>
    <m/>
    <m/>
    <m/>
    <m/>
    <m/>
    <m/>
    <m/>
    <m/>
    <n v="0"/>
    <n v="0"/>
    <n v="0"/>
    <n v="0"/>
    <n v="0"/>
    <n v="0"/>
    <n v="0"/>
    <n v="0"/>
    <m/>
    <m/>
    <m/>
  </r>
  <r>
    <n v="216"/>
    <s v="Альянс"/>
    <x v="0"/>
    <x v="0"/>
    <m/>
    <m/>
    <s v=""/>
    <m/>
    <m/>
    <m/>
    <n v="0"/>
    <m/>
    <m/>
    <n v="0"/>
    <n v="0"/>
    <n v="0"/>
    <m/>
    <m/>
    <m/>
    <m/>
    <m/>
    <m/>
    <m/>
    <m/>
    <m/>
    <m/>
    <m/>
    <m/>
    <n v="0"/>
    <n v="0"/>
    <n v="0"/>
    <n v="0"/>
    <n v="0"/>
    <n v="0"/>
    <n v="0"/>
    <n v="0"/>
    <m/>
    <m/>
    <m/>
  </r>
  <r>
    <n v="217"/>
    <s v="Альянс"/>
    <x v="0"/>
    <x v="0"/>
    <m/>
    <m/>
    <s v=""/>
    <m/>
    <m/>
    <m/>
    <n v="0"/>
    <m/>
    <m/>
    <n v="0"/>
    <n v="0"/>
    <n v="0"/>
    <m/>
    <m/>
    <m/>
    <m/>
    <m/>
    <m/>
    <m/>
    <m/>
    <m/>
    <m/>
    <m/>
    <m/>
    <n v="0"/>
    <n v="0"/>
    <n v="0"/>
    <n v="0"/>
    <n v="0"/>
    <n v="0"/>
    <n v="0"/>
    <n v="0"/>
    <m/>
    <m/>
    <m/>
  </r>
  <r>
    <n v="218"/>
    <s v="Альянс"/>
    <x v="0"/>
    <x v="0"/>
    <m/>
    <m/>
    <s v=""/>
    <m/>
    <m/>
    <m/>
    <n v="0"/>
    <m/>
    <m/>
    <n v="0"/>
    <n v="0"/>
    <n v="0"/>
    <m/>
    <m/>
    <m/>
    <m/>
    <m/>
    <m/>
    <m/>
    <m/>
    <m/>
    <m/>
    <m/>
    <m/>
    <n v="0"/>
    <n v="0"/>
    <n v="0"/>
    <n v="0"/>
    <n v="0"/>
    <n v="0"/>
    <n v="0"/>
    <n v="0"/>
    <m/>
    <m/>
    <m/>
  </r>
  <r>
    <n v="219"/>
    <s v="Альянс"/>
    <x v="0"/>
    <x v="0"/>
    <m/>
    <m/>
    <s v=""/>
    <m/>
    <m/>
    <m/>
    <n v="0"/>
    <m/>
    <m/>
    <n v="0"/>
    <n v="0"/>
    <n v="0"/>
    <m/>
    <m/>
    <m/>
    <m/>
    <m/>
    <m/>
    <m/>
    <m/>
    <m/>
    <m/>
    <m/>
    <m/>
    <n v="0"/>
    <n v="0"/>
    <n v="0"/>
    <n v="0"/>
    <n v="0"/>
    <n v="0"/>
    <n v="0"/>
    <n v="0"/>
    <m/>
    <m/>
    <m/>
  </r>
  <r>
    <n v="220"/>
    <s v="Альянс"/>
    <x v="0"/>
    <x v="0"/>
    <m/>
    <m/>
    <s v=""/>
    <m/>
    <m/>
    <m/>
    <n v="0"/>
    <m/>
    <m/>
    <n v="0"/>
    <n v="0"/>
    <n v="0"/>
    <m/>
    <m/>
    <m/>
    <m/>
    <m/>
    <m/>
    <m/>
    <m/>
    <m/>
    <m/>
    <m/>
    <m/>
    <n v="0"/>
    <n v="0"/>
    <n v="0"/>
    <n v="0"/>
    <n v="0"/>
    <n v="0"/>
    <n v="0"/>
    <n v="0"/>
    <m/>
    <m/>
    <m/>
  </r>
  <r>
    <n v="221"/>
    <s v="Альянс"/>
    <x v="0"/>
    <x v="0"/>
    <m/>
    <m/>
    <s v=""/>
    <m/>
    <m/>
    <m/>
    <n v="0"/>
    <m/>
    <m/>
    <n v="0"/>
    <n v="0"/>
    <n v="0"/>
    <m/>
    <m/>
    <m/>
    <m/>
    <m/>
    <m/>
    <m/>
    <m/>
    <m/>
    <m/>
    <m/>
    <m/>
    <n v="0"/>
    <n v="0"/>
    <n v="0"/>
    <n v="0"/>
    <n v="0"/>
    <n v="0"/>
    <n v="0"/>
    <n v="0"/>
    <m/>
    <m/>
    <m/>
  </r>
  <r>
    <n v="222"/>
    <s v="Альянс"/>
    <x v="0"/>
    <x v="0"/>
    <m/>
    <m/>
    <s v=""/>
    <m/>
    <m/>
    <m/>
    <n v="0"/>
    <m/>
    <m/>
    <n v="0"/>
    <n v="0"/>
    <n v="0"/>
    <m/>
    <m/>
    <m/>
    <m/>
    <m/>
    <m/>
    <m/>
    <m/>
    <m/>
    <m/>
    <m/>
    <m/>
    <n v="0"/>
    <n v="0"/>
    <n v="0"/>
    <n v="0"/>
    <n v="0"/>
    <n v="0"/>
    <n v="0"/>
    <n v="0"/>
    <m/>
    <m/>
    <m/>
  </r>
  <r>
    <n v="223"/>
    <s v="Альянс"/>
    <x v="0"/>
    <x v="0"/>
    <m/>
    <m/>
    <s v=""/>
    <m/>
    <m/>
    <m/>
    <n v="0"/>
    <m/>
    <m/>
    <n v="0"/>
    <n v="0"/>
    <n v="0"/>
    <m/>
    <m/>
    <m/>
    <m/>
    <m/>
    <m/>
    <m/>
    <m/>
    <m/>
    <m/>
    <m/>
    <m/>
    <n v="0"/>
    <n v="0"/>
    <n v="0"/>
    <n v="0"/>
    <n v="0"/>
    <n v="0"/>
    <n v="0"/>
    <n v="0"/>
    <m/>
    <m/>
    <m/>
  </r>
  <r>
    <n v="224"/>
    <s v="Альянс"/>
    <x v="0"/>
    <x v="0"/>
    <m/>
    <m/>
    <s v=""/>
    <m/>
    <m/>
    <m/>
    <n v="0"/>
    <m/>
    <m/>
    <n v="0"/>
    <n v="0"/>
    <n v="0"/>
    <m/>
    <m/>
    <m/>
    <m/>
    <m/>
    <m/>
    <m/>
    <m/>
    <m/>
    <m/>
    <m/>
    <m/>
    <n v="0"/>
    <n v="0"/>
    <n v="0"/>
    <n v="0"/>
    <n v="0"/>
    <n v="0"/>
    <n v="0"/>
    <n v="0"/>
    <m/>
    <m/>
    <m/>
  </r>
  <r>
    <n v="225"/>
    <s v="Альянс"/>
    <x v="0"/>
    <x v="0"/>
    <m/>
    <m/>
    <s v=""/>
    <m/>
    <m/>
    <m/>
    <n v="0"/>
    <m/>
    <m/>
    <n v="0"/>
    <n v="0"/>
    <n v="0"/>
    <m/>
    <m/>
    <m/>
    <m/>
    <m/>
    <m/>
    <m/>
    <m/>
    <m/>
    <m/>
    <m/>
    <m/>
    <n v="0"/>
    <n v="0"/>
    <n v="0"/>
    <n v="0"/>
    <n v="0"/>
    <n v="0"/>
    <n v="0"/>
    <n v="0"/>
    <m/>
    <m/>
    <m/>
  </r>
  <r>
    <n v="226"/>
    <s v="Альянс"/>
    <x v="0"/>
    <x v="0"/>
    <m/>
    <m/>
    <s v=""/>
    <m/>
    <m/>
    <m/>
    <n v="0"/>
    <m/>
    <m/>
    <n v="0"/>
    <n v="0"/>
    <n v="0"/>
    <m/>
    <m/>
    <m/>
    <m/>
    <m/>
    <m/>
    <m/>
    <m/>
    <m/>
    <m/>
    <m/>
    <m/>
    <n v="0"/>
    <n v="0"/>
    <n v="0"/>
    <n v="0"/>
    <n v="0"/>
    <n v="0"/>
    <n v="0"/>
    <n v="0"/>
    <m/>
    <m/>
    <m/>
  </r>
  <r>
    <n v="227"/>
    <s v="Альянс"/>
    <x v="0"/>
    <x v="0"/>
    <m/>
    <m/>
    <s v=""/>
    <m/>
    <m/>
    <m/>
    <n v="0"/>
    <m/>
    <m/>
    <n v="0"/>
    <n v="0"/>
    <n v="0"/>
    <m/>
    <m/>
    <m/>
    <m/>
    <m/>
    <m/>
    <m/>
    <m/>
    <m/>
    <m/>
    <m/>
    <m/>
    <n v="0"/>
    <n v="0"/>
    <n v="0"/>
    <n v="0"/>
    <n v="0"/>
    <n v="0"/>
    <n v="0"/>
    <n v="0"/>
    <m/>
    <m/>
    <m/>
  </r>
  <r>
    <n v="228"/>
    <s v="Альянс"/>
    <x v="0"/>
    <x v="0"/>
    <m/>
    <m/>
    <s v=""/>
    <m/>
    <m/>
    <m/>
    <n v="0"/>
    <m/>
    <m/>
    <n v="0"/>
    <n v="0"/>
    <n v="0"/>
    <m/>
    <m/>
    <m/>
    <m/>
    <m/>
    <m/>
    <m/>
    <m/>
    <m/>
    <m/>
    <m/>
    <m/>
    <n v="0"/>
    <n v="0"/>
    <n v="0"/>
    <n v="0"/>
    <n v="0"/>
    <n v="0"/>
    <n v="0"/>
    <n v="0"/>
    <m/>
    <m/>
    <m/>
  </r>
  <r>
    <n v="229"/>
    <s v="Альянс"/>
    <x v="0"/>
    <x v="0"/>
    <m/>
    <m/>
    <s v=""/>
    <m/>
    <m/>
    <m/>
    <n v="0"/>
    <m/>
    <m/>
    <n v="0"/>
    <n v="0"/>
    <n v="0"/>
    <m/>
    <m/>
    <m/>
    <m/>
    <m/>
    <m/>
    <m/>
    <m/>
    <m/>
    <m/>
    <m/>
    <m/>
    <n v="0"/>
    <n v="0"/>
    <n v="0"/>
    <n v="0"/>
    <n v="0"/>
    <n v="0"/>
    <n v="0"/>
    <n v="0"/>
    <m/>
    <m/>
    <m/>
  </r>
  <r>
    <n v="230"/>
    <s v="Альянс"/>
    <x v="0"/>
    <x v="0"/>
    <m/>
    <m/>
    <s v=""/>
    <m/>
    <m/>
    <m/>
    <n v="0"/>
    <m/>
    <m/>
    <n v="0"/>
    <n v="0"/>
    <n v="0"/>
    <m/>
    <m/>
    <m/>
    <m/>
    <m/>
    <m/>
    <m/>
    <m/>
    <m/>
    <m/>
    <m/>
    <m/>
    <n v="0"/>
    <n v="0"/>
    <n v="0"/>
    <n v="0"/>
    <n v="0"/>
    <n v="0"/>
    <n v="0"/>
    <n v="0"/>
    <m/>
    <m/>
    <m/>
  </r>
  <r>
    <n v="231"/>
    <s v="Альянс"/>
    <x v="0"/>
    <x v="0"/>
    <m/>
    <m/>
    <s v=""/>
    <m/>
    <m/>
    <m/>
    <n v="0"/>
    <m/>
    <m/>
    <n v="0"/>
    <n v="0"/>
    <n v="0"/>
    <m/>
    <m/>
    <m/>
    <m/>
    <m/>
    <m/>
    <m/>
    <m/>
    <m/>
    <m/>
    <m/>
    <m/>
    <n v="0"/>
    <n v="0"/>
    <n v="0"/>
    <n v="0"/>
    <n v="0"/>
    <n v="0"/>
    <n v="0"/>
    <n v="0"/>
    <m/>
    <m/>
    <m/>
  </r>
  <r>
    <n v="232"/>
    <s v="Альянс"/>
    <x v="0"/>
    <x v="0"/>
    <m/>
    <m/>
    <s v=""/>
    <m/>
    <m/>
    <m/>
    <n v="0"/>
    <m/>
    <m/>
    <n v="0"/>
    <n v="0"/>
    <n v="0"/>
    <m/>
    <m/>
    <m/>
    <m/>
    <m/>
    <m/>
    <m/>
    <m/>
    <m/>
    <m/>
    <m/>
    <m/>
    <n v="0"/>
    <n v="0"/>
    <n v="0"/>
    <n v="0"/>
    <n v="0"/>
    <n v="0"/>
    <n v="0"/>
    <n v="0"/>
    <m/>
    <m/>
    <m/>
  </r>
  <r>
    <n v="233"/>
    <s v="Альянс"/>
    <x v="0"/>
    <x v="0"/>
    <m/>
    <m/>
    <s v=""/>
    <m/>
    <m/>
    <m/>
    <n v="0"/>
    <m/>
    <m/>
    <n v="0"/>
    <n v="0"/>
    <n v="0"/>
    <m/>
    <m/>
    <m/>
    <m/>
    <m/>
    <m/>
    <m/>
    <m/>
    <m/>
    <m/>
    <m/>
    <m/>
    <n v="0"/>
    <n v="0"/>
    <n v="0"/>
    <n v="0"/>
    <n v="0"/>
    <n v="0"/>
    <n v="0"/>
    <n v="0"/>
    <m/>
    <m/>
    <m/>
  </r>
  <r>
    <n v="234"/>
    <s v="Альянс"/>
    <x v="0"/>
    <x v="0"/>
    <m/>
    <m/>
    <s v=""/>
    <m/>
    <m/>
    <m/>
    <n v="0"/>
    <m/>
    <m/>
    <n v="0"/>
    <n v="0"/>
    <n v="0"/>
    <m/>
    <m/>
    <m/>
    <m/>
    <m/>
    <m/>
    <m/>
    <m/>
    <m/>
    <m/>
    <m/>
    <m/>
    <n v="0"/>
    <n v="0"/>
    <n v="0"/>
    <n v="0"/>
    <n v="0"/>
    <n v="0"/>
    <n v="0"/>
    <n v="0"/>
    <m/>
    <m/>
    <m/>
  </r>
  <r>
    <n v="235"/>
    <s v="Альянс"/>
    <x v="0"/>
    <x v="0"/>
    <m/>
    <m/>
    <s v=""/>
    <m/>
    <m/>
    <m/>
    <n v="0"/>
    <m/>
    <m/>
    <n v="0"/>
    <n v="0"/>
    <n v="0"/>
    <m/>
    <m/>
    <m/>
    <m/>
    <m/>
    <m/>
    <m/>
    <m/>
    <m/>
    <m/>
    <m/>
    <m/>
    <n v="0"/>
    <n v="0"/>
    <n v="0"/>
    <n v="0"/>
    <n v="0"/>
    <n v="0"/>
    <n v="0"/>
    <n v="0"/>
    <m/>
    <m/>
    <m/>
  </r>
  <r>
    <n v="236"/>
    <s v="Альянс"/>
    <x v="0"/>
    <x v="0"/>
    <m/>
    <m/>
    <s v=""/>
    <m/>
    <m/>
    <m/>
    <n v="0"/>
    <m/>
    <m/>
    <n v="0"/>
    <n v="0"/>
    <n v="0"/>
    <m/>
    <m/>
    <m/>
    <m/>
    <m/>
    <m/>
    <m/>
    <m/>
    <m/>
    <m/>
    <m/>
    <m/>
    <n v="0"/>
    <n v="0"/>
    <n v="0"/>
    <n v="0"/>
    <n v="0"/>
    <n v="0"/>
    <n v="0"/>
    <n v="0"/>
    <m/>
    <m/>
    <m/>
  </r>
  <r>
    <n v="237"/>
    <s v="Альянс"/>
    <x v="0"/>
    <x v="0"/>
    <m/>
    <m/>
    <s v=""/>
    <m/>
    <m/>
    <m/>
    <n v="0"/>
    <m/>
    <m/>
    <n v="0"/>
    <n v="0"/>
    <n v="0"/>
    <m/>
    <m/>
    <m/>
    <m/>
    <m/>
    <m/>
    <m/>
    <m/>
    <m/>
    <m/>
    <m/>
    <m/>
    <n v="0"/>
    <n v="0"/>
    <n v="0"/>
    <n v="0"/>
    <n v="0"/>
    <n v="0"/>
    <n v="0"/>
    <n v="0"/>
    <m/>
    <m/>
    <m/>
  </r>
  <r>
    <n v="238"/>
    <s v="Альянс"/>
    <x v="0"/>
    <x v="0"/>
    <m/>
    <m/>
    <s v=""/>
    <m/>
    <m/>
    <m/>
    <n v="0"/>
    <m/>
    <m/>
    <n v="0"/>
    <n v="0"/>
    <n v="0"/>
    <m/>
    <m/>
    <m/>
    <m/>
    <m/>
    <m/>
    <m/>
    <m/>
    <m/>
    <m/>
    <m/>
    <m/>
    <n v="0"/>
    <n v="0"/>
    <n v="0"/>
    <n v="0"/>
    <n v="0"/>
    <n v="0"/>
    <n v="0"/>
    <n v="0"/>
    <m/>
    <m/>
    <m/>
  </r>
  <r>
    <n v="239"/>
    <s v="Альянс"/>
    <x v="0"/>
    <x v="0"/>
    <m/>
    <m/>
    <s v=""/>
    <m/>
    <m/>
    <m/>
    <n v="0"/>
    <m/>
    <m/>
    <n v="0"/>
    <n v="0"/>
    <n v="0"/>
    <m/>
    <m/>
    <m/>
    <m/>
    <m/>
    <m/>
    <m/>
    <m/>
    <m/>
    <m/>
    <m/>
    <m/>
    <n v="0"/>
    <n v="0"/>
    <n v="0"/>
    <n v="0"/>
    <n v="0"/>
    <n v="0"/>
    <n v="0"/>
    <n v="0"/>
    <m/>
    <m/>
    <m/>
  </r>
  <r>
    <n v="240"/>
    <s v="Альянс"/>
    <x v="0"/>
    <x v="0"/>
    <m/>
    <m/>
    <s v=""/>
    <m/>
    <m/>
    <m/>
    <n v="0"/>
    <m/>
    <m/>
    <n v="0"/>
    <n v="0"/>
    <n v="0"/>
    <m/>
    <m/>
    <m/>
    <m/>
    <m/>
    <m/>
    <m/>
    <m/>
    <m/>
    <m/>
    <m/>
    <m/>
    <n v="0"/>
    <n v="0"/>
    <n v="0"/>
    <n v="0"/>
    <n v="0"/>
    <n v="0"/>
    <n v="0"/>
    <n v="0"/>
    <m/>
    <m/>
    <m/>
  </r>
  <r>
    <n v="241"/>
    <s v="Альянс"/>
    <x v="0"/>
    <x v="0"/>
    <m/>
    <m/>
    <s v=""/>
    <m/>
    <m/>
    <m/>
    <n v="0"/>
    <m/>
    <m/>
    <n v="0"/>
    <n v="0"/>
    <n v="0"/>
    <m/>
    <m/>
    <m/>
    <m/>
    <m/>
    <m/>
    <m/>
    <m/>
    <m/>
    <m/>
    <m/>
    <m/>
    <n v="0"/>
    <n v="0"/>
    <n v="0"/>
    <n v="0"/>
    <n v="0"/>
    <n v="0"/>
    <n v="0"/>
    <n v="0"/>
    <m/>
    <m/>
    <m/>
  </r>
  <r>
    <n v="242"/>
    <s v="Альянс"/>
    <x v="0"/>
    <x v="0"/>
    <m/>
    <m/>
    <s v=""/>
    <m/>
    <m/>
    <m/>
    <n v="0"/>
    <m/>
    <m/>
    <n v="0"/>
    <n v="0"/>
    <n v="0"/>
    <m/>
    <m/>
    <m/>
    <m/>
    <m/>
    <m/>
    <m/>
    <m/>
    <m/>
    <m/>
    <m/>
    <m/>
    <n v="0"/>
    <n v="0"/>
    <n v="0"/>
    <n v="0"/>
    <n v="0"/>
    <n v="0"/>
    <n v="0"/>
    <n v="0"/>
    <m/>
    <m/>
    <m/>
  </r>
  <r>
    <n v="243"/>
    <s v="Альянс"/>
    <x v="0"/>
    <x v="0"/>
    <m/>
    <m/>
    <s v=""/>
    <m/>
    <m/>
    <m/>
    <n v="0"/>
    <m/>
    <m/>
    <n v="0"/>
    <n v="0"/>
    <n v="0"/>
    <m/>
    <m/>
    <m/>
    <m/>
    <m/>
    <m/>
    <m/>
    <m/>
    <m/>
    <m/>
    <m/>
    <m/>
    <n v="0"/>
    <n v="0"/>
    <n v="0"/>
    <n v="0"/>
    <n v="0"/>
    <n v="0"/>
    <n v="0"/>
    <n v="0"/>
    <m/>
    <m/>
    <m/>
  </r>
  <r>
    <n v="244"/>
    <s v="Альянс"/>
    <x v="0"/>
    <x v="0"/>
    <m/>
    <m/>
    <s v=""/>
    <m/>
    <m/>
    <m/>
    <n v="0"/>
    <m/>
    <m/>
    <n v="0"/>
    <n v="0"/>
    <n v="0"/>
    <m/>
    <m/>
    <m/>
    <m/>
    <m/>
    <m/>
    <m/>
    <m/>
    <m/>
    <m/>
    <m/>
    <m/>
    <n v="0"/>
    <n v="0"/>
    <n v="0"/>
    <n v="0"/>
    <n v="0"/>
    <n v="0"/>
    <n v="0"/>
    <n v="0"/>
    <m/>
    <m/>
    <m/>
  </r>
  <r>
    <n v="245"/>
    <s v="Альянс"/>
    <x v="0"/>
    <x v="0"/>
    <m/>
    <m/>
    <s v=""/>
    <m/>
    <m/>
    <m/>
    <n v="0"/>
    <m/>
    <m/>
    <n v="0"/>
    <n v="0"/>
    <n v="0"/>
    <m/>
    <m/>
    <m/>
    <m/>
    <m/>
    <m/>
    <m/>
    <m/>
    <m/>
    <m/>
    <m/>
    <m/>
    <n v="0"/>
    <n v="0"/>
    <n v="0"/>
    <n v="0"/>
    <n v="0"/>
    <n v="0"/>
    <n v="0"/>
    <n v="0"/>
    <m/>
    <m/>
    <m/>
  </r>
  <r>
    <n v="246"/>
    <s v="Альянс"/>
    <x v="0"/>
    <x v="0"/>
    <m/>
    <m/>
    <s v=""/>
    <m/>
    <m/>
    <m/>
    <n v="0"/>
    <m/>
    <m/>
    <n v="0"/>
    <n v="0"/>
    <n v="0"/>
    <m/>
    <m/>
    <m/>
    <m/>
    <m/>
    <m/>
    <m/>
    <m/>
    <m/>
    <m/>
    <m/>
    <m/>
    <n v="0"/>
    <n v="0"/>
    <n v="0"/>
    <n v="0"/>
    <n v="0"/>
    <n v="0"/>
    <n v="0"/>
    <n v="0"/>
    <m/>
    <m/>
    <m/>
  </r>
  <r>
    <n v="247"/>
    <s v="Альянс"/>
    <x v="0"/>
    <x v="0"/>
    <m/>
    <m/>
    <s v=""/>
    <m/>
    <m/>
    <m/>
    <n v="0"/>
    <m/>
    <m/>
    <n v="0"/>
    <n v="0"/>
    <n v="0"/>
    <m/>
    <m/>
    <m/>
    <m/>
    <m/>
    <m/>
    <m/>
    <m/>
    <m/>
    <m/>
    <m/>
    <m/>
    <n v="0"/>
    <n v="0"/>
    <n v="0"/>
    <n v="0"/>
    <n v="0"/>
    <n v="0"/>
    <n v="0"/>
    <n v="0"/>
    <m/>
    <m/>
    <m/>
  </r>
  <r>
    <n v="248"/>
    <s v="Альянс"/>
    <x v="0"/>
    <x v="0"/>
    <m/>
    <m/>
    <s v=""/>
    <m/>
    <m/>
    <m/>
    <n v="0"/>
    <m/>
    <m/>
    <n v="0"/>
    <n v="0"/>
    <n v="0"/>
    <m/>
    <m/>
    <m/>
    <m/>
    <m/>
    <m/>
    <m/>
    <m/>
    <m/>
    <m/>
    <m/>
    <m/>
    <n v="0"/>
    <n v="0"/>
    <n v="0"/>
    <n v="0"/>
    <n v="0"/>
    <n v="0"/>
    <n v="0"/>
    <n v="0"/>
    <m/>
    <m/>
    <m/>
  </r>
  <r>
    <n v="249"/>
    <s v="Альянс"/>
    <x v="0"/>
    <x v="0"/>
    <m/>
    <m/>
    <s v=""/>
    <m/>
    <m/>
    <m/>
    <n v="0"/>
    <m/>
    <m/>
    <n v="0"/>
    <n v="0"/>
    <n v="0"/>
    <m/>
    <m/>
    <m/>
    <m/>
    <m/>
    <m/>
    <m/>
    <m/>
    <m/>
    <m/>
    <m/>
    <m/>
    <n v="0"/>
    <n v="0"/>
    <n v="0"/>
    <n v="0"/>
    <n v="0"/>
    <n v="0"/>
    <n v="0"/>
    <n v="0"/>
    <m/>
    <m/>
    <m/>
  </r>
  <r>
    <n v="250"/>
    <s v="Альянс"/>
    <x v="0"/>
    <x v="0"/>
    <m/>
    <m/>
    <s v=""/>
    <m/>
    <m/>
    <m/>
    <n v="0"/>
    <m/>
    <m/>
    <n v="0"/>
    <n v="0"/>
    <n v="0"/>
    <m/>
    <m/>
    <m/>
    <m/>
    <m/>
    <m/>
    <m/>
    <m/>
    <m/>
    <m/>
    <m/>
    <m/>
    <n v="0"/>
    <n v="0"/>
    <n v="0"/>
    <n v="0"/>
    <n v="0"/>
    <n v="0"/>
    <n v="0"/>
    <n v="0"/>
    <m/>
    <m/>
    <m/>
  </r>
  <r>
    <n v="251"/>
    <s v="Альянс"/>
    <x v="0"/>
    <x v="0"/>
    <m/>
    <m/>
    <s v=""/>
    <m/>
    <m/>
    <m/>
    <n v="0"/>
    <m/>
    <m/>
    <n v="0"/>
    <n v="0"/>
    <n v="0"/>
    <m/>
    <m/>
    <m/>
    <m/>
    <m/>
    <m/>
    <m/>
    <m/>
    <m/>
    <m/>
    <m/>
    <m/>
    <n v="0"/>
    <n v="0"/>
    <n v="0"/>
    <n v="0"/>
    <n v="0"/>
    <n v="0"/>
    <n v="0"/>
    <n v="0"/>
    <m/>
    <m/>
    <m/>
  </r>
  <r>
    <n v="252"/>
    <s v="Альянс"/>
    <x v="0"/>
    <x v="0"/>
    <m/>
    <m/>
    <s v=""/>
    <m/>
    <m/>
    <m/>
    <n v="0"/>
    <m/>
    <m/>
    <n v="0"/>
    <n v="0"/>
    <n v="0"/>
    <m/>
    <m/>
    <m/>
    <m/>
    <m/>
    <m/>
    <m/>
    <m/>
    <m/>
    <m/>
    <m/>
    <m/>
    <n v="0"/>
    <n v="0"/>
    <n v="0"/>
    <n v="0"/>
    <n v="0"/>
    <n v="0"/>
    <n v="0"/>
    <n v="0"/>
    <m/>
    <m/>
    <m/>
  </r>
  <r>
    <n v="253"/>
    <s v="Альянс"/>
    <x v="0"/>
    <x v="0"/>
    <m/>
    <m/>
    <s v=""/>
    <m/>
    <m/>
    <m/>
    <n v="0"/>
    <m/>
    <m/>
    <n v="0"/>
    <n v="0"/>
    <n v="0"/>
    <m/>
    <m/>
    <m/>
    <m/>
    <m/>
    <m/>
    <m/>
    <m/>
    <m/>
    <m/>
    <m/>
    <m/>
    <n v="0"/>
    <n v="0"/>
    <n v="0"/>
    <n v="0"/>
    <n v="0"/>
    <n v="0"/>
    <n v="0"/>
    <n v="0"/>
    <m/>
    <m/>
    <m/>
  </r>
  <r>
    <n v="254"/>
    <s v="Альянс"/>
    <x v="0"/>
    <x v="0"/>
    <m/>
    <m/>
    <s v=""/>
    <m/>
    <m/>
    <m/>
    <n v="0"/>
    <m/>
    <m/>
    <n v="0"/>
    <n v="0"/>
    <n v="0"/>
    <m/>
    <m/>
    <m/>
    <m/>
    <m/>
    <m/>
    <m/>
    <m/>
    <m/>
    <m/>
    <m/>
    <m/>
    <n v="0"/>
    <n v="0"/>
    <n v="0"/>
    <n v="0"/>
    <n v="0"/>
    <n v="0"/>
    <n v="0"/>
    <n v="0"/>
    <m/>
    <m/>
    <m/>
  </r>
  <r>
    <n v="255"/>
    <s v="Альянс"/>
    <x v="0"/>
    <x v="0"/>
    <m/>
    <m/>
    <s v=""/>
    <m/>
    <m/>
    <m/>
    <n v="0"/>
    <m/>
    <m/>
    <n v="0"/>
    <n v="0"/>
    <n v="0"/>
    <m/>
    <m/>
    <m/>
    <m/>
    <m/>
    <m/>
    <m/>
    <m/>
    <m/>
    <m/>
    <m/>
    <m/>
    <n v="0"/>
    <n v="0"/>
    <n v="0"/>
    <n v="0"/>
    <n v="0"/>
    <n v="0"/>
    <n v="0"/>
    <n v="0"/>
    <m/>
    <m/>
    <m/>
  </r>
  <r>
    <n v="256"/>
    <s v="Альянс"/>
    <x v="0"/>
    <x v="0"/>
    <m/>
    <m/>
    <s v=""/>
    <m/>
    <m/>
    <m/>
    <n v="0"/>
    <m/>
    <m/>
    <n v="0"/>
    <n v="0"/>
    <n v="0"/>
    <m/>
    <m/>
    <m/>
    <m/>
    <m/>
    <m/>
    <m/>
    <m/>
    <m/>
    <m/>
    <m/>
    <m/>
    <n v="0"/>
    <n v="0"/>
    <n v="0"/>
    <n v="0"/>
    <n v="0"/>
    <n v="0"/>
    <n v="0"/>
    <n v="0"/>
    <m/>
    <m/>
    <m/>
  </r>
  <r>
    <n v="257"/>
    <s v="Альянс"/>
    <x v="0"/>
    <x v="0"/>
    <m/>
    <m/>
    <s v=""/>
    <m/>
    <m/>
    <m/>
    <n v="0"/>
    <m/>
    <m/>
    <n v="0"/>
    <n v="0"/>
    <n v="0"/>
    <m/>
    <m/>
    <m/>
    <m/>
    <m/>
    <m/>
    <m/>
    <m/>
    <m/>
    <m/>
    <m/>
    <m/>
    <n v="0"/>
    <n v="0"/>
    <n v="0"/>
    <n v="0"/>
    <n v="0"/>
    <n v="0"/>
    <n v="0"/>
    <n v="0"/>
    <m/>
    <m/>
    <m/>
  </r>
  <r>
    <n v="258"/>
    <s v="Альянс"/>
    <x v="0"/>
    <x v="0"/>
    <m/>
    <m/>
    <s v=""/>
    <m/>
    <m/>
    <m/>
    <n v="0"/>
    <m/>
    <m/>
    <n v="0"/>
    <n v="0"/>
    <n v="0"/>
    <m/>
    <m/>
    <m/>
    <m/>
    <m/>
    <m/>
    <m/>
    <m/>
    <m/>
    <m/>
    <m/>
    <m/>
    <n v="0"/>
    <n v="0"/>
    <n v="0"/>
    <n v="0"/>
    <n v="0"/>
    <n v="0"/>
    <n v="0"/>
    <n v="0"/>
    <m/>
    <m/>
    <m/>
  </r>
  <r>
    <n v="259"/>
    <s v="Альянс"/>
    <x v="0"/>
    <x v="0"/>
    <m/>
    <m/>
    <s v=""/>
    <m/>
    <m/>
    <m/>
    <n v="0"/>
    <m/>
    <m/>
    <n v="0"/>
    <n v="0"/>
    <n v="0"/>
    <m/>
    <m/>
    <m/>
    <m/>
    <m/>
    <m/>
    <m/>
    <m/>
    <m/>
    <m/>
    <m/>
    <m/>
    <n v="0"/>
    <n v="0"/>
    <n v="0"/>
    <n v="0"/>
    <n v="0"/>
    <n v="0"/>
    <n v="0"/>
    <n v="0"/>
    <m/>
    <m/>
    <m/>
  </r>
  <r>
    <n v="260"/>
    <s v="Альянс"/>
    <x v="0"/>
    <x v="0"/>
    <m/>
    <m/>
    <s v=""/>
    <m/>
    <m/>
    <m/>
    <n v="0"/>
    <m/>
    <m/>
    <n v="0"/>
    <n v="0"/>
    <n v="0"/>
    <m/>
    <m/>
    <m/>
    <m/>
    <m/>
    <m/>
    <m/>
    <m/>
    <m/>
    <m/>
    <m/>
    <m/>
    <n v="0"/>
    <n v="0"/>
    <n v="0"/>
    <n v="0"/>
    <n v="0"/>
    <n v="0"/>
    <n v="0"/>
    <n v="0"/>
    <m/>
    <m/>
    <m/>
  </r>
  <r>
    <n v="261"/>
    <s v="Альянс"/>
    <x v="0"/>
    <x v="0"/>
    <m/>
    <m/>
    <s v=""/>
    <m/>
    <m/>
    <m/>
    <n v="0"/>
    <m/>
    <m/>
    <n v="0"/>
    <n v="0"/>
    <n v="0"/>
    <m/>
    <m/>
    <m/>
    <m/>
    <m/>
    <m/>
    <m/>
    <m/>
    <m/>
    <m/>
    <m/>
    <m/>
    <n v="0"/>
    <n v="0"/>
    <n v="0"/>
    <n v="0"/>
    <n v="0"/>
    <n v="0"/>
    <n v="0"/>
    <n v="0"/>
    <m/>
    <m/>
    <m/>
  </r>
  <r>
    <n v="262"/>
    <s v="Альянс"/>
    <x v="0"/>
    <x v="0"/>
    <m/>
    <m/>
    <s v=""/>
    <m/>
    <m/>
    <m/>
    <n v="0"/>
    <m/>
    <m/>
    <n v="0"/>
    <n v="0"/>
    <n v="0"/>
    <m/>
    <m/>
    <m/>
    <m/>
    <m/>
    <m/>
    <m/>
    <m/>
    <m/>
    <m/>
    <m/>
    <m/>
    <n v="0"/>
    <n v="0"/>
    <n v="0"/>
    <n v="0"/>
    <n v="0"/>
    <n v="0"/>
    <n v="0"/>
    <n v="0"/>
    <m/>
    <m/>
    <m/>
  </r>
  <r>
    <n v="263"/>
    <s v="Альянс"/>
    <x v="0"/>
    <x v="0"/>
    <m/>
    <m/>
    <s v=""/>
    <m/>
    <m/>
    <m/>
    <n v="0"/>
    <m/>
    <m/>
    <n v="0"/>
    <n v="0"/>
    <n v="0"/>
    <m/>
    <m/>
    <m/>
    <m/>
    <m/>
    <m/>
    <m/>
    <m/>
    <m/>
    <m/>
    <m/>
    <m/>
    <n v="0"/>
    <n v="0"/>
    <n v="0"/>
    <n v="0"/>
    <n v="0"/>
    <n v="0"/>
    <n v="0"/>
    <n v="0"/>
    <m/>
    <m/>
    <m/>
  </r>
  <r>
    <n v="264"/>
    <s v="Альянс"/>
    <x v="0"/>
    <x v="0"/>
    <m/>
    <m/>
    <s v=""/>
    <m/>
    <m/>
    <m/>
    <n v="0"/>
    <m/>
    <m/>
    <n v="0"/>
    <n v="0"/>
    <n v="0"/>
    <m/>
    <m/>
    <m/>
    <m/>
    <m/>
    <m/>
    <m/>
    <m/>
    <m/>
    <m/>
    <m/>
    <m/>
    <n v="0"/>
    <n v="0"/>
    <n v="0"/>
    <n v="0"/>
    <n v="0"/>
    <n v="0"/>
    <n v="0"/>
    <n v="0"/>
    <m/>
    <m/>
    <m/>
  </r>
  <r>
    <n v="265"/>
    <s v="Альянс"/>
    <x v="0"/>
    <x v="0"/>
    <m/>
    <m/>
    <s v=""/>
    <m/>
    <m/>
    <m/>
    <n v="0"/>
    <m/>
    <m/>
    <n v="0"/>
    <n v="0"/>
    <n v="0"/>
    <m/>
    <m/>
    <m/>
    <m/>
    <m/>
    <m/>
    <m/>
    <m/>
    <m/>
    <m/>
    <m/>
    <m/>
    <n v="0"/>
    <n v="0"/>
    <n v="0"/>
    <n v="0"/>
    <n v="0"/>
    <n v="0"/>
    <n v="0"/>
    <n v="0"/>
    <m/>
    <m/>
    <m/>
  </r>
  <r>
    <n v="266"/>
    <s v="Альянс"/>
    <x v="0"/>
    <x v="0"/>
    <m/>
    <m/>
    <s v=""/>
    <m/>
    <m/>
    <m/>
    <n v="0"/>
    <m/>
    <m/>
    <n v="0"/>
    <n v="0"/>
    <n v="0"/>
    <m/>
    <m/>
    <m/>
    <m/>
    <m/>
    <m/>
    <m/>
    <m/>
    <m/>
    <m/>
    <m/>
    <m/>
    <n v="0"/>
    <n v="0"/>
    <n v="0"/>
    <n v="0"/>
    <n v="0"/>
    <n v="0"/>
    <n v="0"/>
    <n v="0"/>
    <m/>
    <m/>
    <m/>
  </r>
  <r>
    <n v="267"/>
    <s v="Альянс"/>
    <x v="0"/>
    <x v="0"/>
    <m/>
    <m/>
    <s v=""/>
    <m/>
    <m/>
    <m/>
    <n v="0"/>
    <m/>
    <m/>
    <n v="0"/>
    <n v="0"/>
    <n v="0"/>
    <m/>
    <m/>
    <m/>
    <m/>
    <m/>
    <m/>
    <m/>
    <m/>
    <m/>
    <m/>
    <m/>
    <m/>
    <n v="0"/>
    <n v="0"/>
    <n v="0"/>
    <n v="0"/>
    <n v="0"/>
    <n v="0"/>
    <n v="0"/>
    <n v="0"/>
    <m/>
    <m/>
    <m/>
  </r>
  <r>
    <n v="268"/>
    <s v="Альянс"/>
    <x v="0"/>
    <x v="0"/>
    <m/>
    <m/>
    <s v=""/>
    <m/>
    <m/>
    <m/>
    <n v="0"/>
    <m/>
    <m/>
    <n v="0"/>
    <n v="0"/>
    <n v="0"/>
    <m/>
    <m/>
    <m/>
    <m/>
    <m/>
    <m/>
    <m/>
    <m/>
    <m/>
    <m/>
    <m/>
    <m/>
    <n v="0"/>
    <n v="0"/>
    <n v="0"/>
    <n v="0"/>
    <n v="0"/>
    <n v="0"/>
    <n v="0"/>
    <n v="0"/>
    <m/>
    <m/>
    <m/>
  </r>
  <r>
    <n v="269"/>
    <s v="Альянс"/>
    <x v="0"/>
    <x v="0"/>
    <m/>
    <m/>
    <s v=""/>
    <m/>
    <m/>
    <m/>
    <n v="0"/>
    <m/>
    <m/>
    <n v="0"/>
    <n v="0"/>
    <n v="0"/>
    <m/>
    <m/>
    <m/>
    <m/>
    <m/>
    <m/>
    <m/>
    <m/>
    <m/>
    <m/>
    <m/>
    <m/>
    <n v="0"/>
    <n v="0"/>
    <n v="0"/>
    <n v="0"/>
    <n v="0"/>
    <n v="0"/>
    <n v="0"/>
    <n v="0"/>
    <m/>
    <m/>
    <m/>
  </r>
  <r>
    <n v="270"/>
    <s v="Альянс"/>
    <x v="0"/>
    <x v="0"/>
    <m/>
    <m/>
    <s v=""/>
    <m/>
    <m/>
    <m/>
    <n v="0"/>
    <m/>
    <m/>
    <n v="0"/>
    <n v="0"/>
    <n v="0"/>
    <m/>
    <m/>
    <m/>
    <m/>
    <m/>
    <m/>
    <m/>
    <m/>
    <m/>
    <m/>
    <m/>
    <m/>
    <n v="0"/>
    <n v="0"/>
    <n v="0"/>
    <n v="0"/>
    <n v="0"/>
    <n v="0"/>
    <n v="0"/>
    <n v="0"/>
    <m/>
    <m/>
    <m/>
  </r>
  <r>
    <n v="271"/>
    <s v="Альянс"/>
    <x v="0"/>
    <x v="0"/>
    <m/>
    <m/>
    <s v=""/>
    <m/>
    <m/>
    <m/>
    <n v="0"/>
    <m/>
    <m/>
    <n v="0"/>
    <n v="0"/>
    <n v="0"/>
    <m/>
    <m/>
    <m/>
    <m/>
    <m/>
    <m/>
    <m/>
    <m/>
    <m/>
    <m/>
    <m/>
    <m/>
    <n v="0"/>
    <n v="0"/>
    <n v="0"/>
    <n v="0"/>
    <n v="0"/>
    <n v="0"/>
    <n v="0"/>
    <n v="0"/>
    <m/>
    <m/>
    <m/>
  </r>
  <r>
    <n v="272"/>
    <s v="Альянс"/>
    <x v="0"/>
    <x v="0"/>
    <m/>
    <m/>
    <s v=""/>
    <m/>
    <m/>
    <m/>
    <n v="0"/>
    <m/>
    <m/>
    <n v="0"/>
    <n v="0"/>
    <n v="0"/>
    <m/>
    <m/>
    <m/>
    <m/>
    <m/>
    <m/>
    <m/>
    <m/>
    <m/>
    <m/>
    <m/>
    <m/>
    <n v="0"/>
    <n v="0"/>
    <n v="0"/>
    <n v="0"/>
    <n v="0"/>
    <n v="0"/>
    <n v="0"/>
    <n v="0"/>
    <m/>
    <m/>
    <m/>
  </r>
  <r>
    <n v="273"/>
    <s v="Альянс"/>
    <x v="0"/>
    <x v="0"/>
    <m/>
    <m/>
    <s v=""/>
    <m/>
    <m/>
    <m/>
    <n v="0"/>
    <m/>
    <m/>
    <n v="0"/>
    <n v="0"/>
    <n v="0"/>
    <m/>
    <m/>
    <m/>
    <m/>
    <m/>
    <m/>
    <m/>
    <m/>
    <m/>
    <m/>
    <m/>
    <m/>
    <n v="0"/>
    <n v="0"/>
    <n v="0"/>
    <n v="0"/>
    <n v="0"/>
    <n v="0"/>
    <n v="0"/>
    <n v="0"/>
    <m/>
    <m/>
    <m/>
  </r>
  <r>
    <n v="274"/>
    <s v="Альянс"/>
    <x v="0"/>
    <x v="0"/>
    <m/>
    <m/>
    <s v=""/>
    <m/>
    <m/>
    <m/>
    <n v="0"/>
    <m/>
    <m/>
    <n v="0"/>
    <n v="0"/>
    <n v="0"/>
    <m/>
    <m/>
    <m/>
    <m/>
    <m/>
    <m/>
    <m/>
    <m/>
    <m/>
    <m/>
    <m/>
    <m/>
    <n v="0"/>
    <n v="0"/>
    <n v="0"/>
    <n v="0"/>
    <n v="0"/>
    <n v="0"/>
    <n v="0"/>
    <n v="0"/>
    <m/>
    <m/>
    <m/>
  </r>
  <r>
    <n v="275"/>
    <s v="Альянс"/>
    <x v="0"/>
    <x v="0"/>
    <m/>
    <m/>
    <s v=""/>
    <m/>
    <m/>
    <m/>
    <n v="0"/>
    <m/>
    <m/>
    <n v="0"/>
    <n v="0"/>
    <n v="0"/>
    <m/>
    <m/>
    <m/>
    <m/>
    <m/>
    <m/>
    <m/>
    <m/>
    <m/>
    <m/>
    <m/>
    <m/>
    <n v="0"/>
    <n v="0"/>
    <n v="0"/>
    <n v="0"/>
    <n v="0"/>
    <n v="0"/>
    <n v="0"/>
    <n v="0"/>
    <m/>
    <m/>
    <m/>
  </r>
  <r>
    <n v="276"/>
    <s v="Альянс"/>
    <x v="0"/>
    <x v="0"/>
    <m/>
    <m/>
    <s v=""/>
    <m/>
    <m/>
    <m/>
    <n v="0"/>
    <m/>
    <m/>
    <n v="0"/>
    <n v="0"/>
    <n v="0"/>
    <m/>
    <m/>
    <m/>
    <m/>
    <m/>
    <m/>
    <m/>
    <m/>
    <m/>
    <m/>
    <m/>
    <m/>
    <n v="0"/>
    <n v="0"/>
    <n v="0"/>
    <n v="0"/>
    <n v="0"/>
    <n v="0"/>
    <n v="0"/>
    <n v="0"/>
    <m/>
    <m/>
    <m/>
  </r>
  <r>
    <n v="277"/>
    <s v="Альянс"/>
    <x v="0"/>
    <x v="0"/>
    <m/>
    <m/>
    <s v=""/>
    <m/>
    <m/>
    <m/>
    <n v="0"/>
    <m/>
    <m/>
    <n v="0"/>
    <n v="0"/>
    <n v="0"/>
    <m/>
    <m/>
    <m/>
    <m/>
    <m/>
    <m/>
    <m/>
    <m/>
    <m/>
    <m/>
    <m/>
    <m/>
    <n v="0"/>
    <n v="0"/>
    <n v="0"/>
    <n v="0"/>
    <n v="0"/>
    <n v="0"/>
    <n v="0"/>
    <n v="0"/>
    <m/>
    <m/>
    <m/>
  </r>
  <r>
    <n v="278"/>
    <s v="Альянс"/>
    <x v="0"/>
    <x v="0"/>
    <m/>
    <m/>
    <s v=""/>
    <m/>
    <m/>
    <m/>
    <n v="0"/>
    <m/>
    <m/>
    <n v="0"/>
    <n v="0"/>
    <n v="0"/>
    <m/>
    <m/>
    <m/>
    <m/>
    <m/>
    <m/>
    <m/>
    <m/>
    <m/>
    <m/>
    <m/>
    <m/>
    <n v="0"/>
    <n v="0"/>
    <n v="0"/>
    <n v="0"/>
    <n v="0"/>
    <n v="0"/>
    <n v="0"/>
    <n v="0"/>
    <m/>
    <m/>
    <m/>
  </r>
  <r>
    <n v="279"/>
    <s v="Альянс"/>
    <x v="0"/>
    <x v="0"/>
    <m/>
    <m/>
    <s v=""/>
    <m/>
    <m/>
    <m/>
    <n v="0"/>
    <m/>
    <m/>
    <n v="0"/>
    <n v="0"/>
    <n v="0"/>
    <m/>
    <m/>
    <m/>
    <m/>
    <m/>
    <m/>
    <m/>
    <m/>
    <m/>
    <m/>
    <m/>
    <m/>
    <n v="0"/>
    <n v="0"/>
    <n v="0"/>
    <n v="0"/>
    <n v="0"/>
    <n v="0"/>
    <n v="0"/>
    <n v="0"/>
    <m/>
    <m/>
    <m/>
  </r>
  <r>
    <n v="280"/>
    <s v="Альянс"/>
    <x v="0"/>
    <x v="0"/>
    <m/>
    <m/>
    <s v=""/>
    <m/>
    <m/>
    <m/>
    <n v="0"/>
    <m/>
    <m/>
    <n v="0"/>
    <n v="0"/>
    <n v="0"/>
    <m/>
    <m/>
    <m/>
    <m/>
    <m/>
    <m/>
    <m/>
    <m/>
    <m/>
    <m/>
    <m/>
    <m/>
    <n v="0"/>
    <n v="0"/>
    <n v="0"/>
    <n v="0"/>
    <n v="0"/>
    <n v="0"/>
    <n v="0"/>
    <n v="0"/>
    <m/>
    <m/>
    <m/>
  </r>
  <r>
    <n v="281"/>
    <s v="Альянс"/>
    <x v="0"/>
    <x v="0"/>
    <m/>
    <m/>
    <s v=""/>
    <m/>
    <m/>
    <m/>
    <n v="0"/>
    <m/>
    <m/>
    <n v="0"/>
    <n v="0"/>
    <n v="0"/>
    <m/>
    <m/>
    <m/>
    <m/>
    <m/>
    <m/>
    <m/>
    <m/>
    <m/>
    <m/>
    <m/>
    <m/>
    <n v="0"/>
    <n v="0"/>
    <n v="0"/>
    <n v="0"/>
    <n v="0"/>
    <n v="0"/>
    <n v="0"/>
    <n v="0"/>
    <m/>
    <m/>
    <m/>
  </r>
  <r>
    <n v="282"/>
    <s v="Альянс"/>
    <x v="0"/>
    <x v="0"/>
    <m/>
    <m/>
    <s v=""/>
    <m/>
    <m/>
    <m/>
    <n v="0"/>
    <m/>
    <m/>
    <n v="0"/>
    <n v="0"/>
    <n v="0"/>
    <m/>
    <m/>
    <m/>
    <m/>
    <m/>
    <m/>
    <m/>
    <m/>
    <m/>
    <m/>
    <m/>
    <m/>
    <n v="0"/>
    <n v="0"/>
    <n v="0"/>
    <n v="0"/>
    <n v="0"/>
    <n v="0"/>
    <n v="0"/>
    <n v="0"/>
    <m/>
    <m/>
    <m/>
  </r>
  <r>
    <n v="283"/>
    <s v="Альянс"/>
    <x v="0"/>
    <x v="0"/>
    <m/>
    <m/>
    <s v=""/>
    <m/>
    <m/>
    <m/>
    <n v="0"/>
    <m/>
    <m/>
    <n v="0"/>
    <n v="0"/>
    <n v="0"/>
    <m/>
    <m/>
    <m/>
    <m/>
    <m/>
    <m/>
    <m/>
    <m/>
    <m/>
    <m/>
    <m/>
    <m/>
    <n v="0"/>
    <n v="0"/>
    <n v="0"/>
    <n v="0"/>
    <n v="0"/>
    <n v="0"/>
    <n v="0"/>
    <n v="0"/>
    <m/>
    <m/>
    <m/>
  </r>
  <r>
    <n v="284"/>
    <s v="Альянс"/>
    <x v="0"/>
    <x v="0"/>
    <m/>
    <m/>
    <s v=""/>
    <m/>
    <m/>
    <m/>
    <n v="0"/>
    <m/>
    <m/>
    <n v="0"/>
    <n v="0"/>
    <n v="0"/>
    <m/>
    <m/>
    <m/>
    <m/>
    <m/>
    <m/>
    <m/>
    <m/>
    <m/>
    <m/>
    <m/>
    <m/>
    <n v="0"/>
    <n v="0"/>
    <n v="0"/>
    <n v="0"/>
    <n v="0"/>
    <n v="0"/>
    <n v="0"/>
    <n v="0"/>
    <m/>
    <m/>
    <m/>
  </r>
  <r>
    <n v="285"/>
    <s v="Альянс"/>
    <x v="0"/>
    <x v="0"/>
    <m/>
    <m/>
    <s v=""/>
    <m/>
    <m/>
    <m/>
    <n v="0"/>
    <m/>
    <m/>
    <n v="0"/>
    <n v="0"/>
    <n v="0"/>
    <m/>
    <m/>
    <m/>
    <m/>
    <m/>
    <m/>
    <m/>
    <m/>
    <m/>
    <m/>
    <m/>
    <m/>
    <n v="0"/>
    <n v="0"/>
    <n v="0"/>
    <n v="0"/>
    <n v="0"/>
    <n v="0"/>
    <n v="0"/>
    <n v="0"/>
    <m/>
    <m/>
    <m/>
  </r>
  <r>
    <n v="286"/>
    <s v="Альянс"/>
    <x v="0"/>
    <x v="0"/>
    <m/>
    <m/>
    <s v=""/>
    <m/>
    <m/>
    <m/>
    <n v="0"/>
    <m/>
    <m/>
    <n v="0"/>
    <n v="0"/>
    <n v="0"/>
    <m/>
    <m/>
    <m/>
    <m/>
    <m/>
    <m/>
    <m/>
    <m/>
    <m/>
    <m/>
    <m/>
    <m/>
    <n v="0"/>
    <n v="0"/>
    <n v="0"/>
    <n v="0"/>
    <n v="0"/>
    <n v="0"/>
    <n v="0"/>
    <n v="0"/>
    <m/>
    <m/>
    <m/>
  </r>
  <r>
    <n v="287"/>
    <s v="Альянс"/>
    <x v="0"/>
    <x v="0"/>
    <m/>
    <m/>
    <s v=""/>
    <m/>
    <m/>
    <m/>
    <n v="0"/>
    <m/>
    <m/>
    <n v="0"/>
    <n v="0"/>
    <n v="0"/>
    <m/>
    <m/>
    <m/>
    <m/>
    <m/>
    <m/>
    <m/>
    <m/>
    <m/>
    <m/>
    <m/>
    <m/>
    <n v="0"/>
    <n v="0"/>
    <n v="0"/>
    <n v="0"/>
    <n v="0"/>
    <n v="0"/>
    <n v="0"/>
    <n v="0"/>
    <m/>
    <m/>
    <m/>
  </r>
  <r>
    <n v="288"/>
    <s v="Альянс"/>
    <x v="0"/>
    <x v="0"/>
    <m/>
    <m/>
    <s v=""/>
    <m/>
    <m/>
    <m/>
    <n v="0"/>
    <m/>
    <m/>
    <n v="0"/>
    <n v="0"/>
    <n v="0"/>
    <m/>
    <m/>
    <m/>
    <m/>
    <m/>
    <m/>
    <m/>
    <m/>
    <m/>
    <m/>
    <m/>
    <m/>
    <n v="0"/>
    <n v="0"/>
    <n v="0"/>
    <n v="0"/>
    <n v="0"/>
    <n v="0"/>
    <n v="0"/>
    <n v="0"/>
    <m/>
    <m/>
    <m/>
  </r>
  <r>
    <n v="289"/>
    <s v="Альянс"/>
    <x v="0"/>
    <x v="0"/>
    <m/>
    <m/>
    <s v=""/>
    <m/>
    <m/>
    <m/>
    <n v="0"/>
    <m/>
    <m/>
    <n v="0"/>
    <n v="0"/>
    <n v="0"/>
    <m/>
    <m/>
    <m/>
    <m/>
    <m/>
    <m/>
    <m/>
    <m/>
    <m/>
    <m/>
    <m/>
    <m/>
    <n v="0"/>
    <n v="0"/>
    <n v="0"/>
    <n v="0"/>
    <n v="0"/>
    <n v="0"/>
    <n v="0"/>
    <n v="0"/>
    <m/>
    <m/>
    <m/>
  </r>
  <r>
    <n v="290"/>
    <s v="Альянс"/>
    <x v="0"/>
    <x v="0"/>
    <m/>
    <m/>
    <s v=""/>
    <m/>
    <m/>
    <m/>
    <n v="0"/>
    <m/>
    <m/>
    <n v="0"/>
    <n v="0"/>
    <n v="0"/>
    <m/>
    <m/>
    <m/>
    <m/>
    <m/>
    <m/>
    <m/>
    <m/>
    <m/>
    <m/>
    <m/>
    <m/>
    <n v="0"/>
    <n v="0"/>
    <n v="0"/>
    <n v="0"/>
    <n v="0"/>
    <n v="0"/>
    <n v="0"/>
    <n v="0"/>
    <m/>
    <m/>
    <m/>
  </r>
  <r>
    <n v="291"/>
    <s v="Альянс"/>
    <x v="0"/>
    <x v="0"/>
    <m/>
    <m/>
    <s v=""/>
    <m/>
    <m/>
    <m/>
    <n v="0"/>
    <m/>
    <m/>
    <n v="0"/>
    <n v="0"/>
    <n v="0"/>
    <m/>
    <m/>
    <m/>
    <m/>
    <m/>
    <m/>
    <m/>
    <m/>
    <m/>
    <m/>
    <m/>
    <m/>
    <n v="0"/>
    <n v="0"/>
    <n v="0"/>
    <n v="0"/>
    <n v="0"/>
    <n v="0"/>
    <n v="0"/>
    <n v="0"/>
    <m/>
    <m/>
    <m/>
  </r>
  <r>
    <n v="292"/>
    <s v="Альянс"/>
    <x v="0"/>
    <x v="0"/>
    <m/>
    <m/>
    <s v=""/>
    <m/>
    <m/>
    <m/>
    <n v="0"/>
    <m/>
    <m/>
    <n v="0"/>
    <n v="0"/>
    <n v="0"/>
    <m/>
    <m/>
    <m/>
    <m/>
    <m/>
    <m/>
    <m/>
    <m/>
    <m/>
    <m/>
    <m/>
    <m/>
    <n v="0"/>
    <n v="0"/>
    <n v="0"/>
    <n v="0"/>
    <n v="0"/>
    <n v="0"/>
    <n v="0"/>
    <n v="0"/>
    <m/>
    <m/>
    <m/>
  </r>
  <r>
    <n v="293"/>
    <s v="Альянс"/>
    <x v="0"/>
    <x v="0"/>
    <m/>
    <m/>
    <s v=""/>
    <m/>
    <m/>
    <m/>
    <n v="0"/>
    <m/>
    <m/>
    <n v="0"/>
    <n v="0"/>
    <n v="0"/>
    <m/>
    <m/>
    <m/>
    <m/>
    <m/>
    <m/>
    <m/>
    <m/>
    <m/>
    <m/>
    <m/>
    <m/>
    <n v="0"/>
    <n v="0"/>
    <n v="0"/>
    <n v="0"/>
    <n v="0"/>
    <n v="0"/>
    <n v="0"/>
    <n v="0"/>
    <m/>
    <m/>
    <m/>
  </r>
  <r>
    <n v="294"/>
    <s v="Альянс"/>
    <x v="0"/>
    <x v="0"/>
    <m/>
    <m/>
    <s v=""/>
    <m/>
    <m/>
    <m/>
    <n v="0"/>
    <m/>
    <m/>
    <n v="0"/>
    <n v="0"/>
    <n v="0"/>
    <m/>
    <m/>
    <m/>
    <m/>
    <m/>
    <m/>
    <m/>
    <m/>
    <m/>
    <m/>
    <m/>
    <m/>
    <n v="0"/>
    <n v="0"/>
    <n v="0"/>
    <n v="0"/>
    <n v="0"/>
    <n v="0"/>
    <n v="0"/>
    <n v="0"/>
    <m/>
    <m/>
    <m/>
  </r>
  <r>
    <n v="295"/>
    <s v="Альянс"/>
    <x v="0"/>
    <x v="0"/>
    <m/>
    <m/>
    <s v=""/>
    <m/>
    <m/>
    <m/>
    <n v="0"/>
    <m/>
    <m/>
    <n v="0"/>
    <n v="0"/>
    <n v="0"/>
    <m/>
    <m/>
    <m/>
    <m/>
    <m/>
    <m/>
    <m/>
    <m/>
    <m/>
    <m/>
    <m/>
    <m/>
    <n v="0"/>
    <n v="0"/>
    <n v="0"/>
    <n v="0"/>
    <n v="0"/>
    <n v="0"/>
    <n v="0"/>
    <n v="0"/>
    <m/>
    <m/>
    <m/>
  </r>
  <r>
    <n v="296"/>
    <s v="Альянс"/>
    <x v="0"/>
    <x v="0"/>
    <m/>
    <m/>
    <s v=""/>
    <m/>
    <m/>
    <m/>
    <n v="0"/>
    <m/>
    <m/>
    <n v="0"/>
    <n v="0"/>
    <n v="0"/>
    <m/>
    <m/>
    <m/>
    <m/>
    <m/>
    <m/>
    <m/>
    <m/>
    <m/>
    <m/>
    <m/>
    <m/>
    <n v="0"/>
    <n v="0"/>
    <n v="0"/>
    <n v="0"/>
    <n v="0"/>
    <n v="0"/>
    <n v="0"/>
    <n v="0"/>
    <m/>
    <m/>
    <m/>
  </r>
  <r>
    <n v="297"/>
    <s v="Альянс"/>
    <x v="0"/>
    <x v="0"/>
    <m/>
    <m/>
    <s v=""/>
    <m/>
    <m/>
    <m/>
    <n v="0"/>
    <m/>
    <m/>
    <n v="0"/>
    <n v="0"/>
    <n v="0"/>
    <m/>
    <m/>
    <m/>
    <m/>
    <m/>
    <m/>
    <m/>
    <m/>
    <m/>
    <m/>
    <m/>
    <m/>
    <n v="0"/>
    <n v="0"/>
    <n v="0"/>
    <n v="0"/>
    <n v="0"/>
    <n v="0"/>
    <n v="0"/>
    <n v="0"/>
    <m/>
    <m/>
    <m/>
  </r>
  <r>
    <n v="298"/>
    <s v="Альянс"/>
    <x v="0"/>
    <x v="0"/>
    <m/>
    <m/>
    <s v=""/>
    <m/>
    <m/>
    <m/>
    <n v="0"/>
    <m/>
    <m/>
    <n v="0"/>
    <n v="0"/>
    <n v="0"/>
    <m/>
    <m/>
    <m/>
    <m/>
    <m/>
    <m/>
    <m/>
    <m/>
    <m/>
    <m/>
    <m/>
    <m/>
    <n v="0"/>
    <n v="0"/>
    <n v="0"/>
    <n v="0"/>
    <n v="0"/>
    <n v="0"/>
    <n v="0"/>
    <n v="0"/>
    <m/>
    <m/>
    <m/>
  </r>
  <r>
    <n v="299"/>
    <s v="Альянс"/>
    <x v="0"/>
    <x v="0"/>
    <m/>
    <m/>
    <s v=""/>
    <m/>
    <m/>
    <m/>
    <n v="0"/>
    <m/>
    <m/>
    <n v="0"/>
    <n v="0"/>
    <n v="0"/>
    <m/>
    <m/>
    <m/>
    <m/>
    <m/>
    <m/>
    <m/>
    <m/>
    <m/>
    <m/>
    <m/>
    <m/>
    <n v="0"/>
    <n v="0"/>
    <n v="0"/>
    <n v="0"/>
    <n v="0"/>
    <n v="0"/>
    <n v="0"/>
    <n v="0"/>
    <m/>
    <m/>
    <m/>
  </r>
  <r>
    <n v="300"/>
    <s v="Альянс"/>
    <x v="0"/>
    <x v="0"/>
    <m/>
    <m/>
    <s v=""/>
    <m/>
    <m/>
    <m/>
    <n v="0"/>
    <m/>
    <m/>
    <n v="0"/>
    <n v="0"/>
    <n v="0"/>
    <m/>
    <m/>
    <m/>
    <m/>
    <m/>
    <m/>
    <m/>
    <m/>
    <m/>
    <m/>
    <m/>
    <m/>
    <n v="0"/>
    <n v="0"/>
    <n v="0"/>
    <n v="0"/>
    <n v="0"/>
    <n v="0"/>
    <n v="0"/>
    <n v="0"/>
    <m/>
    <m/>
    <m/>
  </r>
  <r>
    <n v="301"/>
    <s v="Альянс"/>
    <x v="0"/>
    <x v="0"/>
    <m/>
    <m/>
    <s v=""/>
    <m/>
    <m/>
    <m/>
    <n v="0"/>
    <m/>
    <m/>
    <n v="0"/>
    <n v="0"/>
    <n v="0"/>
    <m/>
    <m/>
    <m/>
    <m/>
    <m/>
    <m/>
    <m/>
    <m/>
    <m/>
    <m/>
    <m/>
    <m/>
    <n v="0"/>
    <n v="0"/>
    <n v="0"/>
    <n v="0"/>
    <n v="0"/>
    <n v="0"/>
    <n v="0"/>
    <n v="0"/>
    <m/>
    <m/>
    <m/>
  </r>
  <r>
    <n v="302"/>
    <s v="Альянс"/>
    <x v="0"/>
    <x v="0"/>
    <m/>
    <m/>
    <s v=""/>
    <m/>
    <m/>
    <m/>
    <n v="0"/>
    <m/>
    <m/>
    <n v="0"/>
    <n v="0"/>
    <n v="0"/>
    <m/>
    <m/>
    <m/>
    <m/>
    <m/>
    <m/>
    <m/>
    <m/>
    <m/>
    <m/>
    <m/>
    <m/>
    <n v="0"/>
    <n v="0"/>
    <n v="0"/>
    <n v="0"/>
    <n v="0"/>
    <n v="0"/>
    <n v="0"/>
    <n v="0"/>
    <m/>
    <m/>
    <m/>
  </r>
  <r>
    <n v="303"/>
    <s v="Альянс"/>
    <x v="0"/>
    <x v="0"/>
    <m/>
    <m/>
    <s v=""/>
    <m/>
    <m/>
    <m/>
    <n v="0"/>
    <m/>
    <m/>
    <n v="0"/>
    <n v="0"/>
    <n v="0"/>
    <m/>
    <m/>
    <m/>
    <m/>
    <m/>
    <m/>
    <m/>
    <m/>
    <m/>
    <m/>
    <m/>
    <m/>
    <n v="0"/>
    <n v="0"/>
    <n v="0"/>
    <n v="0"/>
    <n v="0"/>
    <n v="0"/>
    <n v="0"/>
    <n v="0"/>
    <m/>
    <m/>
    <m/>
  </r>
  <r>
    <n v="304"/>
    <s v="Альянс"/>
    <x v="0"/>
    <x v="0"/>
    <m/>
    <m/>
    <s v=""/>
    <m/>
    <m/>
    <m/>
    <n v="0"/>
    <m/>
    <m/>
    <n v="0"/>
    <n v="0"/>
    <n v="0"/>
    <m/>
    <m/>
    <m/>
    <m/>
    <m/>
    <m/>
    <m/>
    <m/>
    <m/>
    <m/>
    <m/>
    <m/>
    <n v="0"/>
    <n v="0"/>
    <n v="0"/>
    <n v="0"/>
    <n v="0"/>
    <n v="0"/>
    <n v="0"/>
    <n v="0"/>
    <m/>
    <m/>
    <m/>
  </r>
  <r>
    <n v="305"/>
    <s v="Альянс"/>
    <x v="0"/>
    <x v="0"/>
    <m/>
    <m/>
    <s v=""/>
    <m/>
    <m/>
    <m/>
    <n v="0"/>
    <m/>
    <m/>
    <n v="0"/>
    <n v="0"/>
    <n v="0"/>
    <m/>
    <m/>
    <m/>
    <m/>
    <m/>
    <m/>
    <m/>
    <m/>
    <m/>
    <m/>
    <m/>
    <m/>
    <n v="0"/>
    <n v="0"/>
    <n v="0"/>
    <n v="0"/>
    <n v="0"/>
    <n v="0"/>
    <n v="0"/>
    <n v="0"/>
    <m/>
    <m/>
    <m/>
  </r>
  <r>
    <n v="306"/>
    <s v="Альянс"/>
    <x v="0"/>
    <x v="0"/>
    <m/>
    <m/>
    <s v=""/>
    <m/>
    <m/>
    <m/>
    <n v="0"/>
    <m/>
    <m/>
    <n v="0"/>
    <n v="0"/>
    <n v="0"/>
    <m/>
    <m/>
    <m/>
    <m/>
    <m/>
    <m/>
    <m/>
    <m/>
    <m/>
    <m/>
    <m/>
    <m/>
    <n v="0"/>
    <n v="0"/>
    <n v="0"/>
    <n v="0"/>
    <n v="0"/>
    <n v="0"/>
    <n v="0"/>
    <n v="0"/>
    <m/>
    <m/>
    <m/>
  </r>
  <r>
    <n v="307"/>
    <s v="Альянс"/>
    <x v="0"/>
    <x v="0"/>
    <m/>
    <m/>
    <s v=""/>
    <m/>
    <m/>
    <m/>
    <n v="0"/>
    <m/>
    <m/>
    <n v="0"/>
    <n v="0"/>
    <n v="0"/>
    <m/>
    <m/>
    <m/>
    <m/>
    <m/>
    <m/>
    <m/>
    <m/>
    <m/>
    <m/>
    <m/>
    <m/>
    <n v="0"/>
    <n v="0"/>
    <n v="0"/>
    <n v="0"/>
    <n v="0"/>
    <n v="0"/>
    <n v="0"/>
    <n v="0"/>
    <m/>
    <m/>
    <m/>
  </r>
  <r>
    <n v="308"/>
    <s v="Альянс"/>
    <x v="0"/>
    <x v="0"/>
    <m/>
    <m/>
    <s v=""/>
    <m/>
    <m/>
    <m/>
    <n v="0"/>
    <m/>
    <m/>
    <n v="0"/>
    <n v="0"/>
    <n v="0"/>
    <m/>
    <m/>
    <m/>
    <m/>
    <m/>
    <m/>
    <m/>
    <m/>
    <m/>
    <m/>
    <m/>
    <m/>
    <n v="0"/>
    <n v="0"/>
    <n v="0"/>
    <n v="0"/>
    <n v="0"/>
    <n v="0"/>
    <n v="0"/>
    <n v="0"/>
    <m/>
    <m/>
    <m/>
  </r>
  <r>
    <n v="309"/>
    <s v="Альянс"/>
    <x v="0"/>
    <x v="0"/>
    <m/>
    <m/>
    <s v=""/>
    <m/>
    <m/>
    <m/>
    <n v="0"/>
    <m/>
    <m/>
    <n v="0"/>
    <n v="0"/>
    <n v="0"/>
    <m/>
    <m/>
    <m/>
    <m/>
    <m/>
    <m/>
    <m/>
    <m/>
    <m/>
    <m/>
    <m/>
    <m/>
    <n v="0"/>
    <n v="0"/>
    <n v="0"/>
    <n v="0"/>
    <n v="0"/>
    <n v="0"/>
    <n v="0"/>
    <n v="0"/>
    <m/>
    <m/>
    <m/>
  </r>
  <r>
    <n v="310"/>
    <s v="Альянс"/>
    <x v="0"/>
    <x v="0"/>
    <m/>
    <m/>
    <s v=""/>
    <m/>
    <m/>
    <m/>
    <n v="0"/>
    <m/>
    <m/>
    <n v="0"/>
    <n v="0"/>
    <n v="0"/>
    <m/>
    <m/>
    <m/>
    <m/>
    <m/>
    <m/>
    <m/>
    <m/>
    <m/>
    <m/>
    <m/>
    <m/>
    <n v="0"/>
    <n v="0"/>
    <n v="0"/>
    <n v="0"/>
    <n v="0"/>
    <n v="0"/>
    <n v="0"/>
    <n v="0"/>
    <m/>
    <m/>
    <m/>
  </r>
  <r>
    <n v="311"/>
    <s v="Альянс"/>
    <x v="0"/>
    <x v="0"/>
    <m/>
    <m/>
    <s v=""/>
    <m/>
    <m/>
    <m/>
    <n v="0"/>
    <m/>
    <m/>
    <n v="0"/>
    <n v="0"/>
    <n v="0"/>
    <m/>
    <m/>
    <m/>
    <m/>
    <m/>
    <m/>
    <m/>
    <m/>
    <m/>
    <m/>
    <m/>
    <m/>
    <n v="0"/>
    <n v="0"/>
    <n v="0"/>
    <n v="0"/>
    <n v="0"/>
    <n v="0"/>
    <n v="0"/>
    <n v="0"/>
    <m/>
    <m/>
    <m/>
  </r>
  <r>
    <n v="312"/>
    <s v="Альянс"/>
    <x v="0"/>
    <x v="0"/>
    <m/>
    <m/>
    <s v=""/>
    <m/>
    <m/>
    <m/>
    <n v="0"/>
    <m/>
    <m/>
    <n v="0"/>
    <n v="0"/>
    <n v="0"/>
    <m/>
    <m/>
    <m/>
    <m/>
    <m/>
    <m/>
    <m/>
    <m/>
    <m/>
    <m/>
    <m/>
    <m/>
    <n v="0"/>
    <n v="0"/>
    <n v="0"/>
    <n v="0"/>
    <n v="0"/>
    <n v="0"/>
    <n v="0"/>
    <n v="0"/>
    <m/>
    <m/>
    <m/>
  </r>
  <r>
    <n v="313"/>
    <s v="Альянс"/>
    <x v="0"/>
    <x v="0"/>
    <m/>
    <m/>
    <s v=""/>
    <m/>
    <m/>
    <m/>
    <n v="0"/>
    <m/>
    <m/>
    <n v="0"/>
    <n v="0"/>
    <n v="0"/>
    <m/>
    <m/>
    <m/>
    <m/>
    <m/>
    <m/>
    <m/>
    <m/>
    <m/>
    <m/>
    <m/>
    <m/>
    <n v="0"/>
    <n v="0"/>
    <n v="0"/>
    <n v="0"/>
    <n v="0"/>
    <n v="0"/>
    <n v="0"/>
    <n v="0"/>
    <m/>
    <m/>
    <m/>
  </r>
  <r>
    <n v="314"/>
    <s v="Альянс"/>
    <x v="0"/>
    <x v="0"/>
    <m/>
    <m/>
    <s v=""/>
    <m/>
    <m/>
    <m/>
    <n v="0"/>
    <m/>
    <m/>
    <n v="0"/>
    <n v="0"/>
    <n v="0"/>
    <m/>
    <m/>
    <m/>
    <m/>
    <m/>
    <m/>
    <m/>
    <m/>
    <m/>
    <m/>
    <m/>
    <m/>
    <n v="0"/>
    <n v="0"/>
    <n v="0"/>
    <n v="0"/>
    <n v="0"/>
    <n v="0"/>
    <n v="0"/>
    <n v="0"/>
    <m/>
    <m/>
    <m/>
  </r>
  <r>
    <n v="315"/>
    <s v="Альянс"/>
    <x v="0"/>
    <x v="0"/>
    <m/>
    <m/>
    <s v=""/>
    <m/>
    <m/>
    <m/>
    <n v="0"/>
    <m/>
    <m/>
    <n v="0"/>
    <n v="0"/>
    <n v="0"/>
    <m/>
    <m/>
    <m/>
    <m/>
    <m/>
    <m/>
    <m/>
    <m/>
    <m/>
    <m/>
    <m/>
    <m/>
    <n v="0"/>
    <n v="0"/>
    <n v="0"/>
    <n v="0"/>
    <n v="0"/>
    <n v="0"/>
    <n v="0"/>
    <n v="0"/>
    <m/>
    <m/>
    <m/>
  </r>
  <r>
    <n v="316"/>
    <s v="Альянс"/>
    <x v="0"/>
    <x v="0"/>
    <m/>
    <m/>
    <s v=""/>
    <m/>
    <m/>
    <m/>
    <n v="0"/>
    <m/>
    <m/>
    <n v="0"/>
    <n v="0"/>
    <n v="0"/>
    <m/>
    <m/>
    <m/>
    <m/>
    <m/>
    <m/>
    <m/>
    <m/>
    <m/>
    <m/>
    <m/>
    <m/>
    <n v="0"/>
    <n v="0"/>
    <n v="0"/>
    <n v="0"/>
    <n v="0"/>
    <n v="0"/>
    <n v="0"/>
    <n v="0"/>
    <m/>
    <m/>
    <m/>
  </r>
  <r>
    <n v="317"/>
    <s v="Альянс"/>
    <x v="0"/>
    <x v="0"/>
    <m/>
    <m/>
    <s v=""/>
    <m/>
    <m/>
    <m/>
    <n v="0"/>
    <m/>
    <m/>
    <n v="0"/>
    <n v="0"/>
    <n v="0"/>
    <m/>
    <m/>
    <m/>
    <m/>
    <m/>
    <m/>
    <m/>
    <m/>
    <m/>
    <m/>
    <m/>
    <m/>
    <n v="0"/>
    <n v="0"/>
    <n v="0"/>
    <n v="0"/>
    <n v="0"/>
    <n v="0"/>
    <n v="0"/>
    <n v="0"/>
    <m/>
    <m/>
    <m/>
  </r>
  <r>
    <n v="318"/>
    <s v="Альянс"/>
    <x v="0"/>
    <x v="0"/>
    <m/>
    <m/>
    <s v=""/>
    <m/>
    <m/>
    <m/>
    <n v="0"/>
    <m/>
    <m/>
    <n v="0"/>
    <n v="0"/>
    <n v="0"/>
    <m/>
    <m/>
    <m/>
    <m/>
    <m/>
    <m/>
    <m/>
    <m/>
    <m/>
    <m/>
    <m/>
    <m/>
    <n v="0"/>
    <n v="0"/>
    <n v="0"/>
    <n v="0"/>
    <n v="0"/>
    <n v="0"/>
    <n v="0"/>
    <n v="0"/>
    <m/>
    <m/>
    <m/>
  </r>
  <r>
    <n v="319"/>
    <s v="Альянс"/>
    <x v="0"/>
    <x v="0"/>
    <m/>
    <m/>
    <s v=""/>
    <m/>
    <m/>
    <m/>
    <n v="0"/>
    <m/>
    <m/>
    <n v="0"/>
    <n v="0"/>
    <n v="0"/>
    <m/>
    <m/>
    <m/>
    <m/>
    <m/>
    <m/>
    <m/>
    <m/>
    <m/>
    <m/>
    <m/>
    <m/>
    <n v="0"/>
    <n v="0"/>
    <n v="0"/>
    <n v="0"/>
    <n v="0"/>
    <n v="0"/>
    <n v="0"/>
    <n v="0"/>
    <m/>
    <m/>
    <m/>
  </r>
  <r>
    <n v="320"/>
    <s v="Альянс"/>
    <x v="0"/>
    <x v="0"/>
    <m/>
    <m/>
    <s v=""/>
    <m/>
    <m/>
    <m/>
    <n v="0"/>
    <m/>
    <m/>
    <n v="0"/>
    <n v="0"/>
    <n v="0"/>
    <m/>
    <m/>
    <m/>
    <m/>
    <m/>
    <m/>
    <m/>
    <m/>
    <m/>
    <m/>
    <m/>
    <m/>
    <n v="0"/>
    <n v="0"/>
    <n v="0"/>
    <n v="0"/>
    <n v="0"/>
    <n v="0"/>
    <n v="0"/>
    <n v="0"/>
    <m/>
    <m/>
    <m/>
  </r>
  <r>
    <n v="321"/>
    <s v="Альянс"/>
    <x v="0"/>
    <x v="0"/>
    <m/>
    <m/>
    <s v=""/>
    <m/>
    <m/>
    <m/>
    <n v="0"/>
    <m/>
    <m/>
    <n v="0"/>
    <n v="0"/>
    <n v="0"/>
    <m/>
    <m/>
    <m/>
    <m/>
    <m/>
    <m/>
    <m/>
    <m/>
    <m/>
    <m/>
    <m/>
    <m/>
    <n v="0"/>
    <n v="0"/>
    <n v="0"/>
    <n v="0"/>
    <n v="0"/>
    <n v="0"/>
    <n v="0"/>
    <n v="0"/>
    <m/>
    <m/>
    <m/>
  </r>
  <r>
    <n v="322"/>
    <s v="Альянс"/>
    <x v="0"/>
    <x v="0"/>
    <m/>
    <m/>
    <s v=""/>
    <m/>
    <m/>
    <m/>
    <n v="0"/>
    <m/>
    <m/>
    <n v="0"/>
    <n v="0"/>
    <n v="0"/>
    <m/>
    <m/>
    <m/>
    <m/>
    <m/>
    <m/>
    <m/>
    <m/>
    <m/>
    <m/>
    <m/>
    <m/>
    <n v="0"/>
    <n v="0"/>
    <n v="0"/>
    <n v="0"/>
    <n v="0"/>
    <n v="0"/>
    <n v="0"/>
    <n v="0"/>
    <m/>
    <m/>
    <m/>
  </r>
  <r>
    <n v="323"/>
    <s v="Альянс"/>
    <x v="0"/>
    <x v="0"/>
    <m/>
    <m/>
    <s v=""/>
    <m/>
    <m/>
    <m/>
    <n v="0"/>
    <m/>
    <m/>
    <n v="0"/>
    <n v="0"/>
    <n v="0"/>
    <m/>
    <m/>
    <m/>
    <m/>
    <m/>
    <m/>
    <m/>
    <m/>
    <m/>
    <m/>
    <m/>
    <m/>
    <n v="0"/>
    <n v="0"/>
    <n v="0"/>
    <n v="0"/>
    <n v="0"/>
    <n v="0"/>
    <n v="0"/>
    <n v="0"/>
    <m/>
    <m/>
    <m/>
  </r>
  <r>
    <n v="324"/>
    <s v="Альянс"/>
    <x v="0"/>
    <x v="0"/>
    <m/>
    <m/>
    <s v=""/>
    <m/>
    <m/>
    <m/>
    <n v="0"/>
    <m/>
    <m/>
    <n v="0"/>
    <n v="0"/>
    <n v="0"/>
    <m/>
    <m/>
    <m/>
    <m/>
    <m/>
    <m/>
    <m/>
    <m/>
    <m/>
    <m/>
    <m/>
    <m/>
    <n v="0"/>
    <n v="0"/>
    <n v="0"/>
    <n v="0"/>
    <n v="0"/>
    <n v="0"/>
    <n v="0"/>
    <n v="0"/>
    <m/>
    <m/>
    <m/>
  </r>
  <r>
    <n v="325"/>
    <s v="Альянс"/>
    <x v="0"/>
    <x v="0"/>
    <m/>
    <m/>
    <s v=""/>
    <m/>
    <m/>
    <m/>
    <n v="0"/>
    <m/>
    <m/>
    <n v="0"/>
    <n v="0"/>
    <n v="0"/>
    <m/>
    <m/>
    <m/>
    <m/>
    <m/>
    <m/>
    <m/>
    <m/>
    <m/>
    <m/>
    <m/>
    <m/>
    <n v="0"/>
    <n v="0"/>
    <n v="0"/>
    <n v="0"/>
    <n v="0"/>
    <n v="0"/>
    <n v="0"/>
    <n v="0"/>
    <m/>
    <m/>
    <m/>
  </r>
  <r>
    <n v="326"/>
    <s v="Альянс"/>
    <x v="0"/>
    <x v="0"/>
    <m/>
    <m/>
    <s v=""/>
    <m/>
    <m/>
    <m/>
    <n v="0"/>
    <m/>
    <m/>
    <n v="0"/>
    <n v="0"/>
    <n v="0"/>
    <m/>
    <m/>
    <m/>
    <m/>
    <m/>
    <m/>
    <m/>
    <m/>
    <m/>
    <m/>
    <m/>
    <m/>
    <n v="0"/>
    <n v="0"/>
    <n v="0"/>
    <n v="0"/>
    <n v="0"/>
    <n v="0"/>
    <n v="0"/>
    <n v="0"/>
    <m/>
    <m/>
    <m/>
  </r>
  <r>
    <n v="327"/>
    <s v="Альянс"/>
    <x v="0"/>
    <x v="0"/>
    <m/>
    <m/>
    <s v=""/>
    <m/>
    <m/>
    <m/>
    <n v="0"/>
    <m/>
    <m/>
    <n v="0"/>
    <n v="0"/>
    <n v="0"/>
    <m/>
    <m/>
    <m/>
    <m/>
    <m/>
    <m/>
    <m/>
    <m/>
    <m/>
    <m/>
    <m/>
    <m/>
    <n v="0"/>
    <n v="0"/>
    <n v="0"/>
    <n v="0"/>
    <n v="0"/>
    <n v="0"/>
    <n v="0"/>
    <n v="0"/>
    <m/>
    <m/>
    <m/>
  </r>
  <r>
    <n v="328"/>
    <s v="Альянс"/>
    <x v="0"/>
    <x v="0"/>
    <m/>
    <m/>
    <s v=""/>
    <m/>
    <m/>
    <m/>
    <n v="0"/>
    <m/>
    <m/>
    <n v="0"/>
    <n v="0"/>
    <n v="0"/>
    <m/>
    <m/>
    <m/>
    <m/>
    <m/>
    <m/>
    <m/>
    <m/>
    <m/>
    <m/>
    <m/>
    <m/>
    <n v="0"/>
    <n v="0"/>
    <n v="0"/>
    <n v="0"/>
    <n v="0"/>
    <n v="0"/>
    <n v="0"/>
    <n v="0"/>
    <m/>
    <m/>
    <m/>
  </r>
  <r>
    <n v="329"/>
    <s v="Альянс"/>
    <x v="0"/>
    <x v="0"/>
    <m/>
    <m/>
    <s v=""/>
    <m/>
    <m/>
    <m/>
    <n v="0"/>
    <m/>
    <m/>
    <n v="0"/>
    <n v="0"/>
    <n v="0"/>
    <m/>
    <m/>
    <m/>
    <m/>
    <m/>
    <m/>
    <m/>
    <m/>
    <m/>
    <m/>
    <m/>
    <m/>
    <n v="0"/>
    <n v="0"/>
    <n v="0"/>
    <n v="0"/>
    <n v="0"/>
    <n v="0"/>
    <n v="0"/>
    <n v="0"/>
    <m/>
    <m/>
    <m/>
  </r>
  <r>
    <n v="330"/>
    <s v="Альянс"/>
    <x v="0"/>
    <x v="0"/>
    <m/>
    <m/>
    <s v=""/>
    <m/>
    <m/>
    <m/>
    <n v="0"/>
    <m/>
    <m/>
    <n v="0"/>
    <n v="0"/>
    <n v="0"/>
    <m/>
    <m/>
    <m/>
    <m/>
    <m/>
    <m/>
    <m/>
    <m/>
    <m/>
    <m/>
    <m/>
    <m/>
    <n v="0"/>
    <n v="0"/>
    <n v="0"/>
    <n v="0"/>
    <n v="0"/>
    <n v="0"/>
    <n v="0"/>
    <n v="0"/>
    <m/>
    <m/>
    <m/>
  </r>
  <r>
    <n v="331"/>
    <s v="Альянс"/>
    <x v="0"/>
    <x v="0"/>
    <m/>
    <m/>
    <s v=""/>
    <m/>
    <m/>
    <m/>
    <n v="0"/>
    <m/>
    <m/>
    <n v="0"/>
    <n v="0"/>
    <n v="0"/>
    <m/>
    <m/>
    <m/>
    <m/>
    <m/>
    <m/>
    <m/>
    <m/>
    <m/>
    <m/>
    <m/>
    <m/>
    <n v="0"/>
    <n v="0"/>
    <n v="0"/>
    <n v="0"/>
    <n v="0"/>
    <n v="0"/>
    <n v="0"/>
    <n v="0"/>
    <m/>
    <m/>
    <m/>
  </r>
  <r>
    <n v="332"/>
    <s v="Альянс"/>
    <x v="0"/>
    <x v="0"/>
    <m/>
    <m/>
    <s v=""/>
    <m/>
    <m/>
    <m/>
    <n v="0"/>
    <m/>
    <m/>
    <n v="0"/>
    <n v="0"/>
    <n v="0"/>
    <m/>
    <m/>
    <m/>
    <m/>
    <m/>
    <m/>
    <m/>
    <m/>
    <m/>
    <m/>
    <m/>
    <m/>
    <n v="0"/>
    <n v="0"/>
    <n v="0"/>
    <n v="0"/>
    <n v="0"/>
    <n v="0"/>
    <n v="0"/>
    <n v="0"/>
    <m/>
    <m/>
    <m/>
  </r>
  <r>
    <n v="333"/>
    <s v="Альянс"/>
    <x v="0"/>
    <x v="0"/>
    <m/>
    <m/>
    <s v=""/>
    <m/>
    <m/>
    <m/>
    <n v="0"/>
    <m/>
    <m/>
    <n v="0"/>
    <n v="0"/>
    <n v="0"/>
    <m/>
    <m/>
    <m/>
    <m/>
    <m/>
    <m/>
    <m/>
    <m/>
    <m/>
    <m/>
    <m/>
    <m/>
    <n v="0"/>
    <n v="0"/>
    <n v="0"/>
    <n v="0"/>
    <n v="0"/>
    <n v="0"/>
    <n v="0"/>
    <n v="0"/>
    <m/>
    <m/>
    <m/>
  </r>
  <r>
    <n v="334"/>
    <s v="Альянс"/>
    <x v="0"/>
    <x v="0"/>
    <m/>
    <m/>
    <s v=""/>
    <m/>
    <m/>
    <m/>
    <n v="0"/>
    <m/>
    <m/>
    <n v="0"/>
    <n v="0"/>
    <n v="0"/>
    <m/>
    <m/>
    <m/>
    <m/>
    <m/>
    <m/>
    <m/>
    <m/>
    <m/>
    <m/>
    <m/>
    <m/>
    <n v="0"/>
    <n v="0"/>
    <n v="0"/>
    <n v="0"/>
    <n v="0"/>
    <n v="0"/>
    <n v="0"/>
    <n v="0"/>
    <m/>
    <m/>
    <m/>
  </r>
  <r>
    <n v="335"/>
    <s v="Альянс"/>
    <x v="0"/>
    <x v="0"/>
    <m/>
    <m/>
    <s v=""/>
    <m/>
    <m/>
    <m/>
    <n v="0"/>
    <m/>
    <m/>
    <n v="0"/>
    <n v="0"/>
    <n v="0"/>
    <m/>
    <m/>
    <m/>
    <m/>
    <m/>
    <m/>
    <m/>
    <m/>
    <m/>
    <m/>
    <m/>
    <m/>
    <n v="0"/>
    <n v="0"/>
    <n v="0"/>
    <n v="0"/>
    <n v="0"/>
    <n v="0"/>
    <n v="0"/>
    <n v="0"/>
    <m/>
    <m/>
    <m/>
  </r>
  <r>
    <n v="336"/>
    <s v="Альянс"/>
    <x v="0"/>
    <x v="0"/>
    <m/>
    <m/>
    <s v=""/>
    <m/>
    <m/>
    <m/>
    <n v="0"/>
    <m/>
    <m/>
    <n v="0"/>
    <n v="0"/>
    <n v="0"/>
    <m/>
    <m/>
    <m/>
    <m/>
    <m/>
    <m/>
    <m/>
    <m/>
    <m/>
    <m/>
    <m/>
    <m/>
    <n v="0"/>
    <n v="0"/>
    <n v="0"/>
    <n v="0"/>
    <n v="0"/>
    <n v="0"/>
    <n v="0"/>
    <n v="0"/>
    <m/>
    <m/>
    <m/>
  </r>
  <r>
    <n v="337"/>
    <s v="Альянс"/>
    <x v="0"/>
    <x v="0"/>
    <m/>
    <m/>
    <s v=""/>
    <m/>
    <m/>
    <m/>
    <n v="0"/>
    <m/>
    <m/>
    <n v="0"/>
    <n v="0"/>
    <n v="0"/>
    <m/>
    <m/>
    <m/>
    <m/>
    <m/>
    <m/>
    <m/>
    <m/>
    <m/>
    <m/>
    <m/>
    <m/>
    <n v="0"/>
    <n v="0"/>
    <n v="0"/>
    <n v="0"/>
    <n v="0"/>
    <n v="0"/>
    <n v="0"/>
    <n v="0"/>
    <m/>
    <m/>
    <m/>
  </r>
  <r>
    <n v="338"/>
    <s v="Альянс"/>
    <x v="0"/>
    <x v="0"/>
    <m/>
    <m/>
    <s v=""/>
    <m/>
    <m/>
    <m/>
    <n v="0"/>
    <m/>
    <m/>
    <n v="0"/>
    <n v="0"/>
    <n v="0"/>
    <m/>
    <m/>
    <m/>
    <m/>
    <m/>
    <m/>
    <m/>
    <m/>
    <m/>
    <m/>
    <m/>
    <m/>
    <n v="0"/>
    <n v="0"/>
    <n v="0"/>
    <n v="0"/>
    <n v="0"/>
    <n v="0"/>
    <n v="0"/>
    <n v="0"/>
    <m/>
    <m/>
    <m/>
  </r>
  <r>
    <n v="339"/>
    <s v="Альянс"/>
    <x v="0"/>
    <x v="0"/>
    <m/>
    <m/>
    <s v=""/>
    <m/>
    <m/>
    <m/>
    <n v="0"/>
    <m/>
    <m/>
    <n v="0"/>
    <n v="0"/>
    <n v="0"/>
    <m/>
    <m/>
    <m/>
    <m/>
    <m/>
    <m/>
    <m/>
    <m/>
    <m/>
    <m/>
    <m/>
    <m/>
    <n v="0"/>
    <n v="0"/>
    <n v="0"/>
    <n v="0"/>
    <n v="0"/>
    <n v="0"/>
    <n v="0"/>
    <n v="0"/>
    <m/>
    <m/>
    <m/>
  </r>
  <r>
    <n v="340"/>
    <s v="Альянс"/>
    <x v="0"/>
    <x v="0"/>
    <m/>
    <m/>
    <s v=""/>
    <m/>
    <m/>
    <m/>
    <n v="0"/>
    <m/>
    <m/>
    <n v="0"/>
    <n v="0"/>
    <n v="0"/>
    <m/>
    <m/>
    <m/>
    <m/>
    <m/>
    <m/>
    <m/>
    <m/>
    <m/>
    <m/>
    <m/>
    <m/>
    <n v="0"/>
    <n v="0"/>
    <n v="0"/>
    <n v="0"/>
    <n v="0"/>
    <n v="0"/>
    <n v="0"/>
    <n v="0"/>
    <m/>
    <m/>
    <m/>
  </r>
  <r>
    <n v="341"/>
    <s v="Альянс"/>
    <x v="0"/>
    <x v="0"/>
    <m/>
    <m/>
    <s v=""/>
    <m/>
    <m/>
    <m/>
    <n v="0"/>
    <m/>
    <m/>
    <n v="0"/>
    <n v="0"/>
    <n v="0"/>
    <m/>
    <m/>
    <m/>
    <m/>
    <m/>
    <m/>
    <m/>
    <m/>
    <m/>
    <m/>
    <m/>
    <m/>
    <n v="0"/>
    <n v="0"/>
    <n v="0"/>
    <n v="0"/>
    <n v="0"/>
    <n v="0"/>
    <n v="0"/>
    <n v="0"/>
    <m/>
    <m/>
    <m/>
  </r>
  <r>
    <n v="342"/>
    <s v="Альянс"/>
    <x v="0"/>
    <x v="0"/>
    <m/>
    <m/>
    <s v=""/>
    <m/>
    <m/>
    <m/>
    <n v="0"/>
    <m/>
    <m/>
    <n v="0"/>
    <n v="0"/>
    <n v="0"/>
    <m/>
    <m/>
    <m/>
    <m/>
    <m/>
    <m/>
    <m/>
    <m/>
    <m/>
    <m/>
    <m/>
    <m/>
    <n v="0"/>
    <n v="0"/>
    <n v="0"/>
    <n v="0"/>
    <n v="0"/>
    <n v="0"/>
    <n v="0"/>
    <n v="0"/>
    <m/>
    <m/>
    <m/>
  </r>
  <r>
    <n v="343"/>
    <s v="Альянс"/>
    <x v="0"/>
    <x v="0"/>
    <m/>
    <m/>
    <s v=""/>
    <m/>
    <m/>
    <m/>
    <n v="0"/>
    <m/>
    <m/>
    <n v="0"/>
    <n v="0"/>
    <n v="0"/>
    <m/>
    <m/>
    <m/>
    <m/>
    <m/>
    <m/>
    <m/>
    <m/>
    <m/>
    <m/>
    <m/>
    <m/>
    <n v="0"/>
    <n v="0"/>
    <n v="0"/>
    <n v="0"/>
    <n v="0"/>
    <n v="0"/>
    <n v="0"/>
    <n v="0"/>
    <m/>
    <m/>
    <m/>
  </r>
  <r>
    <n v="344"/>
    <s v="Альянс"/>
    <x v="0"/>
    <x v="0"/>
    <m/>
    <m/>
    <s v=""/>
    <m/>
    <m/>
    <m/>
    <n v="0"/>
    <m/>
    <m/>
    <n v="0"/>
    <n v="0"/>
    <n v="0"/>
    <m/>
    <m/>
    <m/>
    <m/>
    <m/>
    <m/>
    <m/>
    <m/>
    <m/>
    <m/>
    <m/>
    <m/>
    <n v="0"/>
    <n v="0"/>
    <n v="0"/>
    <n v="0"/>
    <n v="0"/>
    <n v="0"/>
    <n v="0"/>
    <n v="0"/>
    <m/>
    <m/>
    <m/>
  </r>
  <r>
    <n v="345"/>
    <s v="Альянс"/>
    <x v="0"/>
    <x v="0"/>
    <m/>
    <m/>
    <s v=""/>
    <m/>
    <m/>
    <m/>
    <n v="0"/>
    <m/>
    <m/>
    <n v="0"/>
    <n v="0"/>
    <n v="0"/>
    <m/>
    <m/>
    <m/>
    <m/>
    <m/>
    <m/>
    <m/>
    <m/>
    <m/>
    <m/>
    <m/>
    <m/>
    <n v="0"/>
    <n v="0"/>
    <n v="0"/>
    <n v="0"/>
    <n v="0"/>
    <n v="0"/>
    <n v="0"/>
    <n v="0"/>
    <m/>
    <m/>
    <m/>
  </r>
  <r>
    <n v="346"/>
    <s v="Альянс"/>
    <x v="0"/>
    <x v="0"/>
    <m/>
    <m/>
    <s v=""/>
    <m/>
    <m/>
    <m/>
    <n v="0"/>
    <m/>
    <m/>
    <n v="0"/>
    <n v="0"/>
    <n v="0"/>
    <m/>
    <m/>
    <m/>
    <m/>
    <m/>
    <m/>
    <m/>
    <m/>
    <m/>
    <m/>
    <m/>
    <m/>
    <n v="0"/>
    <n v="0"/>
    <n v="0"/>
    <n v="0"/>
    <n v="0"/>
    <n v="0"/>
    <n v="0"/>
    <n v="0"/>
    <m/>
    <m/>
    <m/>
  </r>
  <r>
    <n v="347"/>
    <s v="Альянс"/>
    <x v="0"/>
    <x v="0"/>
    <m/>
    <m/>
    <s v=""/>
    <m/>
    <m/>
    <m/>
    <n v="0"/>
    <m/>
    <m/>
    <n v="0"/>
    <n v="0"/>
    <n v="0"/>
    <m/>
    <m/>
    <m/>
    <m/>
    <m/>
    <m/>
    <m/>
    <m/>
    <m/>
    <m/>
    <m/>
    <m/>
    <n v="0"/>
    <n v="0"/>
    <n v="0"/>
    <n v="0"/>
    <n v="0"/>
    <n v="0"/>
    <n v="0"/>
    <n v="0"/>
    <m/>
    <m/>
    <m/>
  </r>
  <r>
    <n v="348"/>
    <s v="Альянс"/>
    <x v="0"/>
    <x v="0"/>
    <m/>
    <m/>
    <s v=""/>
    <m/>
    <m/>
    <m/>
    <n v="0"/>
    <m/>
    <m/>
    <n v="0"/>
    <n v="0"/>
    <n v="0"/>
    <m/>
    <m/>
    <m/>
    <m/>
    <m/>
    <m/>
    <m/>
    <m/>
    <m/>
    <m/>
    <m/>
    <m/>
    <n v="0"/>
    <n v="0"/>
    <n v="0"/>
    <n v="0"/>
    <n v="0"/>
    <n v="0"/>
    <n v="0"/>
    <n v="0"/>
    <m/>
    <m/>
    <m/>
  </r>
  <r>
    <n v="349"/>
    <s v="Альянс"/>
    <x v="0"/>
    <x v="0"/>
    <m/>
    <m/>
    <s v=""/>
    <m/>
    <m/>
    <m/>
    <n v="0"/>
    <m/>
    <m/>
    <n v="0"/>
    <n v="0"/>
    <n v="0"/>
    <m/>
    <m/>
    <m/>
    <m/>
    <m/>
    <m/>
    <m/>
    <m/>
    <m/>
    <m/>
    <m/>
    <m/>
    <n v="0"/>
    <n v="0"/>
    <n v="0"/>
    <n v="0"/>
    <n v="0"/>
    <n v="0"/>
    <n v="0"/>
    <n v="0"/>
    <m/>
    <m/>
    <m/>
  </r>
  <r>
    <n v="350"/>
    <s v="Альянс"/>
    <x v="0"/>
    <x v="0"/>
    <m/>
    <m/>
    <s v=""/>
    <m/>
    <m/>
    <m/>
    <n v="0"/>
    <m/>
    <m/>
    <n v="0"/>
    <n v="0"/>
    <n v="0"/>
    <m/>
    <m/>
    <m/>
    <m/>
    <m/>
    <m/>
    <m/>
    <m/>
    <m/>
    <m/>
    <m/>
    <m/>
    <n v="0"/>
    <n v="0"/>
    <n v="0"/>
    <n v="0"/>
    <n v="0"/>
    <n v="0"/>
    <n v="0"/>
    <n v="0"/>
    <m/>
    <m/>
    <m/>
  </r>
  <r>
    <n v="351"/>
    <s v="Альянс"/>
    <x v="0"/>
    <x v="0"/>
    <m/>
    <m/>
    <s v=""/>
    <m/>
    <m/>
    <m/>
    <n v="0"/>
    <m/>
    <m/>
    <n v="0"/>
    <n v="0"/>
    <n v="0"/>
    <m/>
    <m/>
    <m/>
    <m/>
    <m/>
    <m/>
    <m/>
    <m/>
    <m/>
    <m/>
    <m/>
    <m/>
    <n v="0"/>
    <n v="0"/>
    <n v="0"/>
    <n v="0"/>
    <n v="0"/>
    <n v="0"/>
    <n v="0"/>
    <n v="0"/>
    <m/>
    <m/>
    <m/>
  </r>
  <r>
    <n v="352"/>
    <s v="Альянс"/>
    <x v="0"/>
    <x v="0"/>
    <m/>
    <m/>
    <s v=""/>
    <m/>
    <m/>
    <m/>
    <n v="0"/>
    <m/>
    <m/>
    <n v="0"/>
    <n v="0"/>
    <n v="0"/>
    <m/>
    <m/>
    <m/>
    <m/>
    <m/>
    <m/>
    <m/>
    <m/>
    <m/>
    <m/>
    <m/>
    <m/>
    <n v="0"/>
    <n v="0"/>
    <n v="0"/>
    <n v="0"/>
    <n v="0"/>
    <n v="0"/>
    <n v="0"/>
    <n v="0"/>
    <m/>
    <m/>
    <m/>
  </r>
  <r>
    <n v="353"/>
    <s v="Альянс"/>
    <x v="0"/>
    <x v="0"/>
    <m/>
    <m/>
    <s v=""/>
    <m/>
    <m/>
    <m/>
    <n v="0"/>
    <m/>
    <m/>
    <n v="0"/>
    <n v="0"/>
    <n v="0"/>
    <m/>
    <m/>
    <m/>
    <m/>
    <m/>
    <m/>
    <m/>
    <m/>
    <m/>
    <m/>
    <m/>
    <m/>
    <n v="0"/>
    <n v="0"/>
    <n v="0"/>
    <n v="0"/>
    <n v="0"/>
    <n v="0"/>
    <n v="0"/>
    <n v="0"/>
    <m/>
    <m/>
    <m/>
  </r>
  <r>
    <n v="354"/>
    <s v="Альянс"/>
    <x v="0"/>
    <x v="0"/>
    <m/>
    <m/>
    <s v=""/>
    <m/>
    <m/>
    <m/>
    <n v="0"/>
    <m/>
    <m/>
    <n v="0"/>
    <n v="0"/>
    <n v="0"/>
    <m/>
    <m/>
    <m/>
    <m/>
    <m/>
    <m/>
    <m/>
    <m/>
    <m/>
    <m/>
    <m/>
    <m/>
    <n v="0"/>
    <n v="0"/>
    <n v="0"/>
    <n v="0"/>
    <n v="0"/>
    <n v="0"/>
    <n v="0"/>
    <n v="0"/>
    <m/>
    <m/>
    <m/>
  </r>
  <r>
    <n v="355"/>
    <s v="Альянс"/>
    <x v="0"/>
    <x v="0"/>
    <m/>
    <m/>
    <s v=""/>
    <m/>
    <m/>
    <m/>
    <n v="0"/>
    <m/>
    <m/>
    <n v="0"/>
    <n v="0"/>
    <n v="0"/>
    <m/>
    <m/>
    <m/>
    <m/>
    <m/>
    <m/>
    <m/>
    <m/>
    <m/>
    <m/>
    <m/>
    <m/>
    <n v="0"/>
    <n v="0"/>
    <n v="0"/>
    <n v="0"/>
    <n v="0"/>
    <n v="0"/>
    <n v="0"/>
    <n v="0"/>
    <m/>
    <m/>
    <m/>
  </r>
  <r>
    <n v="356"/>
    <s v="Альянс"/>
    <x v="0"/>
    <x v="0"/>
    <m/>
    <m/>
    <s v=""/>
    <m/>
    <m/>
    <m/>
    <n v="0"/>
    <m/>
    <m/>
    <n v="0"/>
    <n v="0"/>
    <n v="0"/>
    <m/>
    <m/>
    <m/>
    <m/>
    <m/>
    <m/>
    <m/>
    <m/>
    <m/>
    <m/>
    <m/>
    <m/>
    <n v="0"/>
    <n v="0"/>
    <n v="0"/>
    <n v="0"/>
    <n v="0"/>
    <n v="0"/>
    <n v="0"/>
    <n v="0"/>
    <m/>
    <m/>
    <m/>
  </r>
  <r>
    <n v="357"/>
    <s v="Альянс"/>
    <x v="0"/>
    <x v="0"/>
    <m/>
    <m/>
    <s v=""/>
    <m/>
    <m/>
    <m/>
    <n v="0"/>
    <m/>
    <m/>
    <n v="0"/>
    <n v="0"/>
    <n v="0"/>
    <m/>
    <m/>
    <m/>
    <m/>
    <m/>
    <m/>
    <m/>
    <m/>
    <m/>
    <m/>
    <m/>
    <m/>
    <n v="0"/>
    <n v="0"/>
    <n v="0"/>
    <n v="0"/>
    <n v="0"/>
    <n v="0"/>
    <n v="0"/>
    <n v="0"/>
    <m/>
    <m/>
    <m/>
  </r>
  <r>
    <n v="358"/>
    <s v="Альянс"/>
    <x v="0"/>
    <x v="0"/>
    <m/>
    <m/>
    <s v=""/>
    <m/>
    <m/>
    <m/>
    <n v="0"/>
    <m/>
    <m/>
    <n v="0"/>
    <n v="0"/>
    <n v="0"/>
    <m/>
    <m/>
    <m/>
    <m/>
    <m/>
    <m/>
    <m/>
    <m/>
    <m/>
    <m/>
    <m/>
    <m/>
    <n v="0"/>
    <n v="0"/>
    <n v="0"/>
    <n v="0"/>
    <n v="0"/>
    <n v="0"/>
    <n v="0"/>
    <n v="0"/>
    <m/>
    <m/>
    <m/>
  </r>
  <r>
    <n v="359"/>
    <s v="Альянс"/>
    <x v="0"/>
    <x v="0"/>
    <m/>
    <m/>
    <s v=""/>
    <m/>
    <m/>
    <m/>
    <n v="0"/>
    <m/>
    <m/>
    <n v="0"/>
    <n v="0"/>
    <n v="0"/>
    <m/>
    <m/>
    <m/>
    <m/>
    <m/>
    <m/>
    <m/>
    <m/>
    <m/>
    <m/>
    <m/>
    <m/>
    <n v="0"/>
    <n v="0"/>
    <n v="0"/>
    <n v="0"/>
    <n v="0"/>
    <n v="0"/>
    <n v="0"/>
    <n v="0"/>
    <m/>
    <m/>
    <m/>
  </r>
  <r>
    <n v="360"/>
    <s v="Альянс"/>
    <x v="0"/>
    <x v="0"/>
    <m/>
    <m/>
    <s v=""/>
    <m/>
    <m/>
    <m/>
    <n v="0"/>
    <m/>
    <m/>
    <n v="0"/>
    <n v="0"/>
    <n v="0"/>
    <m/>
    <m/>
    <m/>
    <m/>
    <m/>
    <m/>
    <m/>
    <m/>
    <m/>
    <m/>
    <m/>
    <m/>
    <n v="0"/>
    <n v="0"/>
    <n v="0"/>
    <n v="0"/>
    <n v="0"/>
    <n v="0"/>
    <n v="0"/>
    <n v="0"/>
    <m/>
    <m/>
    <m/>
  </r>
  <r>
    <n v="361"/>
    <s v="Альянс"/>
    <x v="0"/>
    <x v="0"/>
    <m/>
    <m/>
    <s v=""/>
    <m/>
    <m/>
    <m/>
    <n v="0"/>
    <m/>
    <m/>
    <n v="0"/>
    <n v="0"/>
    <n v="0"/>
    <m/>
    <m/>
    <m/>
    <m/>
    <m/>
    <m/>
    <m/>
    <m/>
    <m/>
    <m/>
    <m/>
    <m/>
    <n v="0"/>
    <n v="0"/>
    <n v="0"/>
    <n v="0"/>
    <n v="0"/>
    <n v="0"/>
    <n v="0"/>
    <n v="0"/>
    <m/>
    <m/>
    <m/>
  </r>
  <r>
    <n v="362"/>
    <s v="Альянс"/>
    <x v="0"/>
    <x v="0"/>
    <m/>
    <m/>
    <s v=""/>
    <m/>
    <m/>
    <m/>
    <n v="0"/>
    <m/>
    <m/>
    <n v="0"/>
    <n v="0"/>
    <n v="0"/>
    <m/>
    <m/>
    <m/>
    <m/>
    <m/>
    <m/>
    <m/>
    <m/>
    <m/>
    <m/>
    <m/>
    <m/>
    <n v="0"/>
    <n v="0"/>
    <n v="0"/>
    <n v="0"/>
    <n v="0"/>
    <n v="0"/>
    <n v="0"/>
    <n v="0"/>
    <m/>
    <m/>
    <m/>
  </r>
  <r>
    <n v="363"/>
    <s v="Альянс"/>
    <x v="0"/>
    <x v="0"/>
    <m/>
    <m/>
    <s v=""/>
    <m/>
    <m/>
    <m/>
    <n v="0"/>
    <m/>
    <m/>
    <n v="0"/>
    <n v="0"/>
    <n v="0"/>
    <m/>
    <m/>
    <m/>
    <m/>
    <m/>
    <m/>
    <m/>
    <m/>
    <m/>
    <m/>
    <m/>
    <m/>
    <n v="0"/>
    <n v="0"/>
    <n v="0"/>
    <n v="0"/>
    <n v="0"/>
    <n v="0"/>
    <n v="0"/>
    <n v="0"/>
    <m/>
    <m/>
    <m/>
  </r>
  <r>
    <n v="364"/>
    <s v="Альянс"/>
    <x v="0"/>
    <x v="0"/>
    <m/>
    <m/>
    <s v=""/>
    <m/>
    <m/>
    <m/>
    <n v="0"/>
    <m/>
    <m/>
    <n v="0"/>
    <n v="0"/>
    <n v="0"/>
    <m/>
    <m/>
    <m/>
    <m/>
    <m/>
    <m/>
    <m/>
    <m/>
    <m/>
    <m/>
    <m/>
    <m/>
    <n v="0"/>
    <n v="0"/>
    <n v="0"/>
    <n v="0"/>
    <n v="0"/>
    <n v="0"/>
    <n v="0"/>
    <n v="0"/>
    <m/>
    <m/>
    <m/>
  </r>
  <r>
    <n v="365"/>
    <s v="Альянс"/>
    <x v="0"/>
    <x v="0"/>
    <m/>
    <m/>
    <s v=""/>
    <m/>
    <m/>
    <m/>
    <n v="0"/>
    <m/>
    <m/>
    <n v="0"/>
    <n v="0"/>
    <n v="0"/>
    <m/>
    <m/>
    <m/>
    <m/>
    <m/>
    <m/>
    <m/>
    <m/>
    <m/>
    <m/>
    <m/>
    <m/>
    <n v="0"/>
    <n v="0"/>
    <n v="0"/>
    <n v="0"/>
    <n v="0"/>
    <n v="0"/>
    <n v="0"/>
    <n v="0"/>
    <m/>
    <m/>
    <m/>
  </r>
  <r>
    <n v="366"/>
    <s v="Альянс"/>
    <x v="0"/>
    <x v="0"/>
    <m/>
    <m/>
    <s v=""/>
    <m/>
    <m/>
    <m/>
    <n v="0"/>
    <m/>
    <m/>
    <n v="0"/>
    <n v="0"/>
    <n v="0"/>
    <m/>
    <m/>
    <m/>
    <m/>
    <m/>
    <m/>
    <m/>
    <m/>
    <m/>
    <m/>
    <m/>
    <m/>
    <n v="0"/>
    <n v="0"/>
    <n v="0"/>
    <n v="0"/>
    <n v="0"/>
    <n v="0"/>
    <n v="0"/>
    <n v="0"/>
    <m/>
    <m/>
    <m/>
  </r>
  <r>
    <n v="367"/>
    <s v="Альянс"/>
    <x v="0"/>
    <x v="0"/>
    <m/>
    <m/>
    <s v=""/>
    <m/>
    <m/>
    <m/>
    <n v="0"/>
    <m/>
    <m/>
    <n v="0"/>
    <n v="0"/>
    <n v="0"/>
    <m/>
    <m/>
    <m/>
    <m/>
    <m/>
    <m/>
    <m/>
    <m/>
    <m/>
    <m/>
    <m/>
    <m/>
    <n v="0"/>
    <n v="0"/>
    <n v="0"/>
    <n v="0"/>
    <n v="0"/>
    <n v="0"/>
    <n v="0"/>
    <n v="0"/>
    <m/>
    <m/>
    <m/>
  </r>
  <r>
    <n v="368"/>
    <s v="Альянс"/>
    <x v="0"/>
    <x v="0"/>
    <m/>
    <m/>
    <s v=""/>
    <m/>
    <m/>
    <m/>
    <n v="0"/>
    <m/>
    <m/>
    <n v="0"/>
    <n v="0"/>
    <n v="0"/>
    <m/>
    <m/>
    <m/>
    <m/>
    <m/>
    <m/>
    <m/>
    <m/>
    <m/>
    <m/>
    <m/>
    <m/>
    <n v="0"/>
    <n v="0"/>
    <n v="0"/>
    <n v="0"/>
    <n v="0"/>
    <n v="0"/>
    <n v="0"/>
    <n v="0"/>
    <m/>
    <m/>
    <m/>
  </r>
  <r>
    <n v="369"/>
    <s v="Альянс"/>
    <x v="0"/>
    <x v="0"/>
    <m/>
    <m/>
    <s v=""/>
    <m/>
    <m/>
    <m/>
    <n v="0"/>
    <m/>
    <m/>
    <n v="0"/>
    <n v="0"/>
    <n v="0"/>
    <m/>
    <m/>
    <m/>
    <m/>
    <m/>
    <m/>
    <m/>
    <m/>
    <m/>
    <m/>
    <m/>
    <m/>
    <n v="0"/>
    <n v="0"/>
    <n v="0"/>
    <n v="0"/>
    <n v="0"/>
    <n v="0"/>
    <n v="0"/>
    <n v="0"/>
    <m/>
    <m/>
    <m/>
  </r>
  <r>
    <n v="370"/>
    <s v="Альянс"/>
    <x v="0"/>
    <x v="0"/>
    <m/>
    <m/>
    <s v=""/>
    <m/>
    <m/>
    <m/>
    <n v="0"/>
    <m/>
    <m/>
    <n v="0"/>
    <n v="0"/>
    <n v="0"/>
    <m/>
    <m/>
    <m/>
    <m/>
    <m/>
    <m/>
    <m/>
    <m/>
    <m/>
    <m/>
    <m/>
    <m/>
    <n v="0"/>
    <n v="0"/>
    <n v="0"/>
    <n v="0"/>
    <n v="0"/>
    <n v="0"/>
    <n v="0"/>
    <n v="0"/>
    <m/>
    <m/>
    <m/>
  </r>
  <r>
    <n v="371"/>
    <s v="Альянс"/>
    <x v="0"/>
    <x v="0"/>
    <m/>
    <m/>
    <s v=""/>
    <m/>
    <m/>
    <m/>
    <n v="0"/>
    <m/>
    <m/>
    <n v="0"/>
    <n v="0"/>
    <n v="0"/>
    <m/>
    <m/>
    <m/>
    <m/>
    <m/>
    <m/>
    <m/>
    <m/>
    <m/>
    <m/>
    <m/>
    <m/>
    <n v="0"/>
    <n v="0"/>
    <n v="0"/>
    <n v="0"/>
    <n v="0"/>
    <n v="0"/>
    <n v="0"/>
    <n v="0"/>
    <m/>
    <m/>
    <m/>
  </r>
  <r>
    <n v="372"/>
    <s v="Альянс"/>
    <x v="0"/>
    <x v="0"/>
    <m/>
    <m/>
    <s v=""/>
    <m/>
    <m/>
    <m/>
    <n v="0"/>
    <m/>
    <m/>
    <n v="0"/>
    <n v="0"/>
    <n v="0"/>
    <m/>
    <m/>
    <m/>
    <m/>
    <m/>
    <m/>
    <m/>
    <m/>
    <m/>
    <m/>
    <m/>
    <m/>
    <n v="0"/>
    <n v="0"/>
    <n v="0"/>
    <n v="0"/>
    <n v="0"/>
    <n v="0"/>
    <n v="0"/>
    <n v="0"/>
    <m/>
    <m/>
    <m/>
  </r>
  <r>
    <n v="373"/>
    <s v="Альянс"/>
    <x v="0"/>
    <x v="0"/>
    <m/>
    <m/>
    <s v=""/>
    <m/>
    <m/>
    <m/>
    <n v="0"/>
    <m/>
    <m/>
    <n v="0"/>
    <n v="0"/>
    <n v="0"/>
    <m/>
    <m/>
    <m/>
    <m/>
    <m/>
    <m/>
    <m/>
    <m/>
    <m/>
    <m/>
    <m/>
    <m/>
    <n v="0"/>
    <n v="0"/>
    <n v="0"/>
    <n v="0"/>
    <n v="0"/>
    <n v="0"/>
    <n v="0"/>
    <n v="0"/>
    <m/>
    <m/>
    <m/>
  </r>
  <r>
    <n v="374"/>
    <s v="Альянс"/>
    <x v="0"/>
    <x v="0"/>
    <m/>
    <m/>
    <s v=""/>
    <m/>
    <m/>
    <m/>
    <n v="0"/>
    <m/>
    <m/>
    <n v="0"/>
    <n v="0"/>
    <n v="0"/>
    <m/>
    <m/>
    <m/>
    <m/>
    <m/>
    <m/>
    <m/>
    <m/>
    <m/>
    <m/>
    <m/>
    <m/>
    <n v="0"/>
    <n v="0"/>
    <n v="0"/>
    <n v="0"/>
    <n v="0"/>
    <n v="0"/>
    <n v="0"/>
    <n v="0"/>
    <m/>
    <m/>
    <m/>
  </r>
  <r>
    <n v="375"/>
    <s v="Альянс"/>
    <x v="0"/>
    <x v="0"/>
    <m/>
    <m/>
    <s v=""/>
    <m/>
    <m/>
    <m/>
    <n v="0"/>
    <m/>
    <m/>
    <n v="0"/>
    <n v="0"/>
    <n v="0"/>
    <m/>
    <m/>
    <m/>
    <m/>
    <m/>
    <m/>
    <m/>
    <m/>
    <m/>
    <m/>
    <m/>
    <m/>
    <n v="0"/>
    <n v="0"/>
    <n v="0"/>
    <n v="0"/>
    <n v="0"/>
    <n v="0"/>
    <n v="0"/>
    <n v="0"/>
    <m/>
    <m/>
    <m/>
  </r>
  <r>
    <n v="376"/>
    <s v="Альянс"/>
    <x v="0"/>
    <x v="0"/>
    <m/>
    <m/>
    <s v=""/>
    <m/>
    <m/>
    <m/>
    <n v="0"/>
    <m/>
    <m/>
    <n v="0"/>
    <n v="0"/>
    <n v="0"/>
    <m/>
    <m/>
    <m/>
    <m/>
    <m/>
    <m/>
    <m/>
    <m/>
    <m/>
    <m/>
    <m/>
    <m/>
    <n v="0"/>
    <n v="0"/>
    <n v="0"/>
    <n v="0"/>
    <n v="0"/>
    <n v="0"/>
    <n v="0"/>
    <n v="0"/>
    <m/>
    <m/>
    <m/>
  </r>
  <r>
    <n v="377"/>
    <s v="Альянс"/>
    <x v="0"/>
    <x v="0"/>
    <m/>
    <m/>
    <s v=""/>
    <m/>
    <m/>
    <m/>
    <n v="0"/>
    <m/>
    <m/>
    <n v="0"/>
    <n v="0"/>
    <n v="0"/>
    <m/>
    <m/>
    <m/>
    <m/>
    <m/>
    <m/>
    <m/>
    <m/>
    <m/>
    <m/>
    <m/>
    <m/>
    <n v="0"/>
    <n v="0"/>
    <n v="0"/>
    <n v="0"/>
    <n v="0"/>
    <n v="0"/>
    <n v="0"/>
    <n v="0"/>
    <m/>
    <m/>
    <m/>
  </r>
  <r>
    <n v="378"/>
    <s v="Альянс"/>
    <x v="0"/>
    <x v="0"/>
    <m/>
    <m/>
    <s v=""/>
    <m/>
    <m/>
    <m/>
    <n v="0"/>
    <m/>
    <m/>
    <n v="0"/>
    <n v="0"/>
    <n v="0"/>
    <m/>
    <m/>
    <m/>
    <m/>
    <m/>
    <m/>
    <m/>
    <m/>
    <m/>
    <m/>
    <m/>
    <m/>
    <n v="0"/>
    <n v="0"/>
    <n v="0"/>
    <n v="0"/>
    <n v="0"/>
    <n v="0"/>
    <n v="0"/>
    <n v="0"/>
    <m/>
    <m/>
    <m/>
  </r>
  <r>
    <n v="379"/>
    <s v="Альянс"/>
    <x v="0"/>
    <x v="0"/>
    <m/>
    <m/>
    <s v=""/>
    <m/>
    <m/>
    <m/>
    <n v="0"/>
    <m/>
    <m/>
    <n v="0"/>
    <n v="0"/>
    <n v="0"/>
    <m/>
    <m/>
    <m/>
    <m/>
    <m/>
    <m/>
    <m/>
    <m/>
    <m/>
    <m/>
    <m/>
    <m/>
    <n v="0"/>
    <n v="0"/>
    <n v="0"/>
    <n v="0"/>
    <n v="0"/>
    <n v="0"/>
    <n v="0"/>
    <n v="0"/>
    <m/>
    <m/>
    <m/>
  </r>
  <r>
    <n v="380"/>
    <s v="Альянс"/>
    <x v="0"/>
    <x v="0"/>
    <m/>
    <m/>
    <s v=""/>
    <m/>
    <m/>
    <m/>
    <n v="0"/>
    <m/>
    <m/>
    <n v="0"/>
    <n v="0"/>
    <n v="0"/>
    <m/>
    <m/>
    <m/>
    <m/>
    <m/>
    <m/>
    <m/>
    <m/>
    <m/>
    <m/>
    <m/>
    <m/>
    <n v="0"/>
    <n v="0"/>
    <n v="0"/>
    <n v="0"/>
    <n v="0"/>
    <n v="0"/>
    <n v="0"/>
    <n v="0"/>
    <m/>
    <m/>
    <m/>
  </r>
  <r>
    <n v="381"/>
    <s v="Альянс"/>
    <x v="0"/>
    <x v="0"/>
    <m/>
    <m/>
    <s v=""/>
    <m/>
    <m/>
    <m/>
    <n v="0"/>
    <m/>
    <m/>
    <n v="0"/>
    <n v="0"/>
    <n v="0"/>
    <m/>
    <m/>
    <m/>
    <m/>
    <m/>
    <m/>
    <m/>
    <m/>
    <m/>
    <m/>
    <m/>
    <m/>
    <n v="0"/>
    <n v="0"/>
    <n v="0"/>
    <n v="0"/>
    <n v="0"/>
    <n v="0"/>
    <n v="0"/>
    <n v="0"/>
    <m/>
    <m/>
    <m/>
  </r>
  <r>
    <n v="382"/>
    <s v="Альянс"/>
    <x v="0"/>
    <x v="0"/>
    <m/>
    <m/>
    <s v=""/>
    <m/>
    <m/>
    <m/>
    <n v="0"/>
    <m/>
    <m/>
    <n v="0"/>
    <n v="0"/>
    <n v="0"/>
    <m/>
    <m/>
    <m/>
    <m/>
    <m/>
    <m/>
    <m/>
    <m/>
    <m/>
    <m/>
    <m/>
    <m/>
    <n v="0"/>
    <n v="0"/>
    <n v="0"/>
    <n v="0"/>
    <n v="0"/>
    <n v="0"/>
    <n v="0"/>
    <n v="0"/>
    <m/>
    <m/>
    <m/>
  </r>
  <r>
    <n v="383"/>
    <s v="Альянс"/>
    <x v="0"/>
    <x v="0"/>
    <m/>
    <m/>
    <s v=""/>
    <m/>
    <m/>
    <m/>
    <n v="0"/>
    <m/>
    <m/>
    <n v="0"/>
    <n v="0"/>
    <n v="0"/>
    <m/>
    <m/>
    <m/>
    <m/>
    <m/>
    <m/>
    <m/>
    <m/>
    <m/>
    <m/>
    <m/>
    <m/>
    <n v="0"/>
    <n v="0"/>
    <n v="0"/>
    <n v="0"/>
    <n v="0"/>
    <n v="0"/>
    <n v="0"/>
    <n v="0"/>
    <m/>
    <m/>
    <m/>
  </r>
  <r>
    <n v="384"/>
    <s v="Альянс"/>
    <x v="0"/>
    <x v="0"/>
    <m/>
    <m/>
    <s v=""/>
    <m/>
    <m/>
    <m/>
    <n v="0"/>
    <m/>
    <m/>
    <n v="0"/>
    <n v="0"/>
    <n v="0"/>
    <m/>
    <m/>
    <m/>
    <m/>
    <m/>
    <m/>
    <m/>
    <m/>
    <m/>
    <m/>
    <m/>
    <m/>
    <n v="0"/>
    <n v="0"/>
    <n v="0"/>
    <n v="0"/>
    <n v="0"/>
    <n v="0"/>
    <n v="0"/>
    <n v="0"/>
    <m/>
    <m/>
    <m/>
  </r>
  <r>
    <n v="385"/>
    <s v="Альянс"/>
    <x v="0"/>
    <x v="0"/>
    <m/>
    <m/>
    <s v=""/>
    <m/>
    <m/>
    <m/>
    <n v="0"/>
    <m/>
    <m/>
    <n v="0"/>
    <n v="0"/>
    <n v="0"/>
    <m/>
    <m/>
    <m/>
    <m/>
    <m/>
    <m/>
    <m/>
    <m/>
    <m/>
    <m/>
    <m/>
    <m/>
    <n v="0"/>
    <n v="0"/>
    <n v="0"/>
    <n v="0"/>
    <n v="0"/>
    <n v="0"/>
    <n v="0"/>
    <n v="0"/>
    <m/>
    <m/>
    <m/>
  </r>
  <r>
    <n v="386"/>
    <s v="Альянс"/>
    <x v="0"/>
    <x v="0"/>
    <m/>
    <m/>
    <s v=""/>
    <m/>
    <m/>
    <m/>
    <n v="0"/>
    <m/>
    <m/>
    <n v="0"/>
    <n v="0"/>
    <n v="0"/>
    <m/>
    <m/>
    <m/>
    <m/>
    <m/>
    <m/>
    <m/>
    <m/>
    <m/>
    <m/>
    <m/>
    <m/>
    <n v="0"/>
    <n v="0"/>
    <n v="0"/>
    <n v="0"/>
    <n v="0"/>
    <n v="0"/>
    <n v="0"/>
    <n v="0"/>
    <m/>
    <m/>
    <m/>
  </r>
  <r>
    <n v="387"/>
    <s v="Альянс"/>
    <x v="0"/>
    <x v="0"/>
    <m/>
    <m/>
    <s v=""/>
    <m/>
    <m/>
    <m/>
    <n v="0"/>
    <m/>
    <m/>
    <n v="0"/>
    <n v="0"/>
    <n v="0"/>
    <m/>
    <m/>
    <m/>
    <m/>
    <m/>
    <m/>
    <m/>
    <m/>
    <m/>
    <m/>
    <m/>
    <m/>
    <n v="0"/>
    <n v="0"/>
    <n v="0"/>
    <n v="0"/>
    <n v="0"/>
    <n v="0"/>
    <n v="0"/>
    <n v="0"/>
    <m/>
    <m/>
    <m/>
  </r>
  <r>
    <n v="388"/>
    <s v="Альянс"/>
    <x v="0"/>
    <x v="0"/>
    <m/>
    <m/>
    <s v=""/>
    <m/>
    <m/>
    <m/>
    <n v="0"/>
    <m/>
    <m/>
    <n v="0"/>
    <n v="0"/>
    <n v="0"/>
    <m/>
    <m/>
    <m/>
    <m/>
    <m/>
    <m/>
    <m/>
    <m/>
    <m/>
    <m/>
    <m/>
    <m/>
    <n v="0"/>
    <n v="0"/>
    <n v="0"/>
    <n v="0"/>
    <n v="0"/>
    <n v="0"/>
    <n v="0"/>
    <n v="0"/>
    <m/>
    <m/>
    <m/>
  </r>
  <r>
    <n v="389"/>
    <s v="Альянс"/>
    <x v="0"/>
    <x v="0"/>
    <m/>
    <m/>
    <s v=""/>
    <m/>
    <m/>
    <m/>
    <n v="0"/>
    <m/>
    <m/>
    <n v="0"/>
    <n v="0"/>
    <n v="0"/>
    <m/>
    <m/>
    <m/>
    <m/>
    <m/>
    <m/>
    <m/>
    <m/>
    <m/>
    <m/>
    <m/>
    <m/>
    <n v="0"/>
    <n v="0"/>
    <n v="0"/>
    <n v="0"/>
    <n v="0"/>
    <n v="0"/>
    <n v="0"/>
    <n v="0"/>
    <m/>
    <m/>
    <m/>
  </r>
  <r>
    <n v="390"/>
    <s v="Альянс"/>
    <x v="0"/>
    <x v="0"/>
    <m/>
    <m/>
    <s v=""/>
    <m/>
    <m/>
    <m/>
    <n v="0"/>
    <m/>
    <m/>
    <n v="0"/>
    <n v="0"/>
    <n v="0"/>
    <m/>
    <m/>
    <m/>
    <m/>
    <m/>
    <m/>
    <m/>
    <m/>
    <m/>
    <m/>
    <m/>
    <m/>
    <n v="0"/>
    <n v="0"/>
    <n v="0"/>
    <n v="0"/>
    <n v="0"/>
    <n v="0"/>
    <n v="0"/>
    <n v="0"/>
    <m/>
    <m/>
    <m/>
  </r>
  <r>
    <n v="391"/>
    <s v="Альянс"/>
    <x v="0"/>
    <x v="0"/>
    <m/>
    <m/>
    <s v=""/>
    <m/>
    <m/>
    <m/>
    <n v="0"/>
    <m/>
    <m/>
    <n v="0"/>
    <n v="0"/>
    <n v="0"/>
    <m/>
    <m/>
    <m/>
    <m/>
    <m/>
    <m/>
    <m/>
    <m/>
    <m/>
    <m/>
    <m/>
    <m/>
    <n v="0"/>
    <n v="0"/>
    <n v="0"/>
    <n v="0"/>
    <n v="0"/>
    <n v="0"/>
    <n v="0"/>
    <n v="0"/>
    <m/>
    <m/>
    <m/>
  </r>
  <r>
    <n v="392"/>
    <s v="Альянс"/>
    <x v="0"/>
    <x v="0"/>
    <m/>
    <m/>
    <s v=""/>
    <m/>
    <m/>
    <m/>
    <n v="0"/>
    <m/>
    <m/>
    <n v="0"/>
    <n v="0"/>
    <n v="0"/>
    <m/>
    <m/>
    <m/>
    <m/>
    <m/>
    <m/>
    <m/>
    <m/>
    <m/>
    <m/>
    <m/>
    <m/>
    <n v="0"/>
    <n v="0"/>
    <n v="0"/>
    <n v="0"/>
    <n v="0"/>
    <n v="0"/>
    <n v="0"/>
    <n v="0"/>
    <m/>
    <m/>
    <m/>
  </r>
  <r>
    <n v="393"/>
    <s v="Альянс"/>
    <x v="0"/>
    <x v="0"/>
    <m/>
    <m/>
    <s v=""/>
    <m/>
    <m/>
    <m/>
    <n v="0"/>
    <m/>
    <m/>
    <n v="0"/>
    <n v="0"/>
    <n v="0"/>
    <m/>
    <m/>
    <m/>
    <m/>
    <m/>
    <m/>
    <m/>
    <m/>
    <m/>
    <m/>
    <m/>
    <m/>
    <n v="0"/>
    <n v="0"/>
    <n v="0"/>
    <n v="0"/>
    <n v="0"/>
    <n v="0"/>
    <n v="0"/>
    <n v="0"/>
    <m/>
    <m/>
    <m/>
  </r>
  <r>
    <n v="394"/>
    <s v="Альянс"/>
    <x v="0"/>
    <x v="0"/>
    <m/>
    <m/>
    <s v=""/>
    <m/>
    <m/>
    <m/>
    <n v="0"/>
    <m/>
    <m/>
    <n v="0"/>
    <n v="0"/>
    <n v="0"/>
    <m/>
    <m/>
    <m/>
    <m/>
    <m/>
    <m/>
    <m/>
    <m/>
    <m/>
    <m/>
    <m/>
    <m/>
    <n v="0"/>
    <n v="0"/>
    <n v="0"/>
    <n v="0"/>
    <n v="0"/>
    <n v="0"/>
    <n v="0"/>
    <n v="0"/>
    <m/>
    <m/>
    <m/>
  </r>
  <r>
    <n v="395"/>
    <s v="Альянс"/>
    <x v="0"/>
    <x v="0"/>
    <m/>
    <m/>
    <s v=""/>
    <m/>
    <m/>
    <m/>
    <n v="0"/>
    <m/>
    <m/>
    <n v="0"/>
    <n v="0"/>
    <n v="0"/>
    <m/>
    <m/>
    <m/>
    <m/>
    <m/>
    <m/>
    <m/>
    <m/>
    <m/>
    <m/>
    <m/>
    <m/>
    <n v="0"/>
    <n v="0"/>
    <n v="0"/>
    <n v="0"/>
    <n v="0"/>
    <n v="0"/>
    <n v="0"/>
    <n v="0"/>
    <m/>
    <m/>
    <m/>
  </r>
  <r>
    <n v="396"/>
    <s v="Альянс"/>
    <x v="0"/>
    <x v="0"/>
    <m/>
    <m/>
    <s v=""/>
    <m/>
    <m/>
    <m/>
    <n v="0"/>
    <m/>
    <m/>
    <n v="0"/>
    <n v="0"/>
    <n v="0"/>
    <m/>
    <m/>
    <m/>
    <m/>
    <m/>
    <m/>
    <m/>
    <m/>
    <m/>
    <m/>
    <m/>
    <m/>
    <n v="0"/>
    <n v="0"/>
    <n v="0"/>
    <n v="0"/>
    <n v="0"/>
    <n v="0"/>
    <n v="0"/>
    <n v="0"/>
    <m/>
    <m/>
    <m/>
  </r>
  <r>
    <n v="397"/>
    <s v="Альянс"/>
    <x v="0"/>
    <x v="0"/>
    <m/>
    <m/>
    <s v=""/>
    <m/>
    <m/>
    <m/>
    <n v="0"/>
    <m/>
    <m/>
    <n v="0"/>
    <n v="0"/>
    <n v="0"/>
    <m/>
    <m/>
    <m/>
    <m/>
    <m/>
    <m/>
    <m/>
    <m/>
    <m/>
    <m/>
    <m/>
    <m/>
    <n v="0"/>
    <n v="0"/>
    <n v="0"/>
    <n v="0"/>
    <n v="0"/>
    <n v="0"/>
    <n v="0"/>
    <n v="0"/>
    <m/>
    <m/>
    <m/>
  </r>
  <r>
    <n v="398"/>
    <s v="Альянс"/>
    <x v="0"/>
    <x v="0"/>
    <m/>
    <m/>
    <s v=""/>
    <m/>
    <m/>
    <m/>
    <n v="0"/>
    <m/>
    <m/>
    <n v="0"/>
    <n v="0"/>
    <n v="0"/>
    <m/>
    <m/>
    <m/>
    <m/>
    <m/>
    <m/>
    <m/>
    <m/>
    <m/>
    <m/>
    <m/>
    <m/>
    <n v="0"/>
    <n v="0"/>
    <n v="0"/>
    <n v="0"/>
    <n v="0"/>
    <n v="0"/>
    <n v="0"/>
    <n v="0"/>
    <m/>
    <m/>
    <m/>
  </r>
  <r>
    <n v="399"/>
    <s v="Альянс"/>
    <x v="0"/>
    <x v="0"/>
    <m/>
    <m/>
    <s v=""/>
    <m/>
    <m/>
    <m/>
    <n v="0"/>
    <m/>
    <m/>
    <n v="0"/>
    <n v="0"/>
    <n v="0"/>
    <m/>
    <m/>
    <m/>
    <m/>
    <m/>
    <m/>
    <m/>
    <m/>
    <m/>
    <m/>
    <m/>
    <m/>
    <n v="0"/>
    <n v="0"/>
    <n v="0"/>
    <n v="0"/>
    <n v="0"/>
    <n v="0"/>
    <n v="0"/>
    <n v="0"/>
    <m/>
    <m/>
    <m/>
  </r>
  <r>
    <n v="400"/>
    <s v="Альянс"/>
    <x v="0"/>
    <x v="0"/>
    <m/>
    <m/>
    <s v=""/>
    <m/>
    <m/>
    <m/>
    <n v="0"/>
    <m/>
    <m/>
    <n v="0"/>
    <n v="0"/>
    <n v="0"/>
    <m/>
    <m/>
    <m/>
    <m/>
    <m/>
    <m/>
    <m/>
    <m/>
    <m/>
    <m/>
    <m/>
    <m/>
    <n v="0"/>
    <n v="0"/>
    <n v="0"/>
    <n v="0"/>
    <n v="0"/>
    <n v="0"/>
    <n v="0"/>
    <n v="0"/>
    <m/>
    <m/>
    <m/>
  </r>
  <r>
    <n v="401"/>
    <s v="Альянс"/>
    <x v="0"/>
    <x v="0"/>
    <m/>
    <m/>
    <s v=""/>
    <m/>
    <m/>
    <m/>
    <n v="0"/>
    <m/>
    <m/>
    <n v="0"/>
    <n v="0"/>
    <n v="0"/>
    <m/>
    <m/>
    <m/>
    <m/>
    <m/>
    <m/>
    <m/>
    <m/>
    <m/>
    <m/>
    <m/>
    <m/>
    <n v="0"/>
    <n v="0"/>
    <n v="0"/>
    <n v="0"/>
    <n v="0"/>
    <n v="0"/>
    <n v="0"/>
    <n v="0"/>
    <m/>
    <m/>
    <m/>
  </r>
  <r>
    <n v="402"/>
    <s v="Альянс"/>
    <x v="0"/>
    <x v="0"/>
    <m/>
    <m/>
    <s v=""/>
    <m/>
    <m/>
    <m/>
    <n v="0"/>
    <m/>
    <m/>
    <n v="0"/>
    <n v="0"/>
    <n v="0"/>
    <m/>
    <m/>
    <m/>
    <m/>
    <m/>
    <m/>
    <m/>
    <m/>
    <m/>
    <m/>
    <m/>
    <m/>
    <n v="0"/>
    <n v="0"/>
    <n v="0"/>
    <n v="0"/>
    <n v="0"/>
    <n v="0"/>
    <n v="0"/>
    <n v="0"/>
    <m/>
    <m/>
    <m/>
  </r>
  <r>
    <n v="403"/>
    <s v="Альянс"/>
    <x v="0"/>
    <x v="0"/>
    <m/>
    <m/>
    <s v=""/>
    <m/>
    <m/>
    <m/>
    <n v="0"/>
    <m/>
    <m/>
    <n v="0"/>
    <n v="0"/>
    <n v="0"/>
    <m/>
    <m/>
    <m/>
    <m/>
    <m/>
    <m/>
    <m/>
    <m/>
    <m/>
    <m/>
    <m/>
    <m/>
    <n v="0"/>
    <n v="0"/>
    <n v="0"/>
    <n v="0"/>
    <n v="0"/>
    <n v="0"/>
    <n v="0"/>
    <n v="0"/>
    <m/>
    <m/>
    <m/>
  </r>
  <r>
    <n v="404"/>
    <s v="Альянс"/>
    <x v="0"/>
    <x v="0"/>
    <m/>
    <m/>
    <s v=""/>
    <m/>
    <m/>
    <m/>
    <n v="0"/>
    <m/>
    <m/>
    <n v="0"/>
    <n v="0"/>
    <n v="0"/>
    <m/>
    <m/>
    <m/>
    <m/>
    <m/>
    <m/>
    <m/>
    <m/>
    <m/>
    <m/>
    <m/>
    <m/>
    <n v="0"/>
    <n v="0"/>
    <n v="0"/>
    <n v="0"/>
    <n v="0"/>
    <n v="0"/>
    <n v="0"/>
    <n v="0"/>
    <m/>
    <m/>
    <m/>
  </r>
  <r>
    <n v="405"/>
    <s v="Альянс"/>
    <x v="0"/>
    <x v="0"/>
    <m/>
    <m/>
    <s v=""/>
    <m/>
    <m/>
    <m/>
    <n v="0"/>
    <m/>
    <m/>
    <n v="0"/>
    <n v="0"/>
    <n v="0"/>
    <m/>
    <m/>
    <m/>
    <m/>
    <m/>
    <m/>
    <m/>
    <m/>
    <m/>
    <m/>
    <m/>
    <m/>
    <n v="0"/>
    <n v="0"/>
    <n v="0"/>
    <n v="0"/>
    <n v="0"/>
    <n v="0"/>
    <n v="0"/>
    <n v="0"/>
    <m/>
    <m/>
    <m/>
  </r>
  <r>
    <n v="406"/>
    <s v="Альянс"/>
    <x v="0"/>
    <x v="0"/>
    <m/>
    <m/>
    <s v=""/>
    <m/>
    <m/>
    <m/>
    <n v="0"/>
    <m/>
    <m/>
    <n v="0"/>
    <n v="0"/>
    <n v="0"/>
    <m/>
    <m/>
    <m/>
    <m/>
    <m/>
    <m/>
    <m/>
    <m/>
    <m/>
    <m/>
    <m/>
    <m/>
    <n v="0"/>
    <n v="0"/>
    <n v="0"/>
    <n v="0"/>
    <n v="0"/>
    <n v="0"/>
    <n v="0"/>
    <n v="0"/>
    <m/>
    <m/>
    <m/>
  </r>
  <r>
    <n v="407"/>
    <s v="Альянс"/>
    <x v="0"/>
    <x v="0"/>
    <m/>
    <m/>
    <s v=""/>
    <m/>
    <m/>
    <m/>
    <n v="0"/>
    <m/>
    <m/>
    <n v="0"/>
    <n v="0"/>
    <n v="0"/>
    <m/>
    <m/>
    <m/>
    <m/>
    <m/>
    <m/>
    <m/>
    <m/>
    <m/>
    <m/>
    <m/>
    <m/>
    <n v="0"/>
    <n v="0"/>
    <n v="0"/>
    <n v="0"/>
    <n v="0"/>
    <n v="0"/>
    <n v="0"/>
    <n v="0"/>
    <m/>
    <m/>
    <m/>
  </r>
  <r>
    <n v="408"/>
    <s v="Альянс"/>
    <x v="0"/>
    <x v="0"/>
    <m/>
    <m/>
    <s v=""/>
    <m/>
    <m/>
    <m/>
    <n v="0"/>
    <m/>
    <m/>
    <n v="0"/>
    <n v="0"/>
    <n v="0"/>
    <m/>
    <m/>
    <m/>
    <m/>
    <m/>
    <m/>
    <m/>
    <m/>
    <m/>
    <m/>
    <m/>
    <m/>
    <n v="0"/>
    <n v="0"/>
    <n v="0"/>
    <n v="0"/>
    <n v="0"/>
    <n v="0"/>
    <n v="0"/>
    <n v="0"/>
    <m/>
    <m/>
    <m/>
  </r>
  <r>
    <n v="409"/>
    <s v="Альянс"/>
    <x v="0"/>
    <x v="0"/>
    <m/>
    <m/>
    <s v=""/>
    <m/>
    <m/>
    <m/>
    <n v="0"/>
    <m/>
    <m/>
    <n v="0"/>
    <n v="0"/>
    <n v="0"/>
    <m/>
    <m/>
    <m/>
    <m/>
    <m/>
    <m/>
    <m/>
    <m/>
    <m/>
    <m/>
    <m/>
    <m/>
    <n v="0"/>
    <n v="0"/>
    <n v="0"/>
    <n v="0"/>
    <n v="0"/>
    <n v="0"/>
    <n v="0"/>
    <n v="0"/>
    <m/>
    <m/>
    <m/>
  </r>
  <r>
    <n v="410"/>
    <s v="Альянс"/>
    <x v="0"/>
    <x v="0"/>
    <m/>
    <m/>
    <s v=""/>
    <m/>
    <m/>
    <m/>
    <n v="0"/>
    <m/>
    <m/>
    <n v="0"/>
    <n v="0"/>
    <n v="0"/>
    <m/>
    <m/>
    <m/>
    <m/>
    <m/>
    <m/>
    <m/>
    <m/>
    <m/>
    <m/>
    <m/>
    <m/>
    <n v="0"/>
    <n v="0"/>
    <n v="0"/>
    <n v="0"/>
    <n v="0"/>
    <n v="0"/>
    <n v="0"/>
    <n v="0"/>
    <m/>
    <m/>
    <m/>
  </r>
  <r>
    <n v="411"/>
    <s v="Альянс"/>
    <x v="0"/>
    <x v="0"/>
    <m/>
    <m/>
    <s v=""/>
    <m/>
    <m/>
    <m/>
    <n v="0"/>
    <m/>
    <m/>
    <n v="0"/>
    <n v="0"/>
    <n v="0"/>
    <m/>
    <m/>
    <m/>
    <m/>
    <m/>
    <m/>
    <m/>
    <m/>
    <m/>
    <m/>
    <m/>
    <m/>
    <n v="0"/>
    <n v="0"/>
    <n v="0"/>
    <n v="0"/>
    <n v="0"/>
    <n v="0"/>
    <n v="0"/>
    <n v="0"/>
    <m/>
    <m/>
    <m/>
  </r>
  <r>
    <n v="412"/>
    <s v="Альянс"/>
    <x v="0"/>
    <x v="0"/>
    <m/>
    <m/>
    <s v=""/>
    <m/>
    <m/>
    <m/>
    <n v="0"/>
    <m/>
    <m/>
    <n v="0"/>
    <n v="0"/>
    <n v="0"/>
    <m/>
    <m/>
    <m/>
    <m/>
    <m/>
    <m/>
    <m/>
    <m/>
    <m/>
    <m/>
    <m/>
    <m/>
    <n v="0"/>
    <n v="0"/>
    <n v="0"/>
    <n v="0"/>
    <n v="0"/>
    <n v="0"/>
    <n v="0"/>
    <n v="0"/>
    <m/>
    <m/>
    <m/>
  </r>
  <r>
    <n v="413"/>
    <s v="Альянс"/>
    <x v="0"/>
    <x v="0"/>
    <m/>
    <m/>
    <s v=""/>
    <m/>
    <m/>
    <m/>
    <n v="0"/>
    <m/>
    <m/>
    <n v="0"/>
    <n v="0"/>
    <n v="0"/>
    <m/>
    <m/>
    <m/>
    <m/>
    <m/>
    <m/>
    <m/>
    <m/>
    <m/>
    <m/>
    <m/>
    <m/>
    <n v="0"/>
    <n v="0"/>
    <n v="0"/>
    <n v="0"/>
    <n v="0"/>
    <n v="0"/>
    <n v="0"/>
    <n v="0"/>
    <m/>
    <m/>
    <m/>
  </r>
  <r>
    <n v="414"/>
    <s v="Альянс"/>
    <x v="0"/>
    <x v="0"/>
    <m/>
    <m/>
    <s v=""/>
    <m/>
    <m/>
    <m/>
    <n v="0"/>
    <m/>
    <m/>
    <n v="0"/>
    <n v="0"/>
    <n v="0"/>
    <m/>
    <m/>
    <m/>
    <m/>
    <m/>
    <m/>
    <m/>
    <m/>
    <m/>
    <m/>
    <m/>
    <m/>
    <n v="0"/>
    <n v="0"/>
    <n v="0"/>
    <n v="0"/>
    <n v="0"/>
    <n v="0"/>
    <n v="0"/>
    <n v="0"/>
    <m/>
    <m/>
    <m/>
  </r>
  <r>
    <n v="415"/>
    <s v="Альянс"/>
    <x v="0"/>
    <x v="0"/>
    <m/>
    <m/>
    <s v=""/>
    <m/>
    <m/>
    <m/>
    <n v="0"/>
    <m/>
    <m/>
    <n v="0"/>
    <n v="0"/>
    <n v="0"/>
    <m/>
    <m/>
    <m/>
    <m/>
    <m/>
    <m/>
    <m/>
    <m/>
    <m/>
    <m/>
    <m/>
    <m/>
    <n v="0"/>
    <n v="0"/>
    <n v="0"/>
    <n v="0"/>
    <n v="0"/>
    <n v="0"/>
    <n v="0"/>
    <n v="0"/>
    <m/>
    <m/>
    <m/>
  </r>
  <r>
    <n v="416"/>
    <s v="Альянс"/>
    <x v="0"/>
    <x v="0"/>
    <m/>
    <m/>
    <s v=""/>
    <m/>
    <m/>
    <m/>
    <n v="0"/>
    <m/>
    <m/>
    <n v="0"/>
    <n v="0"/>
    <n v="0"/>
    <m/>
    <m/>
    <m/>
    <m/>
    <m/>
    <m/>
    <m/>
    <m/>
    <m/>
    <m/>
    <m/>
    <m/>
    <n v="0"/>
    <n v="0"/>
    <n v="0"/>
    <n v="0"/>
    <n v="0"/>
    <n v="0"/>
    <n v="0"/>
    <n v="0"/>
    <m/>
    <m/>
    <m/>
  </r>
  <r>
    <n v="417"/>
    <s v="Альянс"/>
    <x v="0"/>
    <x v="0"/>
    <m/>
    <m/>
    <s v=""/>
    <m/>
    <m/>
    <m/>
    <n v="0"/>
    <m/>
    <m/>
    <n v="0"/>
    <n v="0"/>
    <n v="0"/>
    <m/>
    <m/>
    <m/>
    <m/>
    <m/>
    <m/>
    <m/>
    <m/>
    <m/>
    <m/>
    <m/>
    <m/>
    <n v="0"/>
    <n v="0"/>
    <n v="0"/>
    <n v="0"/>
    <n v="0"/>
    <n v="0"/>
    <n v="0"/>
    <n v="0"/>
    <m/>
    <m/>
    <m/>
  </r>
  <r>
    <n v="418"/>
    <s v="Альянс"/>
    <x v="0"/>
    <x v="0"/>
    <m/>
    <m/>
    <s v=""/>
    <m/>
    <m/>
    <m/>
    <n v="0"/>
    <m/>
    <m/>
    <n v="0"/>
    <n v="0"/>
    <n v="0"/>
    <m/>
    <m/>
    <m/>
    <m/>
    <m/>
    <m/>
    <m/>
    <m/>
    <m/>
    <m/>
    <m/>
    <m/>
    <n v="0"/>
    <n v="0"/>
    <n v="0"/>
    <n v="0"/>
    <n v="0"/>
    <n v="0"/>
    <n v="0"/>
    <n v="0"/>
    <m/>
    <m/>
    <m/>
  </r>
  <r>
    <n v="419"/>
    <s v="Альянс"/>
    <x v="0"/>
    <x v="0"/>
    <m/>
    <m/>
    <s v=""/>
    <m/>
    <m/>
    <m/>
    <n v="0"/>
    <m/>
    <m/>
    <n v="0"/>
    <n v="0"/>
    <n v="0"/>
    <m/>
    <m/>
    <m/>
    <m/>
    <m/>
    <m/>
    <m/>
    <m/>
    <m/>
    <m/>
    <m/>
    <m/>
    <n v="0"/>
    <n v="0"/>
    <n v="0"/>
    <n v="0"/>
    <n v="0"/>
    <n v="0"/>
    <n v="0"/>
    <n v="0"/>
    <m/>
    <m/>
    <m/>
  </r>
  <r>
    <n v="420"/>
    <s v="Альянс"/>
    <x v="0"/>
    <x v="0"/>
    <m/>
    <m/>
    <s v=""/>
    <m/>
    <m/>
    <m/>
    <n v="0"/>
    <m/>
    <m/>
    <n v="0"/>
    <n v="0"/>
    <n v="0"/>
    <m/>
    <m/>
    <m/>
    <m/>
    <m/>
    <m/>
    <m/>
    <m/>
    <m/>
    <m/>
    <m/>
    <m/>
    <n v="0"/>
    <n v="0"/>
    <n v="0"/>
    <n v="0"/>
    <n v="0"/>
    <n v="0"/>
    <n v="0"/>
    <n v="0"/>
    <m/>
    <m/>
    <m/>
  </r>
  <r>
    <n v="421"/>
    <s v="Альянс"/>
    <x v="0"/>
    <x v="0"/>
    <m/>
    <m/>
    <s v=""/>
    <m/>
    <m/>
    <m/>
    <n v="0"/>
    <m/>
    <m/>
    <n v="0"/>
    <n v="0"/>
    <n v="0"/>
    <m/>
    <m/>
    <m/>
    <m/>
    <m/>
    <m/>
    <m/>
    <m/>
    <m/>
    <m/>
    <m/>
    <m/>
    <n v="0"/>
    <n v="0"/>
    <n v="0"/>
    <n v="0"/>
    <n v="0"/>
    <n v="0"/>
    <n v="0"/>
    <n v="0"/>
    <m/>
    <m/>
    <m/>
  </r>
  <r>
    <n v="422"/>
    <s v="Альянс"/>
    <x v="0"/>
    <x v="0"/>
    <m/>
    <m/>
    <s v=""/>
    <m/>
    <m/>
    <m/>
    <n v="0"/>
    <m/>
    <m/>
    <n v="0"/>
    <n v="0"/>
    <n v="0"/>
    <m/>
    <m/>
    <m/>
    <m/>
    <m/>
    <m/>
    <m/>
    <m/>
    <m/>
    <m/>
    <m/>
    <m/>
    <n v="0"/>
    <n v="0"/>
    <n v="0"/>
    <n v="0"/>
    <n v="0"/>
    <n v="0"/>
    <n v="0"/>
    <n v="0"/>
    <m/>
    <m/>
    <m/>
  </r>
  <r>
    <n v="423"/>
    <s v="Альянс"/>
    <x v="0"/>
    <x v="0"/>
    <m/>
    <m/>
    <s v=""/>
    <m/>
    <m/>
    <m/>
    <n v="0"/>
    <m/>
    <m/>
    <n v="0"/>
    <n v="0"/>
    <n v="0"/>
    <m/>
    <m/>
    <m/>
    <m/>
    <m/>
    <m/>
    <m/>
    <m/>
    <m/>
    <m/>
    <m/>
    <m/>
    <n v="0"/>
    <n v="0"/>
    <n v="0"/>
    <n v="0"/>
    <n v="0"/>
    <n v="0"/>
    <n v="0"/>
    <n v="0"/>
    <m/>
    <m/>
    <m/>
  </r>
  <r>
    <n v="424"/>
    <s v="Альянс"/>
    <x v="0"/>
    <x v="0"/>
    <m/>
    <m/>
    <s v=""/>
    <m/>
    <m/>
    <m/>
    <n v="0"/>
    <m/>
    <m/>
    <n v="0"/>
    <n v="0"/>
    <n v="0"/>
    <m/>
    <m/>
    <m/>
    <m/>
    <m/>
    <m/>
    <m/>
    <m/>
    <m/>
    <m/>
    <m/>
    <m/>
    <n v="0"/>
    <n v="0"/>
    <n v="0"/>
    <n v="0"/>
    <n v="0"/>
    <n v="0"/>
    <n v="0"/>
    <n v="0"/>
    <m/>
    <m/>
    <m/>
  </r>
  <r>
    <n v="425"/>
    <s v="Альянс"/>
    <x v="0"/>
    <x v="0"/>
    <m/>
    <m/>
    <s v=""/>
    <m/>
    <m/>
    <m/>
    <n v="0"/>
    <m/>
    <m/>
    <n v="0"/>
    <n v="0"/>
    <n v="0"/>
    <m/>
    <m/>
    <m/>
    <m/>
    <m/>
    <m/>
    <m/>
    <m/>
    <m/>
    <m/>
    <m/>
    <m/>
    <n v="0"/>
    <n v="0"/>
    <n v="0"/>
    <n v="0"/>
    <n v="0"/>
    <n v="0"/>
    <n v="0"/>
    <n v="0"/>
    <m/>
    <m/>
    <m/>
  </r>
  <r>
    <n v="426"/>
    <s v="Альянс"/>
    <x v="0"/>
    <x v="0"/>
    <m/>
    <m/>
    <s v=""/>
    <m/>
    <m/>
    <m/>
    <n v="0"/>
    <m/>
    <m/>
    <n v="0"/>
    <n v="0"/>
    <n v="0"/>
    <m/>
    <m/>
    <m/>
    <m/>
    <m/>
    <m/>
    <m/>
    <m/>
    <m/>
    <m/>
    <m/>
    <m/>
    <n v="0"/>
    <n v="0"/>
    <n v="0"/>
    <n v="0"/>
    <n v="0"/>
    <n v="0"/>
    <n v="0"/>
    <n v="0"/>
    <m/>
    <m/>
    <m/>
  </r>
  <r>
    <n v="427"/>
    <s v="Альянс"/>
    <x v="0"/>
    <x v="0"/>
    <m/>
    <m/>
    <s v=""/>
    <m/>
    <m/>
    <m/>
    <n v="0"/>
    <m/>
    <m/>
    <n v="0"/>
    <n v="0"/>
    <n v="0"/>
    <m/>
    <m/>
    <m/>
    <m/>
    <m/>
    <m/>
    <m/>
    <m/>
    <m/>
    <m/>
    <m/>
    <m/>
    <n v="0"/>
    <n v="0"/>
    <n v="0"/>
    <n v="0"/>
    <n v="0"/>
    <n v="0"/>
    <n v="0"/>
    <n v="0"/>
    <m/>
    <m/>
    <m/>
  </r>
  <r>
    <n v="428"/>
    <s v="Альянс"/>
    <x v="0"/>
    <x v="0"/>
    <m/>
    <m/>
    <s v=""/>
    <m/>
    <m/>
    <m/>
    <n v="0"/>
    <m/>
    <m/>
    <n v="0"/>
    <n v="0"/>
    <n v="0"/>
    <m/>
    <m/>
    <m/>
    <m/>
    <m/>
    <m/>
    <m/>
    <m/>
    <m/>
    <m/>
    <m/>
    <m/>
    <n v="0"/>
    <n v="0"/>
    <n v="0"/>
    <n v="0"/>
    <n v="0"/>
    <n v="0"/>
    <n v="0"/>
    <n v="0"/>
    <m/>
    <m/>
    <m/>
  </r>
  <r>
    <n v="429"/>
    <s v="Альянс"/>
    <x v="0"/>
    <x v="0"/>
    <m/>
    <m/>
    <s v=""/>
    <m/>
    <m/>
    <m/>
    <n v="0"/>
    <m/>
    <m/>
    <n v="0"/>
    <n v="0"/>
    <n v="0"/>
    <m/>
    <m/>
    <m/>
    <m/>
    <m/>
    <m/>
    <m/>
    <m/>
    <m/>
    <m/>
    <m/>
    <m/>
    <n v="0"/>
    <n v="0"/>
    <n v="0"/>
    <n v="0"/>
    <n v="0"/>
    <n v="0"/>
    <n v="0"/>
    <n v="0"/>
    <m/>
    <m/>
    <m/>
  </r>
  <r>
    <n v="430"/>
    <s v="Альянс"/>
    <x v="0"/>
    <x v="0"/>
    <m/>
    <m/>
    <s v=""/>
    <m/>
    <m/>
    <m/>
    <n v="0"/>
    <m/>
    <m/>
    <n v="0"/>
    <n v="0"/>
    <n v="0"/>
    <m/>
    <m/>
    <m/>
    <m/>
    <m/>
    <m/>
    <m/>
    <m/>
    <m/>
    <m/>
    <m/>
    <m/>
    <n v="0"/>
    <n v="0"/>
    <n v="0"/>
    <n v="0"/>
    <n v="0"/>
    <n v="0"/>
    <n v="0"/>
    <n v="0"/>
    <m/>
    <m/>
    <m/>
  </r>
  <r>
    <n v="431"/>
    <s v="Альянс"/>
    <x v="0"/>
    <x v="0"/>
    <m/>
    <m/>
    <s v=""/>
    <m/>
    <m/>
    <m/>
    <n v="0"/>
    <m/>
    <m/>
    <n v="0"/>
    <n v="0"/>
    <n v="0"/>
    <m/>
    <m/>
    <m/>
    <m/>
    <m/>
    <m/>
    <m/>
    <m/>
    <m/>
    <m/>
    <m/>
    <m/>
    <n v="0"/>
    <n v="0"/>
    <n v="0"/>
    <n v="0"/>
    <n v="0"/>
    <n v="0"/>
    <n v="0"/>
    <n v="0"/>
    <m/>
    <m/>
    <m/>
  </r>
  <r>
    <n v="432"/>
    <s v="Альянс"/>
    <x v="0"/>
    <x v="0"/>
    <m/>
    <m/>
    <s v=""/>
    <m/>
    <m/>
    <m/>
    <n v="0"/>
    <m/>
    <m/>
    <n v="0"/>
    <n v="0"/>
    <n v="0"/>
    <m/>
    <m/>
    <m/>
    <m/>
    <m/>
    <m/>
    <m/>
    <m/>
    <m/>
    <m/>
    <m/>
    <m/>
    <n v="0"/>
    <n v="0"/>
    <n v="0"/>
    <n v="0"/>
    <n v="0"/>
    <n v="0"/>
    <n v="0"/>
    <n v="0"/>
    <m/>
    <m/>
    <m/>
  </r>
  <r>
    <n v="433"/>
    <s v="Альянс"/>
    <x v="0"/>
    <x v="0"/>
    <m/>
    <m/>
    <s v=""/>
    <m/>
    <m/>
    <m/>
    <n v="0"/>
    <m/>
    <m/>
    <n v="0"/>
    <n v="0"/>
    <n v="0"/>
    <m/>
    <m/>
    <m/>
    <m/>
    <m/>
    <m/>
    <m/>
    <m/>
    <m/>
    <m/>
    <m/>
    <m/>
    <n v="0"/>
    <n v="0"/>
    <n v="0"/>
    <n v="0"/>
    <n v="0"/>
    <n v="0"/>
    <n v="0"/>
    <n v="0"/>
    <m/>
    <m/>
    <m/>
  </r>
  <r>
    <n v="434"/>
    <s v="Альянс"/>
    <x v="0"/>
    <x v="0"/>
    <m/>
    <m/>
    <s v=""/>
    <m/>
    <m/>
    <m/>
    <n v="0"/>
    <m/>
    <m/>
    <n v="0"/>
    <n v="0"/>
    <n v="0"/>
    <m/>
    <m/>
    <m/>
    <m/>
    <m/>
    <m/>
    <m/>
    <m/>
    <m/>
    <m/>
    <m/>
    <m/>
    <n v="0"/>
    <n v="0"/>
    <n v="0"/>
    <n v="0"/>
    <n v="0"/>
    <n v="0"/>
    <n v="0"/>
    <n v="0"/>
    <m/>
    <m/>
    <m/>
  </r>
  <r>
    <n v="435"/>
    <s v="Альянс"/>
    <x v="0"/>
    <x v="0"/>
    <m/>
    <m/>
    <s v=""/>
    <m/>
    <m/>
    <m/>
    <n v="0"/>
    <m/>
    <m/>
    <n v="0"/>
    <n v="0"/>
    <n v="0"/>
    <m/>
    <m/>
    <m/>
    <m/>
    <m/>
    <m/>
    <m/>
    <m/>
    <m/>
    <m/>
    <m/>
    <m/>
    <n v="0"/>
    <n v="0"/>
    <n v="0"/>
    <n v="0"/>
    <n v="0"/>
    <n v="0"/>
    <n v="0"/>
    <n v="0"/>
    <m/>
    <m/>
    <m/>
  </r>
  <r>
    <n v="436"/>
    <s v="Альянс"/>
    <x v="0"/>
    <x v="0"/>
    <m/>
    <m/>
    <s v=""/>
    <m/>
    <m/>
    <m/>
    <n v="0"/>
    <m/>
    <m/>
    <n v="0"/>
    <n v="0"/>
    <n v="0"/>
    <m/>
    <m/>
    <m/>
    <m/>
    <m/>
    <m/>
    <m/>
    <m/>
    <m/>
    <m/>
    <m/>
    <m/>
    <n v="0"/>
    <n v="0"/>
    <n v="0"/>
    <n v="0"/>
    <n v="0"/>
    <n v="0"/>
    <n v="0"/>
    <n v="0"/>
    <m/>
    <m/>
    <m/>
  </r>
  <r>
    <n v="437"/>
    <s v="Альянс"/>
    <x v="0"/>
    <x v="0"/>
    <m/>
    <m/>
    <s v=""/>
    <m/>
    <m/>
    <m/>
    <n v="0"/>
    <m/>
    <m/>
    <n v="0"/>
    <n v="0"/>
    <n v="0"/>
    <m/>
    <m/>
    <m/>
    <m/>
    <m/>
    <m/>
    <m/>
    <m/>
    <m/>
    <m/>
    <m/>
    <m/>
    <n v="0"/>
    <n v="0"/>
    <n v="0"/>
    <n v="0"/>
    <n v="0"/>
    <n v="0"/>
    <n v="0"/>
    <n v="0"/>
    <m/>
    <m/>
    <m/>
  </r>
  <r>
    <n v="438"/>
    <s v="Альянс"/>
    <x v="0"/>
    <x v="0"/>
    <m/>
    <m/>
    <s v=""/>
    <m/>
    <m/>
    <m/>
    <n v="0"/>
    <m/>
    <m/>
    <n v="0"/>
    <n v="0"/>
    <n v="0"/>
    <m/>
    <m/>
    <m/>
    <m/>
    <m/>
    <m/>
    <m/>
    <m/>
    <m/>
    <m/>
    <m/>
    <m/>
    <n v="0"/>
    <n v="0"/>
    <n v="0"/>
    <n v="0"/>
    <n v="0"/>
    <n v="0"/>
    <n v="0"/>
    <n v="0"/>
    <m/>
    <m/>
    <m/>
  </r>
  <r>
    <n v="439"/>
    <s v="Альянс"/>
    <x v="0"/>
    <x v="0"/>
    <m/>
    <m/>
    <s v=""/>
    <m/>
    <m/>
    <m/>
    <n v="0"/>
    <m/>
    <m/>
    <n v="0"/>
    <n v="0"/>
    <n v="0"/>
    <m/>
    <m/>
    <m/>
    <m/>
    <m/>
    <m/>
    <m/>
    <m/>
    <m/>
    <m/>
    <m/>
    <m/>
    <n v="0"/>
    <n v="0"/>
    <n v="0"/>
    <n v="0"/>
    <n v="0"/>
    <n v="0"/>
    <n v="0"/>
    <n v="0"/>
    <m/>
    <m/>
    <m/>
  </r>
  <r>
    <n v="440"/>
    <s v="Альянс"/>
    <x v="0"/>
    <x v="0"/>
    <m/>
    <m/>
    <s v=""/>
    <m/>
    <m/>
    <m/>
    <n v="0"/>
    <m/>
    <m/>
    <n v="0"/>
    <n v="0"/>
    <n v="0"/>
    <m/>
    <m/>
    <m/>
    <m/>
    <m/>
    <m/>
    <m/>
    <m/>
    <m/>
    <m/>
    <m/>
    <m/>
    <n v="0"/>
    <n v="0"/>
    <n v="0"/>
    <n v="0"/>
    <n v="0"/>
    <n v="0"/>
    <n v="0"/>
    <n v="0"/>
    <m/>
    <m/>
    <m/>
  </r>
  <r>
    <n v="441"/>
    <s v="Альянс"/>
    <x v="0"/>
    <x v="0"/>
    <m/>
    <m/>
    <s v=""/>
    <m/>
    <m/>
    <m/>
    <n v="0"/>
    <m/>
    <m/>
    <n v="0"/>
    <n v="0"/>
    <n v="0"/>
    <m/>
    <m/>
    <m/>
    <m/>
    <m/>
    <m/>
    <m/>
    <m/>
    <m/>
    <m/>
    <m/>
    <m/>
    <n v="0"/>
    <n v="0"/>
    <n v="0"/>
    <n v="0"/>
    <n v="0"/>
    <n v="0"/>
    <n v="0"/>
    <n v="0"/>
    <m/>
    <m/>
    <m/>
  </r>
  <r>
    <n v="442"/>
    <s v="Альянс"/>
    <x v="0"/>
    <x v="0"/>
    <m/>
    <m/>
    <s v=""/>
    <m/>
    <m/>
    <m/>
    <n v="0"/>
    <m/>
    <m/>
    <n v="0"/>
    <n v="0"/>
    <n v="0"/>
    <m/>
    <m/>
    <m/>
    <m/>
    <m/>
    <m/>
    <m/>
    <m/>
    <m/>
    <m/>
    <m/>
    <m/>
    <n v="0"/>
    <n v="0"/>
    <n v="0"/>
    <n v="0"/>
    <n v="0"/>
    <n v="0"/>
    <n v="0"/>
    <n v="0"/>
    <m/>
    <m/>
    <m/>
  </r>
  <r>
    <n v="443"/>
    <s v="Альянс"/>
    <x v="0"/>
    <x v="0"/>
    <m/>
    <m/>
    <s v=""/>
    <m/>
    <m/>
    <m/>
    <n v="0"/>
    <m/>
    <m/>
    <n v="0"/>
    <n v="0"/>
    <n v="0"/>
    <m/>
    <m/>
    <m/>
    <m/>
    <m/>
    <m/>
    <m/>
    <m/>
    <m/>
    <m/>
    <m/>
    <m/>
    <n v="0"/>
    <n v="0"/>
    <n v="0"/>
    <n v="0"/>
    <n v="0"/>
    <n v="0"/>
    <n v="0"/>
    <n v="0"/>
    <m/>
    <m/>
    <m/>
  </r>
  <r>
    <n v="444"/>
    <s v="Альянс"/>
    <x v="0"/>
    <x v="0"/>
    <m/>
    <m/>
    <s v=""/>
    <m/>
    <m/>
    <m/>
    <n v="0"/>
    <m/>
    <m/>
    <n v="0"/>
    <n v="0"/>
    <n v="0"/>
    <m/>
    <m/>
    <m/>
    <m/>
    <m/>
    <m/>
    <m/>
    <m/>
    <m/>
    <m/>
    <m/>
    <m/>
    <n v="0"/>
    <n v="0"/>
    <n v="0"/>
    <n v="0"/>
    <n v="0"/>
    <n v="0"/>
    <n v="0"/>
    <n v="0"/>
    <m/>
    <m/>
    <m/>
  </r>
</pivotCacheRecords>
</file>

<file path=xl/pivotCache/pivotCacheRecords2.xml><?xml version="1.0" encoding="utf-8"?>
<pivotCacheRecords xmlns="http://schemas.openxmlformats.org/spreadsheetml/2006/main" xmlns:r="http://schemas.openxmlformats.org/officeDocument/2006/relationships" count="444">
  <r>
    <n v="1"/>
    <s v=""/>
    <x v="0"/>
    <x v="0"/>
    <m/>
    <m/>
    <s v=""/>
    <m/>
    <m/>
    <m/>
    <n v="0"/>
    <m/>
    <m/>
    <n v="0"/>
    <n v="0"/>
    <n v="0"/>
    <m/>
    <m/>
    <m/>
    <m/>
    <m/>
    <m/>
    <m/>
    <m/>
    <m/>
    <m/>
    <m/>
    <m/>
    <n v="0"/>
    <n v="0"/>
    <n v="0"/>
    <n v="0"/>
    <n v="0"/>
    <n v="0"/>
    <n v="0"/>
    <n v="0"/>
    <m/>
    <m/>
    <m/>
  </r>
  <r>
    <n v="2"/>
    <s v=""/>
    <x v="0"/>
    <x v="0"/>
    <m/>
    <m/>
    <s v=""/>
    <m/>
    <m/>
    <m/>
    <n v="0"/>
    <m/>
    <m/>
    <n v="0"/>
    <n v="0"/>
    <n v="0"/>
    <m/>
    <m/>
    <m/>
    <m/>
    <m/>
    <m/>
    <m/>
    <m/>
    <m/>
    <m/>
    <m/>
    <m/>
    <n v="0"/>
    <n v="0"/>
    <n v="0"/>
    <n v="0"/>
    <n v="0"/>
    <n v="0"/>
    <n v="0"/>
    <n v="0"/>
    <m/>
    <m/>
    <m/>
  </r>
  <r>
    <n v="3"/>
    <s v=""/>
    <x v="0"/>
    <x v="0"/>
    <m/>
    <m/>
    <s v=""/>
    <m/>
    <m/>
    <m/>
    <n v="0"/>
    <m/>
    <m/>
    <n v="0"/>
    <n v="0"/>
    <n v="0"/>
    <m/>
    <m/>
    <m/>
    <m/>
    <m/>
    <m/>
    <m/>
    <m/>
    <m/>
    <m/>
    <m/>
    <m/>
    <n v="0"/>
    <n v="0"/>
    <n v="0"/>
    <n v="0"/>
    <n v="0"/>
    <n v="0"/>
    <n v="0"/>
    <n v="0"/>
    <m/>
    <m/>
    <m/>
  </r>
  <r>
    <n v="4"/>
    <s v=""/>
    <x v="0"/>
    <x v="0"/>
    <m/>
    <m/>
    <s v=""/>
    <m/>
    <m/>
    <m/>
    <n v="0"/>
    <m/>
    <m/>
    <n v="0"/>
    <n v="0"/>
    <n v="0"/>
    <m/>
    <m/>
    <m/>
    <m/>
    <m/>
    <m/>
    <m/>
    <m/>
    <m/>
    <m/>
    <m/>
    <m/>
    <n v="0"/>
    <n v="0"/>
    <n v="0"/>
    <n v="0"/>
    <n v="0"/>
    <n v="0"/>
    <n v="0"/>
    <n v="0"/>
    <m/>
    <m/>
    <m/>
  </r>
  <r>
    <n v="5"/>
    <s v=""/>
    <x v="0"/>
    <x v="0"/>
    <m/>
    <m/>
    <s v=""/>
    <m/>
    <m/>
    <m/>
    <n v="0"/>
    <m/>
    <m/>
    <n v="0"/>
    <n v="0"/>
    <n v="0"/>
    <m/>
    <m/>
    <m/>
    <m/>
    <m/>
    <m/>
    <m/>
    <m/>
    <m/>
    <m/>
    <m/>
    <m/>
    <n v="0"/>
    <n v="0"/>
    <n v="0"/>
    <n v="0"/>
    <n v="0"/>
    <n v="0"/>
    <n v="0"/>
    <n v="0"/>
    <m/>
    <m/>
    <m/>
  </r>
  <r>
    <n v="6"/>
    <s v=""/>
    <x v="0"/>
    <x v="0"/>
    <m/>
    <m/>
    <s v=""/>
    <m/>
    <m/>
    <m/>
    <n v="0"/>
    <m/>
    <m/>
    <n v="0"/>
    <n v="0"/>
    <n v="0"/>
    <m/>
    <m/>
    <m/>
    <m/>
    <m/>
    <m/>
    <m/>
    <m/>
    <m/>
    <m/>
    <m/>
    <m/>
    <n v="0"/>
    <n v="0"/>
    <n v="0"/>
    <n v="0"/>
    <n v="0"/>
    <n v="0"/>
    <n v="0"/>
    <n v="0"/>
    <m/>
    <m/>
    <m/>
  </r>
  <r>
    <n v="7"/>
    <s v=""/>
    <x v="0"/>
    <x v="0"/>
    <m/>
    <m/>
    <s v=""/>
    <m/>
    <m/>
    <m/>
    <n v="0"/>
    <m/>
    <m/>
    <n v="0"/>
    <n v="0"/>
    <n v="0"/>
    <m/>
    <m/>
    <m/>
    <m/>
    <m/>
    <m/>
    <m/>
    <m/>
    <m/>
    <m/>
    <m/>
    <m/>
    <n v="0"/>
    <n v="0"/>
    <n v="0"/>
    <n v="0"/>
    <n v="0"/>
    <n v="0"/>
    <n v="0"/>
    <n v="0"/>
    <m/>
    <m/>
    <m/>
  </r>
  <r>
    <n v="8"/>
    <s v=""/>
    <x v="0"/>
    <x v="0"/>
    <m/>
    <m/>
    <s v=""/>
    <m/>
    <m/>
    <m/>
    <n v="0"/>
    <m/>
    <m/>
    <n v="0"/>
    <n v="0"/>
    <n v="0"/>
    <m/>
    <m/>
    <m/>
    <m/>
    <m/>
    <m/>
    <m/>
    <m/>
    <m/>
    <m/>
    <m/>
    <m/>
    <n v="0"/>
    <n v="0"/>
    <n v="0"/>
    <n v="0"/>
    <n v="0"/>
    <n v="0"/>
    <n v="0"/>
    <n v="0"/>
    <m/>
    <m/>
    <m/>
  </r>
  <r>
    <n v="9"/>
    <s v=""/>
    <x v="0"/>
    <x v="0"/>
    <m/>
    <m/>
    <s v=""/>
    <m/>
    <m/>
    <m/>
    <n v="0"/>
    <m/>
    <m/>
    <n v="0"/>
    <n v="0"/>
    <n v="0"/>
    <m/>
    <m/>
    <m/>
    <m/>
    <m/>
    <m/>
    <m/>
    <m/>
    <m/>
    <m/>
    <m/>
    <m/>
    <n v="0"/>
    <n v="0"/>
    <n v="0"/>
    <n v="0"/>
    <n v="0"/>
    <n v="0"/>
    <n v="0"/>
    <n v="0"/>
    <m/>
    <m/>
    <m/>
  </r>
  <r>
    <n v="10"/>
    <s v=""/>
    <x v="0"/>
    <x v="0"/>
    <m/>
    <m/>
    <s v=""/>
    <m/>
    <m/>
    <m/>
    <n v="0"/>
    <m/>
    <m/>
    <n v="0"/>
    <n v="0"/>
    <n v="0"/>
    <m/>
    <m/>
    <m/>
    <m/>
    <m/>
    <m/>
    <m/>
    <m/>
    <m/>
    <m/>
    <m/>
    <m/>
    <n v="0"/>
    <n v="0"/>
    <n v="0"/>
    <n v="0"/>
    <n v="0"/>
    <n v="0"/>
    <n v="0"/>
    <n v="0"/>
    <m/>
    <m/>
    <m/>
  </r>
  <r>
    <n v="11"/>
    <s v=""/>
    <x v="0"/>
    <x v="0"/>
    <m/>
    <m/>
    <s v=""/>
    <m/>
    <m/>
    <m/>
    <n v="0"/>
    <m/>
    <m/>
    <n v="0"/>
    <n v="0"/>
    <n v="0"/>
    <m/>
    <m/>
    <m/>
    <m/>
    <m/>
    <m/>
    <m/>
    <m/>
    <m/>
    <m/>
    <m/>
    <m/>
    <n v="0"/>
    <n v="0"/>
    <n v="0"/>
    <n v="0"/>
    <n v="0"/>
    <n v="0"/>
    <n v="0"/>
    <n v="0"/>
    <m/>
    <m/>
    <m/>
  </r>
  <r>
    <n v="12"/>
    <s v=""/>
    <x v="0"/>
    <x v="0"/>
    <m/>
    <m/>
    <s v=""/>
    <m/>
    <m/>
    <m/>
    <n v="0"/>
    <m/>
    <m/>
    <n v="0"/>
    <n v="0"/>
    <n v="0"/>
    <m/>
    <m/>
    <m/>
    <m/>
    <m/>
    <m/>
    <m/>
    <m/>
    <m/>
    <m/>
    <m/>
    <m/>
    <n v="0"/>
    <n v="0"/>
    <n v="0"/>
    <n v="0"/>
    <n v="0"/>
    <n v="0"/>
    <n v="0"/>
    <n v="0"/>
    <m/>
    <m/>
    <m/>
  </r>
  <r>
    <n v="13"/>
    <s v=""/>
    <x v="0"/>
    <x v="0"/>
    <m/>
    <m/>
    <s v=""/>
    <m/>
    <m/>
    <m/>
    <n v="0"/>
    <m/>
    <m/>
    <n v="0"/>
    <n v="0"/>
    <n v="0"/>
    <m/>
    <m/>
    <m/>
    <m/>
    <m/>
    <m/>
    <m/>
    <m/>
    <m/>
    <m/>
    <m/>
    <m/>
    <n v="0"/>
    <n v="0"/>
    <n v="0"/>
    <n v="0"/>
    <n v="0"/>
    <n v="0"/>
    <n v="0"/>
    <n v="0"/>
    <m/>
    <m/>
    <m/>
  </r>
  <r>
    <n v="14"/>
    <s v=""/>
    <x v="0"/>
    <x v="0"/>
    <m/>
    <m/>
    <s v=""/>
    <m/>
    <m/>
    <m/>
    <n v="0"/>
    <m/>
    <m/>
    <n v="0"/>
    <n v="0"/>
    <n v="0"/>
    <m/>
    <m/>
    <m/>
    <m/>
    <m/>
    <m/>
    <m/>
    <m/>
    <m/>
    <m/>
    <m/>
    <m/>
    <n v="0"/>
    <n v="0"/>
    <n v="0"/>
    <n v="0"/>
    <n v="0"/>
    <n v="0"/>
    <n v="0"/>
    <n v="0"/>
    <m/>
    <m/>
    <m/>
  </r>
  <r>
    <n v="15"/>
    <s v=""/>
    <x v="0"/>
    <x v="0"/>
    <m/>
    <m/>
    <s v=""/>
    <m/>
    <m/>
    <m/>
    <n v="0"/>
    <m/>
    <m/>
    <n v="0"/>
    <n v="0"/>
    <n v="0"/>
    <m/>
    <m/>
    <m/>
    <m/>
    <m/>
    <m/>
    <m/>
    <m/>
    <m/>
    <m/>
    <m/>
    <m/>
    <n v="0"/>
    <n v="0"/>
    <n v="0"/>
    <n v="0"/>
    <n v="0"/>
    <n v="0"/>
    <n v="0"/>
    <n v="0"/>
    <m/>
    <m/>
    <m/>
  </r>
  <r>
    <n v="16"/>
    <s v=""/>
    <x v="0"/>
    <x v="0"/>
    <m/>
    <m/>
    <s v=""/>
    <m/>
    <m/>
    <m/>
    <n v="0"/>
    <m/>
    <m/>
    <n v="0"/>
    <n v="0"/>
    <n v="0"/>
    <m/>
    <m/>
    <m/>
    <m/>
    <m/>
    <m/>
    <m/>
    <m/>
    <m/>
    <m/>
    <m/>
    <m/>
    <n v="0"/>
    <n v="0"/>
    <n v="0"/>
    <n v="0"/>
    <n v="0"/>
    <n v="0"/>
    <n v="0"/>
    <n v="0"/>
    <m/>
    <m/>
    <m/>
  </r>
  <r>
    <n v="17"/>
    <s v=""/>
    <x v="0"/>
    <x v="0"/>
    <m/>
    <m/>
    <s v=""/>
    <m/>
    <m/>
    <m/>
    <n v="0"/>
    <m/>
    <m/>
    <n v="0"/>
    <n v="0"/>
    <n v="0"/>
    <m/>
    <m/>
    <m/>
    <m/>
    <m/>
    <m/>
    <m/>
    <m/>
    <m/>
    <m/>
    <m/>
    <m/>
    <n v="0"/>
    <n v="0"/>
    <n v="0"/>
    <n v="0"/>
    <n v="0"/>
    <n v="0"/>
    <n v="0"/>
    <n v="0"/>
    <m/>
    <m/>
    <m/>
  </r>
  <r>
    <n v="18"/>
    <s v=""/>
    <x v="0"/>
    <x v="0"/>
    <m/>
    <m/>
    <s v=""/>
    <m/>
    <m/>
    <m/>
    <n v="0"/>
    <m/>
    <m/>
    <n v="0"/>
    <n v="0"/>
    <n v="0"/>
    <m/>
    <m/>
    <m/>
    <m/>
    <m/>
    <m/>
    <m/>
    <m/>
    <m/>
    <m/>
    <m/>
    <m/>
    <n v="0"/>
    <n v="0"/>
    <n v="0"/>
    <n v="0"/>
    <n v="0"/>
    <n v="0"/>
    <n v="0"/>
    <n v="0"/>
    <m/>
    <m/>
    <m/>
  </r>
  <r>
    <n v="19"/>
    <s v=""/>
    <x v="0"/>
    <x v="0"/>
    <m/>
    <m/>
    <s v=""/>
    <m/>
    <m/>
    <m/>
    <n v="0"/>
    <m/>
    <m/>
    <n v="0"/>
    <n v="0"/>
    <n v="0"/>
    <m/>
    <m/>
    <m/>
    <m/>
    <m/>
    <m/>
    <m/>
    <m/>
    <m/>
    <m/>
    <m/>
    <m/>
    <n v="0"/>
    <n v="0"/>
    <n v="0"/>
    <n v="0"/>
    <n v="0"/>
    <n v="0"/>
    <n v="0"/>
    <n v="0"/>
    <m/>
    <m/>
    <m/>
  </r>
  <r>
    <n v="20"/>
    <s v=""/>
    <x v="0"/>
    <x v="0"/>
    <m/>
    <m/>
    <s v=""/>
    <m/>
    <m/>
    <m/>
    <n v="0"/>
    <m/>
    <m/>
    <n v="0"/>
    <n v="0"/>
    <n v="0"/>
    <m/>
    <m/>
    <m/>
    <m/>
    <m/>
    <m/>
    <m/>
    <m/>
    <m/>
    <m/>
    <m/>
    <m/>
    <n v="0"/>
    <n v="0"/>
    <n v="0"/>
    <n v="0"/>
    <n v="0"/>
    <n v="0"/>
    <n v="0"/>
    <n v="0"/>
    <m/>
    <m/>
    <m/>
  </r>
  <r>
    <n v="21"/>
    <s v=""/>
    <x v="0"/>
    <x v="0"/>
    <m/>
    <m/>
    <s v=""/>
    <m/>
    <m/>
    <m/>
    <n v="0"/>
    <m/>
    <m/>
    <n v="0"/>
    <n v="0"/>
    <n v="0"/>
    <m/>
    <m/>
    <m/>
    <m/>
    <m/>
    <m/>
    <m/>
    <m/>
    <m/>
    <m/>
    <m/>
    <m/>
    <n v="0"/>
    <n v="0"/>
    <n v="0"/>
    <n v="0"/>
    <n v="0"/>
    <n v="0"/>
    <n v="0"/>
    <n v="0"/>
    <m/>
    <m/>
    <m/>
  </r>
  <r>
    <n v="22"/>
    <s v=""/>
    <x v="0"/>
    <x v="0"/>
    <m/>
    <m/>
    <s v=""/>
    <m/>
    <m/>
    <m/>
    <n v="0"/>
    <m/>
    <m/>
    <n v="0"/>
    <n v="0"/>
    <n v="0"/>
    <m/>
    <m/>
    <m/>
    <m/>
    <m/>
    <m/>
    <m/>
    <m/>
    <m/>
    <m/>
    <m/>
    <m/>
    <n v="0"/>
    <n v="0"/>
    <n v="0"/>
    <n v="0"/>
    <n v="0"/>
    <n v="0"/>
    <n v="0"/>
    <n v="0"/>
    <m/>
    <m/>
    <m/>
  </r>
  <r>
    <n v="23"/>
    <s v=""/>
    <x v="0"/>
    <x v="0"/>
    <m/>
    <m/>
    <s v=""/>
    <m/>
    <m/>
    <m/>
    <n v="0"/>
    <m/>
    <m/>
    <n v="0"/>
    <n v="0"/>
    <n v="0"/>
    <m/>
    <m/>
    <m/>
    <m/>
    <m/>
    <m/>
    <m/>
    <m/>
    <m/>
    <m/>
    <m/>
    <m/>
    <n v="0"/>
    <n v="0"/>
    <n v="0"/>
    <n v="0"/>
    <n v="0"/>
    <n v="0"/>
    <n v="0"/>
    <n v="0"/>
    <m/>
    <m/>
    <m/>
  </r>
  <r>
    <n v="24"/>
    <s v=""/>
    <x v="0"/>
    <x v="0"/>
    <m/>
    <m/>
    <s v=""/>
    <m/>
    <m/>
    <m/>
    <n v="0"/>
    <m/>
    <m/>
    <n v="0"/>
    <n v="0"/>
    <n v="0"/>
    <m/>
    <m/>
    <m/>
    <m/>
    <m/>
    <m/>
    <m/>
    <m/>
    <m/>
    <m/>
    <m/>
    <m/>
    <n v="0"/>
    <n v="0"/>
    <n v="0"/>
    <n v="0"/>
    <n v="0"/>
    <n v="0"/>
    <n v="0"/>
    <n v="0"/>
    <m/>
    <m/>
    <m/>
  </r>
  <r>
    <n v="25"/>
    <s v=""/>
    <x v="0"/>
    <x v="0"/>
    <m/>
    <m/>
    <s v=""/>
    <m/>
    <m/>
    <m/>
    <n v="0"/>
    <m/>
    <m/>
    <n v="0"/>
    <n v="0"/>
    <n v="0"/>
    <m/>
    <m/>
    <m/>
    <m/>
    <m/>
    <m/>
    <m/>
    <m/>
    <m/>
    <m/>
    <m/>
    <m/>
    <n v="0"/>
    <n v="0"/>
    <n v="0"/>
    <n v="0"/>
    <n v="0"/>
    <n v="0"/>
    <n v="0"/>
    <n v="0"/>
    <m/>
    <m/>
    <m/>
  </r>
  <r>
    <n v="26"/>
    <s v=""/>
    <x v="0"/>
    <x v="0"/>
    <m/>
    <m/>
    <s v=""/>
    <m/>
    <m/>
    <m/>
    <n v="0"/>
    <m/>
    <m/>
    <n v="0"/>
    <n v="0"/>
    <n v="0"/>
    <m/>
    <m/>
    <m/>
    <m/>
    <m/>
    <m/>
    <m/>
    <m/>
    <m/>
    <m/>
    <m/>
    <m/>
    <n v="0"/>
    <n v="0"/>
    <n v="0"/>
    <n v="0"/>
    <n v="0"/>
    <n v="0"/>
    <n v="0"/>
    <n v="0"/>
    <m/>
    <m/>
    <m/>
  </r>
  <r>
    <n v="27"/>
    <s v=""/>
    <x v="0"/>
    <x v="0"/>
    <m/>
    <m/>
    <s v=""/>
    <m/>
    <m/>
    <m/>
    <n v="0"/>
    <m/>
    <m/>
    <n v="0"/>
    <n v="0"/>
    <n v="0"/>
    <m/>
    <m/>
    <m/>
    <m/>
    <m/>
    <m/>
    <m/>
    <m/>
    <m/>
    <m/>
    <m/>
    <m/>
    <n v="0"/>
    <n v="0"/>
    <n v="0"/>
    <n v="0"/>
    <n v="0"/>
    <n v="0"/>
    <n v="0"/>
    <n v="0"/>
    <m/>
    <m/>
    <m/>
  </r>
  <r>
    <n v="28"/>
    <s v=""/>
    <x v="0"/>
    <x v="0"/>
    <m/>
    <m/>
    <s v=""/>
    <m/>
    <m/>
    <m/>
    <n v="0"/>
    <m/>
    <m/>
    <n v="0"/>
    <n v="0"/>
    <n v="0"/>
    <m/>
    <m/>
    <m/>
    <m/>
    <m/>
    <m/>
    <m/>
    <m/>
    <m/>
    <m/>
    <m/>
    <m/>
    <n v="0"/>
    <n v="0"/>
    <n v="0"/>
    <n v="0"/>
    <n v="0"/>
    <n v="0"/>
    <n v="0"/>
    <n v="0"/>
    <m/>
    <m/>
    <m/>
  </r>
  <r>
    <n v="29"/>
    <s v=""/>
    <x v="0"/>
    <x v="0"/>
    <m/>
    <m/>
    <s v=""/>
    <m/>
    <m/>
    <m/>
    <n v="0"/>
    <m/>
    <m/>
    <n v="0"/>
    <n v="0"/>
    <n v="0"/>
    <m/>
    <m/>
    <m/>
    <m/>
    <m/>
    <m/>
    <m/>
    <m/>
    <m/>
    <m/>
    <m/>
    <m/>
    <n v="0"/>
    <n v="0"/>
    <n v="0"/>
    <n v="0"/>
    <n v="0"/>
    <n v="0"/>
    <n v="0"/>
    <n v="0"/>
    <m/>
    <m/>
    <m/>
  </r>
  <r>
    <n v="30"/>
    <s v=""/>
    <x v="0"/>
    <x v="0"/>
    <m/>
    <m/>
    <s v=""/>
    <m/>
    <m/>
    <m/>
    <n v="0"/>
    <m/>
    <m/>
    <n v="0"/>
    <n v="0"/>
    <n v="0"/>
    <m/>
    <m/>
    <m/>
    <m/>
    <m/>
    <m/>
    <m/>
    <m/>
    <m/>
    <m/>
    <m/>
    <m/>
    <n v="0"/>
    <n v="0"/>
    <n v="0"/>
    <n v="0"/>
    <n v="0"/>
    <n v="0"/>
    <n v="0"/>
    <n v="0"/>
    <m/>
    <m/>
    <m/>
  </r>
  <r>
    <n v="31"/>
    <s v=""/>
    <x v="0"/>
    <x v="0"/>
    <m/>
    <m/>
    <s v=""/>
    <m/>
    <m/>
    <m/>
    <n v="0"/>
    <m/>
    <m/>
    <n v="0"/>
    <n v="0"/>
    <n v="0"/>
    <m/>
    <m/>
    <m/>
    <m/>
    <m/>
    <m/>
    <m/>
    <m/>
    <m/>
    <m/>
    <m/>
    <m/>
    <n v="0"/>
    <n v="0"/>
    <n v="0"/>
    <n v="0"/>
    <n v="0"/>
    <n v="0"/>
    <n v="0"/>
    <n v="0"/>
    <m/>
    <m/>
    <m/>
  </r>
  <r>
    <n v="32"/>
    <s v=""/>
    <x v="0"/>
    <x v="0"/>
    <m/>
    <m/>
    <s v=""/>
    <m/>
    <m/>
    <m/>
    <n v="0"/>
    <m/>
    <m/>
    <n v="0"/>
    <n v="0"/>
    <n v="0"/>
    <m/>
    <m/>
    <m/>
    <m/>
    <m/>
    <m/>
    <m/>
    <m/>
    <m/>
    <m/>
    <m/>
    <m/>
    <n v="0"/>
    <n v="0"/>
    <n v="0"/>
    <n v="0"/>
    <n v="0"/>
    <n v="0"/>
    <n v="0"/>
    <n v="0"/>
    <m/>
    <m/>
    <m/>
  </r>
  <r>
    <n v="33"/>
    <s v=""/>
    <x v="0"/>
    <x v="0"/>
    <m/>
    <m/>
    <s v=""/>
    <m/>
    <m/>
    <m/>
    <n v="0"/>
    <m/>
    <m/>
    <n v="0"/>
    <n v="0"/>
    <n v="0"/>
    <m/>
    <m/>
    <m/>
    <m/>
    <m/>
    <m/>
    <m/>
    <m/>
    <m/>
    <m/>
    <m/>
    <m/>
    <n v="0"/>
    <n v="0"/>
    <n v="0"/>
    <n v="0"/>
    <n v="0"/>
    <n v="0"/>
    <n v="0"/>
    <n v="0"/>
    <m/>
    <m/>
    <m/>
  </r>
  <r>
    <n v="34"/>
    <s v=""/>
    <x v="0"/>
    <x v="0"/>
    <m/>
    <m/>
    <s v=""/>
    <m/>
    <m/>
    <m/>
    <n v="0"/>
    <m/>
    <m/>
    <n v="0"/>
    <n v="0"/>
    <n v="0"/>
    <m/>
    <m/>
    <m/>
    <m/>
    <m/>
    <m/>
    <m/>
    <m/>
    <m/>
    <m/>
    <m/>
    <m/>
    <n v="0"/>
    <n v="0"/>
    <n v="0"/>
    <n v="0"/>
    <n v="0"/>
    <n v="0"/>
    <n v="0"/>
    <n v="0"/>
    <m/>
    <m/>
    <m/>
  </r>
  <r>
    <n v="35"/>
    <s v=""/>
    <x v="0"/>
    <x v="0"/>
    <m/>
    <m/>
    <s v=""/>
    <m/>
    <m/>
    <m/>
    <n v="0"/>
    <m/>
    <m/>
    <n v="0"/>
    <n v="0"/>
    <n v="0"/>
    <m/>
    <m/>
    <m/>
    <m/>
    <m/>
    <m/>
    <m/>
    <m/>
    <m/>
    <m/>
    <m/>
    <m/>
    <n v="0"/>
    <n v="0"/>
    <n v="0"/>
    <n v="0"/>
    <n v="0"/>
    <n v="0"/>
    <n v="0"/>
    <n v="0"/>
    <m/>
    <m/>
    <m/>
  </r>
  <r>
    <n v="36"/>
    <s v=""/>
    <x v="0"/>
    <x v="0"/>
    <m/>
    <m/>
    <s v=""/>
    <m/>
    <m/>
    <m/>
    <n v="0"/>
    <m/>
    <m/>
    <n v="0"/>
    <n v="0"/>
    <n v="0"/>
    <m/>
    <m/>
    <m/>
    <m/>
    <m/>
    <m/>
    <m/>
    <m/>
    <m/>
    <m/>
    <m/>
    <m/>
    <n v="0"/>
    <n v="0"/>
    <n v="0"/>
    <n v="0"/>
    <n v="0"/>
    <n v="0"/>
    <n v="0"/>
    <n v="0"/>
    <m/>
    <m/>
    <m/>
  </r>
  <r>
    <n v="37"/>
    <s v=""/>
    <x v="0"/>
    <x v="0"/>
    <m/>
    <m/>
    <s v=""/>
    <m/>
    <m/>
    <m/>
    <n v="0"/>
    <m/>
    <m/>
    <n v="0"/>
    <n v="0"/>
    <n v="0"/>
    <m/>
    <m/>
    <m/>
    <m/>
    <m/>
    <m/>
    <m/>
    <m/>
    <m/>
    <m/>
    <m/>
    <m/>
    <n v="0"/>
    <n v="0"/>
    <n v="0"/>
    <n v="0"/>
    <n v="0"/>
    <n v="0"/>
    <n v="0"/>
    <n v="0"/>
    <m/>
    <m/>
    <m/>
  </r>
  <r>
    <n v="38"/>
    <s v=""/>
    <x v="0"/>
    <x v="0"/>
    <m/>
    <m/>
    <s v=""/>
    <m/>
    <m/>
    <m/>
    <n v="0"/>
    <m/>
    <m/>
    <n v="0"/>
    <n v="0"/>
    <n v="0"/>
    <m/>
    <m/>
    <m/>
    <m/>
    <m/>
    <m/>
    <m/>
    <m/>
    <m/>
    <m/>
    <m/>
    <m/>
    <n v="0"/>
    <n v="0"/>
    <n v="0"/>
    <n v="0"/>
    <n v="0"/>
    <n v="0"/>
    <n v="0"/>
    <n v="0"/>
    <m/>
    <m/>
    <m/>
  </r>
  <r>
    <n v="39"/>
    <s v=""/>
    <x v="0"/>
    <x v="0"/>
    <m/>
    <m/>
    <s v=""/>
    <m/>
    <m/>
    <m/>
    <n v="0"/>
    <m/>
    <m/>
    <n v="0"/>
    <n v="0"/>
    <n v="0"/>
    <m/>
    <m/>
    <m/>
    <m/>
    <m/>
    <m/>
    <m/>
    <m/>
    <m/>
    <m/>
    <m/>
    <m/>
    <n v="0"/>
    <n v="0"/>
    <n v="0"/>
    <n v="0"/>
    <n v="0"/>
    <n v="0"/>
    <n v="0"/>
    <n v="0"/>
    <m/>
    <m/>
    <m/>
  </r>
  <r>
    <n v="40"/>
    <s v=""/>
    <x v="0"/>
    <x v="0"/>
    <m/>
    <m/>
    <s v=""/>
    <m/>
    <m/>
    <m/>
    <n v="0"/>
    <m/>
    <m/>
    <n v="0"/>
    <n v="0"/>
    <n v="0"/>
    <m/>
    <m/>
    <m/>
    <m/>
    <m/>
    <m/>
    <m/>
    <m/>
    <m/>
    <m/>
    <m/>
    <m/>
    <n v="0"/>
    <n v="0"/>
    <n v="0"/>
    <n v="0"/>
    <n v="0"/>
    <n v="0"/>
    <n v="0"/>
    <n v="0"/>
    <m/>
    <m/>
    <m/>
  </r>
  <r>
    <n v="41"/>
    <s v=""/>
    <x v="0"/>
    <x v="0"/>
    <m/>
    <m/>
    <s v=""/>
    <m/>
    <m/>
    <m/>
    <n v="0"/>
    <m/>
    <m/>
    <n v="0"/>
    <n v="0"/>
    <n v="0"/>
    <m/>
    <m/>
    <m/>
    <m/>
    <m/>
    <m/>
    <m/>
    <m/>
    <m/>
    <m/>
    <m/>
    <m/>
    <n v="0"/>
    <n v="0"/>
    <n v="0"/>
    <n v="0"/>
    <n v="0"/>
    <n v="0"/>
    <n v="0"/>
    <n v="0"/>
    <m/>
    <m/>
    <m/>
  </r>
  <r>
    <n v="42"/>
    <s v=""/>
    <x v="0"/>
    <x v="0"/>
    <m/>
    <m/>
    <s v=""/>
    <m/>
    <m/>
    <m/>
    <n v="0"/>
    <m/>
    <m/>
    <n v="0"/>
    <n v="0"/>
    <n v="0"/>
    <m/>
    <m/>
    <m/>
    <m/>
    <m/>
    <m/>
    <m/>
    <m/>
    <m/>
    <m/>
    <m/>
    <m/>
    <n v="0"/>
    <n v="0"/>
    <n v="0"/>
    <n v="0"/>
    <n v="0"/>
    <n v="0"/>
    <n v="0"/>
    <n v="0"/>
    <m/>
    <m/>
    <m/>
  </r>
  <r>
    <n v="43"/>
    <s v=""/>
    <x v="0"/>
    <x v="0"/>
    <m/>
    <m/>
    <s v=""/>
    <m/>
    <m/>
    <m/>
    <n v="0"/>
    <m/>
    <m/>
    <n v="0"/>
    <n v="0"/>
    <n v="0"/>
    <m/>
    <m/>
    <m/>
    <m/>
    <m/>
    <m/>
    <m/>
    <m/>
    <m/>
    <m/>
    <m/>
    <m/>
    <n v="0"/>
    <n v="0"/>
    <n v="0"/>
    <n v="0"/>
    <n v="0"/>
    <n v="0"/>
    <n v="0"/>
    <n v="0"/>
    <m/>
    <m/>
    <m/>
  </r>
  <r>
    <n v="44"/>
    <s v=""/>
    <x v="0"/>
    <x v="0"/>
    <m/>
    <m/>
    <s v=""/>
    <m/>
    <m/>
    <m/>
    <n v="0"/>
    <m/>
    <m/>
    <n v="0"/>
    <n v="0"/>
    <n v="0"/>
    <m/>
    <m/>
    <m/>
    <m/>
    <m/>
    <m/>
    <m/>
    <m/>
    <m/>
    <m/>
    <m/>
    <m/>
    <n v="0"/>
    <n v="0"/>
    <n v="0"/>
    <n v="0"/>
    <n v="0"/>
    <n v="0"/>
    <n v="0"/>
    <n v="0"/>
    <m/>
    <m/>
    <m/>
  </r>
  <r>
    <n v="45"/>
    <s v=""/>
    <x v="0"/>
    <x v="0"/>
    <m/>
    <m/>
    <s v=""/>
    <m/>
    <m/>
    <m/>
    <n v="0"/>
    <m/>
    <m/>
    <n v="0"/>
    <n v="0"/>
    <n v="0"/>
    <m/>
    <m/>
    <m/>
    <m/>
    <m/>
    <m/>
    <m/>
    <m/>
    <m/>
    <m/>
    <m/>
    <m/>
    <n v="0"/>
    <n v="0"/>
    <n v="0"/>
    <n v="0"/>
    <n v="0"/>
    <n v="0"/>
    <n v="0"/>
    <n v="0"/>
    <m/>
    <m/>
    <m/>
  </r>
  <r>
    <n v="46"/>
    <s v=""/>
    <x v="0"/>
    <x v="0"/>
    <m/>
    <m/>
    <s v=""/>
    <m/>
    <m/>
    <m/>
    <n v="0"/>
    <m/>
    <m/>
    <n v="0"/>
    <n v="0"/>
    <n v="0"/>
    <m/>
    <m/>
    <m/>
    <m/>
    <m/>
    <m/>
    <m/>
    <m/>
    <m/>
    <m/>
    <m/>
    <m/>
    <n v="0"/>
    <n v="0"/>
    <n v="0"/>
    <n v="0"/>
    <n v="0"/>
    <n v="0"/>
    <n v="0"/>
    <n v="0"/>
    <m/>
    <m/>
    <m/>
  </r>
  <r>
    <n v="47"/>
    <s v=""/>
    <x v="0"/>
    <x v="0"/>
    <m/>
    <m/>
    <s v=""/>
    <m/>
    <m/>
    <m/>
    <n v="0"/>
    <m/>
    <m/>
    <n v="0"/>
    <n v="0"/>
    <n v="0"/>
    <m/>
    <m/>
    <m/>
    <m/>
    <m/>
    <m/>
    <m/>
    <m/>
    <m/>
    <m/>
    <m/>
    <m/>
    <n v="0"/>
    <n v="0"/>
    <n v="0"/>
    <n v="0"/>
    <n v="0"/>
    <n v="0"/>
    <n v="0"/>
    <n v="0"/>
    <m/>
    <m/>
    <m/>
  </r>
  <r>
    <n v="48"/>
    <s v=""/>
    <x v="0"/>
    <x v="0"/>
    <m/>
    <m/>
    <s v=""/>
    <m/>
    <m/>
    <m/>
    <n v="0"/>
    <m/>
    <m/>
    <n v="0"/>
    <n v="0"/>
    <n v="0"/>
    <m/>
    <m/>
    <m/>
    <m/>
    <m/>
    <m/>
    <m/>
    <m/>
    <m/>
    <m/>
    <m/>
    <m/>
    <n v="0"/>
    <n v="0"/>
    <n v="0"/>
    <n v="0"/>
    <n v="0"/>
    <n v="0"/>
    <n v="0"/>
    <n v="0"/>
    <m/>
    <m/>
    <m/>
  </r>
  <r>
    <n v="49"/>
    <s v=""/>
    <x v="0"/>
    <x v="0"/>
    <m/>
    <m/>
    <s v=""/>
    <m/>
    <m/>
    <m/>
    <n v="0"/>
    <m/>
    <m/>
    <n v="0"/>
    <n v="0"/>
    <n v="0"/>
    <m/>
    <m/>
    <m/>
    <m/>
    <m/>
    <m/>
    <m/>
    <m/>
    <m/>
    <m/>
    <m/>
    <m/>
    <n v="0"/>
    <n v="0"/>
    <n v="0"/>
    <n v="0"/>
    <n v="0"/>
    <n v="0"/>
    <n v="0"/>
    <n v="0"/>
    <m/>
    <m/>
    <m/>
  </r>
  <r>
    <n v="50"/>
    <s v=""/>
    <x v="0"/>
    <x v="0"/>
    <m/>
    <m/>
    <s v=""/>
    <m/>
    <m/>
    <m/>
    <n v="0"/>
    <m/>
    <m/>
    <n v="0"/>
    <n v="0"/>
    <n v="0"/>
    <m/>
    <m/>
    <m/>
    <m/>
    <m/>
    <m/>
    <m/>
    <m/>
    <m/>
    <m/>
    <m/>
    <m/>
    <n v="0"/>
    <n v="0"/>
    <n v="0"/>
    <n v="0"/>
    <n v="0"/>
    <n v="0"/>
    <n v="0"/>
    <n v="0"/>
    <m/>
    <m/>
    <m/>
  </r>
  <r>
    <n v="51"/>
    <s v=""/>
    <x v="0"/>
    <x v="0"/>
    <m/>
    <m/>
    <s v=""/>
    <m/>
    <m/>
    <m/>
    <n v="0"/>
    <m/>
    <m/>
    <n v="0"/>
    <n v="0"/>
    <n v="0"/>
    <m/>
    <m/>
    <m/>
    <m/>
    <m/>
    <m/>
    <m/>
    <m/>
    <m/>
    <m/>
    <m/>
    <m/>
    <n v="0"/>
    <n v="0"/>
    <n v="0"/>
    <n v="0"/>
    <n v="0"/>
    <n v="0"/>
    <n v="0"/>
    <n v="0"/>
    <m/>
    <m/>
    <m/>
  </r>
  <r>
    <n v="52"/>
    <s v=""/>
    <x v="0"/>
    <x v="0"/>
    <m/>
    <m/>
    <s v=""/>
    <m/>
    <m/>
    <m/>
    <n v="0"/>
    <m/>
    <m/>
    <n v="0"/>
    <n v="0"/>
    <n v="0"/>
    <m/>
    <m/>
    <m/>
    <m/>
    <m/>
    <m/>
    <m/>
    <m/>
    <m/>
    <m/>
    <m/>
    <m/>
    <n v="0"/>
    <n v="0"/>
    <n v="0"/>
    <n v="0"/>
    <n v="0"/>
    <n v="0"/>
    <n v="0"/>
    <n v="0"/>
    <m/>
    <m/>
    <m/>
  </r>
  <r>
    <n v="53"/>
    <s v=""/>
    <x v="0"/>
    <x v="0"/>
    <m/>
    <m/>
    <s v=""/>
    <m/>
    <m/>
    <m/>
    <n v="0"/>
    <m/>
    <m/>
    <n v="0"/>
    <n v="0"/>
    <n v="0"/>
    <m/>
    <m/>
    <m/>
    <m/>
    <m/>
    <m/>
    <m/>
    <m/>
    <m/>
    <m/>
    <m/>
    <m/>
    <n v="0"/>
    <n v="0"/>
    <n v="0"/>
    <n v="0"/>
    <n v="0"/>
    <n v="0"/>
    <n v="0"/>
    <n v="0"/>
    <m/>
    <m/>
    <m/>
  </r>
  <r>
    <n v="54"/>
    <s v=""/>
    <x v="0"/>
    <x v="0"/>
    <m/>
    <m/>
    <s v=""/>
    <m/>
    <m/>
    <m/>
    <n v="0"/>
    <m/>
    <m/>
    <n v="0"/>
    <n v="0"/>
    <n v="0"/>
    <m/>
    <m/>
    <m/>
    <m/>
    <m/>
    <m/>
    <m/>
    <m/>
    <m/>
    <m/>
    <m/>
    <m/>
    <n v="0"/>
    <n v="0"/>
    <n v="0"/>
    <n v="0"/>
    <n v="0"/>
    <n v="0"/>
    <n v="0"/>
    <n v="0"/>
    <m/>
    <m/>
    <m/>
  </r>
  <r>
    <n v="55"/>
    <s v=""/>
    <x v="0"/>
    <x v="0"/>
    <m/>
    <m/>
    <s v=""/>
    <m/>
    <m/>
    <m/>
    <n v="0"/>
    <m/>
    <m/>
    <n v="0"/>
    <n v="0"/>
    <n v="0"/>
    <m/>
    <m/>
    <m/>
    <m/>
    <m/>
    <m/>
    <m/>
    <m/>
    <m/>
    <m/>
    <m/>
    <m/>
    <n v="0"/>
    <n v="0"/>
    <n v="0"/>
    <n v="0"/>
    <n v="0"/>
    <n v="0"/>
    <n v="0"/>
    <n v="0"/>
    <m/>
    <m/>
    <m/>
  </r>
  <r>
    <n v="56"/>
    <s v=""/>
    <x v="0"/>
    <x v="0"/>
    <m/>
    <m/>
    <s v=""/>
    <m/>
    <m/>
    <m/>
    <n v="0"/>
    <m/>
    <m/>
    <n v="0"/>
    <n v="0"/>
    <n v="0"/>
    <m/>
    <m/>
    <m/>
    <m/>
    <m/>
    <m/>
    <m/>
    <m/>
    <m/>
    <m/>
    <m/>
    <m/>
    <n v="0"/>
    <n v="0"/>
    <n v="0"/>
    <n v="0"/>
    <n v="0"/>
    <n v="0"/>
    <n v="0"/>
    <n v="0"/>
    <m/>
    <m/>
    <m/>
  </r>
  <r>
    <n v="57"/>
    <s v=""/>
    <x v="0"/>
    <x v="0"/>
    <m/>
    <m/>
    <s v=""/>
    <m/>
    <m/>
    <m/>
    <n v="0"/>
    <m/>
    <m/>
    <n v="0"/>
    <n v="0"/>
    <n v="0"/>
    <m/>
    <m/>
    <m/>
    <m/>
    <m/>
    <m/>
    <m/>
    <m/>
    <m/>
    <m/>
    <m/>
    <m/>
    <n v="0"/>
    <n v="0"/>
    <n v="0"/>
    <n v="0"/>
    <n v="0"/>
    <n v="0"/>
    <n v="0"/>
    <n v="0"/>
    <m/>
    <m/>
    <m/>
  </r>
  <r>
    <n v="58"/>
    <s v=""/>
    <x v="0"/>
    <x v="0"/>
    <m/>
    <m/>
    <s v=""/>
    <m/>
    <m/>
    <m/>
    <n v="0"/>
    <m/>
    <m/>
    <n v="0"/>
    <n v="0"/>
    <n v="0"/>
    <m/>
    <m/>
    <m/>
    <m/>
    <m/>
    <m/>
    <m/>
    <m/>
    <m/>
    <m/>
    <m/>
    <m/>
    <n v="0"/>
    <n v="0"/>
    <n v="0"/>
    <n v="0"/>
    <n v="0"/>
    <n v="0"/>
    <n v="0"/>
    <n v="0"/>
    <m/>
    <m/>
    <m/>
  </r>
  <r>
    <n v="59"/>
    <s v=""/>
    <x v="0"/>
    <x v="0"/>
    <m/>
    <m/>
    <s v=""/>
    <m/>
    <m/>
    <m/>
    <n v="0"/>
    <m/>
    <m/>
    <n v="0"/>
    <n v="0"/>
    <n v="0"/>
    <m/>
    <m/>
    <m/>
    <m/>
    <m/>
    <m/>
    <m/>
    <m/>
    <m/>
    <m/>
    <m/>
    <m/>
    <n v="0"/>
    <n v="0"/>
    <n v="0"/>
    <n v="0"/>
    <n v="0"/>
    <n v="0"/>
    <n v="0"/>
    <n v="0"/>
    <m/>
    <m/>
    <m/>
  </r>
  <r>
    <n v="60"/>
    <s v=""/>
    <x v="0"/>
    <x v="0"/>
    <m/>
    <m/>
    <s v=""/>
    <m/>
    <m/>
    <m/>
    <n v="0"/>
    <m/>
    <m/>
    <n v="0"/>
    <n v="0"/>
    <n v="0"/>
    <m/>
    <m/>
    <m/>
    <m/>
    <m/>
    <m/>
    <m/>
    <m/>
    <m/>
    <m/>
    <m/>
    <m/>
    <n v="0"/>
    <n v="0"/>
    <n v="0"/>
    <n v="0"/>
    <n v="0"/>
    <n v="0"/>
    <n v="0"/>
    <n v="0"/>
    <m/>
    <m/>
    <m/>
  </r>
  <r>
    <n v="61"/>
    <s v=""/>
    <x v="0"/>
    <x v="0"/>
    <m/>
    <m/>
    <s v=""/>
    <m/>
    <m/>
    <m/>
    <n v="0"/>
    <m/>
    <m/>
    <n v="0"/>
    <n v="0"/>
    <n v="0"/>
    <m/>
    <m/>
    <m/>
    <m/>
    <m/>
    <m/>
    <m/>
    <m/>
    <m/>
    <m/>
    <m/>
    <m/>
    <n v="0"/>
    <n v="0"/>
    <n v="0"/>
    <n v="0"/>
    <n v="0"/>
    <n v="0"/>
    <n v="0"/>
    <n v="0"/>
    <m/>
    <m/>
    <m/>
  </r>
  <r>
    <n v="62"/>
    <s v=""/>
    <x v="0"/>
    <x v="0"/>
    <m/>
    <m/>
    <s v=""/>
    <m/>
    <m/>
    <m/>
    <n v="0"/>
    <m/>
    <m/>
    <n v="0"/>
    <n v="0"/>
    <n v="0"/>
    <m/>
    <m/>
    <m/>
    <m/>
    <m/>
    <m/>
    <m/>
    <m/>
    <m/>
    <m/>
    <m/>
    <m/>
    <n v="0"/>
    <n v="0"/>
    <n v="0"/>
    <n v="0"/>
    <n v="0"/>
    <n v="0"/>
    <n v="0"/>
    <n v="0"/>
    <m/>
    <m/>
    <m/>
  </r>
  <r>
    <n v="63"/>
    <s v=""/>
    <x v="0"/>
    <x v="0"/>
    <m/>
    <m/>
    <s v=""/>
    <m/>
    <m/>
    <m/>
    <n v="0"/>
    <m/>
    <m/>
    <n v="0"/>
    <n v="0"/>
    <n v="0"/>
    <m/>
    <m/>
    <m/>
    <m/>
    <m/>
    <m/>
    <m/>
    <m/>
    <m/>
    <m/>
    <m/>
    <m/>
    <n v="0"/>
    <n v="0"/>
    <n v="0"/>
    <n v="0"/>
    <n v="0"/>
    <n v="0"/>
    <n v="0"/>
    <n v="0"/>
    <m/>
    <m/>
    <m/>
  </r>
  <r>
    <n v="64"/>
    <s v=""/>
    <x v="0"/>
    <x v="0"/>
    <m/>
    <m/>
    <s v=""/>
    <m/>
    <m/>
    <m/>
    <n v="0"/>
    <m/>
    <m/>
    <n v="0"/>
    <n v="0"/>
    <n v="0"/>
    <m/>
    <m/>
    <m/>
    <m/>
    <m/>
    <m/>
    <m/>
    <m/>
    <m/>
    <m/>
    <m/>
    <m/>
    <n v="0"/>
    <n v="0"/>
    <n v="0"/>
    <n v="0"/>
    <n v="0"/>
    <n v="0"/>
    <n v="0"/>
    <n v="0"/>
    <m/>
    <m/>
    <m/>
  </r>
  <r>
    <n v="65"/>
    <s v=""/>
    <x v="0"/>
    <x v="0"/>
    <m/>
    <m/>
    <s v=""/>
    <m/>
    <m/>
    <m/>
    <n v="0"/>
    <m/>
    <m/>
    <n v="0"/>
    <n v="0"/>
    <n v="0"/>
    <m/>
    <m/>
    <m/>
    <m/>
    <m/>
    <m/>
    <m/>
    <m/>
    <m/>
    <m/>
    <m/>
    <m/>
    <n v="0"/>
    <n v="0"/>
    <n v="0"/>
    <n v="0"/>
    <n v="0"/>
    <n v="0"/>
    <n v="0"/>
    <n v="0"/>
    <m/>
    <m/>
    <m/>
  </r>
  <r>
    <n v="66"/>
    <s v=""/>
    <x v="0"/>
    <x v="0"/>
    <m/>
    <m/>
    <s v=""/>
    <m/>
    <m/>
    <m/>
    <n v="0"/>
    <m/>
    <m/>
    <n v="0"/>
    <n v="0"/>
    <n v="0"/>
    <m/>
    <m/>
    <m/>
    <m/>
    <m/>
    <m/>
    <m/>
    <m/>
    <m/>
    <m/>
    <m/>
    <m/>
    <n v="0"/>
    <n v="0"/>
    <n v="0"/>
    <n v="0"/>
    <n v="0"/>
    <n v="0"/>
    <n v="0"/>
    <n v="0"/>
    <m/>
    <m/>
    <m/>
  </r>
  <r>
    <n v="67"/>
    <s v=""/>
    <x v="0"/>
    <x v="0"/>
    <m/>
    <m/>
    <s v=""/>
    <m/>
    <m/>
    <m/>
    <n v="0"/>
    <m/>
    <m/>
    <n v="0"/>
    <n v="0"/>
    <n v="0"/>
    <m/>
    <m/>
    <m/>
    <m/>
    <m/>
    <m/>
    <m/>
    <m/>
    <m/>
    <m/>
    <m/>
    <m/>
    <n v="0"/>
    <n v="0"/>
    <n v="0"/>
    <n v="0"/>
    <n v="0"/>
    <n v="0"/>
    <n v="0"/>
    <n v="0"/>
    <m/>
    <m/>
    <m/>
  </r>
  <r>
    <n v="68"/>
    <s v=""/>
    <x v="0"/>
    <x v="0"/>
    <m/>
    <m/>
    <s v=""/>
    <m/>
    <m/>
    <m/>
    <n v="0"/>
    <m/>
    <m/>
    <n v="0"/>
    <n v="0"/>
    <n v="0"/>
    <m/>
    <m/>
    <m/>
    <m/>
    <m/>
    <m/>
    <m/>
    <m/>
    <m/>
    <m/>
    <m/>
    <m/>
    <n v="0"/>
    <n v="0"/>
    <n v="0"/>
    <n v="0"/>
    <n v="0"/>
    <n v="0"/>
    <n v="0"/>
    <n v="0"/>
    <m/>
    <m/>
    <m/>
  </r>
  <r>
    <n v="69"/>
    <s v=""/>
    <x v="0"/>
    <x v="0"/>
    <m/>
    <m/>
    <s v=""/>
    <m/>
    <m/>
    <m/>
    <n v="0"/>
    <m/>
    <m/>
    <n v="0"/>
    <n v="0"/>
    <n v="0"/>
    <m/>
    <m/>
    <m/>
    <m/>
    <m/>
    <m/>
    <m/>
    <m/>
    <m/>
    <m/>
    <m/>
    <m/>
    <n v="0"/>
    <n v="0"/>
    <n v="0"/>
    <n v="0"/>
    <n v="0"/>
    <n v="0"/>
    <n v="0"/>
    <n v="0"/>
    <m/>
    <m/>
    <m/>
  </r>
  <r>
    <n v="70"/>
    <s v=""/>
    <x v="0"/>
    <x v="0"/>
    <m/>
    <m/>
    <s v=""/>
    <m/>
    <m/>
    <m/>
    <n v="0"/>
    <m/>
    <m/>
    <n v="0"/>
    <n v="0"/>
    <n v="0"/>
    <m/>
    <m/>
    <m/>
    <m/>
    <m/>
    <m/>
    <m/>
    <m/>
    <m/>
    <m/>
    <m/>
    <m/>
    <n v="0"/>
    <n v="0"/>
    <n v="0"/>
    <n v="0"/>
    <n v="0"/>
    <n v="0"/>
    <n v="0"/>
    <n v="0"/>
    <m/>
    <m/>
    <m/>
  </r>
  <r>
    <n v="71"/>
    <s v=""/>
    <x v="0"/>
    <x v="0"/>
    <m/>
    <m/>
    <s v=""/>
    <m/>
    <m/>
    <m/>
    <n v="0"/>
    <m/>
    <m/>
    <n v="0"/>
    <n v="0"/>
    <n v="0"/>
    <m/>
    <m/>
    <m/>
    <m/>
    <m/>
    <m/>
    <m/>
    <m/>
    <m/>
    <m/>
    <m/>
    <m/>
    <n v="0"/>
    <n v="0"/>
    <n v="0"/>
    <n v="0"/>
    <n v="0"/>
    <n v="0"/>
    <n v="0"/>
    <n v="0"/>
    <m/>
    <m/>
    <m/>
  </r>
  <r>
    <n v="72"/>
    <s v=""/>
    <x v="0"/>
    <x v="0"/>
    <m/>
    <m/>
    <s v=""/>
    <m/>
    <m/>
    <m/>
    <n v="0"/>
    <m/>
    <m/>
    <n v="0"/>
    <n v="0"/>
    <n v="0"/>
    <m/>
    <m/>
    <m/>
    <m/>
    <m/>
    <m/>
    <m/>
    <m/>
    <m/>
    <m/>
    <m/>
    <m/>
    <n v="0"/>
    <n v="0"/>
    <n v="0"/>
    <n v="0"/>
    <n v="0"/>
    <n v="0"/>
    <n v="0"/>
    <n v="0"/>
    <m/>
    <m/>
    <m/>
  </r>
  <r>
    <n v="73"/>
    <s v=""/>
    <x v="0"/>
    <x v="0"/>
    <m/>
    <m/>
    <s v=""/>
    <m/>
    <m/>
    <m/>
    <n v="0"/>
    <m/>
    <m/>
    <n v="0"/>
    <n v="0"/>
    <n v="0"/>
    <m/>
    <m/>
    <m/>
    <m/>
    <m/>
    <m/>
    <m/>
    <m/>
    <m/>
    <m/>
    <m/>
    <m/>
    <n v="0"/>
    <n v="0"/>
    <n v="0"/>
    <n v="0"/>
    <n v="0"/>
    <n v="0"/>
    <n v="0"/>
    <n v="0"/>
    <m/>
    <m/>
    <m/>
  </r>
  <r>
    <n v="74"/>
    <s v=""/>
    <x v="0"/>
    <x v="0"/>
    <m/>
    <m/>
    <s v=""/>
    <m/>
    <m/>
    <m/>
    <n v="0"/>
    <m/>
    <m/>
    <n v="0"/>
    <n v="0"/>
    <n v="0"/>
    <m/>
    <m/>
    <m/>
    <m/>
    <m/>
    <m/>
    <m/>
    <m/>
    <m/>
    <m/>
    <m/>
    <m/>
    <n v="0"/>
    <n v="0"/>
    <n v="0"/>
    <n v="0"/>
    <n v="0"/>
    <n v="0"/>
    <n v="0"/>
    <n v="0"/>
    <m/>
    <m/>
    <m/>
  </r>
  <r>
    <n v="75"/>
    <s v=""/>
    <x v="0"/>
    <x v="0"/>
    <m/>
    <m/>
    <s v=""/>
    <m/>
    <m/>
    <m/>
    <n v="0"/>
    <m/>
    <m/>
    <n v="0"/>
    <n v="0"/>
    <n v="0"/>
    <m/>
    <m/>
    <m/>
    <m/>
    <m/>
    <m/>
    <m/>
    <m/>
    <m/>
    <m/>
    <m/>
    <m/>
    <n v="0"/>
    <n v="0"/>
    <n v="0"/>
    <n v="0"/>
    <n v="0"/>
    <n v="0"/>
    <n v="0"/>
    <n v="0"/>
    <m/>
    <m/>
    <m/>
  </r>
  <r>
    <n v="76"/>
    <s v=""/>
    <x v="0"/>
    <x v="0"/>
    <m/>
    <m/>
    <s v=""/>
    <m/>
    <m/>
    <m/>
    <n v="0"/>
    <m/>
    <m/>
    <n v="0"/>
    <n v="0"/>
    <n v="0"/>
    <m/>
    <m/>
    <m/>
    <m/>
    <m/>
    <m/>
    <m/>
    <m/>
    <m/>
    <m/>
    <m/>
    <m/>
    <n v="0"/>
    <n v="0"/>
    <n v="0"/>
    <n v="0"/>
    <n v="0"/>
    <n v="0"/>
    <n v="0"/>
    <n v="0"/>
    <m/>
    <m/>
    <m/>
  </r>
  <r>
    <n v="77"/>
    <s v=""/>
    <x v="0"/>
    <x v="0"/>
    <m/>
    <m/>
    <s v=""/>
    <m/>
    <m/>
    <m/>
    <n v="0"/>
    <m/>
    <m/>
    <n v="0"/>
    <n v="0"/>
    <n v="0"/>
    <m/>
    <m/>
    <m/>
    <m/>
    <m/>
    <m/>
    <m/>
    <m/>
    <m/>
    <m/>
    <m/>
    <m/>
    <n v="0"/>
    <n v="0"/>
    <n v="0"/>
    <n v="0"/>
    <n v="0"/>
    <n v="0"/>
    <n v="0"/>
    <n v="0"/>
    <m/>
    <m/>
    <m/>
  </r>
  <r>
    <n v="78"/>
    <s v=""/>
    <x v="0"/>
    <x v="0"/>
    <m/>
    <m/>
    <s v=""/>
    <m/>
    <m/>
    <m/>
    <n v="0"/>
    <m/>
    <m/>
    <n v="0"/>
    <n v="0"/>
    <n v="0"/>
    <m/>
    <m/>
    <m/>
    <m/>
    <m/>
    <m/>
    <m/>
    <m/>
    <m/>
    <m/>
    <m/>
    <m/>
    <n v="0"/>
    <n v="0"/>
    <n v="0"/>
    <n v="0"/>
    <n v="0"/>
    <n v="0"/>
    <n v="0"/>
    <n v="0"/>
    <m/>
    <m/>
    <m/>
  </r>
  <r>
    <n v="79"/>
    <s v=""/>
    <x v="0"/>
    <x v="0"/>
    <m/>
    <m/>
    <s v=""/>
    <m/>
    <m/>
    <m/>
    <n v="0"/>
    <m/>
    <m/>
    <n v="0"/>
    <n v="0"/>
    <n v="0"/>
    <m/>
    <m/>
    <m/>
    <m/>
    <m/>
    <m/>
    <m/>
    <m/>
    <m/>
    <m/>
    <m/>
    <m/>
    <n v="0"/>
    <n v="0"/>
    <n v="0"/>
    <n v="0"/>
    <n v="0"/>
    <n v="0"/>
    <n v="0"/>
    <n v="0"/>
    <m/>
    <m/>
    <m/>
  </r>
  <r>
    <n v="80"/>
    <s v=""/>
    <x v="0"/>
    <x v="0"/>
    <m/>
    <m/>
    <s v=""/>
    <m/>
    <m/>
    <m/>
    <n v="0"/>
    <m/>
    <m/>
    <n v="0"/>
    <n v="0"/>
    <n v="0"/>
    <m/>
    <m/>
    <m/>
    <m/>
    <m/>
    <m/>
    <m/>
    <m/>
    <m/>
    <m/>
    <m/>
    <m/>
    <n v="0"/>
    <n v="0"/>
    <n v="0"/>
    <n v="0"/>
    <n v="0"/>
    <n v="0"/>
    <n v="0"/>
    <n v="0"/>
    <m/>
    <m/>
    <m/>
  </r>
  <r>
    <n v="81"/>
    <s v=""/>
    <x v="0"/>
    <x v="0"/>
    <m/>
    <m/>
    <s v=""/>
    <m/>
    <m/>
    <m/>
    <n v="0"/>
    <m/>
    <m/>
    <n v="0"/>
    <n v="0"/>
    <n v="0"/>
    <m/>
    <m/>
    <m/>
    <m/>
    <m/>
    <m/>
    <m/>
    <m/>
    <m/>
    <m/>
    <m/>
    <m/>
    <n v="0"/>
    <n v="0"/>
    <n v="0"/>
    <n v="0"/>
    <n v="0"/>
    <n v="0"/>
    <n v="0"/>
    <n v="0"/>
    <m/>
    <m/>
    <m/>
  </r>
  <r>
    <n v="82"/>
    <s v=""/>
    <x v="0"/>
    <x v="0"/>
    <m/>
    <m/>
    <s v=""/>
    <m/>
    <m/>
    <m/>
    <n v="0"/>
    <m/>
    <m/>
    <n v="0"/>
    <n v="0"/>
    <n v="0"/>
    <m/>
    <m/>
    <m/>
    <m/>
    <m/>
    <m/>
    <m/>
    <m/>
    <m/>
    <m/>
    <m/>
    <m/>
    <n v="0"/>
    <n v="0"/>
    <n v="0"/>
    <n v="0"/>
    <n v="0"/>
    <n v="0"/>
    <n v="0"/>
    <n v="0"/>
    <m/>
    <m/>
    <m/>
  </r>
  <r>
    <n v="83"/>
    <s v=""/>
    <x v="0"/>
    <x v="0"/>
    <m/>
    <m/>
    <s v=""/>
    <m/>
    <m/>
    <m/>
    <n v="0"/>
    <m/>
    <m/>
    <n v="0"/>
    <n v="0"/>
    <n v="0"/>
    <m/>
    <m/>
    <m/>
    <m/>
    <m/>
    <m/>
    <m/>
    <m/>
    <m/>
    <m/>
    <m/>
    <m/>
    <n v="0"/>
    <n v="0"/>
    <n v="0"/>
    <n v="0"/>
    <n v="0"/>
    <n v="0"/>
    <n v="0"/>
    <n v="0"/>
    <m/>
    <m/>
    <m/>
  </r>
  <r>
    <n v="84"/>
    <s v=""/>
    <x v="0"/>
    <x v="0"/>
    <m/>
    <m/>
    <s v=""/>
    <m/>
    <m/>
    <m/>
    <n v="0"/>
    <m/>
    <m/>
    <n v="0"/>
    <n v="0"/>
    <n v="0"/>
    <m/>
    <m/>
    <m/>
    <m/>
    <m/>
    <m/>
    <m/>
    <m/>
    <m/>
    <m/>
    <m/>
    <m/>
    <n v="0"/>
    <n v="0"/>
    <n v="0"/>
    <n v="0"/>
    <n v="0"/>
    <n v="0"/>
    <n v="0"/>
    <n v="0"/>
    <m/>
    <m/>
    <m/>
  </r>
  <r>
    <n v="85"/>
    <s v=""/>
    <x v="0"/>
    <x v="0"/>
    <m/>
    <m/>
    <s v=""/>
    <m/>
    <m/>
    <m/>
    <n v="0"/>
    <m/>
    <m/>
    <n v="0"/>
    <n v="0"/>
    <n v="0"/>
    <m/>
    <m/>
    <m/>
    <m/>
    <m/>
    <m/>
    <m/>
    <m/>
    <m/>
    <m/>
    <m/>
    <m/>
    <n v="0"/>
    <n v="0"/>
    <n v="0"/>
    <n v="0"/>
    <n v="0"/>
    <n v="0"/>
    <n v="0"/>
    <n v="0"/>
    <m/>
    <m/>
    <m/>
  </r>
  <r>
    <n v="86"/>
    <s v=""/>
    <x v="0"/>
    <x v="0"/>
    <m/>
    <m/>
    <s v=""/>
    <m/>
    <m/>
    <m/>
    <n v="0"/>
    <m/>
    <m/>
    <n v="0"/>
    <n v="0"/>
    <n v="0"/>
    <m/>
    <m/>
    <m/>
    <m/>
    <m/>
    <m/>
    <m/>
    <m/>
    <m/>
    <m/>
    <m/>
    <m/>
    <n v="0"/>
    <n v="0"/>
    <n v="0"/>
    <n v="0"/>
    <n v="0"/>
    <n v="0"/>
    <n v="0"/>
    <n v="0"/>
    <m/>
    <m/>
    <m/>
  </r>
  <r>
    <n v="87"/>
    <s v=""/>
    <x v="0"/>
    <x v="0"/>
    <m/>
    <m/>
    <s v=""/>
    <m/>
    <m/>
    <m/>
    <n v="0"/>
    <m/>
    <m/>
    <n v="0"/>
    <n v="0"/>
    <n v="0"/>
    <m/>
    <m/>
    <m/>
    <m/>
    <m/>
    <m/>
    <m/>
    <m/>
    <m/>
    <m/>
    <m/>
    <m/>
    <n v="0"/>
    <n v="0"/>
    <n v="0"/>
    <n v="0"/>
    <n v="0"/>
    <n v="0"/>
    <n v="0"/>
    <n v="0"/>
    <m/>
    <m/>
    <m/>
  </r>
  <r>
    <n v="88"/>
    <s v=""/>
    <x v="0"/>
    <x v="0"/>
    <m/>
    <m/>
    <s v=""/>
    <m/>
    <m/>
    <m/>
    <n v="0"/>
    <m/>
    <m/>
    <n v="0"/>
    <n v="0"/>
    <n v="0"/>
    <m/>
    <m/>
    <m/>
    <m/>
    <m/>
    <m/>
    <m/>
    <m/>
    <m/>
    <m/>
    <m/>
    <m/>
    <n v="0"/>
    <n v="0"/>
    <n v="0"/>
    <n v="0"/>
    <n v="0"/>
    <n v="0"/>
    <n v="0"/>
    <n v="0"/>
    <m/>
    <m/>
    <m/>
  </r>
  <r>
    <n v="89"/>
    <s v=""/>
    <x v="0"/>
    <x v="0"/>
    <m/>
    <m/>
    <s v=""/>
    <m/>
    <m/>
    <m/>
    <n v="0"/>
    <m/>
    <m/>
    <n v="0"/>
    <n v="0"/>
    <n v="0"/>
    <m/>
    <m/>
    <m/>
    <m/>
    <m/>
    <m/>
    <m/>
    <m/>
    <m/>
    <m/>
    <m/>
    <m/>
    <n v="0"/>
    <n v="0"/>
    <n v="0"/>
    <n v="0"/>
    <n v="0"/>
    <n v="0"/>
    <n v="0"/>
    <n v="0"/>
    <m/>
    <m/>
    <m/>
  </r>
  <r>
    <n v="90"/>
    <s v=""/>
    <x v="0"/>
    <x v="0"/>
    <m/>
    <m/>
    <s v=""/>
    <m/>
    <m/>
    <m/>
    <n v="0"/>
    <m/>
    <m/>
    <n v="0"/>
    <n v="0"/>
    <n v="0"/>
    <m/>
    <m/>
    <m/>
    <m/>
    <m/>
    <m/>
    <m/>
    <m/>
    <m/>
    <m/>
    <m/>
    <m/>
    <n v="0"/>
    <n v="0"/>
    <n v="0"/>
    <n v="0"/>
    <n v="0"/>
    <n v="0"/>
    <n v="0"/>
    <n v="0"/>
    <m/>
    <m/>
    <m/>
  </r>
  <r>
    <n v="91"/>
    <s v=""/>
    <x v="0"/>
    <x v="0"/>
    <m/>
    <m/>
    <s v=""/>
    <m/>
    <m/>
    <m/>
    <n v="0"/>
    <m/>
    <m/>
    <n v="0"/>
    <n v="0"/>
    <n v="0"/>
    <m/>
    <m/>
    <m/>
    <m/>
    <m/>
    <m/>
    <m/>
    <m/>
    <m/>
    <m/>
    <m/>
    <m/>
    <n v="0"/>
    <n v="0"/>
    <n v="0"/>
    <n v="0"/>
    <n v="0"/>
    <n v="0"/>
    <n v="0"/>
    <n v="0"/>
    <m/>
    <m/>
    <m/>
  </r>
  <r>
    <n v="92"/>
    <s v=""/>
    <x v="0"/>
    <x v="0"/>
    <m/>
    <m/>
    <s v=""/>
    <m/>
    <m/>
    <m/>
    <n v="0"/>
    <m/>
    <m/>
    <n v="0"/>
    <n v="0"/>
    <n v="0"/>
    <m/>
    <m/>
    <m/>
    <m/>
    <m/>
    <m/>
    <m/>
    <m/>
    <m/>
    <m/>
    <m/>
    <m/>
    <n v="0"/>
    <n v="0"/>
    <n v="0"/>
    <n v="0"/>
    <n v="0"/>
    <n v="0"/>
    <n v="0"/>
    <n v="0"/>
    <m/>
    <m/>
    <m/>
  </r>
  <r>
    <n v="93"/>
    <s v=""/>
    <x v="0"/>
    <x v="0"/>
    <m/>
    <m/>
    <s v=""/>
    <m/>
    <m/>
    <m/>
    <n v="0"/>
    <m/>
    <m/>
    <n v="0"/>
    <n v="0"/>
    <n v="0"/>
    <m/>
    <m/>
    <m/>
    <m/>
    <m/>
    <m/>
    <m/>
    <m/>
    <m/>
    <m/>
    <m/>
    <m/>
    <n v="0"/>
    <n v="0"/>
    <n v="0"/>
    <n v="0"/>
    <n v="0"/>
    <n v="0"/>
    <n v="0"/>
    <n v="0"/>
    <m/>
    <m/>
    <m/>
  </r>
  <r>
    <n v="94"/>
    <s v=""/>
    <x v="0"/>
    <x v="0"/>
    <m/>
    <m/>
    <s v=""/>
    <m/>
    <m/>
    <m/>
    <n v="0"/>
    <m/>
    <m/>
    <n v="0"/>
    <n v="0"/>
    <n v="0"/>
    <m/>
    <m/>
    <m/>
    <m/>
    <m/>
    <m/>
    <m/>
    <m/>
    <m/>
    <m/>
    <m/>
    <m/>
    <n v="0"/>
    <n v="0"/>
    <n v="0"/>
    <n v="0"/>
    <n v="0"/>
    <n v="0"/>
    <n v="0"/>
    <n v="0"/>
    <m/>
    <m/>
    <m/>
  </r>
  <r>
    <n v="95"/>
    <s v=""/>
    <x v="0"/>
    <x v="0"/>
    <m/>
    <m/>
    <s v=""/>
    <m/>
    <m/>
    <m/>
    <n v="0"/>
    <m/>
    <m/>
    <n v="0"/>
    <n v="0"/>
    <n v="0"/>
    <m/>
    <m/>
    <m/>
    <m/>
    <m/>
    <m/>
    <m/>
    <m/>
    <m/>
    <m/>
    <m/>
    <m/>
    <n v="0"/>
    <n v="0"/>
    <n v="0"/>
    <n v="0"/>
    <n v="0"/>
    <n v="0"/>
    <n v="0"/>
    <n v="0"/>
    <m/>
    <m/>
    <m/>
  </r>
  <r>
    <n v="96"/>
    <s v=""/>
    <x v="0"/>
    <x v="0"/>
    <m/>
    <m/>
    <s v=""/>
    <m/>
    <m/>
    <m/>
    <n v="0"/>
    <m/>
    <m/>
    <n v="0"/>
    <n v="0"/>
    <n v="0"/>
    <m/>
    <m/>
    <m/>
    <m/>
    <m/>
    <m/>
    <m/>
    <m/>
    <m/>
    <m/>
    <m/>
    <m/>
    <n v="0"/>
    <n v="0"/>
    <n v="0"/>
    <n v="0"/>
    <n v="0"/>
    <n v="0"/>
    <n v="0"/>
    <n v="0"/>
    <m/>
    <m/>
    <m/>
  </r>
  <r>
    <n v="97"/>
    <s v=""/>
    <x v="0"/>
    <x v="0"/>
    <m/>
    <m/>
    <s v=""/>
    <m/>
    <m/>
    <m/>
    <n v="0"/>
    <m/>
    <m/>
    <n v="0"/>
    <n v="0"/>
    <n v="0"/>
    <m/>
    <m/>
    <m/>
    <m/>
    <m/>
    <m/>
    <m/>
    <m/>
    <m/>
    <m/>
    <m/>
    <m/>
    <n v="0"/>
    <n v="0"/>
    <n v="0"/>
    <n v="0"/>
    <n v="0"/>
    <n v="0"/>
    <n v="0"/>
    <n v="0"/>
    <m/>
    <m/>
    <m/>
  </r>
  <r>
    <n v="98"/>
    <s v=""/>
    <x v="0"/>
    <x v="0"/>
    <m/>
    <m/>
    <s v=""/>
    <m/>
    <m/>
    <m/>
    <n v="0"/>
    <m/>
    <m/>
    <n v="0"/>
    <n v="0"/>
    <n v="0"/>
    <m/>
    <m/>
    <m/>
    <m/>
    <m/>
    <m/>
    <m/>
    <m/>
    <m/>
    <m/>
    <m/>
    <m/>
    <n v="0"/>
    <n v="0"/>
    <n v="0"/>
    <n v="0"/>
    <n v="0"/>
    <n v="0"/>
    <n v="0"/>
    <n v="0"/>
    <m/>
    <m/>
    <m/>
  </r>
  <r>
    <n v="99"/>
    <s v=""/>
    <x v="0"/>
    <x v="0"/>
    <m/>
    <m/>
    <s v=""/>
    <m/>
    <m/>
    <m/>
    <n v="0"/>
    <m/>
    <m/>
    <n v="0"/>
    <n v="0"/>
    <n v="0"/>
    <m/>
    <m/>
    <m/>
    <m/>
    <m/>
    <m/>
    <m/>
    <m/>
    <m/>
    <m/>
    <m/>
    <m/>
    <n v="0"/>
    <n v="0"/>
    <n v="0"/>
    <n v="0"/>
    <n v="0"/>
    <n v="0"/>
    <n v="0"/>
    <n v="0"/>
    <m/>
    <m/>
    <m/>
  </r>
  <r>
    <n v="100"/>
    <s v=""/>
    <x v="0"/>
    <x v="0"/>
    <m/>
    <m/>
    <s v=""/>
    <m/>
    <m/>
    <m/>
    <n v="0"/>
    <m/>
    <m/>
    <n v="0"/>
    <n v="0"/>
    <n v="0"/>
    <m/>
    <m/>
    <m/>
    <m/>
    <m/>
    <m/>
    <m/>
    <m/>
    <m/>
    <m/>
    <m/>
    <m/>
    <n v="0"/>
    <n v="0"/>
    <n v="0"/>
    <n v="0"/>
    <n v="0"/>
    <n v="0"/>
    <n v="0"/>
    <n v="0"/>
    <m/>
    <m/>
    <m/>
  </r>
  <r>
    <n v="101"/>
    <s v=""/>
    <x v="0"/>
    <x v="0"/>
    <m/>
    <m/>
    <s v=""/>
    <m/>
    <m/>
    <m/>
    <n v="0"/>
    <m/>
    <m/>
    <n v="0"/>
    <n v="0"/>
    <n v="0"/>
    <m/>
    <m/>
    <m/>
    <m/>
    <m/>
    <m/>
    <m/>
    <m/>
    <m/>
    <m/>
    <m/>
    <m/>
    <n v="0"/>
    <n v="0"/>
    <n v="0"/>
    <n v="0"/>
    <n v="0"/>
    <n v="0"/>
    <n v="0"/>
    <n v="0"/>
    <m/>
    <m/>
    <m/>
  </r>
  <r>
    <n v="102"/>
    <s v=""/>
    <x v="0"/>
    <x v="0"/>
    <m/>
    <m/>
    <s v=""/>
    <m/>
    <m/>
    <m/>
    <n v="0"/>
    <m/>
    <m/>
    <n v="0"/>
    <n v="0"/>
    <n v="0"/>
    <m/>
    <m/>
    <m/>
    <m/>
    <m/>
    <m/>
    <m/>
    <m/>
    <m/>
    <m/>
    <m/>
    <m/>
    <n v="0"/>
    <n v="0"/>
    <n v="0"/>
    <n v="0"/>
    <n v="0"/>
    <n v="0"/>
    <n v="0"/>
    <n v="0"/>
    <m/>
    <m/>
    <m/>
  </r>
  <r>
    <n v="103"/>
    <s v=""/>
    <x v="0"/>
    <x v="0"/>
    <m/>
    <m/>
    <s v=""/>
    <m/>
    <m/>
    <m/>
    <n v="0"/>
    <m/>
    <m/>
    <n v="0"/>
    <n v="0"/>
    <n v="0"/>
    <m/>
    <m/>
    <m/>
    <m/>
    <m/>
    <m/>
    <m/>
    <m/>
    <m/>
    <m/>
    <m/>
    <m/>
    <n v="0"/>
    <n v="0"/>
    <n v="0"/>
    <n v="0"/>
    <n v="0"/>
    <n v="0"/>
    <n v="0"/>
    <n v="0"/>
    <m/>
    <m/>
    <m/>
  </r>
  <r>
    <n v="104"/>
    <s v=""/>
    <x v="0"/>
    <x v="0"/>
    <m/>
    <m/>
    <s v=""/>
    <m/>
    <m/>
    <m/>
    <n v="0"/>
    <m/>
    <m/>
    <n v="0"/>
    <n v="0"/>
    <n v="0"/>
    <m/>
    <m/>
    <m/>
    <m/>
    <m/>
    <m/>
    <m/>
    <m/>
    <m/>
    <m/>
    <m/>
    <m/>
    <n v="0"/>
    <n v="0"/>
    <n v="0"/>
    <n v="0"/>
    <n v="0"/>
    <n v="0"/>
    <n v="0"/>
    <n v="0"/>
    <m/>
    <m/>
    <m/>
  </r>
  <r>
    <n v="105"/>
    <s v=""/>
    <x v="0"/>
    <x v="0"/>
    <m/>
    <m/>
    <s v=""/>
    <m/>
    <m/>
    <m/>
    <n v="0"/>
    <m/>
    <m/>
    <n v="0"/>
    <n v="0"/>
    <n v="0"/>
    <m/>
    <m/>
    <m/>
    <m/>
    <m/>
    <m/>
    <m/>
    <m/>
    <m/>
    <m/>
    <m/>
    <m/>
    <n v="0"/>
    <n v="0"/>
    <n v="0"/>
    <n v="0"/>
    <n v="0"/>
    <n v="0"/>
    <n v="0"/>
    <n v="0"/>
    <m/>
    <m/>
    <m/>
  </r>
  <r>
    <n v="106"/>
    <s v=""/>
    <x v="0"/>
    <x v="0"/>
    <m/>
    <m/>
    <s v=""/>
    <m/>
    <m/>
    <m/>
    <n v="0"/>
    <m/>
    <m/>
    <n v="0"/>
    <n v="0"/>
    <n v="0"/>
    <m/>
    <m/>
    <m/>
    <m/>
    <m/>
    <m/>
    <m/>
    <m/>
    <m/>
    <m/>
    <m/>
    <m/>
    <n v="0"/>
    <n v="0"/>
    <n v="0"/>
    <n v="0"/>
    <n v="0"/>
    <n v="0"/>
    <n v="0"/>
    <n v="0"/>
    <m/>
    <m/>
    <m/>
  </r>
  <r>
    <n v="107"/>
    <s v=""/>
    <x v="0"/>
    <x v="0"/>
    <m/>
    <m/>
    <s v=""/>
    <m/>
    <m/>
    <m/>
    <n v="0"/>
    <m/>
    <m/>
    <n v="0"/>
    <n v="0"/>
    <n v="0"/>
    <m/>
    <m/>
    <m/>
    <m/>
    <m/>
    <m/>
    <m/>
    <m/>
    <m/>
    <m/>
    <m/>
    <m/>
    <n v="0"/>
    <n v="0"/>
    <n v="0"/>
    <n v="0"/>
    <n v="0"/>
    <n v="0"/>
    <n v="0"/>
    <n v="0"/>
    <m/>
    <m/>
    <m/>
  </r>
  <r>
    <n v="108"/>
    <s v=""/>
    <x v="0"/>
    <x v="0"/>
    <m/>
    <m/>
    <s v=""/>
    <m/>
    <m/>
    <m/>
    <n v="0"/>
    <m/>
    <m/>
    <n v="0"/>
    <n v="0"/>
    <n v="0"/>
    <m/>
    <m/>
    <m/>
    <m/>
    <m/>
    <m/>
    <m/>
    <m/>
    <m/>
    <m/>
    <m/>
    <m/>
    <n v="0"/>
    <n v="0"/>
    <n v="0"/>
    <n v="0"/>
    <n v="0"/>
    <n v="0"/>
    <n v="0"/>
    <n v="0"/>
    <m/>
    <m/>
    <m/>
  </r>
  <r>
    <n v="109"/>
    <s v=""/>
    <x v="0"/>
    <x v="0"/>
    <m/>
    <m/>
    <s v=""/>
    <m/>
    <m/>
    <m/>
    <n v="0"/>
    <m/>
    <m/>
    <n v="0"/>
    <n v="0"/>
    <n v="0"/>
    <m/>
    <m/>
    <m/>
    <m/>
    <m/>
    <m/>
    <m/>
    <m/>
    <m/>
    <m/>
    <m/>
    <m/>
    <n v="0"/>
    <n v="0"/>
    <n v="0"/>
    <n v="0"/>
    <n v="0"/>
    <n v="0"/>
    <n v="0"/>
    <n v="0"/>
    <m/>
    <m/>
    <m/>
  </r>
  <r>
    <n v="110"/>
    <s v=""/>
    <x v="0"/>
    <x v="0"/>
    <m/>
    <m/>
    <s v=""/>
    <m/>
    <m/>
    <m/>
    <n v="0"/>
    <m/>
    <m/>
    <n v="0"/>
    <n v="0"/>
    <n v="0"/>
    <m/>
    <m/>
    <m/>
    <m/>
    <m/>
    <m/>
    <m/>
    <m/>
    <m/>
    <m/>
    <m/>
    <m/>
    <n v="0"/>
    <n v="0"/>
    <n v="0"/>
    <n v="0"/>
    <n v="0"/>
    <n v="0"/>
    <n v="0"/>
    <n v="0"/>
    <m/>
    <m/>
    <m/>
  </r>
  <r>
    <n v="111"/>
    <s v=""/>
    <x v="0"/>
    <x v="0"/>
    <m/>
    <m/>
    <s v=""/>
    <m/>
    <m/>
    <m/>
    <n v="0"/>
    <m/>
    <m/>
    <n v="0"/>
    <n v="0"/>
    <n v="0"/>
    <m/>
    <m/>
    <m/>
    <m/>
    <m/>
    <m/>
    <m/>
    <m/>
    <m/>
    <m/>
    <m/>
    <m/>
    <n v="0"/>
    <n v="0"/>
    <n v="0"/>
    <n v="0"/>
    <n v="0"/>
    <n v="0"/>
    <n v="0"/>
    <n v="0"/>
    <m/>
    <m/>
    <m/>
  </r>
  <r>
    <n v="112"/>
    <s v=""/>
    <x v="0"/>
    <x v="0"/>
    <m/>
    <m/>
    <s v=""/>
    <m/>
    <m/>
    <m/>
    <n v="0"/>
    <m/>
    <m/>
    <n v="0"/>
    <n v="0"/>
    <n v="0"/>
    <m/>
    <m/>
    <m/>
    <m/>
    <m/>
    <m/>
    <m/>
    <m/>
    <m/>
    <m/>
    <m/>
    <m/>
    <n v="0"/>
    <n v="0"/>
    <n v="0"/>
    <n v="0"/>
    <n v="0"/>
    <n v="0"/>
    <n v="0"/>
    <n v="0"/>
    <m/>
    <m/>
    <m/>
  </r>
  <r>
    <n v="113"/>
    <s v=""/>
    <x v="0"/>
    <x v="0"/>
    <m/>
    <m/>
    <s v=""/>
    <m/>
    <m/>
    <m/>
    <n v="0"/>
    <m/>
    <m/>
    <n v="0"/>
    <n v="0"/>
    <n v="0"/>
    <m/>
    <m/>
    <m/>
    <m/>
    <m/>
    <m/>
    <m/>
    <m/>
    <m/>
    <m/>
    <m/>
    <m/>
    <n v="0"/>
    <n v="0"/>
    <n v="0"/>
    <n v="0"/>
    <n v="0"/>
    <n v="0"/>
    <n v="0"/>
    <n v="0"/>
    <m/>
    <m/>
    <m/>
  </r>
  <r>
    <n v="114"/>
    <s v=""/>
    <x v="0"/>
    <x v="0"/>
    <m/>
    <m/>
    <s v=""/>
    <m/>
    <m/>
    <m/>
    <n v="0"/>
    <m/>
    <m/>
    <n v="0"/>
    <n v="0"/>
    <n v="0"/>
    <m/>
    <m/>
    <m/>
    <m/>
    <m/>
    <m/>
    <m/>
    <m/>
    <m/>
    <m/>
    <m/>
    <m/>
    <n v="0"/>
    <n v="0"/>
    <n v="0"/>
    <n v="0"/>
    <n v="0"/>
    <n v="0"/>
    <n v="0"/>
    <n v="0"/>
    <m/>
    <m/>
    <m/>
  </r>
  <r>
    <n v="115"/>
    <s v=""/>
    <x v="0"/>
    <x v="0"/>
    <m/>
    <m/>
    <s v=""/>
    <m/>
    <m/>
    <m/>
    <n v="0"/>
    <m/>
    <m/>
    <n v="0"/>
    <n v="0"/>
    <n v="0"/>
    <m/>
    <m/>
    <m/>
    <m/>
    <m/>
    <m/>
    <m/>
    <m/>
    <m/>
    <m/>
    <m/>
    <m/>
    <n v="0"/>
    <n v="0"/>
    <n v="0"/>
    <n v="0"/>
    <n v="0"/>
    <n v="0"/>
    <n v="0"/>
    <n v="0"/>
    <m/>
    <m/>
    <m/>
  </r>
  <r>
    <n v="116"/>
    <s v=""/>
    <x v="0"/>
    <x v="0"/>
    <m/>
    <m/>
    <s v=""/>
    <m/>
    <m/>
    <m/>
    <n v="0"/>
    <m/>
    <m/>
    <n v="0"/>
    <n v="0"/>
    <n v="0"/>
    <m/>
    <m/>
    <m/>
    <m/>
    <m/>
    <m/>
    <m/>
    <m/>
    <m/>
    <m/>
    <m/>
    <m/>
    <n v="0"/>
    <n v="0"/>
    <n v="0"/>
    <n v="0"/>
    <n v="0"/>
    <n v="0"/>
    <n v="0"/>
    <n v="0"/>
    <m/>
    <m/>
    <m/>
  </r>
  <r>
    <n v="117"/>
    <s v=""/>
    <x v="0"/>
    <x v="0"/>
    <m/>
    <m/>
    <s v=""/>
    <m/>
    <m/>
    <m/>
    <n v="0"/>
    <m/>
    <m/>
    <n v="0"/>
    <n v="0"/>
    <n v="0"/>
    <m/>
    <m/>
    <m/>
    <m/>
    <m/>
    <m/>
    <m/>
    <m/>
    <m/>
    <m/>
    <m/>
    <m/>
    <n v="0"/>
    <n v="0"/>
    <n v="0"/>
    <n v="0"/>
    <n v="0"/>
    <n v="0"/>
    <n v="0"/>
    <n v="0"/>
    <m/>
    <m/>
    <m/>
  </r>
  <r>
    <n v="118"/>
    <s v=""/>
    <x v="0"/>
    <x v="0"/>
    <m/>
    <m/>
    <s v=""/>
    <m/>
    <m/>
    <m/>
    <n v="0"/>
    <m/>
    <m/>
    <n v="0"/>
    <n v="0"/>
    <n v="0"/>
    <m/>
    <m/>
    <m/>
    <m/>
    <m/>
    <m/>
    <m/>
    <m/>
    <m/>
    <m/>
    <m/>
    <m/>
    <n v="0"/>
    <n v="0"/>
    <n v="0"/>
    <n v="0"/>
    <n v="0"/>
    <n v="0"/>
    <n v="0"/>
    <n v="0"/>
    <m/>
    <m/>
    <m/>
  </r>
  <r>
    <n v="119"/>
    <s v=""/>
    <x v="0"/>
    <x v="0"/>
    <m/>
    <m/>
    <s v=""/>
    <m/>
    <m/>
    <m/>
    <n v="0"/>
    <m/>
    <m/>
    <n v="0"/>
    <n v="0"/>
    <n v="0"/>
    <m/>
    <m/>
    <m/>
    <m/>
    <m/>
    <m/>
    <m/>
    <m/>
    <m/>
    <m/>
    <m/>
    <m/>
    <n v="0"/>
    <n v="0"/>
    <n v="0"/>
    <n v="0"/>
    <n v="0"/>
    <n v="0"/>
    <n v="0"/>
    <n v="0"/>
    <m/>
    <m/>
    <m/>
  </r>
  <r>
    <n v="120"/>
    <s v=""/>
    <x v="0"/>
    <x v="0"/>
    <m/>
    <m/>
    <s v=""/>
    <m/>
    <m/>
    <m/>
    <n v="0"/>
    <m/>
    <m/>
    <n v="0"/>
    <n v="0"/>
    <n v="0"/>
    <m/>
    <m/>
    <m/>
    <m/>
    <m/>
    <m/>
    <m/>
    <m/>
    <m/>
    <m/>
    <m/>
    <m/>
    <n v="0"/>
    <n v="0"/>
    <n v="0"/>
    <n v="0"/>
    <n v="0"/>
    <n v="0"/>
    <n v="0"/>
    <n v="0"/>
    <m/>
    <m/>
    <m/>
  </r>
  <r>
    <n v="121"/>
    <s v=""/>
    <x v="0"/>
    <x v="0"/>
    <m/>
    <m/>
    <s v=""/>
    <m/>
    <m/>
    <m/>
    <n v="0"/>
    <m/>
    <m/>
    <n v="0"/>
    <n v="0"/>
    <n v="0"/>
    <m/>
    <m/>
    <m/>
    <m/>
    <m/>
    <m/>
    <m/>
    <m/>
    <m/>
    <m/>
    <m/>
    <m/>
    <n v="0"/>
    <n v="0"/>
    <n v="0"/>
    <n v="0"/>
    <n v="0"/>
    <n v="0"/>
    <n v="0"/>
    <n v="0"/>
    <m/>
    <m/>
    <m/>
  </r>
  <r>
    <n v="122"/>
    <s v=""/>
    <x v="0"/>
    <x v="0"/>
    <m/>
    <m/>
    <s v=""/>
    <m/>
    <m/>
    <m/>
    <n v="0"/>
    <m/>
    <m/>
    <n v="0"/>
    <n v="0"/>
    <n v="0"/>
    <m/>
    <m/>
    <m/>
    <m/>
    <m/>
    <m/>
    <m/>
    <m/>
    <m/>
    <m/>
    <m/>
    <m/>
    <n v="0"/>
    <n v="0"/>
    <n v="0"/>
    <n v="0"/>
    <n v="0"/>
    <n v="0"/>
    <n v="0"/>
    <n v="0"/>
    <m/>
    <m/>
    <m/>
  </r>
  <r>
    <n v="123"/>
    <s v=""/>
    <x v="0"/>
    <x v="0"/>
    <m/>
    <m/>
    <s v=""/>
    <m/>
    <m/>
    <m/>
    <n v="0"/>
    <m/>
    <m/>
    <n v="0"/>
    <n v="0"/>
    <n v="0"/>
    <m/>
    <m/>
    <m/>
    <m/>
    <m/>
    <m/>
    <m/>
    <m/>
    <m/>
    <m/>
    <m/>
    <m/>
    <n v="0"/>
    <n v="0"/>
    <n v="0"/>
    <n v="0"/>
    <n v="0"/>
    <n v="0"/>
    <n v="0"/>
    <n v="0"/>
    <m/>
    <m/>
    <m/>
  </r>
  <r>
    <n v="124"/>
    <s v=""/>
    <x v="0"/>
    <x v="0"/>
    <m/>
    <m/>
    <s v=""/>
    <m/>
    <m/>
    <m/>
    <n v="0"/>
    <m/>
    <m/>
    <n v="0"/>
    <n v="0"/>
    <n v="0"/>
    <m/>
    <m/>
    <m/>
    <m/>
    <m/>
    <m/>
    <m/>
    <m/>
    <m/>
    <m/>
    <m/>
    <m/>
    <n v="0"/>
    <n v="0"/>
    <n v="0"/>
    <n v="0"/>
    <n v="0"/>
    <n v="0"/>
    <n v="0"/>
    <n v="0"/>
    <m/>
    <m/>
    <m/>
  </r>
  <r>
    <n v="125"/>
    <s v=""/>
    <x v="0"/>
    <x v="0"/>
    <m/>
    <m/>
    <s v=""/>
    <m/>
    <m/>
    <m/>
    <n v="0"/>
    <m/>
    <m/>
    <n v="0"/>
    <n v="0"/>
    <n v="0"/>
    <m/>
    <m/>
    <m/>
    <m/>
    <m/>
    <m/>
    <m/>
    <m/>
    <m/>
    <m/>
    <m/>
    <m/>
    <n v="0"/>
    <n v="0"/>
    <n v="0"/>
    <n v="0"/>
    <n v="0"/>
    <n v="0"/>
    <n v="0"/>
    <n v="0"/>
    <m/>
    <m/>
    <m/>
  </r>
  <r>
    <n v="126"/>
    <s v=""/>
    <x v="0"/>
    <x v="0"/>
    <m/>
    <m/>
    <s v=""/>
    <m/>
    <m/>
    <m/>
    <n v="0"/>
    <m/>
    <m/>
    <n v="0"/>
    <n v="0"/>
    <n v="0"/>
    <m/>
    <m/>
    <m/>
    <m/>
    <m/>
    <m/>
    <m/>
    <m/>
    <m/>
    <m/>
    <m/>
    <m/>
    <n v="0"/>
    <n v="0"/>
    <n v="0"/>
    <n v="0"/>
    <n v="0"/>
    <n v="0"/>
    <n v="0"/>
    <n v="0"/>
    <m/>
    <m/>
    <m/>
  </r>
  <r>
    <n v="127"/>
    <s v=""/>
    <x v="0"/>
    <x v="0"/>
    <m/>
    <m/>
    <s v=""/>
    <m/>
    <m/>
    <m/>
    <n v="0"/>
    <m/>
    <m/>
    <n v="0"/>
    <n v="0"/>
    <n v="0"/>
    <m/>
    <m/>
    <m/>
    <m/>
    <m/>
    <m/>
    <m/>
    <m/>
    <m/>
    <m/>
    <m/>
    <m/>
    <n v="0"/>
    <n v="0"/>
    <n v="0"/>
    <n v="0"/>
    <n v="0"/>
    <n v="0"/>
    <n v="0"/>
    <n v="0"/>
    <m/>
    <m/>
    <m/>
  </r>
  <r>
    <n v="128"/>
    <s v=""/>
    <x v="0"/>
    <x v="0"/>
    <m/>
    <m/>
    <s v=""/>
    <m/>
    <m/>
    <m/>
    <n v="0"/>
    <m/>
    <m/>
    <n v="0"/>
    <n v="0"/>
    <n v="0"/>
    <m/>
    <m/>
    <m/>
    <m/>
    <m/>
    <m/>
    <m/>
    <m/>
    <m/>
    <m/>
    <m/>
    <m/>
    <n v="0"/>
    <n v="0"/>
    <n v="0"/>
    <n v="0"/>
    <n v="0"/>
    <n v="0"/>
    <n v="0"/>
    <n v="0"/>
    <m/>
    <m/>
    <m/>
  </r>
  <r>
    <n v="129"/>
    <s v=""/>
    <x v="0"/>
    <x v="0"/>
    <m/>
    <m/>
    <s v=""/>
    <m/>
    <m/>
    <m/>
    <n v="0"/>
    <m/>
    <m/>
    <n v="0"/>
    <n v="0"/>
    <n v="0"/>
    <m/>
    <m/>
    <m/>
    <m/>
    <m/>
    <m/>
    <m/>
    <m/>
    <m/>
    <m/>
    <m/>
    <m/>
    <n v="0"/>
    <n v="0"/>
    <n v="0"/>
    <n v="0"/>
    <n v="0"/>
    <n v="0"/>
    <n v="0"/>
    <n v="0"/>
    <m/>
    <m/>
    <m/>
  </r>
  <r>
    <n v="130"/>
    <s v=""/>
    <x v="0"/>
    <x v="0"/>
    <m/>
    <m/>
    <s v=""/>
    <m/>
    <m/>
    <m/>
    <n v="0"/>
    <m/>
    <m/>
    <n v="0"/>
    <n v="0"/>
    <n v="0"/>
    <m/>
    <m/>
    <m/>
    <m/>
    <m/>
    <m/>
    <m/>
    <m/>
    <m/>
    <m/>
    <m/>
    <m/>
    <n v="0"/>
    <n v="0"/>
    <n v="0"/>
    <n v="0"/>
    <n v="0"/>
    <n v="0"/>
    <n v="0"/>
    <n v="0"/>
    <m/>
    <m/>
    <m/>
  </r>
  <r>
    <n v="131"/>
    <s v=""/>
    <x v="0"/>
    <x v="0"/>
    <m/>
    <m/>
    <s v=""/>
    <m/>
    <m/>
    <m/>
    <n v="0"/>
    <m/>
    <m/>
    <n v="0"/>
    <n v="0"/>
    <n v="0"/>
    <m/>
    <m/>
    <m/>
    <m/>
    <m/>
    <m/>
    <m/>
    <m/>
    <m/>
    <m/>
    <m/>
    <m/>
    <n v="0"/>
    <n v="0"/>
    <n v="0"/>
    <n v="0"/>
    <n v="0"/>
    <n v="0"/>
    <n v="0"/>
    <n v="0"/>
    <m/>
    <m/>
    <m/>
  </r>
  <r>
    <n v="132"/>
    <s v=""/>
    <x v="0"/>
    <x v="0"/>
    <m/>
    <m/>
    <s v=""/>
    <m/>
    <m/>
    <m/>
    <n v="0"/>
    <m/>
    <m/>
    <n v="0"/>
    <n v="0"/>
    <n v="0"/>
    <m/>
    <m/>
    <m/>
    <m/>
    <m/>
    <m/>
    <m/>
    <m/>
    <m/>
    <m/>
    <m/>
    <m/>
    <n v="0"/>
    <n v="0"/>
    <n v="0"/>
    <n v="0"/>
    <n v="0"/>
    <n v="0"/>
    <n v="0"/>
    <n v="0"/>
    <m/>
    <m/>
    <m/>
  </r>
  <r>
    <n v="133"/>
    <s v=""/>
    <x v="0"/>
    <x v="0"/>
    <m/>
    <m/>
    <s v=""/>
    <m/>
    <m/>
    <m/>
    <n v="0"/>
    <m/>
    <m/>
    <n v="0"/>
    <n v="0"/>
    <n v="0"/>
    <m/>
    <m/>
    <m/>
    <m/>
    <m/>
    <m/>
    <m/>
    <m/>
    <m/>
    <m/>
    <m/>
    <m/>
    <n v="0"/>
    <n v="0"/>
    <n v="0"/>
    <n v="0"/>
    <n v="0"/>
    <n v="0"/>
    <n v="0"/>
    <n v="0"/>
    <m/>
    <m/>
    <m/>
  </r>
  <r>
    <n v="134"/>
    <s v=""/>
    <x v="0"/>
    <x v="0"/>
    <m/>
    <m/>
    <s v=""/>
    <m/>
    <m/>
    <m/>
    <n v="0"/>
    <m/>
    <m/>
    <n v="0"/>
    <n v="0"/>
    <n v="0"/>
    <m/>
    <m/>
    <m/>
    <m/>
    <m/>
    <m/>
    <m/>
    <m/>
    <m/>
    <m/>
    <m/>
    <m/>
    <n v="0"/>
    <n v="0"/>
    <n v="0"/>
    <n v="0"/>
    <n v="0"/>
    <n v="0"/>
    <n v="0"/>
    <n v="0"/>
    <m/>
    <m/>
    <m/>
  </r>
  <r>
    <n v="135"/>
    <s v=""/>
    <x v="0"/>
    <x v="0"/>
    <m/>
    <m/>
    <s v=""/>
    <m/>
    <m/>
    <m/>
    <n v="0"/>
    <m/>
    <m/>
    <n v="0"/>
    <n v="0"/>
    <n v="0"/>
    <m/>
    <m/>
    <m/>
    <m/>
    <m/>
    <m/>
    <m/>
    <m/>
    <m/>
    <m/>
    <m/>
    <m/>
    <n v="0"/>
    <n v="0"/>
    <n v="0"/>
    <n v="0"/>
    <n v="0"/>
    <n v="0"/>
    <n v="0"/>
    <n v="0"/>
    <m/>
    <m/>
    <m/>
  </r>
  <r>
    <n v="136"/>
    <s v=""/>
    <x v="0"/>
    <x v="0"/>
    <m/>
    <m/>
    <s v=""/>
    <m/>
    <m/>
    <m/>
    <n v="0"/>
    <m/>
    <m/>
    <n v="0"/>
    <n v="0"/>
    <n v="0"/>
    <m/>
    <m/>
    <m/>
    <m/>
    <m/>
    <m/>
    <m/>
    <m/>
    <m/>
    <m/>
    <m/>
    <m/>
    <n v="0"/>
    <n v="0"/>
    <n v="0"/>
    <n v="0"/>
    <n v="0"/>
    <n v="0"/>
    <n v="0"/>
    <n v="0"/>
    <m/>
    <m/>
    <m/>
  </r>
  <r>
    <n v="137"/>
    <s v=""/>
    <x v="0"/>
    <x v="0"/>
    <m/>
    <m/>
    <s v=""/>
    <m/>
    <m/>
    <m/>
    <n v="0"/>
    <m/>
    <m/>
    <n v="0"/>
    <n v="0"/>
    <n v="0"/>
    <m/>
    <m/>
    <m/>
    <m/>
    <m/>
    <m/>
    <m/>
    <m/>
    <m/>
    <m/>
    <m/>
    <m/>
    <n v="0"/>
    <n v="0"/>
    <n v="0"/>
    <n v="0"/>
    <n v="0"/>
    <n v="0"/>
    <n v="0"/>
    <n v="0"/>
    <m/>
    <m/>
    <m/>
  </r>
  <r>
    <n v="138"/>
    <s v=""/>
    <x v="0"/>
    <x v="0"/>
    <m/>
    <m/>
    <s v=""/>
    <m/>
    <m/>
    <m/>
    <n v="0"/>
    <m/>
    <m/>
    <n v="0"/>
    <n v="0"/>
    <n v="0"/>
    <m/>
    <m/>
    <m/>
    <m/>
    <m/>
    <m/>
    <m/>
    <m/>
    <m/>
    <m/>
    <m/>
    <m/>
    <n v="0"/>
    <n v="0"/>
    <n v="0"/>
    <n v="0"/>
    <n v="0"/>
    <n v="0"/>
    <n v="0"/>
    <n v="0"/>
    <m/>
    <m/>
    <m/>
  </r>
  <r>
    <n v="139"/>
    <s v=""/>
    <x v="0"/>
    <x v="0"/>
    <m/>
    <m/>
    <s v=""/>
    <m/>
    <m/>
    <m/>
    <n v="0"/>
    <m/>
    <m/>
    <n v="0"/>
    <n v="0"/>
    <n v="0"/>
    <m/>
    <m/>
    <m/>
    <m/>
    <m/>
    <m/>
    <m/>
    <m/>
    <m/>
    <m/>
    <m/>
    <m/>
    <n v="0"/>
    <n v="0"/>
    <n v="0"/>
    <n v="0"/>
    <n v="0"/>
    <n v="0"/>
    <n v="0"/>
    <n v="0"/>
    <m/>
    <m/>
    <m/>
  </r>
  <r>
    <n v="140"/>
    <s v=""/>
    <x v="0"/>
    <x v="0"/>
    <m/>
    <m/>
    <s v=""/>
    <m/>
    <m/>
    <m/>
    <n v="0"/>
    <m/>
    <m/>
    <n v="0"/>
    <n v="0"/>
    <n v="0"/>
    <m/>
    <m/>
    <m/>
    <m/>
    <m/>
    <m/>
    <m/>
    <m/>
    <m/>
    <m/>
    <m/>
    <m/>
    <n v="0"/>
    <n v="0"/>
    <n v="0"/>
    <n v="0"/>
    <n v="0"/>
    <n v="0"/>
    <n v="0"/>
    <n v="0"/>
    <m/>
    <m/>
    <m/>
  </r>
  <r>
    <n v="141"/>
    <s v=""/>
    <x v="0"/>
    <x v="0"/>
    <m/>
    <m/>
    <s v=""/>
    <m/>
    <m/>
    <m/>
    <n v="0"/>
    <m/>
    <m/>
    <n v="0"/>
    <n v="0"/>
    <n v="0"/>
    <m/>
    <m/>
    <m/>
    <m/>
    <m/>
    <m/>
    <m/>
    <m/>
    <m/>
    <m/>
    <m/>
    <m/>
    <n v="0"/>
    <n v="0"/>
    <n v="0"/>
    <n v="0"/>
    <n v="0"/>
    <n v="0"/>
    <n v="0"/>
    <n v="0"/>
    <m/>
    <m/>
    <m/>
  </r>
  <r>
    <n v="142"/>
    <s v=""/>
    <x v="0"/>
    <x v="0"/>
    <m/>
    <m/>
    <s v=""/>
    <m/>
    <m/>
    <m/>
    <n v="0"/>
    <m/>
    <m/>
    <n v="0"/>
    <n v="0"/>
    <n v="0"/>
    <m/>
    <m/>
    <m/>
    <m/>
    <m/>
    <m/>
    <m/>
    <m/>
    <m/>
    <m/>
    <m/>
    <m/>
    <n v="0"/>
    <n v="0"/>
    <n v="0"/>
    <n v="0"/>
    <n v="0"/>
    <n v="0"/>
    <n v="0"/>
    <n v="0"/>
    <m/>
    <m/>
    <m/>
  </r>
  <r>
    <n v="143"/>
    <s v=""/>
    <x v="0"/>
    <x v="0"/>
    <m/>
    <m/>
    <s v=""/>
    <m/>
    <m/>
    <m/>
    <n v="0"/>
    <m/>
    <m/>
    <n v="0"/>
    <n v="0"/>
    <n v="0"/>
    <m/>
    <m/>
    <m/>
    <m/>
    <m/>
    <m/>
    <m/>
    <m/>
    <m/>
    <m/>
    <m/>
    <m/>
    <n v="0"/>
    <n v="0"/>
    <n v="0"/>
    <n v="0"/>
    <n v="0"/>
    <n v="0"/>
    <n v="0"/>
    <n v="0"/>
    <m/>
    <m/>
    <m/>
  </r>
  <r>
    <n v="144"/>
    <s v=""/>
    <x v="0"/>
    <x v="0"/>
    <m/>
    <m/>
    <s v=""/>
    <m/>
    <m/>
    <m/>
    <n v="0"/>
    <m/>
    <m/>
    <n v="0"/>
    <n v="0"/>
    <n v="0"/>
    <m/>
    <m/>
    <m/>
    <m/>
    <m/>
    <m/>
    <m/>
    <m/>
    <m/>
    <m/>
    <m/>
    <m/>
    <n v="0"/>
    <n v="0"/>
    <n v="0"/>
    <n v="0"/>
    <n v="0"/>
    <n v="0"/>
    <n v="0"/>
    <n v="0"/>
    <m/>
    <m/>
    <m/>
  </r>
  <r>
    <n v="145"/>
    <s v=""/>
    <x v="0"/>
    <x v="0"/>
    <m/>
    <m/>
    <s v=""/>
    <m/>
    <m/>
    <m/>
    <n v="0"/>
    <m/>
    <m/>
    <n v="0"/>
    <n v="0"/>
    <n v="0"/>
    <m/>
    <m/>
    <m/>
    <m/>
    <m/>
    <m/>
    <m/>
    <m/>
    <m/>
    <m/>
    <m/>
    <m/>
    <n v="0"/>
    <n v="0"/>
    <n v="0"/>
    <n v="0"/>
    <n v="0"/>
    <n v="0"/>
    <n v="0"/>
    <n v="0"/>
    <m/>
    <m/>
    <m/>
  </r>
  <r>
    <n v="146"/>
    <s v=""/>
    <x v="0"/>
    <x v="0"/>
    <m/>
    <m/>
    <s v=""/>
    <m/>
    <m/>
    <m/>
    <n v="0"/>
    <m/>
    <m/>
    <n v="0"/>
    <n v="0"/>
    <n v="0"/>
    <m/>
    <m/>
    <m/>
    <m/>
    <m/>
    <m/>
    <m/>
    <m/>
    <m/>
    <m/>
    <m/>
    <m/>
    <n v="0"/>
    <n v="0"/>
    <n v="0"/>
    <n v="0"/>
    <n v="0"/>
    <n v="0"/>
    <n v="0"/>
    <n v="0"/>
    <m/>
    <m/>
    <m/>
  </r>
  <r>
    <n v="147"/>
    <s v=""/>
    <x v="0"/>
    <x v="0"/>
    <m/>
    <m/>
    <s v=""/>
    <m/>
    <m/>
    <m/>
    <n v="0"/>
    <m/>
    <m/>
    <n v="0"/>
    <n v="0"/>
    <n v="0"/>
    <m/>
    <m/>
    <m/>
    <m/>
    <m/>
    <m/>
    <m/>
    <m/>
    <m/>
    <m/>
    <m/>
    <m/>
    <n v="0"/>
    <n v="0"/>
    <n v="0"/>
    <n v="0"/>
    <n v="0"/>
    <n v="0"/>
    <n v="0"/>
    <n v="0"/>
    <m/>
    <m/>
    <m/>
  </r>
  <r>
    <n v="148"/>
    <s v=""/>
    <x v="0"/>
    <x v="0"/>
    <m/>
    <m/>
    <s v=""/>
    <m/>
    <m/>
    <m/>
    <n v="0"/>
    <m/>
    <m/>
    <n v="0"/>
    <n v="0"/>
    <n v="0"/>
    <m/>
    <m/>
    <m/>
    <m/>
    <m/>
    <m/>
    <m/>
    <m/>
    <m/>
    <m/>
    <m/>
    <m/>
    <n v="0"/>
    <n v="0"/>
    <n v="0"/>
    <n v="0"/>
    <n v="0"/>
    <n v="0"/>
    <n v="0"/>
    <n v="0"/>
    <m/>
    <m/>
    <m/>
  </r>
  <r>
    <n v="149"/>
    <s v=""/>
    <x v="0"/>
    <x v="0"/>
    <m/>
    <m/>
    <s v=""/>
    <m/>
    <m/>
    <m/>
    <n v="0"/>
    <m/>
    <m/>
    <n v="0"/>
    <n v="0"/>
    <n v="0"/>
    <m/>
    <m/>
    <m/>
    <m/>
    <m/>
    <m/>
    <m/>
    <m/>
    <m/>
    <m/>
    <m/>
    <m/>
    <n v="0"/>
    <n v="0"/>
    <n v="0"/>
    <n v="0"/>
    <n v="0"/>
    <n v="0"/>
    <n v="0"/>
    <n v="0"/>
    <m/>
    <m/>
    <m/>
  </r>
  <r>
    <n v="150"/>
    <s v=""/>
    <x v="0"/>
    <x v="0"/>
    <m/>
    <m/>
    <s v=""/>
    <m/>
    <m/>
    <m/>
    <n v="0"/>
    <m/>
    <m/>
    <n v="0"/>
    <n v="0"/>
    <n v="0"/>
    <m/>
    <m/>
    <m/>
    <m/>
    <m/>
    <m/>
    <m/>
    <m/>
    <m/>
    <m/>
    <m/>
    <m/>
    <n v="0"/>
    <n v="0"/>
    <n v="0"/>
    <n v="0"/>
    <n v="0"/>
    <n v="0"/>
    <n v="0"/>
    <n v="0"/>
    <m/>
    <m/>
    <m/>
  </r>
  <r>
    <n v="151"/>
    <s v=""/>
    <x v="0"/>
    <x v="0"/>
    <m/>
    <m/>
    <s v=""/>
    <m/>
    <m/>
    <m/>
    <n v="0"/>
    <m/>
    <m/>
    <n v="0"/>
    <n v="0"/>
    <n v="0"/>
    <m/>
    <m/>
    <m/>
    <m/>
    <m/>
    <m/>
    <m/>
    <m/>
    <m/>
    <m/>
    <m/>
    <m/>
    <n v="0"/>
    <n v="0"/>
    <n v="0"/>
    <n v="0"/>
    <n v="0"/>
    <n v="0"/>
    <n v="0"/>
    <n v="0"/>
    <m/>
    <m/>
    <m/>
  </r>
  <r>
    <n v="152"/>
    <s v=""/>
    <x v="0"/>
    <x v="0"/>
    <m/>
    <m/>
    <s v=""/>
    <m/>
    <m/>
    <m/>
    <n v="0"/>
    <m/>
    <m/>
    <n v="0"/>
    <n v="0"/>
    <n v="0"/>
    <m/>
    <m/>
    <m/>
    <m/>
    <m/>
    <m/>
    <m/>
    <m/>
    <m/>
    <m/>
    <m/>
    <m/>
    <n v="0"/>
    <n v="0"/>
    <n v="0"/>
    <n v="0"/>
    <n v="0"/>
    <n v="0"/>
    <n v="0"/>
    <n v="0"/>
    <m/>
    <m/>
    <m/>
  </r>
  <r>
    <n v="153"/>
    <s v=""/>
    <x v="0"/>
    <x v="0"/>
    <m/>
    <m/>
    <s v=""/>
    <m/>
    <m/>
    <m/>
    <n v="0"/>
    <m/>
    <m/>
    <n v="0"/>
    <n v="0"/>
    <n v="0"/>
    <m/>
    <m/>
    <m/>
    <m/>
    <m/>
    <m/>
    <m/>
    <m/>
    <m/>
    <m/>
    <m/>
    <m/>
    <n v="0"/>
    <n v="0"/>
    <n v="0"/>
    <n v="0"/>
    <n v="0"/>
    <n v="0"/>
    <n v="0"/>
    <n v="0"/>
    <m/>
    <m/>
    <m/>
  </r>
  <r>
    <n v="154"/>
    <s v=""/>
    <x v="0"/>
    <x v="0"/>
    <m/>
    <m/>
    <s v=""/>
    <m/>
    <m/>
    <m/>
    <n v="0"/>
    <m/>
    <m/>
    <n v="0"/>
    <n v="0"/>
    <n v="0"/>
    <m/>
    <m/>
    <m/>
    <m/>
    <m/>
    <m/>
    <m/>
    <m/>
    <m/>
    <m/>
    <m/>
    <m/>
    <n v="0"/>
    <n v="0"/>
    <n v="0"/>
    <n v="0"/>
    <n v="0"/>
    <n v="0"/>
    <n v="0"/>
    <n v="0"/>
    <m/>
    <m/>
    <m/>
  </r>
  <r>
    <n v="155"/>
    <s v=""/>
    <x v="0"/>
    <x v="0"/>
    <m/>
    <m/>
    <s v=""/>
    <m/>
    <m/>
    <m/>
    <n v="0"/>
    <m/>
    <m/>
    <n v="0"/>
    <n v="0"/>
    <n v="0"/>
    <m/>
    <m/>
    <m/>
    <m/>
    <m/>
    <m/>
    <m/>
    <m/>
    <m/>
    <m/>
    <m/>
    <m/>
    <n v="0"/>
    <n v="0"/>
    <n v="0"/>
    <n v="0"/>
    <n v="0"/>
    <n v="0"/>
    <n v="0"/>
    <n v="0"/>
    <m/>
    <m/>
    <m/>
  </r>
  <r>
    <n v="156"/>
    <s v=""/>
    <x v="0"/>
    <x v="0"/>
    <m/>
    <m/>
    <s v=""/>
    <m/>
    <m/>
    <m/>
    <n v="0"/>
    <m/>
    <m/>
    <n v="0"/>
    <n v="0"/>
    <n v="0"/>
    <m/>
    <m/>
    <m/>
    <m/>
    <m/>
    <m/>
    <m/>
    <m/>
    <m/>
    <m/>
    <m/>
    <m/>
    <n v="0"/>
    <n v="0"/>
    <n v="0"/>
    <n v="0"/>
    <n v="0"/>
    <n v="0"/>
    <n v="0"/>
    <n v="0"/>
    <m/>
    <m/>
    <m/>
  </r>
  <r>
    <n v="157"/>
    <s v=""/>
    <x v="0"/>
    <x v="0"/>
    <m/>
    <m/>
    <s v=""/>
    <m/>
    <m/>
    <m/>
    <n v="0"/>
    <m/>
    <m/>
    <n v="0"/>
    <n v="0"/>
    <n v="0"/>
    <m/>
    <m/>
    <m/>
    <m/>
    <m/>
    <m/>
    <m/>
    <m/>
    <m/>
    <m/>
    <m/>
    <m/>
    <n v="0"/>
    <n v="0"/>
    <n v="0"/>
    <n v="0"/>
    <n v="0"/>
    <n v="0"/>
    <n v="0"/>
    <n v="0"/>
    <m/>
    <m/>
    <m/>
  </r>
  <r>
    <n v="158"/>
    <s v=""/>
    <x v="0"/>
    <x v="0"/>
    <m/>
    <m/>
    <s v=""/>
    <m/>
    <m/>
    <m/>
    <n v="0"/>
    <m/>
    <m/>
    <n v="0"/>
    <n v="0"/>
    <n v="0"/>
    <m/>
    <m/>
    <m/>
    <m/>
    <m/>
    <m/>
    <m/>
    <m/>
    <m/>
    <m/>
    <m/>
    <m/>
    <n v="0"/>
    <n v="0"/>
    <n v="0"/>
    <n v="0"/>
    <n v="0"/>
    <n v="0"/>
    <n v="0"/>
    <n v="0"/>
    <m/>
    <m/>
    <m/>
  </r>
  <r>
    <n v="159"/>
    <s v=""/>
    <x v="0"/>
    <x v="0"/>
    <m/>
    <m/>
    <s v=""/>
    <m/>
    <m/>
    <m/>
    <n v="0"/>
    <m/>
    <m/>
    <n v="0"/>
    <n v="0"/>
    <n v="0"/>
    <m/>
    <m/>
    <m/>
    <m/>
    <m/>
    <m/>
    <m/>
    <m/>
    <m/>
    <m/>
    <m/>
    <m/>
    <n v="0"/>
    <n v="0"/>
    <n v="0"/>
    <n v="0"/>
    <n v="0"/>
    <n v="0"/>
    <n v="0"/>
    <n v="0"/>
    <m/>
    <m/>
    <m/>
  </r>
  <r>
    <n v="160"/>
    <s v=""/>
    <x v="0"/>
    <x v="0"/>
    <m/>
    <m/>
    <s v=""/>
    <m/>
    <m/>
    <m/>
    <n v="0"/>
    <m/>
    <m/>
    <n v="0"/>
    <n v="0"/>
    <n v="0"/>
    <m/>
    <m/>
    <m/>
    <m/>
    <m/>
    <m/>
    <m/>
    <m/>
    <m/>
    <m/>
    <m/>
    <m/>
    <n v="0"/>
    <n v="0"/>
    <n v="0"/>
    <n v="0"/>
    <n v="0"/>
    <n v="0"/>
    <n v="0"/>
    <n v="0"/>
    <m/>
    <m/>
    <m/>
  </r>
  <r>
    <n v="161"/>
    <s v=""/>
    <x v="0"/>
    <x v="0"/>
    <m/>
    <m/>
    <s v=""/>
    <m/>
    <m/>
    <m/>
    <n v="0"/>
    <m/>
    <m/>
    <n v="0"/>
    <n v="0"/>
    <n v="0"/>
    <m/>
    <m/>
    <m/>
    <m/>
    <m/>
    <m/>
    <m/>
    <m/>
    <m/>
    <m/>
    <m/>
    <m/>
    <n v="0"/>
    <n v="0"/>
    <n v="0"/>
    <n v="0"/>
    <n v="0"/>
    <n v="0"/>
    <n v="0"/>
    <n v="0"/>
    <m/>
    <m/>
    <m/>
  </r>
  <r>
    <n v="162"/>
    <s v=""/>
    <x v="0"/>
    <x v="0"/>
    <m/>
    <m/>
    <s v=""/>
    <m/>
    <m/>
    <m/>
    <n v="0"/>
    <m/>
    <m/>
    <n v="0"/>
    <n v="0"/>
    <n v="0"/>
    <m/>
    <m/>
    <m/>
    <m/>
    <m/>
    <m/>
    <m/>
    <m/>
    <m/>
    <m/>
    <m/>
    <m/>
    <n v="0"/>
    <n v="0"/>
    <n v="0"/>
    <n v="0"/>
    <n v="0"/>
    <n v="0"/>
    <n v="0"/>
    <n v="0"/>
    <m/>
    <m/>
    <m/>
  </r>
  <r>
    <n v="163"/>
    <s v=""/>
    <x v="0"/>
    <x v="0"/>
    <m/>
    <m/>
    <s v=""/>
    <m/>
    <m/>
    <m/>
    <n v="0"/>
    <m/>
    <m/>
    <n v="0"/>
    <n v="0"/>
    <n v="0"/>
    <m/>
    <m/>
    <m/>
    <m/>
    <m/>
    <m/>
    <m/>
    <m/>
    <m/>
    <m/>
    <m/>
    <m/>
    <n v="0"/>
    <n v="0"/>
    <n v="0"/>
    <n v="0"/>
    <n v="0"/>
    <n v="0"/>
    <n v="0"/>
    <n v="0"/>
    <m/>
    <m/>
    <m/>
  </r>
  <r>
    <n v="164"/>
    <s v=""/>
    <x v="0"/>
    <x v="0"/>
    <m/>
    <m/>
    <s v=""/>
    <m/>
    <m/>
    <m/>
    <n v="0"/>
    <m/>
    <m/>
    <n v="0"/>
    <n v="0"/>
    <n v="0"/>
    <m/>
    <m/>
    <m/>
    <m/>
    <m/>
    <m/>
    <m/>
    <m/>
    <m/>
    <m/>
    <m/>
    <m/>
    <n v="0"/>
    <n v="0"/>
    <n v="0"/>
    <n v="0"/>
    <n v="0"/>
    <n v="0"/>
    <n v="0"/>
    <n v="0"/>
    <m/>
    <m/>
    <m/>
  </r>
  <r>
    <n v="165"/>
    <s v=""/>
    <x v="0"/>
    <x v="0"/>
    <m/>
    <m/>
    <s v=""/>
    <m/>
    <m/>
    <m/>
    <n v="0"/>
    <m/>
    <m/>
    <n v="0"/>
    <n v="0"/>
    <n v="0"/>
    <m/>
    <m/>
    <m/>
    <m/>
    <m/>
    <m/>
    <m/>
    <m/>
    <m/>
    <m/>
    <m/>
    <m/>
    <n v="0"/>
    <n v="0"/>
    <n v="0"/>
    <n v="0"/>
    <n v="0"/>
    <n v="0"/>
    <n v="0"/>
    <n v="0"/>
    <m/>
    <m/>
    <m/>
  </r>
  <r>
    <n v="166"/>
    <s v=""/>
    <x v="0"/>
    <x v="0"/>
    <m/>
    <m/>
    <s v=""/>
    <m/>
    <m/>
    <m/>
    <n v="0"/>
    <m/>
    <m/>
    <n v="0"/>
    <n v="0"/>
    <n v="0"/>
    <m/>
    <m/>
    <m/>
    <m/>
    <m/>
    <m/>
    <m/>
    <m/>
    <m/>
    <m/>
    <m/>
    <m/>
    <n v="0"/>
    <n v="0"/>
    <n v="0"/>
    <n v="0"/>
    <n v="0"/>
    <n v="0"/>
    <n v="0"/>
    <n v="0"/>
    <m/>
    <m/>
    <m/>
  </r>
  <r>
    <n v="167"/>
    <s v=""/>
    <x v="0"/>
    <x v="0"/>
    <m/>
    <m/>
    <s v=""/>
    <m/>
    <m/>
    <m/>
    <n v="0"/>
    <m/>
    <m/>
    <n v="0"/>
    <n v="0"/>
    <n v="0"/>
    <m/>
    <m/>
    <m/>
    <m/>
    <m/>
    <m/>
    <m/>
    <m/>
    <m/>
    <m/>
    <m/>
    <m/>
    <n v="0"/>
    <n v="0"/>
    <n v="0"/>
    <n v="0"/>
    <n v="0"/>
    <n v="0"/>
    <n v="0"/>
    <n v="0"/>
    <m/>
    <m/>
    <m/>
  </r>
  <r>
    <n v="168"/>
    <s v=""/>
    <x v="0"/>
    <x v="0"/>
    <m/>
    <m/>
    <s v=""/>
    <m/>
    <m/>
    <m/>
    <n v="0"/>
    <m/>
    <m/>
    <n v="0"/>
    <n v="0"/>
    <n v="0"/>
    <m/>
    <m/>
    <m/>
    <m/>
    <m/>
    <m/>
    <m/>
    <m/>
    <m/>
    <m/>
    <m/>
    <m/>
    <n v="0"/>
    <n v="0"/>
    <n v="0"/>
    <n v="0"/>
    <n v="0"/>
    <n v="0"/>
    <n v="0"/>
    <n v="0"/>
    <m/>
    <m/>
    <m/>
  </r>
  <r>
    <n v="169"/>
    <s v=""/>
    <x v="0"/>
    <x v="0"/>
    <m/>
    <m/>
    <s v=""/>
    <m/>
    <m/>
    <m/>
    <n v="0"/>
    <m/>
    <m/>
    <n v="0"/>
    <n v="0"/>
    <n v="0"/>
    <m/>
    <m/>
    <m/>
    <m/>
    <m/>
    <m/>
    <m/>
    <m/>
    <m/>
    <m/>
    <m/>
    <m/>
    <n v="0"/>
    <n v="0"/>
    <n v="0"/>
    <n v="0"/>
    <n v="0"/>
    <n v="0"/>
    <n v="0"/>
    <n v="0"/>
    <m/>
    <m/>
    <m/>
  </r>
  <r>
    <n v="170"/>
    <s v=""/>
    <x v="0"/>
    <x v="0"/>
    <m/>
    <m/>
    <s v=""/>
    <m/>
    <m/>
    <m/>
    <n v="0"/>
    <m/>
    <m/>
    <n v="0"/>
    <n v="0"/>
    <n v="0"/>
    <m/>
    <m/>
    <m/>
    <m/>
    <m/>
    <m/>
    <m/>
    <m/>
    <m/>
    <m/>
    <m/>
    <m/>
    <n v="0"/>
    <n v="0"/>
    <n v="0"/>
    <n v="0"/>
    <n v="0"/>
    <n v="0"/>
    <n v="0"/>
    <n v="0"/>
    <m/>
    <m/>
    <m/>
  </r>
  <r>
    <n v="171"/>
    <s v=""/>
    <x v="0"/>
    <x v="0"/>
    <m/>
    <m/>
    <s v=""/>
    <m/>
    <m/>
    <m/>
    <n v="0"/>
    <m/>
    <m/>
    <n v="0"/>
    <n v="0"/>
    <n v="0"/>
    <m/>
    <m/>
    <m/>
    <m/>
    <m/>
    <m/>
    <m/>
    <m/>
    <m/>
    <m/>
    <m/>
    <m/>
    <n v="0"/>
    <n v="0"/>
    <n v="0"/>
    <n v="0"/>
    <n v="0"/>
    <n v="0"/>
    <n v="0"/>
    <n v="0"/>
    <m/>
    <m/>
    <m/>
  </r>
  <r>
    <n v="172"/>
    <s v=""/>
    <x v="0"/>
    <x v="0"/>
    <m/>
    <m/>
    <s v=""/>
    <m/>
    <m/>
    <m/>
    <n v="0"/>
    <m/>
    <m/>
    <n v="0"/>
    <n v="0"/>
    <n v="0"/>
    <m/>
    <m/>
    <m/>
    <m/>
    <m/>
    <m/>
    <m/>
    <m/>
    <m/>
    <m/>
    <m/>
    <m/>
    <n v="0"/>
    <n v="0"/>
    <n v="0"/>
    <n v="0"/>
    <n v="0"/>
    <n v="0"/>
    <n v="0"/>
    <n v="0"/>
    <m/>
    <m/>
    <m/>
  </r>
  <r>
    <n v="173"/>
    <s v=""/>
    <x v="0"/>
    <x v="0"/>
    <m/>
    <m/>
    <s v=""/>
    <m/>
    <m/>
    <m/>
    <n v="0"/>
    <m/>
    <m/>
    <n v="0"/>
    <n v="0"/>
    <n v="0"/>
    <m/>
    <m/>
    <m/>
    <m/>
    <m/>
    <m/>
    <m/>
    <m/>
    <m/>
    <m/>
    <m/>
    <m/>
    <n v="0"/>
    <n v="0"/>
    <n v="0"/>
    <n v="0"/>
    <n v="0"/>
    <n v="0"/>
    <n v="0"/>
    <n v="0"/>
    <m/>
    <m/>
    <m/>
  </r>
  <r>
    <n v="174"/>
    <s v=""/>
    <x v="0"/>
    <x v="0"/>
    <m/>
    <m/>
    <s v=""/>
    <m/>
    <m/>
    <m/>
    <n v="0"/>
    <m/>
    <m/>
    <n v="0"/>
    <n v="0"/>
    <n v="0"/>
    <m/>
    <m/>
    <m/>
    <m/>
    <m/>
    <m/>
    <m/>
    <m/>
    <m/>
    <m/>
    <m/>
    <m/>
    <n v="0"/>
    <n v="0"/>
    <n v="0"/>
    <n v="0"/>
    <n v="0"/>
    <n v="0"/>
    <n v="0"/>
    <n v="0"/>
    <m/>
    <m/>
    <m/>
  </r>
  <r>
    <n v="175"/>
    <s v=""/>
    <x v="0"/>
    <x v="0"/>
    <m/>
    <m/>
    <s v=""/>
    <m/>
    <m/>
    <m/>
    <n v="0"/>
    <m/>
    <m/>
    <n v="0"/>
    <n v="0"/>
    <n v="0"/>
    <m/>
    <m/>
    <m/>
    <m/>
    <m/>
    <m/>
    <m/>
    <m/>
    <m/>
    <m/>
    <m/>
    <m/>
    <n v="0"/>
    <n v="0"/>
    <n v="0"/>
    <n v="0"/>
    <n v="0"/>
    <n v="0"/>
    <n v="0"/>
    <n v="0"/>
    <m/>
    <m/>
    <m/>
  </r>
  <r>
    <n v="176"/>
    <s v=""/>
    <x v="0"/>
    <x v="0"/>
    <m/>
    <m/>
    <s v=""/>
    <m/>
    <m/>
    <m/>
    <n v="0"/>
    <m/>
    <m/>
    <n v="0"/>
    <n v="0"/>
    <n v="0"/>
    <m/>
    <m/>
    <m/>
    <m/>
    <m/>
    <m/>
    <m/>
    <m/>
    <m/>
    <m/>
    <m/>
    <m/>
    <n v="0"/>
    <n v="0"/>
    <n v="0"/>
    <n v="0"/>
    <n v="0"/>
    <n v="0"/>
    <n v="0"/>
    <n v="0"/>
    <m/>
    <m/>
    <m/>
  </r>
  <r>
    <n v="177"/>
    <s v=""/>
    <x v="0"/>
    <x v="0"/>
    <m/>
    <m/>
    <s v=""/>
    <m/>
    <m/>
    <m/>
    <n v="0"/>
    <m/>
    <m/>
    <n v="0"/>
    <n v="0"/>
    <n v="0"/>
    <m/>
    <m/>
    <m/>
    <m/>
    <m/>
    <m/>
    <m/>
    <m/>
    <m/>
    <m/>
    <m/>
    <m/>
    <n v="0"/>
    <n v="0"/>
    <n v="0"/>
    <n v="0"/>
    <n v="0"/>
    <n v="0"/>
    <n v="0"/>
    <n v="0"/>
    <m/>
    <m/>
    <m/>
  </r>
  <r>
    <n v="178"/>
    <s v=""/>
    <x v="0"/>
    <x v="0"/>
    <m/>
    <m/>
    <s v=""/>
    <m/>
    <m/>
    <m/>
    <n v="0"/>
    <m/>
    <m/>
    <n v="0"/>
    <n v="0"/>
    <n v="0"/>
    <m/>
    <m/>
    <m/>
    <m/>
    <m/>
    <m/>
    <m/>
    <m/>
    <m/>
    <m/>
    <m/>
    <m/>
    <n v="0"/>
    <n v="0"/>
    <n v="0"/>
    <n v="0"/>
    <n v="0"/>
    <n v="0"/>
    <n v="0"/>
    <n v="0"/>
    <m/>
    <m/>
    <m/>
  </r>
  <r>
    <n v="179"/>
    <s v=""/>
    <x v="0"/>
    <x v="0"/>
    <m/>
    <m/>
    <s v=""/>
    <m/>
    <m/>
    <m/>
    <n v="0"/>
    <m/>
    <m/>
    <n v="0"/>
    <n v="0"/>
    <n v="0"/>
    <m/>
    <m/>
    <m/>
    <m/>
    <m/>
    <m/>
    <m/>
    <m/>
    <m/>
    <m/>
    <m/>
    <m/>
    <n v="0"/>
    <n v="0"/>
    <n v="0"/>
    <n v="0"/>
    <n v="0"/>
    <n v="0"/>
    <n v="0"/>
    <n v="0"/>
    <m/>
    <m/>
    <m/>
  </r>
  <r>
    <n v="180"/>
    <s v=""/>
    <x v="0"/>
    <x v="0"/>
    <m/>
    <m/>
    <s v=""/>
    <m/>
    <m/>
    <m/>
    <n v="0"/>
    <m/>
    <m/>
    <n v="0"/>
    <n v="0"/>
    <n v="0"/>
    <m/>
    <m/>
    <m/>
    <m/>
    <m/>
    <m/>
    <m/>
    <m/>
    <m/>
    <m/>
    <m/>
    <m/>
    <n v="0"/>
    <n v="0"/>
    <n v="0"/>
    <n v="0"/>
    <n v="0"/>
    <n v="0"/>
    <n v="0"/>
    <n v="0"/>
    <m/>
    <m/>
    <m/>
  </r>
  <r>
    <n v="181"/>
    <s v=""/>
    <x v="0"/>
    <x v="0"/>
    <m/>
    <m/>
    <s v=""/>
    <m/>
    <m/>
    <m/>
    <n v="0"/>
    <m/>
    <m/>
    <n v="0"/>
    <n v="0"/>
    <n v="0"/>
    <m/>
    <m/>
    <m/>
    <m/>
    <m/>
    <m/>
    <m/>
    <m/>
    <m/>
    <m/>
    <m/>
    <m/>
    <n v="0"/>
    <n v="0"/>
    <n v="0"/>
    <n v="0"/>
    <n v="0"/>
    <n v="0"/>
    <n v="0"/>
    <n v="0"/>
    <m/>
    <m/>
    <m/>
  </r>
  <r>
    <n v="182"/>
    <s v=""/>
    <x v="0"/>
    <x v="0"/>
    <m/>
    <m/>
    <s v=""/>
    <m/>
    <m/>
    <m/>
    <n v="0"/>
    <m/>
    <m/>
    <n v="0"/>
    <n v="0"/>
    <n v="0"/>
    <m/>
    <m/>
    <m/>
    <m/>
    <m/>
    <m/>
    <m/>
    <m/>
    <m/>
    <m/>
    <m/>
    <m/>
    <n v="0"/>
    <n v="0"/>
    <n v="0"/>
    <n v="0"/>
    <n v="0"/>
    <n v="0"/>
    <n v="0"/>
    <n v="0"/>
    <m/>
    <m/>
    <m/>
  </r>
  <r>
    <n v="183"/>
    <s v=""/>
    <x v="0"/>
    <x v="0"/>
    <m/>
    <m/>
    <s v=""/>
    <m/>
    <m/>
    <m/>
    <n v="0"/>
    <m/>
    <m/>
    <n v="0"/>
    <n v="0"/>
    <n v="0"/>
    <m/>
    <m/>
    <m/>
    <m/>
    <m/>
    <m/>
    <m/>
    <m/>
    <m/>
    <m/>
    <m/>
    <m/>
    <n v="0"/>
    <n v="0"/>
    <n v="0"/>
    <n v="0"/>
    <n v="0"/>
    <n v="0"/>
    <n v="0"/>
    <n v="0"/>
    <m/>
    <m/>
    <m/>
  </r>
  <r>
    <n v="184"/>
    <s v=""/>
    <x v="0"/>
    <x v="0"/>
    <m/>
    <m/>
    <s v=""/>
    <m/>
    <m/>
    <m/>
    <n v="0"/>
    <m/>
    <m/>
    <n v="0"/>
    <n v="0"/>
    <n v="0"/>
    <m/>
    <m/>
    <m/>
    <m/>
    <m/>
    <m/>
    <m/>
    <m/>
    <m/>
    <m/>
    <m/>
    <m/>
    <n v="0"/>
    <n v="0"/>
    <n v="0"/>
    <n v="0"/>
    <n v="0"/>
    <n v="0"/>
    <n v="0"/>
    <n v="0"/>
    <m/>
    <m/>
    <m/>
  </r>
  <r>
    <n v="185"/>
    <s v=""/>
    <x v="0"/>
    <x v="0"/>
    <m/>
    <m/>
    <s v=""/>
    <m/>
    <m/>
    <m/>
    <n v="0"/>
    <m/>
    <m/>
    <n v="0"/>
    <n v="0"/>
    <n v="0"/>
    <m/>
    <m/>
    <m/>
    <m/>
    <m/>
    <m/>
    <m/>
    <m/>
    <m/>
    <m/>
    <m/>
    <m/>
    <n v="0"/>
    <n v="0"/>
    <n v="0"/>
    <n v="0"/>
    <n v="0"/>
    <n v="0"/>
    <n v="0"/>
    <n v="0"/>
    <m/>
    <m/>
    <m/>
  </r>
  <r>
    <n v="186"/>
    <s v=""/>
    <x v="0"/>
    <x v="0"/>
    <m/>
    <m/>
    <s v=""/>
    <m/>
    <m/>
    <m/>
    <n v="0"/>
    <m/>
    <m/>
    <n v="0"/>
    <n v="0"/>
    <n v="0"/>
    <m/>
    <m/>
    <m/>
    <m/>
    <m/>
    <m/>
    <m/>
    <m/>
    <m/>
    <m/>
    <m/>
    <m/>
    <n v="0"/>
    <n v="0"/>
    <n v="0"/>
    <n v="0"/>
    <n v="0"/>
    <n v="0"/>
    <n v="0"/>
    <n v="0"/>
    <m/>
    <m/>
    <m/>
  </r>
  <r>
    <n v="187"/>
    <s v=""/>
    <x v="0"/>
    <x v="0"/>
    <m/>
    <m/>
    <s v=""/>
    <m/>
    <m/>
    <m/>
    <n v="0"/>
    <m/>
    <m/>
    <n v="0"/>
    <n v="0"/>
    <n v="0"/>
    <m/>
    <m/>
    <m/>
    <m/>
    <m/>
    <m/>
    <m/>
    <m/>
    <m/>
    <m/>
    <m/>
    <m/>
    <n v="0"/>
    <n v="0"/>
    <n v="0"/>
    <n v="0"/>
    <n v="0"/>
    <n v="0"/>
    <n v="0"/>
    <n v="0"/>
    <m/>
    <m/>
    <m/>
  </r>
  <r>
    <n v="188"/>
    <s v=""/>
    <x v="0"/>
    <x v="0"/>
    <m/>
    <m/>
    <s v=""/>
    <m/>
    <m/>
    <m/>
    <n v="0"/>
    <m/>
    <m/>
    <n v="0"/>
    <n v="0"/>
    <n v="0"/>
    <m/>
    <m/>
    <m/>
    <m/>
    <m/>
    <m/>
    <m/>
    <m/>
    <m/>
    <m/>
    <m/>
    <m/>
    <n v="0"/>
    <n v="0"/>
    <n v="0"/>
    <n v="0"/>
    <n v="0"/>
    <n v="0"/>
    <n v="0"/>
    <n v="0"/>
    <m/>
    <m/>
    <m/>
  </r>
  <r>
    <n v="189"/>
    <s v=""/>
    <x v="0"/>
    <x v="0"/>
    <m/>
    <m/>
    <s v=""/>
    <m/>
    <m/>
    <m/>
    <n v="0"/>
    <m/>
    <m/>
    <n v="0"/>
    <n v="0"/>
    <n v="0"/>
    <m/>
    <m/>
    <m/>
    <m/>
    <m/>
    <m/>
    <m/>
    <m/>
    <m/>
    <m/>
    <m/>
    <m/>
    <n v="0"/>
    <n v="0"/>
    <n v="0"/>
    <n v="0"/>
    <n v="0"/>
    <n v="0"/>
    <n v="0"/>
    <n v="0"/>
    <m/>
    <m/>
    <m/>
  </r>
  <r>
    <n v="190"/>
    <s v=""/>
    <x v="0"/>
    <x v="0"/>
    <m/>
    <m/>
    <s v=""/>
    <m/>
    <m/>
    <m/>
    <n v="0"/>
    <m/>
    <m/>
    <n v="0"/>
    <n v="0"/>
    <n v="0"/>
    <m/>
    <m/>
    <m/>
    <m/>
    <m/>
    <m/>
    <m/>
    <m/>
    <m/>
    <m/>
    <m/>
    <m/>
    <n v="0"/>
    <n v="0"/>
    <n v="0"/>
    <n v="0"/>
    <n v="0"/>
    <n v="0"/>
    <n v="0"/>
    <n v="0"/>
    <m/>
    <m/>
    <m/>
  </r>
  <r>
    <n v="191"/>
    <s v=""/>
    <x v="0"/>
    <x v="0"/>
    <m/>
    <m/>
    <s v=""/>
    <m/>
    <m/>
    <m/>
    <n v="0"/>
    <m/>
    <m/>
    <n v="0"/>
    <n v="0"/>
    <n v="0"/>
    <m/>
    <m/>
    <m/>
    <m/>
    <m/>
    <m/>
    <m/>
    <m/>
    <m/>
    <m/>
    <m/>
    <m/>
    <n v="0"/>
    <n v="0"/>
    <n v="0"/>
    <n v="0"/>
    <n v="0"/>
    <n v="0"/>
    <n v="0"/>
    <n v="0"/>
    <m/>
    <m/>
    <m/>
  </r>
  <r>
    <n v="192"/>
    <s v=""/>
    <x v="0"/>
    <x v="0"/>
    <m/>
    <m/>
    <s v=""/>
    <m/>
    <m/>
    <m/>
    <n v="0"/>
    <m/>
    <m/>
    <n v="0"/>
    <n v="0"/>
    <n v="0"/>
    <m/>
    <m/>
    <m/>
    <m/>
    <m/>
    <m/>
    <m/>
    <m/>
    <m/>
    <m/>
    <m/>
    <m/>
    <n v="0"/>
    <n v="0"/>
    <n v="0"/>
    <n v="0"/>
    <n v="0"/>
    <n v="0"/>
    <n v="0"/>
    <n v="0"/>
    <m/>
    <m/>
    <m/>
  </r>
  <r>
    <n v="193"/>
    <s v=""/>
    <x v="0"/>
    <x v="0"/>
    <m/>
    <m/>
    <s v=""/>
    <m/>
    <m/>
    <m/>
    <n v="0"/>
    <m/>
    <m/>
    <n v="0"/>
    <n v="0"/>
    <n v="0"/>
    <m/>
    <m/>
    <m/>
    <m/>
    <m/>
    <m/>
    <m/>
    <m/>
    <m/>
    <m/>
    <m/>
    <m/>
    <n v="0"/>
    <n v="0"/>
    <n v="0"/>
    <n v="0"/>
    <n v="0"/>
    <n v="0"/>
    <n v="0"/>
    <n v="0"/>
    <m/>
    <m/>
    <m/>
  </r>
  <r>
    <n v="194"/>
    <s v=""/>
    <x v="0"/>
    <x v="0"/>
    <m/>
    <m/>
    <s v=""/>
    <m/>
    <m/>
    <m/>
    <n v="0"/>
    <m/>
    <m/>
    <n v="0"/>
    <n v="0"/>
    <n v="0"/>
    <m/>
    <m/>
    <m/>
    <m/>
    <m/>
    <m/>
    <m/>
    <m/>
    <m/>
    <m/>
    <m/>
    <m/>
    <n v="0"/>
    <n v="0"/>
    <n v="0"/>
    <n v="0"/>
    <n v="0"/>
    <n v="0"/>
    <n v="0"/>
    <n v="0"/>
    <m/>
    <m/>
    <m/>
  </r>
  <r>
    <n v="195"/>
    <s v=""/>
    <x v="0"/>
    <x v="0"/>
    <m/>
    <m/>
    <s v=""/>
    <m/>
    <m/>
    <m/>
    <n v="0"/>
    <m/>
    <m/>
    <n v="0"/>
    <n v="0"/>
    <n v="0"/>
    <m/>
    <m/>
    <m/>
    <m/>
    <m/>
    <m/>
    <m/>
    <m/>
    <m/>
    <m/>
    <m/>
    <m/>
    <n v="0"/>
    <n v="0"/>
    <n v="0"/>
    <n v="0"/>
    <n v="0"/>
    <n v="0"/>
    <n v="0"/>
    <n v="0"/>
    <m/>
    <m/>
    <m/>
  </r>
  <r>
    <n v="196"/>
    <s v=""/>
    <x v="0"/>
    <x v="0"/>
    <m/>
    <m/>
    <s v=""/>
    <m/>
    <m/>
    <m/>
    <n v="0"/>
    <m/>
    <m/>
    <n v="0"/>
    <n v="0"/>
    <n v="0"/>
    <m/>
    <m/>
    <m/>
    <m/>
    <m/>
    <m/>
    <m/>
    <m/>
    <m/>
    <m/>
    <m/>
    <m/>
    <n v="0"/>
    <n v="0"/>
    <n v="0"/>
    <n v="0"/>
    <n v="0"/>
    <n v="0"/>
    <n v="0"/>
    <n v="0"/>
    <m/>
    <m/>
    <m/>
  </r>
  <r>
    <n v="197"/>
    <s v=""/>
    <x v="0"/>
    <x v="0"/>
    <m/>
    <m/>
    <s v=""/>
    <m/>
    <m/>
    <m/>
    <n v="0"/>
    <m/>
    <m/>
    <n v="0"/>
    <n v="0"/>
    <n v="0"/>
    <m/>
    <m/>
    <m/>
    <m/>
    <m/>
    <m/>
    <m/>
    <m/>
    <m/>
    <m/>
    <m/>
    <m/>
    <n v="0"/>
    <n v="0"/>
    <n v="0"/>
    <n v="0"/>
    <n v="0"/>
    <n v="0"/>
    <n v="0"/>
    <n v="0"/>
    <m/>
    <m/>
    <m/>
  </r>
  <r>
    <n v="198"/>
    <s v=""/>
    <x v="0"/>
    <x v="0"/>
    <m/>
    <m/>
    <s v=""/>
    <m/>
    <m/>
    <m/>
    <n v="0"/>
    <m/>
    <m/>
    <n v="0"/>
    <n v="0"/>
    <n v="0"/>
    <m/>
    <m/>
    <m/>
    <m/>
    <m/>
    <m/>
    <m/>
    <m/>
    <m/>
    <m/>
    <m/>
    <m/>
    <n v="0"/>
    <n v="0"/>
    <n v="0"/>
    <n v="0"/>
    <n v="0"/>
    <n v="0"/>
    <n v="0"/>
    <n v="0"/>
    <m/>
    <m/>
    <m/>
  </r>
  <r>
    <n v="199"/>
    <s v=""/>
    <x v="0"/>
    <x v="0"/>
    <m/>
    <m/>
    <s v=""/>
    <m/>
    <m/>
    <m/>
    <n v="0"/>
    <m/>
    <m/>
    <n v="0"/>
    <n v="0"/>
    <n v="0"/>
    <m/>
    <m/>
    <m/>
    <m/>
    <m/>
    <m/>
    <m/>
    <m/>
    <m/>
    <m/>
    <m/>
    <m/>
    <n v="0"/>
    <n v="0"/>
    <n v="0"/>
    <n v="0"/>
    <n v="0"/>
    <n v="0"/>
    <n v="0"/>
    <n v="0"/>
    <m/>
    <m/>
    <m/>
  </r>
  <r>
    <n v="200"/>
    <s v=""/>
    <x v="0"/>
    <x v="0"/>
    <m/>
    <m/>
    <s v=""/>
    <m/>
    <m/>
    <m/>
    <n v="0"/>
    <m/>
    <m/>
    <n v="0"/>
    <n v="0"/>
    <n v="0"/>
    <m/>
    <m/>
    <m/>
    <m/>
    <m/>
    <m/>
    <m/>
    <m/>
    <m/>
    <m/>
    <m/>
    <m/>
    <n v="0"/>
    <n v="0"/>
    <n v="0"/>
    <n v="0"/>
    <n v="0"/>
    <n v="0"/>
    <n v="0"/>
    <n v="0"/>
    <m/>
    <m/>
    <m/>
  </r>
  <r>
    <n v="201"/>
    <s v=""/>
    <x v="0"/>
    <x v="0"/>
    <m/>
    <m/>
    <s v=""/>
    <m/>
    <m/>
    <m/>
    <n v="0"/>
    <m/>
    <m/>
    <n v="0"/>
    <n v="0"/>
    <n v="0"/>
    <m/>
    <m/>
    <m/>
    <m/>
    <m/>
    <m/>
    <m/>
    <m/>
    <m/>
    <m/>
    <m/>
    <m/>
    <n v="0"/>
    <n v="0"/>
    <n v="0"/>
    <n v="0"/>
    <n v="0"/>
    <n v="0"/>
    <n v="0"/>
    <n v="0"/>
    <m/>
    <m/>
    <m/>
  </r>
  <r>
    <n v="202"/>
    <s v=""/>
    <x v="0"/>
    <x v="0"/>
    <m/>
    <m/>
    <s v=""/>
    <m/>
    <m/>
    <m/>
    <n v="0"/>
    <m/>
    <m/>
    <n v="0"/>
    <n v="0"/>
    <n v="0"/>
    <m/>
    <m/>
    <m/>
    <m/>
    <m/>
    <m/>
    <m/>
    <m/>
    <m/>
    <m/>
    <m/>
    <m/>
    <n v="0"/>
    <n v="0"/>
    <n v="0"/>
    <n v="0"/>
    <n v="0"/>
    <n v="0"/>
    <n v="0"/>
    <n v="0"/>
    <m/>
    <m/>
    <m/>
  </r>
  <r>
    <n v="203"/>
    <s v=""/>
    <x v="0"/>
    <x v="0"/>
    <m/>
    <m/>
    <s v=""/>
    <m/>
    <m/>
    <m/>
    <n v="0"/>
    <m/>
    <m/>
    <n v="0"/>
    <n v="0"/>
    <n v="0"/>
    <m/>
    <m/>
    <m/>
    <m/>
    <m/>
    <m/>
    <m/>
    <m/>
    <m/>
    <m/>
    <m/>
    <m/>
    <n v="0"/>
    <n v="0"/>
    <n v="0"/>
    <n v="0"/>
    <n v="0"/>
    <n v="0"/>
    <n v="0"/>
    <n v="0"/>
    <m/>
    <m/>
    <m/>
  </r>
  <r>
    <n v="204"/>
    <s v=""/>
    <x v="0"/>
    <x v="0"/>
    <m/>
    <m/>
    <s v=""/>
    <m/>
    <m/>
    <m/>
    <n v="0"/>
    <m/>
    <m/>
    <n v="0"/>
    <n v="0"/>
    <n v="0"/>
    <m/>
    <m/>
    <m/>
    <m/>
    <m/>
    <m/>
    <m/>
    <m/>
    <m/>
    <m/>
    <m/>
    <m/>
    <n v="0"/>
    <n v="0"/>
    <n v="0"/>
    <n v="0"/>
    <n v="0"/>
    <n v="0"/>
    <n v="0"/>
    <n v="0"/>
    <m/>
    <m/>
    <m/>
  </r>
  <r>
    <n v="205"/>
    <s v=""/>
    <x v="0"/>
    <x v="0"/>
    <m/>
    <m/>
    <s v=""/>
    <m/>
    <m/>
    <m/>
    <n v="0"/>
    <m/>
    <m/>
    <n v="0"/>
    <n v="0"/>
    <n v="0"/>
    <m/>
    <m/>
    <m/>
    <m/>
    <m/>
    <m/>
    <m/>
    <m/>
    <m/>
    <m/>
    <m/>
    <m/>
    <n v="0"/>
    <n v="0"/>
    <n v="0"/>
    <n v="0"/>
    <n v="0"/>
    <n v="0"/>
    <n v="0"/>
    <n v="0"/>
    <m/>
    <m/>
    <m/>
  </r>
  <r>
    <n v="206"/>
    <s v=""/>
    <x v="0"/>
    <x v="0"/>
    <m/>
    <m/>
    <s v=""/>
    <m/>
    <m/>
    <m/>
    <n v="0"/>
    <m/>
    <m/>
    <n v="0"/>
    <n v="0"/>
    <n v="0"/>
    <m/>
    <m/>
    <m/>
    <m/>
    <m/>
    <m/>
    <m/>
    <m/>
    <m/>
    <m/>
    <m/>
    <m/>
    <n v="0"/>
    <n v="0"/>
    <n v="0"/>
    <n v="0"/>
    <n v="0"/>
    <n v="0"/>
    <n v="0"/>
    <n v="0"/>
    <m/>
    <m/>
    <m/>
  </r>
  <r>
    <n v="207"/>
    <s v=""/>
    <x v="0"/>
    <x v="0"/>
    <m/>
    <m/>
    <s v=""/>
    <m/>
    <m/>
    <m/>
    <n v="0"/>
    <m/>
    <m/>
    <n v="0"/>
    <n v="0"/>
    <n v="0"/>
    <m/>
    <m/>
    <m/>
    <m/>
    <m/>
    <m/>
    <m/>
    <m/>
    <m/>
    <m/>
    <m/>
    <m/>
    <n v="0"/>
    <n v="0"/>
    <n v="0"/>
    <n v="0"/>
    <n v="0"/>
    <n v="0"/>
    <n v="0"/>
    <n v="0"/>
    <m/>
    <m/>
    <m/>
  </r>
  <r>
    <n v="208"/>
    <s v=""/>
    <x v="0"/>
    <x v="0"/>
    <m/>
    <m/>
    <s v=""/>
    <m/>
    <m/>
    <m/>
    <n v="0"/>
    <m/>
    <m/>
    <n v="0"/>
    <n v="0"/>
    <n v="0"/>
    <m/>
    <m/>
    <m/>
    <m/>
    <m/>
    <m/>
    <m/>
    <m/>
    <m/>
    <m/>
    <m/>
    <m/>
    <n v="0"/>
    <n v="0"/>
    <n v="0"/>
    <n v="0"/>
    <n v="0"/>
    <n v="0"/>
    <n v="0"/>
    <n v="0"/>
    <m/>
    <m/>
    <m/>
  </r>
  <r>
    <n v="209"/>
    <s v=""/>
    <x v="0"/>
    <x v="0"/>
    <m/>
    <m/>
    <s v=""/>
    <m/>
    <m/>
    <m/>
    <n v="0"/>
    <m/>
    <m/>
    <n v="0"/>
    <n v="0"/>
    <n v="0"/>
    <m/>
    <m/>
    <m/>
    <m/>
    <m/>
    <m/>
    <m/>
    <m/>
    <m/>
    <m/>
    <m/>
    <m/>
    <n v="0"/>
    <n v="0"/>
    <n v="0"/>
    <n v="0"/>
    <n v="0"/>
    <n v="0"/>
    <n v="0"/>
    <n v="0"/>
    <m/>
    <m/>
    <m/>
  </r>
  <r>
    <n v="210"/>
    <s v=""/>
    <x v="0"/>
    <x v="0"/>
    <m/>
    <m/>
    <s v=""/>
    <m/>
    <m/>
    <m/>
    <n v="0"/>
    <m/>
    <m/>
    <n v="0"/>
    <n v="0"/>
    <n v="0"/>
    <m/>
    <m/>
    <m/>
    <m/>
    <m/>
    <m/>
    <m/>
    <m/>
    <m/>
    <m/>
    <m/>
    <m/>
    <n v="0"/>
    <n v="0"/>
    <n v="0"/>
    <n v="0"/>
    <n v="0"/>
    <n v="0"/>
    <n v="0"/>
    <n v="0"/>
    <m/>
    <m/>
    <m/>
  </r>
  <r>
    <n v="211"/>
    <s v=""/>
    <x v="0"/>
    <x v="0"/>
    <m/>
    <m/>
    <s v=""/>
    <m/>
    <m/>
    <m/>
    <n v="0"/>
    <m/>
    <m/>
    <n v="0"/>
    <n v="0"/>
    <n v="0"/>
    <m/>
    <m/>
    <m/>
    <m/>
    <m/>
    <m/>
    <m/>
    <m/>
    <m/>
    <m/>
    <m/>
    <m/>
    <n v="0"/>
    <n v="0"/>
    <n v="0"/>
    <n v="0"/>
    <n v="0"/>
    <n v="0"/>
    <n v="0"/>
    <n v="0"/>
    <m/>
    <m/>
    <m/>
  </r>
  <r>
    <n v="212"/>
    <s v=""/>
    <x v="0"/>
    <x v="0"/>
    <m/>
    <m/>
    <s v=""/>
    <m/>
    <m/>
    <m/>
    <n v="0"/>
    <m/>
    <m/>
    <n v="0"/>
    <n v="0"/>
    <n v="0"/>
    <m/>
    <m/>
    <m/>
    <m/>
    <m/>
    <m/>
    <m/>
    <m/>
    <m/>
    <m/>
    <m/>
    <m/>
    <n v="0"/>
    <n v="0"/>
    <n v="0"/>
    <n v="0"/>
    <n v="0"/>
    <n v="0"/>
    <n v="0"/>
    <n v="0"/>
    <m/>
    <m/>
    <m/>
  </r>
  <r>
    <n v="213"/>
    <s v=""/>
    <x v="0"/>
    <x v="0"/>
    <m/>
    <m/>
    <s v=""/>
    <m/>
    <m/>
    <m/>
    <n v="0"/>
    <m/>
    <m/>
    <n v="0"/>
    <n v="0"/>
    <n v="0"/>
    <m/>
    <m/>
    <m/>
    <m/>
    <m/>
    <m/>
    <m/>
    <m/>
    <m/>
    <m/>
    <m/>
    <m/>
    <n v="0"/>
    <n v="0"/>
    <n v="0"/>
    <n v="0"/>
    <n v="0"/>
    <n v="0"/>
    <n v="0"/>
    <n v="0"/>
    <m/>
    <m/>
    <m/>
  </r>
  <r>
    <n v="214"/>
    <s v=""/>
    <x v="0"/>
    <x v="0"/>
    <m/>
    <m/>
    <s v=""/>
    <m/>
    <m/>
    <m/>
    <n v="0"/>
    <m/>
    <m/>
    <n v="0"/>
    <n v="0"/>
    <n v="0"/>
    <m/>
    <m/>
    <m/>
    <m/>
    <m/>
    <m/>
    <m/>
    <m/>
    <m/>
    <m/>
    <m/>
    <m/>
    <n v="0"/>
    <n v="0"/>
    <n v="0"/>
    <n v="0"/>
    <n v="0"/>
    <n v="0"/>
    <n v="0"/>
    <n v="0"/>
    <m/>
    <m/>
    <m/>
  </r>
  <r>
    <n v="215"/>
    <s v=""/>
    <x v="0"/>
    <x v="0"/>
    <m/>
    <m/>
    <s v=""/>
    <m/>
    <m/>
    <m/>
    <n v="0"/>
    <m/>
    <m/>
    <n v="0"/>
    <n v="0"/>
    <n v="0"/>
    <m/>
    <m/>
    <m/>
    <m/>
    <m/>
    <m/>
    <m/>
    <m/>
    <m/>
    <m/>
    <m/>
    <m/>
    <n v="0"/>
    <n v="0"/>
    <n v="0"/>
    <n v="0"/>
    <n v="0"/>
    <n v="0"/>
    <n v="0"/>
    <n v="0"/>
    <m/>
    <m/>
    <m/>
  </r>
  <r>
    <n v="216"/>
    <s v=""/>
    <x v="0"/>
    <x v="0"/>
    <m/>
    <m/>
    <s v=""/>
    <m/>
    <m/>
    <m/>
    <n v="0"/>
    <m/>
    <m/>
    <n v="0"/>
    <n v="0"/>
    <n v="0"/>
    <m/>
    <m/>
    <m/>
    <m/>
    <m/>
    <m/>
    <m/>
    <m/>
    <m/>
    <m/>
    <m/>
    <m/>
    <n v="0"/>
    <n v="0"/>
    <n v="0"/>
    <n v="0"/>
    <n v="0"/>
    <n v="0"/>
    <n v="0"/>
    <n v="0"/>
    <m/>
    <m/>
    <m/>
  </r>
  <r>
    <n v="217"/>
    <s v=""/>
    <x v="0"/>
    <x v="0"/>
    <m/>
    <m/>
    <s v=""/>
    <m/>
    <m/>
    <m/>
    <n v="0"/>
    <m/>
    <m/>
    <n v="0"/>
    <n v="0"/>
    <n v="0"/>
    <m/>
    <m/>
    <m/>
    <m/>
    <m/>
    <m/>
    <m/>
    <m/>
    <m/>
    <m/>
    <m/>
    <m/>
    <n v="0"/>
    <n v="0"/>
    <n v="0"/>
    <n v="0"/>
    <n v="0"/>
    <n v="0"/>
    <n v="0"/>
    <n v="0"/>
    <m/>
    <m/>
    <m/>
  </r>
  <r>
    <n v="218"/>
    <s v=""/>
    <x v="0"/>
    <x v="0"/>
    <m/>
    <m/>
    <s v=""/>
    <m/>
    <m/>
    <m/>
    <n v="0"/>
    <m/>
    <m/>
    <n v="0"/>
    <n v="0"/>
    <n v="0"/>
    <m/>
    <m/>
    <m/>
    <m/>
    <m/>
    <m/>
    <m/>
    <m/>
    <m/>
    <m/>
    <m/>
    <m/>
    <n v="0"/>
    <n v="0"/>
    <n v="0"/>
    <n v="0"/>
    <n v="0"/>
    <n v="0"/>
    <n v="0"/>
    <n v="0"/>
    <m/>
    <m/>
    <m/>
  </r>
  <r>
    <n v="219"/>
    <s v=""/>
    <x v="0"/>
    <x v="0"/>
    <m/>
    <m/>
    <s v=""/>
    <m/>
    <m/>
    <m/>
    <n v="0"/>
    <m/>
    <m/>
    <n v="0"/>
    <n v="0"/>
    <n v="0"/>
    <m/>
    <m/>
    <m/>
    <m/>
    <m/>
    <m/>
    <m/>
    <m/>
    <m/>
    <m/>
    <m/>
    <m/>
    <n v="0"/>
    <n v="0"/>
    <n v="0"/>
    <n v="0"/>
    <n v="0"/>
    <n v="0"/>
    <n v="0"/>
    <n v="0"/>
    <m/>
    <m/>
    <m/>
  </r>
  <r>
    <n v="220"/>
    <s v=""/>
    <x v="0"/>
    <x v="0"/>
    <m/>
    <m/>
    <s v=""/>
    <m/>
    <m/>
    <m/>
    <n v="0"/>
    <m/>
    <m/>
    <n v="0"/>
    <n v="0"/>
    <n v="0"/>
    <m/>
    <m/>
    <m/>
    <m/>
    <m/>
    <m/>
    <m/>
    <m/>
    <m/>
    <m/>
    <m/>
    <m/>
    <n v="0"/>
    <n v="0"/>
    <n v="0"/>
    <n v="0"/>
    <n v="0"/>
    <n v="0"/>
    <n v="0"/>
    <n v="0"/>
    <m/>
    <m/>
    <m/>
  </r>
  <r>
    <n v="221"/>
    <s v=""/>
    <x v="0"/>
    <x v="0"/>
    <m/>
    <m/>
    <s v=""/>
    <m/>
    <m/>
    <m/>
    <n v="0"/>
    <m/>
    <m/>
    <n v="0"/>
    <n v="0"/>
    <n v="0"/>
    <m/>
    <m/>
    <m/>
    <m/>
    <m/>
    <m/>
    <m/>
    <m/>
    <m/>
    <m/>
    <m/>
    <m/>
    <n v="0"/>
    <n v="0"/>
    <n v="0"/>
    <n v="0"/>
    <n v="0"/>
    <n v="0"/>
    <n v="0"/>
    <n v="0"/>
    <m/>
    <m/>
    <m/>
  </r>
  <r>
    <n v="222"/>
    <s v=""/>
    <x v="0"/>
    <x v="0"/>
    <m/>
    <m/>
    <s v=""/>
    <m/>
    <m/>
    <m/>
    <n v="0"/>
    <m/>
    <m/>
    <n v="0"/>
    <n v="0"/>
    <n v="0"/>
    <m/>
    <m/>
    <m/>
    <m/>
    <m/>
    <m/>
    <m/>
    <m/>
    <m/>
    <m/>
    <m/>
    <m/>
    <n v="0"/>
    <n v="0"/>
    <n v="0"/>
    <n v="0"/>
    <n v="0"/>
    <n v="0"/>
    <n v="0"/>
    <n v="0"/>
    <m/>
    <m/>
    <m/>
  </r>
  <r>
    <n v="223"/>
    <s v=""/>
    <x v="0"/>
    <x v="0"/>
    <m/>
    <m/>
    <s v=""/>
    <m/>
    <m/>
    <m/>
    <n v="0"/>
    <m/>
    <m/>
    <n v="0"/>
    <n v="0"/>
    <n v="0"/>
    <m/>
    <m/>
    <m/>
    <m/>
    <m/>
    <m/>
    <m/>
    <m/>
    <m/>
    <m/>
    <m/>
    <m/>
    <n v="0"/>
    <n v="0"/>
    <n v="0"/>
    <n v="0"/>
    <n v="0"/>
    <n v="0"/>
    <n v="0"/>
    <n v="0"/>
    <m/>
    <m/>
    <m/>
  </r>
  <r>
    <n v="224"/>
    <s v=""/>
    <x v="0"/>
    <x v="0"/>
    <m/>
    <m/>
    <s v=""/>
    <m/>
    <m/>
    <m/>
    <n v="0"/>
    <m/>
    <m/>
    <n v="0"/>
    <n v="0"/>
    <n v="0"/>
    <m/>
    <m/>
    <m/>
    <m/>
    <m/>
    <m/>
    <m/>
    <m/>
    <m/>
    <m/>
    <m/>
    <m/>
    <n v="0"/>
    <n v="0"/>
    <n v="0"/>
    <n v="0"/>
    <n v="0"/>
    <n v="0"/>
    <n v="0"/>
    <n v="0"/>
    <m/>
    <m/>
    <m/>
  </r>
  <r>
    <n v="225"/>
    <s v=""/>
    <x v="0"/>
    <x v="0"/>
    <m/>
    <m/>
    <s v=""/>
    <m/>
    <m/>
    <m/>
    <n v="0"/>
    <m/>
    <m/>
    <n v="0"/>
    <n v="0"/>
    <n v="0"/>
    <m/>
    <m/>
    <m/>
    <m/>
    <m/>
    <m/>
    <m/>
    <m/>
    <m/>
    <m/>
    <m/>
    <m/>
    <n v="0"/>
    <n v="0"/>
    <n v="0"/>
    <n v="0"/>
    <n v="0"/>
    <n v="0"/>
    <n v="0"/>
    <n v="0"/>
    <m/>
    <m/>
    <m/>
  </r>
  <r>
    <n v="226"/>
    <s v=""/>
    <x v="0"/>
    <x v="0"/>
    <m/>
    <m/>
    <s v=""/>
    <m/>
    <m/>
    <m/>
    <n v="0"/>
    <m/>
    <m/>
    <n v="0"/>
    <n v="0"/>
    <n v="0"/>
    <m/>
    <m/>
    <m/>
    <m/>
    <m/>
    <m/>
    <m/>
    <m/>
    <m/>
    <m/>
    <m/>
    <m/>
    <n v="0"/>
    <n v="0"/>
    <n v="0"/>
    <n v="0"/>
    <n v="0"/>
    <n v="0"/>
    <n v="0"/>
    <n v="0"/>
    <m/>
    <m/>
    <m/>
  </r>
  <r>
    <n v="227"/>
    <s v=""/>
    <x v="0"/>
    <x v="0"/>
    <m/>
    <m/>
    <s v=""/>
    <m/>
    <m/>
    <m/>
    <n v="0"/>
    <m/>
    <m/>
    <n v="0"/>
    <n v="0"/>
    <n v="0"/>
    <m/>
    <m/>
    <m/>
    <m/>
    <m/>
    <m/>
    <m/>
    <m/>
    <m/>
    <m/>
    <m/>
    <m/>
    <n v="0"/>
    <n v="0"/>
    <n v="0"/>
    <n v="0"/>
    <n v="0"/>
    <n v="0"/>
    <n v="0"/>
    <n v="0"/>
    <m/>
    <m/>
    <m/>
  </r>
  <r>
    <n v="228"/>
    <s v=""/>
    <x v="0"/>
    <x v="0"/>
    <m/>
    <m/>
    <s v=""/>
    <m/>
    <m/>
    <m/>
    <n v="0"/>
    <m/>
    <m/>
    <n v="0"/>
    <n v="0"/>
    <n v="0"/>
    <m/>
    <m/>
    <m/>
    <m/>
    <m/>
    <m/>
    <m/>
    <m/>
    <m/>
    <m/>
    <m/>
    <m/>
    <n v="0"/>
    <n v="0"/>
    <n v="0"/>
    <n v="0"/>
    <n v="0"/>
    <n v="0"/>
    <n v="0"/>
    <n v="0"/>
    <m/>
    <m/>
    <m/>
  </r>
  <r>
    <n v="229"/>
    <s v=""/>
    <x v="0"/>
    <x v="0"/>
    <m/>
    <m/>
    <s v=""/>
    <m/>
    <m/>
    <m/>
    <n v="0"/>
    <m/>
    <m/>
    <n v="0"/>
    <n v="0"/>
    <n v="0"/>
    <m/>
    <m/>
    <m/>
    <m/>
    <m/>
    <m/>
    <m/>
    <m/>
    <m/>
    <m/>
    <m/>
    <m/>
    <n v="0"/>
    <n v="0"/>
    <n v="0"/>
    <n v="0"/>
    <n v="0"/>
    <n v="0"/>
    <n v="0"/>
    <n v="0"/>
    <m/>
    <m/>
    <m/>
  </r>
  <r>
    <n v="230"/>
    <s v=""/>
    <x v="0"/>
    <x v="0"/>
    <m/>
    <m/>
    <s v=""/>
    <m/>
    <m/>
    <m/>
    <n v="0"/>
    <m/>
    <m/>
    <n v="0"/>
    <n v="0"/>
    <n v="0"/>
    <m/>
    <m/>
    <m/>
    <m/>
    <m/>
    <m/>
    <m/>
    <m/>
    <m/>
    <m/>
    <m/>
    <m/>
    <n v="0"/>
    <n v="0"/>
    <n v="0"/>
    <n v="0"/>
    <n v="0"/>
    <n v="0"/>
    <n v="0"/>
    <n v="0"/>
    <m/>
    <m/>
    <m/>
  </r>
  <r>
    <n v="231"/>
    <s v=""/>
    <x v="0"/>
    <x v="0"/>
    <m/>
    <m/>
    <s v=""/>
    <m/>
    <m/>
    <m/>
    <n v="0"/>
    <m/>
    <m/>
    <n v="0"/>
    <n v="0"/>
    <n v="0"/>
    <m/>
    <m/>
    <m/>
    <m/>
    <m/>
    <m/>
    <m/>
    <m/>
    <m/>
    <m/>
    <m/>
    <m/>
    <n v="0"/>
    <n v="0"/>
    <n v="0"/>
    <n v="0"/>
    <n v="0"/>
    <n v="0"/>
    <n v="0"/>
    <n v="0"/>
    <m/>
    <m/>
    <m/>
  </r>
  <r>
    <n v="232"/>
    <s v=""/>
    <x v="0"/>
    <x v="0"/>
    <m/>
    <m/>
    <s v=""/>
    <m/>
    <m/>
    <m/>
    <n v="0"/>
    <m/>
    <m/>
    <n v="0"/>
    <n v="0"/>
    <n v="0"/>
    <m/>
    <m/>
    <m/>
    <m/>
    <m/>
    <m/>
    <m/>
    <m/>
    <m/>
    <m/>
    <m/>
    <m/>
    <n v="0"/>
    <n v="0"/>
    <n v="0"/>
    <n v="0"/>
    <n v="0"/>
    <n v="0"/>
    <n v="0"/>
    <n v="0"/>
    <m/>
    <m/>
    <m/>
  </r>
  <r>
    <n v="233"/>
    <s v=""/>
    <x v="0"/>
    <x v="0"/>
    <m/>
    <m/>
    <s v=""/>
    <m/>
    <m/>
    <m/>
    <n v="0"/>
    <m/>
    <m/>
    <n v="0"/>
    <n v="0"/>
    <n v="0"/>
    <m/>
    <m/>
    <m/>
    <m/>
    <m/>
    <m/>
    <m/>
    <m/>
    <m/>
    <m/>
    <m/>
    <m/>
    <n v="0"/>
    <n v="0"/>
    <n v="0"/>
    <n v="0"/>
    <n v="0"/>
    <n v="0"/>
    <n v="0"/>
    <n v="0"/>
    <m/>
    <m/>
    <m/>
  </r>
  <r>
    <n v="234"/>
    <s v=""/>
    <x v="0"/>
    <x v="0"/>
    <m/>
    <m/>
    <s v=""/>
    <m/>
    <m/>
    <m/>
    <n v="0"/>
    <m/>
    <m/>
    <n v="0"/>
    <n v="0"/>
    <n v="0"/>
    <m/>
    <m/>
    <m/>
    <m/>
    <m/>
    <m/>
    <m/>
    <m/>
    <m/>
    <m/>
    <m/>
    <m/>
    <n v="0"/>
    <n v="0"/>
    <n v="0"/>
    <n v="0"/>
    <n v="0"/>
    <n v="0"/>
    <n v="0"/>
    <n v="0"/>
    <m/>
    <m/>
    <m/>
  </r>
  <r>
    <n v="235"/>
    <s v=""/>
    <x v="0"/>
    <x v="0"/>
    <m/>
    <m/>
    <s v=""/>
    <m/>
    <m/>
    <m/>
    <n v="0"/>
    <m/>
    <m/>
    <n v="0"/>
    <n v="0"/>
    <n v="0"/>
    <m/>
    <m/>
    <m/>
    <m/>
    <m/>
    <m/>
    <m/>
    <m/>
    <m/>
    <m/>
    <m/>
    <m/>
    <n v="0"/>
    <n v="0"/>
    <n v="0"/>
    <n v="0"/>
    <n v="0"/>
    <n v="0"/>
    <n v="0"/>
    <n v="0"/>
    <m/>
    <m/>
    <m/>
  </r>
  <r>
    <n v="236"/>
    <s v=""/>
    <x v="0"/>
    <x v="0"/>
    <m/>
    <m/>
    <s v=""/>
    <m/>
    <m/>
    <m/>
    <n v="0"/>
    <m/>
    <m/>
    <n v="0"/>
    <n v="0"/>
    <n v="0"/>
    <m/>
    <m/>
    <m/>
    <m/>
    <m/>
    <m/>
    <m/>
    <m/>
    <m/>
    <m/>
    <m/>
    <m/>
    <n v="0"/>
    <n v="0"/>
    <n v="0"/>
    <n v="0"/>
    <n v="0"/>
    <n v="0"/>
    <n v="0"/>
    <n v="0"/>
    <m/>
    <m/>
    <m/>
  </r>
  <r>
    <n v="237"/>
    <s v=""/>
    <x v="0"/>
    <x v="0"/>
    <m/>
    <m/>
    <s v=""/>
    <m/>
    <m/>
    <m/>
    <n v="0"/>
    <m/>
    <m/>
    <n v="0"/>
    <n v="0"/>
    <n v="0"/>
    <m/>
    <m/>
    <m/>
    <m/>
    <m/>
    <m/>
    <m/>
    <m/>
    <m/>
    <m/>
    <m/>
    <m/>
    <n v="0"/>
    <n v="0"/>
    <n v="0"/>
    <n v="0"/>
    <n v="0"/>
    <n v="0"/>
    <n v="0"/>
    <n v="0"/>
    <m/>
    <m/>
    <m/>
  </r>
  <r>
    <n v="238"/>
    <s v=""/>
    <x v="0"/>
    <x v="0"/>
    <m/>
    <m/>
    <s v=""/>
    <m/>
    <m/>
    <m/>
    <n v="0"/>
    <m/>
    <m/>
    <n v="0"/>
    <n v="0"/>
    <n v="0"/>
    <m/>
    <m/>
    <m/>
    <m/>
    <m/>
    <m/>
    <m/>
    <m/>
    <m/>
    <m/>
    <m/>
    <m/>
    <n v="0"/>
    <n v="0"/>
    <n v="0"/>
    <n v="0"/>
    <n v="0"/>
    <n v="0"/>
    <n v="0"/>
    <n v="0"/>
    <m/>
    <m/>
    <m/>
  </r>
  <r>
    <n v="239"/>
    <s v=""/>
    <x v="0"/>
    <x v="0"/>
    <m/>
    <m/>
    <s v=""/>
    <m/>
    <m/>
    <m/>
    <n v="0"/>
    <m/>
    <m/>
    <n v="0"/>
    <n v="0"/>
    <n v="0"/>
    <m/>
    <m/>
    <m/>
    <m/>
    <m/>
    <m/>
    <m/>
    <m/>
    <m/>
    <m/>
    <m/>
    <m/>
    <n v="0"/>
    <n v="0"/>
    <n v="0"/>
    <n v="0"/>
    <n v="0"/>
    <n v="0"/>
    <n v="0"/>
    <n v="0"/>
    <m/>
    <m/>
    <m/>
  </r>
  <r>
    <n v="240"/>
    <s v=""/>
    <x v="0"/>
    <x v="0"/>
    <m/>
    <m/>
    <s v=""/>
    <m/>
    <m/>
    <m/>
    <n v="0"/>
    <m/>
    <m/>
    <n v="0"/>
    <n v="0"/>
    <n v="0"/>
    <m/>
    <m/>
    <m/>
    <m/>
    <m/>
    <m/>
    <m/>
    <m/>
    <m/>
    <m/>
    <m/>
    <m/>
    <n v="0"/>
    <n v="0"/>
    <n v="0"/>
    <n v="0"/>
    <n v="0"/>
    <n v="0"/>
    <n v="0"/>
    <n v="0"/>
    <m/>
    <m/>
    <m/>
  </r>
  <r>
    <n v="241"/>
    <s v=""/>
    <x v="0"/>
    <x v="0"/>
    <m/>
    <m/>
    <s v=""/>
    <m/>
    <m/>
    <m/>
    <n v="0"/>
    <m/>
    <m/>
    <n v="0"/>
    <n v="0"/>
    <n v="0"/>
    <m/>
    <m/>
    <m/>
    <m/>
    <m/>
    <m/>
    <m/>
    <m/>
    <m/>
    <m/>
    <m/>
    <m/>
    <n v="0"/>
    <n v="0"/>
    <n v="0"/>
    <n v="0"/>
    <n v="0"/>
    <n v="0"/>
    <n v="0"/>
    <n v="0"/>
    <m/>
    <m/>
    <m/>
  </r>
  <r>
    <n v="242"/>
    <s v=""/>
    <x v="0"/>
    <x v="0"/>
    <m/>
    <m/>
    <s v=""/>
    <m/>
    <m/>
    <m/>
    <n v="0"/>
    <m/>
    <m/>
    <n v="0"/>
    <n v="0"/>
    <n v="0"/>
    <m/>
    <m/>
    <m/>
    <m/>
    <m/>
    <m/>
    <m/>
    <m/>
    <m/>
    <m/>
    <m/>
    <m/>
    <n v="0"/>
    <n v="0"/>
    <n v="0"/>
    <n v="0"/>
    <n v="0"/>
    <n v="0"/>
    <n v="0"/>
    <n v="0"/>
    <m/>
    <m/>
    <m/>
  </r>
  <r>
    <n v="243"/>
    <s v=""/>
    <x v="0"/>
    <x v="0"/>
    <m/>
    <m/>
    <s v=""/>
    <m/>
    <m/>
    <m/>
    <n v="0"/>
    <m/>
    <m/>
    <n v="0"/>
    <n v="0"/>
    <n v="0"/>
    <m/>
    <m/>
    <m/>
    <m/>
    <m/>
    <m/>
    <m/>
    <m/>
    <m/>
    <m/>
    <m/>
    <m/>
    <n v="0"/>
    <n v="0"/>
    <n v="0"/>
    <n v="0"/>
    <n v="0"/>
    <n v="0"/>
    <n v="0"/>
    <n v="0"/>
    <m/>
    <m/>
    <m/>
  </r>
  <r>
    <n v="244"/>
    <s v=""/>
    <x v="0"/>
    <x v="0"/>
    <m/>
    <m/>
    <s v=""/>
    <m/>
    <m/>
    <m/>
    <n v="0"/>
    <m/>
    <m/>
    <n v="0"/>
    <n v="0"/>
    <n v="0"/>
    <m/>
    <m/>
    <m/>
    <m/>
    <m/>
    <m/>
    <m/>
    <m/>
    <m/>
    <m/>
    <m/>
    <m/>
    <n v="0"/>
    <n v="0"/>
    <n v="0"/>
    <n v="0"/>
    <n v="0"/>
    <n v="0"/>
    <n v="0"/>
    <n v="0"/>
    <m/>
    <m/>
    <m/>
  </r>
  <r>
    <n v="245"/>
    <s v=""/>
    <x v="0"/>
    <x v="0"/>
    <m/>
    <m/>
    <s v=""/>
    <m/>
    <m/>
    <m/>
    <n v="0"/>
    <m/>
    <m/>
    <n v="0"/>
    <n v="0"/>
    <n v="0"/>
    <m/>
    <m/>
    <m/>
    <m/>
    <m/>
    <m/>
    <m/>
    <m/>
    <m/>
    <m/>
    <m/>
    <m/>
    <n v="0"/>
    <n v="0"/>
    <n v="0"/>
    <n v="0"/>
    <n v="0"/>
    <n v="0"/>
    <n v="0"/>
    <n v="0"/>
    <m/>
    <m/>
    <m/>
  </r>
  <r>
    <n v="246"/>
    <s v=""/>
    <x v="0"/>
    <x v="0"/>
    <m/>
    <m/>
    <s v=""/>
    <m/>
    <m/>
    <m/>
    <n v="0"/>
    <m/>
    <m/>
    <n v="0"/>
    <n v="0"/>
    <n v="0"/>
    <m/>
    <m/>
    <m/>
    <m/>
    <m/>
    <m/>
    <m/>
    <m/>
    <m/>
    <m/>
    <m/>
    <m/>
    <n v="0"/>
    <n v="0"/>
    <n v="0"/>
    <n v="0"/>
    <n v="0"/>
    <n v="0"/>
    <n v="0"/>
    <n v="0"/>
    <m/>
    <m/>
    <m/>
  </r>
  <r>
    <n v="247"/>
    <s v=""/>
    <x v="0"/>
    <x v="0"/>
    <m/>
    <m/>
    <s v=""/>
    <m/>
    <m/>
    <m/>
    <n v="0"/>
    <m/>
    <m/>
    <n v="0"/>
    <n v="0"/>
    <n v="0"/>
    <m/>
    <m/>
    <m/>
    <m/>
    <m/>
    <m/>
    <m/>
    <m/>
    <m/>
    <m/>
    <m/>
    <m/>
    <n v="0"/>
    <n v="0"/>
    <n v="0"/>
    <n v="0"/>
    <n v="0"/>
    <n v="0"/>
    <n v="0"/>
    <n v="0"/>
    <m/>
    <m/>
    <m/>
  </r>
  <r>
    <n v="248"/>
    <s v=""/>
    <x v="0"/>
    <x v="0"/>
    <m/>
    <m/>
    <s v=""/>
    <m/>
    <m/>
    <m/>
    <n v="0"/>
    <m/>
    <m/>
    <n v="0"/>
    <n v="0"/>
    <n v="0"/>
    <m/>
    <m/>
    <m/>
    <m/>
    <m/>
    <m/>
    <m/>
    <m/>
    <m/>
    <m/>
    <m/>
    <m/>
    <n v="0"/>
    <n v="0"/>
    <n v="0"/>
    <n v="0"/>
    <n v="0"/>
    <n v="0"/>
    <n v="0"/>
    <n v="0"/>
    <m/>
    <m/>
    <m/>
  </r>
  <r>
    <n v="249"/>
    <s v=""/>
    <x v="0"/>
    <x v="0"/>
    <m/>
    <m/>
    <s v=""/>
    <m/>
    <m/>
    <m/>
    <n v="0"/>
    <m/>
    <m/>
    <n v="0"/>
    <n v="0"/>
    <n v="0"/>
    <m/>
    <m/>
    <m/>
    <m/>
    <m/>
    <m/>
    <m/>
    <m/>
    <m/>
    <m/>
    <m/>
    <m/>
    <n v="0"/>
    <n v="0"/>
    <n v="0"/>
    <n v="0"/>
    <n v="0"/>
    <n v="0"/>
    <n v="0"/>
    <n v="0"/>
    <m/>
    <m/>
    <m/>
  </r>
  <r>
    <n v="250"/>
    <s v=""/>
    <x v="0"/>
    <x v="0"/>
    <m/>
    <m/>
    <s v=""/>
    <m/>
    <m/>
    <m/>
    <n v="0"/>
    <m/>
    <m/>
    <n v="0"/>
    <n v="0"/>
    <n v="0"/>
    <m/>
    <m/>
    <m/>
    <m/>
    <m/>
    <m/>
    <m/>
    <m/>
    <m/>
    <m/>
    <m/>
    <m/>
    <n v="0"/>
    <n v="0"/>
    <n v="0"/>
    <n v="0"/>
    <n v="0"/>
    <n v="0"/>
    <n v="0"/>
    <n v="0"/>
    <m/>
    <m/>
    <m/>
  </r>
  <r>
    <n v="251"/>
    <s v=""/>
    <x v="0"/>
    <x v="0"/>
    <m/>
    <m/>
    <s v=""/>
    <m/>
    <m/>
    <m/>
    <n v="0"/>
    <m/>
    <m/>
    <n v="0"/>
    <n v="0"/>
    <n v="0"/>
    <m/>
    <m/>
    <m/>
    <m/>
    <m/>
    <m/>
    <m/>
    <m/>
    <m/>
    <m/>
    <m/>
    <m/>
    <n v="0"/>
    <n v="0"/>
    <n v="0"/>
    <n v="0"/>
    <n v="0"/>
    <n v="0"/>
    <n v="0"/>
    <n v="0"/>
    <m/>
    <m/>
    <m/>
  </r>
  <r>
    <n v="252"/>
    <s v=""/>
    <x v="0"/>
    <x v="0"/>
    <m/>
    <m/>
    <s v=""/>
    <m/>
    <m/>
    <m/>
    <n v="0"/>
    <m/>
    <m/>
    <n v="0"/>
    <n v="0"/>
    <n v="0"/>
    <m/>
    <m/>
    <m/>
    <m/>
    <m/>
    <m/>
    <m/>
    <m/>
    <m/>
    <m/>
    <m/>
    <m/>
    <n v="0"/>
    <n v="0"/>
    <n v="0"/>
    <n v="0"/>
    <n v="0"/>
    <n v="0"/>
    <n v="0"/>
    <n v="0"/>
    <m/>
    <m/>
    <m/>
  </r>
  <r>
    <n v="253"/>
    <s v=""/>
    <x v="0"/>
    <x v="0"/>
    <m/>
    <m/>
    <s v=""/>
    <m/>
    <m/>
    <m/>
    <n v="0"/>
    <m/>
    <m/>
    <n v="0"/>
    <n v="0"/>
    <n v="0"/>
    <m/>
    <m/>
    <m/>
    <m/>
    <m/>
    <m/>
    <m/>
    <m/>
    <m/>
    <m/>
    <m/>
    <m/>
    <n v="0"/>
    <n v="0"/>
    <n v="0"/>
    <n v="0"/>
    <n v="0"/>
    <n v="0"/>
    <n v="0"/>
    <n v="0"/>
    <m/>
    <m/>
    <m/>
  </r>
  <r>
    <n v="254"/>
    <s v=""/>
    <x v="0"/>
    <x v="0"/>
    <m/>
    <m/>
    <s v=""/>
    <m/>
    <m/>
    <m/>
    <n v="0"/>
    <m/>
    <m/>
    <n v="0"/>
    <n v="0"/>
    <n v="0"/>
    <m/>
    <m/>
    <m/>
    <m/>
    <m/>
    <m/>
    <m/>
    <m/>
    <m/>
    <m/>
    <m/>
    <m/>
    <n v="0"/>
    <n v="0"/>
    <n v="0"/>
    <n v="0"/>
    <n v="0"/>
    <n v="0"/>
    <n v="0"/>
    <n v="0"/>
    <m/>
    <m/>
    <m/>
  </r>
  <r>
    <n v="255"/>
    <s v=""/>
    <x v="0"/>
    <x v="0"/>
    <m/>
    <m/>
    <s v=""/>
    <m/>
    <m/>
    <m/>
    <n v="0"/>
    <m/>
    <m/>
    <n v="0"/>
    <n v="0"/>
    <n v="0"/>
    <m/>
    <m/>
    <m/>
    <m/>
    <m/>
    <m/>
    <m/>
    <m/>
    <m/>
    <m/>
    <m/>
    <m/>
    <n v="0"/>
    <n v="0"/>
    <n v="0"/>
    <n v="0"/>
    <n v="0"/>
    <n v="0"/>
    <n v="0"/>
    <n v="0"/>
    <m/>
    <m/>
    <m/>
  </r>
  <r>
    <n v="256"/>
    <s v=""/>
    <x v="0"/>
    <x v="0"/>
    <m/>
    <m/>
    <s v=""/>
    <m/>
    <m/>
    <m/>
    <n v="0"/>
    <m/>
    <m/>
    <n v="0"/>
    <n v="0"/>
    <n v="0"/>
    <m/>
    <m/>
    <m/>
    <m/>
    <m/>
    <m/>
    <m/>
    <m/>
    <m/>
    <m/>
    <m/>
    <m/>
    <n v="0"/>
    <n v="0"/>
    <n v="0"/>
    <n v="0"/>
    <n v="0"/>
    <n v="0"/>
    <n v="0"/>
    <n v="0"/>
    <m/>
    <m/>
    <m/>
  </r>
  <r>
    <n v="257"/>
    <s v=""/>
    <x v="0"/>
    <x v="0"/>
    <m/>
    <m/>
    <s v=""/>
    <m/>
    <m/>
    <m/>
    <n v="0"/>
    <m/>
    <m/>
    <n v="0"/>
    <n v="0"/>
    <n v="0"/>
    <m/>
    <m/>
    <m/>
    <m/>
    <m/>
    <m/>
    <m/>
    <m/>
    <m/>
    <m/>
    <m/>
    <m/>
    <n v="0"/>
    <n v="0"/>
    <n v="0"/>
    <n v="0"/>
    <n v="0"/>
    <n v="0"/>
    <n v="0"/>
    <n v="0"/>
    <m/>
    <m/>
    <m/>
  </r>
  <r>
    <n v="258"/>
    <s v=""/>
    <x v="0"/>
    <x v="0"/>
    <m/>
    <m/>
    <s v=""/>
    <m/>
    <m/>
    <m/>
    <n v="0"/>
    <m/>
    <m/>
    <n v="0"/>
    <n v="0"/>
    <n v="0"/>
    <m/>
    <m/>
    <m/>
    <m/>
    <m/>
    <m/>
    <m/>
    <m/>
    <m/>
    <m/>
    <m/>
    <m/>
    <n v="0"/>
    <n v="0"/>
    <n v="0"/>
    <n v="0"/>
    <n v="0"/>
    <n v="0"/>
    <n v="0"/>
    <n v="0"/>
    <m/>
    <m/>
    <m/>
  </r>
  <r>
    <n v="259"/>
    <s v=""/>
    <x v="0"/>
    <x v="0"/>
    <m/>
    <m/>
    <s v=""/>
    <m/>
    <m/>
    <m/>
    <n v="0"/>
    <m/>
    <m/>
    <n v="0"/>
    <n v="0"/>
    <n v="0"/>
    <m/>
    <m/>
    <m/>
    <m/>
    <m/>
    <m/>
    <m/>
    <m/>
    <m/>
    <m/>
    <m/>
    <m/>
    <n v="0"/>
    <n v="0"/>
    <n v="0"/>
    <n v="0"/>
    <n v="0"/>
    <n v="0"/>
    <n v="0"/>
    <n v="0"/>
    <m/>
    <m/>
    <m/>
  </r>
  <r>
    <n v="260"/>
    <s v=""/>
    <x v="0"/>
    <x v="0"/>
    <m/>
    <m/>
    <s v=""/>
    <m/>
    <m/>
    <m/>
    <n v="0"/>
    <m/>
    <m/>
    <n v="0"/>
    <n v="0"/>
    <n v="0"/>
    <m/>
    <m/>
    <m/>
    <m/>
    <m/>
    <m/>
    <m/>
    <m/>
    <m/>
    <m/>
    <m/>
    <m/>
    <n v="0"/>
    <n v="0"/>
    <n v="0"/>
    <n v="0"/>
    <n v="0"/>
    <n v="0"/>
    <n v="0"/>
    <n v="0"/>
    <m/>
    <m/>
    <m/>
  </r>
  <r>
    <n v="261"/>
    <s v=""/>
    <x v="0"/>
    <x v="0"/>
    <m/>
    <m/>
    <s v=""/>
    <m/>
    <m/>
    <m/>
    <n v="0"/>
    <m/>
    <m/>
    <n v="0"/>
    <n v="0"/>
    <n v="0"/>
    <m/>
    <m/>
    <m/>
    <m/>
    <m/>
    <m/>
    <m/>
    <m/>
    <m/>
    <m/>
    <m/>
    <m/>
    <n v="0"/>
    <n v="0"/>
    <n v="0"/>
    <n v="0"/>
    <n v="0"/>
    <n v="0"/>
    <n v="0"/>
    <n v="0"/>
    <m/>
    <m/>
    <m/>
  </r>
  <r>
    <n v="262"/>
    <s v=""/>
    <x v="0"/>
    <x v="0"/>
    <m/>
    <m/>
    <s v=""/>
    <m/>
    <m/>
    <m/>
    <n v="0"/>
    <m/>
    <m/>
    <n v="0"/>
    <n v="0"/>
    <n v="0"/>
    <m/>
    <m/>
    <m/>
    <m/>
    <m/>
    <m/>
    <m/>
    <m/>
    <m/>
    <m/>
    <m/>
    <m/>
    <n v="0"/>
    <n v="0"/>
    <n v="0"/>
    <n v="0"/>
    <n v="0"/>
    <n v="0"/>
    <n v="0"/>
    <n v="0"/>
    <m/>
    <m/>
    <m/>
  </r>
  <r>
    <n v="263"/>
    <s v=""/>
    <x v="0"/>
    <x v="0"/>
    <m/>
    <m/>
    <s v=""/>
    <m/>
    <m/>
    <m/>
    <n v="0"/>
    <m/>
    <m/>
    <n v="0"/>
    <n v="0"/>
    <n v="0"/>
    <m/>
    <m/>
    <m/>
    <m/>
    <m/>
    <m/>
    <m/>
    <m/>
    <m/>
    <m/>
    <m/>
    <m/>
    <n v="0"/>
    <n v="0"/>
    <n v="0"/>
    <n v="0"/>
    <n v="0"/>
    <n v="0"/>
    <n v="0"/>
    <n v="0"/>
    <m/>
    <m/>
    <m/>
  </r>
  <r>
    <n v="264"/>
    <s v=""/>
    <x v="0"/>
    <x v="0"/>
    <m/>
    <m/>
    <s v=""/>
    <m/>
    <m/>
    <m/>
    <n v="0"/>
    <m/>
    <m/>
    <n v="0"/>
    <n v="0"/>
    <n v="0"/>
    <m/>
    <m/>
    <m/>
    <m/>
    <m/>
    <m/>
    <m/>
    <m/>
    <m/>
    <m/>
    <m/>
    <m/>
    <n v="0"/>
    <n v="0"/>
    <n v="0"/>
    <n v="0"/>
    <n v="0"/>
    <n v="0"/>
    <n v="0"/>
    <n v="0"/>
    <m/>
    <m/>
    <m/>
  </r>
  <r>
    <n v="265"/>
    <s v=""/>
    <x v="0"/>
    <x v="0"/>
    <m/>
    <m/>
    <s v=""/>
    <m/>
    <m/>
    <m/>
    <n v="0"/>
    <m/>
    <m/>
    <n v="0"/>
    <n v="0"/>
    <n v="0"/>
    <m/>
    <m/>
    <m/>
    <m/>
    <m/>
    <m/>
    <m/>
    <m/>
    <m/>
    <m/>
    <m/>
    <m/>
    <n v="0"/>
    <n v="0"/>
    <n v="0"/>
    <n v="0"/>
    <n v="0"/>
    <n v="0"/>
    <n v="0"/>
    <n v="0"/>
    <m/>
    <m/>
    <m/>
  </r>
  <r>
    <n v="266"/>
    <s v=""/>
    <x v="0"/>
    <x v="0"/>
    <m/>
    <m/>
    <s v=""/>
    <m/>
    <m/>
    <m/>
    <n v="0"/>
    <m/>
    <m/>
    <n v="0"/>
    <n v="0"/>
    <n v="0"/>
    <m/>
    <m/>
    <m/>
    <m/>
    <m/>
    <m/>
    <m/>
    <m/>
    <m/>
    <m/>
    <m/>
    <m/>
    <n v="0"/>
    <n v="0"/>
    <n v="0"/>
    <n v="0"/>
    <n v="0"/>
    <n v="0"/>
    <n v="0"/>
    <n v="0"/>
    <m/>
    <m/>
    <m/>
  </r>
  <r>
    <n v="267"/>
    <s v=""/>
    <x v="0"/>
    <x v="0"/>
    <m/>
    <m/>
    <s v=""/>
    <m/>
    <m/>
    <m/>
    <n v="0"/>
    <m/>
    <m/>
    <n v="0"/>
    <n v="0"/>
    <n v="0"/>
    <m/>
    <m/>
    <m/>
    <m/>
    <m/>
    <m/>
    <m/>
    <m/>
    <m/>
    <m/>
    <m/>
    <m/>
    <n v="0"/>
    <n v="0"/>
    <n v="0"/>
    <n v="0"/>
    <n v="0"/>
    <n v="0"/>
    <n v="0"/>
    <n v="0"/>
    <m/>
    <m/>
    <m/>
  </r>
  <r>
    <n v="268"/>
    <s v=""/>
    <x v="0"/>
    <x v="0"/>
    <m/>
    <m/>
    <s v=""/>
    <m/>
    <m/>
    <m/>
    <n v="0"/>
    <m/>
    <m/>
    <n v="0"/>
    <n v="0"/>
    <n v="0"/>
    <m/>
    <m/>
    <m/>
    <m/>
    <m/>
    <m/>
    <m/>
    <m/>
    <m/>
    <m/>
    <m/>
    <m/>
    <n v="0"/>
    <n v="0"/>
    <n v="0"/>
    <n v="0"/>
    <n v="0"/>
    <n v="0"/>
    <n v="0"/>
    <n v="0"/>
    <m/>
    <m/>
    <m/>
  </r>
  <r>
    <n v="269"/>
    <s v=""/>
    <x v="0"/>
    <x v="0"/>
    <m/>
    <m/>
    <s v=""/>
    <m/>
    <m/>
    <m/>
    <n v="0"/>
    <m/>
    <m/>
    <n v="0"/>
    <n v="0"/>
    <n v="0"/>
    <m/>
    <m/>
    <m/>
    <m/>
    <m/>
    <m/>
    <m/>
    <m/>
    <m/>
    <m/>
    <m/>
    <m/>
    <n v="0"/>
    <n v="0"/>
    <n v="0"/>
    <n v="0"/>
    <n v="0"/>
    <n v="0"/>
    <n v="0"/>
    <n v="0"/>
    <m/>
    <m/>
    <m/>
  </r>
  <r>
    <n v="270"/>
    <s v=""/>
    <x v="0"/>
    <x v="0"/>
    <m/>
    <m/>
    <s v=""/>
    <m/>
    <m/>
    <m/>
    <n v="0"/>
    <m/>
    <m/>
    <n v="0"/>
    <n v="0"/>
    <n v="0"/>
    <m/>
    <m/>
    <m/>
    <m/>
    <m/>
    <m/>
    <m/>
    <m/>
    <m/>
    <m/>
    <m/>
    <m/>
    <n v="0"/>
    <n v="0"/>
    <n v="0"/>
    <n v="0"/>
    <n v="0"/>
    <n v="0"/>
    <n v="0"/>
    <n v="0"/>
    <m/>
    <m/>
    <m/>
  </r>
  <r>
    <n v="271"/>
    <s v=""/>
    <x v="0"/>
    <x v="0"/>
    <m/>
    <m/>
    <s v=""/>
    <m/>
    <m/>
    <m/>
    <n v="0"/>
    <m/>
    <m/>
    <n v="0"/>
    <n v="0"/>
    <n v="0"/>
    <m/>
    <m/>
    <m/>
    <m/>
    <m/>
    <m/>
    <m/>
    <m/>
    <m/>
    <m/>
    <m/>
    <m/>
    <n v="0"/>
    <n v="0"/>
    <n v="0"/>
    <n v="0"/>
    <n v="0"/>
    <n v="0"/>
    <n v="0"/>
    <n v="0"/>
    <m/>
    <m/>
    <m/>
  </r>
  <r>
    <n v="272"/>
    <s v=""/>
    <x v="0"/>
    <x v="0"/>
    <m/>
    <m/>
    <s v=""/>
    <m/>
    <m/>
    <m/>
    <n v="0"/>
    <m/>
    <m/>
    <n v="0"/>
    <n v="0"/>
    <n v="0"/>
    <m/>
    <m/>
    <m/>
    <m/>
    <m/>
    <m/>
    <m/>
    <m/>
    <m/>
    <m/>
    <m/>
    <m/>
    <n v="0"/>
    <n v="0"/>
    <n v="0"/>
    <n v="0"/>
    <n v="0"/>
    <n v="0"/>
    <n v="0"/>
    <n v="0"/>
    <m/>
    <m/>
    <m/>
  </r>
  <r>
    <n v="273"/>
    <s v=""/>
    <x v="0"/>
    <x v="0"/>
    <m/>
    <m/>
    <s v=""/>
    <m/>
    <m/>
    <m/>
    <n v="0"/>
    <m/>
    <m/>
    <n v="0"/>
    <n v="0"/>
    <n v="0"/>
    <m/>
    <m/>
    <m/>
    <m/>
    <m/>
    <m/>
    <m/>
    <m/>
    <m/>
    <m/>
    <m/>
    <m/>
    <n v="0"/>
    <n v="0"/>
    <n v="0"/>
    <n v="0"/>
    <n v="0"/>
    <n v="0"/>
    <n v="0"/>
    <n v="0"/>
    <m/>
    <m/>
    <m/>
  </r>
  <r>
    <n v="274"/>
    <s v=""/>
    <x v="0"/>
    <x v="0"/>
    <m/>
    <m/>
    <s v=""/>
    <m/>
    <m/>
    <m/>
    <n v="0"/>
    <m/>
    <m/>
    <n v="0"/>
    <n v="0"/>
    <n v="0"/>
    <m/>
    <m/>
    <m/>
    <m/>
    <m/>
    <m/>
    <m/>
    <m/>
    <m/>
    <m/>
    <m/>
    <m/>
    <n v="0"/>
    <n v="0"/>
    <n v="0"/>
    <n v="0"/>
    <n v="0"/>
    <n v="0"/>
    <n v="0"/>
    <n v="0"/>
    <m/>
    <m/>
    <m/>
  </r>
  <r>
    <n v="275"/>
    <s v=""/>
    <x v="0"/>
    <x v="0"/>
    <m/>
    <m/>
    <s v=""/>
    <m/>
    <m/>
    <m/>
    <n v="0"/>
    <m/>
    <m/>
    <n v="0"/>
    <n v="0"/>
    <n v="0"/>
    <m/>
    <m/>
    <m/>
    <m/>
    <m/>
    <m/>
    <m/>
    <m/>
    <m/>
    <m/>
    <m/>
    <m/>
    <n v="0"/>
    <n v="0"/>
    <n v="0"/>
    <n v="0"/>
    <n v="0"/>
    <n v="0"/>
    <n v="0"/>
    <n v="0"/>
    <m/>
    <m/>
    <m/>
  </r>
  <r>
    <n v="276"/>
    <s v=""/>
    <x v="0"/>
    <x v="0"/>
    <m/>
    <m/>
    <s v=""/>
    <m/>
    <m/>
    <m/>
    <n v="0"/>
    <m/>
    <m/>
    <n v="0"/>
    <n v="0"/>
    <n v="0"/>
    <m/>
    <m/>
    <m/>
    <m/>
    <m/>
    <m/>
    <m/>
    <m/>
    <m/>
    <m/>
    <m/>
    <m/>
    <n v="0"/>
    <n v="0"/>
    <n v="0"/>
    <n v="0"/>
    <n v="0"/>
    <n v="0"/>
    <n v="0"/>
    <n v="0"/>
    <m/>
    <m/>
    <m/>
  </r>
  <r>
    <n v="277"/>
    <s v=""/>
    <x v="0"/>
    <x v="0"/>
    <m/>
    <m/>
    <s v=""/>
    <m/>
    <m/>
    <m/>
    <n v="0"/>
    <m/>
    <m/>
    <n v="0"/>
    <n v="0"/>
    <n v="0"/>
    <m/>
    <m/>
    <m/>
    <m/>
    <m/>
    <m/>
    <m/>
    <m/>
    <m/>
    <m/>
    <m/>
    <m/>
    <n v="0"/>
    <n v="0"/>
    <n v="0"/>
    <n v="0"/>
    <n v="0"/>
    <n v="0"/>
    <n v="0"/>
    <n v="0"/>
    <m/>
    <m/>
    <m/>
  </r>
  <r>
    <n v="278"/>
    <s v=""/>
    <x v="0"/>
    <x v="0"/>
    <m/>
    <m/>
    <s v=""/>
    <m/>
    <m/>
    <m/>
    <n v="0"/>
    <m/>
    <m/>
    <n v="0"/>
    <n v="0"/>
    <n v="0"/>
    <m/>
    <m/>
    <m/>
    <m/>
    <m/>
    <m/>
    <m/>
    <m/>
    <m/>
    <m/>
    <m/>
    <m/>
    <n v="0"/>
    <n v="0"/>
    <n v="0"/>
    <n v="0"/>
    <n v="0"/>
    <n v="0"/>
    <n v="0"/>
    <n v="0"/>
    <m/>
    <m/>
    <m/>
  </r>
  <r>
    <n v="279"/>
    <s v=""/>
    <x v="0"/>
    <x v="0"/>
    <m/>
    <m/>
    <s v=""/>
    <m/>
    <m/>
    <m/>
    <n v="0"/>
    <m/>
    <m/>
    <n v="0"/>
    <n v="0"/>
    <n v="0"/>
    <m/>
    <m/>
    <m/>
    <m/>
    <m/>
    <m/>
    <m/>
    <m/>
    <m/>
    <m/>
    <m/>
    <m/>
    <n v="0"/>
    <n v="0"/>
    <n v="0"/>
    <n v="0"/>
    <n v="0"/>
    <n v="0"/>
    <n v="0"/>
    <n v="0"/>
    <m/>
    <m/>
    <m/>
  </r>
  <r>
    <n v="280"/>
    <s v=""/>
    <x v="0"/>
    <x v="0"/>
    <m/>
    <m/>
    <s v=""/>
    <m/>
    <m/>
    <m/>
    <n v="0"/>
    <m/>
    <m/>
    <n v="0"/>
    <n v="0"/>
    <n v="0"/>
    <m/>
    <m/>
    <m/>
    <m/>
    <m/>
    <m/>
    <m/>
    <m/>
    <m/>
    <m/>
    <m/>
    <m/>
    <n v="0"/>
    <n v="0"/>
    <n v="0"/>
    <n v="0"/>
    <n v="0"/>
    <n v="0"/>
    <n v="0"/>
    <n v="0"/>
    <m/>
    <m/>
    <m/>
  </r>
  <r>
    <n v="281"/>
    <s v=""/>
    <x v="0"/>
    <x v="0"/>
    <m/>
    <m/>
    <s v=""/>
    <m/>
    <m/>
    <m/>
    <n v="0"/>
    <m/>
    <m/>
    <n v="0"/>
    <n v="0"/>
    <n v="0"/>
    <m/>
    <m/>
    <m/>
    <m/>
    <m/>
    <m/>
    <m/>
    <m/>
    <m/>
    <m/>
    <m/>
    <m/>
    <n v="0"/>
    <n v="0"/>
    <n v="0"/>
    <n v="0"/>
    <n v="0"/>
    <n v="0"/>
    <n v="0"/>
    <n v="0"/>
    <m/>
    <m/>
    <m/>
  </r>
  <r>
    <n v="282"/>
    <s v=""/>
    <x v="0"/>
    <x v="0"/>
    <m/>
    <m/>
    <s v=""/>
    <m/>
    <m/>
    <m/>
    <n v="0"/>
    <m/>
    <m/>
    <n v="0"/>
    <n v="0"/>
    <n v="0"/>
    <m/>
    <m/>
    <m/>
    <m/>
    <m/>
    <m/>
    <m/>
    <m/>
    <m/>
    <m/>
    <m/>
    <m/>
    <n v="0"/>
    <n v="0"/>
    <n v="0"/>
    <n v="0"/>
    <n v="0"/>
    <n v="0"/>
    <n v="0"/>
    <n v="0"/>
    <m/>
    <m/>
    <m/>
  </r>
  <r>
    <n v="283"/>
    <s v=""/>
    <x v="0"/>
    <x v="0"/>
    <m/>
    <m/>
    <s v=""/>
    <m/>
    <m/>
    <m/>
    <n v="0"/>
    <m/>
    <m/>
    <n v="0"/>
    <n v="0"/>
    <n v="0"/>
    <m/>
    <m/>
    <m/>
    <m/>
    <m/>
    <m/>
    <m/>
    <m/>
    <m/>
    <m/>
    <m/>
    <m/>
    <n v="0"/>
    <n v="0"/>
    <n v="0"/>
    <n v="0"/>
    <n v="0"/>
    <n v="0"/>
    <n v="0"/>
    <n v="0"/>
    <m/>
    <m/>
    <m/>
  </r>
  <r>
    <n v="284"/>
    <s v=""/>
    <x v="0"/>
    <x v="0"/>
    <m/>
    <m/>
    <s v=""/>
    <m/>
    <m/>
    <m/>
    <n v="0"/>
    <m/>
    <m/>
    <n v="0"/>
    <n v="0"/>
    <n v="0"/>
    <m/>
    <m/>
    <m/>
    <m/>
    <m/>
    <m/>
    <m/>
    <m/>
    <m/>
    <m/>
    <m/>
    <m/>
    <n v="0"/>
    <n v="0"/>
    <n v="0"/>
    <n v="0"/>
    <n v="0"/>
    <n v="0"/>
    <n v="0"/>
    <n v="0"/>
    <m/>
    <m/>
    <m/>
  </r>
  <r>
    <n v="285"/>
    <s v=""/>
    <x v="0"/>
    <x v="0"/>
    <m/>
    <m/>
    <s v=""/>
    <m/>
    <m/>
    <m/>
    <n v="0"/>
    <m/>
    <m/>
    <n v="0"/>
    <n v="0"/>
    <n v="0"/>
    <m/>
    <m/>
    <m/>
    <m/>
    <m/>
    <m/>
    <m/>
    <m/>
    <m/>
    <m/>
    <m/>
    <m/>
    <n v="0"/>
    <n v="0"/>
    <n v="0"/>
    <n v="0"/>
    <n v="0"/>
    <n v="0"/>
    <n v="0"/>
    <n v="0"/>
    <m/>
    <m/>
    <m/>
  </r>
  <r>
    <n v="286"/>
    <s v=""/>
    <x v="0"/>
    <x v="0"/>
    <m/>
    <m/>
    <s v=""/>
    <m/>
    <m/>
    <m/>
    <n v="0"/>
    <m/>
    <m/>
    <n v="0"/>
    <n v="0"/>
    <n v="0"/>
    <m/>
    <m/>
    <m/>
    <m/>
    <m/>
    <m/>
    <m/>
    <m/>
    <m/>
    <m/>
    <m/>
    <m/>
    <n v="0"/>
    <n v="0"/>
    <n v="0"/>
    <n v="0"/>
    <n v="0"/>
    <n v="0"/>
    <n v="0"/>
    <n v="0"/>
    <m/>
    <m/>
    <m/>
  </r>
  <r>
    <n v="287"/>
    <s v=""/>
    <x v="0"/>
    <x v="0"/>
    <m/>
    <m/>
    <s v=""/>
    <m/>
    <m/>
    <m/>
    <n v="0"/>
    <m/>
    <m/>
    <n v="0"/>
    <n v="0"/>
    <n v="0"/>
    <m/>
    <m/>
    <m/>
    <m/>
    <m/>
    <m/>
    <m/>
    <m/>
    <m/>
    <m/>
    <m/>
    <m/>
    <n v="0"/>
    <n v="0"/>
    <n v="0"/>
    <n v="0"/>
    <n v="0"/>
    <n v="0"/>
    <n v="0"/>
    <n v="0"/>
    <m/>
    <m/>
    <m/>
  </r>
  <r>
    <n v="288"/>
    <s v=""/>
    <x v="0"/>
    <x v="0"/>
    <m/>
    <m/>
    <s v=""/>
    <m/>
    <m/>
    <m/>
    <n v="0"/>
    <m/>
    <m/>
    <n v="0"/>
    <n v="0"/>
    <n v="0"/>
    <m/>
    <m/>
    <m/>
    <m/>
    <m/>
    <m/>
    <m/>
    <m/>
    <m/>
    <m/>
    <m/>
    <m/>
    <n v="0"/>
    <n v="0"/>
    <n v="0"/>
    <n v="0"/>
    <n v="0"/>
    <n v="0"/>
    <n v="0"/>
    <n v="0"/>
    <m/>
    <m/>
    <m/>
  </r>
  <r>
    <n v="289"/>
    <s v=""/>
    <x v="0"/>
    <x v="0"/>
    <m/>
    <m/>
    <s v=""/>
    <m/>
    <m/>
    <m/>
    <n v="0"/>
    <m/>
    <m/>
    <n v="0"/>
    <n v="0"/>
    <n v="0"/>
    <m/>
    <m/>
    <m/>
    <m/>
    <m/>
    <m/>
    <m/>
    <m/>
    <m/>
    <m/>
    <m/>
    <m/>
    <n v="0"/>
    <n v="0"/>
    <n v="0"/>
    <n v="0"/>
    <n v="0"/>
    <n v="0"/>
    <n v="0"/>
    <n v="0"/>
    <m/>
    <m/>
    <m/>
  </r>
  <r>
    <n v="290"/>
    <s v=""/>
    <x v="0"/>
    <x v="0"/>
    <m/>
    <m/>
    <s v=""/>
    <m/>
    <m/>
    <m/>
    <n v="0"/>
    <m/>
    <m/>
    <n v="0"/>
    <n v="0"/>
    <n v="0"/>
    <m/>
    <m/>
    <m/>
    <m/>
    <m/>
    <m/>
    <m/>
    <m/>
    <m/>
    <m/>
    <m/>
    <m/>
    <n v="0"/>
    <n v="0"/>
    <n v="0"/>
    <n v="0"/>
    <n v="0"/>
    <n v="0"/>
    <n v="0"/>
    <n v="0"/>
    <m/>
    <m/>
    <m/>
  </r>
  <r>
    <n v="291"/>
    <s v=""/>
    <x v="0"/>
    <x v="0"/>
    <m/>
    <m/>
    <s v=""/>
    <m/>
    <m/>
    <m/>
    <n v="0"/>
    <m/>
    <m/>
    <n v="0"/>
    <n v="0"/>
    <n v="0"/>
    <m/>
    <m/>
    <m/>
    <m/>
    <m/>
    <m/>
    <m/>
    <m/>
    <m/>
    <m/>
    <m/>
    <m/>
    <n v="0"/>
    <n v="0"/>
    <n v="0"/>
    <n v="0"/>
    <n v="0"/>
    <n v="0"/>
    <n v="0"/>
    <n v="0"/>
    <m/>
    <m/>
    <m/>
  </r>
  <r>
    <n v="292"/>
    <s v=""/>
    <x v="0"/>
    <x v="0"/>
    <m/>
    <m/>
    <s v=""/>
    <m/>
    <m/>
    <m/>
    <n v="0"/>
    <m/>
    <m/>
    <n v="0"/>
    <n v="0"/>
    <n v="0"/>
    <m/>
    <m/>
    <m/>
    <m/>
    <m/>
    <m/>
    <m/>
    <m/>
    <m/>
    <m/>
    <m/>
    <m/>
    <n v="0"/>
    <n v="0"/>
    <n v="0"/>
    <n v="0"/>
    <n v="0"/>
    <n v="0"/>
    <n v="0"/>
    <n v="0"/>
    <m/>
    <m/>
    <m/>
  </r>
  <r>
    <n v="293"/>
    <s v=""/>
    <x v="0"/>
    <x v="0"/>
    <m/>
    <m/>
    <s v=""/>
    <m/>
    <m/>
    <m/>
    <n v="0"/>
    <m/>
    <m/>
    <n v="0"/>
    <n v="0"/>
    <n v="0"/>
    <m/>
    <m/>
    <m/>
    <m/>
    <m/>
    <m/>
    <m/>
    <m/>
    <m/>
    <m/>
    <m/>
    <m/>
    <n v="0"/>
    <n v="0"/>
    <n v="0"/>
    <n v="0"/>
    <n v="0"/>
    <n v="0"/>
    <n v="0"/>
    <n v="0"/>
    <m/>
    <m/>
    <m/>
  </r>
  <r>
    <n v="294"/>
    <s v=""/>
    <x v="0"/>
    <x v="0"/>
    <m/>
    <m/>
    <s v=""/>
    <m/>
    <m/>
    <m/>
    <n v="0"/>
    <m/>
    <m/>
    <n v="0"/>
    <n v="0"/>
    <n v="0"/>
    <m/>
    <m/>
    <m/>
    <m/>
    <m/>
    <m/>
    <m/>
    <m/>
    <m/>
    <m/>
    <m/>
    <m/>
    <n v="0"/>
    <n v="0"/>
    <n v="0"/>
    <n v="0"/>
    <n v="0"/>
    <n v="0"/>
    <n v="0"/>
    <n v="0"/>
    <m/>
    <m/>
    <m/>
  </r>
  <r>
    <n v="295"/>
    <s v=""/>
    <x v="0"/>
    <x v="0"/>
    <m/>
    <m/>
    <s v=""/>
    <m/>
    <m/>
    <m/>
    <n v="0"/>
    <m/>
    <m/>
    <n v="0"/>
    <n v="0"/>
    <n v="0"/>
    <m/>
    <m/>
    <m/>
    <m/>
    <m/>
    <m/>
    <m/>
    <m/>
    <m/>
    <m/>
    <m/>
    <m/>
    <n v="0"/>
    <n v="0"/>
    <n v="0"/>
    <n v="0"/>
    <n v="0"/>
    <n v="0"/>
    <n v="0"/>
    <n v="0"/>
    <m/>
    <m/>
    <m/>
  </r>
  <r>
    <n v="296"/>
    <s v=""/>
    <x v="0"/>
    <x v="0"/>
    <m/>
    <m/>
    <s v=""/>
    <m/>
    <m/>
    <m/>
    <n v="0"/>
    <m/>
    <m/>
    <n v="0"/>
    <n v="0"/>
    <n v="0"/>
    <m/>
    <m/>
    <m/>
    <m/>
    <m/>
    <m/>
    <m/>
    <m/>
    <m/>
    <m/>
    <m/>
    <m/>
    <n v="0"/>
    <n v="0"/>
    <n v="0"/>
    <n v="0"/>
    <n v="0"/>
    <n v="0"/>
    <n v="0"/>
    <n v="0"/>
    <m/>
    <m/>
    <m/>
  </r>
  <r>
    <n v="297"/>
    <s v=""/>
    <x v="0"/>
    <x v="0"/>
    <m/>
    <m/>
    <s v=""/>
    <m/>
    <m/>
    <m/>
    <n v="0"/>
    <m/>
    <m/>
    <n v="0"/>
    <n v="0"/>
    <n v="0"/>
    <m/>
    <m/>
    <m/>
    <m/>
    <m/>
    <m/>
    <m/>
    <m/>
    <m/>
    <m/>
    <m/>
    <m/>
    <n v="0"/>
    <n v="0"/>
    <n v="0"/>
    <n v="0"/>
    <n v="0"/>
    <n v="0"/>
    <n v="0"/>
    <n v="0"/>
    <m/>
    <m/>
    <m/>
  </r>
  <r>
    <n v="298"/>
    <s v=""/>
    <x v="0"/>
    <x v="0"/>
    <m/>
    <m/>
    <s v=""/>
    <m/>
    <m/>
    <m/>
    <n v="0"/>
    <m/>
    <m/>
    <n v="0"/>
    <n v="0"/>
    <n v="0"/>
    <m/>
    <m/>
    <m/>
    <m/>
    <m/>
    <m/>
    <m/>
    <m/>
    <m/>
    <m/>
    <m/>
    <m/>
    <n v="0"/>
    <n v="0"/>
    <n v="0"/>
    <n v="0"/>
    <n v="0"/>
    <n v="0"/>
    <n v="0"/>
    <n v="0"/>
    <m/>
    <m/>
    <m/>
  </r>
  <r>
    <n v="299"/>
    <s v=""/>
    <x v="0"/>
    <x v="0"/>
    <m/>
    <m/>
    <s v=""/>
    <m/>
    <m/>
    <m/>
    <n v="0"/>
    <m/>
    <m/>
    <n v="0"/>
    <n v="0"/>
    <n v="0"/>
    <m/>
    <m/>
    <m/>
    <m/>
    <m/>
    <m/>
    <m/>
    <m/>
    <m/>
    <m/>
    <m/>
    <m/>
    <n v="0"/>
    <n v="0"/>
    <n v="0"/>
    <n v="0"/>
    <n v="0"/>
    <n v="0"/>
    <n v="0"/>
    <n v="0"/>
    <m/>
    <m/>
    <m/>
  </r>
  <r>
    <n v="300"/>
    <s v=""/>
    <x v="0"/>
    <x v="0"/>
    <m/>
    <m/>
    <s v=""/>
    <m/>
    <m/>
    <m/>
    <n v="0"/>
    <m/>
    <m/>
    <n v="0"/>
    <n v="0"/>
    <n v="0"/>
    <m/>
    <m/>
    <m/>
    <m/>
    <m/>
    <m/>
    <m/>
    <m/>
    <m/>
    <m/>
    <m/>
    <m/>
    <n v="0"/>
    <n v="0"/>
    <n v="0"/>
    <n v="0"/>
    <n v="0"/>
    <n v="0"/>
    <n v="0"/>
    <n v="0"/>
    <m/>
    <m/>
    <m/>
  </r>
  <r>
    <n v="301"/>
    <s v=""/>
    <x v="0"/>
    <x v="0"/>
    <m/>
    <m/>
    <s v=""/>
    <m/>
    <m/>
    <m/>
    <n v="0"/>
    <m/>
    <m/>
    <n v="0"/>
    <n v="0"/>
    <n v="0"/>
    <m/>
    <m/>
    <m/>
    <m/>
    <m/>
    <m/>
    <m/>
    <m/>
    <m/>
    <m/>
    <m/>
    <m/>
    <n v="0"/>
    <n v="0"/>
    <n v="0"/>
    <n v="0"/>
    <n v="0"/>
    <n v="0"/>
    <n v="0"/>
    <n v="0"/>
    <m/>
    <m/>
    <m/>
  </r>
  <r>
    <n v="302"/>
    <s v=""/>
    <x v="0"/>
    <x v="0"/>
    <m/>
    <m/>
    <s v=""/>
    <m/>
    <m/>
    <m/>
    <n v="0"/>
    <m/>
    <m/>
    <n v="0"/>
    <n v="0"/>
    <n v="0"/>
    <m/>
    <m/>
    <m/>
    <m/>
    <m/>
    <m/>
    <m/>
    <m/>
    <m/>
    <m/>
    <m/>
    <m/>
    <n v="0"/>
    <n v="0"/>
    <n v="0"/>
    <n v="0"/>
    <n v="0"/>
    <n v="0"/>
    <n v="0"/>
    <n v="0"/>
    <m/>
    <m/>
    <m/>
  </r>
  <r>
    <n v="303"/>
    <s v=""/>
    <x v="0"/>
    <x v="0"/>
    <m/>
    <m/>
    <s v=""/>
    <m/>
    <m/>
    <m/>
    <n v="0"/>
    <m/>
    <m/>
    <n v="0"/>
    <n v="0"/>
    <n v="0"/>
    <m/>
    <m/>
    <m/>
    <m/>
    <m/>
    <m/>
    <m/>
    <m/>
    <m/>
    <m/>
    <m/>
    <m/>
    <n v="0"/>
    <n v="0"/>
    <n v="0"/>
    <n v="0"/>
    <n v="0"/>
    <n v="0"/>
    <n v="0"/>
    <n v="0"/>
    <m/>
    <m/>
    <m/>
  </r>
  <r>
    <n v="304"/>
    <s v=""/>
    <x v="0"/>
    <x v="0"/>
    <m/>
    <m/>
    <s v=""/>
    <m/>
    <m/>
    <m/>
    <n v="0"/>
    <m/>
    <m/>
    <n v="0"/>
    <n v="0"/>
    <n v="0"/>
    <m/>
    <m/>
    <m/>
    <m/>
    <m/>
    <m/>
    <m/>
    <m/>
    <m/>
    <m/>
    <m/>
    <m/>
    <n v="0"/>
    <n v="0"/>
    <n v="0"/>
    <n v="0"/>
    <n v="0"/>
    <n v="0"/>
    <n v="0"/>
    <n v="0"/>
    <m/>
    <m/>
    <m/>
  </r>
  <r>
    <n v="305"/>
    <s v=""/>
    <x v="0"/>
    <x v="0"/>
    <m/>
    <m/>
    <s v=""/>
    <m/>
    <m/>
    <m/>
    <n v="0"/>
    <m/>
    <m/>
    <n v="0"/>
    <n v="0"/>
    <n v="0"/>
    <m/>
    <m/>
    <m/>
    <m/>
    <m/>
    <m/>
    <m/>
    <m/>
    <m/>
    <m/>
    <m/>
    <m/>
    <n v="0"/>
    <n v="0"/>
    <n v="0"/>
    <n v="0"/>
    <n v="0"/>
    <n v="0"/>
    <n v="0"/>
    <n v="0"/>
    <m/>
    <m/>
    <m/>
  </r>
  <r>
    <n v="306"/>
    <s v=""/>
    <x v="0"/>
    <x v="0"/>
    <m/>
    <m/>
    <s v=""/>
    <m/>
    <m/>
    <m/>
    <n v="0"/>
    <m/>
    <m/>
    <n v="0"/>
    <n v="0"/>
    <n v="0"/>
    <m/>
    <m/>
    <m/>
    <m/>
    <m/>
    <m/>
    <m/>
    <m/>
    <m/>
    <m/>
    <m/>
    <m/>
    <n v="0"/>
    <n v="0"/>
    <n v="0"/>
    <n v="0"/>
    <n v="0"/>
    <n v="0"/>
    <n v="0"/>
    <n v="0"/>
    <m/>
    <m/>
    <m/>
  </r>
  <r>
    <n v="307"/>
    <s v=""/>
    <x v="0"/>
    <x v="0"/>
    <m/>
    <m/>
    <s v=""/>
    <m/>
    <m/>
    <m/>
    <n v="0"/>
    <m/>
    <m/>
    <n v="0"/>
    <n v="0"/>
    <n v="0"/>
    <m/>
    <m/>
    <m/>
    <m/>
    <m/>
    <m/>
    <m/>
    <m/>
    <m/>
    <m/>
    <m/>
    <m/>
    <n v="0"/>
    <n v="0"/>
    <n v="0"/>
    <n v="0"/>
    <n v="0"/>
    <n v="0"/>
    <n v="0"/>
    <n v="0"/>
    <m/>
    <m/>
    <m/>
  </r>
  <r>
    <n v="308"/>
    <s v=""/>
    <x v="0"/>
    <x v="0"/>
    <m/>
    <m/>
    <s v=""/>
    <m/>
    <m/>
    <m/>
    <n v="0"/>
    <m/>
    <m/>
    <n v="0"/>
    <n v="0"/>
    <n v="0"/>
    <m/>
    <m/>
    <m/>
    <m/>
    <m/>
    <m/>
    <m/>
    <m/>
    <m/>
    <m/>
    <m/>
    <m/>
    <n v="0"/>
    <n v="0"/>
    <n v="0"/>
    <n v="0"/>
    <n v="0"/>
    <n v="0"/>
    <n v="0"/>
    <n v="0"/>
    <m/>
    <m/>
    <m/>
  </r>
  <r>
    <n v="309"/>
    <s v=""/>
    <x v="0"/>
    <x v="0"/>
    <m/>
    <m/>
    <s v=""/>
    <m/>
    <m/>
    <m/>
    <n v="0"/>
    <m/>
    <m/>
    <n v="0"/>
    <n v="0"/>
    <n v="0"/>
    <m/>
    <m/>
    <m/>
    <m/>
    <m/>
    <m/>
    <m/>
    <m/>
    <m/>
    <m/>
    <m/>
    <m/>
    <n v="0"/>
    <n v="0"/>
    <n v="0"/>
    <n v="0"/>
    <n v="0"/>
    <n v="0"/>
    <n v="0"/>
    <n v="0"/>
    <m/>
    <m/>
    <m/>
  </r>
  <r>
    <n v="310"/>
    <s v=""/>
    <x v="0"/>
    <x v="0"/>
    <m/>
    <m/>
    <s v=""/>
    <m/>
    <m/>
    <m/>
    <n v="0"/>
    <m/>
    <m/>
    <n v="0"/>
    <n v="0"/>
    <n v="0"/>
    <m/>
    <m/>
    <m/>
    <m/>
    <m/>
    <m/>
    <m/>
    <m/>
    <m/>
    <m/>
    <m/>
    <m/>
    <n v="0"/>
    <n v="0"/>
    <n v="0"/>
    <n v="0"/>
    <n v="0"/>
    <n v="0"/>
    <n v="0"/>
    <n v="0"/>
    <m/>
    <m/>
    <m/>
  </r>
  <r>
    <n v="311"/>
    <s v=""/>
    <x v="0"/>
    <x v="0"/>
    <m/>
    <m/>
    <s v=""/>
    <m/>
    <m/>
    <m/>
    <n v="0"/>
    <m/>
    <m/>
    <n v="0"/>
    <n v="0"/>
    <n v="0"/>
    <m/>
    <m/>
    <m/>
    <m/>
    <m/>
    <m/>
    <m/>
    <m/>
    <m/>
    <m/>
    <m/>
    <m/>
    <n v="0"/>
    <n v="0"/>
    <n v="0"/>
    <n v="0"/>
    <n v="0"/>
    <n v="0"/>
    <n v="0"/>
    <n v="0"/>
    <m/>
    <m/>
    <m/>
  </r>
  <r>
    <n v="312"/>
    <s v=""/>
    <x v="0"/>
    <x v="0"/>
    <m/>
    <m/>
    <s v=""/>
    <m/>
    <m/>
    <m/>
    <n v="0"/>
    <m/>
    <m/>
    <n v="0"/>
    <n v="0"/>
    <n v="0"/>
    <m/>
    <m/>
    <m/>
    <m/>
    <m/>
    <m/>
    <m/>
    <m/>
    <m/>
    <m/>
    <m/>
    <m/>
    <n v="0"/>
    <n v="0"/>
    <n v="0"/>
    <n v="0"/>
    <n v="0"/>
    <n v="0"/>
    <n v="0"/>
    <n v="0"/>
    <m/>
    <m/>
    <m/>
  </r>
  <r>
    <n v="313"/>
    <s v=""/>
    <x v="0"/>
    <x v="0"/>
    <m/>
    <m/>
    <s v=""/>
    <m/>
    <m/>
    <m/>
    <n v="0"/>
    <m/>
    <m/>
    <n v="0"/>
    <n v="0"/>
    <n v="0"/>
    <m/>
    <m/>
    <m/>
    <m/>
    <m/>
    <m/>
    <m/>
    <m/>
    <m/>
    <m/>
    <m/>
    <m/>
    <n v="0"/>
    <n v="0"/>
    <n v="0"/>
    <n v="0"/>
    <n v="0"/>
    <n v="0"/>
    <n v="0"/>
    <n v="0"/>
    <m/>
    <m/>
    <m/>
  </r>
  <r>
    <n v="314"/>
    <s v=""/>
    <x v="0"/>
    <x v="0"/>
    <m/>
    <m/>
    <s v=""/>
    <m/>
    <m/>
    <m/>
    <n v="0"/>
    <m/>
    <m/>
    <n v="0"/>
    <n v="0"/>
    <n v="0"/>
    <m/>
    <m/>
    <m/>
    <m/>
    <m/>
    <m/>
    <m/>
    <m/>
    <m/>
    <m/>
    <m/>
    <m/>
    <n v="0"/>
    <n v="0"/>
    <n v="0"/>
    <n v="0"/>
    <n v="0"/>
    <n v="0"/>
    <n v="0"/>
    <n v="0"/>
    <m/>
    <m/>
    <m/>
  </r>
  <r>
    <n v="315"/>
    <s v=""/>
    <x v="0"/>
    <x v="0"/>
    <m/>
    <m/>
    <s v=""/>
    <m/>
    <m/>
    <m/>
    <n v="0"/>
    <m/>
    <m/>
    <n v="0"/>
    <n v="0"/>
    <n v="0"/>
    <m/>
    <m/>
    <m/>
    <m/>
    <m/>
    <m/>
    <m/>
    <m/>
    <m/>
    <m/>
    <m/>
    <m/>
    <n v="0"/>
    <n v="0"/>
    <n v="0"/>
    <n v="0"/>
    <n v="0"/>
    <n v="0"/>
    <n v="0"/>
    <n v="0"/>
    <m/>
    <m/>
    <m/>
  </r>
  <r>
    <n v="316"/>
    <s v=""/>
    <x v="0"/>
    <x v="0"/>
    <m/>
    <m/>
    <s v=""/>
    <m/>
    <m/>
    <m/>
    <n v="0"/>
    <m/>
    <m/>
    <n v="0"/>
    <n v="0"/>
    <n v="0"/>
    <m/>
    <m/>
    <m/>
    <m/>
    <m/>
    <m/>
    <m/>
    <m/>
    <m/>
    <m/>
    <m/>
    <m/>
    <n v="0"/>
    <n v="0"/>
    <n v="0"/>
    <n v="0"/>
    <n v="0"/>
    <n v="0"/>
    <n v="0"/>
    <n v="0"/>
    <m/>
    <m/>
    <m/>
  </r>
  <r>
    <n v="317"/>
    <s v=""/>
    <x v="0"/>
    <x v="0"/>
    <m/>
    <m/>
    <s v=""/>
    <m/>
    <m/>
    <m/>
    <n v="0"/>
    <m/>
    <m/>
    <n v="0"/>
    <n v="0"/>
    <n v="0"/>
    <m/>
    <m/>
    <m/>
    <m/>
    <m/>
    <m/>
    <m/>
    <m/>
    <m/>
    <m/>
    <m/>
    <m/>
    <n v="0"/>
    <n v="0"/>
    <n v="0"/>
    <n v="0"/>
    <n v="0"/>
    <n v="0"/>
    <n v="0"/>
    <n v="0"/>
    <m/>
    <m/>
    <m/>
  </r>
  <r>
    <n v="318"/>
    <s v=""/>
    <x v="0"/>
    <x v="0"/>
    <m/>
    <m/>
    <s v=""/>
    <m/>
    <m/>
    <m/>
    <n v="0"/>
    <m/>
    <m/>
    <n v="0"/>
    <n v="0"/>
    <n v="0"/>
    <m/>
    <m/>
    <m/>
    <m/>
    <m/>
    <m/>
    <m/>
    <m/>
    <m/>
    <m/>
    <m/>
    <m/>
    <n v="0"/>
    <n v="0"/>
    <n v="0"/>
    <n v="0"/>
    <n v="0"/>
    <n v="0"/>
    <n v="0"/>
    <n v="0"/>
    <m/>
    <m/>
    <m/>
  </r>
  <r>
    <n v="319"/>
    <s v=""/>
    <x v="0"/>
    <x v="0"/>
    <m/>
    <m/>
    <s v=""/>
    <m/>
    <m/>
    <m/>
    <n v="0"/>
    <m/>
    <m/>
    <n v="0"/>
    <n v="0"/>
    <n v="0"/>
    <m/>
    <m/>
    <m/>
    <m/>
    <m/>
    <m/>
    <m/>
    <m/>
    <m/>
    <m/>
    <m/>
    <m/>
    <n v="0"/>
    <n v="0"/>
    <n v="0"/>
    <n v="0"/>
    <n v="0"/>
    <n v="0"/>
    <n v="0"/>
    <n v="0"/>
    <m/>
    <m/>
    <m/>
  </r>
  <r>
    <n v="320"/>
    <s v=""/>
    <x v="0"/>
    <x v="0"/>
    <m/>
    <m/>
    <s v=""/>
    <m/>
    <m/>
    <m/>
    <n v="0"/>
    <m/>
    <m/>
    <n v="0"/>
    <n v="0"/>
    <n v="0"/>
    <m/>
    <m/>
    <m/>
    <m/>
    <m/>
    <m/>
    <m/>
    <m/>
    <m/>
    <m/>
    <m/>
    <m/>
    <n v="0"/>
    <n v="0"/>
    <n v="0"/>
    <n v="0"/>
    <n v="0"/>
    <n v="0"/>
    <n v="0"/>
    <n v="0"/>
    <m/>
    <m/>
    <m/>
  </r>
  <r>
    <n v="321"/>
    <s v=""/>
    <x v="0"/>
    <x v="0"/>
    <m/>
    <m/>
    <s v=""/>
    <m/>
    <m/>
    <m/>
    <n v="0"/>
    <m/>
    <m/>
    <n v="0"/>
    <n v="0"/>
    <n v="0"/>
    <m/>
    <m/>
    <m/>
    <m/>
    <m/>
    <m/>
    <m/>
    <m/>
    <m/>
    <m/>
    <m/>
    <m/>
    <n v="0"/>
    <n v="0"/>
    <n v="0"/>
    <n v="0"/>
    <n v="0"/>
    <n v="0"/>
    <n v="0"/>
    <n v="0"/>
    <m/>
    <m/>
    <m/>
  </r>
  <r>
    <n v="322"/>
    <s v=""/>
    <x v="0"/>
    <x v="0"/>
    <m/>
    <m/>
    <s v=""/>
    <m/>
    <m/>
    <m/>
    <n v="0"/>
    <m/>
    <m/>
    <n v="0"/>
    <n v="0"/>
    <n v="0"/>
    <m/>
    <m/>
    <m/>
    <m/>
    <m/>
    <m/>
    <m/>
    <m/>
    <m/>
    <m/>
    <m/>
    <m/>
    <n v="0"/>
    <n v="0"/>
    <n v="0"/>
    <n v="0"/>
    <n v="0"/>
    <n v="0"/>
    <n v="0"/>
    <n v="0"/>
    <m/>
    <m/>
    <m/>
  </r>
  <r>
    <n v="323"/>
    <s v=""/>
    <x v="0"/>
    <x v="0"/>
    <m/>
    <m/>
    <s v=""/>
    <m/>
    <m/>
    <m/>
    <n v="0"/>
    <m/>
    <m/>
    <n v="0"/>
    <n v="0"/>
    <n v="0"/>
    <m/>
    <m/>
    <m/>
    <m/>
    <m/>
    <m/>
    <m/>
    <m/>
    <m/>
    <m/>
    <m/>
    <m/>
    <n v="0"/>
    <n v="0"/>
    <n v="0"/>
    <n v="0"/>
    <n v="0"/>
    <n v="0"/>
    <n v="0"/>
    <n v="0"/>
    <m/>
    <m/>
    <m/>
  </r>
  <r>
    <n v="324"/>
    <s v=""/>
    <x v="0"/>
    <x v="0"/>
    <m/>
    <m/>
    <s v=""/>
    <m/>
    <m/>
    <m/>
    <n v="0"/>
    <m/>
    <m/>
    <n v="0"/>
    <n v="0"/>
    <n v="0"/>
    <m/>
    <m/>
    <m/>
    <m/>
    <m/>
    <m/>
    <m/>
    <m/>
    <m/>
    <m/>
    <m/>
    <m/>
    <n v="0"/>
    <n v="0"/>
    <n v="0"/>
    <n v="0"/>
    <n v="0"/>
    <n v="0"/>
    <n v="0"/>
    <n v="0"/>
    <m/>
    <m/>
    <m/>
  </r>
  <r>
    <n v="325"/>
    <s v=""/>
    <x v="0"/>
    <x v="0"/>
    <m/>
    <m/>
    <s v=""/>
    <m/>
    <m/>
    <m/>
    <n v="0"/>
    <m/>
    <m/>
    <n v="0"/>
    <n v="0"/>
    <n v="0"/>
    <m/>
    <m/>
    <m/>
    <m/>
    <m/>
    <m/>
    <m/>
    <m/>
    <m/>
    <m/>
    <m/>
    <m/>
    <n v="0"/>
    <n v="0"/>
    <n v="0"/>
    <n v="0"/>
    <n v="0"/>
    <n v="0"/>
    <n v="0"/>
    <n v="0"/>
    <m/>
    <m/>
    <m/>
  </r>
  <r>
    <n v="326"/>
    <s v=""/>
    <x v="0"/>
    <x v="0"/>
    <m/>
    <m/>
    <s v=""/>
    <m/>
    <m/>
    <m/>
    <n v="0"/>
    <m/>
    <m/>
    <n v="0"/>
    <n v="0"/>
    <n v="0"/>
    <m/>
    <m/>
    <m/>
    <m/>
    <m/>
    <m/>
    <m/>
    <m/>
    <m/>
    <m/>
    <m/>
    <m/>
    <n v="0"/>
    <n v="0"/>
    <n v="0"/>
    <n v="0"/>
    <n v="0"/>
    <n v="0"/>
    <n v="0"/>
    <n v="0"/>
    <m/>
    <m/>
    <m/>
  </r>
  <r>
    <n v="327"/>
    <s v=""/>
    <x v="0"/>
    <x v="0"/>
    <m/>
    <m/>
    <s v=""/>
    <m/>
    <m/>
    <m/>
    <n v="0"/>
    <m/>
    <m/>
    <n v="0"/>
    <n v="0"/>
    <n v="0"/>
    <m/>
    <m/>
    <m/>
    <m/>
    <m/>
    <m/>
    <m/>
    <m/>
    <m/>
    <m/>
    <m/>
    <m/>
    <n v="0"/>
    <n v="0"/>
    <n v="0"/>
    <n v="0"/>
    <n v="0"/>
    <n v="0"/>
    <n v="0"/>
    <n v="0"/>
    <m/>
    <m/>
    <m/>
  </r>
  <r>
    <n v="328"/>
    <s v=""/>
    <x v="0"/>
    <x v="0"/>
    <m/>
    <m/>
    <s v=""/>
    <m/>
    <m/>
    <m/>
    <n v="0"/>
    <m/>
    <m/>
    <n v="0"/>
    <n v="0"/>
    <n v="0"/>
    <m/>
    <m/>
    <m/>
    <m/>
    <m/>
    <m/>
    <m/>
    <m/>
    <m/>
    <m/>
    <m/>
    <m/>
    <n v="0"/>
    <n v="0"/>
    <n v="0"/>
    <n v="0"/>
    <n v="0"/>
    <n v="0"/>
    <n v="0"/>
    <n v="0"/>
    <m/>
    <m/>
    <m/>
  </r>
  <r>
    <n v="329"/>
    <s v=""/>
    <x v="0"/>
    <x v="0"/>
    <m/>
    <m/>
    <s v=""/>
    <m/>
    <m/>
    <m/>
    <n v="0"/>
    <m/>
    <m/>
    <n v="0"/>
    <n v="0"/>
    <n v="0"/>
    <m/>
    <m/>
    <m/>
    <m/>
    <m/>
    <m/>
    <m/>
    <m/>
    <m/>
    <m/>
    <m/>
    <m/>
    <n v="0"/>
    <n v="0"/>
    <n v="0"/>
    <n v="0"/>
    <n v="0"/>
    <n v="0"/>
    <n v="0"/>
    <n v="0"/>
    <m/>
    <m/>
    <m/>
  </r>
  <r>
    <n v="330"/>
    <s v=""/>
    <x v="0"/>
    <x v="0"/>
    <m/>
    <m/>
    <s v=""/>
    <m/>
    <m/>
    <m/>
    <n v="0"/>
    <m/>
    <m/>
    <n v="0"/>
    <n v="0"/>
    <n v="0"/>
    <m/>
    <m/>
    <m/>
    <m/>
    <m/>
    <m/>
    <m/>
    <m/>
    <m/>
    <m/>
    <m/>
    <m/>
    <n v="0"/>
    <n v="0"/>
    <n v="0"/>
    <n v="0"/>
    <n v="0"/>
    <n v="0"/>
    <n v="0"/>
    <n v="0"/>
    <m/>
    <m/>
    <m/>
  </r>
  <r>
    <n v="331"/>
    <s v=""/>
    <x v="0"/>
    <x v="0"/>
    <m/>
    <m/>
    <s v=""/>
    <m/>
    <m/>
    <m/>
    <n v="0"/>
    <m/>
    <m/>
    <n v="0"/>
    <n v="0"/>
    <n v="0"/>
    <m/>
    <m/>
    <m/>
    <m/>
    <m/>
    <m/>
    <m/>
    <m/>
    <m/>
    <m/>
    <m/>
    <m/>
    <n v="0"/>
    <n v="0"/>
    <n v="0"/>
    <n v="0"/>
    <n v="0"/>
    <n v="0"/>
    <n v="0"/>
    <n v="0"/>
    <m/>
    <m/>
    <m/>
  </r>
  <r>
    <n v="332"/>
    <s v=""/>
    <x v="0"/>
    <x v="0"/>
    <m/>
    <m/>
    <s v=""/>
    <m/>
    <m/>
    <m/>
    <n v="0"/>
    <m/>
    <m/>
    <n v="0"/>
    <n v="0"/>
    <n v="0"/>
    <m/>
    <m/>
    <m/>
    <m/>
    <m/>
    <m/>
    <m/>
    <m/>
    <m/>
    <m/>
    <m/>
    <m/>
    <n v="0"/>
    <n v="0"/>
    <n v="0"/>
    <n v="0"/>
    <n v="0"/>
    <n v="0"/>
    <n v="0"/>
    <n v="0"/>
    <m/>
    <m/>
    <m/>
  </r>
  <r>
    <n v="333"/>
    <s v=""/>
    <x v="0"/>
    <x v="0"/>
    <m/>
    <m/>
    <s v=""/>
    <m/>
    <m/>
    <m/>
    <n v="0"/>
    <m/>
    <m/>
    <n v="0"/>
    <n v="0"/>
    <n v="0"/>
    <m/>
    <m/>
    <m/>
    <m/>
    <m/>
    <m/>
    <m/>
    <m/>
    <m/>
    <m/>
    <m/>
    <m/>
    <n v="0"/>
    <n v="0"/>
    <n v="0"/>
    <n v="0"/>
    <n v="0"/>
    <n v="0"/>
    <n v="0"/>
    <n v="0"/>
    <m/>
    <m/>
    <m/>
  </r>
  <r>
    <n v="334"/>
    <s v=""/>
    <x v="0"/>
    <x v="0"/>
    <m/>
    <m/>
    <s v=""/>
    <m/>
    <m/>
    <m/>
    <n v="0"/>
    <m/>
    <m/>
    <n v="0"/>
    <n v="0"/>
    <n v="0"/>
    <m/>
    <m/>
    <m/>
    <m/>
    <m/>
    <m/>
    <m/>
    <m/>
    <m/>
    <m/>
    <m/>
    <m/>
    <n v="0"/>
    <n v="0"/>
    <n v="0"/>
    <n v="0"/>
    <n v="0"/>
    <n v="0"/>
    <n v="0"/>
    <n v="0"/>
    <m/>
    <m/>
    <m/>
  </r>
  <r>
    <n v="335"/>
    <s v=""/>
    <x v="0"/>
    <x v="0"/>
    <m/>
    <m/>
    <s v=""/>
    <m/>
    <m/>
    <m/>
    <n v="0"/>
    <m/>
    <m/>
    <n v="0"/>
    <n v="0"/>
    <n v="0"/>
    <m/>
    <m/>
    <m/>
    <m/>
    <m/>
    <m/>
    <m/>
    <m/>
    <m/>
    <m/>
    <m/>
    <m/>
    <n v="0"/>
    <n v="0"/>
    <n v="0"/>
    <n v="0"/>
    <n v="0"/>
    <n v="0"/>
    <n v="0"/>
    <n v="0"/>
    <m/>
    <m/>
    <m/>
  </r>
  <r>
    <n v="336"/>
    <s v=""/>
    <x v="0"/>
    <x v="0"/>
    <m/>
    <m/>
    <s v=""/>
    <m/>
    <m/>
    <m/>
    <n v="0"/>
    <m/>
    <m/>
    <n v="0"/>
    <n v="0"/>
    <n v="0"/>
    <m/>
    <m/>
    <m/>
    <m/>
    <m/>
    <m/>
    <m/>
    <m/>
    <m/>
    <m/>
    <m/>
    <m/>
    <n v="0"/>
    <n v="0"/>
    <n v="0"/>
    <n v="0"/>
    <n v="0"/>
    <n v="0"/>
    <n v="0"/>
    <n v="0"/>
    <m/>
    <m/>
    <m/>
  </r>
  <r>
    <n v="337"/>
    <s v=""/>
    <x v="0"/>
    <x v="0"/>
    <m/>
    <m/>
    <s v=""/>
    <m/>
    <m/>
    <m/>
    <n v="0"/>
    <m/>
    <m/>
    <n v="0"/>
    <n v="0"/>
    <n v="0"/>
    <m/>
    <m/>
    <m/>
    <m/>
    <m/>
    <m/>
    <m/>
    <m/>
    <m/>
    <m/>
    <m/>
    <m/>
    <n v="0"/>
    <n v="0"/>
    <n v="0"/>
    <n v="0"/>
    <n v="0"/>
    <n v="0"/>
    <n v="0"/>
    <n v="0"/>
    <m/>
    <m/>
    <m/>
  </r>
  <r>
    <n v="338"/>
    <s v=""/>
    <x v="0"/>
    <x v="0"/>
    <m/>
    <m/>
    <s v=""/>
    <m/>
    <m/>
    <m/>
    <n v="0"/>
    <m/>
    <m/>
    <n v="0"/>
    <n v="0"/>
    <n v="0"/>
    <m/>
    <m/>
    <m/>
    <m/>
    <m/>
    <m/>
    <m/>
    <m/>
    <m/>
    <m/>
    <m/>
    <m/>
    <n v="0"/>
    <n v="0"/>
    <n v="0"/>
    <n v="0"/>
    <n v="0"/>
    <n v="0"/>
    <n v="0"/>
    <n v="0"/>
    <m/>
    <m/>
    <m/>
  </r>
  <r>
    <n v="339"/>
    <s v=""/>
    <x v="0"/>
    <x v="0"/>
    <m/>
    <m/>
    <s v=""/>
    <m/>
    <m/>
    <m/>
    <n v="0"/>
    <m/>
    <m/>
    <n v="0"/>
    <n v="0"/>
    <n v="0"/>
    <m/>
    <m/>
    <m/>
    <m/>
    <m/>
    <m/>
    <m/>
    <m/>
    <m/>
    <m/>
    <m/>
    <m/>
    <n v="0"/>
    <n v="0"/>
    <n v="0"/>
    <n v="0"/>
    <n v="0"/>
    <n v="0"/>
    <n v="0"/>
    <n v="0"/>
    <m/>
    <m/>
    <m/>
  </r>
  <r>
    <n v="340"/>
    <s v=""/>
    <x v="0"/>
    <x v="0"/>
    <m/>
    <m/>
    <s v=""/>
    <m/>
    <m/>
    <m/>
    <n v="0"/>
    <m/>
    <m/>
    <n v="0"/>
    <n v="0"/>
    <n v="0"/>
    <m/>
    <m/>
    <m/>
    <m/>
    <m/>
    <m/>
    <m/>
    <m/>
    <m/>
    <m/>
    <m/>
    <m/>
    <n v="0"/>
    <n v="0"/>
    <n v="0"/>
    <n v="0"/>
    <n v="0"/>
    <n v="0"/>
    <n v="0"/>
    <n v="0"/>
    <m/>
    <m/>
    <m/>
  </r>
  <r>
    <n v="341"/>
    <s v=""/>
    <x v="0"/>
    <x v="0"/>
    <m/>
    <m/>
    <s v=""/>
    <m/>
    <m/>
    <m/>
    <n v="0"/>
    <m/>
    <m/>
    <n v="0"/>
    <n v="0"/>
    <n v="0"/>
    <m/>
    <m/>
    <m/>
    <m/>
    <m/>
    <m/>
    <m/>
    <m/>
    <m/>
    <m/>
    <m/>
    <m/>
    <n v="0"/>
    <n v="0"/>
    <n v="0"/>
    <n v="0"/>
    <n v="0"/>
    <n v="0"/>
    <n v="0"/>
    <n v="0"/>
    <m/>
    <m/>
    <m/>
  </r>
  <r>
    <n v="342"/>
    <s v=""/>
    <x v="0"/>
    <x v="0"/>
    <m/>
    <m/>
    <s v=""/>
    <m/>
    <m/>
    <m/>
    <n v="0"/>
    <m/>
    <m/>
    <n v="0"/>
    <n v="0"/>
    <n v="0"/>
    <m/>
    <m/>
    <m/>
    <m/>
    <m/>
    <m/>
    <m/>
    <m/>
    <m/>
    <m/>
    <m/>
    <m/>
    <n v="0"/>
    <n v="0"/>
    <n v="0"/>
    <n v="0"/>
    <n v="0"/>
    <n v="0"/>
    <n v="0"/>
    <n v="0"/>
    <m/>
    <m/>
    <m/>
  </r>
  <r>
    <n v="343"/>
    <s v=""/>
    <x v="0"/>
    <x v="0"/>
    <m/>
    <m/>
    <s v=""/>
    <m/>
    <m/>
    <m/>
    <n v="0"/>
    <m/>
    <m/>
    <n v="0"/>
    <n v="0"/>
    <n v="0"/>
    <m/>
    <m/>
    <m/>
    <m/>
    <m/>
    <m/>
    <m/>
    <m/>
    <m/>
    <m/>
    <m/>
    <m/>
    <n v="0"/>
    <n v="0"/>
    <n v="0"/>
    <n v="0"/>
    <n v="0"/>
    <n v="0"/>
    <n v="0"/>
    <n v="0"/>
    <m/>
    <m/>
    <m/>
  </r>
  <r>
    <n v="344"/>
    <s v=""/>
    <x v="0"/>
    <x v="0"/>
    <m/>
    <m/>
    <s v=""/>
    <m/>
    <m/>
    <m/>
    <n v="0"/>
    <m/>
    <m/>
    <n v="0"/>
    <n v="0"/>
    <n v="0"/>
    <m/>
    <m/>
    <m/>
    <m/>
    <m/>
    <m/>
    <m/>
    <m/>
    <m/>
    <m/>
    <m/>
    <m/>
    <n v="0"/>
    <n v="0"/>
    <n v="0"/>
    <n v="0"/>
    <n v="0"/>
    <n v="0"/>
    <n v="0"/>
    <n v="0"/>
    <m/>
    <m/>
    <m/>
  </r>
  <r>
    <n v="345"/>
    <s v=""/>
    <x v="0"/>
    <x v="0"/>
    <m/>
    <m/>
    <s v=""/>
    <m/>
    <m/>
    <m/>
    <n v="0"/>
    <m/>
    <m/>
    <n v="0"/>
    <n v="0"/>
    <n v="0"/>
    <m/>
    <m/>
    <m/>
    <m/>
    <m/>
    <m/>
    <m/>
    <m/>
    <m/>
    <m/>
    <m/>
    <m/>
    <n v="0"/>
    <n v="0"/>
    <n v="0"/>
    <n v="0"/>
    <n v="0"/>
    <n v="0"/>
    <n v="0"/>
    <n v="0"/>
    <m/>
    <m/>
    <m/>
  </r>
  <r>
    <n v="346"/>
    <s v=""/>
    <x v="0"/>
    <x v="0"/>
    <m/>
    <m/>
    <s v=""/>
    <m/>
    <m/>
    <m/>
    <n v="0"/>
    <m/>
    <m/>
    <n v="0"/>
    <n v="0"/>
    <n v="0"/>
    <m/>
    <m/>
    <m/>
    <m/>
    <m/>
    <m/>
    <m/>
    <m/>
    <m/>
    <m/>
    <m/>
    <m/>
    <n v="0"/>
    <n v="0"/>
    <n v="0"/>
    <n v="0"/>
    <n v="0"/>
    <n v="0"/>
    <n v="0"/>
    <n v="0"/>
    <m/>
    <m/>
    <m/>
  </r>
  <r>
    <n v="347"/>
    <s v=""/>
    <x v="0"/>
    <x v="0"/>
    <m/>
    <m/>
    <s v=""/>
    <m/>
    <m/>
    <m/>
    <n v="0"/>
    <m/>
    <m/>
    <n v="0"/>
    <n v="0"/>
    <n v="0"/>
    <m/>
    <m/>
    <m/>
    <m/>
    <m/>
    <m/>
    <m/>
    <m/>
    <m/>
    <m/>
    <m/>
    <m/>
    <n v="0"/>
    <n v="0"/>
    <n v="0"/>
    <n v="0"/>
    <n v="0"/>
    <n v="0"/>
    <n v="0"/>
    <n v="0"/>
    <m/>
    <m/>
    <m/>
  </r>
  <r>
    <n v="348"/>
    <s v=""/>
    <x v="0"/>
    <x v="0"/>
    <m/>
    <m/>
    <s v=""/>
    <m/>
    <m/>
    <m/>
    <n v="0"/>
    <m/>
    <m/>
    <n v="0"/>
    <n v="0"/>
    <n v="0"/>
    <m/>
    <m/>
    <m/>
    <m/>
    <m/>
    <m/>
    <m/>
    <m/>
    <m/>
    <m/>
    <m/>
    <m/>
    <n v="0"/>
    <n v="0"/>
    <n v="0"/>
    <n v="0"/>
    <n v="0"/>
    <n v="0"/>
    <n v="0"/>
    <n v="0"/>
    <m/>
    <m/>
    <m/>
  </r>
  <r>
    <n v="349"/>
    <s v=""/>
    <x v="0"/>
    <x v="0"/>
    <m/>
    <m/>
    <s v=""/>
    <m/>
    <m/>
    <m/>
    <n v="0"/>
    <m/>
    <m/>
    <n v="0"/>
    <n v="0"/>
    <n v="0"/>
    <m/>
    <m/>
    <m/>
    <m/>
    <m/>
    <m/>
    <m/>
    <m/>
    <m/>
    <m/>
    <m/>
    <m/>
    <n v="0"/>
    <n v="0"/>
    <n v="0"/>
    <n v="0"/>
    <n v="0"/>
    <n v="0"/>
    <n v="0"/>
    <n v="0"/>
    <m/>
    <m/>
    <m/>
  </r>
  <r>
    <n v="350"/>
    <s v=""/>
    <x v="0"/>
    <x v="0"/>
    <m/>
    <m/>
    <s v=""/>
    <m/>
    <m/>
    <m/>
    <n v="0"/>
    <m/>
    <m/>
    <n v="0"/>
    <n v="0"/>
    <n v="0"/>
    <m/>
    <m/>
    <m/>
    <m/>
    <m/>
    <m/>
    <m/>
    <m/>
    <m/>
    <m/>
    <m/>
    <m/>
    <n v="0"/>
    <n v="0"/>
    <n v="0"/>
    <n v="0"/>
    <n v="0"/>
    <n v="0"/>
    <n v="0"/>
    <n v="0"/>
    <m/>
    <m/>
    <m/>
  </r>
  <r>
    <n v="351"/>
    <s v=""/>
    <x v="0"/>
    <x v="0"/>
    <m/>
    <m/>
    <s v=""/>
    <m/>
    <m/>
    <m/>
    <n v="0"/>
    <m/>
    <m/>
    <n v="0"/>
    <n v="0"/>
    <n v="0"/>
    <m/>
    <m/>
    <m/>
    <m/>
    <m/>
    <m/>
    <m/>
    <m/>
    <m/>
    <m/>
    <m/>
    <m/>
    <n v="0"/>
    <n v="0"/>
    <n v="0"/>
    <n v="0"/>
    <n v="0"/>
    <n v="0"/>
    <n v="0"/>
    <n v="0"/>
    <m/>
    <m/>
    <m/>
  </r>
  <r>
    <n v="352"/>
    <s v=""/>
    <x v="0"/>
    <x v="0"/>
    <m/>
    <m/>
    <s v=""/>
    <m/>
    <m/>
    <m/>
    <n v="0"/>
    <m/>
    <m/>
    <n v="0"/>
    <n v="0"/>
    <n v="0"/>
    <m/>
    <m/>
    <m/>
    <m/>
    <m/>
    <m/>
    <m/>
    <m/>
    <m/>
    <m/>
    <m/>
    <m/>
    <n v="0"/>
    <n v="0"/>
    <n v="0"/>
    <n v="0"/>
    <n v="0"/>
    <n v="0"/>
    <n v="0"/>
    <n v="0"/>
    <m/>
    <m/>
    <m/>
  </r>
  <r>
    <n v="353"/>
    <s v=""/>
    <x v="0"/>
    <x v="0"/>
    <m/>
    <m/>
    <s v=""/>
    <m/>
    <m/>
    <m/>
    <n v="0"/>
    <m/>
    <m/>
    <n v="0"/>
    <n v="0"/>
    <n v="0"/>
    <m/>
    <m/>
    <m/>
    <m/>
    <m/>
    <m/>
    <m/>
    <m/>
    <m/>
    <m/>
    <m/>
    <m/>
    <n v="0"/>
    <n v="0"/>
    <n v="0"/>
    <n v="0"/>
    <n v="0"/>
    <n v="0"/>
    <n v="0"/>
    <n v="0"/>
    <m/>
    <m/>
    <m/>
  </r>
  <r>
    <n v="354"/>
    <s v=""/>
    <x v="0"/>
    <x v="0"/>
    <m/>
    <m/>
    <s v=""/>
    <m/>
    <m/>
    <m/>
    <n v="0"/>
    <m/>
    <m/>
    <n v="0"/>
    <n v="0"/>
    <n v="0"/>
    <m/>
    <m/>
    <m/>
    <m/>
    <m/>
    <m/>
    <m/>
    <m/>
    <m/>
    <m/>
    <m/>
    <m/>
    <n v="0"/>
    <n v="0"/>
    <n v="0"/>
    <n v="0"/>
    <n v="0"/>
    <n v="0"/>
    <n v="0"/>
    <n v="0"/>
    <m/>
    <m/>
    <m/>
  </r>
  <r>
    <n v="355"/>
    <s v=""/>
    <x v="0"/>
    <x v="0"/>
    <m/>
    <m/>
    <s v=""/>
    <m/>
    <m/>
    <m/>
    <n v="0"/>
    <m/>
    <m/>
    <n v="0"/>
    <n v="0"/>
    <n v="0"/>
    <m/>
    <m/>
    <m/>
    <m/>
    <m/>
    <m/>
    <m/>
    <m/>
    <m/>
    <m/>
    <m/>
    <m/>
    <n v="0"/>
    <n v="0"/>
    <n v="0"/>
    <n v="0"/>
    <n v="0"/>
    <n v="0"/>
    <n v="0"/>
    <n v="0"/>
    <m/>
    <m/>
    <m/>
  </r>
  <r>
    <n v="356"/>
    <s v=""/>
    <x v="0"/>
    <x v="0"/>
    <m/>
    <m/>
    <s v=""/>
    <m/>
    <m/>
    <m/>
    <n v="0"/>
    <m/>
    <m/>
    <n v="0"/>
    <n v="0"/>
    <n v="0"/>
    <m/>
    <m/>
    <m/>
    <m/>
    <m/>
    <m/>
    <m/>
    <m/>
    <m/>
    <m/>
    <m/>
    <m/>
    <n v="0"/>
    <n v="0"/>
    <n v="0"/>
    <n v="0"/>
    <n v="0"/>
    <n v="0"/>
    <n v="0"/>
    <n v="0"/>
    <m/>
    <m/>
    <m/>
  </r>
  <r>
    <n v="357"/>
    <s v=""/>
    <x v="0"/>
    <x v="0"/>
    <m/>
    <m/>
    <s v=""/>
    <m/>
    <m/>
    <m/>
    <n v="0"/>
    <m/>
    <m/>
    <n v="0"/>
    <n v="0"/>
    <n v="0"/>
    <m/>
    <m/>
    <m/>
    <m/>
    <m/>
    <m/>
    <m/>
    <m/>
    <m/>
    <m/>
    <m/>
    <m/>
    <n v="0"/>
    <n v="0"/>
    <n v="0"/>
    <n v="0"/>
    <n v="0"/>
    <n v="0"/>
    <n v="0"/>
    <n v="0"/>
    <m/>
    <m/>
    <m/>
  </r>
  <r>
    <n v="358"/>
    <s v=""/>
    <x v="0"/>
    <x v="0"/>
    <m/>
    <m/>
    <s v=""/>
    <m/>
    <m/>
    <m/>
    <n v="0"/>
    <m/>
    <m/>
    <n v="0"/>
    <n v="0"/>
    <n v="0"/>
    <m/>
    <m/>
    <m/>
    <m/>
    <m/>
    <m/>
    <m/>
    <m/>
    <m/>
    <m/>
    <m/>
    <m/>
    <n v="0"/>
    <n v="0"/>
    <n v="0"/>
    <n v="0"/>
    <n v="0"/>
    <n v="0"/>
    <n v="0"/>
    <n v="0"/>
    <m/>
    <m/>
    <m/>
  </r>
  <r>
    <n v="359"/>
    <s v=""/>
    <x v="0"/>
    <x v="0"/>
    <m/>
    <m/>
    <s v=""/>
    <m/>
    <m/>
    <m/>
    <n v="0"/>
    <m/>
    <m/>
    <n v="0"/>
    <n v="0"/>
    <n v="0"/>
    <m/>
    <m/>
    <m/>
    <m/>
    <m/>
    <m/>
    <m/>
    <m/>
    <m/>
    <m/>
    <m/>
    <m/>
    <n v="0"/>
    <n v="0"/>
    <n v="0"/>
    <n v="0"/>
    <n v="0"/>
    <n v="0"/>
    <n v="0"/>
    <n v="0"/>
    <m/>
    <m/>
    <m/>
  </r>
  <r>
    <n v="360"/>
    <s v=""/>
    <x v="0"/>
    <x v="0"/>
    <m/>
    <m/>
    <s v=""/>
    <m/>
    <m/>
    <m/>
    <n v="0"/>
    <m/>
    <m/>
    <n v="0"/>
    <n v="0"/>
    <n v="0"/>
    <m/>
    <m/>
    <m/>
    <m/>
    <m/>
    <m/>
    <m/>
    <m/>
    <m/>
    <m/>
    <m/>
    <m/>
    <n v="0"/>
    <n v="0"/>
    <n v="0"/>
    <n v="0"/>
    <n v="0"/>
    <n v="0"/>
    <n v="0"/>
    <n v="0"/>
    <m/>
    <m/>
    <m/>
  </r>
  <r>
    <n v="361"/>
    <s v=""/>
    <x v="0"/>
    <x v="0"/>
    <m/>
    <m/>
    <s v=""/>
    <m/>
    <m/>
    <m/>
    <n v="0"/>
    <m/>
    <m/>
    <n v="0"/>
    <n v="0"/>
    <n v="0"/>
    <m/>
    <m/>
    <m/>
    <m/>
    <m/>
    <m/>
    <m/>
    <m/>
    <m/>
    <m/>
    <m/>
    <m/>
    <n v="0"/>
    <n v="0"/>
    <n v="0"/>
    <n v="0"/>
    <n v="0"/>
    <n v="0"/>
    <n v="0"/>
    <n v="0"/>
    <m/>
    <m/>
    <m/>
  </r>
  <r>
    <n v="362"/>
    <s v=""/>
    <x v="0"/>
    <x v="0"/>
    <m/>
    <m/>
    <s v=""/>
    <m/>
    <m/>
    <m/>
    <n v="0"/>
    <m/>
    <m/>
    <n v="0"/>
    <n v="0"/>
    <n v="0"/>
    <m/>
    <m/>
    <m/>
    <m/>
    <m/>
    <m/>
    <m/>
    <m/>
    <m/>
    <m/>
    <m/>
    <m/>
    <n v="0"/>
    <n v="0"/>
    <n v="0"/>
    <n v="0"/>
    <n v="0"/>
    <n v="0"/>
    <n v="0"/>
    <n v="0"/>
    <m/>
    <m/>
    <m/>
  </r>
  <r>
    <n v="363"/>
    <s v=""/>
    <x v="0"/>
    <x v="0"/>
    <m/>
    <m/>
    <s v=""/>
    <m/>
    <m/>
    <m/>
    <n v="0"/>
    <m/>
    <m/>
    <n v="0"/>
    <n v="0"/>
    <n v="0"/>
    <m/>
    <m/>
    <m/>
    <m/>
    <m/>
    <m/>
    <m/>
    <m/>
    <m/>
    <m/>
    <m/>
    <m/>
    <n v="0"/>
    <n v="0"/>
    <n v="0"/>
    <n v="0"/>
    <n v="0"/>
    <n v="0"/>
    <n v="0"/>
    <n v="0"/>
    <m/>
    <m/>
    <m/>
  </r>
  <r>
    <n v="364"/>
    <s v=""/>
    <x v="0"/>
    <x v="0"/>
    <m/>
    <m/>
    <s v=""/>
    <m/>
    <m/>
    <m/>
    <n v="0"/>
    <m/>
    <m/>
    <n v="0"/>
    <n v="0"/>
    <n v="0"/>
    <m/>
    <m/>
    <m/>
    <m/>
    <m/>
    <m/>
    <m/>
    <m/>
    <m/>
    <m/>
    <m/>
    <m/>
    <n v="0"/>
    <n v="0"/>
    <n v="0"/>
    <n v="0"/>
    <n v="0"/>
    <n v="0"/>
    <n v="0"/>
    <n v="0"/>
    <m/>
    <m/>
    <m/>
  </r>
  <r>
    <n v="365"/>
    <s v=""/>
    <x v="0"/>
    <x v="0"/>
    <m/>
    <m/>
    <s v=""/>
    <m/>
    <m/>
    <m/>
    <n v="0"/>
    <m/>
    <m/>
    <n v="0"/>
    <n v="0"/>
    <n v="0"/>
    <m/>
    <m/>
    <m/>
    <m/>
    <m/>
    <m/>
    <m/>
    <m/>
    <m/>
    <m/>
    <m/>
    <m/>
    <n v="0"/>
    <n v="0"/>
    <n v="0"/>
    <n v="0"/>
    <n v="0"/>
    <n v="0"/>
    <n v="0"/>
    <n v="0"/>
    <m/>
    <m/>
    <m/>
  </r>
  <r>
    <n v="366"/>
    <s v=""/>
    <x v="0"/>
    <x v="0"/>
    <m/>
    <m/>
    <s v=""/>
    <m/>
    <m/>
    <m/>
    <n v="0"/>
    <m/>
    <m/>
    <n v="0"/>
    <n v="0"/>
    <n v="0"/>
    <m/>
    <m/>
    <m/>
    <m/>
    <m/>
    <m/>
    <m/>
    <m/>
    <m/>
    <m/>
    <m/>
    <m/>
    <n v="0"/>
    <n v="0"/>
    <n v="0"/>
    <n v="0"/>
    <n v="0"/>
    <n v="0"/>
    <n v="0"/>
    <n v="0"/>
    <m/>
    <m/>
    <m/>
  </r>
  <r>
    <n v="367"/>
    <s v=""/>
    <x v="0"/>
    <x v="0"/>
    <m/>
    <m/>
    <s v=""/>
    <m/>
    <m/>
    <m/>
    <n v="0"/>
    <m/>
    <m/>
    <n v="0"/>
    <n v="0"/>
    <n v="0"/>
    <m/>
    <m/>
    <m/>
    <m/>
    <m/>
    <m/>
    <m/>
    <m/>
    <m/>
    <m/>
    <m/>
    <m/>
    <n v="0"/>
    <n v="0"/>
    <n v="0"/>
    <n v="0"/>
    <n v="0"/>
    <n v="0"/>
    <n v="0"/>
    <n v="0"/>
    <m/>
    <m/>
    <m/>
  </r>
  <r>
    <n v="368"/>
    <s v=""/>
    <x v="0"/>
    <x v="0"/>
    <m/>
    <m/>
    <s v=""/>
    <m/>
    <m/>
    <m/>
    <n v="0"/>
    <m/>
    <m/>
    <n v="0"/>
    <n v="0"/>
    <n v="0"/>
    <m/>
    <m/>
    <m/>
    <m/>
    <m/>
    <m/>
    <m/>
    <m/>
    <m/>
    <m/>
    <m/>
    <m/>
    <n v="0"/>
    <n v="0"/>
    <n v="0"/>
    <n v="0"/>
    <n v="0"/>
    <n v="0"/>
    <n v="0"/>
    <n v="0"/>
    <m/>
    <m/>
    <m/>
  </r>
  <r>
    <n v="369"/>
    <s v=""/>
    <x v="0"/>
    <x v="0"/>
    <m/>
    <m/>
    <s v=""/>
    <m/>
    <m/>
    <m/>
    <n v="0"/>
    <m/>
    <m/>
    <n v="0"/>
    <n v="0"/>
    <n v="0"/>
    <m/>
    <m/>
    <m/>
    <m/>
    <m/>
    <m/>
    <m/>
    <m/>
    <m/>
    <m/>
    <m/>
    <m/>
    <n v="0"/>
    <n v="0"/>
    <n v="0"/>
    <n v="0"/>
    <n v="0"/>
    <n v="0"/>
    <n v="0"/>
    <n v="0"/>
    <m/>
    <m/>
    <m/>
  </r>
  <r>
    <n v="370"/>
    <s v=""/>
    <x v="0"/>
    <x v="0"/>
    <m/>
    <m/>
    <s v=""/>
    <m/>
    <m/>
    <m/>
    <n v="0"/>
    <m/>
    <m/>
    <n v="0"/>
    <n v="0"/>
    <n v="0"/>
    <m/>
    <m/>
    <m/>
    <m/>
    <m/>
    <m/>
    <m/>
    <m/>
    <m/>
    <m/>
    <m/>
    <m/>
    <n v="0"/>
    <n v="0"/>
    <n v="0"/>
    <n v="0"/>
    <n v="0"/>
    <n v="0"/>
    <n v="0"/>
    <n v="0"/>
    <m/>
    <m/>
    <m/>
  </r>
  <r>
    <n v="371"/>
    <s v=""/>
    <x v="0"/>
    <x v="0"/>
    <m/>
    <m/>
    <s v=""/>
    <m/>
    <m/>
    <m/>
    <n v="0"/>
    <m/>
    <m/>
    <n v="0"/>
    <n v="0"/>
    <n v="0"/>
    <m/>
    <m/>
    <m/>
    <m/>
    <m/>
    <m/>
    <m/>
    <m/>
    <m/>
    <m/>
    <m/>
    <m/>
    <n v="0"/>
    <n v="0"/>
    <n v="0"/>
    <n v="0"/>
    <n v="0"/>
    <n v="0"/>
    <n v="0"/>
    <n v="0"/>
    <m/>
    <m/>
    <m/>
  </r>
  <r>
    <n v="372"/>
    <s v=""/>
    <x v="0"/>
    <x v="0"/>
    <m/>
    <m/>
    <s v=""/>
    <m/>
    <m/>
    <m/>
    <n v="0"/>
    <m/>
    <m/>
    <n v="0"/>
    <n v="0"/>
    <n v="0"/>
    <m/>
    <m/>
    <m/>
    <m/>
    <m/>
    <m/>
    <m/>
    <m/>
    <m/>
    <m/>
    <m/>
    <m/>
    <n v="0"/>
    <n v="0"/>
    <n v="0"/>
    <n v="0"/>
    <n v="0"/>
    <n v="0"/>
    <n v="0"/>
    <n v="0"/>
    <m/>
    <m/>
    <m/>
  </r>
  <r>
    <n v="373"/>
    <s v=""/>
    <x v="0"/>
    <x v="0"/>
    <m/>
    <m/>
    <s v=""/>
    <m/>
    <m/>
    <m/>
    <n v="0"/>
    <m/>
    <m/>
    <n v="0"/>
    <n v="0"/>
    <n v="0"/>
    <m/>
    <m/>
    <m/>
    <m/>
    <m/>
    <m/>
    <m/>
    <m/>
    <m/>
    <m/>
    <m/>
    <m/>
    <n v="0"/>
    <n v="0"/>
    <n v="0"/>
    <n v="0"/>
    <n v="0"/>
    <n v="0"/>
    <n v="0"/>
    <n v="0"/>
    <m/>
    <m/>
    <m/>
  </r>
  <r>
    <n v="374"/>
    <s v=""/>
    <x v="0"/>
    <x v="0"/>
    <m/>
    <m/>
    <s v=""/>
    <m/>
    <m/>
    <m/>
    <n v="0"/>
    <m/>
    <m/>
    <n v="0"/>
    <n v="0"/>
    <n v="0"/>
    <m/>
    <m/>
    <m/>
    <m/>
    <m/>
    <m/>
    <m/>
    <m/>
    <m/>
    <m/>
    <m/>
    <m/>
    <n v="0"/>
    <n v="0"/>
    <n v="0"/>
    <n v="0"/>
    <n v="0"/>
    <n v="0"/>
    <n v="0"/>
    <n v="0"/>
    <m/>
    <m/>
    <m/>
  </r>
  <r>
    <n v="375"/>
    <s v=""/>
    <x v="0"/>
    <x v="0"/>
    <m/>
    <m/>
    <s v=""/>
    <m/>
    <m/>
    <m/>
    <n v="0"/>
    <m/>
    <m/>
    <n v="0"/>
    <n v="0"/>
    <n v="0"/>
    <m/>
    <m/>
    <m/>
    <m/>
    <m/>
    <m/>
    <m/>
    <m/>
    <m/>
    <m/>
    <m/>
    <m/>
    <n v="0"/>
    <n v="0"/>
    <n v="0"/>
    <n v="0"/>
    <n v="0"/>
    <n v="0"/>
    <n v="0"/>
    <n v="0"/>
    <m/>
    <m/>
    <m/>
  </r>
  <r>
    <n v="376"/>
    <s v=""/>
    <x v="0"/>
    <x v="0"/>
    <m/>
    <m/>
    <s v=""/>
    <m/>
    <m/>
    <m/>
    <n v="0"/>
    <m/>
    <m/>
    <n v="0"/>
    <n v="0"/>
    <n v="0"/>
    <m/>
    <m/>
    <m/>
    <m/>
    <m/>
    <m/>
    <m/>
    <m/>
    <m/>
    <m/>
    <m/>
    <m/>
    <n v="0"/>
    <n v="0"/>
    <n v="0"/>
    <n v="0"/>
    <n v="0"/>
    <n v="0"/>
    <n v="0"/>
    <n v="0"/>
    <m/>
    <m/>
    <m/>
  </r>
  <r>
    <n v="377"/>
    <s v=""/>
    <x v="0"/>
    <x v="0"/>
    <m/>
    <m/>
    <s v=""/>
    <m/>
    <m/>
    <m/>
    <n v="0"/>
    <m/>
    <m/>
    <n v="0"/>
    <n v="0"/>
    <n v="0"/>
    <m/>
    <m/>
    <m/>
    <m/>
    <m/>
    <m/>
    <m/>
    <m/>
    <m/>
    <m/>
    <m/>
    <m/>
    <n v="0"/>
    <n v="0"/>
    <n v="0"/>
    <n v="0"/>
    <n v="0"/>
    <n v="0"/>
    <n v="0"/>
    <n v="0"/>
    <m/>
    <m/>
    <m/>
  </r>
  <r>
    <n v="378"/>
    <s v=""/>
    <x v="0"/>
    <x v="0"/>
    <m/>
    <m/>
    <s v=""/>
    <m/>
    <m/>
    <m/>
    <n v="0"/>
    <m/>
    <m/>
    <n v="0"/>
    <n v="0"/>
    <n v="0"/>
    <m/>
    <m/>
    <m/>
    <m/>
    <m/>
    <m/>
    <m/>
    <m/>
    <m/>
    <m/>
    <m/>
    <m/>
    <n v="0"/>
    <n v="0"/>
    <n v="0"/>
    <n v="0"/>
    <n v="0"/>
    <n v="0"/>
    <n v="0"/>
    <n v="0"/>
    <m/>
    <m/>
    <m/>
  </r>
  <r>
    <n v="379"/>
    <s v=""/>
    <x v="0"/>
    <x v="0"/>
    <m/>
    <m/>
    <s v=""/>
    <m/>
    <m/>
    <m/>
    <n v="0"/>
    <m/>
    <m/>
    <n v="0"/>
    <n v="0"/>
    <n v="0"/>
    <m/>
    <m/>
    <m/>
    <m/>
    <m/>
    <m/>
    <m/>
    <m/>
    <m/>
    <m/>
    <m/>
    <m/>
    <n v="0"/>
    <n v="0"/>
    <n v="0"/>
    <n v="0"/>
    <n v="0"/>
    <n v="0"/>
    <n v="0"/>
    <n v="0"/>
    <m/>
    <m/>
    <m/>
  </r>
  <r>
    <n v="380"/>
    <s v=""/>
    <x v="0"/>
    <x v="0"/>
    <m/>
    <m/>
    <s v=""/>
    <m/>
    <m/>
    <m/>
    <n v="0"/>
    <m/>
    <m/>
    <n v="0"/>
    <n v="0"/>
    <n v="0"/>
    <m/>
    <m/>
    <m/>
    <m/>
    <m/>
    <m/>
    <m/>
    <m/>
    <m/>
    <m/>
    <m/>
    <m/>
    <n v="0"/>
    <n v="0"/>
    <n v="0"/>
    <n v="0"/>
    <n v="0"/>
    <n v="0"/>
    <n v="0"/>
    <n v="0"/>
    <m/>
    <m/>
    <m/>
  </r>
  <r>
    <n v="381"/>
    <s v=""/>
    <x v="0"/>
    <x v="0"/>
    <m/>
    <m/>
    <s v=""/>
    <m/>
    <m/>
    <m/>
    <n v="0"/>
    <m/>
    <m/>
    <n v="0"/>
    <n v="0"/>
    <n v="0"/>
    <m/>
    <m/>
    <m/>
    <m/>
    <m/>
    <m/>
    <m/>
    <m/>
    <m/>
    <m/>
    <m/>
    <m/>
    <n v="0"/>
    <n v="0"/>
    <n v="0"/>
    <n v="0"/>
    <n v="0"/>
    <n v="0"/>
    <n v="0"/>
    <n v="0"/>
    <m/>
    <m/>
    <m/>
  </r>
  <r>
    <n v="382"/>
    <s v=""/>
    <x v="0"/>
    <x v="0"/>
    <m/>
    <m/>
    <s v=""/>
    <m/>
    <m/>
    <m/>
    <n v="0"/>
    <m/>
    <m/>
    <n v="0"/>
    <n v="0"/>
    <n v="0"/>
    <m/>
    <m/>
    <m/>
    <m/>
    <m/>
    <m/>
    <m/>
    <m/>
    <m/>
    <m/>
    <m/>
    <m/>
    <n v="0"/>
    <n v="0"/>
    <n v="0"/>
    <n v="0"/>
    <n v="0"/>
    <n v="0"/>
    <n v="0"/>
    <n v="0"/>
    <m/>
    <m/>
    <m/>
  </r>
  <r>
    <n v="383"/>
    <s v=""/>
    <x v="0"/>
    <x v="0"/>
    <m/>
    <m/>
    <s v=""/>
    <m/>
    <m/>
    <m/>
    <n v="0"/>
    <m/>
    <m/>
    <n v="0"/>
    <n v="0"/>
    <n v="0"/>
    <m/>
    <m/>
    <m/>
    <m/>
    <m/>
    <m/>
    <m/>
    <m/>
    <m/>
    <m/>
    <m/>
    <m/>
    <n v="0"/>
    <n v="0"/>
    <n v="0"/>
    <n v="0"/>
    <n v="0"/>
    <n v="0"/>
    <n v="0"/>
    <n v="0"/>
    <m/>
    <m/>
    <m/>
  </r>
  <r>
    <n v="384"/>
    <s v=""/>
    <x v="0"/>
    <x v="0"/>
    <m/>
    <m/>
    <s v=""/>
    <m/>
    <m/>
    <m/>
    <n v="0"/>
    <m/>
    <m/>
    <n v="0"/>
    <n v="0"/>
    <n v="0"/>
    <m/>
    <m/>
    <m/>
    <m/>
    <m/>
    <m/>
    <m/>
    <m/>
    <m/>
    <m/>
    <m/>
    <m/>
    <n v="0"/>
    <n v="0"/>
    <n v="0"/>
    <n v="0"/>
    <n v="0"/>
    <n v="0"/>
    <n v="0"/>
    <n v="0"/>
    <m/>
    <m/>
    <m/>
  </r>
  <r>
    <n v="385"/>
    <s v=""/>
    <x v="0"/>
    <x v="0"/>
    <m/>
    <m/>
    <s v=""/>
    <m/>
    <m/>
    <m/>
    <n v="0"/>
    <m/>
    <m/>
    <n v="0"/>
    <n v="0"/>
    <n v="0"/>
    <m/>
    <m/>
    <m/>
    <m/>
    <m/>
    <m/>
    <m/>
    <m/>
    <m/>
    <m/>
    <m/>
    <m/>
    <n v="0"/>
    <n v="0"/>
    <n v="0"/>
    <n v="0"/>
    <n v="0"/>
    <n v="0"/>
    <n v="0"/>
    <n v="0"/>
    <m/>
    <m/>
    <m/>
  </r>
  <r>
    <n v="386"/>
    <s v=""/>
    <x v="0"/>
    <x v="0"/>
    <m/>
    <m/>
    <s v=""/>
    <m/>
    <m/>
    <m/>
    <n v="0"/>
    <m/>
    <m/>
    <n v="0"/>
    <n v="0"/>
    <n v="0"/>
    <m/>
    <m/>
    <m/>
    <m/>
    <m/>
    <m/>
    <m/>
    <m/>
    <m/>
    <m/>
    <m/>
    <m/>
    <n v="0"/>
    <n v="0"/>
    <n v="0"/>
    <n v="0"/>
    <n v="0"/>
    <n v="0"/>
    <n v="0"/>
    <n v="0"/>
    <m/>
    <m/>
    <m/>
  </r>
  <r>
    <n v="387"/>
    <s v=""/>
    <x v="0"/>
    <x v="0"/>
    <m/>
    <m/>
    <s v=""/>
    <m/>
    <m/>
    <m/>
    <n v="0"/>
    <m/>
    <m/>
    <n v="0"/>
    <n v="0"/>
    <n v="0"/>
    <m/>
    <m/>
    <m/>
    <m/>
    <m/>
    <m/>
    <m/>
    <m/>
    <m/>
    <m/>
    <m/>
    <m/>
    <n v="0"/>
    <n v="0"/>
    <n v="0"/>
    <n v="0"/>
    <n v="0"/>
    <n v="0"/>
    <n v="0"/>
    <n v="0"/>
    <m/>
    <m/>
    <m/>
  </r>
  <r>
    <n v="388"/>
    <s v=""/>
    <x v="0"/>
    <x v="0"/>
    <m/>
    <m/>
    <s v=""/>
    <m/>
    <m/>
    <m/>
    <n v="0"/>
    <m/>
    <m/>
    <n v="0"/>
    <n v="0"/>
    <n v="0"/>
    <m/>
    <m/>
    <m/>
    <m/>
    <m/>
    <m/>
    <m/>
    <m/>
    <m/>
    <m/>
    <m/>
    <m/>
    <n v="0"/>
    <n v="0"/>
    <n v="0"/>
    <n v="0"/>
    <n v="0"/>
    <n v="0"/>
    <n v="0"/>
    <n v="0"/>
    <m/>
    <m/>
    <m/>
  </r>
  <r>
    <n v="389"/>
    <s v=""/>
    <x v="0"/>
    <x v="0"/>
    <m/>
    <m/>
    <s v=""/>
    <m/>
    <m/>
    <m/>
    <n v="0"/>
    <m/>
    <m/>
    <n v="0"/>
    <n v="0"/>
    <n v="0"/>
    <m/>
    <m/>
    <m/>
    <m/>
    <m/>
    <m/>
    <m/>
    <m/>
    <m/>
    <m/>
    <m/>
    <m/>
    <n v="0"/>
    <n v="0"/>
    <n v="0"/>
    <n v="0"/>
    <n v="0"/>
    <n v="0"/>
    <n v="0"/>
    <n v="0"/>
    <m/>
    <m/>
    <m/>
  </r>
  <r>
    <n v="390"/>
    <s v=""/>
    <x v="0"/>
    <x v="0"/>
    <m/>
    <m/>
    <s v=""/>
    <m/>
    <m/>
    <m/>
    <n v="0"/>
    <m/>
    <m/>
    <n v="0"/>
    <n v="0"/>
    <n v="0"/>
    <m/>
    <m/>
    <m/>
    <m/>
    <m/>
    <m/>
    <m/>
    <m/>
    <m/>
    <m/>
    <m/>
    <m/>
    <n v="0"/>
    <n v="0"/>
    <n v="0"/>
    <n v="0"/>
    <n v="0"/>
    <n v="0"/>
    <n v="0"/>
    <n v="0"/>
    <m/>
    <m/>
    <m/>
  </r>
  <r>
    <n v="391"/>
    <s v=""/>
    <x v="0"/>
    <x v="0"/>
    <m/>
    <m/>
    <s v=""/>
    <m/>
    <m/>
    <m/>
    <n v="0"/>
    <m/>
    <m/>
    <n v="0"/>
    <n v="0"/>
    <n v="0"/>
    <m/>
    <m/>
    <m/>
    <m/>
    <m/>
    <m/>
    <m/>
    <m/>
    <m/>
    <m/>
    <m/>
    <m/>
    <n v="0"/>
    <n v="0"/>
    <n v="0"/>
    <n v="0"/>
    <n v="0"/>
    <n v="0"/>
    <n v="0"/>
    <n v="0"/>
    <m/>
    <m/>
    <m/>
  </r>
  <r>
    <n v="392"/>
    <s v=""/>
    <x v="0"/>
    <x v="0"/>
    <m/>
    <m/>
    <s v=""/>
    <m/>
    <m/>
    <m/>
    <n v="0"/>
    <m/>
    <m/>
    <n v="0"/>
    <n v="0"/>
    <n v="0"/>
    <m/>
    <m/>
    <m/>
    <m/>
    <m/>
    <m/>
    <m/>
    <m/>
    <m/>
    <m/>
    <m/>
    <m/>
    <n v="0"/>
    <n v="0"/>
    <n v="0"/>
    <n v="0"/>
    <n v="0"/>
    <n v="0"/>
    <n v="0"/>
    <n v="0"/>
    <m/>
    <m/>
    <m/>
  </r>
  <r>
    <n v="393"/>
    <s v=""/>
    <x v="0"/>
    <x v="0"/>
    <m/>
    <m/>
    <s v=""/>
    <m/>
    <m/>
    <m/>
    <n v="0"/>
    <m/>
    <m/>
    <n v="0"/>
    <n v="0"/>
    <n v="0"/>
    <m/>
    <m/>
    <m/>
    <m/>
    <m/>
    <m/>
    <m/>
    <m/>
    <m/>
    <m/>
    <m/>
    <m/>
    <n v="0"/>
    <n v="0"/>
    <n v="0"/>
    <n v="0"/>
    <n v="0"/>
    <n v="0"/>
    <n v="0"/>
    <n v="0"/>
    <m/>
    <m/>
    <m/>
  </r>
  <r>
    <n v="394"/>
    <s v=""/>
    <x v="0"/>
    <x v="0"/>
    <m/>
    <m/>
    <s v=""/>
    <m/>
    <m/>
    <m/>
    <n v="0"/>
    <m/>
    <m/>
    <n v="0"/>
    <n v="0"/>
    <n v="0"/>
    <m/>
    <m/>
    <m/>
    <m/>
    <m/>
    <m/>
    <m/>
    <m/>
    <m/>
    <m/>
    <m/>
    <m/>
    <n v="0"/>
    <n v="0"/>
    <n v="0"/>
    <n v="0"/>
    <n v="0"/>
    <n v="0"/>
    <n v="0"/>
    <n v="0"/>
    <m/>
    <m/>
    <m/>
  </r>
  <r>
    <n v="395"/>
    <s v=""/>
    <x v="0"/>
    <x v="0"/>
    <m/>
    <m/>
    <s v=""/>
    <m/>
    <m/>
    <m/>
    <n v="0"/>
    <m/>
    <m/>
    <n v="0"/>
    <n v="0"/>
    <n v="0"/>
    <m/>
    <m/>
    <m/>
    <m/>
    <m/>
    <m/>
    <m/>
    <m/>
    <m/>
    <m/>
    <m/>
    <m/>
    <n v="0"/>
    <n v="0"/>
    <n v="0"/>
    <n v="0"/>
    <n v="0"/>
    <n v="0"/>
    <n v="0"/>
    <n v="0"/>
    <m/>
    <m/>
    <m/>
  </r>
  <r>
    <n v="396"/>
    <s v=""/>
    <x v="0"/>
    <x v="0"/>
    <m/>
    <m/>
    <s v=""/>
    <m/>
    <m/>
    <m/>
    <n v="0"/>
    <m/>
    <m/>
    <n v="0"/>
    <n v="0"/>
    <n v="0"/>
    <m/>
    <m/>
    <m/>
    <m/>
    <m/>
    <m/>
    <m/>
    <m/>
    <m/>
    <m/>
    <m/>
    <m/>
    <n v="0"/>
    <n v="0"/>
    <n v="0"/>
    <n v="0"/>
    <n v="0"/>
    <n v="0"/>
    <n v="0"/>
    <n v="0"/>
    <m/>
    <m/>
    <m/>
  </r>
  <r>
    <n v="397"/>
    <s v=""/>
    <x v="0"/>
    <x v="0"/>
    <m/>
    <m/>
    <s v=""/>
    <m/>
    <m/>
    <m/>
    <n v="0"/>
    <m/>
    <m/>
    <n v="0"/>
    <n v="0"/>
    <n v="0"/>
    <m/>
    <m/>
    <m/>
    <m/>
    <m/>
    <m/>
    <m/>
    <m/>
    <m/>
    <m/>
    <m/>
    <m/>
    <n v="0"/>
    <n v="0"/>
    <n v="0"/>
    <n v="0"/>
    <n v="0"/>
    <n v="0"/>
    <n v="0"/>
    <n v="0"/>
    <m/>
    <m/>
    <m/>
  </r>
  <r>
    <n v="398"/>
    <s v=""/>
    <x v="0"/>
    <x v="0"/>
    <m/>
    <m/>
    <s v=""/>
    <m/>
    <m/>
    <m/>
    <n v="0"/>
    <m/>
    <m/>
    <n v="0"/>
    <n v="0"/>
    <n v="0"/>
    <m/>
    <m/>
    <m/>
    <m/>
    <m/>
    <m/>
    <m/>
    <m/>
    <m/>
    <m/>
    <m/>
    <m/>
    <n v="0"/>
    <n v="0"/>
    <n v="0"/>
    <n v="0"/>
    <n v="0"/>
    <n v="0"/>
    <n v="0"/>
    <n v="0"/>
    <m/>
    <m/>
    <m/>
  </r>
  <r>
    <n v="399"/>
    <s v=""/>
    <x v="0"/>
    <x v="0"/>
    <m/>
    <m/>
    <s v=""/>
    <m/>
    <m/>
    <m/>
    <n v="0"/>
    <m/>
    <m/>
    <n v="0"/>
    <n v="0"/>
    <n v="0"/>
    <m/>
    <m/>
    <m/>
    <m/>
    <m/>
    <m/>
    <m/>
    <m/>
    <m/>
    <m/>
    <m/>
    <m/>
    <n v="0"/>
    <n v="0"/>
    <n v="0"/>
    <n v="0"/>
    <n v="0"/>
    <n v="0"/>
    <n v="0"/>
    <n v="0"/>
    <m/>
    <m/>
    <m/>
  </r>
  <r>
    <n v="400"/>
    <s v=""/>
    <x v="0"/>
    <x v="0"/>
    <m/>
    <m/>
    <s v=""/>
    <m/>
    <m/>
    <m/>
    <n v="0"/>
    <m/>
    <m/>
    <n v="0"/>
    <n v="0"/>
    <n v="0"/>
    <m/>
    <m/>
    <m/>
    <m/>
    <m/>
    <m/>
    <m/>
    <m/>
    <m/>
    <m/>
    <m/>
    <m/>
    <n v="0"/>
    <n v="0"/>
    <n v="0"/>
    <n v="0"/>
    <n v="0"/>
    <n v="0"/>
    <n v="0"/>
    <n v="0"/>
    <m/>
    <m/>
    <m/>
  </r>
  <r>
    <n v="401"/>
    <s v=""/>
    <x v="0"/>
    <x v="0"/>
    <m/>
    <m/>
    <s v=""/>
    <m/>
    <m/>
    <m/>
    <n v="0"/>
    <m/>
    <m/>
    <n v="0"/>
    <n v="0"/>
    <n v="0"/>
    <m/>
    <m/>
    <m/>
    <m/>
    <m/>
    <m/>
    <m/>
    <m/>
    <m/>
    <m/>
    <m/>
    <m/>
    <n v="0"/>
    <n v="0"/>
    <n v="0"/>
    <n v="0"/>
    <n v="0"/>
    <n v="0"/>
    <n v="0"/>
    <n v="0"/>
    <m/>
    <m/>
    <m/>
  </r>
  <r>
    <n v="402"/>
    <s v=""/>
    <x v="0"/>
    <x v="0"/>
    <m/>
    <m/>
    <s v=""/>
    <m/>
    <m/>
    <m/>
    <n v="0"/>
    <m/>
    <m/>
    <n v="0"/>
    <n v="0"/>
    <n v="0"/>
    <m/>
    <m/>
    <m/>
    <m/>
    <m/>
    <m/>
    <m/>
    <m/>
    <m/>
    <m/>
    <m/>
    <m/>
    <n v="0"/>
    <n v="0"/>
    <n v="0"/>
    <n v="0"/>
    <n v="0"/>
    <n v="0"/>
    <n v="0"/>
    <n v="0"/>
    <m/>
    <m/>
    <m/>
  </r>
  <r>
    <n v="403"/>
    <s v=""/>
    <x v="0"/>
    <x v="0"/>
    <m/>
    <m/>
    <s v=""/>
    <m/>
    <m/>
    <m/>
    <n v="0"/>
    <m/>
    <m/>
    <n v="0"/>
    <n v="0"/>
    <n v="0"/>
    <m/>
    <m/>
    <m/>
    <m/>
    <m/>
    <m/>
    <m/>
    <m/>
    <m/>
    <m/>
    <m/>
    <m/>
    <n v="0"/>
    <n v="0"/>
    <n v="0"/>
    <n v="0"/>
    <n v="0"/>
    <n v="0"/>
    <n v="0"/>
    <n v="0"/>
    <m/>
    <m/>
    <m/>
  </r>
  <r>
    <n v="404"/>
    <s v=""/>
    <x v="0"/>
    <x v="0"/>
    <m/>
    <m/>
    <s v=""/>
    <m/>
    <m/>
    <m/>
    <n v="0"/>
    <m/>
    <m/>
    <n v="0"/>
    <n v="0"/>
    <n v="0"/>
    <m/>
    <m/>
    <m/>
    <m/>
    <m/>
    <m/>
    <m/>
    <m/>
    <m/>
    <m/>
    <m/>
    <m/>
    <n v="0"/>
    <n v="0"/>
    <n v="0"/>
    <n v="0"/>
    <n v="0"/>
    <n v="0"/>
    <n v="0"/>
    <n v="0"/>
    <m/>
    <m/>
    <m/>
  </r>
  <r>
    <n v="405"/>
    <s v="Мережа"/>
    <x v="1"/>
    <x v="0"/>
    <m/>
    <m/>
    <s v=""/>
    <m/>
    <m/>
    <m/>
    <n v="0"/>
    <m/>
    <m/>
    <n v="0"/>
    <n v="0"/>
    <n v="0"/>
    <m/>
    <m/>
    <m/>
    <m/>
    <m/>
    <m/>
    <m/>
    <m/>
    <m/>
    <m/>
    <m/>
    <m/>
    <n v="0"/>
    <n v="0"/>
    <n v="0"/>
    <n v="0"/>
    <n v="0"/>
    <n v="0"/>
    <n v="0"/>
    <n v="0"/>
    <m/>
    <m/>
    <m/>
  </r>
  <r>
    <n v="406"/>
    <s v="Мережа"/>
    <x v="1"/>
    <x v="0"/>
    <m/>
    <m/>
    <s v=""/>
    <m/>
    <m/>
    <m/>
    <n v="0"/>
    <m/>
    <m/>
    <n v="0"/>
    <n v="0"/>
    <n v="0"/>
    <m/>
    <m/>
    <m/>
    <m/>
    <m/>
    <m/>
    <m/>
    <m/>
    <m/>
    <m/>
    <m/>
    <m/>
    <n v="0"/>
    <n v="0"/>
    <n v="0"/>
    <n v="0"/>
    <n v="0"/>
    <n v="0"/>
    <n v="0"/>
    <n v="0"/>
    <m/>
    <m/>
    <m/>
  </r>
  <r>
    <n v="407"/>
    <s v="Мережа"/>
    <x v="1"/>
    <x v="0"/>
    <m/>
    <m/>
    <s v=""/>
    <m/>
    <m/>
    <m/>
    <n v="0"/>
    <m/>
    <m/>
    <n v="0"/>
    <n v="0"/>
    <n v="0"/>
    <m/>
    <m/>
    <m/>
    <m/>
    <m/>
    <m/>
    <m/>
    <m/>
    <m/>
    <m/>
    <m/>
    <m/>
    <n v="0"/>
    <n v="0"/>
    <n v="0"/>
    <n v="0"/>
    <n v="0"/>
    <n v="0"/>
    <n v="0"/>
    <n v="0"/>
    <m/>
    <m/>
    <m/>
  </r>
  <r>
    <n v="408"/>
    <s v="Мережа"/>
    <x v="1"/>
    <x v="0"/>
    <m/>
    <m/>
    <s v="01.0 Людські ресурси"/>
    <s v="01.1 Людські ресурси - управління проектом"/>
    <m/>
    <m/>
    <n v="0"/>
    <m/>
    <m/>
    <n v="0"/>
    <n v="0"/>
    <n v="0"/>
    <m/>
    <m/>
    <m/>
    <m/>
    <m/>
    <m/>
    <m/>
    <m/>
    <m/>
    <m/>
    <m/>
    <m/>
    <n v="0"/>
    <n v="0"/>
    <n v="0"/>
    <n v="0"/>
    <n v="0"/>
    <n v="0"/>
    <n v="0"/>
    <n v="0"/>
    <m/>
    <m/>
    <m/>
  </r>
  <r>
    <n v="409"/>
    <s v="Мережа"/>
    <x v="1"/>
    <x v="0"/>
    <m/>
    <m/>
    <s v="01.0 Людські ресурси"/>
    <s v="01.2 Людські ресурси - соціальні, аутріч-працівники, медперсонал та інші надавачі послуг"/>
    <m/>
    <m/>
    <n v="0"/>
    <m/>
    <m/>
    <n v="0"/>
    <n v="0"/>
    <n v="0"/>
    <m/>
    <m/>
    <m/>
    <m/>
    <m/>
    <m/>
    <m/>
    <m/>
    <m/>
    <m/>
    <m/>
    <m/>
    <n v="0"/>
    <n v="0"/>
    <n v="0"/>
    <n v="0"/>
    <n v="0"/>
    <n v="0"/>
    <n v="0"/>
    <n v="0"/>
    <m/>
    <m/>
    <m/>
  </r>
  <r>
    <n v="410"/>
    <s v="Мережа"/>
    <x v="1"/>
    <x v="0"/>
    <m/>
    <m/>
    <s v="01.0 Людські ресурси"/>
    <s v="01.3 Орієнтовані на результат надбавки, заохочувальні та бонусні  виплати "/>
    <m/>
    <m/>
    <n v="0"/>
    <m/>
    <m/>
    <n v="0"/>
    <n v="0"/>
    <n v="0"/>
    <m/>
    <m/>
    <m/>
    <m/>
    <m/>
    <m/>
    <m/>
    <m/>
    <m/>
    <m/>
    <m/>
    <m/>
    <n v="0"/>
    <n v="0"/>
    <n v="0"/>
    <n v="0"/>
    <n v="0"/>
    <n v="0"/>
    <n v="0"/>
    <n v="0"/>
    <m/>
    <m/>
    <m/>
  </r>
  <r>
    <n v="411"/>
    <s v="Мережа"/>
    <x v="1"/>
    <x v="0"/>
    <m/>
    <m/>
    <s v="02.0 Витрати на відрядження"/>
    <s v="02.1 Добові, проїзд, інші витрати , пов'язані з проведенням тренінгів"/>
    <m/>
    <m/>
    <n v="0"/>
    <m/>
    <m/>
    <n v="0"/>
    <n v="0"/>
    <n v="0"/>
    <m/>
    <m/>
    <m/>
    <m/>
    <m/>
    <m/>
    <m/>
    <m/>
    <m/>
    <m/>
    <m/>
    <m/>
    <n v="0"/>
    <n v="0"/>
    <n v="0"/>
    <n v="0"/>
    <n v="0"/>
    <n v="0"/>
    <n v="0"/>
    <n v="0"/>
    <m/>
    <m/>
    <m/>
  </r>
  <r>
    <n v="412"/>
    <s v="Мережа"/>
    <x v="1"/>
    <x v="0"/>
    <m/>
    <m/>
    <s v="02.0 Витрати на відрядження"/>
    <s v="02.2 Добові, проїзд, інші витрати , пов'язані з візитами технічної допомоги"/>
    <m/>
    <m/>
    <n v="0"/>
    <m/>
    <m/>
    <n v="0"/>
    <n v="0"/>
    <n v="0"/>
    <m/>
    <m/>
    <m/>
    <m/>
    <m/>
    <m/>
    <m/>
    <m/>
    <m/>
    <m/>
    <m/>
    <m/>
    <n v="0"/>
    <n v="0"/>
    <n v="0"/>
    <n v="0"/>
    <n v="0"/>
    <n v="0"/>
    <n v="0"/>
    <n v="0"/>
    <m/>
    <m/>
    <m/>
  </r>
  <r>
    <n v="413"/>
    <s v="Мережа"/>
    <x v="1"/>
    <x v="0"/>
    <m/>
    <m/>
    <s v="02.0 Витрати на відрядження"/>
    <s v="02.3 Добові, проїзд, інші витрати , пов'язані з проведенням супервізій, збором даних"/>
    <m/>
    <m/>
    <n v="0"/>
    <m/>
    <m/>
    <n v="0"/>
    <n v="0"/>
    <n v="0"/>
    <m/>
    <m/>
    <m/>
    <m/>
    <m/>
    <m/>
    <m/>
    <m/>
    <m/>
    <m/>
    <m/>
    <m/>
    <n v="0"/>
    <n v="0"/>
    <n v="0"/>
    <n v="0"/>
    <n v="0"/>
    <n v="0"/>
    <n v="0"/>
    <n v="0"/>
    <m/>
    <m/>
    <m/>
  </r>
  <r>
    <n v="414"/>
    <s v="Мережа"/>
    <x v="1"/>
    <x v="0"/>
    <m/>
    <m/>
    <s v="02.0 Витрати на відрядження"/>
    <s v="02.4 Добові, проїзд, інші витрати , пов'язані з проведенням робочих зустрічей, адвокаційних заходів"/>
    <m/>
    <m/>
    <n v="0"/>
    <m/>
    <m/>
    <n v="0"/>
    <n v="0"/>
    <n v="0"/>
    <m/>
    <m/>
    <m/>
    <m/>
    <m/>
    <m/>
    <m/>
    <m/>
    <m/>
    <m/>
    <m/>
    <m/>
    <n v="0"/>
    <n v="0"/>
    <n v="0"/>
    <n v="0"/>
    <n v="0"/>
    <n v="0"/>
    <n v="0"/>
    <n v="0"/>
    <m/>
    <m/>
    <m/>
  </r>
  <r>
    <n v="415"/>
    <s v="Мережа"/>
    <x v="1"/>
    <x v="0"/>
    <m/>
    <m/>
    <s v="02.0 Витрати на відрядження"/>
    <s v="02.5 Інші транспортні витрати"/>
    <m/>
    <m/>
    <n v="0"/>
    <m/>
    <m/>
    <n v="0"/>
    <n v="0"/>
    <n v="0"/>
    <m/>
    <m/>
    <m/>
    <m/>
    <m/>
    <m/>
    <m/>
    <m/>
    <m/>
    <m/>
    <m/>
    <m/>
    <n v="0"/>
    <n v="0"/>
    <n v="0"/>
    <n v="0"/>
    <n v="0"/>
    <n v="0"/>
    <n v="0"/>
    <n v="0"/>
    <m/>
    <m/>
    <m/>
  </r>
  <r>
    <n v="416"/>
    <s v="Мережа"/>
    <x v="1"/>
    <x v="0"/>
    <m/>
    <m/>
    <s v="03.0 Зовнішні професійні послуги"/>
    <s v="03.1 Оплата за надання технічної допомоги, консультаційних послуг"/>
    <m/>
    <m/>
    <n v="0"/>
    <m/>
    <m/>
    <n v="0"/>
    <n v="0"/>
    <n v="0"/>
    <m/>
    <m/>
    <m/>
    <m/>
    <m/>
    <m/>
    <m/>
    <m/>
    <m/>
    <m/>
    <m/>
    <m/>
    <n v="0"/>
    <n v="0"/>
    <n v="0"/>
    <n v="0"/>
    <n v="0"/>
    <n v="0"/>
    <n v="0"/>
    <n v="0"/>
    <m/>
    <m/>
    <m/>
  </r>
  <r>
    <n v="417"/>
    <s v="Мережа"/>
    <x v="1"/>
    <x v="0"/>
    <m/>
    <m/>
    <s v="03.0 Зовнішні професійні послуги"/>
    <s v="03.4 Оплата інших професійних послуг"/>
    <m/>
    <m/>
    <n v="0"/>
    <m/>
    <m/>
    <n v="0"/>
    <n v="0"/>
    <n v="0"/>
    <m/>
    <m/>
    <m/>
    <m/>
    <m/>
    <m/>
    <m/>
    <m/>
    <m/>
    <m/>
    <m/>
    <m/>
    <n v="0"/>
    <n v="0"/>
    <n v="0"/>
    <n v="0"/>
    <n v="0"/>
    <n v="0"/>
    <n v="0"/>
    <n v="0"/>
    <m/>
    <m/>
    <m/>
  </r>
  <r>
    <n v="418"/>
    <s v="Мережа"/>
    <x v="1"/>
    <x v="0"/>
    <m/>
    <m/>
    <s v="03.0 Зовнішні професійні послуги"/>
    <s v="03.5. Витрати на страхування"/>
    <m/>
    <m/>
    <n v="0"/>
    <m/>
    <m/>
    <n v="0"/>
    <n v="0"/>
    <n v="0"/>
    <m/>
    <m/>
    <m/>
    <m/>
    <m/>
    <m/>
    <m/>
    <m/>
    <m/>
    <m/>
    <m/>
    <m/>
    <n v="0"/>
    <n v="0"/>
    <n v="0"/>
    <n v="0"/>
    <n v="0"/>
    <n v="0"/>
    <n v="0"/>
    <n v="0"/>
    <m/>
    <m/>
    <m/>
  </r>
  <r>
    <n v="419"/>
    <s v="Мережа"/>
    <x v="1"/>
    <x v="0"/>
    <m/>
    <m/>
    <s v="04.0 Товари для сфери охорони здоров'я - фармацевтична продукція"/>
    <s v="04.7 Інші лікарські засоби"/>
    <m/>
    <m/>
    <n v="0"/>
    <m/>
    <m/>
    <n v="0"/>
    <n v="0"/>
    <n v="0"/>
    <m/>
    <m/>
    <m/>
    <m/>
    <m/>
    <m/>
    <m/>
    <m/>
    <m/>
    <m/>
    <m/>
    <m/>
    <n v="0"/>
    <n v="0"/>
    <n v="0"/>
    <n v="0"/>
    <n v="0"/>
    <n v="0"/>
    <n v="0"/>
    <n v="0"/>
    <m/>
    <m/>
    <m/>
  </r>
  <r>
    <n v="420"/>
    <s v="Мережа"/>
    <x v="1"/>
    <x v="0"/>
    <m/>
    <m/>
    <s v="05.0 Товари для сфери охорони здоров'я - нефармацевтична продукція"/>
    <s v="05.8 Інші витратні матеріали"/>
    <m/>
    <m/>
    <n v="0"/>
    <m/>
    <m/>
    <n v="0"/>
    <n v="0"/>
    <n v="0"/>
    <m/>
    <m/>
    <m/>
    <m/>
    <m/>
    <m/>
    <m/>
    <m/>
    <m/>
    <m/>
    <m/>
    <m/>
    <n v="0"/>
    <n v="0"/>
    <n v="0"/>
    <n v="0"/>
    <n v="0"/>
    <n v="0"/>
    <n v="0"/>
    <n v="0"/>
    <m/>
    <m/>
    <m/>
  </r>
  <r>
    <n v="421"/>
    <s v="Мережа"/>
    <x v="1"/>
    <x v="0"/>
    <m/>
    <m/>
    <s v="07.0 Витрати на забезпечення закупівель та поставок"/>
    <s v="07.3 Витрати на оренду складських приміщень та зберігання"/>
    <m/>
    <m/>
    <n v="0"/>
    <m/>
    <m/>
    <n v="0"/>
    <n v="0"/>
    <n v="0"/>
    <m/>
    <m/>
    <m/>
    <m/>
    <m/>
    <m/>
    <m/>
    <m/>
    <m/>
    <m/>
    <m/>
    <m/>
    <n v="0"/>
    <n v="0"/>
    <n v="0"/>
    <n v="0"/>
    <n v="0"/>
    <n v="0"/>
    <n v="0"/>
    <n v="0"/>
    <m/>
    <m/>
    <m/>
  </r>
  <r>
    <n v="422"/>
    <s v="Мережа"/>
    <x v="1"/>
    <x v="0"/>
    <m/>
    <m/>
    <s v="07.0 Витрати на забезпечення закупівель та поставок"/>
    <s v="07.7 Ішні витрати, пов'язані з забезпеченням закупівель та поставок"/>
    <m/>
    <m/>
    <n v="0"/>
    <m/>
    <m/>
    <n v="0"/>
    <n v="0"/>
    <n v="0"/>
    <m/>
    <m/>
    <m/>
    <m/>
    <m/>
    <m/>
    <m/>
    <m/>
    <m/>
    <m/>
    <m/>
    <m/>
    <n v="0"/>
    <n v="0"/>
    <n v="0"/>
    <n v="0"/>
    <n v="0"/>
    <n v="0"/>
    <n v="0"/>
    <n v="0"/>
    <m/>
    <m/>
    <m/>
  </r>
  <r>
    <n v="423"/>
    <s v="Мережа"/>
    <x v="1"/>
    <x v="0"/>
    <m/>
    <m/>
    <s v="08.0 Інфраструктура"/>
    <s v="08.1 Меблі"/>
    <m/>
    <m/>
    <n v="0"/>
    <m/>
    <m/>
    <n v="0"/>
    <n v="0"/>
    <n v="0"/>
    <m/>
    <m/>
    <m/>
    <m/>
    <m/>
    <m/>
    <m/>
    <m/>
    <m/>
    <m/>
    <m/>
    <m/>
    <n v="0"/>
    <n v="0"/>
    <n v="0"/>
    <n v="0"/>
    <n v="0"/>
    <n v="0"/>
    <n v="0"/>
    <n v="0"/>
    <m/>
    <m/>
    <m/>
  </r>
  <r>
    <n v="424"/>
    <s v="Мережа"/>
    <x v="1"/>
    <x v="0"/>
    <m/>
    <m/>
    <s v="08.0 Інфраструктура"/>
    <s v="08.2 Ремонт/ будівництво"/>
    <m/>
    <m/>
    <n v="0"/>
    <m/>
    <m/>
    <n v="0"/>
    <n v="0"/>
    <n v="0"/>
    <m/>
    <m/>
    <m/>
    <m/>
    <m/>
    <m/>
    <m/>
    <m/>
    <m/>
    <m/>
    <m/>
    <m/>
    <n v="0"/>
    <n v="0"/>
    <n v="0"/>
    <n v="0"/>
    <n v="0"/>
    <n v="0"/>
    <n v="0"/>
    <n v="0"/>
    <m/>
    <m/>
    <m/>
  </r>
  <r>
    <n v="425"/>
    <s v="Мережа"/>
    <x v="1"/>
    <x v="0"/>
    <m/>
    <m/>
    <s v="08.0 Інфраструктура"/>
    <s v="08.3 Утримання  та інші  пов'язані з інфраструктурою витрати"/>
    <m/>
    <m/>
    <n v="0"/>
    <m/>
    <m/>
    <n v="0"/>
    <n v="0"/>
    <n v="0"/>
    <m/>
    <m/>
    <m/>
    <m/>
    <m/>
    <m/>
    <m/>
    <m/>
    <m/>
    <m/>
    <m/>
    <m/>
    <n v="0"/>
    <n v="0"/>
    <n v="0"/>
    <n v="0"/>
    <n v="0"/>
    <n v="0"/>
    <n v="0"/>
    <n v="0"/>
    <m/>
    <m/>
    <m/>
  </r>
  <r>
    <n v="426"/>
    <s v="Мережа"/>
    <x v="1"/>
    <x v="0"/>
    <m/>
    <m/>
    <s v="09.0 Обладнання немедичного призначення"/>
    <s v="09.1 IT - Комп'ютери, комп'ютерна техніка, програмне забезпечення та програми"/>
    <m/>
    <m/>
    <n v="0"/>
    <m/>
    <m/>
    <n v="0"/>
    <n v="0"/>
    <n v="0"/>
    <m/>
    <m/>
    <m/>
    <m/>
    <m/>
    <m/>
    <m/>
    <m/>
    <m/>
    <m/>
    <m/>
    <m/>
    <n v="0"/>
    <n v="0"/>
    <n v="0"/>
    <n v="0"/>
    <n v="0"/>
    <n v="0"/>
    <n v="0"/>
    <n v="0"/>
    <m/>
    <m/>
    <m/>
  </r>
  <r>
    <n v="427"/>
    <s v="Мережа"/>
    <x v="1"/>
    <x v="0"/>
    <m/>
    <m/>
    <s v="09.0 Обладнання немедичного призначення"/>
    <s v="09.3 Інше обладнання, що не належить до категорії медичного"/>
    <m/>
    <m/>
    <n v="0"/>
    <m/>
    <m/>
    <n v="0"/>
    <n v="0"/>
    <n v="0"/>
    <m/>
    <m/>
    <m/>
    <m/>
    <m/>
    <m/>
    <m/>
    <m/>
    <m/>
    <m/>
    <m/>
    <m/>
    <n v="0"/>
    <n v="0"/>
    <n v="0"/>
    <n v="0"/>
    <n v="0"/>
    <n v="0"/>
    <n v="0"/>
    <n v="0"/>
    <m/>
    <m/>
    <m/>
  </r>
  <r>
    <n v="428"/>
    <s v="Мережа"/>
    <x v="1"/>
    <x v="0"/>
    <m/>
    <m/>
    <s v="09.0 Обладнання немедичного призначення"/>
    <s v="09.4 Технічне та сервісне обслуговування обладнання немедичного призначення"/>
    <m/>
    <m/>
    <n v="0"/>
    <m/>
    <m/>
    <n v="0"/>
    <n v="0"/>
    <n v="0"/>
    <m/>
    <m/>
    <m/>
    <m/>
    <m/>
    <m/>
    <m/>
    <m/>
    <m/>
    <m/>
    <m/>
    <m/>
    <n v="0"/>
    <n v="0"/>
    <n v="0"/>
    <n v="0"/>
    <n v="0"/>
    <n v="0"/>
    <n v="0"/>
    <n v="0"/>
    <m/>
    <m/>
    <m/>
  </r>
  <r>
    <n v="429"/>
    <s v="Мережа"/>
    <x v="1"/>
    <x v="0"/>
    <m/>
    <m/>
    <s v="10.0 Видавничі та комунікаційні витрати"/>
    <s v="10.1 Друкована продукція (бланки, книги, посібники, брошури, буклети…)"/>
    <m/>
    <m/>
    <n v="0"/>
    <m/>
    <m/>
    <n v="0"/>
    <n v="0"/>
    <n v="0"/>
    <m/>
    <m/>
    <m/>
    <m/>
    <m/>
    <m/>
    <m/>
    <m/>
    <m/>
    <m/>
    <m/>
    <m/>
    <n v="0"/>
    <n v="0"/>
    <n v="0"/>
    <n v="0"/>
    <n v="0"/>
    <n v="0"/>
    <n v="0"/>
    <n v="0"/>
    <m/>
    <m/>
    <m/>
  </r>
  <r>
    <n v="430"/>
    <s v="Мережа"/>
    <x v="1"/>
    <x v="0"/>
    <m/>
    <m/>
    <s v="10.0 Видавничі та комунікаційні витрати"/>
    <s v="10.2 ТВ/Радіо ролики та програми"/>
    <m/>
    <m/>
    <n v="0"/>
    <m/>
    <m/>
    <n v="0"/>
    <n v="0"/>
    <n v="0"/>
    <m/>
    <m/>
    <m/>
    <m/>
    <m/>
    <m/>
    <m/>
    <m/>
    <m/>
    <m/>
    <m/>
    <m/>
    <n v="0"/>
    <n v="0"/>
    <n v="0"/>
    <n v="0"/>
    <n v="0"/>
    <n v="0"/>
    <n v="0"/>
    <n v="0"/>
    <m/>
    <m/>
    <m/>
  </r>
  <r>
    <n v="431"/>
    <s v="Мережа"/>
    <x v="1"/>
    <x v="0"/>
    <m/>
    <m/>
    <s v="10.0 Видавничі та комунікаційні витрати"/>
    <s v="10.3 Промо продукція (майки, кружки, значки…) та інші комунікаційні та видавничі витрати"/>
    <m/>
    <m/>
    <n v="0"/>
    <m/>
    <m/>
    <n v="0"/>
    <n v="0"/>
    <n v="0"/>
    <m/>
    <m/>
    <m/>
    <m/>
    <m/>
    <m/>
    <m/>
    <m/>
    <m/>
    <m/>
    <m/>
    <m/>
    <n v="0"/>
    <n v="0"/>
    <n v="0"/>
    <n v="0"/>
    <n v="0"/>
    <n v="0"/>
    <n v="0"/>
    <n v="0"/>
    <m/>
    <m/>
    <m/>
  </r>
  <r>
    <n v="432"/>
    <s v="Мережа"/>
    <x v="1"/>
    <x v="0"/>
    <m/>
    <m/>
    <s v="11.0 Витрати на підтримку діяльності організації"/>
    <s v="11.1 Витрати на утримання офісу"/>
    <m/>
    <m/>
    <n v="0"/>
    <m/>
    <m/>
    <n v="0"/>
    <n v="0"/>
    <n v="0"/>
    <m/>
    <m/>
    <m/>
    <m/>
    <m/>
    <m/>
    <m/>
    <m/>
    <m/>
    <m/>
    <m/>
    <m/>
    <n v="0"/>
    <n v="0"/>
    <n v="0"/>
    <n v="0"/>
    <n v="0"/>
    <n v="0"/>
    <n v="0"/>
    <n v="0"/>
    <m/>
    <m/>
    <m/>
  </r>
  <r>
    <n v="433"/>
    <s v="Мережа"/>
    <x v="1"/>
    <x v="0"/>
    <m/>
    <m/>
    <s v="11.0 Витрати на підтримку діяльності організації"/>
    <s v="11.2 Невідшкодовані податки та збори"/>
    <m/>
    <m/>
    <n v="0"/>
    <m/>
    <m/>
    <n v="0"/>
    <n v="0"/>
    <n v="0"/>
    <m/>
    <m/>
    <m/>
    <m/>
    <m/>
    <m/>
    <m/>
    <m/>
    <m/>
    <m/>
    <m/>
    <m/>
    <n v="0"/>
    <n v="0"/>
    <n v="0"/>
    <n v="0"/>
    <n v="0"/>
    <n v="0"/>
    <n v="0"/>
    <n v="0"/>
    <m/>
    <m/>
    <m/>
  </r>
  <r>
    <n v="434"/>
    <s v="Мережа"/>
    <x v="1"/>
    <x v="0"/>
    <m/>
    <m/>
    <s v="11.0 Витрати на підтримку діяльності організації"/>
    <s v="11.4 Інші витрати на підтримку діяльності організації"/>
    <m/>
    <m/>
    <n v="0"/>
    <m/>
    <m/>
    <n v="0"/>
    <n v="0"/>
    <n v="0"/>
    <m/>
    <m/>
    <m/>
    <m/>
    <m/>
    <m/>
    <m/>
    <m/>
    <m/>
    <m/>
    <m/>
    <m/>
    <n v="0"/>
    <n v="0"/>
    <n v="0"/>
    <n v="0"/>
    <n v="0"/>
    <n v="0"/>
    <n v="0"/>
    <n v="0"/>
    <m/>
    <m/>
    <m/>
  </r>
  <r>
    <n v="435"/>
    <s v="Мережа"/>
    <x v="1"/>
    <x v="0"/>
    <m/>
    <m/>
    <s v="12.0 Витрати на підтримку життєдіяльності  клієнтів/цільової групи"/>
    <s v="12.2 Продуктові та гігієнічні набори"/>
    <m/>
    <m/>
    <n v="0"/>
    <m/>
    <m/>
    <n v="0"/>
    <n v="0"/>
    <n v="0"/>
    <m/>
    <m/>
    <m/>
    <m/>
    <m/>
    <m/>
    <m/>
    <m/>
    <m/>
    <m/>
    <m/>
    <m/>
    <n v="0"/>
    <n v="0"/>
    <n v="0"/>
    <n v="0"/>
    <n v="0"/>
    <n v="0"/>
    <n v="0"/>
    <n v="0"/>
    <m/>
    <m/>
    <m/>
  </r>
  <r>
    <n v="436"/>
    <s v="Мережа"/>
    <x v="1"/>
    <x v="0"/>
    <m/>
    <m/>
    <s v="12.0 Витрати на підтримку життєдіяльності  клієнтів/цільової групи"/>
    <s v="12.5 Інші витрати на підтримку життєдіяльності клієнтів/цільової групи"/>
    <m/>
    <m/>
    <n v="0"/>
    <m/>
    <m/>
    <n v="0"/>
    <n v="0"/>
    <n v="0"/>
    <m/>
    <m/>
    <m/>
    <m/>
    <m/>
    <m/>
    <m/>
    <m/>
    <m/>
    <m/>
    <m/>
    <m/>
    <n v="0"/>
    <n v="0"/>
    <n v="0"/>
    <n v="0"/>
    <n v="0"/>
    <n v="0"/>
    <n v="0"/>
    <n v="0"/>
    <m/>
    <m/>
    <m/>
  </r>
  <r>
    <n v="437"/>
    <s v="Мережа"/>
    <x v="1"/>
    <x v="0"/>
    <m/>
    <m/>
    <s v="14.0 Не потребують фінансування"/>
    <s v="14.1 Не потребують фінансування"/>
    <m/>
    <m/>
    <n v="0"/>
    <m/>
    <m/>
    <n v="0"/>
    <n v="0"/>
    <n v="0"/>
    <m/>
    <m/>
    <m/>
    <m/>
    <m/>
    <m/>
    <m/>
    <m/>
    <m/>
    <m/>
    <m/>
    <m/>
    <n v="0"/>
    <n v="0"/>
    <n v="0"/>
    <n v="0"/>
    <n v="0"/>
    <n v="0"/>
    <n v="0"/>
    <n v="0"/>
    <m/>
    <m/>
    <m/>
  </r>
  <r>
    <n v="438"/>
    <s v="Мережа"/>
    <x v="1"/>
    <x v="0"/>
    <m/>
    <m/>
    <s v=""/>
    <n v="0"/>
    <m/>
    <m/>
    <n v="0"/>
    <m/>
    <m/>
    <n v="0"/>
    <n v="0"/>
    <n v="0"/>
    <m/>
    <m/>
    <m/>
    <m/>
    <m/>
    <m/>
    <m/>
    <m/>
    <m/>
    <m/>
    <m/>
    <m/>
    <n v="0"/>
    <n v="0"/>
    <n v="0"/>
    <n v="0"/>
    <n v="0"/>
    <n v="0"/>
    <n v="0"/>
    <n v="0"/>
    <m/>
    <m/>
    <m/>
  </r>
  <r>
    <n v="439"/>
    <s v="Мережа"/>
    <x v="1"/>
    <x v="0"/>
    <m/>
    <m/>
    <s v=""/>
    <n v="0"/>
    <m/>
    <m/>
    <n v="0"/>
    <m/>
    <m/>
    <n v="0"/>
    <n v="0"/>
    <n v="0"/>
    <m/>
    <m/>
    <m/>
    <m/>
    <m/>
    <m/>
    <m/>
    <m/>
    <m/>
    <m/>
    <m/>
    <m/>
    <n v="0"/>
    <n v="0"/>
    <n v="0"/>
    <n v="0"/>
    <n v="0"/>
    <n v="0"/>
    <n v="0"/>
    <n v="0"/>
    <m/>
    <m/>
    <m/>
  </r>
  <r>
    <n v="440"/>
    <s v="Мережа"/>
    <x v="1"/>
    <x v="0"/>
    <m/>
    <m/>
    <s v=""/>
    <n v="0"/>
    <m/>
    <m/>
    <n v="0"/>
    <m/>
    <m/>
    <n v="0"/>
    <n v="0"/>
    <n v="0"/>
    <m/>
    <m/>
    <m/>
    <m/>
    <m/>
    <m/>
    <m/>
    <m/>
    <m/>
    <m/>
    <m/>
    <m/>
    <n v="0"/>
    <n v="0"/>
    <n v="0"/>
    <n v="0"/>
    <n v="0"/>
    <n v="0"/>
    <n v="0"/>
    <n v="0"/>
    <m/>
    <m/>
    <m/>
  </r>
  <r>
    <n v="441"/>
    <s v="Мережа"/>
    <x v="1"/>
    <x v="0"/>
    <m/>
    <m/>
    <s v=""/>
    <n v="0"/>
    <m/>
    <m/>
    <n v="0"/>
    <m/>
    <m/>
    <n v="0"/>
    <n v="0"/>
    <n v="0"/>
    <m/>
    <m/>
    <m/>
    <m/>
    <m/>
    <m/>
    <m/>
    <m/>
    <m/>
    <m/>
    <m/>
    <m/>
    <n v="0"/>
    <n v="0"/>
    <n v="0"/>
    <n v="0"/>
    <n v="0"/>
    <n v="0"/>
    <n v="0"/>
    <n v="0"/>
    <m/>
    <m/>
    <m/>
  </r>
  <r>
    <n v="442"/>
    <s v="Мережа"/>
    <x v="1"/>
    <x v="0"/>
    <m/>
    <m/>
    <s v=""/>
    <n v="0"/>
    <m/>
    <m/>
    <n v="0"/>
    <m/>
    <m/>
    <n v="0"/>
    <n v="0"/>
    <n v="0"/>
    <m/>
    <m/>
    <m/>
    <m/>
    <m/>
    <m/>
    <m/>
    <m/>
    <m/>
    <m/>
    <m/>
    <m/>
    <n v="0"/>
    <n v="0"/>
    <n v="0"/>
    <n v="0"/>
    <n v="0"/>
    <n v="0"/>
    <n v="0"/>
    <n v="0"/>
    <m/>
    <m/>
    <m/>
  </r>
  <r>
    <n v="443"/>
    <s v="Мережа"/>
    <x v="1"/>
    <x v="0"/>
    <m/>
    <m/>
    <s v=""/>
    <n v="0"/>
    <m/>
    <m/>
    <n v="0"/>
    <m/>
    <m/>
    <n v="0"/>
    <n v="0"/>
    <n v="0"/>
    <m/>
    <m/>
    <m/>
    <m/>
    <m/>
    <m/>
    <m/>
    <m/>
    <m/>
    <m/>
    <m/>
    <m/>
    <n v="0"/>
    <n v="0"/>
    <n v="0"/>
    <n v="0"/>
    <n v="0"/>
    <n v="0"/>
    <n v="0"/>
    <n v="0"/>
    <m/>
    <m/>
    <m/>
  </r>
  <r>
    <n v="444"/>
    <s v="Мережа"/>
    <x v="2"/>
    <x v="0"/>
    <m/>
    <m/>
    <s v=""/>
    <n v="0"/>
    <m/>
    <m/>
    <n v="0"/>
    <m/>
    <m/>
    <n v="0"/>
    <n v="0"/>
    <n v="0"/>
    <m/>
    <m/>
    <m/>
    <m/>
    <m/>
    <m/>
    <m/>
    <m/>
    <m/>
    <m/>
    <m/>
    <m/>
    <n v="0"/>
    <n v="0"/>
    <n v="0"/>
    <n v="0"/>
    <n v="0"/>
    <n v="0"/>
    <n v="0"/>
    <n v="0"/>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СводнаяТаблица3" cacheId="5" applyNumberFormats="0" applyBorderFormats="0" applyFontFormats="0" applyPatternFormats="0" applyAlignmentFormats="0" applyWidthHeightFormats="1" dataCaption="Значения" updatedVersion="6" minRefreshableVersion="3" useAutoFormatting="1" itemPrintTitles="1" createdVersion="4" indent="0" compact="0" compactData="0" gridDropZones="1" multipleFieldFilters="0">
  <location ref="A3:J5" firstHeaderRow="1" firstDataRow="2" firstDataCol="2"/>
  <pivotFields count="39">
    <pivotField compact="0" numFmtId="3" outline="0" showAll="0"/>
    <pivotField compact="0" outline="0" showAll="0"/>
    <pivotField axis="axisRow" compact="0" outline="0" showAll="0" defaultSubtotal="0">
      <items count="2">
        <item m="1" x="1"/>
        <item x="0"/>
      </items>
    </pivotField>
    <pivotField axis="axisRow" compact="0" outline="0" showAll="0">
      <items count="308">
        <item m="1" x="263"/>
        <item m="1" x="290"/>
        <item m="1" x="20"/>
        <item m="1" x="171"/>
        <item m="1" x="293"/>
        <item m="1" x="158"/>
        <item m="1" x="167"/>
        <item m="1" x="114"/>
        <item m="1" x="154"/>
        <item m="1" x="155"/>
        <item m="1" x="296"/>
        <item m="1" x="237"/>
        <item m="1" x="46"/>
        <item m="1" x="16"/>
        <item m="1" x="96"/>
        <item m="1" x="152"/>
        <item m="1" x="299"/>
        <item m="1" x="92"/>
        <item m="1" x="41"/>
        <item m="1" x="120"/>
        <item m="1" x="148"/>
        <item m="1" x="192"/>
        <item m="1" x="211"/>
        <item m="1" x="72"/>
        <item m="1" x="295"/>
        <item m="1" x="17"/>
        <item m="1" x="185"/>
        <item m="1" x="113"/>
        <item m="1" x="273"/>
        <item m="1" x="122"/>
        <item m="1" x="44"/>
        <item m="1" x="21"/>
        <item m="1" x="69"/>
        <item m="1" x="56"/>
        <item m="1" x="222"/>
        <item m="1" x="60"/>
        <item m="1" x="173"/>
        <item m="1" x="261"/>
        <item m="1" x="274"/>
        <item m="1" x="239"/>
        <item m="1" x="103"/>
        <item m="1" x="157"/>
        <item m="1" x="298"/>
        <item m="1" x="32"/>
        <item m="1" x="166"/>
        <item m="1" x="66"/>
        <item m="1" x="9"/>
        <item m="1" x="6"/>
        <item m="1" x="161"/>
        <item m="1" x="212"/>
        <item m="1" x="19"/>
        <item m="1" x="128"/>
        <item m="1" x="251"/>
        <item m="1" x="124"/>
        <item m="1" x="129"/>
        <item m="1" x="175"/>
        <item m="1" x="67"/>
        <item m="1" x="186"/>
        <item m="1" x="143"/>
        <item m="1" x="30"/>
        <item m="1" x="236"/>
        <item m="1" x="64"/>
        <item m="1" x="282"/>
        <item m="1" x="201"/>
        <item m="1" x="218"/>
        <item m="1" x="83"/>
        <item m="1" x="89"/>
        <item m="1" x="214"/>
        <item m="1" x="55"/>
        <item m="1" x="90"/>
        <item m="1" x="208"/>
        <item m="1" x="183"/>
        <item m="1" x="305"/>
        <item m="1" x="285"/>
        <item m="1" x="137"/>
        <item m="1" x="231"/>
        <item m="1" x="54"/>
        <item m="1" x="63"/>
        <item m="1" x="269"/>
        <item m="1" x="286"/>
        <item m="1" x="257"/>
        <item m="1" x="213"/>
        <item m="1" x="258"/>
        <item m="1" x="193"/>
        <item m="1" x="205"/>
        <item m="1" x="73"/>
        <item m="1" x="84"/>
        <item m="1" x="88"/>
        <item x="0"/>
        <item m="1" x="111"/>
        <item m="1" x="125"/>
        <item m="1" x="284"/>
        <item m="1" x="276"/>
        <item m="1" x="139"/>
        <item m="1" x="80"/>
        <item m="1" x="34"/>
        <item m="1" x="245"/>
        <item m="1" x="110"/>
        <item m="1" x="278"/>
        <item m="1" x="187"/>
        <item m="1" x="25"/>
        <item m="1" x="151"/>
        <item m="1" x="70"/>
        <item m="1" x="118"/>
        <item m="1" x="302"/>
        <item m="1" x="3"/>
        <item m="1" x="268"/>
        <item m="1" x="38"/>
        <item m="1" x="266"/>
        <item m="1" x="105"/>
        <item m="1" x="141"/>
        <item m="1" x="200"/>
        <item m="1" x="86"/>
        <item m="1" x="108"/>
        <item m="1" x="23"/>
        <item m="1" x="179"/>
        <item m="1" x="27"/>
        <item m="1" x="134"/>
        <item m="1" x="196"/>
        <item m="1" x="280"/>
        <item m="1" x="59"/>
        <item m="1" x="260"/>
        <item m="1" x="39"/>
        <item m="1" x="229"/>
        <item m="1" x="265"/>
        <item m="1" x="182"/>
        <item m="1" x="123"/>
        <item m="1" x="147"/>
        <item m="1" x="197"/>
        <item m="1" x="198"/>
        <item m="1" x="224"/>
        <item m="1" x="93"/>
        <item m="1" x="85"/>
        <item m="1" x="217"/>
        <item m="1" x="156"/>
        <item m="1" x="117"/>
        <item m="1" x="94"/>
        <item m="1" x="226"/>
        <item m="1" x="254"/>
        <item m="1" x="2"/>
        <item m="1" x="177"/>
        <item m="1" x="1"/>
        <item m="1" x="232"/>
        <item m="1" x="169"/>
        <item m="1" x="140"/>
        <item m="1" x="241"/>
        <item m="1" x="12"/>
        <item m="1" x="162"/>
        <item m="1" x="168"/>
        <item m="1" x="242"/>
        <item m="1" x="184"/>
        <item m="1" x="248"/>
        <item m="1" x="126"/>
        <item m="1" x="180"/>
        <item m="1" x="163"/>
        <item m="1" x="40"/>
        <item m="1" x="281"/>
        <item m="1" x="174"/>
        <item m="1" x="104"/>
        <item m="1" x="65"/>
        <item m="1" x="255"/>
        <item m="1" x="74"/>
        <item m="1" x="235"/>
        <item m="1" x="77"/>
        <item m="1" x="240"/>
        <item m="1" x="270"/>
        <item m="1" x="178"/>
        <item m="1" x="244"/>
        <item m="1" x="100"/>
        <item m="1" x="10"/>
        <item m="1" x="42"/>
        <item m="1" x="115"/>
        <item m="1" x="116"/>
        <item m="1" x="49"/>
        <item m="1" x="227"/>
        <item m="1" x="48"/>
        <item m="1" x="18"/>
        <item m="1" x="215"/>
        <item m="1" x="13"/>
        <item m="1" x="304"/>
        <item m="1" x="188"/>
        <item m="1" x="246"/>
        <item m="1" x="247"/>
        <item m="1" x="71"/>
        <item m="1" x="267"/>
        <item m="1" x="106"/>
        <item m="1" x="219"/>
        <item m="1" x="220"/>
        <item m="1" x="133"/>
        <item m="1" x="259"/>
        <item m="1" x="58"/>
        <item m="1" x="264"/>
        <item m="1" x="153"/>
        <item m="1" x="283"/>
        <item m="1" x="256"/>
        <item m="1" x="176"/>
        <item m="1" x="287"/>
        <item m="1" x="225"/>
        <item m="1" x="138"/>
        <item m="1" x="4"/>
        <item m="1" x="288"/>
        <item m="1" x="136"/>
        <item m="1" x="50"/>
        <item m="1" x="146"/>
        <item m="1" x="5"/>
        <item m="1" x="119"/>
        <item m="1" x="230"/>
        <item m="1" x="15"/>
        <item m="1" x="195"/>
        <item m="1" x="145"/>
        <item m="1" x="303"/>
        <item m="1" x="29"/>
        <item m="1" x="11"/>
        <item m="1" x="144"/>
        <item m="1" x="53"/>
        <item m="1" x="121"/>
        <item m="1" x="37"/>
        <item m="1" x="28"/>
        <item m="1" x="62"/>
        <item m="1" x="203"/>
        <item m="1" x="78"/>
        <item m="1" x="207"/>
        <item m="1" x="249"/>
        <item m="1" x="131"/>
        <item m="1" x="234"/>
        <item m="1" x="301"/>
        <item m="1" x="99"/>
        <item m="1" x="243"/>
        <item m="1" x="277"/>
        <item m="1" x="76"/>
        <item m="1" x="164"/>
        <item m="1" x="172"/>
        <item m="1" x="279"/>
        <item m="1" x="160"/>
        <item m="1" x="271"/>
        <item m="1" x="91"/>
        <item m="1" x="109"/>
        <item m="1" x="228"/>
        <item m="1" x="43"/>
        <item m="1" x="199"/>
        <item m="1" x="68"/>
        <item m="1" x="238"/>
        <item m="1" x="294"/>
        <item m="1" x="14"/>
        <item m="1" x="142"/>
        <item m="1" x="24"/>
        <item m="1" x="165"/>
        <item m="1" x="292"/>
        <item m="1" x="61"/>
        <item m="1" x="204"/>
        <item m="1" x="79"/>
        <item m="1" x="206"/>
        <item m="1" x="250"/>
        <item m="1" x="130"/>
        <item m="1" x="233"/>
        <item m="1" x="300"/>
        <item m="1" x="52"/>
        <item m="1" x="81"/>
        <item m="1" x="7"/>
        <item m="1" x="26"/>
        <item m="1" x="22"/>
        <item m="1" x="95"/>
        <item m="1" x="107"/>
        <item m="1" x="82"/>
        <item m="1" x="223"/>
        <item m="1" x="189"/>
        <item m="1" x="181"/>
        <item m="1" x="87"/>
        <item m="1" x="45"/>
        <item m="1" x="132"/>
        <item m="1" x="297"/>
        <item m="1" x="135"/>
        <item m="1" x="127"/>
        <item m="1" x="289"/>
        <item m="1" x="98"/>
        <item m="1" x="262"/>
        <item m="1" x="150"/>
        <item m="1" x="57"/>
        <item m="1" x="202"/>
        <item m="1" x="216"/>
        <item m="1" x="112"/>
        <item m="1" x="47"/>
        <item m="1" x="194"/>
        <item m="1" x="253"/>
        <item m="1" x="252"/>
        <item m="1" x="159"/>
        <item m="1" x="36"/>
        <item m="1" x="35"/>
        <item m="1" x="33"/>
        <item m="1" x="170"/>
        <item m="1" x="149"/>
        <item m="1" x="75"/>
        <item m="1" x="291"/>
        <item m="1" x="221"/>
        <item m="1" x="272"/>
        <item m="1" x="51"/>
        <item m="1" x="101"/>
        <item m="1" x="190"/>
        <item m="1" x="8"/>
        <item m="1" x="209"/>
        <item m="1" x="306"/>
        <item m="1" x="97"/>
        <item m="1" x="275"/>
        <item m="1" x="191"/>
        <item m="1" x="210"/>
        <item m="1" x="31"/>
        <item m="1" x="10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4" outline="0" showAll="0"/>
    <pivotField compact="0" numFmtId="4" outline="0" showAll="0"/>
    <pivotField compact="0" numFmtId="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compact="0" outline="0" showAll="0"/>
    <pivotField compact="0" outline="0" showAll="0"/>
    <pivotField compact="0" outline="0" showAll="0"/>
  </pivotFields>
  <rowFields count="2">
    <field x="2"/>
    <field x="3"/>
  </rowFields>
  <rowItems count="1">
    <i t="grand">
      <x/>
    </i>
  </rowItems>
  <colFields count="1">
    <field x="-2"/>
  </colFields>
  <colItems count="8">
    <i>
      <x/>
    </i>
    <i i="1">
      <x v="1"/>
    </i>
    <i i="2">
      <x v="2"/>
    </i>
    <i i="3">
      <x v="3"/>
    </i>
    <i i="4">
      <x v="4"/>
    </i>
    <i i="5">
      <x v="5"/>
    </i>
    <i i="6">
      <x v="6"/>
    </i>
    <i i="7">
      <x v="7"/>
    </i>
  </colItems>
  <dataFields count="8">
    <dataField name="Сумма по полю 31" fld="28" baseField="0" baseItem="0"/>
    <dataField name="Сумма по полю 32" fld="29" baseField="0" baseItem="0"/>
    <dataField name="Сумма по полю 33" fld="30" baseField="0" baseItem="0"/>
    <dataField name="Сумма по полю 34" fld="31" baseField="0" baseItem="0"/>
    <dataField name="Сумма по полю 35" fld="32" baseField="0" baseItem="0"/>
    <dataField name="Сумма по полю 36" fld="33" baseField="0" baseItem="0"/>
    <dataField name="Сумма по полю 37" fld="34" baseField="0" baseItem="0"/>
    <dataField name="Сумма по полю 38" fld="35" baseField="0" baseItem="0"/>
  </dataFields>
  <formats count="3">
    <format dxfId="11">
      <pivotArea field="2" type="button" dataOnly="0" labelOnly="1" outline="0" axis="axisRow" fieldPosition="0"/>
    </format>
    <format dxfId="10">
      <pivotArea field="3" type="button" dataOnly="0" labelOnly="1" outline="0" axis="axisRow" fieldPosition="1"/>
    </format>
    <format dxfId="9">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filters count="1">
    <filter fld="3" type="captionNotContains" evalOrder="-1" id="1" stringValue1="(пусто)">
      <autoFilter ref="A1">
        <filterColumn colId="0">
          <customFilters>
            <customFilter operator="notEqual" val="*(пусто)*"/>
          </customFilters>
        </filterColumn>
      </autoFilter>
    </filter>
  </filters>
</pivotTableDefinition>
</file>

<file path=xl/pivotTables/pivotTable2.xml><?xml version="1.0" encoding="utf-8"?>
<pivotTableDefinition xmlns="http://schemas.openxmlformats.org/spreadsheetml/2006/main" name="СводнаяТаблица1" cacheId="9" applyNumberFormats="0" applyBorderFormats="0" applyFontFormats="0" applyPatternFormats="0" applyAlignmentFormats="0" applyWidthHeightFormats="1" dataCaption="Значения" updatedVersion="6" minRefreshableVersion="3" useAutoFormatting="1" itemPrintTitles="1" createdVersion="4" indent="0" compact="0" compactData="0" gridDropZones="1" multipleFieldFilters="0">
  <location ref="A3:J5" firstHeaderRow="1" firstDataRow="2" firstDataCol="2"/>
  <pivotFields count="39">
    <pivotField compact="0" numFmtId="3" outline="0" showAll="0"/>
    <pivotField compact="0" outline="0" showAll="0"/>
    <pivotField axis="axisRow" compact="0" outline="0" showAll="0" defaultSubtotal="0">
      <items count="3">
        <item x="0"/>
        <item x="2"/>
        <item x="1"/>
      </items>
    </pivotField>
    <pivotField axis="axisRow" compact="0" outline="0" showAll="0">
      <items count="4">
        <item x="0"/>
        <item m="1" x="1"/>
        <item m="1"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numFmtId="4" outline="0" showAll="0"/>
    <pivotField compact="0" numFmtId="4" outline="0" showAll="0"/>
    <pivotField compact="0" numFmtId="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dataField="1" compact="0" numFmtId="4" outline="0" showAll="0"/>
    <pivotField compact="0" outline="0" showAll="0"/>
    <pivotField compact="0" outline="0" showAll="0"/>
    <pivotField compact="0" outline="0" showAll="0"/>
  </pivotFields>
  <rowFields count="2">
    <field x="2"/>
    <field x="3"/>
  </rowFields>
  <rowItems count="1">
    <i t="grand">
      <x/>
    </i>
  </rowItems>
  <colFields count="1">
    <field x="-2"/>
  </colFields>
  <colItems count="8">
    <i>
      <x/>
    </i>
    <i i="1">
      <x v="1"/>
    </i>
    <i i="2">
      <x v="2"/>
    </i>
    <i i="3">
      <x v="3"/>
    </i>
    <i i="4">
      <x v="4"/>
    </i>
    <i i="5">
      <x v="5"/>
    </i>
    <i i="6">
      <x v="6"/>
    </i>
    <i i="7">
      <x v="7"/>
    </i>
  </colItems>
  <dataFields count="8">
    <dataField name="Сумма по полю 31" fld="28" baseField="0" baseItem="0"/>
    <dataField name="Сумма по полю 32" fld="29" baseField="0" baseItem="0"/>
    <dataField name="Сумма по полю 33" fld="30" baseField="0" baseItem="0"/>
    <dataField name="Сумма по полю 34" fld="31" baseField="0" baseItem="0"/>
    <dataField name="Сумма по полю 35" fld="32" baseField="0" baseItem="0"/>
    <dataField name="Сумма по полю 36" fld="33" baseField="0" baseItem="0"/>
    <dataField name="Сумма по полю 37" fld="34" baseField="0" baseItem="0"/>
    <dataField name="Сумма по полю 38" fld="35" baseField="0" baseItem="0"/>
  </dataFields>
  <formats count="3">
    <format dxfId="8">
      <pivotArea field="2" type="button" dataOnly="0" labelOnly="1" outline="0" axis="axisRow" fieldPosition="0"/>
    </format>
    <format dxfId="7">
      <pivotArea field="3" type="button" dataOnly="0" labelOnly="1" outline="0" axis="axisRow" fieldPosition="1"/>
    </format>
    <format dxfId="6">
      <pivotArea dataOnly="0" labelOnly="1" outline="0" fieldPosition="0">
        <references count="1">
          <reference field="4294967294" count="8">
            <x v="0"/>
            <x v="1"/>
            <x v="2"/>
            <x v="3"/>
            <x v="4"/>
            <x v="5"/>
            <x v="6"/>
            <x v="7"/>
          </reference>
        </references>
      </pivotArea>
    </format>
  </formats>
  <pivotTableStyleInfo name="PivotStyleLight16" showRowHeaders="1" showColHeaders="1" showRowStripes="0" showColStripes="0" showLastColumn="1"/>
  <filters count="1">
    <filter fld="3" type="captionNotContains" evalOrder="-1" id="1" stringValue1="(пусто)">
      <autoFilter ref="A1">
        <filterColumn colId="0">
          <customFilters>
            <customFilter operator="notEqual" val="*(пусто)*"/>
          </customFilters>
        </filterColumn>
      </autoFilter>
    </filter>
  </filters>
</pivotTableDefinition>
</file>

<file path=xl/tables/table1.xml><?xml version="1.0" encoding="utf-8"?>
<table xmlns="http://schemas.openxmlformats.org/spreadsheetml/2006/main" id="1" name="Таблица1" displayName="Таблица1" ref="A12:Q13" totalsRowShown="0" headerRowDxfId="34" dataDxfId="32" headerRowBorderDxfId="33" tableBorderDxfId="31">
  <autoFilter ref="A12:Q13"/>
  <tableColumns count="17">
    <tableColumn id="1" name="№_x000a_п/п" dataDxfId="30"/>
    <tableColumn id="2" name="Прізвище, Ім&quot;я, Побатькові" dataDxfId="29"/>
    <tableColumn id="16" name="ІНН" dataDxfId="28"/>
    <tableColumn id="13" name="З якого періоду співпрацює з організацією_x000a_Вказати дату укладання з виконавцем ПЕРШИХ взаємовідносин" dataDxfId="27"/>
    <tableColumn id="3" name="Посада/послуга_x000a_(станом на грудень 2018 року)" dataDxfId="26"/>
    <tableColumn id="17" name="Посада/послуга_x000a_(станом на грудень 2018 року)2" dataDxfId="25"/>
    <tableColumn id="4" name="Форма взаємовідносин з організацією" dataDxfId="24"/>
    <tableColumn id="5" name="Джерело фінансування проекту_x000a_(Донорська организація, за фінансової підтримки якої, Організація, з якою у Набувача укладений грантовий договір, фінансує проект)" dataDxfId="23"/>
    <tableColumn id="14" name="Організація, з якою укладений грантовий договір" dataDxfId="22"/>
    <tableColumn id="6" name="№ УГОДИ_x000a_(з донором)" dataDxfId="21"/>
    <tableColumn id="10" name="№ УГОДИ_x000a_(з виконавцем)" dataDxfId="20"/>
    <tableColumn id="7" name="Термін дії Угоди з виконавцем_x000a_(з дд/мм/рік _x000a_по дд/мм/рік)" dataDxfId="19"/>
    <tableColumn id="15" name="Коментарі / додаткова інформація" dataDxfId="18"/>
    <tableColumn id="11" name="Одиниця розрахунку" dataDxfId="17"/>
    <tableColumn id="12" name="% зайнятості" dataDxfId="16"/>
    <tableColumn id="8" name="Кількість часу (в годинах) _x000a_у 40 годинному робочому тиждні" dataDxfId="15"/>
    <tableColumn id="9" name="Кількість часу _x000a_загалом в місяць _x000a_(в середньому)" dataDxfId="14"/>
  </tableColumns>
  <tableStyleInfo name="TableStyleLight3" showFirstColumn="0" showLastColumn="0" showRowStripes="1" showColumnStripes="0"/>
</table>
</file>

<file path=xl/theme/theme1.xml><?xml version="1.0" encoding="utf-8"?>
<a:theme xmlns:a="http://schemas.openxmlformats.org/drawingml/2006/main" name="Тема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63"/>
  <sheetViews>
    <sheetView topLeftCell="F1" zoomScaleNormal="100" workbookViewId="0">
      <selection activeCell="I11" sqref="I11"/>
    </sheetView>
  </sheetViews>
  <sheetFormatPr defaultColWidth="8.85546875" defaultRowHeight="12"/>
  <cols>
    <col min="1" max="1" width="25.85546875" style="43" customWidth="1"/>
    <col min="2" max="2" width="65.140625" style="58" bestFit="1" customWidth="1"/>
    <col min="3" max="3" width="5.140625" style="58" customWidth="1"/>
    <col min="4" max="4" width="50" style="163" customWidth="1"/>
    <col min="5" max="5" width="53" style="43" customWidth="1"/>
    <col min="6" max="6" width="8.85546875" style="3"/>
    <col min="7" max="7" width="14.42578125" style="3" customWidth="1"/>
    <col min="8" max="8" width="46.85546875" style="3" customWidth="1"/>
    <col min="9" max="9" width="25.140625" style="3" bestFit="1" customWidth="1"/>
    <col min="10" max="259" width="8.85546875" style="3"/>
    <col min="260" max="260" width="60.42578125" style="3" bestFit="1" customWidth="1"/>
    <col min="261" max="262" width="8.85546875" style="3"/>
    <col min="263" max="263" width="14.42578125" style="3" customWidth="1"/>
    <col min="264" max="264" width="46.85546875" style="3" customWidth="1"/>
    <col min="265" max="515" width="8.85546875" style="3"/>
    <col min="516" max="516" width="60.42578125" style="3" bestFit="1" customWidth="1"/>
    <col min="517" max="518" width="8.85546875" style="3"/>
    <col min="519" max="519" width="14.42578125" style="3" customWidth="1"/>
    <col min="520" max="520" width="46.85546875" style="3" customWidth="1"/>
    <col min="521" max="771" width="8.85546875" style="3"/>
    <col min="772" max="772" width="60.42578125" style="3" bestFit="1" customWidth="1"/>
    <col min="773" max="774" width="8.85546875" style="3"/>
    <col min="775" max="775" width="14.42578125" style="3" customWidth="1"/>
    <col min="776" max="776" width="46.85546875" style="3" customWidth="1"/>
    <col min="777" max="1027" width="8.85546875" style="3"/>
    <col min="1028" max="1028" width="60.42578125" style="3" bestFit="1" customWidth="1"/>
    <col min="1029" max="1030" width="8.85546875" style="3"/>
    <col min="1031" max="1031" width="14.42578125" style="3" customWidth="1"/>
    <col min="1032" max="1032" width="46.85546875" style="3" customWidth="1"/>
    <col min="1033" max="1283" width="8.85546875" style="3"/>
    <col min="1284" max="1284" width="60.42578125" style="3" bestFit="1" customWidth="1"/>
    <col min="1285" max="1286" width="8.85546875" style="3"/>
    <col min="1287" max="1287" width="14.42578125" style="3" customWidth="1"/>
    <col min="1288" max="1288" width="46.85546875" style="3" customWidth="1"/>
    <col min="1289" max="1539" width="8.85546875" style="3"/>
    <col min="1540" max="1540" width="60.42578125" style="3" bestFit="1" customWidth="1"/>
    <col min="1541" max="1542" width="8.85546875" style="3"/>
    <col min="1543" max="1543" width="14.42578125" style="3" customWidth="1"/>
    <col min="1544" max="1544" width="46.85546875" style="3" customWidth="1"/>
    <col min="1545" max="1795" width="8.85546875" style="3"/>
    <col min="1796" max="1796" width="60.42578125" style="3" bestFit="1" customWidth="1"/>
    <col min="1797" max="1798" width="8.85546875" style="3"/>
    <col min="1799" max="1799" width="14.42578125" style="3" customWidth="1"/>
    <col min="1800" max="1800" width="46.85546875" style="3" customWidth="1"/>
    <col min="1801" max="2051" width="8.85546875" style="3"/>
    <col min="2052" max="2052" width="60.42578125" style="3" bestFit="1" customWidth="1"/>
    <col min="2053" max="2054" width="8.85546875" style="3"/>
    <col min="2055" max="2055" width="14.42578125" style="3" customWidth="1"/>
    <col min="2056" max="2056" width="46.85546875" style="3" customWidth="1"/>
    <col min="2057" max="2307" width="8.85546875" style="3"/>
    <col min="2308" max="2308" width="60.42578125" style="3" bestFit="1" customWidth="1"/>
    <col min="2309" max="2310" width="8.85546875" style="3"/>
    <col min="2311" max="2311" width="14.42578125" style="3" customWidth="1"/>
    <col min="2312" max="2312" width="46.85546875" style="3" customWidth="1"/>
    <col min="2313" max="2563" width="8.85546875" style="3"/>
    <col min="2564" max="2564" width="60.42578125" style="3" bestFit="1" customWidth="1"/>
    <col min="2565" max="2566" width="8.85546875" style="3"/>
    <col min="2567" max="2567" width="14.42578125" style="3" customWidth="1"/>
    <col min="2568" max="2568" width="46.85546875" style="3" customWidth="1"/>
    <col min="2569" max="2819" width="8.85546875" style="3"/>
    <col min="2820" max="2820" width="60.42578125" style="3" bestFit="1" customWidth="1"/>
    <col min="2821" max="2822" width="8.85546875" style="3"/>
    <col min="2823" max="2823" width="14.42578125" style="3" customWidth="1"/>
    <col min="2824" max="2824" width="46.85546875" style="3" customWidth="1"/>
    <col min="2825" max="3075" width="8.85546875" style="3"/>
    <col min="3076" max="3076" width="60.42578125" style="3" bestFit="1" customWidth="1"/>
    <col min="3077" max="3078" width="8.85546875" style="3"/>
    <col min="3079" max="3079" width="14.42578125" style="3" customWidth="1"/>
    <col min="3080" max="3080" width="46.85546875" style="3" customWidth="1"/>
    <col min="3081" max="3331" width="8.85546875" style="3"/>
    <col min="3332" max="3332" width="60.42578125" style="3" bestFit="1" customWidth="1"/>
    <col min="3333" max="3334" width="8.85546875" style="3"/>
    <col min="3335" max="3335" width="14.42578125" style="3" customWidth="1"/>
    <col min="3336" max="3336" width="46.85546875" style="3" customWidth="1"/>
    <col min="3337" max="3587" width="8.85546875" style="3"/>
    <col min="3588" max="3588" width="60.42578125" style="3" bestFit="1" customWidth="1"/>
    <col min="3589" max="3590" width="8.85546875" style="3"/>
    <col min="3591" max="3591" width="14.42578125" style="3" customWidth="1"/>
    <col min="3592" max="3592" width="46.85546875" style="3" customWidth="1"/>
    <col min="3593" max="3843" width="8.85546875" style="3"/>
    <col min="3844" max="3844" width="60.42578125" style="3" bestFit="1" customWidth="1"/>
    <col min="3845" max="3846" width="8.85546875" style="3"/>
    <col min="3847" max="3847" width="14.42578125" style="3" customWidth="1"/>
    <col min="3848" max="3848" width="46.85546875" style="3" customWidth="1"/>
    <col min="3849" max="4099" width="8.85546875" style="3"/>
    <col min="4100" max="4100" width="60.42578125" style="3" bestFit="1" customWidth="1"/>
    <col min="4101" max="4102" width="8.85546875" style="3"/>
    <col min="4103" max="4103" width="14.42578125" style="3" customWidth="1"/>
    <col min="4104" max="4104" width="46.85546875" style="3" customWidth="1"/>
    <col min="4105" max="4355" width="8.85546875" style="3"/>
    <col min="4356" max="4356" width="60.42578125" style="3" bestFit="1" customWidth="1"/>
    <col min="4357" max="4358" width="8.85546875" style="3"/>
    <col min="4359" max="4359" width="14.42578125" style="3" customWidth="1"/>
    <col min="4360" max="4360" width="46.85546875" style="3" customWidth="1"/>
    <col min="4361" max="4611" width="8.85546875" style="3"/>
    <col min="4612" max="4612" width="60.42578125" style="3" bestFit="1" customWidth="1"/>
    <col min="4613" max="4614" width="8.85546875" style="3"/>
    <col min="4615" max="4615" width="14.42578125" style="3" customWidth="1"/>
    <col min="4616" max="4616" width="46.85546875" style="3" customWidth="1"/>
    <col min="4617" max="4867" width="8.85546875" style="3"/>
    <col min="4868" max="4868" width="60.42578125" style="3" bestFit="1" customWidth="1"/>
    <col min="4869" max="4870" width="8.85546875" style="3"/>
    <col min="4871" max="4871" width="14.42578125" style="3" customWidth="1"/>
    <col min="4872" max="4872" width="46.85546875" style="3" customWidth="1"/>
    <col min="4873" max="5123" width="8.85546875" style="3"/>
    <col min="5124" max="5124" width="60.42578125" style="3" bestFit="1" customWidth="1"/>
    <col min="5125" max="5126" width="8.85546875" style="3"/>
    <col min="5127" max="5127" width="14.42578125" style="3" customWidth="1"/>
    <col min="5128" max="5128" width="46.85546875" style="3" customWidth="1"/>
    <col min="5129" max="5379" width="8.85546875" style="3"/>
    <col min="5380" max="5380" width="60.42578125" style="3" bestFit="1" customWidth="1"/>
    <col min="5381" max="5382" width="8.85546875" style="3"/>
    <col min="5383" max="5383" width="14.42578125" style="3" customWidth="1"/>
    <col min="5384" max="5384" width="46.85546875" style="3" customWidth="1"/>
    <col min="5385" max="5635" width="8.85546875" style="3"/>
    <col min="5636" max="5636" width="60.42578125" style="3" bestFit="1" customWidth="1"/>
    <col min="5637" max="5638" width="8.85546875" style="3"/>
    <col min="5639" max="5639" width="14.42578125" style="3" customWidth="1"/>
    <col min="5640" max="5640" width="46.85546875" style="3" customWidth="1"/>
    <col min="5641" max="5891" width="8.85546875" style="3"/>
    <col min="5892" max="5892" width="60.42578125" style="3" bestFit="1" customWidth="1"/>
    <col min="5893" max="5894" width="8.85546875" style="3"/>
    <col min="5895" max="5895" width="14.42578125" style="3" customWidth="1"/>
    <col min="5896" max="5896" width="46.85546875" style="3" customWidth="1"/>
    <col min="5897" max="6147" width="8.85546875" style="3"/>
    <col min="6148" max="6148" width="60.42578125" style="3" bestFit="1" customWidth="1"/>
    <col min="6149" max="6150" width="8.85546875" style="3"/>
    <col min="6151" max="6151" width="14.42578125" style="3" customWidth="1"/>
    <col min="6152" max="6152" width="46.85546875" style="3" customWidth="1"/>
    <col min="6153" max="6403" width="8.85546875" style="3"/>
    <col min="6404" max="6404" width="60.42578125" style="3" bestFit="1" customWidth="1"/>
    <col min="6405" max="6406" width="8.85546875" style="3"/>
    <col min="6407" max="6407" width="14.42578125" style="3" customWidth="1"/>
    <col min="6408" max="6408" width="46.85546875" style="3" customWidth="1"/>
    <col min="6409" max="6659" width="8.85546875" style="3"/>
    <col min="6660" max="6660" width="60.42578125" style="3" bestFit="1" customWidth="1"/>
    <col min="6661" max="6662" width="8.85546875" style="3"/>
    <col min="6663" max="6663" width="14.42578125" style="3" customWidth="1"/>
    <col min="6664" max="6664" width="46.85546875" style="3" customWidth="1"/>
    <col min="6665" max="6915" width="8.85546875" style="3"/>
    <col min="6916" max="6916" width="60.42578125" style="3" bestFit="1" customWidth="1"/>
    <col min="6917" max="6918" width="8.85546875" style="3"/>
    <col min="6919" max="6919" width="14.42578125" style="3" customWidth="1"/>
    <col min="6920" max="6920" width="46.85546875" style="3" customWidth="1"/>
    <col min="6921" max="7171" width="8.85546875" style="3"/>
    <col min="7172" max="7172" width="60.42578125" style="3" bestFit="1" customWidth="1"/>
    <col min="7173" max="7174" width="8.85546875" style="3"/>
    <col min="7175" max="7175" width="14.42578125" style="3" customWidth="1"/>
    <col min="7176" max="7176" width="46.85546875" style="3" customWidth="1"/>
    <col min="7177" max="7427" width="8.85546875" style="3"/>
    <col min="7428" max="7428" width="60.42578125" style="3" bestFit="1" customWidth="1"/>
    <col min="7429" max="7430" width="8.85546875" style="3"/>
    <col min="7431" max="7431" width="14.42578125" style="3" customWidth="1"/>
    <col min="7432" max="7432" width="46.85546875" style="3" customWidth="1"/>
    <col min="7433" max="7683" width="8.85546875" style="3"/>
    <col min="7684" max="7684" width="60.42578125" style="3" bestFit="1" customWidth="1"/>
    <col min="7685" max="7686" width="8.85546875" style="3"/>
    <col min="7687" max="7687" width="14.42578125" style="3" customWidth="1"/>
    <col min="7688" max="7688" width="46.85546875" style="3" customWidth="1"/>
    <col min="7689" max="7939" width="8.85546875" style="3"/>
    <col min="7940" max="7940" width="60.42578125" style="3" bestFit="1" customWidth="1"/>
    <col min="7941" max="7942" width="8.85546875" style="3"/>
    <col min="7943" max="7943" width="14.42578125" style="3" customWidth="1"/>
    <col min="7944" max="7944" width="46.85546875" style="3" customWidth="1"/>
    <col min="7945" max="8195" width="8.85546875" style="3"/>
    <col min="8196" max="8196" width="60.42578125" style="3" bestFit="1" customWidth="1"/>
    <col min="8197" max="8198" width="8.85546875" style="3"/>
    <col min="8199" max="8199" width="14.42578125" style="3" customWidth="1"/>
    <col min="8200" max="8200" width="46.85546875" style="3" customWidth="1"/>
    <col min="8201" max="8451" width="8.85546875" style="3"/>
    <col min="8452" max="8452" width="60.42578125" style="3" bestFit="1" customWidth="1"/>
    <col min="8453" max="8454" width="8.85546875" style="3"/>
    <col min="8455" max="8455" width="14.42578125" style="3" customWidth="1"/>
    <col min="8456" max="8456" width="46.85546875" style="3" customWidth="1"/>
    <col min="8457" max="8707" width="8.85546875" style="3"/>
    <col min="8708" max="8708" width="60.42578125" style="3" bestFit="1" customWidth="1"/>
    <col min="8709" max="8710" width="8.85546875" style="3"/>
    <col min="8711" max="8711" width="14.42578125" style="3" customWidth="1"/>
    <col min="8712" max="8712" width="46.85546875" style="3" customWidth="1"/>
    <col min="8713" max="8963" width="8.85546875" style="3"/>
    <col min="8964" max="8964" width="60.42578125" style="3" bestFit="1" customWidth="1"/>
    <col min="8965" max="8966" width="8.85546875" style="3"/>
    <col min="8967" max="8967" width="14.42578125" style="3" customWidth="1"/>
    <col min="8968" max="8968" width="46.85546875" style="3" customWidth="1"/>
    <col min="8969" max="9219" width="8.85546875" style="3"/>
    <col min="9220" max="9220" width="60.42578125" style="3" bestFit="1" customWidth="1"/>
    <col min="9221" max="9222" width="8.85546875" style="3"/>
    <col min="9223" max="9223" width="14.42578125" style="3" customWidth="1"/>
    <col min="9224" max="9224" width="46.85546875" style="3" customWidth="1"/>
    <col min="9225" max="9475" width="8.85546875" style="3"/>
    <col min="9476" max="9476" width="60.42578125" style="3" bestFit="1" customWidth="1"/>
    <col min="9477" max="9478" width="8.85546875" style="3"/>
    <col min="9479" max="9479" width="14.42578125" style="3" customWidth="1"/>
    <col min="9480" max="9480" width="46.85546875" style="3" customWidth="1"/>
    <col min="9481" max="9731" width="8.85546875" style="3"/>
    <col min="9732" max="9732" width="60.42578125" style="3" bestFit="1" customWidth="1"/>
    <col min="9733" max="9734" width="8.85546875" style="3"/>
    <col min="9735" max="9735" width="14.42578125" style="3" customWidth="1"/>
    <col min="9736" max="9736" width="46.85546875" style="3" customWidth="1"/>
    <col min="9737" max="9987" width="8.85546875" style="3"/>
    <col min="9988" max="9988" width="60.42578125" style="3" bestFit="1" customWidth="1"/>
    <col min="9989" max="9990" width="8.85546875" style="3"/>
    <col min="9991" max="9991" width="14.42578125" style="3" customWidth="1"/>
    <col min="9992" max="9992" width="46.85546875" style="3" customWidth="1"/>
    <col min="9993" max="10243" width="8.85546875" style="3"/>
    <col min="10244" max="10244" width="60.42578125" style="3" bestFit="1" customWidth="1"/>
    <col min="10245" max="10246" width="8.85546875" style="3"/>
    <col min="10247" max="10247" width="14.42578125" style="3" customWidth="1"/>
    <col min="10248" max="10248" width="46.85546875" style="3" customWidth="1"/>
    <col min="10249" max="10499" width="8.85546875" style="3"/>
    <col min="10500" max="10500" width="60.42578125" style="3" bestFit="1" customWidth="1"/>
    <col min="10501" max="10502" width="8.85546875" style="3"/>
    <col min="10503" max="10503" width="14.42578125" style="3" customWidth="1"/>
    <col min="10504" max="10504" width="46.85546875" style="3" customWidth="1"/>
    <col min="10505" max="10755" width="8.85546875" style="3"/>
    <col min="10756" max="10756" width="60.42578125" style="3" bestFit="1" customWidth="1"/>
    <col min="10757" max="10758" width="8.85546875" style="3"/>
    <col min="10759" max="10759" width="14.42578125" style="3" customWidth="1"/>
    <col min="10760" max="10760" width="46.85546875" style="3" customWidth="1"/>
    <col min="10761" max="11011" width="8.85546875" style="3"/>
    <col min="11012" max="11012" width="60.42578125" style="3" bestFit="1" customWidth="1"/>
    <col min="11013" max="11014" width="8.85546875" style="3"/>
    <col min="11015" max="11015" width="14.42578125" style="3" customWidth="1"/>
    <col min="11016" max="11016" width="46.85546875" style="3" customWidth="1"/>
    <col min="11017" max="11267" width="8.85546875" style="3"/>
    <col min="11268" max="11268" width="60.42578125" style="3" bestFit="1" customWidth="1"/>
    <col min="11269" max="11270" width="8.85546875" style="3"/>
    <col min="11271" max="11271" width="14.42578125" style="3" customWidth="1"/>
    <col min="11272" max="11272" width="46.85546875" style="3" customWidth="1"/>
    <col min="11273" max="11523" width="8.85546875" style="3"/>
    <col min="11524" max="11524" width="60.42578125" style="3" bestFit="1" customWidth="1"/>
    <col min="11525" max="11526" width="8.85546875" style="3"/>
    <col min="11527" max="11527" width="14.42578125" style="3" customWidth="1"/>
    <col min="11528" max="11528" width="46.85546875" style="3" customWidth="1"/>
    <col min="11529" max="11779" width="8.85546875" style="3"/>
    <col min="11780" max="11780" width="60.42578125" style="3" bestFit="1" customWidth="1"/>
    <col min="11781" max="11782" width="8.85546875" style="3"/>
    <col min="11783" max="11783" width="14.42578125" style="3" customWidth="1"/>
    <col min="11784" max="11784" width="46.85546875" style="3" customWidth="1"/>
    <col min="11785" max="12035" width="8.85546875" style="3"/>
    <col min="12036" max="12036" width="60.42578125" style="3" bestFit="1" customWidth="1"/>
    <col min="12037" max="12038" width="8.85546875" style="3"/>
    <col min="12039" max="12039" width="14.42578125" style="3" customWidth="1"/>
    <col min="12040" max="12040" width="46.85546875" style="3" customWidth="1"/>
    <col min="12041" max="12291" width="8.85546875" style="3"/>
    <col min="12292" max="12292" width="60.42578125" style="3" bestFit="1" customWidth="1"/>
    <col min="12293" max="12294" width="8.85546875" style="3"/>
    <col min="12295" max="12295" width="14.42578125" style="3" customWidth="1"/>
    <col min="12296" max="12296" width="46.85546875" style="3" customWidth="1"/>
    <col min="12297" max="12547" width="8.85546875" style="3"/>
    <col min="12548" max="12548" width="60.42578125" style="3" bestFit="1" customWidth="1"/>
    <col min="12549" max="12550" width="8.85546875" style="3"/>
    <col min="12551" max="12551" width="14.42578125" style="3" customWidth="1"/>
    <col min="12552" max="12552" width="46.85546875" style="3" customWidth="1"/>
    <col min="12553" max="12803" width="8.85546875" style="3"/>
    <col min="12804" max="12804" width="60.42578125" style="3" bestFit="1" customWidth="1"/>
    <col min="12805" max="12806" width="8.85546875" style="3"/>
    <col min="12807" max="12807" width="14.42578125" style="3" customWidth="1"/>
    <col min="12808" max="12808" width="46.85546875" style="3" customWidth="1"/>
    <col min="12809" max="13059" width="8.85546875" style="3"/>
    <col min="13060" max="13060" width="60.42578125" style="3" bestFit="1" customWidth="1"/>
    <col min="13061" max="13062" width="8.85546875" style="3"/>
    <col min="13063" max="13063" width="14.42578125" style="3" customWidth="1"/>
    <col min="13064" max="13064" width="46.85546875" style="3" customWidth="1"/>
    <col min="13065" max="13315" width="8.85546875" style="3"/>
    <col min="13316" max="13316" width="60.42578125" style="3" bestFit="1" customWidth="1"/>
    <col min="13317" max="13318" width="8.85546875" style="3"/>
    <col min="13319" max="13319" width="14.42578125" style="3" customWidth="1"/>
    <col min="13320" max="13320" width="46.85546875" style="3" customWidth="1"/>
    <col min="13321" max="13571" width="8.85546875" style="3"/>
    <col min="13572" max="13572" width="60.42578125" style="3" bestFit="1" customWidth="1"/>
    <col min="13573" max="13574" width="8.85546875" style="3"/>
    <col min="13575" max="13575" width="14.42578125" style="3" customWidth="1"/>
    <col min="13576" max="13576" width="46.85546875" style="3" customWidth="1"/>
    <col min="13577" max="13827" width="8.85546875" style="3"/>
    <col min="13828" max="13828" width="60.42578125" style="3" bestFit="1" customWidth="1"/>
    <col min="13829" max="13830" width="8.85546875" style="3"/>
    <col min="13831" max="13831" width="14.42578125" style="3" customWidth="1"/>
    <col min="13832" max="13832" width="46.85546875" style="3" customWidth="1"/>
    <col min="13833" max="14083" width="8.85546875" style="3"/>
    <col min="14084" max="14084" width="60.42578125" style="3" bestFit="1" customWidth="1"/>
    <col min="14085" max="14086" width="8.85546875" style="3"/>
    <col min="14087" max="14087" width="14.42578125" style="3" customWidth="1"/>
    <col min="14088" max="14088" width="46.85546875" style="3" customWidth="1"/>
    <col min="14089" max="14339" width="8.85546875" style="3"/>
    <col min="14340" max="14340" width="60.42578125" style="3" bestFit="1" customWidth="1"/>
    <col min="14341" max="14342" width="8.85546875" style="3"/>
    <col min="14343" max="14343" width="14.42578125" style="3" customWidth="1"/>
    <col min="14344" max="14344" width="46.85546875" style="3" customWidth="1"/>
    <col min="14345" max="14595" width="8.85546875" style="3"/>
    <col min="14596" max="14596" width="60.42578125" style="3" bestFit="1" customWidth="1"/>
    <col min="14597" max="14598" width="8.85546875" style="3"/>
    <col min="14599" max="14599" width="14.42578125" style="3" customWidth="1"/>
    <col min="14600" max="14600" width="46.85546875" style="3" customWidth="1"/>
    <col min="14601" max="14851" width="8.85546875" style="3"/>
    <col min="14852" max="14852" width="60.42578125" style="3" bestFit="1" customWidth="1"/>
    <col min="14853" max="14854" width="8.85546875" style="3"/>
    <col min="14855" max="14855" width="14.42578125" style="3" customWidth="1"/>
    <col min="14856" max="14856" width="46.85546875" style="3" customWidth="1"/>
    <col min="14857" max="15107" width="8.85546875" style="3"/>
    <col min="15108" max="15108" width="60.42578125" style="3" bestFit="1" customWidth="1"/>
    <col min="15109" max="15110" width="8.85546875" style="3"/>
    <col min="15111" max="15111" width="14.42578125" style="3" customWidth="1"/>
    <col min="15112" max="15112" width="46.85546875" style="3" customWidth="1"/>
    <col min="15113" max="15363" width="8.85546875" style="3"/>
    <col min="15364" max="15364" width="60.42578125" style="3" bestFit="1" customWidth="1"/>
    <col min="15365" max="15366" width="8.85546875" style="3"/>
    <col min="15367" max="15367" width="14.42578125" style="3" customWidth="1"/>
    <col min="15368" max="15368" width="46.85546875" style="3" customWidth="1"/>
    <col min="15369" max="15619" width="8.85546875" style="3"/>
    <col min="15620" max="15620" width="60.42578125" style="3" bestFit="1" customWidth="1"/>
    <col min="15621" max="15622" width="8.85546875" style="3"/>
    <col min="15623" max="15623" width="14.42578125" style="3" customWidth="1"/>
    <col min="15624" max="15624" width="46.85546875" style="3" customWidth="1"/>
    <col min="15625" max="15875" width="8.85546875" style="3"/>
    <col min="15876" max="15876" width="60.42578125" style="3" bestFit="1" customWidth="1"/>
    <col min="15877" max="15878" width="8.85546875" style="3"/>
    <col min="15879" max="15879" width="14.42578125" style="3" customWidth="1"/>
    <col min="15880" max="15880" width="46.85546875" style="3" customWidth="1"/>
    <col min="15881" max="16131" width="8.85546875" style="3"/>
    <col min="16132" max="16132" width="60.42578125" style="3" bestFit="1" customWidth="1"/>
    <col min="16133" max="16134" width="8.85546875" style="3"/>
    <col min="16135" max="16135" width="14.42578125" style="3" customWidth="1"/>
    <col min="16136" max="16136" width="46.85546875" style="3" customWidth="1"/>
    <col min="16137" max="16384" width="8.85546875" style="3"/>
  </cols>
  <sheetData>
    <row r="1" spans="1:9" ht="61.35" customHeight="1">
      <c r="A1" s="44" t="s">
        <v>52</v>
      </c>
      <c r="B1" s="44" t="s">
        <v>53</v>
      </c>
      <c r="C1" s="44"/>
      <c r="D1" s="44"/>
      <c r="E1" s="44" t="s">
        <v>52</v>
      </c>
      <c r="F1" s="22" t="s">
        <v>223</v>
      </c>
      <c r="G1" s="938" t="s">
        <v>227</v>
      </c>
      <c r="H1" s="938"/>
      <c r="I1" s="45" t="s">
        <v>183</v>
      </c>
    </row>
    <row r="2" spans="1:9">
      <c r="A2" s="43" t="s">
        <v>151</v>
      </c>
      <c r="B2" s="51" t="s">
        <v>246</v>
      </c>
      <c r="C2" s="48" t="s">
        <v>184</v>
      </c>
      <c r="D2" s="48" t="s">
        <v>246</v>
      </c>
      <c r="E2" s="43" t="s">
        <v>151</v>
      </c>
      <c r="F2" s="3" t="s">
        <v>47</v>
      </c>
      <c r="G2" s="46" t="s">
        <v>228</v>
      </c>
      <c r="H2" s="55" t="s">
        <v>229</v>
      </c>
      <c r="I2" s="3" t="s">
        <v>184</v>
      </c>
    </row>
    <row r="3" spans="1:9" ht="24">
      <c r="A3" s="43" t="s">
        <v>151</v>
      </c>
      <c r="B3" s="51" t="s">
        <v>247</v>
      </c>
      <c r="C3" s="48" t="s">
        <v>184</v>
      </c>
      <c r="D3" s="48" t="s">
        <v>247</v>
      </c>
      <c r="E3" s="43" t="s">
        <v>165</v>
      </c>
      <c r="F3" s="3" t="s">
        <v>224</v>
      </c>
      <c r="G3" s="46" t="s">
        <v>243</v>
      </c>
      <c r="H3" s="59" t="s">
        <v>244</v>
      </c>
      <c r="I3" s="3" t="s">
        <v>185</v>
      </c>
    </row>
    <row r="4" spans="1:9" ht="24">
      <c r="A4" s="423" t="s">
        <v>151</v>
      </c>
      <c r="B4" s="51" t="s">
        <v>251</v>
      </c>
      <c r="C4" s="48" t="s">
        <v>184</v>
      </c>
      <c r="D4" s="48" t="s">
        <v>251</v>
      </c>
      <c r="E4" s="43" t="s">
        <v>166</v>
      </c>
      <c r="F4" s="3" t="s">
        <v>225</v>
      </c>
      <c r="G4" s="46" t="s">
        <v>233</v>
      </c>
      <c r="H4" s="59" t="s">
        <v>20</v>
      </c>
    </row>
    <row r="5" spans="1:9" ht="36">
      <c r="A5" s="43" t="s">
        <v>165</v>
      </c>
      <c r="B5" s="53" t="s">
        <v>208</v>
      </c>
      <c r="C5" s="48" t="s">
        <v>184</v>
      </c>
      <c r="D5" s="48" t="s">
        <v>252</v>
      </c>
      <c r="E5" s="43" t="s">
        <v>167</v>
      </c>
      <c r="F5" s="3" t="s">
        <v>49</v>
      </c>
      <c r="G5" s="46" t="s">
        <v>21</v>
      </c>
      <c r="H5" s="59" t="s">
        <v>22</v>
      </c>
    </row>
    <row r="6" spans="1:9" ht="36">
      <c r="A6" s="43" t="s">
        <v>165</v>
      </c>
      <c r="B6" s="53" t="s">
        <v>210</v>
      </c>
      <c r="C6" s="48" t="s">
        <v>184</v>
      </c>
      <c r="D6" s="48" t="s">
        <v>208</v>
      </c>
      <c r="E6" s="43" t="s">
        <v>168</v>
      </c>
      <c r="G6" s="46" t="s">
        <v>234</v>
      </c>
      <c r="H6" s="59" t="s">
        <v>235</v>
      </c>
    </row>
    <row r="7" spans="1:9" ht="48">
      <c r="A7" s="43" t="s">
        <v>165</v>
      </c>
      <c r="B7" s="53" t="s">
        <v>211</v>
      </c>
      <c r="C7" s="48" t="s">
        <v>184</v>
      </c>
      <c r="D7" s="48" t="s">
        <v>210</v>
      </c>
      <c r="E7" s="43" t="s">
        <v>169</v>
      </c>
      <c r="G7" s="46" t="s">
        <v>236</v>
      </c>
      <c r="H7" s="59" t="s">
        <v>237</v>
      </c>
    </row>
    <row r="8" spans="1:9" ht="24">
      <c r="A8" s="43" t="s">
        <v>165</v>
      </c>
      <c r="B8" s="53" t="s">
        <v>212</v>
      </c>
      <c r="C8" s="48" t="s">
        <v>184</v>
      </c>
      <c r="D8" s="48" t="s">
        <v>211</v>
      </c>
      <c r="E8" s="43" t="s">
        <v>170</v>
      </c>
    </row>
    <row r="9" spans="1:9" ht="24">
      <c r="A9" s="180" t="s">
        <v>165</v>
      </c>
      <c r="B9" s="52" t="s">
        <v>213</v>
      </c>
      <c r="C9" s="58" t="s">
        <v>184</v>
      </c>
      <c r="D9" s="163" t="s">
        <v>212</v>
      </c>
      <c r="E9" s="43" t="s">
        <v>135</v>
      </c>
    </row>
    <row r="10" spans="1:9" ht="24">
      <c r="A10" s="43" t="s">
        <v>166</v>
      </c>
      <c r="B10" s="53" t="s">
        <v>214</v>
      </c>
      <c r="C10" s="65" t="s">
        <v>185</v>
      </c>
      <c r="D10" s="65" t="s">
        <v>213</v>
      </c>
      <c r="E10" s="43" t="s">
        <v>136</v>
      </c>
    </row>
    <row r="11" spans="1:9" ht="24">
      <c r="A11" s="178" t="s">
        <v>166</v>
      </c>
      <c r="B11" s="51" t="s">
        <v>250</v>
      </c>
      <c r="C11" s="58" t="s">
        <v>185</v>
      </c>
      <c r="D11" s="163" t="s">
        <v>214</v>
      </c>
      <c r="E11" s="43" t="s">
        <v>171</v>
      </c>
    </row>
    <row r="12" spans="1:9" ht="24">
      <c r="A12" s="43" t="s">
        <v>166</v>
      </c>
      <c r="B12" s="64" t="s">
        <v>293</v>
      </c>
      <c r="C12" s="48" t="s">
        <v>184</v>
      </c>
      <c r="D12" s="48" t="s">
        <v>253</v>
      </c>
      <c r="E12" s="43" t="s">
        <v>172</v>
      </c>
    </row>
    <row r="13" spans="1:9" ht="36">
      <c r="A13" s="152" t="s">
        <v>167</v>
      </c>
      <c r="B13" s="64" t="s">
        <v>215</v>
      </c>
      <c r="C13" s="48" t="s">
        <v>184</v>
      </c>
      <c r="D13" s="48" t="s">
        <v>254</v>
      </c>
      <c r="E13" s="43" t="s">
        <v>173</v>
      </c>
    </row>
    <row r="14" spans="1:9" ht="36">
      <c r="A14" s="43" t="s">
        <v>168</v>
      </c>
      <c r="B14" s="53" t="s">
        <v>216</v>
      </c>
      <c r="C14" s="48" t="s">
        <v>184</v>
      </c>
      <c r="D14" s="48" t="s">
        <v>250</v>
      </c>
      <c r="E14" s="43" t="s">
        <v>174</v>
      </c>
    </row>
    <row r="15" spans="1:9" ht="24">
      <c r="A15" s="43" t="s">
        <v>170</v>
      </c>
      <c r="B15" s="53" t="s">
        <v>217</v>
      </c>
      <c r="C15" s="48" t="s">
        <v>184</v>
      </c>
      <c r="D15" s="51" t="s">
        <v>293</v>
      </c>
      <c r="E15" s="47" t="s">
        <v>50</v>
      </c>
    </row>
    <row r="16" spans="1:9" ht="24">
      <c r="A16" s="43" t="s">
        <v>170</v>
      </c>
      <c r="B16" s="53" t="s">
        <v>218</v>
      </c>
      <c r="C16" s="48" t="s">
        <v>184</v>
      </c>
      <c r="D16" s="48" t="s">
        <v>255</v>
      </c>
    </row>
    <row r="17" spans="1:4">
      <c r="A17" s="43" t="s">
        <v>135</v>
      </c>
      <c r="B17" s="53" t="s">
        <v>219</v>
      </c>
      <c r="C17" s="48" t="s">
        <v>184</v>
      </c>
      <c r="D17" s="48" t="s">
        <v>256</v>
      </c>
    </row>
    <row r="18" spans="1:4">
      <c r="A18" s="43" t="s">
        <v>135</v>
      </c>
      <c r="B18" s="53" t="s">
        <v>220</v>
      </c>
      <c r="C18" s="48" t="s">
        <v>184</v>
      </c>
      <c r="D18" s="48" t="s">
        <v>257</v>
      </c>
    </row>
    <row r="19" spans="1:4">
      <c r="A19" s="43" t="s">
        <v>135</v>
      </c>
      <c r="B19" s="53" t="s">
        <v>205</v>
      </c>
      <c r="C19" s="48" t="s">
        <v>184</v>
      </c>
      <c r="D19" s="48" t="s">
        <v>258</v>
      </c>
    </row>
    <row r="20" spans="1:4" ht="24">
      <c r="A20" s="43" t="s">
        <v>136</v>
      </c>
      <c r="B20" s="53" t="s">
        <v>129</v>
      </c>
      <c r="C20" s="48" t="s">
        <v>184</v>
      </c>
      <c r="D20" s="48" t="s">
        <v>259</v>
      </c>
    </row>
    <row r="21" spans="1:4" ht="24">
      <c r="A21" s="43" t="s">
        <v>136</v>
      </c>
      <c r="B21" s="53" t="s">
        <v>221</v>
      </c>
      <c r="C21" s="48" t="s">
        <v>184</v>
      </c>
      <c r="D21" s="48" t="s">
        <v>260</v>
      </c>
    </row>
    <row r="22" spans="1:4" ht="24">
      <c r="A22" s="43" t="s">
        <v>136</v>
      </c>
      <c r="B22" s="53" t="s">
        <v>280</v>
      </c>
      <c r="C22" s="58" t="s">
        <v>184</v>
      </c>
      <c r="D22" s="48" t="s">
        <v>215</v>
      </c>
    </row>
    <row r="23" spans="1:4" ht="24">
      <c r="A23" s="43" t="s">
        <v>171</v>
      </c>
      <c r="B23" s="52" t="s">
        <v>175</v>
      </c>
      <c r="C23" s="58" t="s">
        <v>184</v>
      </c>
      <c r="D23" s="181" t="s">
        <v>261</v>
      </c>
    </row>
    <row r="24" spans="1:4" ht="24">
      <c r="A24" s="43" t="s">
        <v>171</v>
      </c>
      <c r="B24" s="52" t="s">
        <v>176</v>
      </c>
      <c r="C24" s="48" t="s">
        <v>184</v>
      </c>
      <c r="D24" s="181" t="s">
        <v>262</v>
      </c>
    </row>
    <row r="25" spans="1:4" ht="24">
      <c r="A25" s="43" t="s">
        <v>171</v>
      </c>
      <c r="B25" s="53" t="s">
        <v>177</v>
      </c>
      <c r="C25" s="48" t="s">
        <v>184</v>
      </c>
      <c r="D25" s="48" t="s">
        <v>263</v>
      </c>
    </row>
    <row r="26" spans="1:4" ht="24">
      <c r="A26" s="180" t="s">
        <v>172</v>
      </c>
      <c r="B26" s="53" t="s">
        <v>178</v>
      </c>
      <c r="C26" s="48" t="s">
        <v>184</v>
      </c>
      <c r="D26" s="48" t="s">
        <v>264</v>
      </c>
    </row>
    <row r="27" spans="1:4" ht="24">
      <c r="A27" s="43" t="s">
        <v>172</v>
      </c>
      <c r="B27" s="53" t="s">
        <v>249</v>
      </c>
      <c r="C27" s="48" t="s">
        <v>184</v>
      </c>
      <c r="D27" s="48" t="s">
        <v>265</v>
      </c>
    </row>
    <row r="28" spans="1:4" ht="24">
      <c r="A28" s="43" t="s">
        <v>172</v>
      </c>
      <c r="B28" s="53" t="s">
        <v>179</v>
      </c>
      <c r="C28" s="48" t="s">
        <v>184</v>
      </c>
      <c r="D28" s="48" t="s">
        <v>266</v>
      </c>
    </row>
    <row r="29" spans="1:4" ht="36">
      <c r="A29" s="43" t="s">
        <v>173</v>
      </c>
      <c r="B29" s="53" t="s">
        <v>180</v>
      </c>
      <c r="C29" s="48" t="s">
        <v>184</v>
      </c>
      <c r="D29" s="48" t="s">
        <v>267</v>
      </c>
    </row>
    <row r="30" spans="1:4" ht="36">
      <c r="A30" s="50" t="s">
        <v>173</v>
      </c>
      <c r="B30" s="49" t="s">
        <v>181</v>
      </c>
      <c r="C30" s="48" t="s">
        <v>184</v>
      </c>
      <c r="D30" s="48" t="s">
        <v>216</v>
      </c>
    </row>
    <row r="31" spans="1:4" ht="24">
      <c r="A31" s="43" t="s">
        <v>50</v>
      </c>
      <c r="B31" s="58" t="s">
        <v>51</v>
      </c>
      <c r="D31" s="48" t="s">
        <v>268</v>
      </c>
    </row>
    <row r="32" spans="1:4" ht="24">
      <c r="D32" s="181" t="s">
        <v>269</v>
      </c>
    </row>
    <row r="33" spans="4:4">
      <c r="D33" s="181" t="s">
        <v>270</v>
      </c>
    </row>
    <row r="34" spans="4:4">
      <c r="D34" s="181" t="s">
        <v>271</v>
      </c>
    </row>
    <row r="35" spans="4:4" ht="24">
      <c r="D35" s="181" t="s">
        <v>272</v>
      </c>
    </row>
    <row r="36" spans="4:4">
      <c r="D36" s="181" t="s">
        <v>273</v>
      </c>
    </row>
    <row r="37" spans="4:4" ht="24">
      <c r="D37" s="181" t="s">
        <v>274</v>
      </c>
    </row>
    <row r="38" spans="4:4" ht="24">
      <c r="D38" s="181" t="s">
        <v>275</v>
      </c>
    </row>
    <row r="39" spans="4:4" ht="24">
      <c r="D39" s="181" t="s">
        <v>217</v>
      </c>
    </row>
    <row r="40" spans="4:4">
      <c r="D40" s="181" t="s">
        <v>276</v>
      </c>
    </row>
    <row r="41" spans="4:4" ht="24">
      <c r="D41" s="181" t="s">
        <v>277</v>
      </c>
    </row>
    <row r="42" spans="4:4" ht="24">
      <c r="D42" s="181" t="s">
        <v>278</v>
      </c>
    </row>
    <row r="43" spans="4:4" ht="24">
      <c r="D43" s="181" t="s">
        <v>218</v>
      </c>
    </row>
    <row r="44" spans="4:4">
      <c r="D44" s="181" t="s">
        <v>219</v>
      </c>
    </row>
    <row r="45" spans="4:4">
      <c r="D45" s="181" t="s">
        <v>220</v>
      </c>
    </row>
    <row r="46" spans="4:4" ht="24">
      <c r="D46" s="181" t="s">
        <v>205</v>
      </c>
    </row>
    <row r="47" spans="4:4" ht="24">
      <c r="D47" s="181" t="s">
        <v>129</v>
      </c>
    </row>
    <row r="48" spans="4:4">
      <c r="D48" s="181" t="s">
        <v>279</v>
      </c>
    </row>
    <row r="49" spans="4:4" ht="24">
      <c r="D49" s="181" t="s">
        <v>221</v>
      </c>
    </row>
    <row r="50" spans="4:4" ht="24">
      <c r="D50" s="181" t="s">
        <v>280</v>
      </c>
    </row>
    <row r="51" spans="4:4" ht="24">
      <c r="D51" s="181" t="s">
        <v>175</v>
      </c>
    </row>
    <row r="52" spans="4:4">
      <c r="D52" s="181" t="s">
        <v>176</v>
      </c>
    </row>
    <row r="53" spans="4:4" ht="24">
      <c r="D53" s="181" t="s">
        <v>177</v>
      </c>
    </row>
    <row r="54" spans="4:4">
      <c r="D54" s="181" t="s">
        <v>178</v>
      </c>
    </row>
    <row r="55" spans="4:4">
      <c r="D55" s="181" t="s">
        <v>249</v>
      </c>
    </row>
    <row r="56" spans="4:4" ht="24">
      <c r="D56" s="181" t="s">
        <v>248</v>
      </c>
    </row>
    <row r="57" spans="4:4">
      <c r="D57" s="181" t="s">
        <v>179</v>
      </c>
    </row>
    <row r="58" spans="4:4" ht="24">
      <c r="D58" s="181" t="s">
        <v>281</v>
      </c>
    </row>
    <row r="59" spans="4:4">
      <c r="D59" s="181" t="s">
        <v>180</v>
      </c>
    </row>
    <row r="60" spans="4:4" ht="24">
      <c r="D60" s="181" t="s">
        <v>282</v>
      </c>
    </row>
    <row r="61" spans="4:4">
      <c r="D61" s="181" t="s">
        <v>283</v>
      </c>
    </row>
    <row r="62" spans="4:4" ht="24">
      <c r="D62" s="181" t="s">
        <v>181</v>
      </c>
    </row>
    <row r="63" spans="4:4">
      <c r="D63" s="181" t="s">
        <v>284</v>
      </c>
    </row>
  </sheetData>
  <sortState ref="A2:B30">
    <sortCondition ref="B2:B30"/>
  </sortState>
  <mergeCells count="1">
    <mergeCell ref="G1:H1"/>
  </mergeCells>
  <dataValidations count="2">
    <dataValidation type="list" allowBlank="1" showInputMessage="1" showErrorMessage="1" sqref="I1">
      <formula1>$I$2:$I$3</formula1>
    </dataValidation>
    <dataValidation type="list" allowBlank="1" showInputMessage="1" showErrorMessage="1" sqref="G2:G7">
      <formula1>$G$2:$G$6</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42"/>
  <sheetViews>
    <sheetView topLeftCell="C1" zoomScale="65" zoomScaleNormal="65" zoomScalePageLayoutView="70" workbookViewId="0">
      <pane xSplit="3" ySplit="11" topLeftCell="I12" activePane="bottomRight" state="frozen"/>
      <selection activeCell="C1" sqref="C1"/>
      <selection pane="topRight" activeCell="F1" sqref="F1"/>
      <selection pane="bottomLeft" activeCell="C10" sqref="C10"/>
      <selection pane="bottomRight" activeCell="M14" sqref="M14"/>
    </sheetView>
  </sheetViews>
  <sheetFormatPr defaultColWidth="8.85546875" defaultRowHeight="12.75"/>
  <cols>
    <col min="1" max="2" width="23.42578125" style="78" hidden="1" customWidth="1"/>
    <col min="3" max="3" width="5" style="79" customWidth="1"/>
    <col min="4" max="4" width="32.42578125" style="80" customWidth="1"/>
    <col min="5" max="5" width="22.85546875" style="79" customWidth="1"/>
    <col min="6" max="6" width="31.42578125" style="157" customWidth="1"/>
    <col min="7" max="7" width="27.42578125" style="79" customWidth="1"/>
    <col min="8" max="8" width="26.85546875" style="79" customWidth="1"/>
    <col min="9" max="9" width="20.42578125" style="80" bestFit="1" customWidth="1"/>
    <col min="10" max="10" width="16.42578125" style="81" customWidth="1"/>
    <col min="11" max="11" width="19.140625" style="80" customWidth="1"/>
    <col min="12" max="12" width="17.140625" style="80" customWidth="1"/>
    <col min="13" max="14" width="19.140625" style="82" customWidth="1"/>
    <col min="15" max="15" width="8.85546875" style="80" customWidth="1"/>
    <col min="16" max="16384" width="8.85546875" style="80"/>
  </cols>
  <sheetData>
    <row r="1" spans="1:14">
      <c r="E1" s="80"/>
      <c r="G1" s="80"/>
    </row>
    <row r="2" spans="1:14" s="84" customFormat="1" ht="25.5">
      <c r="A2" s="83"/>
      <c r="B2" s="83"/>
      <c r="C2" s="1017" t="s">
        <v>292</v>
      </c>
      <c r="D2" s="1017"/>
      <c r="E2" s="1017"/>
      <c r="F2" s="1017"/>
      <c r="G2" s="1017"/>
      <c r="H2" s="1017"/>
      <c r="I2" s="1017"/>
      <c r="J2" s="1017"/>
      <c r="K2" s="1018"/>
      <c r="L2" s="1018"/>
      <c r="M2" s="1018"/>
      <c r="N2" s="1018"/>
    </row>
    <row r="3" spans="1:14">
      <c r="C3" s="173"/>
      <c r="D3" s="173"/>
      <c r="E3" s="173"/>
      <c r="F3" s="174"/>
      <c r="G3" s="173"/>
      <c r="H3" s="173"/>
      <c r="I3" s="175"/>
      <c r="J3" s="176"/>
      <c r="K3" s="175"/>
      <c r="L3" s="175"/>
      <c r="M3" s="177"/>
      <c r="N3" s="177"/>
    </row>
    <row r="4" spans="1:14" s="86" customFormat="1" ht="15.75">
      <c r="A4" s="85"/>
      <c r="B4" s="85"/>
      <c r="C4" s="1023" t="s">
        <v>348</v>
      </c>
      <c r="D4" s="1023"/>
      <c r="E4" s="1023"/>
      <c r="F4" s="1023"/>
      <c r="G4" s="1023"/>
      <c r="H4" s="1023"/>
      <c r="I4" s="1023"/>
      <c r="J4" s="1023"/>
      <c r="K4" s="1024"/>
      <c r="L4" s="1024"/>
      <c r="M4" s="1024"/>
      <c r="N4" s="1024"/>
    </row>
    <row r="5" spans="1:14" s="86" customFormat="1" ht="15.75">
      <c r="A5" s="85"/>
      <c r="B5" s="85"/>
      <c r="C5" s="196"/>
      <c r="D5" s="195"/>
      <c r="E5" s="195"/>
      <c r="F5" s="195"/>
      <c r="G5" s="195"/>
      <c r="H5" s="195"/>
      <c r="I5" s="195"/>
      <c r="J5" s="195"/>
      <c r="K5" s="196"/>
      <c r="L5" s="196"/>
      <c r="M5" s="196"/>
      <c r="N5" s="196"/>
    </row>
    <row r="6" spans="1:14" s="86" customFormat="1" ht="15.75">
      <c r="A6" s="85"/>
      <c r="B6" s="85"/>
      <c r="C6" s="196"/>
      <c r="D6" s="195"/>
      <c r="E6" s="195"/>
      <c r="F6" s="195"/>
      <c r="G6" s="195"/>
      <c r="H6" s="195"/>
      <c r="I6" s="195"/>
      <c r="J6" s="195"/>
      <c r="K6" s="196"/>
      <c r="L6" s="196"/>
      <c r="M6" s="196"/>
      <c r="N6" s="196"/>
    </row>
    <row r="7" spans="1:14" s="86" customFormat="1" ht="15.75">
      <c r="A7" s="85"/>
      <c r="B7" s="85"/>
      <c r="C7" s="87"/>
      <c r="D7" s="87"/>
      <c r="E7" s="87"/>
      <c r="F7" s="153"/>
      <c r="G7" s="87"/>
      <c r="H7" s="87"/>
      <c r="I7" s="88"/>
      <c r="J7" s="89"/>
      <c r="K7" s="88"/>
      <c r="L7" s="88"/>
      <c r="M7" s="90"/>
      <c r="N7" s="90"/>
    </row>
    <row r="8" spans="1:14" s="85" customFormat="1" ht="16.5" thickBot="1">
      <c r="C8" s="1026"/>
      <c r="D8" s="1026"/>
      <c r="E8" s="1026"/>
      <c r="F8" s="1026"/>
      <c r="G8" s="1026"/>
      <c r="H8" s="1026"/>
      <c r="I8" s="1026"/>
      <c r="J8" s="1026"/>
      <c r="K8" s="1026"/>
      <c r="L8" s="1026"/>
      <c r="M8" s="1026"/>
      <c r="N8" s="1026"/>
    </row>
    <row r="9" spans="1:14" s="85" customFormat="1" ht="15.75">
      <c r="C9" s="1027"/>
      <c r="D9" s="1028"/>
      <c r="E9" s="1028"/>
      <c r="F9" s="1028"/>
      <c r="G9" s="1028"/>
      <c r="H9" s="1028"/>
      <c r="I9" s="1028"/>
      <c r="J9" s="1028"/>
      <c r="K9" s="1028"/>
      <c r="L9" s="1028"/>
      <c r="M9" s="1028"/>
      <c r="N9" s="1028"/>
    </row>
    <row r="10" spans="1:14" s="91" customFormat="1" ht="31.5" customHeight="1">
      <c r="C10" s="1021" t="s">
        <v>23</v>
      </c>
      <c r="D10" s="1019" t="s">
        <v>24</v>
      </c>
      <c r="E10" s="1019" t="s">
        <v>201</v>
      </c>
      <c r="F10" s="1019" t="s">
        <v>232</v>
      </c>
      <c r="G10" s="1019" t="s">
        <v>202</v>
      </c>
      <c r="H10" s="1021" t="s">
        <v>289</v>
      </c>
      <c r="I10" s="1029" t="s">
        <v>227</v>
      </c>
      <c r="J10" s="1030" t="s">
        <v>188</v>
      </c>
      <c r="K10" s="1019" t="s">
        <v>26</v>
      </c>
      <c r="L10" s="1019" t="s">
        <v>29</v>
      </c>
      <c r="M10" s="1025" t="s">
        <v>25</v>
      </c>
      <c r="N10" s="1020"/>
    </row>
    <row r="11" spans="1:14" s="94" customFormat="1" ht="119.1" customHeight="1">
      <c r="A11" s="92" t="s">
        <v>41</v>
      </c>
      <c r="B11" s="92" t="s">
        <v>42</v>
      </c>
      <c r="C11" s="1022"/>
      <c r="D11" s="1020"/>
      <c r="E11" s="1020"/>
      <c r="F11" s="1032"/>
      <c r="G11" s="1020"/>
      <c r="H11" s="1022"/>
      <c r="I11" s="1020"/>
      <c r="J11" s="1031"/>
      <c r="K11" s="1020"/>
      <c r="L11" s="1020"/>
      <c r="M11" s="93" t="s">
        <v>27</v>
      </c>
      <c r="N11" s="93" t="s">
        <v>28</v>
      </c>
    </row>
    <row r="12" spans="1:14" s="98" customFormat="1" ht="53.1" customHeight="1">
      <c r="A12" s="95" t="e">
        <f>#REF!</f>
        <v>#REF!</v>
      </c>
      <c r="B12" s="95" t="e">
        <f>#REF!</f>
        <v>#REF!</v>
      </c>
      <c r="C12" s="96">
        <v>1</v>
      </c>
      <c r="D12" s="96"/>
      <c r="E12" s="96"/>
      <c r="F12" s="155"/>
      <c r="G12" s="145"/>
      <c r="H12" s="96" t="s">
        <v>693</v>
      </c>
      <c r="I12" s="96"/>
      <c r="J12" s="97"/>
      <c r="K12" s="137"/>
      <c r="L12" s="137"/>
      <c r="M12" s="909"/>
      <c r="N12" s="909"/>
    </row>
    <row r="13" spans="1:14" s="98" customFormat="1" ht="53.1" customHeight="1">
      <c r="A13" s="95" t="e">
        <f>#REF!</f>
        <v>#REF!</v>
      </c>
      <c r="B13" s="95" t="e">
        <f>#REF!</f>
        <v>#REF!</v>
      </c>
      <c r="C13" s="96">
        <f>C12+1</f>
        <v>2</v>
      </c>
      <c r="D13" s="96"/>
      <c r="E13" s="154"/>
      <c r="F13" s="160"/>
      <c r="G13" s="145"/>
      <c r="H13" s="96" t="s">
        <v>693</v>
      </c>
      <c r="I13" s="96"/>
      <c r="J13" s="97"/>
      <c r="K13" s="137"/>
      <c r="L13" s="908"/>
      <c r="M13" s="908"/>
      <c r="N13" s="908"/>
    </row>
    <row r="14" spans="1:14" s="98" customFormat="1" ht="53.1" customHeight="1">
      <c r="A14" s="95" t="e">
        <f>#REF!</f>
        <v>#REF!</v>
      </c>
      <c r="B14" s="95" t="e">
        <f>#REF!</f>
        <v>#REF!</v>
      </c>
      <c r="C14" s="96">
        <f t="shared" ref="C14:C78" si="0">C13+1</f>
        <v>3</v>
      </c>
      <c r="D14" s="96"/>
      <c r="E14" s="154"/>
      <c r="F14" s="158"/>
      <c r="G14" s="145"/>
      <c r="H14" s="96" t="s">
        <v>693</v>
      </c>
      <c r="I14" s="96"/>
      <c r="J14" s="97"/>
      <c r="K14" s="137"/>
      <c r="L14" s="137"/>
      <c r="M14" s="909"/>
      <c r="N14" s="909"/>
    </row>
    <row r="15" spans="1:14" s="98" customFormat="1" ht="53.1" customHeight="1">
      <c r="A15" s="95" t="e">
        <f>#REF!</f>
        <v>#REF!</v>
      </c>
      <c r="B15" s="95" t="e">
        <f>#REF!</f>
        <v>#REF!</v>
      </c>
      <c r="C15" s="96">
        <f t="shared" si="0"/>
        <v>4</v>
      </c>
      <c r="D15" s="96"/>
      <c r="E15" s="154"/>
      <c r="F15" s="158"/>
      <c r="G15" s="145"/>
      <c r="H15" s="96" t="s">
        <v>693</v>
      </c>
      <c r="I15" s="96"/>
      <c r="J15" s="97"/>
      <c r="K15" s="137"/>
      <c r="L15" s="908"/>
      <c r="M15" s="908"/>
      <c r="N15" s="908"/>
    </row>
    <row r="16" spans="1:14" s="98" customFormat="1" ht="53.1" customHeight="1">
      <c r="A16" s="95"/>
      <c r="B16" s="95"/>
      <c r="C16" s="96">
        <v>5</v>
      </c>
      <c r="D16" s="96"/>
      <c r="E16" s="154"/>
      <c r="F16" s="158"/>
      <c r="G16" s="145"/>
      <c r="H16" s="96" t="s">
        <v>693</v>
      </c>
      <c r="I16" s="96"/>
      <c r="J16" s="97"/>
      <c r="K16" s="137"/>
      <c r="L16" s="908"/>
      <c r="M16" s="908"/>
      <c r="N16" s="908"/>
    </row>
    <row r="17" spans="1:14" s="98" customFormat="1" ht="53.1" customHeight="1">
      <c r="A17" s="95" t="e">
        <f>#REF!</f>
        <v>#REF!</v>
      </c>
      <c r="B17" s="95" t="e">
        <f>#REF!</f>
        <v>#REF!</v>
      </c>
      <c r="C17" s="96">
        <v>6</v>
      </c>
      <c r="D17" s="96"/>
      <c r="E17" s="154"/>
      <c r="F17" s="158"/>
      <c r="G17" s="145"/>
      <c r="H17" s="96" t="s">
        <v>693</v>
      </c>
      <c r="I17" s="96"/>
      <c r="J17" s="97"/>
      <c r="K17" s="137"/>
      <c r="L17" s="908"/>
      <c r="M17" s="908"/>
      <c r="N17" s="908"/>
    </row>
    <row r="18" spans="1:14" s="98" customFormat="1" ht="53.1" customHeight="1">
      <c r="A18" s="95" t="e">
        <f>#REF!</f>
        <v>#REF!</v>
      </c>
      <c r="B18" s="95" t="e">
        <f>#REF!</f>
        <v>#REF!</v>
      </c>
      <c r="C18" s="96">
        <f t="shared" si="0"/>
        <v>7</v>
      </c>
      <c r="D18" s="96"/>
      <c r="E18" s="154"/>
      <c r="F18" s="158"/>
      <c r="G18" s="145"/>
      <c r="H18" s="96" t="s">
        <v>693</v>
      </c>
      <c r="I18" s="96"/>
      <c r="J18" s="97"/>
      <c r="K18" s="137"/>
      <c r="L18" s="908"/>
      <c r="M18" s="908"/>
      <c r="N18" s="908"/>
    </row>
    <row r="19" spans="1:14" s="98" customFormat="1" ht="53.1" customHeight="1">
      <c r="A19" s="95" t="e">
        <f>#REF!</f>
        <v>#REF!</v>
      </c>
      <c r="B19" s="95" t="e">
        <f>#REF!</f>
        <v>#REF!</v>
      </c>
      <c r="C19" s="96">
        <f t="shared" si="0"/>
        <v>8</v>
      </c>
      <c r="D19" s="96"/>
      <c r="E19" s="154"/>
      <c r="F19" s="159"/>
      <c r="G19" s="145"/>
      <c r="H19" s="96" t="s">
        <v>693</v>
      </c>
      <c r="I19" s="96"/>
      <c r="J19" s="96"/>
      <c r="K19" s="908"/>
      <c r="L19" s="908"/>
      <c r="M19" s="908"/>
      <c r="N19" s="908"/>
    </row>
    <row r="20" spans="1:14" s="98" customFormat="1" ht="53.1" customHeight="1">
      <c r="A20" s="95" t="e">
        <f>#REF!</f>
        <v>#REF!</v>
      </c>
      <c r="B20" s="95" t="e">
        <f>#REF!</f>
        <v>#REF!</v>
      </c>
      <c r="C20" s="96">
        <f t="shared" si="0"/>
        <v>9</v>
      </c>
      <c r="D20" s="96"/>
      <c r="E20" s="154"/>
      <c r="F20" s="158"/>
      <c r="G20" s="145"/>
      <c r="H20" s="96" t="s">
        <v>693</v>
      </c>
      <c r="I20" s="96"/>
      <c r="J20" s="97"/>
      <c r="K20" s="908"/>
      <c r="L20" s="908"/>
      <c r="M20" s="909"/>
      <c r="N20" s="909"/>
    </row>
    <row r="21" spans="1:14" s="98" customFormat="1" ht="53.1" customHeight="1">
      <c r="A21" s="95" t="e">
        <f>#REF!</f>
        <v>#REF!</v>
      </c>
      <c r="B21" s="95" t="e">
        <f>#REF!</f>
        <v>#REF!</v>
      </c>
      <c r="C21" s="96">
        <f t="shared" si="0"/>
        <v>10</v>
      </c>
      <c r="D21" s="96"/>
      <c r="E21" s="154"/>
      <c r="F21" s="158"/>
      <c r="G21" s="145"/>
      <c r="H21" s="96" t="s">
        <v>693</v>
      </c>
      <c r="I21" s="96"/>
      <c r="J21" s="97"/>
      <c r="K21" s="908"/>
      <c r="L21" s="908"/>
      <c r="M21" s="909"/>
      <c r="N21" s="909"/>
    </row>
    <row r="22" spans="1:14" s="98" customFormat="1" ht="53.1" customHeight="1">
      <c r="A22" s="95" t="e">
        <f>#REF!</f>
        <v>#REF!</v>
      </c>
      <c r="B22" s="95" t="e">
        <f>#REF!</f>
        <v>#REF!</v>
      </c>
      <c r="C22" s="96">
        <f t="shared" si="0"/>
        <v>11</v>
      </c>
      <c r="D22" s="96"/>
      <c r="E22" s="154"/>
      <c r="F22" s="158"/>
      <c r="G22" s="145"/>
      <c r="H22" s="96" t="s">
        <v>693</v>
      </c>
      <c r="I22" s="96"/>
      <c r="J22" s="97"/>
      <c r="K22" s="908"/>
      <c r="L22" s="908"/>
      <c r="M22" s="909"/>
      <c r="N22" s="909"/>
    </row>
    <row r="23" spans="1:14" s="98" customFormat="1" ht="53.1" customHeight="1">
      <c r="A23" s="95" t="e">
        <f>#REF!</f>
        <v>#REF!</v>
      </c>
      <c r="B23" s="95" t="e">
        <f>#REF!</f>
        <v>#REF!</v>
      </c>
      <c r="C23" s="96">
        <f t="shared" si="0"/>
        <v>12</v>
      </c>
      <c r="D23" s="96"/>
      <c r="E23" s="154"/>
      <c r="F23" s="158"/>
      <c r="G23" s="145"/>
      <c r="H23" s="96" t="s">
        <v>693</v>
      </c>
      <c r="I23" s="96"/>
      <c r="J23" s="97"/>
      <c r="K23" s="908"/>
      <c r="L23" s="908"/>
      <c r="M23" s="909"/>
      <c r="N23" s="909"/>
    </row>
    <row r="24" spans="1:14" s="98" customFormat="1" ht="53.1" customHeight="1">
      <c r="A24" s="95" t="e">
        <f>#REF!</f>
        <v>#REF!</v>
      </c>
      <c r="B24" s="95" t="e">
        <f>#REF!</f>
        <v>#REF!</v>
      </c>
      <c r="C24" s="96">
        <f t="shared" si="0"/>
        <v>13</v>
      </c>
      <c r="D24" s="96"/>
      <c r="E24" s="154"/>
      <c r="F24" s="158"/>
      <c r="G24" s="145"/>
      <c r="H24" s="96" t="s">
        <v>693</v>
      </c>
      <c r="I24" s="96"/>
      <c r="J24" s="97"/>
      <c r="K24" s="908"/>
      <c r="L24" s="908"/>
      <c r="M24" s="909"/>
      <c r="N24" s="909"/>
    </row>
    <row r="25" spans="1:14" s="98" customFormat="1" ht="53.1" customHeight="1">
      <c r="A25" s="95" t="e">
        <f>#REF!</f>
        <v>#REF!</v>
      </c>
      <c r="B25" s="95" t="e">
        <f>#REF!</f>
        <v>#REF!</v>
      </c>
      <c r="C25" s="96">
        <f t="shared" si="0"/>
        <v>14</v>
      </c>
      <c r="D25" s="96"/>
      <c r="E25" s="154"/>
      <c r="F25" s="158"/>
      <c r="G25" s="145"/>
      <c r="H25" s="96" t="s">
        <v>693</v>
      </c>
      <c r="I25" s="96"/>
      <c r="J25" s="97"/>
      <c r="K25" s="908"/>
      <c r="L25" s="908"/>
      <c r="M25" s="909"/>
      <c r="N25" s="909"/>
    </row>
    <row r="26" spans="1:14" s="98" customFormat="1" ht="53.1" customHeight="1">
      <c r="A26" s="95" t="e">
        <f>#REF!</f>
        <v>#REF!</v>
      </c>
      <c r="B26" s="95" t="e">
        <f>#REF!</f>
        <v>#REF!</v>
      </c>
      <c r="C26" s="96">
        <f t="shared" si="0"/>
        <v>15</v>
      </c>
      <c r="D26" s="96"/>
      <c r="E26" s="154"/>
      <c r="F26" s="158"/>
      <c r="G26" s="145"/>
      <c r="H26" s="96" t="s">
        <v>693</v>
      </c>
      <c r="I26" s="96"/>
      <c r="J26" s="97"/>
      <c r="K26" s="908"/>
      <c r="L26" s="908"/>
      <c r="M26" s="909"/>
      <c r="N26" s="909"/>
    </row>
    <row r="27" spans="1:14" s="98" customFormat="1" ht="53.1" customHeight="1">
      <c r="A27" s="95" t="e">
        <f>#REF!</f>
        <v>#REF!</v>
      </c>
      <c r="B27" s="95" t="e">
        <f>#REF!</f>
        <v>#REF!</v>
      </c>
      <c r="C27" s="96">
        <f t="shared" si="0"/>
        <v>16</v>
      </c>
      <c r="D27" s="96"/>
      <c r="E27" s="154"/>
      <c r="F27" s="158"/>
      <c r="G27" s="145"/>
      <c r="H27" s="96" t="s">
        <v>693</v>
      </c>
      <c r="I27" s="96"/>
      <c r="J27" s="97"/>
      <c r="K27" s="908"/>
      <c r="L27" s="908"/>
      <c r="M27" s="909"/>
      <c r="N27" s="909"/>
    </row>
    <row r="28" spans="1:14" s="98" customFormat="1" ht="53.1" customHeight="1">
      <c r="A28" s="95" t="e">
        <f>#REF!</f>
        <v>#REF!</v>
      </c>
      <c r="B28" s="95" t="e">
        <f>#REF!</f>
        <v>#REF!</v>
      </c>
      <c r="C28" s="96">
        <f t="shared" si="0"/>
        <v>17</v>
      </c>
      <c r="D28" s="96"/>
      <c r="E28" s="154"/>
      <c r="F28" s="158"/>
      <c r="G28" s="145"/>
      <c r="H28" s="96" t="s">
        <v>693</v>
      </c>
      <c r="I28" s="96"/>
      <c r="J28" s="97"/>
      <c r="K28" s="908"/>
      <c r="L28" s="908"/>
      <c r="M28" s="908"/>
      <c r="N28" s="908"/>
    </row>
    <row r="29" spans="1:14" s="98" customFormat="1" ht="53.1" customHeight="1">
      <c r="A29" s="95" t="e">
        <f>#REF!</f>
        <v>#REF!</v>
      </c>
      <c r="B29" s="95" t="e">
        <f>#REF!</f>
        <v>#REF!</v>
      </c>
      <c r="C29" s="96">
        <f t="shared" si="0"/>
        <v>18</v>
      </c>
      <c r="D29" s="96"/>
      <c r="E29" s="154"/>
      <c r="F29" s="158"/>
      <c r="G29" s="145"/>
      <c r="H29" s="96" t="s">
        <v>693</v>
      </c>
      <c r="I29" s="96"/>
      <c r="J29" s="97"/>
      <c r="K29" s="908"/>
      <c r="L29" s="908"/>
      <c r="M29" s="908"/>
      <c r="N29" s="908"/>
    </row>
    <row r="30" spans="1:14" s="98" customFormat="1" ht="53.1" customHeight="1">
      <c r="A30" s="95" t="e">
        <f>#REF!</f>
        <v>#REF!</v>
      </c>
      <c r="B30" s="95" t="e">
        <f>#REF!</f>
        <v>#REF!</v>
      </c>
      <c r="C30" s="96">
        <f t="shared" si="0"/>
        <v>19</v>
      </c>
      <c r="D30" s="96"/>
      <c r="E30" s="154"/>
      <c r="F30" s="158"/>
      <c r="G30" s="145"/>
      <c r="H30" s="96" t="s">
        <v>693</v>
      </c>
      <c r="I30" s="96"/>
      <c r="J30" s="97"/>
      <c r="K30" s="908"/>
      <c r="L30" s="908"/>
      <c r="M30" s="908"/>
      <c r="N30" s="908"/>
    </row>
    <row r="31" spans="1:14" s="98" customFormat="1" ht="53.1" customHeight="1">
      <c r="A31" s="95" t="e">
        <f>#REF!</f>
        <v>#REF!</v>
      </c>
      <c r="B31" s="95" t="e">
        <f>#REF!</f>
        <v>#REF!</v>
      </c>
      <c r="C31" s="96">
        <f t="shared" si="0"/>
        <v>20</v>
      </c>
      <c r="D31" s="96"/>
      <c r="E31" s="154"/>
      <c r="F31" s="158"/>
      <c r="G31" s="145"/>
      <c r="H31" s="96" t="s">
        <v>693</v>
      </c>
      <c r="I31" s="96"/>
      <c r="J31" s="97"/>
      <c r="K31" s="908"/>
      <c r="L31" s="908"/>
      <c r="M31" s="908"/>
      <c r="N31" s="908"/>
    </row>
    <row r="32" spans="1:14" s="98" customFormat="1" ht="53.1" customHeight="1">
      <c r="A32" s="95" t="e">
        <f>#REF!</f>
        <v>#REF!</v>
      </c>
      <c r="B32" s="95" t="e">
        <f>#REF!</f>
        <v>#REF!</v>
      </c>
      <c r="C32" s="96">
        <f t="shared" si="0"/>
        <v>21</v>
      </c>
      <c r="D32" s="96"/>
      <c r="E32" s="154"/>
      <c r="F32" s="158"/>
      <c r="G32" s="145"/>
      <c r="H32" s="96" t="s">
        <v>693</v>
      </c>
      <c r="I32" s="96"/>
      <c r="J32" s="97"/>
      <c r="K32" s="908"/>
      <c r="L32" s="908"/>
      <c r="M32" s="908"/>
      <c r="N32" s="908"/>
    </row>
    <row r="33" spans="1:14" s="98" customFormat="1" ht="53.1" customHeight="1">
      <c r="A33" s="95" t="e">
        <f>#REF!</f>
        <v>#REF!</v>
      </c>
      <c r="B33" s="95" t="e">
        <f>#REF!</f>
        <v>#REF!</v>
      </c>
      <c r="C33" s="96">
        <f t="shared" si="0"/>
        <v>22</v>
      </c>
      <c r="D33" s="96"/>
      <c r="E33" s="154"/>
      <c r="F33" s="158"/>
      <c r="G33" s="145"/>
      <c r="H33" s="96" t="s">
        <v>693</v>
      </c>
      <c r="I33" s="96"/>
      <c r="J33" s="97"/>
      <c r="K33" s="908"/>
      <c r="L33" s="908"/>
      <c r="M33" s="908"/>
      <c r="N33" s="908"/>
    </row>
    <row r="34" spans="1:14" s="98" customFormat="1" ht="53.1" customHeight="1">
      <c r="A34" s="95" t="e">
        <f>#REF!</f>
        <v>#REF!</v>
      </c>
      <c r="B34" s="95" t="e">
        <f>#REF!</f>
        <v>#REF!</v>
      </c>
      <c r="C34" s="96">
        <f t="shared" si="0"/>
        <v>23</v>
      </c>
      <c r="D34" s="96"/>
      <c r="E34" s="154"/>
      <c r="F34" s="158"/>
      <c r="G34" s="145"/>
      <c r="H34" s="96" t="s">
        <v>693</v>
      </c>
      <c r="I34" s="96"/>
      <c r="J34" s="97"/>
      <c r="K34" s="908"/>
      <c r="L34" s="908"/>
      <c r="M34" s="908"/>
      <c r="N34" s="908"/>
    </row>
    <row r="35" spans="1:14" s="98" customFormat="1" ht="53.1" customHeight="1">
      <c r="A35" s="95" t="e">
        <f>#REF!</f>
        <v>#REF!</v>
      </c>
      <c r="B35" s="95" t="e">
        <f>#REF!</f>
        <v>#REF!</v>
      </c>
      <c r="C35" s="96">
        <f t="shared" si="0"/>
        <v>24</v>
      </c>
      <c r="D35" s="96"/>
      <c r="E35" s="154"/>
      <c r="F35" s="158"/>
      <c r="G35" s="145"/>
      <c r="H35" s="96" t="s">
        <v>693</v>
      </c>
      <c r="I35" s="96"/>
      <c r="J35" s="97"/>
      <c r="K35" s="908"/>
      <c r="L35" s="908"/>
      <c r="M35" s="908"/>
      <c r="N35" s="908"/>
    </row>
    <row r="36" spans="1:14" s="98" customFormat="1" ht="53.1" customHeight="1">
      <c r="A36" s="95" t="e">
        <f>#REF!</f>
        <v>#REF!</v>
      </c>
      <c r="B36" s="95" t="e">
        <f>#REF!</f>
        <v>#REF!</v>
      </c>
      <c r="C36" s="96">
        <f t="shared" si="0"/>
        <v>25</v>
      </c>
      <c r="D36" s="96"/>
      <c r="E36" s="154"/>
      <c r="F36" s="158"/>
      <c r="G36" s="145"/>
      <c r="H36" s="96" t="s">
        <v>693</v>
      </c>
      <c r="I36" s="96"/>
      <c r="J36" s="97"/>
      <c r="K36" s="908"/>
      <c r="L36" s="908"/>
      <c r="M36" s="908"/>
      <c r="N36" s="908"/>
    </row>
    <row r="37" spans="1:14" s="98" customFormat="1" ht="53.1" customHeight="1">
      <c r="A37" s="95" t="e">
        <f>#REF!</f>
        <v>#REF!</v>
      </c>
      <c r="B37" s="95" t="e">
        <f>#REF!</f>
        <v>#REF!</v>
      </c>
      <c r="C37" s="96">
        <f t="shared" si="0"/>
        <v>26</v>
      </c>
      <c r="D37" s="96"/>
      <c r="E37" s="154"/>
      <c r="F37" s="158"/>
      <c r="G37" s="145"/>
      <c r="H37" s="96" t="s">
        <v>693</v>
      </c>
      <c r="I37" s="96"/>
      <c r="J37" s="97"/>
      <c r="K37" s="908"/>
      <c r="L37" s="908"/>
      <c r="M37" s="908"/>
      <c r="N37" s="908"/>
    </row>
    <row r="38" spans="1:14" s="98" customFormat="1" ht="53.1" customHeight="1">
      <c r="A38" s="95" t="e">
        <f>#REF!</f>
        <v>#REF!</v>
      </c>
      <c r="B38" s="95" t="e">
        <f>#REF!</f>
        <v>#REF!</v>
      </c>
      <c r="C38" s="96">
        <f t="shared" si="0"/>
        <v>27</v>
      </c>
      <c r="D38" s="96"/>
      <c r="E38" s="154"/>
      <c r="F38" s="158"/>
      <c r="G38" s="145"/>
      <c r="H38" s="96" t="s">
        <v>693</v>
      </c>
      <c r="I38" s="96"/>
      <c r="J38" s="97"/>
      <c r="K38" s="908"/>
      <c r="L38" s="908"/>
      <c r="M38" s="908"/>
      <c r="N38" s="908"/>
    </row>
    <row r="39" spans="1:14" s="98" customFormat="1" ht="53.1" customHeight="1">
      <c r="A39" s="95" t="e">
        <f>#REF!</f>
        <v>#REF!</v>
      </c>
      <c r="B39" s="95" t="e">
        <f>#REF!</f>
        <v>#REF!</v>
      </c>
      <c r="C39" s="96">
        <f t="shared" si="0"/>
        <v>28</v>
      </c>
      <c r="D39" s="96"/>
      <c r="E39" s="154"/>
      <c r="F39" s="158"/>
      <c r="G39" s="145"/>
      <c r="H39" s="96" t="s">
        <v>693</v>
      </c>
      <c r="I39" s="96"/>
      <c r="J39" s="97"/>
      <c r="K39" s="908"/>
      <c r="L39" s="908"/>
      <c r="M39" s="908"/>
      <c r="N39" s="908"/>
    </row>
    <row r="40" spans="1:14" s="98" customFormat="1" ht="53.1" customHeight="1">
      <c r="A40" s="95" t="e">
        <f>#REF!</f>
        <v>#REF!</v>
      </c>
      <c r="B40" s="95" t="e">
        <f>#REF!</f>
        <v>#REF!</v>
      </c>
      <c r="C40" s="96">
        <f t="shared" si="0"/>
        <v>29</v>
      </c>
      <c r="D40" s="96"/>
      <c r="E40" s="154"/>
      <c r="F40" s="158"/>
      <c r="G40" s="145"/>
      <c r="H40" s="96" t="s">
        <v>693</v>
      </c>
      <c r="I40" s="96"/>
      <c r="J40" s="97"/>
      <c r="K40" s="908"/>
      <c r="L40" s="908"/>
      <c r="M40" s="908"/>
      <c r="N40" s="908"/>
    </row>
    <row r="41" spans="1:14" s="98" customFormat="1" ht="53.1" customHeight="1">
      <c r="A41" s="95" t="e">
        <f>#REF!</f>
        <v>#REF!</v>
      </c>
      <c r="B41" s="95" t="e">
        <f>#REF!</f>
        <v>#REF!</v>
      </c>
      <c r="C41" s="96">
        <f t="shared" si="0"/>
        <v>30</v>
      </c>
      <c r="D41" s="96"/>
      <c r="E41" s="154"/>
      <c r="F41" s="158"/>
      <c r="G41" s="145"/>
      <c r="H41" s="96" t="s">
        <v>693</v>
      </c>
      <c r="I41" s="96"/>
      <c r="J41" s="97"/>
      <c r="K41" s="908"/>
      <c r="L41" s="908"/>
      <c r="M41" s="908"/>
      <c r="N41" s="908"/>
    </row>
    <row r="42" spans="1:14" s="98" customFormat="1" ht="53.1" customHeight="1">
      <c r="A42" s="95" t="e">
        <f>#REF!</f>
        <v>#REF!</v>
      </c>
      <c r="B42" s="95" t="e">
        <f>#REF!</f>
        <v>#REF!</v>
      </c>
      <c r="C42" s="96">
        <f t="shared" si="0"/>
        <v>31</v>
      </c>
      <c r="D42" s="96"/>
      <c r="E42" s="154"/>
      <c r="F42" s="158"/>
      <c r="G42" s="145"/>
      <c r="H42" s="96" t="s">
        <v>693</v>
      </c>
      <c r="I42" s="96"/>
      <c r="J42" s="97"/>
      <c r="K42" s="908"/>
      <c r="L42" s="908"/>
      <c r="M42" s="908"/>
      <c r="N42" s="908"/>
    </row>
    <row r="43" spans="1:14" s="98" customFormat="1" ht="53.1" customHeight="1">
      <c r="A43" s="95" t="e">
        <f>#REF!</f>
        <v>#REF!</v>
      </c>
      <c r="B43" s="95" t="e">
        <f>#REF!</f>
        <v>#REF!</v>
      </c>
      <c r="C43" s="96">
        <f t="shared" si="0"/>
        <v>32</v>
      </c>
      <c r="D43" s="96"/>
      <c r="E43" s="154"/>
      <c r="F43" s="158"/>
      <c r="G43" s="145"/>
      <c r="H43" s="96" t="s">
        <v>693</v>
      </c>
      <c r="I43" s="96"/>
      <c r="J43" s="97"/>
      <c r="K43" s="908"/>
      <c r="L43" s="908"/>
      <c r="M43" s="908"/>
      <c r="N43" s="908"/>
    </row>
    <row r="44" spans="1:14" s="98" customFormat="1" ht="53.1" customHeight="1">
      <c r="A44" s="95" t="e">
        <f>#REF!</f>
        <v>#REF!</v>
      </c>
      <c r="B44" s="95" t="e">
        <f>#REF!</f>
        <v>#REF!</v>
      </c>
      <c r="C44" s="96">
        <f t="shared" si="0"/>
        <v>33</v>
      </c>
      <c r="D44" s="96"/>
      <c r="E44" s="154"/>
      <c r="F44" s="158"/>
      <c r="G44" s="145"/>
      <c r="H44" s="96" t="s">
        <v>693</v>
      </c>
      <c r="I44" s="96"/>
      <c r="J44" s="97"/>
      <c r="K44" s="908"/>
      <c r="L44" s="908"/>
      <c r="M44" s="908"/>
      <c r="N44" s="908"/>
    </row>
    <row r="45" spans="1:14" s="98" customFormat="1" ht="53.1" customHeight="1">
      <c r="A45" s="95" t="e">
        <f>#REF!</f>
        <v>#REF!</v>
      </c>
      <c r="B45" s="95" t="e">
        <f>#REF!</f>
        <v>#REF!</v>
      </c>
      <c r="C45" s="96">
        <f t="shared" si="0"/>
        <v>34</v>
      </c>
      <c r="D45" s="96"/>
      <c r="E45" s="154"/>
      <c r="F45" s="158"/>
      <c r="G45" s="145"/>
      <c r="H45" s="96" t="s">
        <v>693</v>
      </c>
      <c r="I45" s="96"/>
      <c r="J45" s="97"/>
      <c r="K45" s="908"/>
      <c r="L45" s="908"/>
      <c r="M45" s="908"/>
      <c r="N45" s="908"/>
    </row>
    <row r="46" spans="1:14" s="98" customFormat="1" ht="53.1" customHeight="1">
      <c r="A46" s="95" t="e">
        <f>#REF!</f>
        <v>#REF!</v>
      </c>
      <c r="B46" s="95" t="e">
        <f>#REF!</f>
        <v>#REF!</v>
      </c>
      <c r="C46" s="96">
        <f t="shared" si="0"/>
        <v>35</v>
      </c>
      <c r="D46" s="96"/>
      <c r="E46" s="154"/>
      <c r="F46" s="156"/>
      <c r="G46" s="145"/>
      <c r="H46" s="96" t="s">
        <v>693</v>
      </c>
      <c r="I46" s="96"/>
      <c r="J46" s="97"/>
      <c r="K46" s="908"/>
      <c r="L46" s="908"/>
      <c r="M46" s="908"/>
      <c r="N46" s="908"/>
    </row>
    <row r="47" spans="1:14" s="98" customFormat="1" ht="53.1" customHeight="1">
      <c r="A47" s="95" t="e">
        <f>#REF!</f>
        <v>#REF!</v>
      </c>
      <c r="B47" s="95" t="e">
        <f>#REF!</f>
        <v>#REF!</v>
      </c>
      <c r="C47" s="96">
        <f t="shared" si="0"/>
        <v>36</v>
      </c>
      <c r="D47" s="96"/>
      <c r="E47" s="154"/>
      <c r="F47" s="156"/>
      <c r="G47" s="145"/>
      <c r="H47" s="96" t="s">
        <v>693</v>
      </c>
      <c r="I47" s="96"/>
      <c r="J47" s="97"/>
      <c r="K47" s="908"/>
      <c r="L47" s="908"/>
      <c r="M47" s="908"/>
      <c r="N47" s="908"/>
    </row>
    <row r="48" spans="1:14" s="98" customFormat="1" ht="53.1" customHeight="1">
      <c r="A48" s="95" t="e">
        <f>#REF!</f>
        <v>#REF!</v>
      </c>
      <c r="B48" s="95" t="e">
        <f>#REF!</f>
        <v>#REF!</v>
      </c>
      <c r="C48" s="96">
        <f t="shared" si="0"/>
        <v>37</v>
      </c>
      <c r="D48" s="96"/>
      <c r="E48" s="154"/>
      <c r="F48" s="158"/>
      <c r="G48" s="145"/>
      <c r="H48" s="96" t="s">
        <v>693</v>
      </c>
      <c r="I48" s="96"/>
      <c r="J48" s="97"/>
      <c r="K48" s="908"/>
      <c r="L48" s="908"/>
      <c r="M48" s="909"/>
      <c r="N48" s="909"/>
    </row>
    <row r="49" spans="1:14" s="98" customFormat="1" ht="53.1" customHeight="1">
      <c r="A49" s="95" t="e">
        <f>#REF!</f>
        <v>#REF!</v>
      </c>
      <c r="B49" s="95" t="e">
        <f>#REF!</f>
        <v>#REF!</v>
      </c>
      <c r="C49" s="96">
        <f t="shared" si="0"/>
        <v>38</v>
      </c>
      <c r="D49" s="96"/>
      <c r="E49" s="154"/>
      <c r="F49" s="158"/>
      <c r="G49" s="145"/>
      <c r="H49" s="96" t="s">
        <v>693</v>
      </c>
      <c r="I49" s="96"/>
      <c r="J49" s="97"/>
      <c r="K49" s="908"/>
      <c r="L49" s="908"/>
      <c r="M49" s="909"/>
      <c r="N49" s="909"/>
    </row>
    <row r="50" spans="1:14" s="98" customFormat="1" ht="53.1" customHeight="1">
      <c r="A50" s="95" t="e">
        <f>#REF!</f>
        <v>#REF!</v>
      </c>
      <c r="B50" s="95" t="e">
        <f>#REF!</f>
        <v>#REF!</v>
      </c>
      <c r="C50" s="96">
        <f t="shared" si="0"/>
        <v>39</v>
      </c>
      <c r="D50" s="96"/>
      <c r="E50" s="154"/>
      <c r="F50" s="158"/>
      <c r="G50" s="145"/>
      <c r="H50" s="96" t="s">
        <v>693</v>
      </c>
      <c r="I50" s="96"/>
      <c r="J50" s="97"/>
      <c r="K50" s="908"/>
      <c r="L50" s="908"/>
      <c r="M50" s="909"/>
      <c r="N50" s="909"/>
    </row>
    <row r="51" spans="1:14" s="98" customFormat="1" ht="53.1" customHeight="1">
      <c r="A51" s="95" t="e">
        <f>#REF!</f>
        <v>#REF!</v>
      </c>
      <c r="B51" s="95" t="e">
        <f>#REF!</f>
        <v>#REF!</v>
      </c>
      <c r="C51" s="96">
        <f t="shared" si="0"/>
        <v>40</v>
      </c>
      <c r="D51" s="96"/>
      <c r="E51" s="154"/>
      <c r="F51" s="158"/>
      <c r="G51" s="145"/>
      <c r="H51" s="96" t="s">
        <v>693</v>
      </c>
      <c r="I51" s="96"/>
      <c r="J51" s="97"/>
      <c r="K51" s="908"/>
      <c r="L51" s="908"/>
      <c r="M51" s="909"/>
      <c r="N51" s="909"/>
    </row>
    <row r="52" spans="1:14" s="98" customFormat="1" ht="53.1" customHeight="1">
      <c r="A52" s="95" t="e">
        <f>#REF!</f>
        <v>#REF!</v>
      </c>
      <c r="B52" s="95" t="e">
        <f>#REF!</f>
        <v>#REF!</v>
      </c>
      <c r="C52" s="96">
        <f t="shared" si="0"/>
        <v>41</v>
      </c>
      <c r="D52" s="96"/>
      <c r="E52" s="154"/>
      <c r="F52" s="158"/>
      <c r="G52" s="145"/>
      <c r="H52" s="96" t="s">
        <v>693</v>
      </c>
      <c r="I52" s="96"/>
      <c r="J52" s="97"/>
      <c r="K52" s="908"/>
      <c r="L52" s="908"/>
      <c r="M52" s="909"/>
      <c r="N52" s="909"/>
    </row>
    <row r="53" spans="1:14" s="98" customFormat="1" ht="53.1" customHeight="1">
      <c r="A53" s="95" t="e">
        <f>#REF!</f>
        <v>#REF!</v>
      </c>
      <c r="B53" s="95" t="e">
        <f>#REF!</f>
        <v>#REF!</v>
      </c>
      <c r="C53" s="96">
        <f t="shared" si="0"/>
        <v>42</v>
      </c>
      <c r="D53" s="96"/>
      <c r="E53" s="154"/>
      <c r="F53" s="158"/>
      <c r="G53" s="145"/>
      <c r="H53" s="96" t="s">
        <v>693</v>
      </c>
      <c r="I53" s="96"/>
      <c r="J53" s="97"/>
      <c r="K53" s="137"/>
      <c r="L53" s="908"/>
      <c r="M53" s="908"/>
      <c r="N53" s="908"/>
    </row>
    <row r="54" spans="1:14" s="98" customFormat="1" ht="53.1" customHeight="1">
      <c r="A54" s="95" t="e">
        <f>#REF!</f>
        <v>#REF!</v>
      </c>
      <c r="B54" s="95" t="e">
        <f>#REF!</f>
        <v>#REF!</v>
      </c>
      <c r="C54" s="96">
        <f t="shared" si="0"/>
        <v>43</v>
      </c>
      <c r="D54" s="96"/>
      <c r="E54" s="154"/>
      <c r="F54" s="158"/>
      <c r="G54" s="145"/>
      <c r="H54" s="96" t="s">
        <v>693</v>
      </c>
      <c r="I54" s="96"/>
      <c r="J54" s="97"/>
      <c r="K54" s="137"/>
      <c r="L54" s="908"/>
      <c r="M54" s="908"/>
      <c r="N54" s="908"/>
    </row>
    <row r="55" spans="1:14" s="98" customFormat="1" ht="53.1" customHeight="1">
      <c r="A55" s="95" t="e">
        <f>#REF!</f>
        <v>#REF!</v>
      </c>
      <c r="B55" s="95" t="e">
        <f>#REF!</f>
        <v>#REF!</v>
      </c>
      <c r="C55" s="96">
        <f t="shared" si="0"/>
        <v>44</v>
      </c>
      <c r="D55" s="96"/>
      <c r="E55" s="154"/>
      <c r="F55" s="158"/>
      <c r="G55" s="145"/>
      <c r="H55" s="96" t="s">
        <v>693</v>
      </c>
      <c r="I55" s="96"/>
      <c r="J55" s="97"/>
      <c r="K55" s="137"/>
      <c r="L55" s="908"/>
      <c r="M55" s="908"/>
      <c r="N55" s="908"/>
    </row>
    <row r="56" spans="1:14" s="98" customFormat="1" ht="53.1" customHeight="1">
      <c r="A56" s="95" t="e">
        <f>#REF!</f>
        <v>#REF!</v>
      </c>
      <c r="B56" s="95" t="e">
        <f>#REF!</f>
        <v>#REF!</v>
      </c>
      <c r="C56" s="96">
        <f t="shared" si="0"/>
        <v>45</v>
      </c>
      <c r="D56" s="96"/>
      <c r="E56" s="154"/>
      <c r="F56" s="158"/>
      <c r="G56" s="145"/>
      <c r="H56" s="96" t="s">
        <v>693</v>
      </c>
      <c r="I56" s="96"/>
      <c r="J56" s="97"/>
      <c r="K56" s="137"/>
      <c r="L56" s="908"/>
      <c r="M56" s="908"/>
      <c r="N56" s="908"/>
    </row>
    <row r="57" spans="1:14" s="98" customFormat="1" ht="53.1" customHeight="1">
      <c r="A57" s="95" t="e">
        <f>#REF!</f>
        <v>#REF!</v>
      </c>
      <c r="B57" s="95" t="e">
        <f>#REF!</f>
        <v>#REF!</v>
      </c>
      <c r="C57" s="96">
        <f t="shared" si="0"/>
        <v>46</v>
      </c>
      <c r="D57" s="96"/>
      <c r="E57" s="154"/>
      <c r="F57" s="158"/>
      <c r="G57" s="145"/>
      <c r="H57" s="96" t="s">
        <v>693</v>
      </c>
      <c r="I57" s="96"/>
      <c r="J57" s="97"/>
      <c r="K57" s="137"/>
      <c r="L57" s="908"/>
      <c r="M57" s="908"/>
      <c r="N57" s="908"/>
    </row>
    <row r="58" spans="1:14" s="98" customFormat="1" ht="53.1" customHeight="1">
      <c r="A58" s="95" t="e">
        <f>#REF!</f>
        <v>#REF!</v>
      </c>
      <c r="B58" s="95" t="e">
        <f>#REF!</f>
        <v>#REF!</v>
      </c>
      <c r="C58" s="96">
        <f t="shared" si="0"/>
        <v>47</v>
      </c>
      <c r="D58" s="96"/>
      <c r="E58" s="154"/>
      <c r="F58" s="158"/>
      <c r="G58" s="145"/>
      <c r="H58" s="96" t="s">
        <v>693</v>
      </c>
      <c r="I58" s="96"/>
      <c r="J58" s="97"/>
      <c r="K58" s="137"/>
      <c r="L58" s="908"/>
      <c r="M58" s="908"/>
      <c r="N58" s="908"/>
    </row>
    <row r="59" spans="1:14" s="98" customFormat="1" ht="53.1" customHeight="1">
      <c r="A59" s="95" t="e">
        <f>#REF!</f>
        <v>#REF!</v>
      </c>
      <c r="B59" s="95" t="e">
        <f>#REF!</f>
        <v>#REF!</v>
      </c>
      <c r="C59" s="96">
        <f t="shared" si="0"/>
        <v>48</v>
      </c>
      <c r="D59" s="96"/>
      <c r="E59" s="154"/>
      <c r="F59" s="158"/>
      <c r="G59" s="145"/>
      <c r="H59" s="96" t="s">
        <v>693</v>
      </c>
      <c r="I59" s="96"/>
      <c r="J59" s="97"/>
      <c r="K59" s="137"/>
      <c r="L59" s="908"/>
      <c r="M59" s="908"/>
      <c r="N59" s="908"/>
    </row>
    <row r="60" spans="1:14" s="98" customFormat="1" ht="53.1" customHeight="1">
      <c r="A60" s="95" t="e">
        <f>#REF!</f>
        <v>#REF!</v>
      </c>
      <c r="B60" s="95" t="e">
        <f>#REF!</f>
        <v>#REF!</v>
      </c>
      <c r="C60" s="96">
        <f t="shared" si="0"/>
        <v>49</v>
      </c>
      <c r="D60" s="96"/>
      <c r="E60" s="154"/>
      <c r="F60" s="158"/>
      <c r="G60" s="145"/>
      <c r="H60" s="96" t="s">
        <v>693</v>
      </c>
      <c r="I60" s="96"/>
      <c r="J60" s="97"/>
      <c r="K60" s="137"/>
      <c r="L60" s="908"/>
      <c r="M60" s="908"/>
      <c r="N60" s="908"/>
    </row>
    <row r="61" spans="1:14" s="98" customFormat="1" ht="53.1" customHeight="1">
      <c r="A61" s="95" t="e">
        <f>#REF!</f>
        <v>#REF!</v>
      </c>
      <c r="B61" s="95" t="e">
        <f>#REF!</f>
        <v>#REF!</v>
      </c>
      <c r="C61" s="96">
        <f t="shared" si="0"/>
        <v>50</v>
      </c>
      <c r="D61" s="96"/>
      <c r="E61" s="154"/>
      <c r="F61" s="158"/>
      <c r="G61" s="145"/>
      <c r="H61" s="96" t="s">
        <v>693</v>
      </c>
      <c r="I61" s="96"/>
      <c r="J61" s="97"/>
      <c r="K61" s="137"/>
      <c r="L61" s="908"/>
      <c r="M61" s="908"/>
      <c r="N61" s="908"/>
    </row>
    <row r="62" spans="1:14" s="98" customFormat="1" ht="53.1" customHeight="1">
      <c r="A62" s="95" t="e">
        <f>#REF!</f>
        <v>#REF!</v>
      </c>
      <c r="B62" s="95" t="e">
        <f>#REF!</f>
        <v>#REF!</v>
      </c>
      <c r="C62" s="96">
        <f t="shared" si="0"/>
        <v>51</v>
      </c>
      <c r="D62" s="96"/>
      <c r="E62" s="154"/>
      <c r="F62" s="158"/>
      <c r="G62" s="145"/>
      <c r="H62" s="96" t="s">
        <v>693</v>
      </c>
      <c r="I62" s="96"/>
      <c r="J62" s="97"/>
      <c r="K62" s="137"/>
      <c r="L62" s="908"/>
      <c r="M62" s="908"/>
      <c r="N62" s="908"/>
    </row>
    <row r="63" spans="1:14" s="98" customFormat="1" ht="53.1" customHeight="1">
      <c r="A63" s="95" t="e">
        <f>#REF!</f>
        <v>#REF!</v>
      </c>
      <c r="B63" s="95" t="e">
        <f>#REF!</f>
        <v>#REF!</v>
      </c>
      <c r="C63" s="96">
        <f t="shared" si="0"/>
        <v>52</v>
      </c>
      <c r="D63" s="96"/>
      <c r="E63" s="154"/>
      <c r="F63" s="158"/>
      <c r="G63" s="145"/>
      <c r="H63" s="96" t="s">
        <v>693</v>
      </c>
      <c r="I63" s="96"/>
      <c r="J63" s="97"/>
      <c r="K63" s="137"/>
      <c r="L63" s="908"/>
      <c r="M63" s="908"/>
      <c r="N63" s="908"/>
    </row>
    <row r="64" spans="1:14" s="98" customFormat="1" ht="53.1" customHeight="1">
      <c r="A64" s="95" t="e">
        <f>#REF!</f>
        <v>#REF!</v>
      </c>
      <c r="B64" s="95" t="e">
        <f>#REF!</f>
        <v>#REF!</v>
      </c>
      <c r="C64" s="96">
        <f t="shared" si="0"/>
        <v>53</v>
      </c>
      <c r="D64" s="96"/>
      <c r="E64" s="154"/>
      <c r="F64" s="158"/>
      <c r="G64" s="145"/>
      <c r="H64" s="96" t="s">
        <v>693</v>
      </c>
      <c r="I64" s="96"/>
      <c r="J64" s="97"/>
      <c r="K64" s="137"/>
      <c r="L64" s="908"/>
      <c r="M64" s="908"/>
      <c r="N64" s="908"/>
    </row>
    <row r="65" spans="1:14" s="98" customFormat="1" ht="53.1" customHeight="1">
      <c r="A65" s="95" t="e">
        <f>#REF!</f>
        <v>#REF!</v>
      </c>
      <c r="B65" s="95" t="e">
        <f>#REF!</f>
        <v>#REF!</v>
      </c>
      <c r="C65" s="96">
        <f t="shared" si="0"/>
        <v>54</v>
      </c>
      <c r="D65" s="96"/>
      <c r="E65" s="154"/>
      <c r="F65" s="158"/>
      <c r="G65" s="145"/>
      <c r="H65" s="96" t="s">
        <v>693</v>
      </c>
      <c r="I65" s="96"/>
      <c r="J65" s="97"/>
      <c r="K65" s="137"/>
      <c r="L65" s="908"/>
      <c r="M65" s="908"/>
      <c r="N65" s="908"/>
    </row>
    <row r="66" spans="1:14" s="98" customFormat="1" ht="53.1" customHeight="1">
      <c r="A66" s="95" t="e">
        <f>#REF!</f>
        <v>#REF!</v>
      </c>
      <c r="B66" s="95" t="e">
        <f>#REF!</f>
        <v>#REF!</v>
      </c>
      <c r="C66" s="96">
        <f t="shared" si="0"/>
        <v>55</v>
      </c>
      <c r="D66" s="96"/>
      <c r="E66" s="154"/>
      <c r="F66" s="158"/>
      <c r="G66" s="145"/>
      <c r="H66" s="96" t="s">
        <v>693</v>
      </c>
      <c r="I66" s="96"/>
      <c r="J66" s="97"/>
      <c r="K66" s="137"/>
      <c r="L66" s="908"/>
      <c r="M66" s="908"/>
      <c r="N66" s="908"/>
    </row>
    <row r="67" spans="1:14" s="98" customFormat="1" ht="53.1" customHeight="1">
      <c r="A67" s="95" t="e">
        <f>#REF!</f>
        <v>#REF!</v>
      </c>
      <c r="B67" s="95" t="e">
        <f>#REF!</f>
        <v>#REF!</v>
      </c>
      <c r="C67" s="96">
        <f t="shared" si="0"/>
        <v>56</v>
      </c>
      <c r="D67" s="96"/>
      <c r="E67" s="154"/>
      <c r="F67" s="158"/>
      <c r="G67" s="145"/>
      <c r="H67" s="96" t="s">
        <v>693</v>
      </c>
      <c r="I67" s="96"/>
      <c r="J67" s="97"/>
      <c r="K67" s="137"/>
      <c r="L67" s="908"/>
      <c r="M67" s="908"/>
      <c r="N67" s="908"/>
    </row>
    <row r="68" spans="1:14" s="98" customFormat="1" ht="53.1" customHeight="1">
      <c r="A68" s="95" t="e">
        <f>#REF!</f>
        <v>#REF!</v>
      </c>
      <c r="B68" s="95" t="e">
        <f>#REF!</f>
        <v>#REF!</v>
      </c>
      <c r="C68" s="96">
        <f t="shared" si="0"/>
        <v>57</v>
      </c>
      <c r="D68" s="96"/>
      <c r="E68" s="154"/>
      <c r="F68" s="158"/>
      <c r="G68" s="145"/>
      <c r="H68" s="96" t="s">
        <v>693</v>
      </c>
      <c r="I68" s="96"/>
      <c r="J68" s="97"/>
      <c r="K68" s="137"/>
      <c r="L68" s="908"/>
      <c r="M68" s="908"/>
      <c r="N68" s="908"/>
    </row>
    <row r="69" spans="1:14" s="98" customFormat="1" ht="53.1" customHeight="1">
      <c r="A69" s="95" t="e">
        <f>#REF!</f>
        <v>#REF!</v>
      </c>
      <c r="B69" s="95" t="e">
        <f>#REF!</f>
        <v>#REF!</v>
      </c>
      <c r="C69" s="96">
        <f t="shared" si="0"/>
        <v>58</v>
      </c>
      <c r="D69" s="96"/>
      <c r="E69" s="154"/>
      <c r="F69" s="158"/>
      <c r="G69" s="145"/>
      <c r="H69" s="96" t="s">
        <v>693</v>
      </c>
      <c r="I69" s="96"/>
      <c r="J69" s="97"/>
      <c r="K69" s="137"/>
      <c r="L69" s="908"/>
      <c r="M69" s="908"/>
      <c r="N69" s="908"/>
    </row>
    <row r="70" spans="1:14" s="98" customFormat="1" ht="53.1" customHeight="1">
      <c r="A70" s="95" t="e">
        <f>#REF!</f>
        <v>#REF!</v>
      </c>
      <c r="B70" s="95" t="e">
        <f>#REF!</f>
        <v>#REF!</v>
      </c>
      <c r="C70" s="96">
        <f t="shared" si="0"/>
        <v>59</v>
      </c>
      <c r="D70" s="96"/>
      <c r="E70" s="154"/>
      <c r="F70" s="158"/>
      <c r="G70" s="145"/>
      <c r="H70" s="96" t="s">
        <v>693</v>
      </c>
      <c r="I70" s="96"/>
      <c r="J70" s="97"/>
      <c r="K70" s="137"/>
      <c r="L70" s="908"/>
      <c r="M70" s="909"/>
      <c r="N70" s="909"/>
    </row>
    <row r="71" spans="1:14" s="98" customFormat="1" ht="53.1" customHeight="1">
      <c r="A71" s="95" t="e">
        <f>#REF!</f>
        <v>#REF!</v>
      </c>
      <c r="B71" s="95" t="e">
        <f>#REF!</f>
        <v>#REF!</v>
      </c>
      <c r="C71" s="96">
        <f t="shared" si="0"/>
        <v>60</v>
      </c>
      <c r="D71" s="96"/>
      <c r="E71" s="154"/>
      <c r="F71" s="158"/>
      <c r="G71" s="145"/>
      <c r="H71" s="96" t="s">
        <v>693</v>
      </c>
      <c r="I71" s="96"/>
      <c r="J71" s="97"/>
      <c r="K71" s="137"/>
      <c r="L71" s="908"/>
      <c r="M71" s="909"/>
      <c r="N71" s="909"/>
    </row>
    <row r="72" spans="1:14" s="98" customFormat="1" ht="53.1" customHeight="1">
      <c r="A72" s="95" t="e">
        <f>#REF!</f>
        <v>#REF!</v>
      </c>
      <c r="B72" s="95" t="e">
        <f>#REF!</f>
        <v>#REF!</v>
      </c>
      <c r="C72" s="96">
        <f t="shared" si="0"/>
        <v>61</v>
      </c>
      <c r="D72" s="96"/>
      <c r="E72" s="154"/>
      <c r="F72" s="158"/>
      <c r="G72" s="145"/>
      <c r="H72" s="96" t="s">
        <v>693</v>
      </c>
      <c r="I72" s="96"/>
      <c r="J72" s="97"/>
      <c r="K72" s="137"/>
      <c r="L72" s="908"/>
      <c r="M72" s="909"/>
      <c r="N72" s="909"/>
    </row>
    <row r="73" spans="1:14" s="98" customFormat="1" ht="53.1" customHeight="1">
      <c r="A73" s="95" t="e">
        <f>#REF!</f>
        <v>#REF!</v>
      </c>
      <c r="B73" s="95" t="e">
        <f>#REF!</f>
        <v>#REF!</v>
      </c>
      <c r="C73" s="96">
        <f t="shared" si="0"/>
        <v>62</v>
      </c>
      <c r="D73" s="96"/>
      <c r="E73" s="154"/>
      <c r="F73" s="158"/>
      <c r="G73" s="145"/>
      <c r="H73" s="96" t="s">
        <v>693</v>
      </c>
      <c r="I73" s="96"/>
      <c r="J73" s="97"/>
      <c r="K73" s="908"/>
      <c r="L73" s="908"/>
      <c r="M73" s="909"/>
      <c r="N73" s="909"/>
    </row>
    <row r="74" spans="1:14" s="98" customFormat="1" ht="53.1" customHeight="1">
      <c r="A74" s="95" t="e">
        <f>#REF!</f>
        <v>#REF!</v>
      </c>
      <c r="B74" s="95" t="e">
        <f>#REF!</f>
        <v>#REF!</v>
      </c>
      <c r="C74" s="96">
        <f t="shared" si="0"/>
        <v>63</v>
      </c>
      <c r="D74" s="96"/>
      <c r="E74" s="154"/>
      <c r="F74" s="158"/>
      <c r="G74" s="145"/>
      <c r="H74" s="96" t="s">
        <v>693</v>
      </c>
      <c r="I74" s="96"/>
      <c r="J74" s="97"/>
      <c r="K74" s="137"/>
      <c r="L74" s="908"/>
      <c r="M74" s="908"/>
      <c r="N74" s="908"/>
    </row>
    <row r="75" spans="1:14" s="98" customFormat="1" ht="53.1" customHeight="1">
      <c r="A75" s="95" t="e">
        <f>#REF!</f>
        <v>#REF!</v>
      </c>
      <c r="B75" s="95" t="e">
        <f>#REF!</f>
        <v>#REF!</v>
      </c>
      <c r="C75" s="96">
        <f t="shared" si="0"/>
        <v>64</v>
      </c>
      <c r="D75" s="96"/>
      <c r="E75" s="154"/>
      <c r="F75" s="158"/>
      <c r="G75" s="145"/>
      <c r="H75" s="96" t="s">
        <v>693</v>
      </c>
      <c r="I75" s="96"/>
      <c r="J75" s="97"/>
      <c r="K75" s="137"/>
      <c r="L75" s="908"/>
      <c r="M75" s="908"/>
      <c r="N75" s="908"/>
    </row>
    <row r="76" spans="1:14" s="98" customFormat="1" ht="53.1" customHeight="1">
      <c r="A76" s="95" t="e">
        <f>#REF!</f>
        <v>#REF!</v>
      </c>
      <c r="B76" s="95" t="e">
        <f>#REF!</f>
        <v>#REF!</v>
      </c>
      <c r="C76" s="96">
        <f t="shared" si="0"/>
        <v>65</v>
      </c>
      <c r="D76" s="96"/>
      <c r="E76" s="154"/>
      <c r="F76" s="158"/>
      <c r="G76" s="145"/>
      <c r="H76" s="96" t="s">
        <v>693</v>
      </c>
      <c r="I76" s="96"/>
      <c r="J76" s="97"/>
      <c r="K76" s="137"/>
      <c r="L76" s="908"/>
      <c r="M76" s="908"/>
      <c r="N76" s="908"/>
    </row>
    <row r="77" spans="1:14" s="98" customFormat="1" ht="53.1" customHeight="1">
      <c r="A77" s="95" t="e">
        <f>#REF!</f>
        <v>#REF!</v>
      </c>
      <c r="B77" s="95" t="e">
        <f>#REF!</f>
        <v>#REF!</v>
      </c>
      <c r="C77" s="96">
        <f t="shared" si="0"/>
        <v>66</v>
      </c>
      <c r="D77" s="96"/>
      <c r="E77" s="154"/>
      <c r="F77" s="158"/>
      <c r="G77" s="145"/>
      <c r="H77" s="96" t="s">
        <v>693</v>
      </c>
      <c r="I77" s="96"/>
      <c r="J77" s="97"/>
      <c r="K77" s="137"/>
      <c r="L77" s="908"/>
      <c r="M77" s="908"/>
      <c r="N77" s="908"/>
    </row>
    <row r="78" spans="1:14" s="98" customFormat="1" ht="53.1" customHeight="1">
      <c r="A78" s="95" t="e">
        <f>#REF!</f>
        <v>#REF!</v>
      </c>
      <c r="B78" s="95" t="e">
        <f>#REF!</f>
        <v>#REF!</v>
      </c>
      <c r="C78" s="96">
        <f t="shared" si="0"/>
        <v>67</v>
      </c>
      <c r="D78" s="96"/>
      <c r="E78" s="154"/>
      <c r="F78" s="158"/>
      <c r="G78" s="145"/>
      <c r="H78" s="96" t="s">
        <v>693</v>
      </c>
      <c r="I78" s="96"/>
      <c r="J78" s="97"/>
      <c r="K78" s="137"/>
      <c r="L78" s="908"/>
      <c r="M78" s="908"/>
      <c r="N78" s="908"/>
    </row>
    <row r="79" spans="1:14" s="98" customFormat="1" ht="53.1" customHeight="1">
      <c r="A79" s="95" t="e">
        <f>#REF!</f>
        <v>#REF!</v>
      </c>
      <c r="B79" s="95" t="e">
        <f>#REF!</f>
        <v>#REF!</v>
      </c>
      <c r="C79" s="96">
        <f t="shared" ref="C79:C97" si="1">C78+1</f>
        <v>68</v>
      </c>
      <c r="D79" s="96"/>
      <c r="E79" s="154"/>
      <c r="F79" s="158"/>
      <c r="G79" s="145"/>
      <c r="H79" s="96" t="s">
        <v>693</v>
      </c>
      <c r="I79" s="96"/>
      <c r="J79" s="97"/>
      <c r="K79" s="137"/>
      <c r="L79" s="908"/>
      <c r="M79" s="908"/>
      <c r="N79" s="908"/>
    </row>
    <row r="80" spans="1:14" s="98" customFormat="1" ht="15.75">
      <c r="A80" s="95" t="e">
        <f>#REF!</f>
        <v>#REF!</v>
      </c>
      <c r="B80" s="95" t="e">
        <f>#REF!</f>
        <v>#REF!</v>
      </c>
      <c r="C80" s="96">
        <f t="shared" si="1"/>
        <v>69</v>
      </c>
      <c r="D80" s="96"/>
      <c r="E80" s="154"/>
      <c r="F80" s="158"/>
      <c r="G80" s="145"/>
      <c r="H80" s="96"/>
      <c r="I80" s="96"/>
      <c r="J80" s="97"/>
      <c r="K80" s="908"/>
      <c r="L80" s="138"/>
      <c r="M80" s="139"/>
      <c r="N80" s="139"/>
    </row>
    <row r="81" spans="1:14" s="99" customFormat="1" ht="15.75">
      <c r="A81" s="95" t="e">
        <f>#REF!</f>
        <v>#REF!</v>
      </c>
      <c r="B81" s="95" t="e">
        <f>#REF!</f>
        <v>#REF!</v>
      </c>
      <c r="C81" s="96">
        <f t="shared" si="1"/>
        <v>70</v>
      </c>
      <c r="D81" s="96"/>
      <c r="E81" s="154"/>
      <c r="F81" s="158"/>
      <c r="G81" s="141"/>
      <c r="H81" s="96"/>
      <c r="I81" s="96"/>
      <c r="J81" s="97"/>
      <c r="K81" s="138"/>
      <c r="L81" s="138"/>
      <c r="M81" s="139"/>
      <c r="N81" s="139"/>
    </row>
    <row r="82" spans="1:14" s="99" customFormat="1" ht="15.75">
      <c r="A82" s="95" t="e">
        <f>#REF!</f>
        <v>#REF!</v>
      </c>
      <c r="B82" s="95" t="e">
        <f>#REF!</f>
        <v>#REF!</v>
      </c>
      <c r="C82" s="96">
        <f t="shared" si="1"/>
        <v>71</v>
      </c>
      <c r="D82" s="96"/>
      <c r="E82" s="154"/>
      <c r="F82" s="158"/>
      <c r="G82" s="141"/>
      <c r="H82" s="96"/>
      <c r="I82" s="96"/>
      <c r="J82" s="97"/>
      <c r="K82" s="138"/>
      <c r="L82" s="138"/>
      <c r="M82" s="139"/>
      <c r="N82" s="139"/>
    </row>
    <row r="83" spans="1:14" s="86" customFormat="1" ht="15.75">
      <c r="A83" s="85"/>
      <c r="B83" s="85"/>
      <c r="C83" s="96">
        <f t="shared" si="1"/>
        <v>72</v>
      </c>
      <c r="D83" s="96"/>
      <c r="E83" s="154"/>
      <c r="F83" s="158"/>
      <c r="G83" s="141"/>
      <c r="H83" s="96"/>
      <c r="I83" s="96"/>
      <c r="J83" s="97"/>
      <c r="K83" s="138"/>
      <c r="L83" s="138"/>
      <c r="M83" s="139"/>
      <c r="N83" s="139"/>
    </row>
    <row r="84" spans="1:14" s="86" customFormat="1" ht="15.75">
      <c r="A84" s="85"/>
      <c r="B84" s="85"/>
      <c r="C84" s="96">
        <f t="shared" si="1"/>
        <v>73</v>
      </c>
      <c r="D84" s="96"/>
      <c r="E84" s="154"/>
      <c r="F84" s="158"/>
      <c r="G84" s="141"/>
      <c r="H84" s="96"/>
      <c r="I84" s="96"/>
      <c r="J84" s="97"/>
      <c r="K84" s="138"/>
      <c r="L84" s="138"/>
      <c r="M84" s="139"/>
      <c r="N84" s="139"/>
    </row>
    <row r="85" spans="1:14" s="101" customFormat="1" ht="15.75">
      <c r="A85" s="100"/>
      <c r="B85" s="100"/>
      <c r="C85" s="96">
        <f t="shared" si="1"/>
        <v>74</v>
      </c>
      <c r="D85" s="96"/>
      <c r="E85" s="154"/>
      <c r="F85" s="158"/>
      <c r="G85" s="141"/>
      <c r="H85" s="96"/>
      <c r="I85" s="96"/>
      <c r="J85" s="97"/>
      <c r="K85" s="138"/>
      <c r="L85" s="138"/>
      <c r="M85" s="139"/>
      <c r="N85" s="139"/>
    </row>
    <row r="86" spans="1:14" s="101" customFormat="1" ht="15.75">
      <c r="A86" s="100"/>
      <c r="B86" s="100"/>
      <c r="C86" s="96">
        <f t="shared" si="1"/>
        <v>75</v>
      </c>
      <c r="D86" s="96"/>
      <c r="E86" s="154"/>
      <c r="F86" s="158"/>
      <c r="G86" s="141"/>
      <c r="H86" s="96"/>
      <c r="I86" s="96"/>
      <c r="J86" s="97"/>
      <c r="K86" s="138"/>
      <c r="L86" s="138"/>
      <c r="M86" s="139"/>
      <c r="N86" s="139"/>
    </row>
    <row r="87" spans="1:14" s="101" customFormat="1" ht="15.75">
      <c r="A87" s="100"/>
      <c r="B87" s="100"/>
      <c r="C87" s="96">
        <f t="shared" si="1"/>
        <v>76</v>
      </c>
      <c r="D87" s="96"/>
      <c r="E87" s="154"/>
      <c r="F87" s="158"/>
      <c r="G87" s="141"/>
      <c r="H87" s="96"/>
      <c r="I87" s="96"/>
      <c r="J87" s="97"/>
      <c r="K87" s="138"/>
      <c r="L87" s="138"/>
      <c r="M87" s="139"/>
      <c r="N87" s="139"/>
    </row>
    <row r="88" spans="1:14" s="101" customFormat="1" ht="15.75">
      <c r="A88" s="100"/>
      <c r="B88" s="100"/>
      <c r="C88" s="96">
        <f t="shared" si="1"/>
        <v>77</v>
      </c>
      <c r="D88" s="96"/>
      <c r="E88" s="154"/>
      <c r="F88" s="158"/>
      <c r="G88" s="141"/>
      <c r="H88" s="96"/>
      <c r="I88" s="96"/>
      <c r="J88" s="97"/>
      <c r="K88" s="138"/>
      <c r="L88" s="138"/>
      <c r="M88" s="139"/>
      <c r="N88" s="139"/>
    </row>
    <row r="89" spans="1:14" s="101" customFormat="1" ht="15.75">
      <c r="A89" s="100"/>
      <c r="B89" s="100"/>
      <c r="C89" s="96">
        <f t="shared" si="1"/>
        <v>78</v>
      </c>
      <c r="D89" s="96"/>
      <c r="E89" s="154"/>
      <c r="F89" s="158"/>
      <c r="G89" s="141"/>
      <c r="H89" s="96"/>
      <c r="I89" s="96"/>
      <c r="J89" s="97"/>
      <c r="K89" s="138"/>
      <c r="L89" s="138"/>
      <c r="M89" s="139"/>
      <c r="N89" s="139"/>
    </row>
    <row r="90" spans="1:14" s="86" customFormat="1" ht="15.75">
      <c r="A90" s="85"/>
      <c r="B90" s="85"/>
      <c r="C90" s="96">
        <f t="shared" si="1"/>
        <v>79</v>
      </c>
      <c r="D90" s="154"/>
      <c r="E90" s="154"/>
      <c r="F90" s="158"/>
      <c r="G90" s="141"/>
      <c r="H90" s="96"/>
      <c r="I90" s="96"/>
      <c r="J90" s="97"/>
      <c r="K90" s="138"/>
      <c r="L90" s="138"/>
      <c r="M90" s="139"/>
      <c r="N90" s="139"/>
    </row>
    <row r="91" spans="1:14" s="86" customFormat="1" ht="15.75">
      <c r="A91" s="85"/>
      <c r="B91" s="85"/>
      <c r="C91" s="96">
        <f t="shared" si="1"/>
        <v>80</v>
      </c>
      <c r="D91" s="154"/>
      <c r="E91" s="154"/>
      <c r="F91" s="158"/>
      <c r="G91" s="141"/>
      <c r="H91" s="96"/>
      <c r="I91" s="96"/>
      <c r="J91" s="97"/>
      <c r="K91" s="138"/>
      <c r="L91" s="138"/>
      <c r="M91" s="139"/>
      <c r="N91" s="139"/>
    </row>
    <row r="92" spans="1:14" s="86" customFormat="1" ht="15.75">
      <c r="A92" s="85"/>
      <c r="B92" s="85"/>
      <c r="C92" s="96">
        <f t="shared" si="1"/>
        <v>81</v>
      </c>
      <c r="D92" s="154"/>
      <c r="E92" s="154"/>
      <c r="F92" s="158"/>
      <c r="G92" s="141"/>
      <c r="H92" s="96"/>
      <c r="I92" s="96"/>
      <c r="J92" s="97"/>
      <c r="K92" s="138"/>
      <c r="L92" s="138"/>
      <c r="M92" s="139"/>
      <c r="N92" s="139"/>
    </row>
    <row r="93" spans="1:14" s="86" customFormat="1" ht="15.75">
      <c r="A93" s="85"/>
      <c r="B93" s="85"/>
      <c r="C93" s="96">
        <f t="shared" si="1"/>
        <v>82</v>
      </c>
      <c r="D93" s="154"/>
      <c r="E93" s="154"/>
      <c r="F93" s="158"/>
      <c r="G93" s="141"/>
      <c r="H93" s="96"/>
      <c r="I93" s="96"/>
      <c r="J93" s="97"/>
      <c r="K93" s="138"/>
      <c r="L93" s="138"/>
      <c r="M93" s="139"/>
      <c r="N93" s="139"/>
    </row>
    <row r="94" spans="1:14" s="86" customFormat="1" ht="15.75">
      <c r="A94" s="85"/>
      <c r="B94" s="85"/>
      <c r="C94" s="96">
        <f t="shared" si="1"/>
        <v>83</v>
      </c>
      <c r="D94" s="154"/>
      <c r="E94" s="154"/>
      <c r="F94" s="158"/>
      <c r="G94" s="141"/>
      <c r="H94" s="96"/>
      <c r="I94" s="96"/>
      <c r="J94" s="97"/>
      <c r="K94" s="138"/>
      <c r="L94" s="138"/>
      <c r="M94" s="139"/>
      <c r="N94" s="139"/>
    </row>
    <row r="95" spans="1:14" s="86" customFormat="1" ht="15.75">
      <c r="A95" s="85"/>
      <c r="B95" s="85"/>
      <c r="C95" s="96">
        <f t="shared" si="1"/>
        <v>84</v>
      </c>
      <c r="D95" s="154"/>
      <c r="E95" s="154"/>
      <c r="F95" s="158"/>
      <c r="G95" s="141"/>
      <c r="H95" s="96"/>
      <c r="I95" s="96"/>
      <c r="J95" s="97"/>
      <c r="K95" s="138"/>
      <c r="L95" s="138"/>
      <c r="M95" s="139"/>
      <c r="N95" s="139"/>
    </row>
    <row r="96" spans="1:14" s="86" customFormat="1" ht="15.75">
      <c r="A96" s="85"/>
      <c r="B96" s="85"/>
      <c r="C96" s="96">
        <f t="shared" si="1"/>
        <v>85</v>
      </c>
      <c r="D96" s="154"/>
      <c r="E96" s="154"/>
      <c r="F96" s="158"/>
      <c r="G96" s="141"/>
      <c r="H96" s="96"/>
      <c r="I96" s="96"/>
      <c r="J96" s="97"/>
      <c r="K96" s="138"/>
      <c r="L96" s="138"/>
      <c r="M96" s="139"/>
      <c r="N96" s="139"/>
    </row>
    <row r="97" spans="1:14" s="86" customFormat="1" ht="15.75">
      <c r="A97" s="85"/>
      <c r="B97" s="85"/>
      <c r="C97" s="96">
        <f t="shared" si="1"/>
        <v>86</v>
      </c>
      <c r="D97" s="154"/>
      <c r="E97" s="154"/>
      <c r="F97" s="158"/>
      <c r="G97" s="141"/>
      <c r="H97" s="96"/>
      <c r="I97" s="96"/>
      <c r="J97" s="97"/>
      <c r="K97" s="138"/>
      <c r="L97" s="138"/>
      <c r="M97" s="139"/>
      <c r="N97" s="139"/>
    </row>
    <row r="98" spans="1:14" s="86" customFormat="1" ht="15.75">
      <c r="A98" s="85"/>
      <c r="B98" s="85"/>
      <c r="C98" s="96">
        <f>C97+1</f>
        <v>87</v>
      </c>
      <c r="D98" s="154"/>
      <c r="E98" s="154"/>
      <c r="F98" s="158"/>
      <c r="G98" s="141"/>
      <c r="H98" s="96"/>
      <c r="I98" s="96"/>
      <c r="J98" s="97"/>
      <c r="K98" s="138"/>
      <c r="L98" s="138"/>
      <c r="M98" s="139"/>
      <c r="N98" s="139"/>
    </row>
    <row r="99" spans="1:14" s="86" customFormat="1" ht="15.75">
      <c r="A99" s="85"/>
      <c r="B99" s="85"/>
      <c r="C99" s="96">
        <v>44</v>
      </c>
      <c r="D99" s="154"/>
      <c r="E99" s="154"/>
      <c r="F99" s="158"/>
      <c r="G99" s="141"/>
      <c r="H99" s="96"/>
      <c r="I99" s="96"/>
      <c r="J99" s="97"/>
      <c r="K99" s="138"/>
      <c r="L99" s="138"/>
      <c r="M99" s="139"/>
      <c r="N99" s="139"/>
    </row>
    <row r="100" spans="1:14" s="86" customFormat="1" ht="15.75">
      <c r="A100" s="85"/>
      <c r="B100" s="85"/>
      <c r="C100" s="96">
        <f>C99+1</f>
        <v>45</v>
      </c>
      <c r="D100" s="154"/>
      <c r="E100" s="154"/>
      <c r="F100" s="158"/>
      <c r="G100" s="141"/>
      <c r="H100" s="96"/>
      <c r="I100" s="96"/>
      <c r="J100" s="97"/>
      <c r="K100" s="138"/>
      <c r="L100" s="138"/>
      <c r="M100" s="139"/>
      <c r="N100" s="139"/>
    </row>
    <row r="101" spans="1:14" s="86" customFormat="1" ht="15.75">
      <c r="A101" s="85"/>
      <c r="B101" s="85"/>
      <c r="C101" s="96">
        <v>45</v>
      </c>
      <c r="D101" s="154"/>
      <c r="E101" s="154"/>
      <c r="F101" s="158"/>
      <c r="G101" s="141"/>
      <c r="H101" s="96"/>
      <c r="I101" s="96"/>
      <c r="J101" s="97"/>
      <c r="K101" s="138"/>
      <c r="L101" s="138"/>
      <c r="M101" s="139"/>
      <c r="N101" s="139"/>
    </row>
    <row r="102" spans="1:14" s="86" customFormat="1" ht="15.75">
      <c r="A102" s="85"/>
      <c r="B102" s="85"/>
      <c r="C102" s="96">
        <f>C101+1</f>
        <v>46</v>
      </c>
      <c r="D102" s="154"/>
      <c r="E102" s="154"/>
      <c r="F102" s="158"/>
      <c r="G102" s="141"/>
      <c r="H102" s="96"/>
      <c r="I102" s="96"/>
      <c r="J102" s="97"/>
      <c r="K102" s="138"/>
      <c r="L102" s="138"/>
      <c r="M102" s="139"/>
      <c r="N102" s="139"/>
    </row>
    <row r="103" spans="1:14" s="86" customFormat="1" ht="15.75">
      <c r="A103" s="85"/>
      <c r="B103" s="85"/>
      <c r="C103" s="96">
        <v>46</v>
      </c>
      <c r="D103" s="154"/>
      <c r="E103" s="154"/>
      <c r="F103" s="158"/>
      <c r="G103" s="141"/>
      <c r="H103" s="96"/>
      <c r="I103" s="96"/>
      <c r="J103" s="97"/>
      <c r="K103" s="138"/>
      <c r="L103" s="138"/>
      <c r="M103" s="139"/>
      <c r="N103" s="139"/>
    </row>
    <row r="104" spans="1:14" s="86" customFormat="1" ht="15.75">
      <c r="A104" s="85"/>
      <c r="B104" s="85"/>
      <c r="C104" s="96">
        <f>C103+1</f>
        <v>47</v>
      </c>
      <c r="D104" s="154"/>
      <c r="E104" s="154"/>
      <c r="F104" s="158"/>
      <c r="G104" s="141"/>
      <c r="H104" s="96"/>
      <c r="I104" s="96"/>
      <c r="J104" s="97"/>
      <c r="K104" s="138"/>
      <c r="L104" s="138"/>
      <c r="M104" s="139"/>
      <c r="N104" s="139"/>
    </row>
    <row r="105" spans="1:14" s="86" customFormat="1" ht="15.75">
      <c r="A105" s="85"/>
      <c r="B105" s="85"/>
      <c r="C105" s="96">
        <v>47</v>
      </c>
      <c r="D105" s="154"/>
      <c r="E105" s="154"/>
      <c r="F105" s="158"/>
      <c r="G105" s="141"/>
      <c r="H105" s="96"/>
      <c r="I105" s="96"/>
      <c r="J105" s="97"/>
      <c r="K105" s="138"/>
      <c r="L105" s="138"/>
      <c r="M105" s="139"/>
      <c r="N105" s="139"/>
    </row>
    <row r="106" spans="1:14" s="86" customFormat="1" ht="15.75">
      <c r="A106" s="85"/>
      <c r="B106" s="85"/>
      <c r="C106" s="96">
        <f>C105+1</f>
        <v>48</v>
      </c>
      <c r="D106" s="154"/>
      <c r="E106" s="154"/>
      <c r="F106" s="158"/>
      <c r="G106" s="141"/>
      <c r="H106" s="96"/>
      <c r="I106" s="96"/>
      <c r="J106" s="97"/>
      <c r="K106" s="138"/>
      <c r="L106" s="138"/>
      <c r="M106" s="139"/>
      <c r="N106" s="139"/>
    </row>
    <row r="107" spans="1:14" s="86" customFormat="1" ht="15.75">
      <c r="A107" s="85"/>
      <c r="B107" s="85"/>
      <c r="C107" s="96">
        <v>48</v>
      </c>
      <c r="D107" s="154"/>
      <c r="E107" s="154"/>
      <c r="F107" s="158"/>
      <c r="G107" s="141"/>
      <c r="H107" s="96"/>
      <c r="I107" s="96"/>
      <c r="J107" s="97"/>
      <c r="K107" s="138"/>
      <c r="L107" s="138"/>
      <c r="M107" s="139"/>
      <c r="N107" s="139"/>
    </row>
    <row r="108" spans="1:14" s="86" customFormat="1" ht="15.75">
      <c r="A108" s="85"/>
      <c r="B108" s="85"/>
      <c r="C108" s="96">
        <f>C107+1</f>
        <v>49</v>
      </c>
      <c r="D108" s="154"/>
      <c r="E108" s="154"/>
      <c r="F108" s="158"/>
      <c r="G108" s="141"/>
      <c r="H108" s="96"/>
      <c r="I108" s="96"/>
      <c r="J108" s="97"/>
      <c r="K108" s="138"/>
      <c r="L108" s="138"/>
      <c r="M108" s="139"/>
      <c r="N108" s="139"/>
    </row>
    <row r="109" spans="1:14" s="86" customFormat="1" ht="15.75">
      <c r="A109" s="85"/>
      <c r="B109" s="85"/>
      <c r="C109" s="96">
        <v>49</v>
      </c>
      <c r="D109" s="154"/>
      <c r="E109" s="154"/>
      <c r="F109" s="161"/>
      <c r="G109" s="141"/>
      <c r="H109" s="96"/>
      <c r="I109" s="96"/>
      <c r="J109" s="97"/>
      <c r="K109" s="137"/>
      <c r="L109" s="137"/>
      <c r="M109" s="139"/>
      <c r="N109" s="139"/>
    </row>
    <row r="110" spans="1:14" s="86" customFormat="1" ht="15.75">
      <c r="A110" s="85"/>
      <c r="B110" s="85"/>
      <c r="C110" s="96">
        <f>C109+1</f>
        <v>50</v>
      </c>
      <c r="D110" s="154"/>
      <c r="E110" s="154"/>
      <c r="F110" s="158"/>
      <c r="G110" s="147"/>
      <c r="H110" s="96"/>
      <c r="I110" s="96"/>
      <c r="J110" s="97"/>
      <c r="K110" s="142"/>
      <c r="L110" s="142"/>
      <c r="M110" s="139"/>
      <c r="N110" s="139"/>
    </row>
    <row r="111" spans="1:14" s="86" customFormat="1" ht="15.75">
      <c r="A111" s="85"/>
      <c r="B111" s="85"/>
      <c r="C111" s="96">
        <v>50</v>
      </c>
      <c r="D111" s="154"/>
      <c r="E111" s="154"/>
      <c r="F111" s="158"/>
      <c r="G111" s="146"/>
      <c r="H111" s="96"/>
      <c r="I111" s="96"/>
      <c r="J111" s="97"/>
      <c r="K111" s="142"/>
      <c r="L111" s="142"/>
      <c r="M111" s="139"/>
      <c r="N111" s="139"/>
    </row>
    <row r="112" spans="1:14" s="86" customFormat="1" ht="15.75">
      <c r="A112" s="85"/>
      <c r="B112" s="85"/>
      <c r="C112" s="96">
        <f>C111+1</f>
        <v>51</v>
      </c>
      <c r="D112" s="154"/>
      <c r="E112" s="154"/>
      <c r="F112" s="158"/>
      <c r="G112" s="146"/>
      <c r="H112" s="96"/>
      <c r="I112" s="96"/>
      <c r="J112" s="97"/>
      <c r="K112" s="142"/>
      <c r="L112" s="142"/>
      <c r="M112" s="139"/>
      <c r="N112" s="139"/>
    </row>
    <row r="113" spans="1:14" s="86" customFormat="1" ht="15.75">
      <c r="A113" s="85"/>
      <c r="B113" s="85"/>
      <c r="C113" s="96">
        <v>51</v>
      </c>
      <c r="D113" s="154"/>
      <c r="E113" s="154"/>
      <c r="F113" s="158"/>
      <c r="G113" s="141"/>
      <c r="H113" s="96"/>
      <c r="I113" s="96"/>
      <c r="J113" s="97"/>
      <c r="K113" s="142"/>
      <c r="L113" s="138"/>
      <c r="M113" s="139"/>
      <c r="N113" s="139"/>
    </row>
    <row r="114" spans="1:14" s="86" customFormat="1" ht="15.75">
      <c r="A114" s="85"/>
      <c r="B114" s="85"/>
      <c r="C114" s="96">
        <f>C113+1</f>
        <v>52</v>
      </c>
      <c r="D114" s="154"/>
      <c r="E114" s="154"/>
      <c r="F114" s="161"/>
      <c r="G114" s="141"/>
      <c r="H114" s="96"/>
      <c r="I114" s="96"/>
      <c r="J114" s="97"/>
      <c r="K114" s="137"/>
      <c r="L114" s="137"/>
      <c r="M114" s="139"/>
      <c r="N114" s="139"/>
    </row>
    <row r="115" spans="1:14" s="86" customFormat="1" ht="15.75">
      <c r="A115" s="85"/>
      <c r="B115" s="85"/>
      <c r="C115" s="96">
        <v>52</v>
      </c>
      <c r="D115" s="154"/>
      <c r="E115" s="154"/>
      <c r="F115" s="158"/>
      <c r="G115" s="143"/>
      <c r="H115" s="96"/>
      <c r="I115" s="96"/>
      <c r="J115" s="97"/>
      <c r="K115" s="142"/>
      <c r="L115" s="142"/>
      <c r="M115" s="139"/>
      <c r="N115" s="139"/>
    </row>
    <row r="116" spans="1:14" s="86" customFormat="1" ht="15.75">
      <c r="A116" s="85"/>
      <c r="B116" s="85"/>
      <c r="C116" s="96">
        <f>C115+1</f>
        <v>53</v>
      </c>
      <c r="D116" s="154"/>
      <c r="E116" s="154"/>
      <c r="F116" s="158"/>
      <c r="G116" s="162"/>
      <c r="H116" s="96"/>
      <c r="I116" s="96"/>
      <c r="J116" s="97"/>
      <c r="K116" s="106"/>
      <c r="L116" s="106"/>
      <c r="M116" s="107"/>
      <c r="N116" s="107"/>
    </row>
    <row r="117" spans="1:14" s="86" customFormat="1" ht="15.75">
      <c r="A117" s="85"/>
      <c r="B117" s="85"/>
      <c r="C117" s="96">
        <v>53</v>
      </c>
      <c r="D117" s="154"/>
      <c r="E117" s="154"/>
      <c r="F117" s="158"/>
      <c r="G117" s="162"/>
      <c r="H117" s="96"/>
      <c r="I117" s="96"/>
      <c r="J117" s="97"/>
      <c r="K117" s="106"/>
      <c r="L117" s="106"/>
      <c r="M117" s="107"/>
      <c r="N117" s="107"/>
    </row>
    <row r="118" spans="1:14" s="86" customFormat="1" ht="15.75">
      <c r="A118" s="85"/>
      <c r="B118" s="85"/>
      <c r="C118" s="96">
        <f>C117+1</f>
        <v>54</v>
      </c>
      <c r="D118" s="154"/>
      <c r="E118" s="154"/>
      <c r="F118" s="158"/>
      <c r="G118" s="105"/>
      <c r="H118" s="96"/>
      <c r="I118" s="96"/>
      <c r="J118" s="97"/>
      <c r="K118" s="106"/>
      <c r="L118" s="106"/>
      <c r="M118" s="107"/>
      <c r="N118" s="107"/>
    </row>
    <row r="119" spans="1:14" s="86" customFormat="1" ht="15.75">
      <c r="A119" s="85"/>
      <c r="B119" s="85"/>
      <c r="C119" s="96">
        <v>54</v>
      </c>
      <c r="D119" s="154"/>
      <c r="E119" s="154"/>
      <c r="F119" s="158"/>
      <c r="G119" s="105"/>
      <c r="H119" s="96"/>
      <c r="I119" s="96"/>
      <c r="J119" s="97"/>
      <c r="K119" s="106"/>
      <c r="L119" s="106"/>
      <c r="M119" s="107"/>
      <c r="N119" s="107"/>
    </row>
    <row r="120" spans="1:14" s="86" customFormat="1" ht="15.75">
      <c r="A120" s="85"/>
      <c r="B120" s="85"/>
      <c r="C120" s="96">
        <f>C119+1</f>
        <v>55</v>
      </c>
      <c r="D120" s="154"/>
      <c r="E120" s="154"/>
      <c r="F120" s="158"/>
      <c r="G120" s="105"/>
      <c r="H120" s="96"/>
      <c r="I120" s="96"/>
      <c r="J120" s="97"/>
      <c r="K120" s="106"/>
      <c r="L120" s="106"/>
      <c r="M120" s="107"/>
      <c r="N120" s="107"/>
    </row>
    <row r="121" spans="1:14" s="86" customFormat="1" ht="15.75">
      <c r="A121" s="85"/>
      <c r="B121" s="85"/>
      <c r="C121" s="96">
        <v>55</v>
      </c>
      <c r="D121" s="154"/>
      <c r="E121" s="154"/>
      <c r="F121" s="158"/>
      <c r="G121" s="105"/>
      <c r="H121" s="96"/>
      <c r="I121" s="96"/>
      <c r="J121" s="97"/>
      <c r="K121" s="106"/>
      <c r="L121" s="106"/>
      <c r="M121" s="107"/>
      <c r="N121" s="107"/>
    </row>
    <row r="122" spans="1:14" s="86" customFormat="1" ht="15.75">
      <c r="A122" s="85"/>
      <c r="B122" s="85"/>
      <c r="C122" s="96">
        <f>C121+1</f>
        <v>56</v>
      </c>
      <c r="D122" s="154"/>
      <c r="E122" s="154"/>
      <c r="F122" s="158"/>
      <c r="G122" s="105"/>
      <c r="H122" s="96"/>
      <c r="I122" s="96"/>
      <c r="J122" s="97"/>
      <c r="K122" s="106"/>
      <c r="L122" s="106"/>
      <c r="M122" s="107"/>
      <c r="N122" s="107"/>
    </row>
    <row r="123" spans="1:14" s="86" customFormat="1" ht="15.75">
      <c r="A123" s="85"/>
      <c r="B123" s="85"/>
      <c r="C123" s="96">
        <v>56</v>
      </c>
      <c r="D123" s="154"/>
      <c r="E123" s="154"/>
      <c r="F123" s="158"/>
      <c r="G123" s="105"/>
      <c r="H123" s="96"/>
      <c r="I123" s="96"/>
      <c r="J123" s="97"/>
      <c r="K123" s="106"/>
      <c r="L123" s="106"/>
      <c r="M123" s="107"/>
      <c r="N123" s="107"/>
    </row>
    <row r="124" spans="1:14" s="86" customFormat="1" ht="15.75">
      <c r="A124" s="85"/>
      <c r="B124" s="85"/>
      <c r="C124" s="96">
        <f>C123+1</f>
        <v>57</v>
      </c>
      <c r="D124" s="154"/>
      <c r="E124" s="154"/>
      <c r="F124" s="158"/>
      <c r="G124" s="105"/>
      <c r="H124" s="96"/>
      <c r="I124" s="96"/>
      <c r="J124" s="97"/>
      <c r="K124" s="106"/>
      <c r="L124" s="106"/>
      <c r="M124" s="107"/>
      <c r="N124" s="107"/>
    </row>
    <row r="125" spans="1:14" s="86" customFormat="1" ht="15.75">
      <c r="A125" s="85"/>
      <c r="B125" s="85"/>
      <c r="C125" s="96">
        <v>57</v>
      </c>
      <c r="D125" s="154"/>
      <c r="E125" s="154"/>
      <c r="F125" s="158"/>
      <c r="G125" s="105"/>
      <c r="H125" s="96"/>
      <c r="I125" s="96"/>
      <c r="J125" s="97"/>
      <c r="K125" s="106"/>
      <c r="L125" s="106"/>
      <c r="M125" s="107"/>
      <c r="N125" s="107"/>
    </row>
    <row r="126" spans="1:14" s="86" customFormat="1" ht="15.75">
      <c r="A126" s="85"/>
      <c r="B126" s="85"/>
      <c r="C126" s="96">
        <f>C125+1</f>
        <v>58</v>
      </c>
      <c r="D126" s="154"/>
      <c r="E126" s="154"/>
      <c r="F126" s="158"/>
      <c r="G126" s="105"/>
      <c r="H126" s="96"/>
      <c r="I126" s="96"/>
      <c r="J126" s="97"/>
      <c r="K126" s="106"/>
      <c r="L126" s="106"/>
      <c r="M126" s="107"/>
      <c r="N126" s="107"/>
    </row>
    <row r="127" spans="1:14" s="86" customFormat="1" ht="15.75">
      <c r="A127" s="85"/>
      <c r="B127" s="85"/>
      <c r="C127" s="96">
        <v>58</v>
      </c>
      <c r="D127" s="154"/>
      <c r="E127" s="154"/>
      <c r="F127" s="158"/>
      <c r="G127" s="105"/>
      <c r="H127" s="96"/>
      <c r="I127" s="96"/>
      <c r="J127" s="97"/>
      <c r="K127" s="106"/>
      <c r="L127" s="106"/>
      <c r="M127" s="107"/>
      <c r="N127" s="107"/>
    </row>
    <row r="128" spans="1:14" s="86" customFormat="1" ht="15.75">
      <c r="A128" s="85"/>
      <c r="B128" s="85"/>
      <c r="C128" s="96">
        <f>C127+1</f>
        <v>59</v>
      </c>
      <c r="D128" s="154"/>
      <c r="E128" s="154"/>
      <c r="F128" s="158"/>
      <c r="G128" s="105"/>
      <c r="H128" s="96"/>
      <c r="I128" s="96"/>
      <c r="J128" s="97"/>
      <c r="K128" s="106"/>
      <c r="L128" s="106"/>
      <c r="M128" s="107"/>
      <c r="N128" s="107"/>
    </row>
    <row r="129" spans="1:14" s="86" customFormat="1" ht="15.75">
      <c r="A129" s="85"/>
      <c r="B129" s="85"/>
      <c r="C129" s="96">
        <v>59</v>
      </c>
      <c r="D129" s="154"/>
      <c r="E129" s="154"/>
      <c r="F129" s="158"/>
      <c r="G129" s="105"/>
      <c r="H129" s="96"/>
      <c r="I129" s="96"/>
      <c r="J129" s="97"/>
      <c r="K129" s="106"/>
      <c r="L129" s="106"/>
      <c r="M129" s="107"/>
      <c r="N129" s="107"/>
    </row>
    <row r="130" spans="1:14" s="86" customFormat="1" ht="15.75">
      <c r="A130" s="85"/>
      <c r="B130" s="85"/>
      <c r="C130" s="96">
        <f>C129+1</f>
        <v>60</v>
      </c>
      <c r="D130" s="154"/>
      <c r="E130" s="154"/>
      <c r="F130" s="158"/>
      <c r="G130" s="105"/>
      <c r="H130" s="96"/>
      <c r="I130" s="96"/>
      <c r="J130" s="97"/>
      <c r="K130" s="106"/>
      <c r="L130" s="106"/>
      <c r="M130" s="107"/>
      <c r="N130" s="107"/>
    </row>
    <row r="131" spans="1:14" s="86" customFormat="1" ht="15.75">
      <c r="A131" s="85"/>
      <c r="B131" s="85"/>
      <c r="C131" s="96">
        <v>60</v>
      </c>
      <c r="D131" s="154"/>
      <c r="E131" s="154"/>
      <c r="F131" s="158"/>
      <c r="G131" s="105"/>
      <c r="H131" s="96"/>
      <c r="I131" s="96"/>
      <c r="J131" s="97"/>
      <c r="K131" s="106"/>
      <c r="L131" s="106"/>
      <c r="M131" s="107"/>
      <c r="N131" s="107"/>
    </row>
    <row r="132" spans="1:14" s="86" customFormat="1" ht="15.75">
      <c r="A132" s="85"/>
      <c r="B132" s="85"/>
      <c r="C132" s="96">
        <f>C131+1</f>
        <v>61</v>
      </c>
      <c r="D132" s="154"/>
      <c r="E132" s="154"/>
      <c r="F132" s="158"/>
      <c r="G132" s="105"/>
      <c r="H132" s="96"/>
      <c r="I132" s="96"/>
      <c r="J132" s="97"/>
      <c r="K132" s="106"/>
      <c r="L132" s="106"/>
      <c r="M132" s="107"/>
      <c r="N132" s="107"/>
    </row>
    <row r="133" spans="1:14" s="86" customFormat="1" ht="15.75">
      <c r="A133" s="85"/>
      <c r="B133" s="85"/>
      <c r="C133" s="102"/>
      <c r="E133" s="102"/>
      <c r="F133" s="95"/>
      <c r="G133" s="102"/>
      <c r="H133" s="102"/>
      <c r="J133" s="103"/>
      <c r="M133" s="140"/>
      <c r="N133" s="140"/>
    </row>
    <row r="134" spans="1:14" s="86" customFormat="1" ht="15.75">
      <c r="A134" s="85"/>
      <c r="B134" s="85"/>
      <c r="C134" s="102"/>
      <c r="E134" s="102"/>
      <c r="F134" s="95"/>
      <c r="G134" s="102"/>
      <c r="H134" s="102"/>
      <c r="J134" s="103"/>
      <c r="M134" s="104"/>
      <c r="N134" s="104"/>
    </row>
    <row r="135" spans="1:14" s="86" customFormat="1" ht="15.75">
      <c r="A135" s="85"/>
      <c r="B135" s="85"/>
      <c r="C135" s="102"/>
      <c r="E135" s="102"/>
      <c r="F135" s="95"/>
      <c r="G135" s="102"/>
      <c r="H135" s="102"/>
      <c r="J135" s="103"/>
      <c r="M135" s="104"/>
      <c r="N135" s="104"/>
    </row>
    <row r="136" spans="1:14" s="86" customFormat="1" ht="15.75">
      <c r="A136" s="85"/>
      <c r="B136" s="85"/>
      <c r="C136" s="102"/>
      <c r="E136" s="102"/>
      <c r="F136" s="95"/>
      <c r="G136" s="102"/>
      <c r="H136" s="102"/>
      <c r="J136" s="103"/>
      <c r="M136" s="104"/>
      <c r="N136" s="104"/>
    </row>
    <row r="137" spans="1:14" s="86" customFormat="1" ht="15.75">
      <c r="A137" s="85"/>
      <c r="B137" s="85"/>
      <c r="C137" s="102"/>
      <c r="E137" s="102"/>
      <c r="F137" s="95"/>
      <c r="G137" s="102"/>
      <c r="H137" s="102"/>
      <c r="J137" s="103"/>
      <c r="M137" s="104"/>
      <c r="N137" s="104"/>
    </row>
    <row r="138" spans="1:14" s="86" customFormat="1" ht="15.75">
      <c r="A138" s="85"/>
      <c r="B138" s="85"/>
      <c r="C138" s="102"/>
      <c r="E138" s="102"/>
      <c r="F138" s="95"/>
      <c r="G138" s="102"/>
      <c r="H138" s="102"/>
      <c r="J138" s="103"/>
      <c r="M138" s="104"/>
      <c r="N138" s="104"/>
    </row>
    <row r="139" spans="1:14" s="86" customFormat="1" ht="15.75">
      <c r="A139" s="85"/>
      <c r="B139" s="85"/>
      <c r="C139" s="102"/>
      <c r="E139" s="102"/>
      <c r="F139" s="95"/>
      <c r="G139" s="102"/>
      <c r="H139" s="102"/>
      <c r="J139" s="103"/>
      <c r="M139" s="104"/>
      <c r="N139" s="104"/>
    </row>
    <row r="140" spans="1:14" s="86" customFormat="1" ht="15.75">
      <c r="A140" s="85"/>
      <c r="B140" s="85"/>
      <c r="C140" s="102"/>
      <c r="E140" s="102"/>
      <c r="F140" s="95"/>
      <c r="G140" s="102"/>
      <c r="H140" s="102"/>
      <c r="J140" s="103"/>
      <c r="M140" s="104"/>
      <c r="N140" s="104"/>
    </row>
    <row r="141" spans="1:14" s="86" customFormat="1" ht="15.75">
      <c r="A141" s="85"/>
      <c r="B141" s="85"/>
      <c r="C141" s="102"/>
      <c r="E141" s="102"/>
      <c r="F141" s="95"/>
      <c r="G141" s="102"/>
      <c r="H141" s="102"/>
      <c r="J141" s="103"/>
      <c r="M141" s="104"/>
      <c r="N141" s="104"/>
    </row>
    <row r="142" spans="1:14" s="86" customFormat="1" ht="15.75">
      <c r="A142" s="85"/>
      <c r="B142" s="85"/>
      <c r="C142" s="102"/>
      <c r="E142" s="102"/>
      <c r="F142" s="95"/>
      <c r="G142" s="102"/>
      <c r="H142" s="102"/>
      <c r="J142" s="103"/>
      <c r="M142" s="104"/>
      <c r="N142" s="104"/>
    </row>
  </sheetData>
  <sheetProtection formatCells="0" formatColumns="0" formatRows="0" autoFilter="0" pivotTables="0"/>
  <autoFilter ref="A11:N132"/>
  <mergeCells count="15">
    <mergeCell ref="C2:N2"/>
    <mergeCell ref="K10:K11"/>
    <mergeCell ref="E10:E11"/>
    <mergeCell ref="D10:D11"/>
    <mergeCell ref="C10:C11"/>
    <mergeCell ref="C4:N4"/>
    <mergeCell ref="M10:N10"/>
    <mergeCell ref="L10:L11"/>
    <mergeCell ref="C8:N8"/>
    <mergeCell ref="C9:N9"/>
    <mergeCell ref="I10:I11"/>
    <mergeCell ref="H10:H11"/>
    <mergeCell ref="J10:J11"/>
    <mergeCell ref="G10:G11"/>
    <mergeCell ref="F10:F11"/>
  </mergeCells>
  <pageMargins left="0.70866141732283472" right="0.70866141732283472" top="0.74803149606299213" bottom="0.74803149606299213" header="0.31496062992125984" footer="0.31496062992125984"/>
  <pageSetup paperSize="9" scale="49" fitToHeight="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'Категорія витрат'!$G$2:$G$7</xm:f>
          </x14:formula1>
          <xm:sqref>I12:I132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0"/>
  <sheetViews>
    <sheetView zoomScale="85" zoomScaleNormal="85" zoomScalePageLayoutView="85" workbookViewId="0">
      <selection activeCell="E18" sqref="E18"/>
    </sheetView>
  </sheetViews>
  <sheetFormatPr defaultColWidth="9.140625" defaultRowHeight="12"/>
  <cols>
    <col min="1" max="1" width="5" style="287" customWidth="1"/>
    <col min="2" max="2" width="40.140625" style="287" customWidth="1"/>
    <col min="3" max="3" width="38.28515625" style="287" customWidth="1"/>
    <col min="4" max="4" width="20.28515625" style="287" customWidth="1"/>
    <col min="5" max="5" width="16" style="287" customWidth="1"/>
    <col min="6" max="6" width="19.140625" style="287" customWidth="1"/>
    <col min="7" max="7" width="20.85546875" style="287" customWidth="1"/>
    <col min="8" max="8" width="28.42578125" style="287" customWidth="1"/>
    <col min="9" max="9" width="22.42578125" style="287" customWidth="1"/>
    <col min="10" max="16384" width="9.140625" style="287"/>
  </cols>
  <sheetData>
    <row r="2" spans="1:9" ht="18">
      <c r="A2" s="1040" t="s">
        <v>608</v>
      </c>
      <c r="B2" s="1040"/>
      <c r="C2" s="1040"/>
      <c r="D2" s="1040"/>
      <c r="E2" s="1040"/>
      <c r="F2" s="1040"/>
      <c r="G2" s="1040"/>
      <c r="H2" s="1040"/>
    </row>
    <row r="3" spans="1:9" ht="12.75" thickBot="1">
      <c r="A3" s="288"/>
      <c r="B3" s="288"/>
      <c r="C3" s="288"/>
      <c r="D3" s="288"/>
      <c r="E3" s="288"/>
      <c r="F3" s="288"/>
      <c r="G3" s="288"/>
      <c r="H3" s="288"/>
    </row>
    <row r="4" spans="1:9" ht="47.1" customHeight="1" thickTop="1" thickBot="1">
      <c r="A4" s="1041">
        <f>Налаштування!I4</f>
        <v>0</v>
      </c>
      <c r="B4" s="1042"/>
      <c r="C4" s="1042"/>
      <c r="D4" s="1042"/>
      <c r="E4" s="1042"/>
      <c r="F4" s="1042"/>
      <c r="G4" s="1042"/>
      <c r="H4" s="1042"/>
      <c r="I4" s="1043"/>
    </row>
    <row r="5" spans="1:9" ht="13.5" thickTop="1">
      <c r="A5" s="1044" t="s">
        <v>428</v>
      </c>
      <c r="B5" s="1044"/>
      <c r="C5" s="1044"/>
      <c r="D5" s="1044"/>
      <c r="E5" s="1044"/>
      <c r="F5" s="1044"/>
      <c r="G5" s="1044"/>
      <c r="H5" s="1044"/>
      <c r="I5" s="1044"/>
    </row>
    <row r="6" spans="1:9" ht="12.75" thickBot="1">
      <c r="A6" s="288"/>
      <c r="B6" s="288"/>
      <c r="C6" s="288"/>
      <c r="D6" s="288"/>
      <c r="E6" s="288"/>
      <c r="F6" s="288"/>
      <c r="G6" s="288"/>
      <c r="H6" s="288"/>
    </row>
    <row r="7" spans="1:9" ht="22.5" customHeight="1" thickTop="1" thickBot="1">
      <c r="A7" s="1036" t="s">
        <v>429</v>
      </c>
      <c r="B7" s="1037"/>
      <c r="C7" s="288" t="s">
        <v>430</v>
      </c>
      <c r="D7" s="289"/>
      <c r="E7" s="288"/>
      <c r="F7" s="288"/>
      <c r="G7" s="288"/>
      <c r="H7" s="288"/>
    </row>
    <row r="8" spans="1:9" ht="22.5" customHeight="1" thickTop="1" thickBot="1">
      <c r="A8" s="1037"/>
      <c r="B8" s="1037"/>
      <c r="C8" s="288" t="s">
        <v>431</v>
      </c>
      <c r="D8" s="289"/>
      <c r="E8" s="288"/>
      <c r="F8" s="288"/>
      <c r="G8" s="288"/>
      <c r="H8" s="288"/>
    </row>
    <row r="9" spans="1:9" ht="11.45" customHeight="1" thickTop="1" thickBot="1">
      <c r="A9" s="1036" t="s">
        <v>432</v>
      </c>
      <c r="B9" s="1037"/>
      <c r="C9" s="1038"/>
      <c r="D9" s="290"/>
      <c r="E9" s="288"/>
      <c r="F9" s="288"/>
      <c r="G9" s="288"/>
      <c r="H9" s="288"/>
    </row>
    <row r="10" spans="1:9" ht="11.45" customHeight="1" thickTop="1" thickBot="1">
      <c r="A10" s="1036" t="s">
        <v>433</v>
      </c>
      <c r="B10" s="1037"/>
      <c r="C10" s="1038"/>
      <c r="D10" s="290"/>
      <c r="E10" s="288"/>
      <c r="F10" s="288"/>
      <c r="G10" s="288"/>
      <c r="H10" s="288"/>
    </row>
    <row r="11" spans="1:9" ht="12" customHeight="1" thickTop="1" thickBot="1">
      <c r="A11" s="1036" t="s">
        <v>434</v>
      </c>
      <c r="B11" s="1037"/>
      <c r="C11" s="1038"/>
      <c r="D11" s="290"/>
      <c r="E11" s="288"/>
      <c r="F11" s="288"/>
      <c r="G11" s="288"/>
      <c r="H11" s="288"/>
    </row>
    <row r="12" spans="1:9" ht="16.5" thickTop="1" thickBot="1">
      <c r="A12" s="1039" t="s">
        <v>435</v>
      </c>
      <c r="B12" s="1037"/>
      <c r="C12" s="1038"/>
      <c r="D12" s="289"/>
      <c r="H12" s="288"/>
    </row>
    <row r="13" spans="1:9" ht="13.5" thickTop="1" thickBot="1">
      <c r="A13" s="291"/>
      <c r="B13" s="291"/>
      <c r="C13" s="288"/>
      <c r="D13" s="290"/>
      <c r="H13" s="288"/>
    </row>
    <row r="14" spans="1:9" ht="13.5" thickTop="1" thickBot="1"/>
    <row r="15" spans="1:9" s="292" customFormat="1" ht="20.45" customHeight="1" thickTop="1" thickBot="1">
      <c r="A15" s="1035" t="s">
        <v>8</v>
      </c>
      <c r="B15" s="1035" t="s">
        <v>436</v>
      </c>
      <c r="C15" s="1035" t="s">
        <v>437</v>
      </c>
      <c r="D15" s="1035" t="s">
        <v>438</v>
      </c>
      <c r="E15" s="1033" t="s">
        <v>439</v>
      </c>
      <c r="F15" s="1034"/>
      <c r="G15" s="1035" t="s">
        <v>440</v>
      </c>
      <c r="H15" s="1035" t="s">
        <v>682</v>
      </c>
      <c r="I15" s="1035" t="s">
        <v>441</v>
      </c>
    </row>
    <row r="16" spans="1:9" s="292" customFormat="1" ht="60.6" customHeight="1" thickTop="1" thickBot="1">
      <c r="A16" s="1035"/>
      <c r="B16" s="1035"/>
      <c r="C16" s="1035"/>
      <c r="D16" s="1035"/>
      <c r="E16" s="293" t="s">
        <v>442</v>
      </c>
      <c r="F16" s="293" t="s">
        <v>443</v>
      </c>
      <c r="G16" s="1035"/>
      <c r="H16" s="1035"/>
      <c r="I16" s="1035"/>
    </row>
    <row r="17" spans="1:9" s="292" customFormat="1" ht="13.5" thickTop="1" thickBot="1">
      <c r="A17" s="293">
        <v>0</v>
      </c>
      <c r="B17" s="293">
        <v>1</v>
      </c>
      <c r="C17" s="293">
        <v>2</v>
      </c>
      <c r="D17" s="293">
        <v>3</v>
      </c>
      <c r="E17" s="293"/>
      <c r="F17" s="293">
        <v>4</v>
      </c>
      <c r="G17" s="293">
        <v>5</v>
      </c>
      <c r="H17" s="293">
        <v>6</v>
      </c>
      <c r="I17" s="293">
        <v>7</v>
      </c>
    </row>
    <row r="18" spans="1:9" s="292" customFormat="1" ht="13.5" thickTop="1" thickBot="1">
      <c r="A18" s="293">
        <v>1</v>
      </c>
      <c r="B18" s="298"/>
      <c r="C18" s="299"/>
      <c r="D18" s="294"/>
      <c r="E18" s="910"/>
      <c r="F18" s="910"/>
      <c r="G18" s="294"/>
      <c r="H18" s="911"/>
      <c r="I18" s="912"/>
    </row>
    <row r="19" spans="1:9" ht="13.5" thickTop="1" thickBot="1">
      <c r="A19" s="295">
        <f>A18+1</f>
        <v>2</v>
      </c>
      <c r="B19" s="298"/>
      <c r="C19" s="299"/>
      <c r="D19" s="294"/>
      <c r="E19" s="300"/>
      <c r="F19" s="300"/>
      <c r="G19" s="297"/>
      <c r="H19" s="913"/>
      <c r="I19" s="914"/>
    </row>
    <row r="20" spans="1:9" ht="13.5" thickTop="1" thickBot="1">
      <c r="A20" s="295">
        <f>A19+1</f>
        <v>3</v>
      </c>
      <c r="B20" s="298"/>
      <c r="C20" s="299"/>
      <c r="D20" s="294"/>
      <c r="E20" s="300"/>
      <c r="F20" s="300"/>
      <c r="G20" s="297"/>
      <c r="H20" s="296"/>
      <c r="I20" s="297"/>
    </row>
    <row r="21" spans="1:9" ht="13.5" thickTop="1" thickBot="1">
      <c r="A21" s="295">
        <f t="shared" ref="A21:A48" si="0">A20+1</f>
        <v>4</v>
      </c>
      <c r="B21" s="297"/>
      <c r="C21" s="297"/>
      <c r="D21" s="297"/>
      <c r="E21" s="297"/>
      <c r="F21" s="297"/>
      <c r="G21" s="297"/>
      <c r="H21" s="296"/>
      <c r="I21" s="297"/>
    </row>
    <row r="22" spans="1:9" ht="13.5" thickTop="1" thickBot="1">
      <c r="A22" s="295">
        <f t="shared" si="0"/>
        <v>5</v>
      </c>
      <c r="B22" s="297"/>
      <c r="C22" s="297"/>
      <c r="D22" s="297"/>
      <c r="E22" s="297"/>
      <c r="F22" s="297"/>
      <c r="G22" s="297"/>
      <c r="H22" s="296"/>
      <c r="I22" s="297"/>
    </row>
    <row r="23" spans="1:9" ht="13.5" thickTop="1" thickBot="1">
      <c r="A23" s="295">
        <f t="shared" si="0"/>
        <v>6</v>
      </c>
      <c r="B23" s="297"/>
      <c r="C23" s="297"/>
      <c r="D23" s="297"/>
      <c r="E23" s="297"/>
      <c r="F23" s="297"/>
      <c r="G23" s="297"/>
      <c r="H23" s="296"/>
      <c r="I23" s="297"/>
    </row>
    <row r="24" spans="1:9" ht="13.5" thickTop="1" thickBot="1">
      <c r="A24" s="295">
        <f t="shared" si="0"/>
        <v>7</v>
      </c>
      <c r="B24" s="297"/>
      <c r="C24" s="297"/>
      <c r="D24" s="297"/>
      <c r="E24" s="297"/>
      <c r="F24" s="297"/>
      <c r="G24" s="297"/>
      <c r="H24" s="296"/>
      <c r="I24" s="297"/>
    </row>
    <row r="25" spans="1:9" ht="13.5" thickTop="1" thickBot="1">
      <c r="A25" s="295">
        <f t="shared" si="0"/>
        <v>8</v>
      </c>
      <c r="B25" s="297"/>
      <c r="C25" s="297"/>
      <c r="D25" s="297"/>
      <c r="E25" s="297"/>
      <c r="F25" s="297"/>
      <c r="G25" s="297"/>
      <c r="H25" s="296"/>
      <c r="I25" s="297"/>
    </row>
    <row r="26" spans="1:9" ht="13.5" thickTop="1" thickBot="1">
      <c r="A26" s="295">
        <f t="shared" si="0"/>
        <v>9</v>
      </c>
      <c r="B26" s="297"/>
      <c r="C26" s="297"/>
      <c r="D26" s="297"/>
      <c r="E26" s="297"/>
      <c r="F26" s="297"/>
      <c r="G26" s="297"/>
      <c r="H26" s="296"/>
      <c r="I26" s="297"/>
    </row>
    <row r="27" spans="1:9" ht="13.5" thickTop="1" thickBot="1">
      <c r="A27" s="295">
        <f t="shared" si="0"/>
        <v>10</v>
      </c>
      <c r="B27" s="297"/>
      <c r="C27" s="297"/>
      <c r="D27" s="297"/>
      <c r="E27" s="297"/>
      <c r="F27" s="297"/>
      <c r="G27" s="297"/>
      <c r="H27" s="296"/>
      <c r="I27" s="297"/>
    </row>
    <row r="28" spans="1:9" ht="13.5" thickTop="1" thickBot="1">
      <c r="A28" s="295">
        <f t="shared" si="0"/>
        <v>11</v>
      </c>
      <c r="B28" s="297"/>
      <c r="C28" s="297"/>
      <c r="D28" s="297"/>
      <c r="E28" s="297"/>
      <c r="F28" s="297"/>
      <c r="G28" s="297"/>
      <c r="H28" s="296"/>
      <c r="I28" s="297"/>
    </row>
    <row r="29" spans="1:9" ht="13.5" thickTop="1" thickBot="1">
      <c r="A29" s="295">
        <f t="shared" si="0"/>
        <v>12</v>
      </c>
      <c r="B29" s="297"/>
      <c r="C29" s="297"/>
      <c r="D29" s="297"/>
      <c r="E29" s="297"/>
      <c r="F29" s="297"/>
      <c r="G29" s="297"/>
      <c r="H29" s="296"/>
      <c r="I29" s="297"/>
    </row>
    <row r="30" spans="1:9" ht="13.5" thickTop="1" thickBot="1">
      <c r="A30" s="295">
        <f t="shared" si="0"/>
        <v>13</v>
      </c>
      <c r="B30" s="297"/>
      <c r="C30" s="297"/>
      <c r="D30" s="297"/>
      <c r="E30" s="297"/>
      <c r="F30" s="297"/>
      <c r="G30" s="297"/>
      <c r="H30" s="296"/>
      <c r="I30" s="297"/>
    </row>
    <row r="31" spans="1:9" ht="13.5" hidden="1" thickTop="1" thickBot="1">
      <c r="A31" s="295">
        <f t="shared" si="0"/>
        <v>14</v>
      </c>
      <c r="B31" s="297"/>
      <c r="C31" s="297"/>
      <c r="D31" s="297"/>
      <c r="E31" s="297"/>
      <c r="F31" s="297"/>
      <c r="G31" s="297"/>
      <c r="H31" s="296"/>
      <c r="I31" s="297"/>
    </row>
    <row r="32" spans="1:9" ht="13.5" hidden="1" thickTop="1" thickBot="1">
      <c r="A32" s="295">
        <f t="shared" si="0"/>
        <v>15</v>
      </c>
      <c r="B32" s="297"/>
      <c r="C32" s="297"/>
      <c r="D32" s="297"/>
      <c r="E32" s="297"/>
      <c r="F32" s="297"/>
      <c r="G32" s="297"/>
      <c r="H32" s="296"/>
      <c r="I32" s="297"/>
    </row>
    <row r="33" spans="1:9" ht="13.5" hidden="1" thickTop="1" thickBot="1">
      <c r="A33" s="295">
        <f t="shared" si="0"/>
        <v>16</v>
      </c>
      <c r="B33" s="297"/>
      <c r="C33" s="297"/>
      <c r="D33" s="297"/>
      <c r="E33" s="297"/>
      <c r="F33" s="297"/>
      <c r="G33" s="297"/>
      <c r="H33" s="296"/>
      <c r="I33" s="297"/>
    </row>
    <row r="34" spans="1:9" ht="13.5" hidden="1" thickTop="1" thickBot="1">
      <c r="A34" s="295">
        <f t="shared" si="0"/>
        <v>17</v>
      </c>
      <c r="B34" s="297"/>
      <c r="C34" s="297"/>
      <c r="D34" s="297"/>
      <c r="E34" s="297"/>
      <c r="F34" s="297"/>
      <c r="G34" s="297"/>
      <c r="H34" s="296"/>
      <c r="I34" s="297"/>
    </row>
    <row r="35" spans="1:9" ht="13.5" hidden="1" thickTop="1" thickBot="1">
      <c r="A35" s="295">
        <f t="shared" si="0"/>
        <v>18</v>
      </c>
      <c r="B35" s="297"/>
      <c r="C35" s="297"/>
      <c r="D35" s="297"/>
      <c r="E35" s="297"/>
      <c r="F35" s="297"/>
      <c r="G35" s="297"/>
      <c r="H35" s="296"/>
      <c r="I35" s="297"/>
    </row>
    <row r="36" spans="1:9" ht="13.5" hidden="1" thickTop="1" thickBot="1">
      <c r="A36" s="295">
        <f t="shared" si="0"/>
        <v>19</v>
      </c>
      <c r="B36" s="297"/>
      <c r="C36" s="297"/>
      <c r="D36" s="297"/>
      <c r="E36" s="297"/>
      <c r="F36" s="297"/>
      <c r="G36" s="297"/>
      <c r="H36" s="296"/>
      <c r="I36" s="297"/>
    </row>
    <row r="37" spans="1:9" ht="13.5" hidden="1" thickTop="1" thickBot="1">
      <c r="A37" s="295">
        <f t="shared" si="0"/>
        <v>20</v>
      </c>
      <c r="B37" s="297"/>
      <c r="C37" s="297"/>
      <c r="D37" s="297"/>
      <c r="E37" s="297"/>
      <c r="F37" s="297"/>
      <c r="G37" s="297"/>
      <c r="H37" s="296"/>
      <c r="I37" s="297"/>
    </row>
    <row r="38" spans="1:9" ht="13.5" hidden="1" thickTop="1" thickBot="1">
      <c r="A38" s="295">
        <f t="shared" si="0"/>
        <v>21</v>
      </c>
      <c r="B38" s="297"/>
      <c r="C38" s="297"/>
      <c r="D38" s="297"/>
      <c r="E38" s="297"/>
      <c r="F38" s="297"/>
      <c r="G38" s="297"/>
      <c r="H38" s="296"/>
      <c r="I38" s="297"/>
    </row>
    <row r="39" spans="1:9" ht="13.5" hidden="1" thickTop="1" thickBot="1">
      <c r="A39" s="295">
        <f t="shared" si="0"/>
        <v>22</v>
      </c>
      <c r="B39" s="297"/>
      <c r="C39" s="297"/>
      <c r="D39" s="297"/>
      <c r="E39" s="297"/>
      <c r="F39" s="297"/>
      <c r="G39" s="297"/>
      <c r="H39" s="296"/>
      <c r="I39" s="297"/>
    </row>
    <row r="40" spans="1:9" ht="13.5" hidden="1" thickTop="1" thickBot="1">
      <c r="A40" s="295">
        <f t="shared" si="0"/>
        <v>23</v>
      </c>
      <c r="B40" s="297"/>
      <c r="C40" s="297"/>
      <c r="D40" s="297"/>
      <c r="E40" s="297"/>
      <c r="F40" s="297"/>
      <c r="G40" s="297"/>
      <c r="H40" s="296"/>
      <c r="I40" s="297"/>
    </row>
    <row r="41" spans="1:9" ht="13.5" hidden="1" thickTop="1" thickBot="1">
      <c r="A41" s="295">
        <f t="shared" si="0"/>
        <v>24</v>
      </c>
      <c r="B41" s="297"/>
      <c r="C41" s="297"/>
      <c r="D41" s="297"/>
      <c r="E41" s="297"/>
      <c r="F41" s="297"/>
      <c r="G41" s="297"/>
      <c r="H41" s="296"/>
      <c r="I41" s="297"/>
    </row>
    <row r="42" spans="1:9" ht="13.5" hidden="1" thickTop="1" thickBot="1">
      <c r="A42" s="295">
        <f t="shared" si="0"/>
        <v>25</v>
      </c>
      <c r="B42" s="297"/>
      <c r="C42" s="297"/>
      <c r="D42" s="297"/>
      <c r="E42" s="297"/>
      <c r="F42" s="297"/>
      <c r="G42" s="297"/>
      <c r="H42" s="296"/>
      <c r="I42" s="297"/>
    </row>
    <row r="43" spans="1:9" ht="13.5" hidden="1" thickTop="1" thickBot="1">
      <c r="A43" s="295">
        <f t="shared" si="0"/>
        <v>26</v>
      </c>
      <c r="B43" s="297"/>
      <c r="C43" s="297"/>
      <c r="D43" s="297"/>
      <c r="E43" s="297"/>
      <c r="F43" s="297"/>
      <c r="G43" s="297"/>
      <c r="H43" s="296"/>
      <c r="I43" s="297"/>
    </row>
    <row r="44" spans="1:9" ht="13.5" hidden="1" thickTop="1" thickBot="1">
      <c r="A44" s="295">
        <f t="shared" si="0"/>
        <v>27</v>
      </c>
      <c r="B44" s="297"/>
      <c r="C44" s="297"/>
      <c r="D44" s="297"/>
      <c r="E44" s="297"/>
      <c r="F44" s="297"/>
      <c r="G44" s="297"/>
      <c r="H44" s="296"/>
      <c r="I44" s="297"/>
    </row>
    <row r="45" spans="1:9" ht="13.5" hidden="1" thickTop="1" thickBot="1">
      <c r="A45" s="295">
        <f t="shared" si="0"/>
        <v>28</v>
      </c>
      <c r="B45" s="297"/>
      <c r="C45" s="297"/>
      <c r="D45" s="297"/>
      <c r="E45" s="297"/>
      <c r="F45" s="297"/>
      <c r="G45" s="297"/>
      <c r="H45" s="296"/>
      <c r="I45" s="297"/>
    </row>
    <row r="46" spans="1:9" ht="13.5" hidden="1" thickTop="1" thickBot="1">
      <c r="A46" s="295">
        <f t="shared" si="0"/>
        <v>29</v>
      </c>
      <c r="B46" s="297"/>
      <c r="C46" s="297"/>
      <c r="D46" s="297"/>
      <c r="E46" s="297"/>
      <c r="F46" s="297"/>
      <c r="G46" s="297"/>
      <c r="H46" s="296"/>
      <c r="I46" s="297"/>
    </row>
    <row r="47" spans="1:9" ht="13.5" hidden="1" thickTop="1" thickBot="1">
      <c r="A47" s="295">
        <f t="shared" si="0"/>
        <v>30</v>
      </c>
      <c r="B47" s="297"/>
      <c r="C47" s="297"/>
      <c r="D47" s="297"/>
      <c r="E47" s="297"/>
      <c r="F47" s="297"/>
      <c r="G47" s="297"/>
      <c r="H47" s="296"/>
      <c r="I47" s="297"/>
    </row>
    <row r="48" spans="1:9" ht="13.5" hidden="1" thickTop="1" thickBot="1">
      <c r="A48" s="295">
        <f t="shared" si="0"/>
        <v>31</v>
      </c>
      <c r="B48" s="297"/>
      <c r="C48" s="297"/>
      <c r="D48" s="297"/>
      <c r="E48" s="297"/>
      <c r="F48" s="297"/>
      <c r="G48" s="297"/>
      <c r="H48" s="296"/>
      <c r="I48" s="297"/>
    </row>
    <row r="49" spans="1:9" ht="13.5" thickTop="1" thickBot="1">
      <c r="A49" s="301"/>
      <c r="B49" s="297"/>
      <c r="C49" s="297"/>
      <c r="D49" s="297"/>
      <c r="E49" s="297"/>
      <c r="F49" s="297"/>
      <c r="G49" s="297"/>
      <c r="H49" s="302">
        <f>SUBTOTAL(9,H18:H48)</f>
        <v>0</v>
      </c>
      <c r="I49" s="297"/>
    </row>
    <row r="50" spans="1:9" ht="12.75" thickTop="1"/>
  </sheetData>
  <mergeCells count="16">
    <mergeCell ref="A10:C10"/>
    <mergeCell ref="A2:H2"/>
    <mergeCell ref="A4:I4"/>
    <mergeCell ref="A5:I5"/>
    <mergeCell ref="A7:B8"/>
    <mergeCell ref="A9:C9"/>
    <mergeCell ref="E15:F15"/>
    <mergeCell ref="G15:G16"/>
    <mergeCell ref="H15:H16"/>
    <mergeCell ref="I15:I16"/>
    <mergeCell ref="A11:C11"/>
    <mergeCell ref="A12:C12"/>
    <mergeCell ref="A15:A16"/>
    <mergeCell ref="B15:B16"/>
    <mergeCell ref="C15:C16"/>
    <mergeCell ref="D15:D16"/>
  </mergeCells>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62"/>
  <sheetViews>
    <sheetView zoomScale="55" zoomScaleNormal="55" zoomScalePageLayoutView="55" workbookViewId="0">
      <selection activeCell="L41" sqref="L41"/>
    </sheetView>
  </sheetViews>
  <sheetFormatPr defaultColWidth="8.7109375" defaultRowHeight="12.75"/>
  <cols>
    <col min="1" max="1" width="6.7109375" style="303" customWidth="1"/>
    <col min="2" max="2" width="27.140625" style="303" customWidth="1"/>
    <col min="3" max="3" width="18.42578125" style="303" customWidth="1"/>
    <col min="4" max="4" width="14.85546875" style="303" customWidth="1"/>
    <col min="5" max="6" width="30.42578125" style="303" customWidth="1"/>
    <col min="7" max="7" width="25.7109375" style="303" customWidth="1"/>
    <col min="8" max="8" width="41.42578125" style="303" customWidth="1"/>
    <col min="9" max="9" width="35.85546875" style="303" customWidth="1"/>
    <col min="10" max="10" width="22" style="303" customWidth="1"/>
    <col min="11" max="11" width="20.7109375" style="303" customWidth="1"/>
    <col min="12" max="12" width="31.7109375" style="303" customWidth="1"/>
    <col min="13" max="14" width="21.28515625" style="303" customWidth="1"/>
    <col min="15" max="15" width="15.42578125" style="303" customWidth="1"/>
    <col min="16" max="16" width="23" style="303" customWidth="1"/>
    <col min="17" max="17" width="18.42578125" style="303" bestFit="1" customWidth="1"/>
    <col min="18" max="18" width="8.7109375" style="303"/>
    <col min="19" max="20" width="0" style="303" hidden="1" customWidth="1"/>
    <col min="21" max="21" width="14.42578125" style="303" hidden="1" customWidth="1"/>
    <col min="22" max="22" width="13.7109375" style="303" hidden="1" customWidth="1"/>
    <col min="23" max="46" width="0" style="303" hidden="1" customWidth="1"/>
    <col min="47" max="16384" width="8.7109375" style="303"/>
  </cols>
  <sheetData>
    <row r="2" spans="1:26" ht="56.45" customHeight="1">
      <c r="A2" s="1048" t="s">
        <v>444</v>
      </c>
      <c r="B2" s="1049"/>
      <c r="C2" s="1049"/>
      <c r="D2" s="1049"/>
      <c r="E2" s="1049"/>
      <c r="F2" s="1049"/>
      <c r="G2" s="1049"/>
      <c r="H2" s="1049"/>
      <c r="I2" s="1049"/>
      <c r="J2" s="1049"/>
      <c r="K2" s="1049"/>
      <c r="L2" s="1049"/>
      <c r="M2" s="1049"/>
      <c r="N2" s="1049"/>
      <c r="O2" s="1049"/>
      <c r="P2" s="1049"/>
      <c r="Q2" s="1049"/>
      <c r="T2" s="304"/>
      <c r="U2" s="304"/>
      <c r="V2" s="304"/>
      <c r="W2" s="304"/>
      <c r="X2" s="304"/>
      <c r="Y2" s="304"/>
      <c r="Z2" s="304"/>
    </row>
    <row r="3" spans="1:26" ht="19.5" hidden="1" customHeight="1">
      <c r="A3" s="1050" t="str">
        <f>'[5]ДЕРЕЛА ФІНАНСУВАННЯ '!A4:I4</f>
        <v>Благодійний фонд "Імпульс Кам'янське"</v>
      </c>
      <c r="B3" s="1050"/>
      <c r="C3" s="1050"/>
      <c r="D3" s="1050"/>
      <c r="E3" s="1050"/>
      <c r="F3" s="1050"/>
      <c r="G3" s="1050"/>
      <c r="H3" s="1050"/>
      <c r="I3" s="1050"/>
      <c r="J3" s="1050"/>
      <c r="K3" s="1050"/>
      <c r="L3" s="1050"/>
      <c r="M3" s="1050"/>
      <c r="N3" s="1050"/>
      <c r="O3" s="1050"/>
      <c r="P3" s="1050"/>
      <c r="Q3" s="1050"/>
      <c r="T3" s="304"/>
      <c r="U3" s="304"/>
      <c r="V3" s="304"/>
      <c r="W3" s="304"/>
      <c r="X3" s="304"/>
      <c r="Y3" s="304"/>
      <c r="Z3" s="304"/>
    </row>
    <row r="4" spans="1:26" ht="15.75" hidden="1">
      <c r="A4" s="1051" t="s">
        <v>428</v>
      </c>
      <c r="B4" s="1051"/>
      <c r="C4" s="1051"/>
      <c r="D4" s="1051"/>
      <c r="E4" s="1051"/>
      <c r="F4" s="1051"/>
      <c r="G4" s="1051"/>
      <c r="H4" s="1051"/>
      <c r="I4" s="1051"/>
      <c r="J4" s="1051"/>
      <c r="K4" s="1051"/>
      <c r="L4" s="1051"/>
      <c r="M4" s="1051"/>
      <c r="N4" s="1051"/>
      <c r="O4" s="1051"/>
      <c r="P4" s="1051"/>
      <c r="Q4" s="1051"/>
      <c r="T4" s="304"/>
      <c r="U4" s="304"/>
      <c r="V4" s="304"/>
      <c r="W4" s="304"/>
      <c r="X4" s="304"/>
      <c r="Y4" s="304"/>
      <c r="Z4" s="304"/>
    </row>
    <row r="5" spans="1:26" ht="18" hidden="1">
      <c r="A5" s="1045" t="str">
        <f>'[5]ДЕРЕЛА ФІНАНСУВАННЯ '!A7</f>
        <v>Загальна кількість осіб, що залучена до виконання проектів в організації (включаючи залучених консультантів)</v>
      </c>
      <c r="B5" s="1046"/>
      <c r="C5" s="305"/>
      <c r="D5" s="305"/>
      <c r="E5" s="306" t="str">
        <f>'[5]ДЕРЕЛА ФІНАНСУВАННЯ '!C7</f>
        <v>ШТАТ</v>
      </c>
      <c r="F5" s="306"/>
      <c r="G5" s="307">
        <f>'[5]ДЕРЕЛА ФІНАНСУВАННЯ '!D7</f>
        <v>5</v>
      </c>
      <c r="H5" s="306"/>
      <c r="I5" s="306"/>
      <c r="J5" s="306"/>
      <c r="K5" s="306"/>
      <c r="L5" s="306"/>
      <c r="M5" s="306"/>
      <c r="N5" s="306"/>
      <c r="O5" s="306"/>
      <c r="P5" s="306"/>
      <c r="Q5" s="308"/>
      <c r="T5" s="304"/>
      <c r="U5" s="304"/>
      <c r="V5" s="304"/>
      <c r="W5" s="304"/>
      <c r="X5" s="304"/>
      <c r="Y5" s="304"/>
      <c r="Z5" s="304"/>
    </row>
    <row r="6" spans="1:26" ht="18" hidden="1">
      <c r="A6" s="1046"/>
      <c r="B6" s="1046"/>
      <c r="C6" s="305"/>
      <c r="D6" s="305"/>
      <c r="E6" s="306" t="str">
        <f>'[5]ДЕРЕЛА ФІНАНСУВАННЯ '!C8</f>
        <v>КОНСУЛЬТАНТ*</v>
      </c>
      <c r="F6" s="306"/>
      <c r="G6" s="307">
        <f>'[5]ДЕРЕЛА ФІНАНСУВАННЯ '!D8</f>
        <v>8</v>
      </c>
      <c r="H6" s="306"/>
      <c r="I6" s="306"/>
      <c r="J6" s="306"/>
      <c r="K6" s="306"/>
      <c r="L6" s="306"/>
      <c r="M6" s="306"/>
      <c r="N6" s="306"/>
      <c r="O6" s="306"/>
      <c r="P6" s="306"/>
      <c r="Q6" s="308"/>
      <c r="T6" s="304"/>
      <c r="U6" s="304"/>
      <c r="V6" s="304"/>
      <c r="W6" s="304"/>
      <c r="X6" s="304"/>
      <c r="Y6" s="304"/>
      <c r="Z6" s="304"/>
    </row>
    <row r="7" spans="1:26" ht="18" hidden="1">
      <c r="A7" s="1045" t="str">
        <f>'[5]ДЕРЕЛА ФІНАНСУВАННЯ '!A9:C9</f>
        <v>Область</v>
      </c>
      <c r="B7" s="1046"/>
      <c r="C7" s="1046"/>
      <c r="D7" s="1046"/>
      <c r="E7" s="1046"/>
      <c r="F7" s="305"/>
      <c r="G7" s="309" t="str">
        <f>'[5]ДЕРЕЛА ФІНАНСУВАННЯ '!D9</f>
        <v>Дніпропетровська</v>
      </c>
      <c r="H7" s="306"/>
      <c r="I7" s="306"/>
      <c r="J7" s="306"/>
      <c r="K7" s="306"/>
      <c r="L7" s="306"/>
      <c r="M7" s="306"/>
      <c r="N7" s="306"/>
      <c r="O7" s="306"/>
      <c r="P7" s="306"/>
      <c r="Q7" s="308"/>
      <c r="T7" s="304"/>
      <c r="U7" s="304"/>
      <c r="V7" s="304"/>
      <c r="W7" s="304"/>
      <c r="X7" s="304"/>
      <c r="Y7" s="304"/>
      <c r="Z7" s="304"/>
    </row>
    <row r="8" spans="1:26" ht="18" hidden="1">
      <c r="A8" s="1045" t="str">
        <f>'[5]ДЕРЕЛА ФІНАНСУВАННЯ '!A10:C10</f>
        <v>Місто</v>
      </c>
      <c r="B8" s="1046"/>
      <c r="C8" s="1046"/>
      <c r="D8" s="1046"/>
      <c r="E8" s="1046"/>
      <c r="F8" s="305"/>
      <c r="G8" s="309" t="str">
        <f>'[5]ДЕРЕЛА ФІНАНСУВАННЯ '!D10</f>
        <v>Кам'янське</v>
      </c>
      <c r="H8" s="306"/>
      <c r="I8" s="306"/>
      <c r="J8" s="306"/>
      <c r="K8" s="306"/>
      <c r="L8" s="306"/>
      <c r="M8" s="306"/>
      <c r="N8" s="306"/>
      <c r="O8" s="306"/>
      <c r="P8" s="306"/>
      <c r="Q8" s="308"/>
      <c r="T8" s="304"/>
      <c r="U8" s="304"/>
      <c r="V8" s="304"/>
      <c r="W8" s="304"/>
      <c r="X8" s="304"/>
      <c r="Y8" s="304"/>
      <c r="Z8" s="304"/>
    </row>
    <row r="9" spans="1:26" ht="18" hidden="1">
      <c r="A9" s="1045" t="str">
        <f>'[5]ДЕРЕЛА ФІНАНСУВАННЯ '!A11:C11</f>
        <v>Код ЄДРПОУ</v>
      </c>
      <c r="B9" s="1046"/>
      <c r="C9" s="1046"/>
      <c r="D9" s="1046"/>
      <c r="E9" s="1046"/>
      <c r="F9" s="305"/>
      <c r="G9" s="307">
        <f>'[5]ДЕРЕЛА ФІНАНСУВАННЯ '!D11</f>
        <v>33854948</v>
      </c>
      <c r="H9" s="306"/>
      <c r="I9" s="306"/>
      <c r="J9" s="306"/>
      <c r="K9" s="306"/>
      <c r="L9" s="306"/>
      <c r="M9" s="306"/>
      <c r="N9" s="306"/>
      <c r="O9" s="306"/>
      <c r="P9" s="306"/>
      <c r="Q9" s="308"/>
      <c r="T9" s="304"/>
      <c r="U9" s="304"/>
      <c r="V9" s="304"/>
      <c r="W9" s="304"/>
      <c r="X9" s="304"/>
      <c r="Y9" s="304"/>
      <c r="Z9" s="304"/>
    </row>
    <row r="10" spans="1:26" ht="18" hidden="1">
      <c r="A10" s="1047" t="str">
        <f>'[5]ДЕРЕЛА ФІНАНСУВАННЯ '!A12:C12</f>
        <v xml:space="preserve">Станом на </v>
      </c>
      <c r="B10" s="1046"/>
      <c r="C10" s="1046"/>
      <c r="D10" s="1046"/>
      <c r="E10" s="1046"/>
      <c r="F10" s="305"/>
      <c r="G10" s="309">
        <f>'[5]ДЕРЕЛА ФІНАНСУВАННЯ '!D12</f>
        <v>43373</v>
      </c>
      <c r="H10" s="281"/>
      <c r="I10" s="281"/>
      <c r="J10" s="281"/>
      <c r="K10" s="281"/>
      <c r="L10" s="281"/>
      <c r="M10" s="281"/>
      <c r="N10" s="281"/>
      <c r="O10" s="281"/>
      <c r="P10" s="306"/>
      <c r="Q10" s="308"/>
      <c r="T10" s="304"/>
      <c r="U10" s="304"/>
      <c r="V10" s="304"/>
      <c r="W10" s="304"/>
      <c r="X10" s="304"/>
      <c r="Y10" s="304"/>
      <c r="Z10" s="304"/>
    </row>
    <row r="11" spans="1:26" ht="16.5" thickBot="1">
      <c r="A11" s="310"/>
      <c r="B11" s="310"/>
      <c r="C11" s="310"/>
      <c r="D11" s="310"/>
      <c r="E11" s="310"/>
      <c r="F11" s="310"/>
      <c r="G11" s="310"/>
      <c r="H11" s="310"/>
      <c r="I11" s="310"/>
      <c r="J11" s="310"/>
      <c r="K11" s="310"/>
      <c r="L11" s="310"/>
      <c r="M11" s="310"/>
      <c r="N11" s="310"/>
      <c r="O11" s="310"/>
      <c r="P11" s="310"/>
      <c r="Q11" s="310"/>
      <c r="T11" s="304"/>
      <c r="U11" s="311" t="s">
        <v>11</v>
      </c>
      <c r="V11" s="312"/>
      <c r="W11" s="312"/>
      <c r="X11" s="312"/>
      <c r="Y11" s="312"/>
      <c r="Z11" s="312"/>
    </row>
    <row r="12" spans="1:26" ht="171.75" thickBot="1">
      <c r="A12" s="313" t="s">
        <v>23</v>
      </c>
      <c r="B12" s="314" t="s">
        <v>445</v>
      </c>
      <c r="C12" s="314" t="s">
        <v>446</v>
      </c>
      <c r="D12" s="314" t="s">
        <v>447</v>
      </c>
      <c r="E12" s="314" t="s">
        <v>459</v>
      </c>
      <c r="F12" s="314" t="s">
        <v>460</v>
      </c>
      <c r="G12" s="315" t="s">
        <v>227</v>
      </c>
      <c r="H12" s="315" t="s">
        <v>437</v>
      </c>
      <c r="I12" s="315" t="s">
        <v>436</v>
      </c>
      <c r="J12" s="315" t="s">
        <v>448</v>
      </c>
      <c r="K12" s="315" t="s">
        <v>449</v>
      </c>
      <c r="L12" s="315" t="s">
        <v>450</v>
      </c>
      <c r="M12" s="315" t="s">
        <v>451</v>
      </c>
      <c r="N12" s="315" t="s">
        <v>338</v>
      </c>
      <c r="O12" s="315" t="s">
        <v>452</v>
      </c>
      <c r="P12" s="315" t="s">
        <v>453</v>
      </c>
      <c r="Q12" s="315" t="s">
        <v>454</v>
      </c>
      <c r="T12" s="304"/>
      <c r="U12" s="304" t="s">
        <v>228</v>
      </c>
      <c r="V12" s="304" t="s">
        <v>455</v>
      </c>
      <c r="W12" s="304"/>
      <c r="X12" s="304"/>
      <c r="Y12" s="304"/>
      <c r="Z12" s="304"/>
    </row>
    <row r="13" spans="1:26" ht="15.75" hidden="1">
      <c r="A13" s="313">
        <v>0</v>
      </c>
      <c r="B13" s="314">
        <v>1</v>
      </c>
      <c r="C13" s="314"/>
      <c r="D13" s="313">
        <v>2</v>
      </c>
      <c r="E13" s="314">
        <v>3</v>
      </c>
      <c r="F13" s="314"/>
      <c r="G13" s="313">
        <v>4</v>
      </c>
      <c r="H13" s="314">
        <v>5</v>
      </c>
      <c r="I13" s="313">
        <v>6</v>
      </c>
      <c r="J13" s="314">
        <v>7</v>
      </c>
      <c r="K13" s="919">
        <v>8</v>
      </c>
      <c r="L13" s="314">
        <v>9</v>
      </c>
      <c r="M13" s="313">
        <v>10</v>
      </c>
      <c r="N13" s="314">
        <v>11</v>
      </c>
      <c r="O13" s="313">
        <v>12</v>
      </c>
      <c r="P13" s="314">
        <v>13</v>
      </c>
      <c r="Q13" s="313">
        <v>14</v>
      </c>
      <c r="T13" s="304"/>
      <c r="U13" s="304" t="s">
        <v>456</v>
      </c>
      <c r="V13" s="304" t="s">
        <v>457</v>
      </c>
      <c r="W13" s="304"/>
      <c r="X13" s="304"/>
      <c r="Y13" s="304"/>
      <c r="Z13" s="316"/>
    </row>
    <row r="14" spans="1:26" ht="41.25" customHeight="1" thickTop="1" thickBot="1">
      <c r="A14" s="317">
        <v>1</v>
      </c>
      <c r="B14" s="922" t="s">
        <v>683</v>
      </c>
      <c r="C14" s="310">
        <v>2952918080</v>
      </c>
      <c r="D14" s="923">
        <v>2007</v>
      </c>
      <c r="E14" s="310"/>
      <c r="F14" s="924" t="s">
        <v>684</v>
      </c>
      <c r="G14" s="915" t="s">
        <v>228</v>
      </c>
      <c r="H14" s="916" t="s">
        <v>691</v>
      </c>
      <c r="I14" s="916" t="s">
        <v>690</v>
      </c>
      <c r="J14" s="294" t="s">
        <v>681</v>
      </c>
      <c r="K14" s="917" t="s">
        <v>685</v>
      </c>
      <c r="L14" s="921" t="s">
        <v>686</v>
      </c>
      <c r="M14" s="320"/>
      <c r="N14" s="918" t="s">
        <v>687</v>
      </c>
      <c r="O14" s="915">
        <v>60</v>
      </c>
      <c r="P14" s="915">
        <v>24</v>
      </c>
      <c r="Q14" s="915">
        <v>100</v>
      </c>
      <c r="T14" s="304"/>
      <c r="U14" s="304" t="s">
        <v>21</v>
      </c>
      <c r="V14" s="304" t="s">
        <v>458</v>
      </c>
      <c r="W14" s="304"/>
      <c r="X14" s="304"/>
      <c r="Y14" s="304"/>
      <c r="Z14" s="304"/>
    </row>
    <row r="15" spans="1:26" ht="33" thickTop="1" thickBot="1">
      <c r="A15" s="317">
        <f>A14+1</f>
        <v>2</v>
      </c>
      <c r="B15" s="922" t="s">
        <v>688</v>
      </c>
      <c r="C15" s="310">
        <v>2386204181</v>
      </c>
      <c r="D15" s="923">
        <v>2015</v>
      </c>
      <c r="E15" s="310"/>
      <c r="F15" s="924" t="s">
        <v>689</v>
      </c>
      <c r="G15" s="915" t="s">
        <v>228</v>
      </c>
      <c r="H15" s="916" t="s">
        <v>691</v>
      </c>
      <c r="I15" s="916" t="s">
        <v>690</v>
      </c>
      <c r="J15" s="294" t="s">
        <v>681</v>
      </c>
      <c r="K15" s="917" t="s">
        <v>685</v>
      </c>
      <c r="L15" s="921" t="s">
        <v>686</v>
      </c>
      <c r="M15" s="320"/>
      <c r="N15" s="918" t="s">
        <v>687</v>
      </c>
      <c r="O15" s="915">
        <v>30</v>
      </c>
      <c r="P15" s="915">
        <v>12</v>
      </c>
      <c r="Q15" s="915">
        <v>48</v>
      </c>
      <c r="T15" s="304"/>
      <c r="U15" s="304" t="s">
        <v>234</v>
      </c>
      <c r="V15" s="304" t="s">
        <v>235</v>
      </c>
      <c r="W15" s="304"/>
      <c r="X15" s="304"/>
      <c r="Y15" s="304"/>
      <c r="Z15" s="304"/>
    </row>
    <row r="16" spans="1:26" ht="16.5" thickTop="1">
      <c r="A16" s="317">
        <v>3</v>
      </c>
      <c r="B16" s="318"/>
      <c r="C16" s="318"/>
      <c r="D16" s="319"/>
      <c r="E16" s="320"/>
      <c r="F16" s="320"/>
      <c r="G16" s="320"/>
      <c r="H16" s="321"/>
      <c r="I16" s="322"/>
      <c r="J16" s="322"/>
      <c r="K16" s="920"/>
      <c r="L16" s="324"/>
      <c r="M16" s="320"/>
      <c r="N16" s="325"/>
      <c r="O16" s="320"/>
      <c r="P16" s="320"/>
      <c r="Q16" s="320"/>
      <c r="T16" s="304"/>
      <c r="U16" s="304"/>
      <c r="V16" s="304"/>
      <c r="W16" s="304"/>
      <c r="X16" s="304"/>
      <c r="Y16" s="304"/>
      <c r="Z16" s="304"/>
    </row>
    <row r="17" spans="1:26" ht="15.75">
      <c r="A17" s="317">
        <f t="shared" ref="A17:A62" si="0">A16+1</f>
        <v>4</v>
      </c>
      <c r="B17" s="318"/>
      <c r="C17" s="318"/>
      <c r="D17" s="319"/>
      <c r="E17" s="320"/>
      <c r="F17" s="320"/>
      <c r="G17" s="320"/>
      <c r="H17" s="321"/>
      <c r="I17" s="322"/>
      <c r="J17" s="322"/>
      <c r="K17" s="323"/>
      <c r="L17" s="324"/>
      <c r="M17" s="320"/>
      <c r="N17" s="325"/>
      <c r="O17" s="320"/>
      <c r="P17" s="320"/>
      <c r="Q17" s="320"/>
      <c r="T17" s="304"/>
      <c r="U17" s="304"/>
      <c r="V17" s="304"/>
      <c r="W17" s="304"/>
      <c r="X17" s="304"/>
      <c r="Y17" s="304"/>
      <c r="Z17" s="304"/>
    </row>
    <row r="18" spans="1:26" ht="15.75">
      <c r="A18" s="317">
        <f t="shared" si="0"/>
        <v>5</v>
      </c>
      <c r="B18" s="318"/>
      <c r="C18" s="318"/>
      <c r="D18" s="319"/>
      <c r="E18" s="320"/>
      <c r="F18" s="320"/>
      <c r="G18" s="320"/>
      <c r="H18" s="321"/>
      <c r="I18" s="322"/>
      <c r="J18" s="322"/>
      <c r="K18" s="323"/>
      <c r="L18" s="324"/>
      <c r="M18" s="320"/>
      <c r="N18" s="325"/>
      <c r="O18" s="320"/>
      <c r="P18" s="320"/>
      <c r="Q18" s="320"/>
      <c r="T18" s="304"/>
      <c r="U18" s="304"/>
      <c r="V18" s="304"/>
      <c r="W18" s="304"/>
      <c r="X18" s="304"/>
      <c r="Y18" s="304"/>
      <c r="Z18" s="304"/>
    </row>
    <row r="19" spans="1:26" ht="15.75">
      <c r="A19" s="317">
        <v>6</v>
      </c>
      <c r="B19" s="318"/>
      <c r="C19" s="318"/>
      <c r="D19" s="319"/>
      <c r="E19" s="318"/>
      <c r="F19" s="318"/>
      <c r="G19" s="320"/>
      <c r="H19" s="321"/>
      <c r="I19" s="322"/>
      <c r="J19" s="322"/>
      <c r="K19" s="323"/>
      <c r="L19" s="324"/>
      <c r="M19" s="320"/>
      <c r="N19" s="325"/>
      <c r="O19" s="320"/>
      <c r="P19" s="320"/>
      <c r="Q19" s="320"/>
    </row>
    <row r="20" spans="1:26" ht="15.75">
      <c r="A20" s="317">
        <f t="shared" si="0"/>
        <v>7</v>
      </c>
      <c r="B20" s="318"/>
      <c r="C20" s="318"/>
      <c r="D20" s="319"/>
      <c r="E20" s="320"/>
      <c r="F20" s="320"/>
      <c r="G20" s="320"/>
      <c r="H20" s="321"/>
      <c r="I20" s="322"/>
      <c r="J20" s="322"/>
      <c r="K20" s="326"/>
      <c r="L20" s="324"/>
      <c r="M20" s="320"/>
      <c r="N20" s="325"/>
      <c r="O20" s="320"/>
      <c r="P20" s="320"/>
      <c r="Q20" s="320"/>
    </row>
    <row r="21" spans="1:26" ht="15.75">
      <c r="A21" s="317">
        <f t="shared" si="0"/>
        <v>8</v>
      </c>
      <c r="B21" s="327"/>
      <c r="C21" s="328"/>
      <c r="D21" s="319"/>
      <c r="E21" s="320"/>
      <c r="F21" s="320"/>
      <c r="G21" s="327"/>
      <c r="H21" s="321"/>
      <c r="I21" s="322"/>
      <c r="J21" s="322"/>
      <c r="K21" s="326"/>
      <c r="L21" s="324"/>
      <c r="M21" s="320"/>
      <c r="N21" s="325"/>
      <c r="O21" s="320"/>
      <c r="P21" s="320"/>
      <c r="Q21" s="320"/>
    </row>
    <row r="22" spans="1:26" ht="15.75">
      <c r="A22" s="317">
        <f t="shared" si="0"/>
        <v>9</v>
      </c>
      <c r="B22" s="318"/>
      <c r="C22" s="318"/>
      <c r="D22" s="319"/>
      <c r="E22" s="318"/>
      <c r="F22" s="318"/>
      <c r="G22" s="320"/>
      <c r="H22" s="321"/>
      <c r="I22" s="322"/>
      <c r="J22" s="322"/>
      <c r="K22" s="323"/>
      <c r="L22" s="324"/>
      <c r="M22" s="320"/>
      <c r="N22" s="325"/>
      <c r="O22" s="320"/>
      <c r="P22" s="320"/>
      <c r="Q22" s="320"/>
    </row>
    <row r="23" spans="1:26" ht="15.75">
      <c r="A23" s="317">
        <f t="shared" si="0"/>
        <v>10</v>
      </c>
      <c r="B23" s="318"/>
      <c r="C23" s="328"/>
      <c r="D23" s="319"/>
      <c r="E23" s="318"/>
      <c r="F23" s="318"/>
      <c r="G23" s="320"/>
      <c r="H23" s="321"/>
      <c r="I23" s="322"/>
      <c r="J23" s="322"/>
      <c r="K23" s="323"/>
      <c r="L23" s="324"/>
      <c r="M23" s="320"/>
      <c r="N23" s="325"/>
      <c r="O23" s="320"/>
      <c r="P23" s="320"/>
      <c r="Q23" s="320"/>
    </row>
    <row r="24" spans="1:26" ht="15.75">
      <c r="A24" s="317">
        <f t="shared" si="0"/>
        <v>11</v>
      </c>
      <c r="B24" s="318"/>
      <c r="C24" s="328"/>
      <c r="D24" s="319"/>
      <c r="E24" s="318"/>
      <c r="F24" s="318"/>
      <c r="G24" s="320"/>
      <c r="H24" s="321"/>
      <c r="I24" s="322"/>
      <c r="J24" s="322"/>
      <c r="K24" s="323"/>
      <c r="L24" s="324"/>
      <c r="M24" s="320"/>
      <c r="N24" s="325"/>
      <c r="O24" s="320"/>
      <c r="P24" s="320"/>
      <c r="Q24" s="320"/>
    </row>
    <row r="25" spans="1:26" ht="15.75">
      <c r="A25" s="317">
        <f t="shared" si="0"/>
        <v>12</v>
      </c>
      <c r="B25" s="318"/>
      <c r="C25" s="318"/>
      <c r="D25" s="319"/>
      <c r="E25" s="318"/>
      <c r="F25" s="318"/>
      <c r="G25" s="320"/>
      <c r="H25" s="325"/>
      <c r="I25" s="322"/>
      <c r="J25" s="325"/>
      <c r="K25" s="326"/>
      <c r="L25" s="324"/>
      <c r="M25" s="320"/>
      <c r="N25" s="325"/>
      <c r="O25" s="320"/>
      <c r="P25" s="320"/>
      <c r="Q25" s="320"/>
    </row>
    <row r="26" spans="1:26" ht="15.75">
      <c r="A26" s="317">
        <f t="shared" si="0"/>
        <v>13</v>
      </c>
      <c r="B26" s="329"/>
      <c r="C26" s="329"/>
      <c r="D26" s="319"/>
      <c r="E26" s="318"/>
      <c r="F26" s="318"/>
      <c r="G26" s="327"/>
      <c r="H26" s="321"/>
      <c r="I26" s="322"/>
      <c r="J26" s="322"/>
      <c r="K26" s="326"/>
      <c r="L26" s="324"/>
      <c r="M26" s="320"/>
      <c r="N26" s="325"/>
      <c r="O26" s="320"/>
      <c r="P26" s="320"/>
      <c r="Q26" s="320"/>
    </row>
    <row r="27" spans="1:26" ht="15.75">
      <c r="A27" s="317">
        <f t="shared" si="0"/>
        <v>14</v>
      </c>
      <c r="B27" s="327"/>
      <c r="C27" s="327"/>
      <c r="D27" s="319"/>
      <c r="E27" s="318"/>
      <c r="F27" s="318"/>
      <c r="G27" s="327"/>
      <c r="H27" s="321"/>
      <c r="I27" s="322"/>
      <c r="J27" s="322"/>
      <c r="K27" s="326"/>
      <c r="L27" s="324"/>
      <c r="M27" s="320"/>
      <c r="N27" s="325"/>
      <c r="O27" s="320"/>
      <c r="P27" s="320"/>
      <c r="Q27" s="320"/>
    </row>
    <row r="28" spans="1:26" ht="15.75">
      <c r="A28" s="317">
        <f t="shared" si="0"/>
        <v>15</v>
      </c>
      <c r="B28" s="327"/>
      <c r="C28" s="327"/>
      <c r="D28" s="319"/>
      <c r="E28" s="318"/>
      <c r="F28" s="318"/>
      <c r="G28" s="327"/>
      <c r="H28" s="321"/>
      <c r="I28" s="322"/>
      <c r="J28" s="322"/>
      <c r="K28" s="326"/>
      <c r="L28" s="324"/>
      <c r="M28" s="320"/>
      <c r="N28" s="325"/>
      <c r="O28" s="320"/>
      <c r="P28" s="320"/>
      <c r="Q28" s="320"/>
    </row>
    <row r="29" spans="1:26" ht="15.75">
      <c r="A29" s="317">
        <f t="shared" si="0"/>
        <v>16</v>
      </c>
      <c r="B29" s="327"/>
      <c r="C29" s="327"/>
      <c r="D29" s="319"/>
      <c r="E29" s="318"/>
      <c r="F29" s="318"/>
      <c r="G29" s="327"/>
      <c r="H29" s="321"/>
      <c r="I29" s="322"/>
      <c r="J29" s="322"/>
      <c r="K29" s="326"/>
      <c r="L29" s="324"/>
      <c r="M29" s="320"/>
      <c r="N29" s="325"/>
      <c r="O29" s="320"/>
      <c r="P29" s="320"/>
      <c r="Q29" s="320"/>
    </row>
    <row r="30" spans="1:26" ht="15.75">
      <c r="A30" s="317">
        <f t="shared" si="0"/>
        <v>17</v>
      </c>
      <c r="B30" s="327"/>
      <c r="C30" s="327"/>
      <c r="D30" s="319"/>
      <c r="E30" s="318"/>
      <c r="F30" s="318"/>
      <c r="G30" s="327"/>
      <c r="H30" s="321"/>
      <c r="I30" s="322"/>
      <c r="J30" s="322"/>
      <c r="K30" s="326"/>
      <c r="L30" s="324"/>
      <c r="M30" s="320"/>
      <c r="N30" s="325"/>
      <c r="O30" s="320"/>
      <c r="P30" s="320"/>
      <c r="Q30" s="320"/>
    </row>
    <row r="31" spans="1:26" ht="15.75">
      <c r="A31" s="317">
        <f t="shared" si="0"/>
        <v>18</v>
      </c>
      <c r="B31" s="327"/>
      <c r="C31" s="327"/>
      <c r="D31" s="319"/>
      <c r="E31" s="318"/>
      <c r="F31" s="318"/>
      <c r="G31" s="327"/>
      <c r="H31" s="321"/>
      <c r="I31" s="322"/>
      <c r="J31" s="322"/>
      <c r="K31" s="326"/>
      <c r="L31" s="324"/>
      <c r="M31" s="320"/>
      <c r="N31" s="325"/>
      <c r="O31" s="320"/>
      <c r="P31" s="320"/>
      <c r="Q31" s="320"/>
    </row>
    <row r="32" spans="1:26" ht="15.75">
      <c r="A32" s="317">
        <f t="shared" si="0"/>
        <v>19</v>
      </c>
      <c r="B32" s="327"/>
      <c r="C32" s="327"/>
      <c r="D32" s="319"/>
      <c r="E32" s="318"/>
      <c r="F32" s="318"/>
      <c r="G32" s="327"/>
      <c r="H32" s="321"/>
      <c r="I32" s="322"/>
      <c r="J32" s="322"/>
      <c r="K32" s="326"/>
      <c r="L32" s="324"/>
      <c r="M32" s="320"/>
      <c r="N32" s="325"/>
      <c r="O32" s="320"/>
      <c r="P32" s="320"/>
      <c r="Q32" s="320"/>
    </row>
    <row r="33" spans="1:17" ht="15.75">
      <c r="A33" s="317">
        <f t="shared" si="0"/>
        <v>20</v>
      </c>
      <c r="B33" s="329"/>
      <c r="C33" s="329"/>
      <c r="D33" s="319"/>
      <c r="E33" s="318"/>
      <c r="F33" s="318"/>
      <c r="G33" s="327"/>
      <c r="H33" s="321"/>
      <c r="I33" s="322"/>
      <c r="J33" s="322"/>
      <c r="K33" s="326"/>
      <c r="L33" s="324"/>
      <c r="M33" s="320"/>
      <c r="N33" s="325"/>
      <c r="O33" s="320"/>
      <c r="P33" s="320"/>
      <c r="Q33" s="320"/>
    </row>
    <row r="34" spans="1:17" ht="15.75">
      <c r="A34" s="317">
        <f t="shared" si="0"/>
        <v>21</v>
      </c>
      <c r="B34" s="327"/>
      <c r="C34" s="327"/>
      <c r="D34" s="319"/>
      <c r="E34" s="318"/>
      <c r="F34" s="318"/>
      <c r="G34" s="327"/>
      <c r="H34" s="321"/>
      <c r="I34" s="322"/>
      <c r="J34" s="322"/>
      <c r="K34" s="326"/>
      <c r="L34" s="324"/>
      <c r="M34" s="320"/>
      <c r="N34" s="325"/>
      <c r="O34" s="320"/>
      <c r="P34" s="320"/>
      <c r="Q34" s="320"/>
    </row>
    <row r="35" spans="1:17" ht="15.75">
      <c r="A35" s="317">
        <f t="shared" si="0"/>
        <v>22</v>
      </c>
      <c r="B35" s="327"/>
      <c r="C35" s="327"/>
      <c r="D35" s="319"/>
      <c r="E35" s="318"/>
      <c r="F35" s="318"/>
      <c r="G35" s="327"/>
      <c r="H35" s="321"/>
      <c r="I35" s="322"/>
      <c r="J35" s="322"/>
      <c r="K35" s="326"/>
      <c r="L35" s="324"/>
      <c r="M35" s="320"/>
      <c r="N35" s="325"/>
      <c r="O35" s="320"/>
      <c r="P35" s="320"/>
      <c r="Q35" s="320"/>
    </row>
    <row r="36" spans="1:17" ht="15.75">
      <c r="A36" s="317">
        <f t="shared" si="0"/>
        <v>23</v>
      </c>
      <c r="B36" s="327"/>
      <c r="C36" s="327"/>
      <c r="D36" s="319"/>
      <c r="E36" s="318"/>
      <c r="F36" s="318"/>
      <c r="G36" s="327"/>
      <c r="H36" s="321"/>
      <c r="I36" s="322"/>
      <c r="J36" s="322"/>
      <c r="K36" s="326"/>
      <c r="L36" s="324"/>
      <c r="M36" s="320"/>
      <c r="N36" s="325"/>
      <c r="O36" s="320"/>
      <c r="P36" s="320"/>
      <c r="Q36" s="320"/>
    </row>
    <row r="37" spans="1:17" ht="15.75">
      <c r="A37" s="317">
        <f t="shared" si="0"/>
        <v>24</v>
      </c>
      <c r="B37" s="327"/>
      <c r="C37" s="327"/>
      <c r="D37" s="319"/>
      <c r="E37" s="318"/>
      <c r="F37" s="318"/>
      <c r="G37" s="327"/>
      <c r="H37" s="321"/>
      <c r="I37" s="322"/>
      <c r="J37" s="322"/>
      <c r="K37" s="326"/>
      <c r="L37" s="324"/>
      <c r="M37" s="320"/>
      <c r="N37" s="325"/>
      <c r="O37" s="320"/>
      <c r="P37" s="320"/>
      <c r="Q37" s="320"/>
    </row>
    <row r="38" spans="1:17" ht="15.75">
      <c r="A38" s="317">
        <f t="shared" si="0"/>
        <v>25</v>
      </c>
      <c r="B38" s="327"/>
      <c r="C38" s="327"/>
      <c r="D38" s="319"/>
      <c r="E38" s="318"/>
      <c r="F38" s="318"/>
      <c r="G38" s="327"/>
      <c r="H38" s="321"/>
      <c r="I38" s="322"/>
      <c r="J38" s="322"/>
      <c r="K38" s="326"/>
      <c r="L38" s="324"/>
      <c r="M38" s="320"/>
      <c r="N38" s="325"/>
      <c r="O38" s="320"/>
      <c r="P38" s="320"/>
      <c r="Q38" s="320"/>
    </row>
    <row r="39" spans="1:17" ht="15.75">
      <c r="A39" s="317">
        <f t="shared" si="0"/>
        <v>26</v>
      </c>
      <c r="B39" s="327"/>
      <c r="C39" s="327"/>
      <c r="D39" s="319"/>
      <c r="E39" s="318"/>
      <c r="F39" s="318"/>
      <c r="G39" s="327"/>
      <c r="H39" s="321"/>
      <c r="I39" s="322"/>
      <c r="J39" s="322"/>
      <c r="K39" s="326"/>
      <c r="L39" s="324"/>
      <c r="M39" s="320"/>
      <c r="N39" s="325"/>
      <c r="O39" s="320"/>
      <c r="P39" s="320"/>
      <c r="Q39" s="320"/>
    </row>
    <row r="40" spans="1:17" ht="15.75">
      <c r="A40" s="317">
        <f t="shared" si="0"/>
        <v>27</v>
      </c>
      <c r="B40" s="327"/>
      <c r="C40" s="327"/>
      <c r="D40" s="319"/>
      <c r="E40" s="318"/>
      <c r="F40" s="318"/>
      <c r="G40" s="327"/>
      <c r="H40" s="321"/>
      <c r="I40" s="322"/>
      <c r="J40" s="322"/>
      <c r="K40" s="326"/>
      <c r="L40" s="324"/>
      <c r="M40" s="320"/>
      <c r="N40" s="325"/>
      <c r="O40" s="320"/>
      <c r="P40" s="320"/>
      <c r="Q40" s="320"/>
    </row>
    <row r="41" spans="1:17" ht="15.75">
      <c r="A41" s="317">
        <f t="shared" si="0"/>
        <v>28</v>
      </c>
      <c r="B41" s="327"/>
      <c r="C41" s="327"/>
      <c r="D41" s="319"/>
      <c r="E41" s="318"/>
      <c r="F41" s="318"/>
      <c r="G41" s="327"/>
      <c r="H41" s="321"/>
      <c r="I41" s="322"/>
      <c r="J41" s="322"/>
      <c r="K41" s="326"/>
      <c r="L41" s="324"/>
      <c r="M41" s="320"/>
      <c r="N41" s="325"/>
      <c r="O41" s="320"/>
      <c r="P41" s="320"/>
      <c r="Q41" s="320"/>
    </row>
    <row r="42" spans="1:17" ht="15.75">
      <c r="A42" s="317">
        <f t="shared" si="0"/>
        <v>29</v>
      </c>
      <c r="B42" s="327"/>
      <c r="C42" s="327"/>
      <c r="D42" s="319"/>
      <c r="E42" s="318"/>
      <c r="F42" s="318"/>
      <c r="G42" s="327"/>
      <c r="H42" s="321"/>
      <c r="I42" s="322"/>
      <c r="J42" s="322"/>
      <c r="K42" s="326"/>
      <c r="L42" s="324"/>
      <c r="M42" s="320"/>
      <c r="N42" s="325"/>
      <c r="O42" s="320"/>
      <c r="P42" s="320"/>
      <c r="Q42" s="320"/>
    </row>
    <row r="43" spans="1:17" ht="15.75">
      <c r="A43" s="317">
        <f t="shared" si="0"/>
        <v>30</v>
      </c>
      <c r="B43" s="327"/>
      <c r="C43" s="327"/>
      <c r="D43" s="319"/>
      <c r="E43" s="318"/>
      <c r="F43" s="318"/>
      <c r="G43" s="327"/>
      <c r="H43" s="321"/>
      <c r="I43" s="322"/>
      <c r="J43" s="322"/>
      <c r="K43" s="326"/>
      <c r="L43" s="324"/>
      <c r="M43" s="320"/>
      <c r="N43" s="325"/>
      <c r="O43" s="320"/>
      <c r="P43" s="320"/>
      <c r="Q43" s="320"/>
    </row>
    <row r="44" spans="1:17" ht="15.75">
      <c r="A44" s="317">
        <f t="shared" si="0"/>
        <v>31</v>
      </c>
      <c r="B44" s="327"/>
      <c r="C44" s="327"/>
      <c r="D44" s="319"/>
      <c r="E44" s="318"/>
      <c r="F44" s="318"/>
      <c r="G44" s="327"/>
      <c r="H44" s="321"/>
      <c r="I44" s="322"/>
      <c r="J44" s="322"/>
      <c r="K44" s="326"/>
      <c r="L44" s="324"/>
      <c r="M44" s="320"/>
      <c r="N44" s="325"/>
      <c r="O44" s="320"/>
      <c r="P44" s="320"/>
      <c r="Q44" s="320"/>
    </row>
    <row r="45" spans="1:17" ht="15.75">
      <c r="A45" s="317">
        <f t="shared" si="0"/>
        <v>32</v>
      </c>
      <c r="B45" s="327"/>
      <c r="C45" s="327"/>
      <c r="D45" s="319"/>
      <c r="E45" s="318"/>
      <c r="F45" s="318"/>
      <c r="G45" s="327"/>
      <c r="H45" s="321"/>
      <c r="I45" s="322"/>
      <c r="J45" s="322"/>
      <c r="K45" s="326"/>
      <c r="L45" s="324"/>
      <c r="M45" s="320"/>
      <c r="N45" s="325"/>
      <c r="O45" s="320"/>
      <c r="P45" s="320"/>
      <c r="Q45" s="320"/>
    </row>
    <row r="46" spans="1:17" ht="15.75">
      <c r="A46" s="317">
        <f t="shared" si="0"/>
        <v>33</v>
      </c>
      <c r="B46" s="327"/>
      <c r="C46" s="327"/>
      <c r="D46" s="319"/>
      <c r="E46" s="320"/>
      <c r="F46" s="320"/>
      <c r="G46" s="327"/>
      <c r="H46" s="321"/>
      <c r="I46" s="322"/>
      <c r="J46" s="322"/>
      <c r="K46" s="326"/>
      <c r="L46" s="324"/>
      <c r="M46" s="320"/>
      <c r="N46" s="325"/>
      <c r="O46" s="320"/>
      <c r="P46" s="320"/>
      <c r="Q46" s="320"/>
    </row>
    <row r="47" spans="1:17" ht="15.75">
      <c r="A47" s="317">
        <f t="shared" si="0"/>
        <v>34</v>
      </c>
      <c r="B47" s="327"/>
      <c r="C47" s="327"/>
      <c r="D47" s="319"/>
      <c r="E47" s="318"/>
      <c r="F47" s="318"/>
      <c r="G47" s="327"/>
      <c r="H47" s="321"/>
      <c r="I47" s="322"/>
      <c r="J47" s="322"/>
      <c r="K47" s="326"/>
      <c r="L47" s="324"/>
      <c r="M47" s="320"/>
      <c r="N47" s="325"/>
      <c r="O47" s="320"/>
      <c r="P47" s="320"/>
      <c r="Q47" s="320"/>
    </row>
    <row r="48" spans="1:17" ht="15.75">
      <c r="A48" s="317">
        <f t="shared" si="0"/>
        <v>35</v>
      </c>
      <c r="B48" s="327"/>
      <c r="C48" s="327"/>
      <c r="D48" s="319"/>
      <c r="E48" s="318"/>
      <c r="F48" s="318"/>
      <c r="G48" s="327"/>
      <c r="H48" s="321"/>
      <c r="I48" s="322"/>
      <c r="J48" s="322"/>
      <c r="K48" s="326"/>
      <c r="L48" s="324"/>
      <c r="M48" s="320"/>
      <c r="N48" s="325"/>
      <c r="O48" s="320"/>
      <c r="P48" s="320"/>
      <c r="Q48" s="320"/>
    </row>
    <row r="49" spans="1:17" ht="15.75">
      <c r="A49" s="317">
        <f t="shared" si="0"/>
        <v>36</v>
      </c>
      <c r="B49" s="327"/>
      <c r="C49" s="327"/>
      <c r="D49" s="319"/>
      <c r="E49" s="318"/>
      <c r="F49" s="318"/>
      <c r="G49" s="327"/>
      <c r="H49" s="321"/>
      <c r="I49" s="322"/>
      <c r="J49" s="322"/>
      <c r="K49" s="326"/>
      <c r="L49" s="324"/>
      <c r="M49" s="320"/>
      <c r="N49" s="325"/>
      <c r="O49" s="320"/>
      <c r="P49" s="320"/>
      <c r="Q49" s="320"/>
    </row>
    <row r="50" spans="1:17" ht="15.75">
      <c r="A50" s="317">
        <f t="shared" si="0"/>
        <v>37</v>
      </c>
      <c r="B50" s="327"/>
      <c r="C50" s="327"/>
      <c r="D50" s="319"/>
      <c r="E50" s="318"/>
      <c r="F50" s="318"/>
      <c r="G50" s="327"/>
      <c r="H50" s="321"/>
      <c r="I50" s="322"/>
      <c r="J50" s="322"/>
      <c r="K50" s="326"/>
      <c r="L50" s="324"/>
      <c r="M50" s="320"/>
      <c r="N50" s="325"/>
      <c r="O50" s="320"/>
      <c r="P50" s="320"/>
      <c r="Q50" s="320"/>
    </row>
    <row r="51" spans="1:17" ht="15.75">
      <c r="A51" s="317">
        <f t="shared" si="0"/>
        <v>38</v>
      </c>
      <c r="B51" s="327"/>
      <c r="C51" s="327"/>
      <c r="D51" s="319"/>
      <c r="E51" s="318"/>
      <c r="F51" s="318"/>
      <c r="G51" s="327"/>
      <c r="H51" s="321"/>
      <c r="I51" s="322"/>
      <c r="J51" s="322"/>
      <c r="K51" s="326"/>
      <c r="L51" s="324"/>
      <c r="M51" s="320"/>
      <c r="N51" s="325"/>
      <c r="O51" s="320"/>
      <c r="P51" s="320"/>
      <c r="Q51" s="320"/>
    </row>
    <row r="52" spans="1:17" ht="15.75">
      <c r="A52" s="317">
        <f t="shared" si="0"/>
        <v>39</v>
      </c>
      <c r="B52" s="327"/>
      <c r="C52" s="327"/>
      <c r="D52" s="319"/>
      <c r="E52" s="318"/>
      <c r="F52" s="318"/>
      <c r="G52" s="327"/>
      <c r="H52" s="321"/>
      <c r="I52" s="322"/>
      <c r="J52" s="322"/>
      <c r="K52" s="326"/>
      <c r="L52" s="324"/>
      <c r="M52" s="320"/>
      <c r="N52" s="325"/>
      <c r="O52" s="320"/>
      <c r="P52" s="320"/>
      <c r="Q52" s="320"/>
    </row>
    <row r="53" spans="1:17" ht="15.75">
      <c r="A53" s="317">
        <f t="shared" si="0"/>
        <v>40</v>
      </c>
      <c r="B53" s="327"/>
      <c r="C53" s="327"/>
      <c r="D53" s="319"/>
      <c r="E53" s="318"/>
      <c r="F53" s="318"/>
      <c r="G53" s="327"/>
      <c r="H53" s="321"/>
      <c r="I53" s="322"/>
      <c r="J53" s="322"/>
      <c r="K53" s="326"/>
      <c r="L53" s="324"/>
      <c r="M53" s="320"/>
      <c r="N53" s="325"/>
      <c r="O53" s="320"/>
      <c r="P53" s="320"/>
      <c r="Q53" s="320"/>
    </row>
    <row r="54" spans="1:17" ht="15.75">
      <c r="A54" s="317">
        <f t="shared" si="0"/>
        <v>41</v>
      </c>
      <c r="B54" s="327"/>
      <c r="C54" s="327"/>
      <c r="D54" s="319"/>
      <c r="E54" s="318"/>
      <c r="F54" s="318"/>
      <c r="G54" s="327"/>
      <c r="H54" s="321"/>
      <c r="I54" s="322"/>
      <c r="J54" s="322"/>
      <c r="K54" s="326"/>
      <c r="L54" s="324"/>
      <c r="M54" s="320"/>
      <c r="N54" s="325"/>
      <c r="O54" s="320"/>
      <c r="P54" s="320"/>
      <c r="Q54" s="320"/>
    </row>
    <row r="55" spans="1:17" ht="15.75">
      <c r="A55" s="317">
        <f t="shared" si="0"/>
        <v>42</v>
      </c>
      <c r="B55" s="327"/>
      <c r="C55" s="327"/>
      <c r="D55" s="319"/>
      <c r="E55" s="318"/>
      <c r="F55" s="318"/>
      <c r="G55" s="327"/>
      <c r="H55" s="321"/>
      <c r="I55" s="322"/>
      <c r="J55" s="322"/>
      <c r="K55" s="326"/>
      <c r="L55" s="324"/>
      <c r="M55" s="320"/>
      <c r="N55" s="325"/>
      <c r="O55" s="320"/>
      <c r="P55" s="320"/>
      <c r="Q55" s="320"/>
    </row>
    <row r="56" spans="1:17" ht="15.75">
      <c r="A56" s="317">
        <f t="shared" si="0"/>
        <v>43</v>
      </c>
      <c r="B56" s="327"/>
      <c r="C56" s="327"/>
      <c r="D56" s="319"/>
      <c r="E56" s="318"/>
      <c r="F56" s="318"/>
      <c r="G56" s="327"/>
      <c r="H56" s="321"/>
      <c r="I56" s="322"/>
      <c r="J56" s="322"/>
      <c r="K56" s="326"/>
      <c r="L56" s="324"/>
      <c r="M56" s="320"/>
      <c r="N56" s="325"/>
      <c r="O56" s="320"/>
      <c r="P56" s="320"/>
      <c r="Q56" s="320"/>
    </row>
    <row r="57" spans="1:17" ht="15.75">
      <c r="A57" s="317">
        <f t="shared" si="0"/>
        <v>44</v>
      </c>
      <c r="B57" s="327"/>
      <c r="C57" s="327"/>
      <c r="D57" s="319"/>
      <c r="E57" s="318"/>
      <c r="F57" s="318"/>
      <c r="G57" s="327"/>
      <c r="H57" s="321"/>
      <c r="I57" s="322"/>
      <c r="J57" s="322"/>
      <c r="K57" s="326"/>
      <c r="L57" s="324"/>
      <c r="M57" s="320"/>
      <c r="N57" s="325"/>
      <c r="O57" s="320"/>
      <c r="P57" s="320"/>
      <c r="Q57" s="320"/>
    </row>
    <row r="58" spans="1:17" ht="15.75">
      <c r="A58" s="317">
        <f t="shared" si="0"/>
        <v>45</v>
      </c>
      <c r="B58" s="327"/>
      <c r="C58" s="327"/>
      <c r="D58" s="319"/>
      <c r="E58" s="320"/>
      <c r="F58" s="320"/>
      <c r="G58" s="327"/>
      <c r="H58" s="321"/>
      <c r="I58" s="322"/>
      <c r="J58" s="322"/>
      <c r="K58" s="326"/>
      <c r="L58" s="324"/>
      <c r="M58" s="320"/>
      <c r="N58" s="325"/>
      <c r="O58" s="320"/>
      <c r="P58" s="320"/>
      <c r="Q58" s="320"/>
    </row>
    <row r="59" spans="1:17" ht="15.75">
      <c r="A59" s="317">
        <f t="shared" si="0"/>
        <v>46</v>
      </c>
      <c r="B59" s="327"/>
      <c r="C59" s="327"/>
      <c r="D59" s="319"/>
      <c r="E59" s="320"/>
      <c r="F59" s="320"/>
      <c r="G59" s="327"/>
      <c r="H59" s="321"/>
      <c r="I59" s="322"/>
      <c r="J59" s="322"/>
      <c r="K59" s="326"/>
      <c r="L59" s="324"/>
      <c r="M59" s="320"/>
      <c r="N59" s="325"/>
      <c r="O59" s="320"/>
      <c r="P59" s="320"/>
      <c r="Q59" s="320"/>
    </row>
    <row r="60" spans="1:17" ht="15.75">
      <c r="A60" s="317">
        <f t="shared" si="0"/>
        <v>47</v>
      </c>
      <c r="B60" s="327"/>
      <c r="C60" s="327"/>
      <c r="D60" s="319"/>
      <c r="E60" s="320"/>
      <c r="F60" s="320"/>
      <c r="G60" s="327"/>
      <c r="H60" s="321"/>
      <c r="I60" s="322"/>
      <c r="J60" s="322"/>
      <c r="K60" s="326"/>
      <c r="L60" s="324"/>
      <c r="M60" s="320"/>
      <c r="N60" s="325"/>
      <c r="O60" s="320"/>
      <c r="P60" s="320"/>
      <c r="Q60" s="320"/>
    </row>
    <row r="61" spans="1:17" ht="15.75">
      <c r="A61" s="317">
        <f t="shared" si="0"/>
        <v>48</v>
      </c>
      <c r="B61" s="327"/>
      <c r="C61" s="327"/>
      <c r="D61" s="319"/>
      <c r="E61" s="320"/>
      <c r="F61" s="320"/>
      <c r="G61" s="327"/>
      <c r="H61" s="321"/>
      <c r="I61" s="322"/>
      <c r="J61" s="322"/>
      <c r="K61" s="326"/>
      <c r="L61" s="324"/>
      <c r="M61" s="320"/>
      <c r="N61" s="325"/>
      <c r="O61" s="320"/>
      <c r="P61" s="320"/>
      <c r="Q61" s="320"/>
    </row>
    <row r="62" spans="1:17" ht="15.75">
      <c r="A62" s="317">
        <f t="shared" si="0"/>
        <v>49</v>
      </c>
      <c r="B62" s="327"/>
      <c r="C62" s="328"/>
      <c r="D62" s="319"/>
      <c r="E62" s="320"/>
      <c r="F62" s="320"/>
      <c r="G62" s="327"/>
      <c r="H62" s="321"/>
      <c r="I62" s="322"/>
      <c r="J62" s="322"/>
      <c r="K62" s="326"/>
      <c r="L62" s="324"/>
      <c r="M62" s="320"/>
      <c r="N62" s="325"/>
      <c r="O62" s="320"/>
      <c r="P62" s="320"/>
      <c r="Q62" s="320"/>
    </row>
  </sheetData>
  <mergeCells count="8">
    <mergeCell ref="A9:E9"/>
    <mergeCell ref="A10:E10"/>
    <mergeCell ref="A2:Q2"/>
    <mergeCell ref="A3:Q3"/>
    <mergeCell ref="A4:Q4"/>
    <mergeCell ref="A5:B6"/>
    <mergeCell ref="A7:E7"/>
    <mergeCell ref="A8:E8"/>
  </mergeCells>
  <dataValidations count="2">
    <dataValidation type="list" allowBlank="1" showInputMessage="1" showErrorMessage="1" prompt="вибрати данні " sqref="G16:G62">
      <formula1>$U$12:$U$15</formula1>
    </dataValidation>
    <dataValidation type="list" allowBlank="1" showInputMessage="1" showErrorMessage="1" prompt="вибрати данні " sqref="G14:G15">
      <formula1>$S$12:$S$16</formula1>
    </dataValidation>
  </dataValidations>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80"/>
  <sheetViews>
    <sheetView topLeftCell="W1" zoomScaleNormal="100" workbookViewId="0">
      <selection activeCell="AE24" sqref="AE24"/>
    </sheetView>
  </sheetViews>
  <sheetFormatPr defaultColWidth="8.28515625" defaultRowHeight="15"/>
  <cols>
    <col min="1" max="1" width="8.28515625" customWidth="1"/>
    <col min="2" max="2" width="4.140625" style="201" customWidth="1"/>
    <col min="3" max="3" width="8.85546875" style="201" customWidth="1"/>
    <col min="4" max="4" width="76.42578125" style="202" customWidth="1"/>
    <col min="5" max="5" width="10.85546875" style="201" bestFit="1" customWidth="1"/>
    <col min="6" max="7" width="10.140625" style="201" bestFit="1" customWidth="1"/>
    <col min="8" max="8" width="9" style="201" bestFit="1" customWidth="1"/>
    <col min="9" max="9" width="6.42578125" style="201" customWidth="1"/>
    <col min="10" max="10" width="2.140625" style="201" bestFit="1" customWidth="1"/>
    <col min="11" max="11" width="6.42578125" style="201" customWidth="1"/>
    <col min="12" max="12" width="3.28515625" style="201" bestFit="1" customWidth="1"/>
    <col min="13" max="20" width="6.42578125" style="201" customWidth="1"/>
    <col min="21" max="21" width="3.85546875" style="201" customWidth="1"/>
    <col min="22" max="22" width="8" style="201" customWidth="1"/>
    <col min="23" max="23" width="81.42578125" style="201" customWidth="1"/>
    <col min="24" max="24" width="8.28515625" style="201" customWidth="1"/>
    <col min="25" max="25" width="19.28515625" style="201" customWidth="1"/>
    <col min="26" max="26" width="8.85546875" style="201" customWidth="1"/>
    <col min="27" max="27" width="16.42578125" style="201" bestFit="1" customWidth="1"/>
    <col min="28" max="28" width="11.7109375" style="201" customWidth="1"/>
    <col min="30" max="30" width="18.42578125" customWidth="1"/>
    <col min="31" max="31" width="14.140625" customWidth="1"/>
    <col min="32" max="32" width="19.42578125" customWidth="1"/>
    <col min="34" max="34" width="12.28515625" bestFit="1" customWidth="1"/>
    <col min="35" max="35" width="21.42578125" customWidth="1"/>
    <col min="36" max="36" width="18.42578125" customWidth="1"/>
    <col min="37" max="37" width="45.140625" style="57" bestFit="1" customWidth="1"/>
    <col min="38" max="38" width="27.42578125" style="57" customWidth="1"/>
  </cols>
  <sheetData>
    <row r="1" spans="2:38" s="528" customFormat="1">
      <c r="B1" s="527"/>
      <c r="C1" s="527"/>
      <c r="D1" s="527"/>
      <c r="E1" s="527"/>
      <c r="F1" s="527"/>
      <c r="G1" s="527"/>
      <c r="H1" s="527"/>
      <c r="I1" s="527"/>
      <c r="J1" s="527">
        <f>SUM(J2:J52)</f>
        <v>0</v>
      </c>
      <c r="K1" s="527"/>
      <c r="L1" s="527">
        <f>SUM(L2:L52)</f>
        <v>0</v>
      </c>
      <c r="M1" s="527"/>
      <c r="N1" s="527"/>
      <c r="O1" s="527"/>
      <c r="P1" s="527"/>
      <c r="Q1" s="527"/>
      <c r="R1" s="527"/>
      <c r="S1" s="527"/>
      <c r="T1" s="527"/>
      <c r="U1" s="527"/>
      <c r="V1" s="527"/>
      <c r="W1" s="527"/>
      <c r="X1" s="527"/>
      <c r="Y1" s="527"/>
      <c r="Z1" s="527"/>
      <c r="AA1" s="527"/>
      <c r="AB1" s="527"/>
      <c r="AD1" s="277">
        <f>MAX(AD2:AD76)</f>
        <v>0</v>
      </c>
      <c r="AE1" s="277"/>
      <c r="AH1" s="528" t="s">
        <v>597</v>
      </c>
      <c r="AI1" s="528" t="s">
        <v>598</v>
      </c>
      <c r="AJ1" s="528" t="s">
        <v>599</v>
      </c>
    </row>
    <row r="2" spans="2:38" s="528" customFormat="1">
      <c r="B2" s="284">
        <f>IF(Налаштування!A16&gt;=1,1,0)</f>
        <v>0</v>
      </c>
      <c r="C2" s="284" t="str">
        <f>IF(B2&gt;0,VLOOKUP(B2,Налаштування!$A$17:$N$95,6,0)," ")</f>
        <v xml:space="preserve"> </v>
      </c>
      <c r="D2" s="285" t="str">
        <f>IF(B2&gt;0,VLOOKUP(B2,Налаштування!$A$17:$N$95,5,0)," ")</f>
        <v xml:space="preserve"> </v>
      </c>
      <c r="E2" s="527" t="str">
        <f>IF(B2&gt;0,VLOOKUP(B2,Налаштування!$A$17:$N$95,11,0)," ")</f>
        <v xml:space="preserve"> </v>
      </c>
      <c r="F2" s="527" t="str">
        <f>IF(B2&gt;0,VLOOKUP(B2,Налаштування!$A$17:$N$95,12,0)," ")</f>
        <v xml:space="preserve"> </v>
      </c>
      <c r="G2" s="527" t="str">
        <f>IF(B2&gt;0,VLOOKUP(B2,Налаштування!$A$17:$N$95,13,0)," ")</f>
        <v xml:space="preserve"> </v>
      </c>
      <c r="H2" s="527" t="str">
        <f>IF(B2&gt;0,VLOOKUP(B2,Налаштування!$A$17:$N$95,14,0)," ")</f>
        <v xml:space="preserve"> </v>
      </c>
      <c r="I2" s="527"/>
      <c r="J2" s="527">
        <f>IF(E2=Налаштування!$AA$1,1,0)</f>
        <v>0</v>
      </c>
      <c r="K2" s="527"/>
      <c r="L2" s="527">
        <f>IF(E2=Налаштування!$AA$2,1,0)</f>
        <v>0</v>
      </c>
      <c r="M2" s="527"/>
      <c r="N2" s="527"/>
      <c r="O2" s="527"/>
      <c r="P2" s="527"/>
      <c r="Q2" s="527"/>
      <c r="R2" s="527"/>
      <c r="S2" s="527"/>
      <c r="T2" s="527"/>
      <c r="U2" s="286">
        <f>IF(Налаштування!B16&gt;=1,1,0)</f>
        <v>1</v>
      </c>
      <c r="V2" s="529" t="str">
        <f>IF(U2&gt;0,VLOOKUP(U2,Налаштування!$B$17:$L$99,5,0)," ")</f>
        <v>Альянс</v>
      </c>
      <c r="W2" s="529" t="str">
        <f>IF(U2&gt;0,VLOOKUP(U2,Налаштування!$B$17:$L$99,4,0)," ")</f>
        <v>27А.Підтримка у підготовці та оснащенні приміщень для ЗПТ</v>
      </c>
      <c r="X2" s="527"/>
      <c r="Y2" s="529">
        <f>IF(MAX($AD$2:$AD$6)&gt;=1,1,0)</f>
        <v>0</v>
      </c>
      <c r="Z2" s="529" t="str">
        <f>IF(Y2="","",IF(Y2&gt;0,VLOOKUP(Y2,$AD$2:$AF$6,2,0)," "))</f>
        <v xml:space="preserve"> </v>
      </c>
      <c r="AA2" s="529" t="str">
        <f>IF(Y2="","",IF(Y2&gt;0,VLOOKUP(Y2,$AD$2:$AF$6,3,0)," "))</f>
        <v xml:space="preserve"> </v>
      </c>
      <c r="AB2" s="529" t="str">
        <f>Z2</f>
        <v xml:space="preserve"> </v>
      </c>
      <c r="AD2" s="528">
        <f>IF(AG2="ТАК",1,0)</f>
        <v>0</v>
      </c>
      <c r="AE2" s="528" t="s">
        <v>115</v>
      </c>
      <c r="AF2" s="530" t="s">
        <v>592</v>
      </c>
      <c r="AG2" s="528" t="str">
        <f>IF(AH2=0,"","ТАК")</f>
        <v/>
      </c>
      <c r="AH2" s="531">
        <f>SUMIF(Налаштування!$O$17:$O$99,Закони!AF2,Налаштування!$N$17:$N$99)</f>
        <v>0</v>
      </c>
      <c r="AI2" s="531">
        <f>SUMIF(Дод.3.2.Бюджет_АДМ!$C$5:$C$180,Закони!AF2,Дод.3.2.Бюджет_АДМ!$AC$4:$AC$181)+SUMIF(Дод.3.2.Бюджет_АДМ!$C$5:$C$180,Закони!AF2,Дод.3.2.Бюджет_АДМ!$AD$4:$AD$181)</f>
        <v>0</v>
      </c>
      <c r="AJ2" s="531">
        <f>SUMIF(Дод.3.2.Бюджет_АДМ!$C$5:$C$180,Закони!AF2,Дод.3.2.Бюджет_АДМ!$AE$4:$AE$181)+SUMIF(Дод.3.2.Бюджет_АДМ!$C$5:$C$180,Закони!AF2,Дод.3.2.Бюджет_АДМ!$AF$4:$AF$181)</f>
        <v>0</v>
      </c>
      <c r="AL2" s="528" t="str">
        <f>IF((AI2+AJ2)&gt;AH2,"Перевищення допустомої суми адміністативних витрат","")</f>
        <v/>
      </c>
    </row>
    <row r="3" spans="2:38" s="528" customFormat="1">
      <c r="B3" s="284" t="str">
        <f>IF(B2=Налаштування!$A$16,"",IF(B2="","",IF(MAX($B$1:$B2)&lt;MAX(Налаштування!$B$17:$C$95),B2+1,0)))</f>
        <v/>
      </c>
      <c r="C3" s="284" t="str">
        <f>IF(B3="","",IF(B3&gt;0,VLOOKUP(B3,Налаштування!$A$17:$N$95,6,0)," "))</f>
        <v/>
      </c>
      <c r="D3" s="532" t="str">
        <f>IF(B3="","",IF(B3&gt;0,VLOOKUP(B3,Налаштування!$A$17:$N$95,5,0)," "))</f>
        <v/>
      </c>
      <c r="E3" s="527" t="str">
        <f>IF(B3="","",IF(B3&gt;0,VLOOKUP(B3,Налаштування!$A$17:$N$95,11,0)," "))</f>
        <v/>
      </c>
      <c r="F3" s="527" t="str">
        <f>IF(B3="","",IF(B3&gt;0,VLOOKUP(B3,Налаштування!$A$17:$N$83,12,0)," "))</f>
        <v/>
      </c>
      <c r="G3" s="527" t="str">
        <f>IF(B3="","",IF(B3&gt;0,VLOOKUP(B3,Налаштування!$A$17:$N$83,13,0)," "))</f>
        <v/>
      </c>
      <c r="H3" s="527" t="str">
        <f>IF(B3="","",IF(B3&gt;0,VLOOKUP(B3,Налаштування!$A$17:$N$83,14,0)," "))</f>
        <v/>
      </c>
      <c r="I3" s="527"/>
      <c r="J3" s="527" t="str">
        <f>IF(B3="","",IF(E3=Налаштування!$AA$1,1,0))</f>
        <v/>
      </c>
      <c r="K3" s="527"/>
      <c r="L3" s="527" t="str">
        <f>IF(B3="","",IF(E3=Налаштування!$AA$2,1,0))</f>
        <v/>
      </c>
      <c r="M3" s="527"/>
      <c r="N3" s="527"/>
      <c r="O3" s="527"/>
      <c r="P3" s="527"/>
      <c r="Q3" s="527"/>
      <c r="R3" s="527"/>
      <c r="S3" s="527"/>
      <c r="T3" s="527"/>
      <c r="U3" s="529" t="str">
        <f>IF(U2=Налаштування!$B$16,"",IF(U2="","",IF(MAX($U$1:$U2)&lt;MAX(Налаштування!$B$17:$C$99),U2+1,0)))</f>
        <v/>
      </c>
      <c r="V3" s="529" t="str">
        <f>IF(U3="","",IF(U3&gt;0,VLOOKUP(U3,Налаштування!$B$17:$L$99,5,0)," "))</f>
        <v/>
      </c>
      <c r="W3" s="529" t="str">
        <f>IF(U3="","",IF(U3&gt;0,VLOOKUP(U3,Налаштування!$B$17:$L$99,4,0)," "))</f>
        <v/>
      </c>
      <c r="X3" s="527"/>
      <c r="Y3" s="529">
        <f>IF(MAX($Y$1:$Y$2)&lt;$AD$1,Y2+1,0)</f>
        <v>0</v>
      </c>
      <c r="Z3" s="529" t="str">
        <f>IF(Y3="","",IF(Y3&gt;0,VLOOKUP(Y3,$AD$2:$AF$6,2,0)," "))</f>
        <v xml:space="preserve"> </v>
      </c>
      <c r="AA3" s="529" t="str">
        <f>IF(Y3="","",IF(Y3&gt;0,VLOOKUP(Y3,$AD$2:$AF$6,3,0)," "))</f>
        <v xml:space="preserve"> </v>
      </c>
      <c r="AB3" s="529" t="str">
        <f t="shared" ref="AB3:AB46" si="0">Z3</f>
        <v xml:space="preserve"> </v>
      </c>
      <c r="AD3" s="528">
        <f>IF(AG3="ТАК",COUNTIF($AG$2:$AG3,"ТАК"),0)</f>
        <v>0</v>
      </c>
      <c r="AE3" s="528" t="s">
        <v>115</v>
      </c>
      <c r="AF3" s="530" t="s">
        <v>593</v>
      </c>
      <c r="AG3" s="528" t="str">
        <f>IF(AH3=0,"","ТАК")</f>
        <v/>
      </c>
      <c r="AH3" s="531">
        <f>SUMIF(Налаштування!$O$17:$O$99,Закони!AF3,Налаштування!$N$17:$N$99)</f>
        <v>0</v>
      </c>
      <c r="AI3" s="531">
        <f>SUMIF(Дод.3.2.Бюджет_АДМ!$C$5:$C$180,Закони!AF3,Дод.3.2.Бюджет_АДМ!$AC$4:$AC$181)+SUMIF(Дод.3.2.Бюджет_АДМ!$C$5:$C$180,Закони!AF3,Дод.3.2.Бюджет_АДМ!$AD$4:$AD$181)</f>
        <v>0</v>
      </c>
      <c r="AJ3" s="531">
        <f>SUMIF(Дод.3.2.Бюджет_АДМ!$C$5:$C$180,Закони!AF3,Дод.3.2.Бюджет_АДМ!$AE$4:$AE$181)+SUMIF(Дод.3.2.Бюджет_АДМ!$C$5:$C$180,Закони!AF3,Дод.3.2.Бюджет_АДМ!$AF$4:$AF$181)</f>
        <v>0</v>
      </c>
      <c r="AK3" s="528" t="str">
        <f>IF(AJ3&gt;0,"Увага! Є адміністративні витрати в 2-му півріччі","")</f>
        <v/>
      </c>
      <c r="AL3" s="528" t="str">
        <f>IF((AI3+AJ3)&gt;AH3,"Перевищення допустомої суми адміністативних витрат","")</f>
        <v/>
      </c>
    </row>
    <row r="4" spans="2:38" s="528" customFormat="1">
      <c r="B4" s="284" t="str">
        <f>IF(B3=Налаштування!$A$16,"",IF(B3="","",IF(MAX($B$1:$B3)&lt;MAX(Налаштування!$B$17:$C$95),B3+1,0)))</f>
        <v/>
      </c>
      <c r="C4" s="284" t="str">
        <f>IF(B4="","",IF(B4&gt;0,VLOOKUP(B4,Налаштування!$A$17:$N$95,6,0)," "))</f>
        <v/>
      </c>
      <c r="D4" s="532" t="str">
        <f>IF(B4="","",IF(B4&gt;0,VLOOKUP(B4,Налаштування!$A$17:$N$95,5,0)," "))</f>
        <v/>
      </c>
      <c r="E4" s="527" t="str">
        <f>IF(B4="","",IF(B4&gt;0,VLOOKUP(B4,Налаштування!$A$17:$N$95,11,0)," "))</f>
        <v/>
      </c>
      <c r="F4" s="527" t="str">
        <f>IF(B4="","",IF(B4&gt;0,VLOOKUP(B4,Налаштування!$A$17:$N$83,12,0)," "))</f>
        <v/>
      </c>
      <c r="G4" s="527" t="str">
        <f>IF(B4="","",IF(B4&gt;0,VLOOKUP(B4,Налаштування!$A$17:$N$83,13,0)," "))</f>
        <v/>
      </c>
      <c r="H4" s="527" t="str">
        <f>IF(B4="","",IF(B4&gt;0,VLOOKUP(B4,Налаштування!$A$17:$N$83,14,0)," "))</f>
        <v/>
      </c>
      <c r="I4" s="527"/>
      <c r="J4" s="527" t="str">
        <f>IF(B4="","",IF(E4=Налаштування!$AA$1,1,0))</f>
        <v/>
      </c>
      <c r="K4" s="527"/>
      <c r="L4" s="527" t="str">
        <f>IF(B4="","",IF(E4=Налаштування!$AA$2,1,0))</f>
        <v/>
      </c>
      <c r="M4" s="527"/>
      <c r="N4" s="527"/>
      <c r="O4" s="527"/>
      <c r="P4" s="527"/>
      <c r="Q4" s="527"/>
      <c r="R4" s="527"/>
      <c r="S4" s="527"/>
      <c r="T4" s="527"/>
      <c r="U4" s="529" t="str">
        <f>IF(U3=Налаштування!$B$16,"",IF(U3="","",IF(MAX($U$1:$U3)&lt;MAX(Налаштування!$B$17:$C$99),U3+1,0)))</f>
        <v/>
      </c>
      <c r="V4" s="529" t="str">
        <f>IF(U4="","",IF(U4&gt;0,VLOOKUP(U4,Налаштування!$B$17:$L$99,5,0)," "))</f>
        <v/>
      </c>
      <c r="W4" s="529" t="str">
        <f>IF(U4="","",IF(U4&gt;0,VLOOKUP(U4,Налаштування!$B$17:$L$99,4,0)," "))</f>
        <v/>
      </c>
      <c r="X4" s="527"/>
      <c r="Y4" s="529">
        <f>IF(MAX($Y$1:$Y$3)&lt;$AD$1,Y3+1,0)</f>
        <v>0</v>
      </c>
      <c r="Z4" s="529" t="str">
        <f>IF(Y4="","",IF(Y4&gt;0,VLOOKUP(Y4,$AD$2:$AF$6,2,0)," "))</f>
        <v xml:space="preserve"> </v>
      </c>
      <c r="AA4" s="529" t="str">
        <f>IF(Y4="","",IF(Y4&gt;0,VLOOKUP(Y4,$AD$2:$AF$6,3,0)," "))</f>
        <v xml:space="preserve"> </v>
      </c>
      <c r="AB4" s="529" t="str">
        <f t="shared" si="0"/>
        <v xml:space="preserve"> </v>
      </c>
      <c r="AD4" s="528">
        <f>IF(AG4="ТАК",COUNTIF($AG$2:$AG4,"ТАК"),0)</f>
        <v>0</v>
      </c>
      <c r="AE4" s="528" t="s">
        <v>114</v>
      </c>
      <c r="AF4" s="530" t="s">
        <v>594</v>
      </c>
      <c r="AG4" s="528" t="str">
        <f>IF(AH4=0,"","ТАК")</f>
        <v/>
      </c>
      <c r="AH4" s="531">
        <f>SUMIF(Налаштування!$O$17:$O$99,Закони!AF4,Налаштування!$N$17:$N$99)</f>
        <v>0</v>
      </c>
      <c r="AI4" s="531">
        <f>SUMIF(Дод.3.2.Бюджет_АДМ!$C$5:$C$180,Закони!AF4,Дод.3.2.Бюджет_АДМ!$AC$4:$AC$181)+SUMIF(Дод.3.2.Бюджет_АДМ!$C$5:$C$180,Закони!AF4,Дод.3.2.Бюджет_АДМ!$AD$4:$AD$181)</f>
        <v>63</v>
      </c>
      <c r="AJ4" s="531">
        <f>SUMIF(Дод.3.2.Бюджет_АДМ!$C$5:$C$180,Закони!AF4,Дод.3.2.Бюджет_АДМ!$AE$4:$AE$181)+SUMIF(Дод.3.2.Бюджет_АДМ!$C$5:$C$180,Закони!AF4,Дод.3.2.Бюджет_АДМ!$AF$4:$AF$181)</f>
        <v>67</v>
      </c>
      <c r="AL4" s="533" t="str">
        <f>IF((AI4+AJ4)&gt;AH4,"Перевищення допустимої суми адміністративних витрат","")</f>
        <v>Перевищення допустимої суми адміністративних витрат</v>
      </c>
    </row>
    <row r="5" spans="2:38" s="528" customFormat="1">
      <c r="B5" s="284" t="str">
        <f>IF(B4=Налаштування!$A$16,"",IF(B4="","",IF(MAX($B$1:$B4)&lt;MAX(Налаштування!$B$17:$C$95),B4+1,0)))</f>
        <v/>
      </c>
      <c r="C5" s="284" t="str">
        <f>IF(B5="","",IF(B5&gt;0,VLOOKUP(B5,Налаштування!$A$17:$N$95,6,0)," "))</f>
        <v/>
      </c>
      <c r="D5" s="532" t="str">
        <f>IF(B5="","",IF(B5&gt;0,VLOOKUP(B5,Налаштування!$A$17:$N$95,5,0)," "))</f>
        <v/>
      </c>
      <c r="E5" s="527" t="str">
        <f>IF(B5="","",IF(B5&gt;0,VLOOKUP(B5,Налаштування!$A$17:$N$95,11,0)," "))</f>
        <v/>
      </c>
      <c r="F5" s="527" t="str">
        <f>IF(B5="","",IF(B5&gt;0,VLOOKUP(B5,Налаштування!$A$17:$N$83,12,0)," "))</f>
        <v/>
      </c>
      <c r="G5" s="527" t="str">
        <f>IF(B5="","",IF(B5&gt;0,VLOOKUP(B5,Налаштування!$A$17:$N$83,13,0)," "))</f>
        <v/>
      </c>
      <c r="H5" s="527" t="str">
        <f>IF(B5="","",IF(B5&gt;0,VLOOKUP(B5,Налаштування!$A$17:$N$83,14,0)," "))</f>
        <v/>
      </c>
      <c r="I5" s="527"/>
      <c r="J5" s="527" t="str">
        <f>IF(B5="","",IF(E5=Налаштування!$AA$1,1,0))</f>
        <v/>
      </c>
      <c r="K5" s="527"/>
      <c r="L5" s="527" t="str">
        <f>IF(B5="","",IF(E5=Налаштування!$AA$2,1,0))</f>
        <v/>
      </c>
      <c r="M5" s="527"/>
      <c r="N5" s="527"/>
      <c r="O5" s="527"/>
      <c r="P5" s="527"/>
      <c r="Q5" s="527"/>
      <c r="R5" s="527"/>
      <c r="S5" s="527"/>
      <c r="T5" s="527"/>
      <c r="U5" s="529" t="str">
        <f>IF(U4=Налаштування!$B$16,"",IF(U4="","",IF(MAX($U$1:$U4)&lt;MAX(Налаштування!$B$17:$C$99),U4+1,0)))</f>
        <v/>
      </c>
      <c r="V5" s="529" t="str">
        <f>IF(U5="","",IF(U5&gt;0,VLOOKUP(U5,Налаштування!$B$17:$L$99,5,0)," "))</f>
        <v/>
      </c>
      <c r="W5" s="529" t="str">
        <f>IF(U5="","",IF(U5&gt;0,VLOOKUP(U5,Налаштування!$B$17:$L$99,4,0)," "))</f>
        <v/>
      </c>
      <c r="X5" s="527"/>
      <c r="Y5" s="529">
        <f>IF(MAX($Y$1:$Y$4)&lt;$AD$1,Y4+1,0)</f>
        <v>0</v>
      </c>
      <c r="Z5" s="529" t="str">
        <f>IF(Y5="","",IF(Y5&gt;0,VLOOKUP(Y5,$AD$2:$AF$6,2,0)," "))</f>
        <v xml:space="preserve"> </v>
      </c>
      <c r="AA5" s="529" t="str">
        <f>IF(Y5="","",IF(Y5&gt;0,VLOOKUP(Y5,$AD$2:$AF$6,3,0)," "))</f>
        <v xml:space="preserve"> </v>
      </c>
      <c r="AB5" s="529" t="str">
        <f t="shared" si="0"/>
        <v xml:space="preserve"> </v>
      </c>
      <c r="AD5" s="528">
        <f>IF(AG5="ТАК",COUNTIF($AG$2:$AG5,"ТАК"),0)</f>
        <v>0</v>
      </c>
      <c r="AE5" s="528" t="s">
        <v>114</v>
      </c>
      <c r="AF5" s="530" t="s">
        <v>595</v>
      </c>
      <c r="AG5" s="528" t="str">
        <f>IF(AH5=0,"","ТАК")</f>
        <v/>
      </c>
      <c r="AH5" s="531">
        <f>SUMIF(Налаштування!$O$17:$O$99,Закони!AF5,Налаштування!$N$17:$N$99)</f>
        <v>0</v>
      </c>
      <c r="AI5" s="531">
        <f>SUMIF(Дод.3.2.Бюджет_АДМ!$C$5:$C$180,Закони!AF5,Дод.3.2.Бюджет_АДМ!$AC$4:$AC$181)+SUMIF(Дод.3.2.Бюджет_АДМ!$C$5:$C$180,Закони!AF5,Дод.3.2.Бюджет_АДМ!$AD$4:$AD$181)</f>
        <v>0</v>
      </c>
      <c r="AJ5" s="531">
        <f>SUMIF(Дод.3.2.Бюджет_АДМ!$C$5:$C$180,Закони!AF5,Дод.3.2.Бюджет_АДМ!$AE$4:$AE$181)+SUMIF(Дод.3.2.Бюджет_АДМ!$C$5:$C$180,Закони!AF5,Дод.3.2.Бюджет_АДМ!$AF$4:$AF$181)</f>
        <v>0</v>
      </c>
      <c r="AK5" s="528" t="str">
        <f>IF(AJ5&gt;0,"Увага! Є адміністративні витрати в 2-му півріччі","")</f>
        <v/>
      </c>
      <c r="AL5" s="528" t="str">
        <f>IF((AI5+AJ5)&gt;AH5,"Перевищення допустомої суми адміністативних витрат","")</f>
        <v/>
      </c>
    </row>
    <row r="6" spans="2:38" s="528" customFormat="1">
      <c r="B6" s="284" t="str">
        <f>IF(B5=Налаштування!$A$16,"",IF(B5="","",IF(MAX($B$1:$B5)&lt;MAX(Налаштування!$B$17:$C$95),B5+1,0)))</f>
        <v/>
      </c>
      <c r="C6" s="284" t="str">
        <f>IF(B6="","",IF(B6&gt;0,VLOOKUP(B6,Налаштування!$A$17:$N$95,6,0)," "))</f>
        <v/>
      </c>
      <c r="D6" s="532" t="str">
        <f>IF(B6="","",IF(B6&gt;0,VLOOKUP(B6,Налаштування!$A$17:$N$95,5,0)," "))</f>
        <v/>
      </c>
      <c r="E6" s="527" t="str">
        <f>IF(B6="","",IF(B6&gt;0,VLOOKUP(B6,Налаштування!$A$17:$N$95,11,0)," "))</f>
        <v/>
      </c>
      <c r="F6" s="527" t="str">
        <f>IF(B6="","",IF(B6&gt;0,VLOOKUP(B6,Налаштування!$A$17:$N$83,12,0)," "))</f>
        <v/>
      </c>
      <c r="G6" s="527" t="str">
        <f>IF(B6="","",IF(B6&gt;0,VLOOKUP(B6,Налаштування!$A$17:$N$83,13,0)," "))</f>
        <v/>
      </c>
      <c r="H6" s="527" t="str">
        <f>IF(B6="","",IF(B6&gt;0,VLOOKUP(B6,Налаштування!$A$17:$N$83,14,0)," "))</f>
        <v/>
      </c>
      <c r="I6" s="527"/>
      <c r="J6" s="527" t="str">
        <f>IF(B6="","",IF(E6=Налаштування!$AA$1,1,0))</f>
        <v/>
      </c>
      <c r="K6" s="527"/>
      <c r="L6" s="527" t="str">
        <f>IF(B6="","",IF(E6=Налаштування!$AA$2,1,0))</f>
        <v/>
      </c>
      <c r="M6" s="527"/>
      <c r="N6" s="527"/>
      <c r="O6" s="527"/>
      <c r="P6" s="527"/>
      <c r="Q6" s="527"/>
      <c r="R6" s="527"/>
      <c r="S6" s="527"/>
      <c r="T6" s="527"/>
      <c r="U6" s="529" t="str">
        <f>IF(U5=Налаштування!$B$16,"",IF(U5="","",IF(MAX($U$1:$U5)&lt;MAX(Налаштування!$B$17:$C$99),U5+1,0)))</f>
        <v/>
      </c>
      <c r="V6" s="529" t="str">
        <f>IF(U6="","",IF(U6&gt;0,VLOOKUP(U6,Налаштування!$B$17:$L$99,5,0)," "))</f>
        <v/>
      </c>
      <c r="W6" s="529" t="str">
        <f>IF(U6="","",IF(U6&gt;0,VLOOKUP(U6,Налаштування!$B$17:$L$99,4,0)," "))</f>
        <v/>
      </c>
      <c r="X6" s="527"/>
      <c r="Y6" s="529">
        <f>IF(MAX($Y$1:$Y$5)&lt;$AD$1,Y5+1,0)</f>
        <v>0</v>
      </c>
      <c r="Z6" s="529" t="str">
        <f t="shared" ref="Z6:Z46" si="1">IF(Y6="","",IF(Y6&gt;0,VLOOKUP(Y6,$AD$2:$AF$6,2,0)," "))</f>
        <v xml:space="preserve"> </v>
      </c>
      <c r="AA6" s="529" t="str">
        <f t="shared" ref="AA6:AA46" si="2">IF(Y6="","",IF(Y6&gt;0,VLOOKUP(Y6,$AD$2:$AF$6,3,0)," "))</f>
        <v xml:space="preserve"> </v>
      </c>
      <c r="AB6" s="529" t="str">
        <f t="shared" si="0"/>
        <v xml:space="preserve"> </v>
      </c>
      <c r="AD6" s="528">
        <f>IF(AG6="ТАК",COUNTIF($AG$2:$AG6,"ТАК"),0)</f>
        <v>0</v>
      </c>
      <c r="AE6" s="528" t="s">
        <v>115</v>
      </c>
      <c r="AF6" s="530" t="s">
        <v>649</v>
      </c>
      <c r="AG6" s="528" t="str">
        <f>IF(AH6=0,"","ТАК")</f>
        <v/>
      </c>
      <c r="AH6" s="531">
        <f>SUMIF(Налаштування!$O$17:$O$99,Закони!AF6,Налаштування!$N$17:$N$99)</f>
        <v>0</v>
      </c>
      <c r="AI6" s="531">
        <f>SUMIF(Дод.3.2.Бюджет_АДМ!$C$5:$C$180,Закони!AF6,Дод.3.2.Бюджет_АДМ!$AC$4:$AC$181)+SUMIF(Дод.3.2.Бюджет_АДМ!$C$5:$C$180,Закони!AF6,Дод.3.2.Бюджет_АДМ!$AD$4:$AD$181)</f>
        <v>0</v>
      </c>
      <c r="AJ6" s="531">
        <f>SUMIF(Дод.3.2.Бюджет_АДМ!$C$5:$C$180,Закони!AF6,Дод.3.2.Бюджет_АДМ!$AE$4:$AE$181)+SUMIF(Дод.3.2.Бюджет_АДМ!$C$5:$C$180,Закони!AF6,Дод.3.2.Бюджет_АДМ!$AF$4:$AF$181)</f>
        <v>0</v>
      </c>
    </row>
    <row r="7" spans="2:38" s="528" customFormat="1">
      <c r="B7" s="284" t="str">
        <f>IF(B6=Налаштування!$A$16,"",IF(B6="","",IF(MAX($B$1:$B6)&lt;MAX(Налаштування!$B$17:$C$95),B6+1,0)))</f>
        <v/>
      </c>
      <c r="C7" s="284" t="str">
        <f>IF(B7="","",IF(B7&gt;0,VLOOKUP(B7,Налаштування!$A$17:$N$95,6,0)," "))</f>
        <v/>
      </c>
      <c r="D7" s="532" t="str">
        <f>IF(B7="","",IF(B7&gt;0,VLOOKUP(B7,Налаштування!$A$17:$N$95,5,0)," "))</f>
        <v/>
      </c>
      <c r="E7" s="527" t="str">
        <f>IF(B7="","",IF(B7&gt;0,VLOOKUP(B7,Налаштування!$A$17:$N$95,11,0)," "))</f>
        <v/>
      </c>
      <c r="F7" s="527" t="str">
        <f>IF(B7="","",IF(B7&gt;0,VLOOKUP(B7,Налаштування!$A$17:$N$83,12,0)," "))</f>
        <v/>
      </c>
      <c r="G7" s="527" t="str">
        <f>IF(B7="","",IF(B7&gt;0,VLOOKUP(B7,Налаштування!$A$17:$N$83,13,0)," "))</f>
        <v/>
      </c>
      <c r="H7" s="527" t="str">
        <f>IF(B7="","",IF(B7&gt;0,VLOOKUP(B7,Налаштування!$A$17:$N$83,14,0)," "))</f>
        <v/>
      </c>
      <c r="I7" s="527"/>
      <c r="J7" s="527" t="str">
        <f>IF(B7="","",IF(E7=Налаштування!$AA$1,1,0))</f>
        <v/>
      </c>
      <c r="K7" s="527"/>
      <c r="L7" s="527" t="str">
        <f>IF(B7="","",IF(E7=Налаштування!$AA$2,1,0))</f>
        <v/>
      </c>
      <c r="M7" s="527"/>
      <c r="N7" s="527"/>
      <c r="O7" s="527"/>
      <c r="P7" s="527"/>
      <c r="Q7" s="527"/>
      <c r="R7" s="527"/>
      <c r="S7" s="527"/>
      <c r="T7" s="527"/>
      <c r="U7" s="529" t="str">
        <f>IF(U6=Налаштування!$B$16,"",IF(U6="","",IF(MAX($U$1:$U6)&lt;MAX(Налаштування!$B$17:$C$99),U6+1,0)))</f>
        <v/>
      </c>
      <c r="V7" s="529" t="str">
        <f>IF(U7="","",IF(U7&gt;0,VLOOKUP(U7,Налаштування!$B$17:$L$99,5,0)," "))</f>
        <v/>
      </c>
      <c r="W7" s="529" t="str">
        <f>IF(U7="","",IF(U7&gt;0,VLOOKUP(U7,Налаштування!$B$17:$L$99,4,0)," "))</f>
        <v/>
      </c>
      <c r="X7" s="527"/>
      <c r="Y7" s="529"/>
      <c r="Z7" s="529" t="str">
        <f t="shared" si="1"/>
        <v/>
      </c>
      <c r="AA7" s="529" t="str">
        <f t="shared" si="2"/>
        <v/>
      </c>
      <c r="AB7" s="529" t="str">
        <f t="shared" si="0"/>
        <v/>
      </c>
    </row>
    <row r="8" spans="2:38" s="528" customFormat="1">
      <c r="B8" s="284" t="str">
        <f>IF(B7=Налаштування!$A$16,"",IF(B7="","",IF(MAX($B$1:$B7)&lt;MAX(Налаштування!$B$17:$C$95),B7+1,0)))</f>
        <v/>
      </c>
      <c r="C8" s="284" t="str">
        <f>IF(B8="","",IF(B8&gt;0,VLOOKUP(B8,Налаштування!$A$17:$N$95,6,0)," "))</f>
        <v/>
      </c>
      <c r="D8" s="532" t="str">
        <f>IF(B8="","",IF(B8&gt;0,VLOOKUP(B8,Налаштування!$A$17:$N$95,5,0)," "))</f>
        <v/>
      </c>
      <c r="E8" s="527" t="str">
        <f>IF(B8="","",IF(B8&gt;0,VLOOKUP(B8,Налаштування!$A$17:$N$95,11,0)," "))</f>
        <v/>
      </c>
      <c r="F8" s="527" t="str">
        <f>IF(B8="","",IF(B8&gt;0,VLOOKUP(B8,Налаштування!$A$17:$N$83,12,0)," "))</f>
        <v/>
      </c>
      <c r="G8" s="527" t="str">
        <f>IF(B8="","",IF(B8&gt;0,VLOOKUP(B8,Налаштування!$A$17:$N$83,13,0)," "))</f>
        <v/>
      </c>
      <c r="H8" s="527" t="str">
        <f>IF(B8="","",IF(B8&gt;0,VLOOKUP(B8,Налаштування!$A$17:$N$83,14,0)," "))</f>
        <v/>
      </c>
      <c r="I8" s="527"/>
      <c r="J8" s="527" t="str">
        <f>IF(B8="","",IF(E8=Налаштування!$AA$1,1,0))</f>
        <v/>
      </c>
      <c r="K8" s="527"/>
      <c r="L8" s="527" t="str">
        <f>IF(B8="","",IF(E8=Налаштування!$AA$2,1,0))</f>
        <v/>
      </c>
      <c r="M8" s="527"/>
      <c r="N8" s="527"/>
      <c r="O8" s="527"/>
      <c r="P8" s="527"/>
      <c r="Q8" s="527"/>
      <c r="R8" s="527"/>
      <c r="S8" s="527"/>
      <c r="T8" s="527"/>
      <c r="U8" s="529" t="str">
        <f>IF(U7=Налаштування!$B$16,"",IF(U7="","",IF(MAX($U$1:$U7)&lt;MAX(Налаштування!$B$17:$C$99),U7+1,0)))</f>
        <v/>
      </c>
      <c r="V8" s="529" t="str">
        <f>IF(U8="","",IF(U8&gt;0,VLOOKUP(U8,Налаштування!$B$17:$L$99,5,0)," "))</f>
        <v/>
      </c>
      <c r="W8" s="529" t="str">
        <f>IF(U8="","",IF(U8&gt;0,VLOOKUP(U8,Налаштування!$B$17:$L$99,4,0)," "))</f>
        <v/>
      </c>
      <c r="X8" s="527"/>
      <c r="Y8" s="529"/>
      <c r="Z8" s="529" t="str">
        <f t="shared" si="1"/>
        <v/>
      </c>
      <c r="AA8" s="529" t="str">
        <f t="shared" si="2"/>
        <v/>
      </c>
      <c r="AB8" s="529" t="str">
        <f t="shared" si="0"/>
        <v/>
      </c>
    </row>
    <row r="9" spans="2:38" s="528" customFormat="1">
      <c r="B9" s="284" t="str">
        <f>IF(B8=Налаштування!$A$16,"",IF(B8="","",IF(MAX($B$1:$B8)&lt;MAX(Налаштування!$B$17:$C$95),B8+1,0)))</f>
        <v/>
      </c>
      <c r="C9" s="284" t="str">
        <f>IF(B9="","",IF(B9&gt;0,VLOOKUP(B9,Налаштування!$A$17:$N$95,6,0)," "))</f>
        <v/>
      </c>
      <c r="D9" s="532" t="str">
        <f>IF(B9="","",IF(B9&gt;0,VLOOKUP(B9,Налаштування!$A$17:$N$95,5,0)," "))</f>
        <v/>
      </c>
      <c r="E9" s="527" t="str">
        <f>IF(B9="","",IF(B9&gt;0,VLOOKUP(B9,Налаштування!$A$17:$N$95,11,0)," "))</f>
        <v/>
      </c>
      <c r="F9" s="527" t="str">
        <f>IF(B9="","",IF(B9&gt;0,VLOOKUP(B9,Налаштування!$A$17:$N$83,12,0)," "))</f>
        <v/>
      </c>
      <c r="G9" s="527" t="str">
        <f>IF(B9="","",IF(B9&gt;0,VLOOKUP(B9,Налаштування!$A$17:$N$83,13,0)," "))</f>
        <v/>
      </c>
      <c r="H9" s="527" t="str">
        <f>IF(B9="","",IF(B9&gt;0,VLOOKUP(B9,Налаштування!$A$17:$N$83,14,0)," "))</f>
        <v/>
      </c>
      <c r="I9" s="527"/>
      <c r="J9" s="527" t="str">
        <f>IF(B9="","",IF(E9=Налаштування!$AA$1,1,0))</f>
        <v/>
      </c>
      <c r="K9" s="527"/>
      <c r="L9" s="527" t="str">
        <f>IF(B9="","",IF(E9=Налаштування!$AA$2,1,0))</f>
        <v/>
      </c>
      <c r="M9" s="527"/>
      <c r="N9" s="527"/>
      <c r="O9" s="527"/>
      <c r="P9" s="527"/>
      <c r="Q9" s="527"/>
      <c r="R9" s="527"/>
      <c r="S9" s="527"/>
      <c r="T9" s="527"/>
      <c r="U9" s="529" t="str">
        <f>IF(U8=Налаштування!$B$16,"",IF(U8="","",IF(MAX($U$1:$U8)&lt;MAX(Налаштування!$B$17:$C$99),U8+1,0)))</f>
        <v/>
      </c>
      <c r="V9" s="529" t="str">
        <f>IF(U9="","",IF(U9&gt;0,VLOOKUP(U9,Налаштування!$B$17:$L$99,5,0)," "))</f>
        <v/>
      </c>
      <c r="W9" s="529" t="str">
        <f>IF(U9="","",IF(U9&gt;0,VLOOKUP(U9,Налаштування!$B$17:$L$99,4,0)," "))</f>
        <v/>
      </c>
      <c r="X9" s="527"/>
      <c r="Y9" s="529"/>
      <c r="Z9" s="529" t="str">
        <f t="shared" si="1"/>
        <v/>
      </c>
      <c r="AA9" s="529" t="str">
        <f t="shared" si="2"/>
        <v/>
      </c>
      <c r="AB9" s="529" t="str">
        <f t="shared" si="0"/>
        <v/>
      </c>
    </row>
    <row r="10" spans="2:38" s="528" customFormat="1">
      <c r="B10" s="284" t="str">
        <f>IF(B9=Налаштування!$A$16,"",IF(B9="","",IF(MAX($B$1:$B9)&lt;MAX(Налаштування!$B$17:$C$95),B9+1,0)))</f>
        <v/>
      </c>
      <c r="C10" s="284" t="str">
        <f>IF(B10="","",IF(B10&gt;0,VLOOKUP(B10,Налаштування!$A$17:$N$95,6,0)," "))</f>
        <v/>
      </c>
      <c r="D10" s="532" t="str">
        <f>IF(B10="","",IF(B10&gt;0,VLOOKUP(B10,Налаштування!$A$17:$N$95,5,0)," "))</f>
        <v/>
      </c>
      <c r="E10" s="527" t="str">
        <f>IF(B10="","",IF(B10&gt;0,VLOOKUP(B10,Налаштування!$A$17:$N$95,11,0)," "))</f>
        <v/>
      </c>
      <c r="F10" s="527" t="str">
        <f>IF(B10="","",IF(B10&gt;0,VLOOKUP(B10,Налаштування!$A$17:$N$83,12,0)," "))</f>
        <v/>
      </c>
      <c r="G10" s="527" t="str">
        <f>IF(B10="","",IF(B10&gt;0,VLOOKUP(B10,Налаштування!$A$17:$N$83,13,0)," "))</f>
        <v/>
      </c>
      <c r="H10" s="527" t="str">
        <f>IF(B10="","",IF(B10&gt;0,VLOOKUP(B10,Налаштування!$A$17:$N$83,14,0)," "))</f>
        <v/>
      </c>
      <c r="I10" s="527"/>
      <c r="J10" s="527" t="str">
        <f>IF(B10="","",IF(E10=Налаштування!$AA$1,1,0))</f>
        <v/>
      </c>
      <c r="K10" s="527"/>
      <c r="L10" s="527" t="str">
        <f>IF(B10="","",IF(E10=Налаштування!$AA$2,1,0))</f>
        <v/>
      </c>
      <c r="M10" s="527"/>
      <c r="N10" s="527"/>
      <c r="O10" s="527"/>
      <c r="P10" s="527"/>
      <c r="Q10" s="527"/>
      <c r="R10" s="527"/>
      <c r="S10" s="527"/>
      <c r="T10" s="527"/>
      <c r="U10" s="529" t="str">
        <f>IF(U9=Налаштування!$B$16,"",IF(U9="","",IF(MAX($U$1:$U9)&lt;MAX(Налаштування!$B$17:$C$99),U9+1,0)))</f>
        <v/>
      </c>
      <c r="V10" s="529" t="str">
        <f>IF(U10="","",IF(U10&gt;0,VLOOKUP(U10,Налаштування!$B$17:$L$99,5,0)," "))</f>
        <v/>
      </c>
      <c r="W10" s="529" t="str">
        <f>IF(U10="","",IF(U10&gt;0,VLOOKUP(U10,Налаштування!$B$17:$L$99,4,0)," "))</f>
        <v/>
      </c>
      <c r="X10" s="527"/>
      <c r="Y10" s="529"/>
      <c r="Z10" s="529" t="str">
        <f t="shared" si="1"/>
        <v/>
      </c>
      <c r="AA10" s="529" t="str">
        <f t="shared" si="2"/>
        <v/>
      </c>
      <c r="AB10" s="529" t="str">
        <f t="shared" si="0"/>
        <v/>
      </c>
    </row>
    <row r="11" spans="2:38" s="528" customFormat="1">
      <c r="B11" s="284" t="str">
        <f>IF(B10=Налаштування!$A$16,"",IF(B10="","",IF(MAX($B$1:$B10)&lt;MAX(Налаштування!$B$17:$C$95),B10+1,0)))</f>
        <v/>
      </c>
      <c r="C11" s="284" t="str">
        <f>IF(B11="","",IF(B11&gt;0,VLOOKUP(B11,Налаштування!$A$17:$N$95,6,0)," "))</f>
        <v/>
      </c>
      <c r="D11" s="532" t="str">
        <f>IF(B11="","",IF(B11&gt;0,VLOOKUP(B11,Налаштування!$A$17:$N$95,5,0)," "))</f>
        <v/>
      </c>
      <c r="E11" s="527" t="str">
        <f>IF(B11="","",IF(B11&gt;0,VLOOKUP(B11,Налаштування!$A$17:$N$95,11,0)," "))</f>
        <v/>
      </c>
      <c r="F11" s="527" t="str">
        <f>IF(B11="","",IF(B11&gt;0,VLOOKUP(B11,Налаштування!$A$17:$N$83,12,0)," "))</f>
        <v/>
      </c>
      <c r="G11" s="527" t="str">
        <f>IF(B11="","",IF(B11&gt;0,VLOOKUP(B11,Налаштування!$A$17:$N$83,13,0)," "))</f>
        <v/>
      </c>
      <c r="H11" s="527" t="str">
        <f>IF(B11="","",IF(B11&gt;0,VLOOKUP(B11,Налаштування!$A$17:$N$83,14,0)," "))</f>
        <v/>
      </c>
      <c r="I11" s="527"/>
      <c r="J11" s="527" t="str">
        <f>IF(B11="","",IF(E11=Налаштування!$AA$1,1,0))</f>
        <v/>
      </c>
      <c r="K11" s="527"/>
      <c r="L11" s="527" t="str">
        <f>IF(B11="","",IF(E11=Налаштування!$AA$2,1,0))</f>
        <v/>
      </c>
      <c r="M11" s="527"/>
      <c r="N11" s="527"/>
      <c r="O11" s="527"/>
      <c r="P11" s="527"/>
      <c r="Q11" s="527"/>
      <c r="R11" s="527"/>
      <c r="S11" s="527"/>
      <c r="T11" s="527"/>
      <c r="U11" s="529" t="str">
        <f>IF(U10=Налаштування!$B$16,"",IF(U10="","",IF(MAX($U$1:$U10)&lt;MAX(Налаштування!$B$17:$C$99),U10+1,0)))</f>
        <v/>
      </c>
      <c r="V11" s="529" t="str">
        <f>IF(U11="","",IF(U11&gt;0,VLOOKUP(U11,Налаштування!$B$17:$L$99,5,0)," "))</f>
        <v/>
      </c>
      <c r="W11" s="529" t="str">
        <f>IF(U11="","",IF(U11&gt;0,VLOOKUP(U11,Налаштування!$B$17:$L$99,4,0)," "))</f>
        <v/>
      </c>
      <c r="X11" s="527"/>
      <c r="Y11" s="529"/>
      <c r="Z11" s="529" t="str">
        <f t="shared" si="1"/>
        <v/>
      </c>
      <c r="AA11" s="529" t="str">
        <f t="shared" si="2"/>
        <v/>
      </c>
      <c r="AB11" s="529" t="str">
        <f t="shared" si="0"/>
        <v/>
      </c>
    </row>
    <row r="12" spans="2:38" s="528" customFormat="1">
      <c r="B12" s="284" t="str">
        <f>IF(B11=Налаштування!$A$16,"",IF(B11="","",IF(MAX($B$1:$B11)&lt;MAX(Налаштування!$B$17:$C$95),B11+1,0)))</f>
        <v/>
      </c>
      <c r="C12" s="284" t="str">
        <f>IF(B12="","",IF(B12&gt;0,VLOOKUP(B12,Налаштування!$A$17:$N$95,6,0)," "))</f>
        <v/>
      </c>
      <c r="D12" s="532" t="str">
        <f>IF(B12="","",IF(B12&gt;0,VLOOKUP(B12,Налаштування!$A$17:$N$95,5,0)," "))</f>
        <v/>
      </c>
      <c r="E12" s="527" t="str">
        <f>IF(B12="","",IF(B12&gt;0,VLOOKUP(B12,Налаштування!$A$17:$N$95,11,0)," "))</f>
        <v/>
      </c>
      <c r="F12" s="527" t="str">
        <f>IF(B12="","",IF(B12&gt;0,VLOOKUP(B12,Налаштування!$A$17:$N$83,12,0)," "))</f>
        <v/>
      </c>
      <c r="G12" s="527" t="str">
        <f>IF(B12="","",IF(B12&gt;0,VLOOKUP(B12,Налаштування!$A$17:$N$83,13,0)," "))</f>
        <v/>
      </c>
      <c r="H12" s="527" t="str">
        <f>IF(B12="","",IF(B12&gt;0,VLOOKUP(B12,Налаштування!$A$17:$N$83,14,0)," "))</f>
        <v/>
      </c>
      <c r="I12" s="527"/>
      <c r="J12" s="527" t="str">
        <f>IF(B12="","",IF(E12=Налаштування!$AA$1,1,0))</f>
        <v/>
      </c>
      <c r="K12" s="527"/>
      <c r="L12" s="527" t="str">
        <f>IF(B12="","",IF(E12=Налаштування!$AA$2,1,0))</f>
        <v/>
      </c>
      <c r="M12" s="527"/>
      <c r="N12" s="527"/>
      <c r="O12" s="527"/>
      <c r="P12" s="527"/>
      <c r="Q12" s="527"/>
      <c r="R12" s="527"/>
      <c r="S12" s="527"/>
      <c r="T12" s="527"/>
      <c r="U12" s="529" t="str">
        <f>IF(U11=Налаштування!$B$16,"",IF(U11="","",IF(MAX($U$1:$U11)&lt;MAX(Налаштування!$B$17:$C$99),U11+1,0)))</f>
        <v/>
      </c>
      <c r="V12" s="529" t="str">
        <f>IF(U12="","",IF(U12&gt;0,VLOOKUP(U12,Налаштування!$B$17:$L$99,5,0)," "))</f>
        <v/>
      </c>
      <c r="W12" s="529" t="str">
        <f>IF(U12="","",IF(U12&gt;0,VLOOKUP(U12,Налаштування!$B$17:$L$99,4,0)," "))</f>
        <v/>
      </c>
      <c r="X12" s="527"/>
      <c r="Y12" s="529"/>
      <c r="Z12" s="529" t="str">
        <f t="shared" si="1"/>
        <v/>
      </c>
      <c r="AA12" s="529" t="str">
        <f t="shared" si="2"/>
        <v/>
      </c>
      <c r="AB12" s="529" t="str">
        <f t="shared" si="0"/>
        <v/>
      </c>
    </row>
    <row r="13" spans="2:38" s="528" customFormat="1">
      <c r="B13" s="284" t="str">
        <f>IF(B12=Налаштування!$A$16,"",IF(B12="","",IF(MAX($B$1:$B12)&lt;MAX(Налаштування!$B$17:$C$95),B12+1,0)))</f>
        <v/>
      </c>
      <c r="C13" s="284" t="str">
        <f>IF(B13="","",IF(B13&gt;0,VLOOKUP(B13,Налаштування!$A$17:$N$95,6,0)," "))</f>
        <v/>
      </c>
      <c r="D13" s="532" t="str">
        <f>IF(B13="","",IF(B13&gt;0,VLOOKUP(B13,Налаштування!$A$17:$N$95,5,0)," "))</f>
        <v/>
      </c>
      <c r="E13" s="527" t="str">
        <f>IF(B13="","",IF(B13&gt;0,VLOOKUP(B13,Налаштування!$A$17:$N$95,11,0)," "))</f>
        <v/>
      </c>
      <c r="F13" s="527" t="str">
        <f>IF(B13="","",IF(B13&gt;0,VLOOKUP(B13,Налаштування!$A$17:$N$83,12,0)," "))</f>
        <v/>
      </c>
      <c r="G13" s="527" t="str">
        <f>IF(B13="","",IF(B13&gt;0,VLOOKUP(B13,Налаштування!$A$17:$N$83,13,0)," "))</f>
        <v/>
      </c>
      <c r="H13" s="527" t="str">
        <f>IF(B13="","",IF(B13&gt;0,VLOOKUP(B13,Налаштування!$A$17:$N$83,14,0)," "))</f>
        <v/>
      </c>
      <c r="I13" s="527"/>
      <c r="J13" s="527" t="str">
        <f>IF(B13="","",IF(E13=Налаштування!$AA$1,1,0))</f>
        <v/>
      </c>
      <c r="K13" s="527"/>
      <c r="L13" s="527" t="str">
        <f>IF(B13="","",IF(E13=Налаштування!$AA$2,1,0))</f>
        <v/>
      </c>
      <c r="M13" s="527"/>
      <c r="N13" s="527"/>
      <c r="O13" s="527"/>
      <c r="P13" s="527"/>
      <c r="Q13" s="527"/>
      <c r="R13" s="527"/>
      <c r="S13" s="527"/>
      <c r="T13" s="527"/>
      <c r="U13" s="529" t="str">
        <f>IF(U12=Налаштування!$B$16,"",IF(U12="","",IF(MAX($U$1:$U12)&lt;MAX(Налаштування!$B$17:$C$99),U12+1,0)))</f>
        <v/>
      </c>
      <c r="V13" s="529" t="str">
        <f>IF(U13="","",IF(U13&gt;0,VLOOKUP(U13,Налаштування!$B$17:$L$99,5,0)," "))</f>
        <v/>
      </c>
      <c r="W13" s="529" t="str">
        <f>IF(U13="","",IF(U13&gt;0,VLOOKUP(U13,Налаштування!$B$17:$L$99,4,0)," "))</f>
        <v/>
      </c>
      <c r="X13" s="527"/>
      <c r="Y13" s="529"/>
      <c r="Z13" s="529" t="str">
        <f t="shared" si="1"/>
        <v/>
      </c>
      <c r="AA13" s="529" t="str">
        <f t="shared" si="2"/>
        <v/>
      </c>
      <c r="AB13" s="529" t="str">
        <f t="shared" si="0"/>
        <v/>
      </c>
    </row>
    <row r="14" spans="2:38" s="528" customFormat="1">
      <c r="B14" s="284" t="str">
        <f>IF(B13=Налаштування!$A$16,"",IF(B13="","",IF(MAX($B$1:$B13)&lt;MAX(Налаштування!$B$17:$C$95),B13+1,0)))</f>
        <v/>
      </c>
      <c r="C14" s="284" t="str">
        <f>IF(B14="","",IF(B14&gt;0,VLOOKUP(B14,Налаштування!$A$17:$N$95,6,0)," "))</f>
        <v/>
      </c>
      <c r="D14" s="532" t="str">
        <f>IF(B14="","",IF(B14&gt;0,VLOOKUP(B14,Налаштування!$A$17:$N$95,5,0)," "))</f>
        <v/>
      </c>
      <c r="E14" s="527" t="str">
        <f>IF(B14="","",IF(B14&gt;0,VLOOKUP(B14,Налаштування!$A$17:$N$95,11,0)," "))</f>
        <v/>
      </c>
      <c r="F14" s="527" t="str">
        <f>IF(B14="","",IF(B14&gt;0,VLOOKUP(B14,Налаштування!$A$17:$N$83,12,0)," "))</f>
        <v/>
      </c>
      <c r="G14" s="527" t="str">
        <f>IF(B14="","",IF(B14&gt;0,VLOOKUP(B14,Налаштування!$A$17:$N$83,13,0)," "))</f>
        <v/>
      </c>
      <c r="H14" s="527" t="str">
        <f>IF(B14="","",IF(B14&gt;0,VLOOKUP(B14,Налаштування!$A$17:$N$83,14,0)," "))</f>
        <v/>
      </c>
      <c r="I14" s="527"/>
      <c r="J14" s="527" t="str">
        <f>IF(B14="","",IF(E14=Налаштування!$AA$1,1,0))</f>
        <v/>
      </c>
      <c r="K14" s="527"/>
      <c r="L14" s="527" t="str">
        <f>IF(B14="","",IF(E14=Налаштування!$AA$2,1,0))</f>
        <v/>
      </c>
      <c r="M14" s="527"/>
      <c r="N14" s="527"/>
      <c r="O14" s="527"/>
      <c r="P14" s="527"/>
      <c r="Q14" s="527"/>
      <c r="R14" s="527"/>
      <c r="S14" s="527"/>
      <c r="T14" s="527"/>
      <c r="U14" s="529" t="str">
        <f>IF(U13=Налаштування!$B$16,"",IF(U13="","",IF(MAX($U$1:$U13)&lt;MAX(Налаштування!$B$17:$C$99),U13+1,0)))</f>
        <v/>
      </c>
      <c r="V14" s="529" t="str">
        <f>IF(U14="","",IF(U14&gt;0,VLOOKUP(U14,Налаштування!$B$17:$L$99,5,0)," "))</f>
        <v/>
      </c>
      <c r="W14" s="529" t="str">
        <f>IF(U14="","",IF(U14&gt;0,VLOOKUP(U14,Налаштування!$B$17:$L$99,4,0)," "))</f>
        <v/>
      </c>
      <c r="X14" s="527"/>
      <c r="Y14" s="529"/>
      <c r="Z14" s="529" t="str">
        <f t="shared" si="1"/>
        <v/>
      </c>
      <c r="AA14" s="529" t="str">
        <f t="shared" si="2"/>
        <v/>
      </c>
      <c r="AB14" s="529" t="str">
        <f t="shared" si="0"/>
        <v/>
      </c>
    </row>
    <row r="15" spans="2:38" s="528" customFormat="1">
      <c r="B15" s="284" t="str">
        <f>IF(B14=Налаштування!$A$16,"",IF(B14="","",IF(MAX($B$1:$B14)&lt;MAX(Налаштування!$B$17:$C$95),B14+1,0)))</f>
        <v/>
      </c>
      <c r="C15" s="284" t="str">
        <f>IF(B15="","",IF(B15&gt;0,VLOOKUP(B15,Налаштування!$A$17:$N$95,6,0)," "))</f>
        <v/>
      </c>
      <c r="D15" s="532" t="str">
        <f>IF(B15="","",IF(B15&gt;0,VLOOKUP(B15,Налаштування!$A$17:$N$95,5,0)," "))</f>
        <v/>
      </c>
      <c r="E15" s="527" t="str">
        <f>IF(B15="","",IF(B15&gt;0,VLOOKUP(B15,Налаштування!$A$17:$N$95,11,0)," "))</f>
        <v/>
      </c>
      <c r="F15" s="527" t="str">
        <f>IF(B15="","",IF(B15&gt;0,VLOOKUP(B15,Налаштування!$A$17:$N$83,12,0)," "))</f>
        <v/>
      </c>
      <c r="G15" s="527" t="str">
        <f>IF(B15="","",IF(B15&gt;0,VLOOKUP(B15,Налаштування!$A$17:$N$83,13,0)," "))</f>
        <v/>
      </c>
      <c r="H15" s="527" t="str">
        <f>IF(B15="","",IF(B15&gt;0,VLOOKUP(B15,Налаштування!$A$17:$N$83,14,0)," "))</f>
        <v/>
      </c>
      <c r="I15" s="527"/>
      <c r="J15" s="527" t="str">
        <f>IF(B15="","",IF(E15=Налаштування!$AA$1,1,0))</f>
        <v/>
      </c>
      <c r="K15" s="527"/>
      <c r="L15" s="527" t="str">
        <f>IF(B15="","",IF(E15=Налаштування!$AA$2,1,0))</f>
        <v/>
      </c>
      <c r="M15" s="527"/>
      <c r="N15" s="527"/>
      <c r="O15" s="527"/>
      <c r="P15" s="527"/>
      <c r="Q15" s="527"/>
      <c r="R15" s="527"/>
      <c r="S15" s="527"/>
      <c r="T15" s="527"/>
      <c r="U15" s="529" t="str">
        <f>IF(U14=Налаштування!$B$16,"",IF(U14="","",IF(MAX($U$1:$U14)&lt;MAX(Налаштування!$B$17:$C$99),U14+1,0)))</f>
        <v/>
      </c>
      <c r="V15" s="529" t="str">
        <f>IF(U15="","",IF(U15&gt;0,VLOOKUP(U15,Налаштування!$B$17:$L$99,5,0)," "))</f>
        <v/>
      </c>
      <c r="W15" s="529" t="str">
        <f>IF(U15="","",IF(U15&gt;0,VLOOKUP(U15,Налаштування!$B$17:$L$99,4,0)," "))</f>
        <v/>
      </c>
      <c r="X15" s="527"/>
      <c r="Y15" s="529"/>
      <c r="Z15" s="529" t="str">
        <f t="shared" si="1"/>
        <v/>
      </c>
      <c r="AA15" s="529" t="str">
        <f t="shared" si="2"/>
        <v/>
      </c>
      <c r="AB15" s="529" t="str">
        <f t="shared" si="0"/>
        <v/>
      </c>
    </row>
    <row r="16" spans="2:38" s="528" customFormat="1">
      <c r="B16" s="284" t="str">
        <f>IF(B15=Налаштування!$A$16,"",IF(B15="","",IF(MAX($B$1:$B15)&lt;MAX(Налаштування!$B$17:$C$95),B15+1,0)))</f>
        <v/>
      </c>
      <c r="C16" s="284" t="str">
        <f>IF(B16="","",IF(B16&gt;0,VLOOKUP(B16,Налаштування!$A$17:$N$95,6,0)," "))</f>
        <v/>
      </c>
      <c r="D16" s="532" t="str">
        <f>IF(B16="","",IF(B16&gt;0,VLOOKUP(B16,Налаштування!$A$17:$N$95,5,0)," "))</f>
        <v/>
      </c>
      <c r="E16" s="527" t="str">
        <f>IF(B16="","",IF(B16&gt;0,VLOOKUP(B16,Налаштування!$A$17:$N$95,11,0)," "))</f>
        <v/>
      </c>
      <c r="F16" s="527" t="str">
        <f>IF(B16="","",IF(B16&gt;0,VLOOKUP(B16,Налаштування!$A$17:$N$83,12,0)," "))</f>
        <v/>
      </c>
      <c r="G16" s="527" t="str">
        <f>IF(B16="","",IF(B16&gt;0,VLOOKUP(B16,Налаштування!$A$17:$N$83,13,0)," "))</f>
        <v/>
      </c>
      <c r="H16" s="527" t="str">
        <f>IF(B16="","",IF(B16&gt;0,VLOOKUP(B16,Налаштування!$A$17:$N$83,14,0)," "))</f>
        <v/>
      </c>
      <c r="I16" s="527"/>
      <c r="J16" s="527" t="str">
        <f>IF(B16="","",IF(E16=Налаштування!$AA$1,1,0))</f>
        <v/>
      </c>
      <c r="K16" s="527"/>
      <c r="L16" s="527" t="str">
        <f>IF(B16="","",IF(E16=Налаштування!$AA$2,1,0))</f>
        <v/>
      </c>
      <c r="M16" s="527"/>
      <c r="N16" s="527"/>
      <c r="O16" s="527"/>
      <c r="P16" s="527"/>
      <c r="Q16" s="527"/>
      <c r="R16" s="527"/>
      <c r="S16" s="527"/>
      <c r="T16" s="527"/>
      <c r="U16" s="529" t="str">
        <f>IF(U15=Налаштування!$B$16,"",IF(U15="","",IF(MAX($U$1:$U15)&lt;MAX(Налаштування!$B$17:$C$99),U15+1,0)))</f>
        <v/>
      </c>
      <c r="V16" s="529" t="str">
        <f>IF(U16="","",IF(U16&gt;0,VLOOKUP(U16,Налаштування!$B$17:$L$99,5,0)," "))</f>
        <v/>
      </c>
      <c r="W16" s="529" t="str">
        <f>IF(U16="","",IF(U16&gt;0,VLOOKUP(U16,Налаштування!$B$17:$L$99,4,0)," "))</f>
        <v/>
      </c>
      <c r="X16" s="527"/>
      <c r="Y16" s="529"/>
      <c r="Z16" s="529" t="str">
        <f t="shared" si="1"/>
        <v/>
      </c>
      <c r="AA16" s="529" t="str">
        <f t="shared" si="2"/>
        <v/>
      </c>
      <c r="AB16" s="529" t="str">
        <f t="shared" si="0"/>
        <v/>
      </c>
    </row>
    <row r="17" spans="2:28" s="528" customFormat="1">
      <c r="B17" s="284" t="str">
        <f>IF(B16=Налаштування!$A$16,"",IF(B16="","",IF(MAX($B$1:$B16)&lt;MAX(Налаштування!$B$17:$C$95),B16+1,0)))</f>
        <v/>
      </c>
      <c r="C17" s="284" t="str">
        <f>IF(B17="","",IF(B17&gt;0,VLOOKUP(B17,Налаштування!$A$17:$N$95,6,0)," "))</f>
        <v/>
      </c>
      <c r="D17" s="532" t="str">
        <f>IF(B17="","",IF(B17&gt;0,VLOOKUP(B17,Налаштування!$A$17:$N$95,5,0)," "))</f>
        <v/>
      </c>
      <c r="E17" s="527" t="str">
        <f>IF(B17="","",IF(B17&gt;0,VLOOKUP(B17,Налаштування!$A$17:$N$95,11,0)," "))</f>
        <v/>
      </c>
      <c r="F17" s="527" t="str">
        <f>IF(B17="","",IF(B17&gt;0,VLOOKUP(B17,Налаштування!$A$17:$N$83,12,0)," "))</f>
        <v/>
      </c>
      <c r="G17" s="527" t="str">
        <f>IF(B17="","",IF(B17&gt;0,VLOOKUP(B17,Налаштування!$A$17:$N$83,13,0)," "))</f>
        <v/>
      </c>
      <c r="H17" s="527" t="str">
        <f>IF(B17="","",IF(B17&gt;0,VLOOKUP(B17,Налаштування!$A$17:$N$83,14,0)," "))</f>
        <v/>
      </c>
      <c r="I17" s="527"/>
      <c r="J17" s="527" t="str">
        <f>IF(B17="","",IF(E17=Налаштування!$AA$1,1,0))</f>
        <v/>
      </c>
      <c r="K17" s="527"/>
      <c r="L17" s="527" t="str">
        <f>IF(B17="","",IF(E17=Налаштування!$AA$2,1,0))</f>
        <v/>
      </c>
      <c r="M17" s="527"/>
      <c r="N17" s="527"/>
      <c r="O17" s="527"/>
      <c r="P17" s="527"/>
      <c r="Q17" s="527"/>
      <c r="R17" s="527"/>
      <c r="S17" s="527"/>
      <c r="T17" s="527"/>
      <c r="U17" s="529" t="str">
        <f>IF(U16=Налаштування!$B$16,"",IF(U16="","",IF(MAX($U$1:$U16)&lt;MAX(Налаштування!$B$17:$C$99),U16+1,0)))</f>
        <v/>
      </c>
      <c r="V17" s="529" t="str">
        <f>IF(U17="","",IF(U17&gt;0,VLOOKUP(U17,Налаштування!$B$17:$L$99,5,0)," "))</f>
        <v/>
      </c>
      <c r="W17" s="529" t="str">
        <f>IF(U17="","",IF(U17&gt;0,VLOOKUP(U17,Налаштування!$B$17:$L$99,4,0)," "))</f>
        <v/>
      </c>
      <c r="X17" s="527"/>
      <c r="Y17" s="529"/>
      <c r="Z17" s="529" t="str">
        <f t="shared" si="1"/>
        <v/>
      </c>
      <c r="AA17" s="529" t="str">
        <f t="shared" si="2"/>
        <v/>
      </c>
      <c r="AB17" s="529" t="str">
        <f t="shared" si="0"/>
        <v/>
      </c>
    </row>
    <row r="18" spans="2:28" s="528" customFormat="1">
      <c r="B18" s="284" t="str">
        <f>IF(B17=Налаштування!$A$16,"",IF(B17="","",IF(MAX($B$1:$B17)&lt;MAX(Налаштування!$B$17:$C$95),B17+1,0)))</f>
        <v/>
      </c>
      <c r="C18" s="284" t="str">
        <f>IF(B18="","",IF(B18&gt;0,VLOOKUP(B18,Налаштування!$A$17:$N$95,6,0)," "))</f>
        <v/>
      </c>
      <c r="D18" s="532" t="str">
        <f>IF(B18="","",IF(B18&gt;0,VLOOKUP(B18,Налаштування!$A$17:$N$95,5,0)," "))</f>
        <v/>
      </c>
      <c r="E18" s="527" t="str">
        <f>IF(B18="","",IF(B18&gt;0,VLOOKUP(B18,Налаштування!$A$17:$N$95,11,0)," "))</f>
        <v/>
      </c>
      <c r="F18" s="527" t="str">
        <f>IF(B18="","",IF(B18&gt;0,VLOOKUP(B18,Налаштування!$A$17:$N$83,12,0)," "))</f>
        <v/>
      </c>
      <c r="G18" s="527" t="str">
        <f>IF(B18="","",IF(B18&gt;0,VLOOKUP(B18,Налаштування!$A$17:$N$83,13,0)," "))</f>
        <v/>
      </c>
      <c r="H18" s="527" t="str">
        <f>IF(B18="","",IF(B18&gt;0,VLOOKUP(B18,Налаштування!$A$17:$N$83,14,0)," "))</f>
        <v/>
      </c>
      <c r="I18" s="527"/>
      <c r="J18" s="527" t="str">
        <f>IF(B18="","",IF(E18=Налаштування!$AA$1,1,0))</f>
        <v/>
      </c>
      <c r="K18" s="527"/>
      <c r="L18" s="527" t="str">
        <f>IF(B18="","",IF(E18=Налаштування!$AA$2,1,0))</f>
        <v/>
      </c>
      <c r="M18" s="527"/>
      <c r="N18" s="527"/>
      <c r="O18" s="527"/>
      <c r="P18" s="527"/>
      <c r="Q18" s="527"/>
      <c r="R18" s="527"/>
      <c r="S18" s="527"/>
      <c r="T18" s="527"/>
      <c r="U18" s="529" t="str">
        <f>IF(U17=Налаштування!$B$16,"",IF(U17="","",IF(MAX($U$1:$U17)&lt;MAX(Налаштування!$B$17:$C$99),U17+1,0)))</f>
        <v/>
      </c>
      <c r="V18" s="529" t="str">
        <f>IF(U18="","",IF(U18&gt;0,VLOOKUP(U18,Налаштування!$B$17:$L$99,5,0)," "))</f>
        <v/>
      </c>
      <c r="W18" s="529" t="str">
        <f>IF(U18="","",IF(U18&gt;0,VLOOKUP(U18,Налаштування!$B$17:$L$99,4,0)," "))</f>
        <v/>
      </c>
      <c r="X18" s="527"/>
      <c r="Y18" s="529"/>
      <c r="Z18" s="529" t="str">
        <f t="shared" si="1"/>
        <v/>
      </c>
      <c r="AA18" s="529" t="str">
        <f t="shared" si="2"/>
        <v/>
      </c>
      <c r="AB18" s="529" t="str">
        <f t="shared" si="0"/>
        <v/>
      </c>
    </row>
    <row r="19" spans="2:28" s="528" customFormat="1">
      <c r="B19" s="284" t="str">
        <f>IF(B18=Налаштування!$A$16,"",IF(B18="","",IF(MAX($B$1:$B18)&lt;MAX(Налаштування!$B$17:$C$95),B18+1,0)))</f>
        <v/>
      </c>
      <c r="C19" s="284" t="str">
        <f>IF(B19="","",IF(B19&gt;0,VLOOKUP(B19,Налаштування!$A$17:$N$95,6,0)," "))</f>
        <v/>
      </c>
      <c r="D19" s="532" t="str">
        <f>IF(B19="","",IF(B19&gt;0,VLOOKUP(B19,Налаштування!$A$17:$N$95,5,0)," "))</f>
        <v/>
      </c>
      <c r="E19" s="527" t="str">
        <f>IF(B19="","",IF(B19&gt;0,VLOOKUP(B19,Налаштування!$A$17:$N$95,11,0)," "))</f>
        <v/>
      </c>
      <c r="F19" s="527" t="str">
        <f>IF(B19="","",IF(B19&gt;0,VLOOKUP(B19,Налаштування!$A$17:$N$83,12,0)," "))</f>
        <v/>
      </c>
      <c r="G19" s="527" t="str">
        <f>IF(B19="","",IF(B19&gt;0,VLOOKUP(B19,Налаштування!$A$17:$N$83,13,0)," "))</f>
        <v/>
      </c>
      <c r="H19" s="527" t="str">
        <f>IF(B19="","",IF(B19&gt;0,VLOOKUP(B19,Налаштування!$A$17:$N$83,14,0)," "))</f>
        <v/>
      </c>
      <c r="I19" s="527"/>
      <c r="J19" s="527" t="str">
        <f>IF(B19="","",IF(E19=Налаштування!$AA$1,1,0))</f>
        <v/>
      </c>
      <c r="K19" s="527"/>
      <c r="L19" s="527" t="str">
        <f>IF(B19="","",IF(E19=Налаштування!$AA$2,1,0))</f>
        <v/>
      </c>
      <c r="M19" s="527"/>
      <c r="N19" s="527"/>
      <c r="O19" s="527"/>
      <c r="P19" s="527"/>
      <c r="Q19" s="527"/>
      <c r="R19" s="527"/>
      <c r="S19" s="527"/>
      <c r="T19" s="527"/>
      <c r="U19" s="529" t="str">
        <f>IF(U18=Налаштування!$B$16,"",IF(U18="","",IF(MAX($U$1:$U18)&lt;MAX(Налаштування!$B$17:$C$99),U18+1,0)))</f>
        <v/>
      </c>
      <c r="V19" s="529" t="str">
        <f>IF(U19="","",IF(U19&gt;0,VLOOKUP(U19,Налаштування!$B$17:$L$99,5,0)," "))</f>
        <v/>
      </c>
      <c r="W19" s="529" t="str">
        <f>IF(U19="","",IF(U19&gt;0,VLOOKUP(U19,Налаштування!$B$17:$L$99,4,0)," "))</f>
        <v/>
      </c>
      <c r="X19" s="527"/>
      <c r="Y19" s="529"/>
      <c r="Z19" s="529" t="str">
        <f t="shared" si="1"/>
        <v/>
      </c>
      <c r="AA19" s="529" t="str">
        <f t="shared" si="2"/>
        <v/>
      </c>
      <c r="AB19" s="529" t="str">
        <f t="shared" si="0"/>
        <v/>
      </c>
    </row>
    <row r="20" spans="2:28" s="528" customFormat="1">
      <c r="B20" s="284" t="str">
        <f>IF(B19=Налаштування!$A$16,"",IF(B19="","",IF(MAX($B$1:$B19)&lt;MAX(Налаштування!$B$17:$C$95),B19+1,0)))</f>
        <v/>
      </c>
      <c r="C20" s="284" t="str">
        <f>IF(B20="","",IF(B20&gt;0,VLOOKUP(B20,Налаштування!$A$17:$N$95,6,0)," "))</f>
        <v/>
      </c>
      <c r="D20" s="532" t="str">
        <f>IF(B20="","",IF(B20&gt;0,VLOOKUP(B20,Налаштування!$A$17:$N$95,5,0)," "))</f>
        <v/>
      </c>
      <c r="E20" s="527" t="str">
        <f>IF(B20="","",IF(B20&gt;0,VLOOKUP(B20,Налаштування!$A$17:$N$95,11,0)," "))</f>
        <v/>
      </c>
      <c r="F20" s="527" t="str">
        <f>IF(B20="","",IF(B20&gt;0,VLOOKUP(B20,Налаштування!$A$17:$N$83,12,0)," "))</f>
        <v/>
      </c>
      <c r="G20" s="527" t="str">
        <f>IF(B20="","",IF(B20&gt;0,VLOOKUP(B20,Налаштування!$A$17:$N$83,13,0)," "))</f>
        <v/>
      </c>
      <c r="H20" s="527" t="str">
        <f>IF(B20="","",IF(B20&gt;0,VLOOKUP(B20,Налаштування!$A$17:$N$83,14,0)," "))</f>
        <v/>
      </c>
      <c r="I20" s="527"/>
      <c r="J20" s="527" t="str">
        <f>IF(B20="","",IF(E20=Налаштування!$AA$1,1,0))</f>
        <v/>
      </c>
      <c r="K20" s="527"/>
      <c r="L20" s="527" t="str">
        <f>IF(B20="","",IF(E20=Налаштування!$AA$2,1,0))</f>
        <v/>
      </c>
      <c r="M20" s="527"/>
      <c r="N20" s="527"/>
      <c r="O20" s="527"/>
      <c r="P20" s="527"/>
      <c r="Q20" s="527"/>
      <c r="R20" s="527"/>
      <c r="S20" s="527"/>
      <c r="T20" s="527"/>
      <c r="U20" s="529" t="str">
        <f>IF(U19=Налаштування!$B$16,"",IF(U19="","",IF(MAX($U$1:$U19)&lt;MAX(Налаштування!$B$17:$C$99),U19+1,0)))</f>
        <v/>
      </c>
      <c r="V20" s="529" t="str">
        <f>IF(U20="","",IF(U20&gt;0,VLOOKUP(U20,Налаштування!$B$17:$L$99,5,0)," "))</f>
        <v/>
      </c>
      <c r="W20" s="529" t="str">
        <f>IF(U20="","",IF(U20&gt;0,VLOOKUP(U20,Налаштування!$B$17:$L$99,4,0)," "))</f>
        <v/>
      </c>
      <c r="X20" s="527"/>
      <c r="Y20" s="529"/>
      <c r="Z20" s="529" t="str">
        <f t="shared" si="1"/>
        <v/>
      </c>
      <c r="AA20" s="529" t="str">
        <f t="shared" si="2"/>
        <v/>
      </c>
      <c r="AB20" s="529" t="str">
        <f t="shared" si="0"/>
        <v/>
      </c>
    </row>
    <row r="21" spans="2:28" s="528" customFormat="1">
      <c r="B21" s="284" t="str">
        <f>IF(B20=Налаштування!$A$16,"",IF(B20="","",IF(MAX($B$1:$B20)&lt;MAX(Налаштування!$B$17:$C$95),B20+1,0)))</f>
        <v/>
      </c>
      <c r="C21" s="284" t="str">
        <f>IF(B21="","",IF(B21&gt;0,VLOOKUP(B21,Налаштування!$A$17:$N$95,6,0)," "))</f>
        <v/>
      </c>
      <c r="D21" s="532" t="str">
        <f>IF(B21="","",IF(B21&gt;0,VLOOKUP(B21,Налаштування!$A$17:$N$95,5,0)," "))</f>
        <v/>
      </c>
      <c r="E21" s="527" t="str">
        <f>IF(B21="","",IF(B21&gt;0,VLOOKUP(B21,Налаштування!$A$17:$N$95,11,0)," "))</f>
        <v/>
      </c>
      <c r="F21" s="527" t="str">
        <f>IF(B21="","",IF(B21&gt;0,VLOOKUP(B21,Налаштування!$A$17:$N$83,12,0)," "))</f>
        <v/>
      </c>
      <c r="G21" s="527" t="str">
        <f>IF(B21="","",IF(B21&gt;0,VLOOKUP(B21,Налаштування!$A$17:$N$83,13,0)," "))</f>
        <v/>
      </c>
      <c r="H21" s="527" t="str">
        <f>IF(B21="","",IF(B21&gt;0,VLOOKUP(B21,Налаштування!$A$17:$N$83,14,0)," "))</f>
        <v/>
      </c>
      <c r="I21" s="527"/>
      <c r="J21" s="527" t="str">
        <f>IF(B21="","",IF(E21=Налаштування!$AA$1,1,0))</f>
        <v/>
      </c>
      <c r="K21" s="527"/>
      <c r="L21" s="527" t="str">
        <f>IF(B21="","",IF(E21=Налаштування!$AA$2,1,0))</f>
        <v/>
      </c>
      <c r="M21" s="527"/>
      <c r="N21" s="527"/>
      <c r="O21" s="527"/>
      <c r="P21" s="527"/>
      <c r="Q21" s="527"/>
      <c r="R21" s="527"/>
      <c r="S21" s="527"/>
      <c r="T21" s="527"/>
      <c r="U21" s="529" t="str">
        <f>IF(U20=Налаштування!$B$16,"",IF(U20="","",IF(MAX($U$1:$U20)&lt;MAX(Налаштування!$B$17:$C$99),U20+1,0)))</f>
        <v/>
      </c>
      <c r="V21" s="529" t="str">
        <f>IF(U21="","",IF(U21&gt;0,VLOOKUP(U21,Налаштування!$B$17:$L$99,5,0)," "))</f>
        <v/>
      </c>
      <c r="W21" s="529" t="str">
        <f>IF(U21="","",IF(U21&gt;0,VLOOKUP(U21,Налаштування!$B$17:$L$99,4,0)," "))</f>
        <v/>
      </c>
      <c r="X21" s="527"/>
      <c r="Y21" s="529"/>
      <c r="Z21" s="529" t="str">
        <f t="shared" si="1"/>
        <v/>
      </c>
      <c r="AA21" s="529" t="str">
        <f t="shared" si="2"/>
        <v/>
      </c>
      <c r="AB21" s="529" t="str">
        <f t="shared" si="0"/>
        <v/>
      </c>
    </row>
    <row r="22" spans="2:28" s="528" customFormat="1">
      <c r="B22" s="284" t="str">
        <f>IF(B21=Налаштування!$A$16,"",IF(B21="","",IF(MAX($B$1:$B21)&lt;MAX(Налаштування!$B$17:$C$95),B21+1,0)))</f>
        <v/>
      </c>
      <c r="C22" s="284" t="str">
        <f>IF(B22="","",IF(B22&gt;0,VLOOKUP(B22,Налаштування!$A$17:$N$95,6,0)," "))</f>
        <v/>
      </c>
      <c r="D22" s="532" t="str">
        <f>IF(B22="","",IF(B22&gt;0,VLOOKUP(B22,Налаштування!$A$17:$N$95,5,0)," "))</f>
        <v/>
      </c>
      <c r="E22" s="527" t="str">
        <f>IF(B22="","",IF(B22&gt;0,VLOOKUP(B22,Налаштування!$A$17:$N$95,11,0)," "))</f>
        <v/>
      </c>
      <c r="F22" s="527" t="str">
        <f>IF(B22="","",IF(B22&gt;0,VLOOKUP(B22,Налаштування!$A$17:$N$83,12,0)," "))</f>
        <v/>
      </c>
      <c r="G22" s="527" t="str">
        <f>IF(B22="","",IF(B22&gt;0,VLOOKUP(B22,Налаштування!$A$17:$N$83,13,0)," "))</f>
        <v/>
      </c>
      <c r="H22" s="527" t="str">
        <f>IF(B22="","",IF(B22&gt;0,VLOOKUP(B22,Налаштування!$A$17:$N$83,14,0)," "))</f>
        <v/>
      </c>
      <c r="I22" s="527"/>
      <c r="J22" s="527" t="str">
        <f>IF(B22="","",IF(E22=Налаштування!$AA$1,1,0))</f>
        <v/>
      </c>
      <c r="K22" s="527"/>
      <c r="L22" s="527" t="str">
        <f>IF(B22="","",IF(E22=Налаштування!$AA$2,1,0))</f>
        <v/>
      </c>
      <c r="M22" s="527"/>
      <c r="N22" s="527"/>
      <c r="O22" s="527"/>
      <c r="P22" s="527"/>
      <c r="Q22" s="527"/>
      <c r="R22" s="527"/>
      <c r="S22" s="527"/>
      <c r="T22" s="527"/>
      <c r="U22" s="529" t="str">
        <f>IF(U21=Налаштування!$B$16,"",IF(U21="","",IF(MAX($U$1:$U21)&lt;MAX(Налаштування!$B$17:$C$99),U21+1,0)))</f>
        <v/>
      </c>
      <c r="V22" s="529" t="str">
        <f>IF(U22="","",IF(U22&gt;0,VLOOKUP(U22,Налаштування!$B$17:$L$99,5,0)," "))</f>
        <v/>
      </c>
      <c r="W22" s="529" t="str">
        <f>IF(U22="","",IF(U22&gt;0,VLOOKUP(U22,Налаштування!$B$17:$L$99,4,0)," "))</f>
        <v/>
      </c>
      <c r="X22" s="527"/>
      <c r="Y22" s="529"/>
      <c r="Z22" s="529" t="str">
        <f t="shared" si="1"/>
        <v/>
      </c>
      <c r="AA22" s="529" t="str">
        <f t="shared" si="2"/>
        <v/>
      </c>
      <c r="AB22" s="529" t="str">
        <f t="shared" si="0"/>
        <v/>
      </c>
    </row>
    <row r="23" spans="2:28" s="528" customFormat="1">
      <c r="B23" s="284" t="str">
        <f>IF(B22=Налаштування!$A$16,"",IF(B22="","",IF(MAX($B$1:$B22)&lt;MAX(Налаштування!$B$17:$C$95),B22+1,0)))</f>
        <v/>
      </c>
      <c r="C23" s="284" t="str">
        <f>IF(B23="","",IF(B23&gt;0,VLOOKUP(B23,Налаштування!$A$17:$N$95,6,0)," "))</f>
        <v/>
      </c>
      <c r="D23" s="532" t="str">
        <f>IF(B23="","",IF(B23&gt;0,VLOOKUP(B23,Налаштування!$A$17:$N$95,5,0)," "))</f>
        <v/>
      </c>
      <c r="E23" s="527" t="str">
        <f>IF(B23="","",IF(B23&gt;0,VLOOKUP(B23,Налаштування!$A$17:$N$95,11,0)," "))</f>
        <v/>
      </c>
      <c r="F23" s="527" t="str">
        <f>IF(B23="","",IF(B23&gt;0,VLOOKUP(B23,Налаштування!$A$17:$N$83,12,0)," "))</f>
        <v/>
      </c>
      <c r="G23" s="527" t="str">
        <f>IF(B23="","",IF(B23&gt;0,VLOOKUP(B23,Налаштування!$A$17:$N$83,13,0)," "))</f>
        <v/>
      </c>
      <c r="H23" s="527" t="str">
        <f>IF(B23="","",IF(B23&gt;0,VLOOKUP(B23,Налаштування!$A$17:$N$83,14,0)," "))</f>
        <v/>
      </c>
      <c r="I23" s="527"/>
      <c r="J23" s="527" t="str">
        <f>IF(B23="","",IF(E23=Налаштування!$AA$1,1,0))</f>
        <v/>
      </c>
      <c r="K23" s="527"/>
      <c r="L23" s="527" t="str">
        <f>IF(B23="","",IF(E23=Налаштування!$AA$2,1,0))</f>
        <v/>
      </c>
      <c r="M23" s="527"/>
      <c r="N23" s="527"/>
      <c r="O23" s="527"/>
      <c r="P23" s="527"/>
      <c r="Q23" s="527"/>
      <c r="R23" s="527"/>
      <c r="S23" s="527"/>
      <c r="T23" s="527"/>
      <c r="U23" s="529" t="str">
        <f>IF(U22=Налаштування!$B$16,"",IF(U22="","",IF(MAX($U$1:$U22)&lt;MAX(Налаштування!$B$17:$C$99),U22+1,0)))</f>
        <v/>
      </c>
      <c r="V23" s="529" t="str">
        <f>IF(U23="","",IF(U23&gt;0,VLOOKUP(U23,Налаштування!$B$17:$L$99,5,0)," "))</f>
        <v/>
      </c>
      <c r="W23" s="529" t="str">
        <f>IF(U23="","",IF(U23&gt;0,VLOOKUP(U23,Налаштування!$B$17:$L$99,4,0)," "))</f>
        <v/>
      </c>
      <c r="X23" s="527"/>
      <c r="Y23" s="529"/>
      <c r="Z23" s="529" t="str">
        <f t="shared" si="1"/>
        <v/>
      </c>
      <c r="AA23" s="529" t="str">
        <f t="shared" si="2"/>
        <v/>
      </c>
      <c r="AB23" s="529" t="str">
        <f t="shared" si="0"/>
        <v/>
      </c>
    </row>
    <row r="24" spans="2:28" s="528" customFormat="1">
      <c r="B24" s="284" t="str">
        <f>IF(B23=Налаштування!$A$16,"",IF(B23="","",IF(MAX($B$1:$B23)&lt;MAX(Налаштування!$B$17:$C$95),B23+1,0)))</f>
        <v/>
      </c>
      <c r="C24" s="284" t="str">
        <f>IF(B24="","",IF(B24&gt;0,VLOOKUP(B24,Налаштування!$A$17:$N$95,6,0)," "))</f>
        <v/>
      </c>
      <c r="D24" s="532" t="str">
        <f>IF(B24="","",IF(B24&gt;0,VLOOKUP(B24,Налаштування!$A$17:$N$95,5,0)," "))</f>
        <v/>
      </c>
      <c r="E24" s="527" t="str">
        <f>IF(B24="","",IF(B24&gt;0,VLOOKUP(B24,Налаштування!$A$17:$N$95,11,0)," "))</f>
        <v/>
      </c>
      <c r="F24" s="527" t="str">
        <f>IF(B24="","",IF(B24&gt;0,VLOOKUP(B24,Налаштування!$A$17:$N$83,12,0)," "))</f>
        <v/>
      </c>
      <c r="G24" s="527" t="str">
        <f>IF(B24="","",IF(B24&gt;0,VLOOKUP(B24,Налаштування!$A$17:$N$83,13,0)," "))</f>
        <v/>
      </c>
      <c r="H24" s="527" t="str">
        <f>IF(B24="","",IF(B24&gt;0,VLOOKUP(B24,Налаштування!$A$17:$N$83,14,0)," "))</f>
        <v/>
      </c>
      <c r="I24" s="527"/>
      <c r="J24" s="527" t="str">
        <f>IF(B24="","",IF(E24=Налаштування!$AA$1,1,0))</f>
        <v/>
      </c>
      <c r="K24" s="527"/>
      <c r="L24" s="527" t="str">
        <f>IF(B24="","",IF(E24=Налаштування!$AA$2,1,0))</f>
        <v/>
      </c>
      <c r="M24" s="527"/>
      <c r="N24" s="527"/>
      <c r="O24" s="527"/>
      <c r="P24" s="527"/>
      <c r="Q24" s="527"/>
      <c r="R24" s="527"/>
      <c r="S24" s="527"/>
      <c r="T24" s="527"/>
      <c r="U24" s="529" t="str">
        <f>IF(U23=Налаштування!$B$16,"",IF(U23="","",IF(MAX($U$1:$U23)&lt;MAX(Налаштування!$B$17:$C$99),U23+1,0)))</f>
        <v/>
      </c>
      <c r="V24" s="529" t="str">
        <f>IF(U24="","",IF(U24&gt;0,VLOOKUP(U24,Налаштування!$B$17:$L$99,5,0)," "))</f>
        <v/>
      </c>
      <c r="W24" s="529" t="str">
        <f>IF(U24="","",IF(U24&gt;0,VLOOKUP(U24,Налаштування!$B$17:$L$99,4,0)," "))</f>
        <v/>
      </c>
      <c r="X24" s="527"/>
      <c r="Y24" s="529"/>
      <c r="Z24" s="529" t="str">
        <f t="shared" si="1"/>
        <v/>
      </c>
      <c r="AA24" s="529" t="str">
        <f t="shared" si="2"/>
        <v/>
      </c>
      <c r="AB24" s="529" t="str">
        <f t="shared" si="0"/>
        <v/>
      </c>
    </row>
    <row r="25" spans="2:28" s="528" customFormat="1">
      <c r="B25" s="284" t="str">
        <f>IF(B24=Налаштування!$A$16,"",IF(B24="","",IF(MAX($B$1:$B24)&lt;MAX(Налаштування!$B$17:$C$95),B24+1,0)))</f>
        <v/>
      </c>
      <c r="C25" s="284" t="str">
        <f>IF(B25="","",IF(B25&gt;0,VLOOKUP(B25,Налаштування!$A$17:$N$95,6,0)," "))</f>
        <v/>
      </c>
      <c r="D25" s="532" t="str">
        <f>IF(B25="","",IF(B25&gt;0,VLOOKUP(B25,Налаштування!$A$17:$N$95,5,0)," "))</f>
        <v/>
      </c>
      <c r="E25" s="527" t="str">
        <f>IF(B25="","",IF(B25&gt;0,VLOOKUP(B25,Налаштування!$A$17:$N$95,11,0)," "))</f>
        <v/>
      </c>
      <c r="F25" s="527" t="str">
        <f>IF(B25="","",IF(B25&gt;0,VLOOKUP(B25,Налаштування!$A$17:$N$83,12,0)," "))</f>
        <v/>
      </c>
      <c r="G25" s="527" t="str">
        <f>IF(B25="","",IF(B25&gt;0,VLOOKUP(B25,Налаштування!$A$17:$N$83,13,0)," "))</f>
        <v/>
      </c>
      <c r="H25" s="527" t="str">
        <f>IF(B25="","",IF(B25&gt;0,VLOOKUP(B25,Налаштування!$A$17:$N$83,14,0)," "))</f>
        <v/>
      </c>
      <c r="I25" s="527"/>
      <c r="J25" s="527" t="str">
        <f>IF(B25="","",IF(E25=Налаштування!$AA$1,1,0))</f>
        <v/>
      </c>
      <c r="K25" s="527"/>
      <c r="L25" s="527" t="str">
        <f>IF(B25="","",IF(E25=Налаштування!$AA$2,1,0))</f>
        <v/>
      </c>
      <c r="M25" s="527"/>
      <c r="N25" s="527"/>
      <c r="O25" s="527"/>
      <c r="P25" s="527"/>
      <c r="Q25" s="527"/>
      <c r="R25" s="527"/>
      <c r="S25" s="527"/>
      <c r="T25" s="527"/>
      <c r="U25" s="529" t="str">
        <f>IF(U24=Налаштування!$B$16,"",IF(U24="","",IF(MAX($U$1:$U24)&lt;MAX(Налаштування!$B$17:$C$99),U24+1,0)))</f>
        <v/>
      </c>
      <c r="V25" s="529" t="str">
        <f>IF(U25="","",IF(U25&gt;0,VLOOKUP(U25,Налаштування!$B$17:$L$99,5,0)," "))</f>
        <v/>
      </c>
      <c r="W25" s="529" t="str">
        <f>IF(U25="","",IF(U25&gt;0,VLOOKUP(U25,Налаштування!$B$17:$L$99,4,0)," "))</f>
        <v/>
      </c>
      <c r="X25" s="527"/>
      <c r="Y25" s="529"/>
      <c r="Z25" s="529" t="str">
        <f t="shared" si="1"/>
        <v/>
      </c>
      <c r="AA25" s="529" t="str">
        <f t="shared" si="2"/>
        <v/>
      </c>
      <c r="AB25" s="529" t="str">
        <f t="shared" si="0"/>
        <v/>
      </c>
    </row>
    <row r="26" spans="2:28" s="528" customFormat="1">
      <c r="B26" s="284" t="str">
        <f>IF(B25=Налаштування!$A$16,"",IF(B25="","",IF(MAX($B$1:$B25)&lt;MAX(Налаштування!$B$17:$C$95),B25+1,0)))</f>
        <v/>
      </c>
      <c r="C26" s="284" t="str">
        <f>IF(B26="","",IF(B26&gt;0,VLOOKUP(B26,Налаштування!$A$17:$N$95,6,0)," "))</f>
        <v/>
      </c>
      <c r="D26" s="532" t="str">
        <f>IF(B26="","",IF(B26&gt;0,VLOOKUP(B26,Налаштування!$A$17:$N$95,5,0)," "))</f>
        <v/>
      </c>
      <c r="E26" s="527" t="str">
        <f>IF(B26="","",IF(B26&gt;0,VLOOKUP(B26,Налаштування!$A$17:$N$95,11,0)," "))</f>
        <v/>
      </c>
      <c r="F26" s="527" t="str">
        <f>IF(B26="","",IF(B26&gt;0,VLOOKUP(B26,Налаштування!$A$17:$N$83,12,0)," "))</f>
        <v/>
      </c>
      <c r="G26" s="527" t="str">
        <f>IF(B26="","",IF(B26&gt;0,VLOOKUP(B26,Налаштування!$A$17:$N$83,13,0)," "))</f>
        <v/>
      </c>
      <c r="H26" s="527" t="str">
        <f>IF(B26="","",IF(B26&gt;0,VLOOKUP(B26,Налаштування!$A$17:$N$83,14,0)," "))</f>
        <v/>
      </c>
      <c r="I26" s="527"/>
      <c r="J26" s="527" t="str">
        <f>IF(B26="","",IF(E26=Налаштування!$AA$1,1,0))</f>
        <v/>
      </c>
      <c r="K26" s="527"/>
      <c r="L26" s="527" t="str">
        <f>IF(B26="","",IF(E26=Налаштування!$AA$2,1,0))</f>
        <v/>
      </c>
      <c r="M26" s="527"/>
      <c r="N26" s="527"/>
      <c r="O26" s="527"/>
      <c r="P26" s="527"/>
      <c r="Q26" s="527"/>
      <c r="R26" s="527"/>
      <c r="S26" s="527"/>
      <c r="T26" s="527"/>
      <c r="U26" s="529" t="str">
        <f>IF(U25=Налаштування!$B$16,"",IF(U25="","",IF(MAX($U$1:$U25)&lt;MAX(Налаштування!$B$17:$C$99),U25+1,0)))</f>
        <v/>
      </c>
      <c r="V26" s="529" t="str">
        <f>IF(U26="","",IF(U26&gt;0,VLOOKUP(U26,Налаштування!$B$17:$L$99,5,0)," "))</f>
        <v/>
      </c>
      <c r="W26" s="529" t="str">
        <f>IF(U26="","",IF(U26&gt;0,VLOOKUP(U26,Налаштування!$B$17:$L$99,4,0)," "))</f>
        <v/>
      </c>
      <c r="X26" s="527"/>
      <c r="Y26" s="529"/>
      <c r="Z26" s="529" t="str">
        <f t="shared" si="1"/>
        <v/>
      </c>
      <c r="AA26" s="529" t="str">
        <f t="shared" si="2"/>
        <v/>
      </c>
      <c r="AB26" s="529" t="str">
        <f t="shared" si="0"/>
        <v/>
      </c>
    </row>
    <row r="27" spans="2:28" s="528" customFormat="1">
      <c r="B27" s="284" t="str">
        <f>IF(B26=Налаштування!$A$16,"",IF(B26="","",IF(MAX($B$1:$B26)&lt;MAX(Налаштування!$B$17:$C$95),B26+1,0)))</f>
        <v/>
      </c>
      <c r="C27" s="284" t="str">
        <f>IF(B27="","",IF(B27&gt;0,VLOOKUP(B27,Налаштування!$A$17:$N$95,6,0)," "))</f>
        <v/>
      </c>
      <c r="D27" s="532" t="str">
        <f>IF(B27="","",IF(B27&gt;0,VLOOKUP(B27,Налаштування!$A$17:$N$95,5,0)," "))</f>
        <v/>
      </c>
      <c r="E27" s="527" t="str">
        <f>IF(B27="","",IF(B27&gt;0,VLOOKUP(B27,Налаштування!$A$17:$N$95,11,0)," "))</f>
        <v/>
      </c>
      <c r="F27" s="527" t="str">
        <f>IF(B27="","",IF(B27&gt;0,VLOOKUP(B27,Налаштування!$A$17:$N$83,12,0)," "))</f>
        <v/>
      </c>
      <c r="G27" s="527" t="str">
        <f>IF(B27="","",IF(B27&gt;0,VLOOKUP(B27,Налаштування!$A$17:$N$83,13,0)," "))</f>
        <v/>
      </c>
      <c r="H27" s="527" t="str">
        <f>IF(B27="","",IF(B27&gt;0,VLOOKUP(B27,Налаштування!$A$17:$N$83,14,0)," "))</f>
        <v/>
      </c>
      <c r="I27" s="527"/>
      <c r="J27" s="527" t="str">
        <f>IF(B27="","",IF(E27=Налаштування!$AA$1,1,0))</f>
        <v/>
      </c>
      <c r="K27" s="527"/>
      <c r="L27" s="527" t="str">
        <f>IF(B27="","",IF(E27=Налаштування!$AA$2,1,0))</f>
        <v/>
      </c>
      <c r="M27" s="527"/>
      <c r="N27" s="527"/>
      <c r="O27" s="527"/>
      <c r="P27" s="527"/>
      <c r="Q27" s="527"/>
      <c r="R27" s="527"/>
      <c r="S27" s="527"/>
      <c r="T27" s="527"/>
      <c r="U27" s="529" t="str">
        <f>IF(U26=Налаштування!$B$16,"",IF(U26="","",IF(MAX($U$1:$U26)&lt;MAX(Налаштування!$B$17:$C$99),U26+1,0)))</f>
        <v/>
      </c>
      <c r="V27" s="529" t="str">
        <f>IF(U27="","",IF(U27&gt;0,VLOOKUP(U27,Налаштування!$B$17:$L$99,5,0)," "))</f>
        <v/>
      </c>
      <c r="W27" s="529" t="str">
        <f>IF(U27="","",IF(U27&gt;0,VLOOKUP(U27,Налаштування!$B$17:$L$99,4,0)," "))</f>
        <v/>
      </c>
      <c r="X27" s="527"/>
      <c r="Y27" s="529"/>
      <c r="Z27" s="529" t="str">
        <f t="shared" si="1"/>
        <v/>
      </c>
      <c r="AA27" s="529" t="str">
        <f t="shared" si="2"/>
        <v/>
      </c>
      <c r="AB27" s="529" t="str">
        <f t="shared" si="0"/>
        <v/>
      </c>
    </row>
    <row r="28" spans="2:28" s="528" customFormat="1">
      <c r="B28" s="284" t="str">
        <f>IF(B27=Налаштування!$A$16,"",IF(B27="","",IF(MAX($B$1:$B27)&lt;MAX(Налаштування!$B$17:$C$95),B27+1,0)))</f>
        <v/>
      </c>
      <c r="C28" s="284" t="str">
        <f>IF(B28="","",IF(B28&gt;0,VLOOKUP(B28,Налаштування!$A$17:$N$95,6,0)," "))</f>
        <v/>
      </c>
      <c r="D28" s="532" t="str">
        <f>IF(B28="","",IF(B28&gt;0,VLOOKUP(B28,Налаштування!$A$17:$N$95,5,0)," "))</f>
        <v/>
      </c>
      <c r="E28" s="527" t="str">
        <f>IF(B28="","",IF(B28&gt;0,VLOOKUP(B28,Налаштування!$A$17:$N$95,11,0)," "))</f>
        <v/>
      </c>
      <c r="F28" s="527" t="str">
        <f>IF(B28="","",IF(B28&gt;0,VLOOKUP(B28,Налаштування!$A$17:$N$83,12,0)," "))</f>
        <v/>
      </c>
      <c r="G28" s="527" t="str">
        <f>IF(B28="","",IF(B28&gt;0,VLOOKUP(B28,Налаштування!$A$17:$N$83,13,0)," "))</f>
        <v/>
      </c>
      <c r="H28" s="527" t="str">
        <f>IF(B28="","",IF(B28&gt;0,VLOOKUP(B28,Налаштування!$A$17:$N$83,14,0)," "))</f>
        <v/>
      </c>
      <c r="I28" s="527"/>
      <c r="J28" s="527" t="str">
        <f>IF(B28="","",IF(E28=Налаштування!$AA$1,1,0))</f>
        <v/>
      </c>
      <c r="K28" s="527"/>
      <c r="L28" s="527" t="str">
        <f>IF(B28="","",IF(E28=Налаштування!$AA$2,1,0))</f>
        <v/>
      </c>
      <c r="M28" s="527"/>
      <c r="N28" s="527"/>
      <c r="O28" s="527"/>
      <c r="P28" s="527"/>
      <c r="Q28" s="527"/>
      <c r="R28" s="527"/>
      <c r="S28" s="527"/>
      <c r="T28" s="527"/>
      <c r="U28" s="529" t="str">
        <f>IF(U27=Налаштування!$B$16,"",IF(U27="","",IF(MAX($U$1:$U27)&lt;MAX(Налаштування!$B$17:$C$99),U27+1,0)))</f>
        <v/>
      </c>
      <c r="V28" s="529" t="str">
        <f>IF(U28="","",IF(U28&gt;0,VLOOKUP(U28,Налаштування!$B$17:$L$99,5,0)," "))</f>
        <v/>
      </c>
      <c r="W28" s="529" t="str">
        <f>IF(U28="","",IF(U28&gt;0,VLOOKUP(U28,Налаштування!$B$17:$L$99,4,0)," "))</f>
        <v/>
      </c>
      <c r="X28" s="527"/>
      <c r="Y28" s="529"/>
      <c r="Z28" s="529" t="str">
        <f t="shared" si="1"/>
        <v/>
      </c>
      <c r="AA28" s="529" t="str">
        <f t="shared" si="2"/>
        <v/>
      </c>
      <c r="AB28" s="529" t="str">
        <f t="shared" si="0"/>
        <v/>
      </c>
    </row>
    <row r="29" spans="2:28" s="528" customFormat="1">
      <c r="B29" s="284" t="str">
        <f>IF(B28=Налаштування!$A$16,"",IF(B28="","",IF(MAX($B$1:$B28)&lt;MAX(Налаштування!$B$17:$C$95),B28+1,0)))</f>
        <v/>
      </c>
      <c r="C29" s="284" t="str">
        <f>IF(B29="","",IF(B29&gt;0,VLOOKUP(B29,Налаштування!$A$17:$N$95,6,0)," "))</f>
        <v/>
      </c>
      <c r="D29" s="532" t="str">
        <f>IF(B29="","",IF(B29&gt;0,VLOOKUP(B29,Налаштування!$A$17:$N$95,5,0)," "))</f>
        <v/>
      </c>
      <c r="E29" s="527" t="str">
        <f>IF(B29="","",IF(B29&gt;0,VLOOKUP(B29,Налаштування!$A$17:$N$95,11,0)," "))</f>
        <v/>
      </c>
      <c r="F29" s="527" t="str">
        <f>IF(B29="","",IF(B29&gt;0,VLOOKUP(B29,Налаштування!$A$17:$N$83,12,0)," "))</f>
        <v/>
      </c>
      <c r="G29" s="527" t="str">
        <f>IF(B29="","",IF(B29&gt;0,VLOOKUP(B29,Налаштування!$A$17:$N$83,13,0)," "))</f>
        <v/>
      </c>
      <c r="H29" s="527" t="str">
        <f>IF(B29="","",IF(B29&gt;0,VLOOKUP(B29,Налаштування!$A$17:$N$83,14,0)," "))</f>
        <v/>
      </c>
      <c r="I29" s="527"/>
      <c r="J29" s="527" t="str">
        <f>IF(B29="","",IF(E29=Налаштування!$AA$1,1,0))</f>
        <v/>
      </c>
      <c r="K29" s="527"/>
      <c r="L29" s="527" t="str">
        <f>IF(B29="","",IF(E29=Налаштування!$AA$2,1,0))</f>
        <v/>
      </c>
      <c r="M29" s="527"/>
      <c r="N29" s="527"/>
      <c r="O29" s="527"/>
      <c r="P29" s="527"/>
      <c r="Q29" s="527"/>
      <c r="R29" s="527"/>
      <c r="S29" s="527"/>
      <c r="T29" s="527"/>
      <c r="U29" s="529" t="str">
        <f>IF(U28=Налаштування!$B$16,"",IF(U28="","",IF(MAX($U$1:$U28)&lt;MAX(Налаштування!$B$17:$C$99),U28+1,0)))</f>
        <v/>
      </c>
      <c r="V29" s="529" t="str">
        <f>IF(U29="","",IF(U29&gt;0,VLOOKUP(U29,Налаштування!$B$17:$L$99,5,0)," "))</f>
        <v/>
      </c>
      <c r="W29" s="529" t="str">
        <f>IF(U29="","",IF(U29&gt;0,VLOOKUP(U29,Налаштування!$B$17:$L$99,4,0)," "))</f>
        <v/>
      </c>
      <c r="X29" s="527"/>
      <c r="Y29" s="529"/>
      <c r="Z29" s="529" t="str">
        <f t="shared" si="1"/>
        <v/>
      </c>
      <c r="AA29" s="529" t="str">
        <f t="shared" si="2"/>
        <v/>
      </c>
      <c r="AB29" s="529" t="str">
        <f t="shared" si="0"/>
        <v/>
      </c>
    </row>
    <row r="30" spans="2:28" s="528" customFormat="1">
      <c r="B30" s="284" t="str">
        <f>IF(B29=Налаштування!$A$16,"",IF(B29="","",IF(MAX($B$1:$B29)&lt;MAX(Налаштування!$B$17:$C$95),B29+1,0)))</f>
        <v/>
      </c>
      <c r="C30" s="284" t="str">
        <f>IF(B30="","",IF(B30&gt;0,VLOOKUP(B30,Налаштування!$A$17:$N$95,6,0)," "))</f>
        <v/>
      </c>
      <c r="D30" s="532" t="str">
        <f>IF(B30="","",IF(B30&gt;0,VLOOKUP(B30,Налаштування!$A$17:$N$95,5,0)," "))</f>
        <v/>
      </c>
      <c r="E30" s="527" t="str">
        <f>IF(B30="","",IF(B30&gt;0,VLOOKUP(B30,Налаштування!$A$17:$N$95,11,0)," "))</f>
        <v/>
      </c>
      <c r="F30" s="527" t="str">
        <f>IF(B30="","",IF(B30&gt;0,VLOOKUP(B30,Налаштування!$A$17:$N$83,12,0)," "))</f>
        <v/>
      </c>
      <c r="G30" s="527" t="str">
        <f>IF(B30="","",IF(B30&gt;0,VLOOKUP(B30,Налаштування!$A$17:$N$83,13,0)," "))</f>
        <v/>
      </c>
      <c r="H30" s="527" t="str">
        <f>IF(B30="","",IF(B30&gt;0,VLOOKUP(B30,Налаштування!$A$17:$N$83,14,0)," "))</f>
        <v/>
      </c>
      <c r="I30" s="527"/>
      <c r="J30" s="527" t="str">
        <f>IF(B30="","",IF(E30=Налаштування!$AA$1,1,0))</f>
        <v/>
      </c>
      <c r="K30" s="527"/>
      <c r="L30" s="527" t="str">
        <f>IF(B30="","",IF(E30=Налаштування!$AA$2,1,0))</f>
        <v/>
      </c>
      <c r="M30" s="527"/>
      <c r="N30" s="527"/>
      <c r="O30" s="527"/>
      <c r="P30" s="527"/>
      <c r="Q30" s="527"/>
      <c r="R30" s="527"/>
      <c r="S30" s="527"/>
      <c r="T30" s="527"/>
      <c r="U30" s="529" t="str">
        <f>IF(U29=Налаштування!$B$16,"",IF(U29="","",IF(MAX($U$1:$U29)&lt;MAX(Налаштування!$B$17:$C$99),U29+1,0)))</f>
        <v/>
      </c>
      <c r="V30" s="529" t="str">
        <f>IF(U30="","",IF(U30&gt;0,VLOOKUP(U30,Налаштування!$B$17:$L$99,5,0)," "))</f>
        <v/>
      </c>
      <c r="W30" s="529" t="str">
        <f>IF(U30="","",IF(U30&gt;0,VLOOKUP(U30,Налаштування!$B$17:$L$99,4,0)," "))</f>
        <v/>
      </c>
      <c r="X30" s="527"/>
      <c r="Y30" s="529"/>
      <c r="Z30" s="529" t="str">
        <f t="shared" si="1"/>
        <v/>
      </c>
      <c r="AA30" s="529" t="str">
        <f t="shared" si="2"/>
        <v/>
      </c>
      <c r="AB30" s="529" t="str">
        <f t="shared" si="0"/>
        <v/>
      </c>
    </row>
    <row r="31" spans="2:28" s="528" customFormat="1">
      <c r="B31" s="284" t="str">
        <f>IF(B30=Налаштування!$A$16,"",IF(B30="","",IF(MAX($B$1:$B30)&lt;MAX(Налаштування!$B$17:$C$95),B30+1,0)))</f>
        <v/>
      </c>
      <c r="C31" s="284" t="str">
        <f>IF(B31="","",IF(B31&gt;0,VLOOKUP(B31,Налаштування!$A$17:$N$95,6,0)," "))</f>
        <v/>
      </c>
      <c r="D31" s="532" t="str">
        <f>IF(B31="","",IF(B31&gt;0,VLOOKUP(B31,Налаштування!$A$17:$N$95,5,0)," "))</f>
        <v/>
      </c>
      <c r="E31" s="527" t="str">
        <f>IF(B31="","",IF(B31&gt;0,VLOOKUP(B31,Налаштування!$A$17:$N$95,11,0)," "))</f>
        <v/>
      </c>
      <c r="F31" s="527" t="str">
        <f>IF(B31="","",IF(B31&gt;0,VLOOKUP(B31,Налаштування!$A$17:$N$83,12,0)," "))</f>
        <v/>
      </c>
      <c r="G31" s="527" t="str">
        <f>IF(B31="","",IF(B31&gt;0,VLOOKUP(B31,Налаштування!$A$17:$N$83,13,0)," "))</f>
        <v/>
      </c>
      <c r="H31" s="527" t="str">
        <f>IF(B31="","",IF(B31&gt;0,VLOOKUP(B31,Налаштування!$A$17:$N$83,14,0)," "))</f>
        <v/>
      </c>
      <c r="I31" s="527"/>
      <c r="J31" s="527" t="str">
        <f>IF(B31="","",IF(E31=Налаштування!$AA$1,1,0))</f>
        <v/>
      </c>
      <c r="K31" s="527"/>
      <c r="L31" s="527" t="str">
        <f>IF(B31="","",IF(E31=Налаштування!$AA$2,1,0))</f>
        <v/>
      </c>
      <c r="M31" s="527"/>
      <c r="N31" s="527"/>
      <c r="O31" s="527"/>
      <c r="P31" s="527"/>
      <c r="Q31" s="527"/>
      <c r="R31" s="527"/>
      <c r="S31" s="527"/>
      <c r="T31" s="527"/>
      <c r="U31" s="529" t="str">
        <f>IF(U30=Налаштування!$B$16,"",IF(U30="","",IF(MAX($U$1:$U30)&lt;MAX(Налаштування!$B$17:$C$99),U30+1,0)))</f>
        <v/>
      </c>
      <c r="V31" s="529" t="str">
        <f>IF(U31="","",IF(U31&gt;0,VLOOKUP(U31,Налаштування!$B$17:$L$99,5,0)," "))</f>
        <v/>
      </c>
      <c r="W31" s="529" t="str">
        <f>IF(U31="","",IF(U31&gt;0,VLOOKUP(U31,Налаштування!$B$17:$L$99,4,0)," "))</f>
        <v/>
      </c>
      <c r="X31" s="527"/>
      <c r="Y31" s="529"/>
      <c r="Z31" s="529" t="str">
        <f t="shared" si="1"/>
        <v/>
      </c>
      <c r="AA31" s="529" t="str">
        <f t="shared" si="2"/>
        <v/>
      </c>
      <c r="AB31" s="529" t="str">
        <f t="shared" si="0"/>
        <v/>
      </c>
    </row>
    <row r="32" spans="2:28" s="528" customFormat="1">
      <c r="B32" s="284" t="str">
        <f>IF(B31=Налаштування!$A$16,"",IF(B31="","",IF(MAX($B$1:$B31)&lt;MAX(Налаштування!$B$17:$C$95),B31+1,0)))</f>
        <v/>
      </c>
      <c r="C32" s="284" t="str">
        <f>IF(B32="","",IF(B32&gt;0,VLOOKUP(B32,Налаштування!$A$17:$N$95,6,0)," "))</f>
        <v/>
      </c>
      <c r="D32" s="532" t="str">
        <f>IF(B32="","",IF(B32&gt;0,VLOOKUP(B32,Налаштування!$A$17:$N$95,5,0)," "))</f>
        <v/>
      </c>
      <c r="E32" s="527" t="str">
        <f>IF(B32="","",IF(B32&gt;0,VLOOKUP(B32,Налаштування!$A$17:$N$95,11,0)," "))</f>
        <v/>
      </c>
      <c r="F32" s="527" t="str">
        <f>IF(B32="","",IF(B32&gt;0,VLOOKUP(B32,Налаштування!$A$17:$N$83,12,0)," "))</f>
        <v/>
      </c>
      <c r="G32" s="527" t="str">
        <f>IF(B32="","",IF(B32&gt;0,VLOOKUP(B32,Налаштування!$A$17:$N$83,13,0)," "))</f>
        <v/>
      </c>
      <c r="H32" s="527" t="str">
        <f>IF(B32="","",IF(B32&gt;0,VLOOKUP(B32,Налаштування!$A$17:$N$83,14,0)," "))</f>
        <v/>
      </c>
      <c r="I32" s="527"/>
      <c r="J32" s="527" t="str">
        <f>IF(B32="","",IF(E32=Налаштування!$AA$1,1,0))</f>
        <v/>
      </c>
      <c r="K32" s="527"/>
      <c r="L32" s="527" t="str">
        <f>IF(B32="","",IF(E32=Налаштування!$AA$2,1,0))</f>
        <v/>
      </c>
      <c r="M32" s="527"/>
      <c r="N32" s="527"/>
      <c r="O32" s="527"/>
      <c r="P32" s="527"/>
      <c r="Q32" s="527"/>
      <c r="R32" s="527"/>
      <c r="S32" s="527"/>
      <c r="T32" s="527"/>
      <c r="U32" s="529" t="str">
        <f>IF(U31=Налаштування!$B$16,"",IF(U31="","",IF(MAX($U$1:$U31)&lt;MAX(Налаштування!$B$17:$C$99),U31+1,0)))</f>
        <v/>
      </c>
      <c r="V32" s="529" t="str">
        <f>IF(U32="","",IF(U32&gt;0,VLOOKUP(U32,Налаштування!$B$17:$L$99,5,0)," "))</f>
        <v/>
      </c>
      <c r="W32" s="529" t="str">
        <f>IF(U32="","",IF(U32&gt;0,VLOOKUP(U32,Налаштування!$B$17:$L$99,4,0)," "))</f>
        <v/>
      </c>
      <c r="X32" s="527"/>
      <c r="Y32" s="529"/>
      <c r="Z32" s="529" t="str">
        <f t="shared" si="1"/>
        <v/>
      </c>
      <c r="AA32" s="529" t="str">
        <f t="shared" si="2"/>
        <v/>
      </c>
      <c r="AB32" s="529" t="str">
        <f t="shared" si="0"/>
        <v/>
      </c>
    </row>
    <row r="33" spans="2:28" s="528" customFormat="1">
      <c r="B33" s="284" t="str">
        <f>IF(B32=Налаштування!$A$16,"",IF(B32="","",IF(MAX($B$1:$B32)&lt;MAX(Налаштування!$B$17:$C$95),B32+1,0)))</f>
        <v/>
      </c>
      <c r="C33" s="284" t="str">
        <f>IF(B33="","",IF(B33&gt;0,VLOOKUP(B33,Налаштування!$A$17:$N$95,6,0)," "))</f>
        <v/>
      </c>
      <c r="D33" s="532" t="str">
        <f>IF(B33="","",IF(B33&gt;0,VLOOKUP(B33,Налаштування!$A$17:$N$95,5,0)," "))</f>
        <v/>
      </c>
      <c r="E33" s="527" t="str">
        <f>IF(B33="","",IF(B33&gt;0,VLOOKUP(B33,Налаштування!$A$17:$N$95,11,0)," "))</f>
        <v/>
      </c>
      <c r="F33" s="527" t="str">
        <f>IF(B33="","",IF(B33&gt;0,VLOOKUP(B33,Налаштування!$A$17:$N$83,12,0)," "))</f>
        <v/>
      </c>
      <c r="G33" s="527" t="str">
        <f>IF(B33="","",IF(B33&gt;0,VLOOKUP(B33,Налаштування!$A$17:$N$83,13,0)," "))</f>
        <v/>
      </c>
      <c r="H33" s="527" t="str">
        <f>IF(B33="","",IF(B33&gt;0,VLOOKUP(B33,Налаштування!$A$17:$N$83,14,0)," "))</f>
        <v/>
      </c>
      <c r="I33" s="527"/>
      <c r="J33" s="527" t="str">
        <f>IF(B33="","",IF(E33=Налаштування!$AA$1,1,0))</f>
        <v/>
      </c>
      <c r="K33" s="527"/>
      <c r="L33" s="527" t="str">
        <f>IF(B33="","",IF(E33=Налаштування!$AA$2,1,0))</f>
        <v/>
      </c>
      <c r="M33" s="527"/>
      <c r="N33" s="527"/>
      <c r="O33" s="527"/>
      <c r="P33" s="527"/>
      <c r="Q33" s="527"/>
      <c r="R33" s="527"/>
      <c r="S33" s="527"/>
      <c r="T33" s="527"/>
      <c r="U33" s="529" t="str">
        <f>IF(U32=Налаштування!$B$16,"",IF(U32="","",IF(MAX($U$1:$U32)&lt;MAX(Налаштування!$B$17:$C$99),U32+1,0)))</f>
        <v/>
      </c>
      <c r="V33" s="529" t="str">
        <f>IF(U33="","",IF(U33&gt;0,VLOOKUP(U33,Налаштування!$B$17:$L$99,5,0)," "))</f>
        <v/>
      </c>
      <c r="W33" s="529" t="str">
        <f>IF(U33="","",IF(U33&gt;0,VLOOKUP(U33,Налаштування!$B$17:$L$99,4,0)," "))</f>
        <v/>
      </c>
      <c r="X33" s="527"/>
      <c r="Y33" s="529"/>
      <c r="Z33" s="529" t="str">
        <f t="shared" si="1"/>
        <v/>
      </c>
      <c r="AA33" s="529" t="str">
        <f t="shared" si="2"/>
        <v/>
      </c>
      <c r="AB33" s="529" t="str">
        <f t="shared" si="0"/>
        <v/>
      </c>
    </row>
    <row r="34" spans="2:28" s="528" customFormat="1">
      <c r="B34" s="284" t="str">
        <f>IF(B33=Налаштування!$A$16,"",IF(B33="","",IF(MAX($B$1:$B33)&lt;MAX(Налаштування!$B$17:$C$95),B33+1,0)))</f>
        <v/>
      </c>
      <c r="C34" s="284" t="str">
        <f>IF(B34="","",IF(B34&gt;0,VLOOKUP(B34,Налаштування!$A$17:$N$95,6,0)," "))</f>
        <v/>
      </c>
      <c r="D34" s="532" t="str">
        <f>IF(B34="","",IF(B34&gt;0,VLOOKUP(B34,Налаштування!$A$17:$N$95,5,0)," "))</f>
        <v/>
      </c>
      <c r="E34" s="527" t="str">
        <f>IF(B34="","",IF(B34&gt;0,VLOOKUP(B34,Налаштування!$A$17:$N$95,11,0)," "))</f>
        <v/>
      </c>
      <c r="F34" s="527" t="str">
        <f>IF(B34="","",IF(B34&gt;0,VLOOKUP(B34,Налаштування!$A$17:$N$83,12,0)," "))</f>
        <v/>
      </c>
      <c r="G34" s="527" t="str">
        <f>IF(B34="","",IF(B34&gt;0,VLOOKUP(B34,Налаштування!$A$17:$N$83,13,0)," "))</f>
        <v/>
      </c>
      <c r="H34" s="527" t="str">
        <f>IF(B34="","",IF(B34&gt;0,VLOOKUP(B34,Налаштування!$A$17:$N$83,14,0)," "))</f>
        <v/>
      </c>
      <c r="I34" s="527"/>
      <c r="J34" s="527" t="str">
        <f>IF(B34="","",IF(E34=Налаштування!$AA$1,1,0))</f>
        <v/>
      </c>
      <c r="K34" s="527"/>
      <c r="L34" s="527" t="str">
        <f>IF(B34="","",IF(E34=Налаштування!$AA$2,1,0))</f>
        <v/>
      </c>
      <c r="M34" s="527"/>
      <c r="N34" s="527"/>
      <c r="O34" s="527"/>
      <c r="P34" s="527"/>
      <c r="Q34" s="527"/>
      <c r="R34" s="527"/>
      <c r="S34" s="527"/>
      <c r="T34" s="527"/>
      <c r="U34" s="529" t="str">
        <f>IF(U33=Налаштування!$B$16,"",IF(U33="","",IF(MAX($U$1:$U33)&lt;MAX(Налаштування!$B$17:$C$99),U33+1,0)))</f>
        <v/>
      </c>
      <c r="V34" s="529" t="str">
        <f>IF(U34="","",IF(U34&gt;0,VLOOKUP(U34,Налаштування!$B$17:$L$99,5,0)," "))</f>
        <v/>
      </c>
      <c r="W34" s="529" t="str">
        <f>IF(U34="","",IF(U34&gt;0,VLOOKUP(U34,Налаштування!$B$17:$L$99,4,0)," "))</f>
        <v/>
      </c>
      <c r="X34" s="527"/>
      <c r="Y34" s="529"/>
      <c r="Z34" s="529" t="str">
        <f t="shared" si="1"/>
        <v/>
      </c>
      <c r="AA34" s="529" t="str">
        <f t="shared" si="2"/>
        <v/>
      </c>
      <c r="AB34" s="529" t="str">
        <f t="shared" si="0"/>
        <v/>
      </c>
    </row>
    <row r="35" spans="2:28" s="528" customFormat="1">
      <c r="B35" s="284" t="str">
        <f>IF(B34=Налаштування!$A$16,"",IF(B34="","",IF(MAX($B$1:$B34)&lt;MAX(Налаштування!$B$17:$C$95),B34+1,0)))</f>
        <v/>
      </c>
      <c r="C35" s="284" t="str">
        <f>IF(B35="","",IF(B35&gt;0,VLOOKUP(B35,Налаштування!$A$17:$N$95,6,0)," "))</f>
        <v/>
      </c>
      <c r="D35" s="532" t="str">
        <f>IF(B35="","",IF(B35&gt;0,VLOOKUP(B35,Налаштування!$A$17:$N$95,5,0)," "))</f>
        <v/>
      </c>
      <c r="E35" s="527" t="str">
        <f>IF(B35="","",IF(B35&gt;0,VLOOKUP(B35,Налаштування!$A$17:$N$95,11,0)," "))</f>
        <v/>
      </c>
      <c r="F35" s="527" t="str">
        <f>IF(B35="","",IF(B35&gt;0,VLOOKUP(B35,Налаштування!$A$17:$N$83,12,0)," "))</f>
        <v/>
      </c>
      <c r="G35" s="527" t="str">
        <f>IF(B35="","",IF(B35&gt;0,VLOOKUP(B35,Налаштування!$A$17:$N$83,13,0)," "))</f>
        <v/>
      </c>
      <c r="H35" s="527" t="str">
        <f>IF(B35="","",IF(B35&gt;0,VLOOKUP(B35,Налаштування!$A$17:$N$83,14,0)," "))</f>
        <v/>
      </c>
      <c r="I35" s="527"/>
      <c r="J35" s="527" t="str">
        <f>IF(B35="","",IF(E35=Налаштування!$AA$1,1,0))</f>
        <v/>
      </c>
      <c r="K35" s="527"/>
      <c r="L35" s="527" t="str">
        <f>IF(B35="","",IF(E35=Налаштування!$AA$2,1,0))</f>
        <v/>
      </c>
      <c r="M35" s="527"/>
      <c r="N35" s="527"/>
      <c r="O35" s="527"/>
      <c r="P35" s="527"/>
      <c r="Q35" s="527"/>
      <c r="R35" s="527"/>
      <c r="S35" s="527"/>
      <c r="T35" s="527"/>
      <c r="U35" s="529" t="str">
        <f>IF(U34=Налаштування!$B$16,"",IF(U34="","",IF(MAX($U$1:$U34)&lt;MAX(Налаштування!$B$17:$C$99),U34+1,0)))</f>
        <v/>
      </c>
      <c r="V35" s="529" t="str">
        <f>IF(U35="","",IF(U35&gt;0,VLOOKUP(U35,Налаштування!$B$17:$L$99,5,0)," "))</f>
        <v/>
      </c>
      <c r="W35" s="529" t="str">
        <f>IF(U35="","",IF(U35&gt;0,VLOOKUP(U35,Налаштування!$B$17:$L$99,4,0)," "))</f>
        <v/>
      </c>
      <c r="X35" s="527"/>
      <c r="Y35" s="529"/>
      <c r="Z35" s="529" t="str">
        <f t="shared" si="1"/>
        <v/>
      </c>
      <c r="AA35" s="529" t="str">
        <f t="shared" si="2"/>
        <v/>
      </c>
      <c r="AB35" s="529" t="str">
        <f t="shared" si="0"/>
        <v/>
      </c>
    </row>
    <row r="36" spans="2:28" s="528" customFormat="1">
      <c r="B36" s="284" t="str">
        <f>IF(B35=Налаштування!$A$16,"",IF(B35="","",IF(MAX($B$1:$B35)&lt;MAX(Налаштування!$B$17:$C$95),B35+1,0)))</f>
        <v/>
      </c>
      <c r="C36" s="284" t="str">
        <f>IF(B36="","",IF(B36&gt;0,VLOOKUP(B36,Налаштування!$A$17:$N$95,6,0)," "))</f>
        <v/>
      </c>
      <c r="D36" s="532" t="str">
        <f>IF(B36="","",IF(B36&gt;0,VLOOKUP(B36,Налаштування!$A$17:$N$95,5,0)," "))</f>
        <v/>
      </c>
      <c r="E36" s="527" t="str">
        <f>IF(B36="","",IF(B36&gt;0,VLOOKUP(B36,Налаштування!$A$17:$N$95,11,0)," "))</f>
        <v/>
      </c>
      <c r="F36" s="527" t="str">
        <f>IF(B36="","",IF(B36&gt;0,VLOOKUP(B36,Налаштування!$A$17:$N$83,12,0)," "))</f>
        <v/>
      </c>
      <c r="G36" s="527" t="str">
        <f>IF(B36="","",IF(B36&gt;0,VLOOKUP(B36,Налаштування!$A$17:$N$83,13,0)," "))</f>
        <v/>
      </c>
      <c r="H36" s="527" t="str">
        <f>IF(B36="","",IF(B36&gt;0,VLOOKUP(B36,Налаштування!$A$17:$N$83,14,0)," "))</f>
        <v/>
      </c>
      <c r="I36" s="527"/>
      <c r="J36" s="527" t="str">
        <f>IF(B36="","",IF(E36=Налаштування!$AA$1,1,0))</f>
        <v/>
      </c>
      <c r="K36" s="527"/>
      <c r="L36" s="527" t="str">
        <f>IF(B36="","",IF(E36=Налаштування!$AA$2,1,0))</f>
        <v/>
      </c>
      <c r="M36" s="527"/>
      <c r="N36" s="527"/>
      <c r="O36" s="527"/>
      <c r="P36" s="527"/>
      <c r="Q36" s="527"/>
      <c r="R36" s="527"/>
      <c r="S36" s="527"/>
      <c r="T36" s="527"/>
      <c r="U36" s="529" t="str">
        <f>IF(U35=Налаштування!$B$16,"",IF(U35="","",IF(MAX($U$1:$U35)&lt;MAX(Налаштування!$B$17:$C$99),U35+1,0)))</f>
        <v/>
      </c>
      <c r="V36" s="529" t="str">
        <f>IF(U36="","",IF(U36&gt;0,VLOOKUP(U36,Налаштування!$B$17:$L$99,5,0)," "))</f>
        <v/>
      </c>
      <c r="W36" s="529" t="str">
        <f>IF(U36="","",IF(U36&gt;0,VLOOKUP(U36,Налаштування!$B$17:$L$99,4,0)," "))</f>
        <v/>
      </c>
      <c r="X36" s="527"/>
      <c r="Y36" s="529"/>
      <c r="Z36" s="529" t="str">
        <f t="shared" si="1"/>
        <v/>
      </c>
      <c r="AA36" s="529" t="str">
        <f t="shared" si="2"/>
        <v/>
      </c>
      <c r="AB36" s="529" t="str">
        <f t="shared" si="0"/>
        <v/>
      </c>
    </row>
    <row r="37" spans="2:28">
      <c r="B37" s="284" t="str">
        <f>IF(B36=Налаштування!$A$16,"",IF(B36="","",IF(MAX($B$1:$B36)&lt;MAX(Налаштування!$B$17:$C$95),B36+1,0)))</f>
        <v/>
      </c>
      <c r="C37" s="284" t="str">
        <f>IF(B37="","",IF(B37&gt;0,VLOOKUP(B37,Налаштування!$A$17:$N$95,6,0)," "))</f>
        <v/>
      </c>
      <c r="D37" s="532" t="str">
        <f>IF(B37="","",IF(B37&gt;0,VLOOKUP(B37,Налаштування!$A$17:$N$95,5,0)," "))</f>
        <v/>
      </c>
      <c r="E37" s="527" t="str">
        <f>IF(B37="","",IF(B37&gt;0,VLOOKUP(B37,Налаштування!$A$17:$N$95,11,0)," "))</f>
        <v/>
      </c>
      <c r="F37" s="201" t="str">
        <f>IF(B37="","",IF(B37&gt;0,VLOOKUP(B37,Налаштування!$A$17:$N$83,12,0)," "))</f>
        <v/>
      </c>
      <c r="G37" s="201" t="str">
        <f>IF(B37="","",IF(B37&gt;0,VLOOKUP(B37,Налаштування!$A$17:$N$83,13,0)," "))</f>
        <v/>
      </c>
      <c r="H37" s="201" t="str">
        <f>IF(B37="","",IF(B37&gt;0,VLOOKUP(B37,Налаштування!$A$17:$N$83,14,0)," "))</f>
        <v/>
      </c>
      <c r="J37" s="201" t="str">
        <f>IF(B37="","",IF(E37=Налаштування!$AA$1,1,0))</f>
        <v/>
      </c>
      <c r="L37" s="201" t="str">
        <f>IF(B37="","",IF(E37=Налаштування!$AA$2,1,0))</f>
        <v/>
      </c>
      <c r="U37" s="529" t="str">
        <f>IF(U36=Налаштування!$B$16,"",IF(U36="","",IF(MAX($U$1:$U36)&lt;MAX(Налаштування!$B$17:$C$99),U36+1,0)))</f>
        <v/>
      </c>
      <c r="V37" s="529" t="str">
        <f>IF(U37="","",IF(U37&gt;0,VLOOKUP(U37,Налаштування!$B$17:$L$99,5,0)," "))</f>
        <v/>
      </c>
      <c r="W37" s="529" t="str">
        <f>IF(U37="","",IF(U37&gt;0,VLOOKUP(U37,Налаштування!$B$17:$L$99,4,0)," "))</f>
        <v/>
      </c>
      <c r="Y37" s="529"/>
      <c r="Z37" s="529" t="str">
        <f t="shared" si="1"/>
        <v/>
      </c>
      <c r="AA37" s="529" t="str">
        <f t="shared" si="2"/>
        <v/>
      </c>
      <c r="AB37" s="529" t="str">
        <f t="shared" si="0"/>
        <v/>
      </c>
    </row>
    <row r="38" spans="2:28">
      <c r="B38" s="284" t="str">
        <f>IF(B37=Налаштування!$A$16,"",IF(B37="","",IF(MAX($B$1:$B37)&lt;MAX(Налаштування!$B$17:$C$95),B37+1,0)))</f>
        <v/>
      </c>
      <c r="C38" s="284" t="str">
        <f>IF(B38="","",IF(B38&gt;0,VLOOKUP(B38,Налаштування!$A$17:$N$95,6,0)," "))</f>
        <v/>
      </c>
      <c r="D38" s="532" t="str">
        <f>IF(B38="","",IF(B38&gt;0,VLOOKUP(B38,Налаштування!$A$17:$N$95,5,0)," "))</f>
        <v/>
      </c>
      <c r="E38" s="527" t="str">
        <f>IF(B38="","",IF(B38&gt;0,VLOOKUP(B38,Налаштування!$A$17:$N$95,11,0)," "))</f>
        <v/>
      </c>
      <c r="F38" s="201" t="str">
        <f>IF(B38="","",IF(B38&gt;0,VLOOKUP(B38,Налаштування!$A$17:$N$83,12,0)," "))</f>
        <v/>
      </c>
      <c r="G38" s="201" t="str">
        <f>IF(B38="","",IF(B38&gt;0,VLOOKUP(B38,Налаштування!$A$17:$N$83,13,0)," "))</f>
        <v/>
      </c>
      <c r="H38" s="201" t="str">
        <f>IF(B38="","",IF(B38&gt;0,VLOOKUP(B38,Налаштування!$A$17:$N$83,14,0)," "))</f>
        <v/>
      </c>
      <c r="J38" s="201" t="str">
        <f>IF(B38="","",IF(E38=Налаштування!$AA$1,1,0))</f>
        <v/>
      </c>
      <c r="L38" s="201" t="str">
        <f>IF(B38="","",IF(E38=Налаштування!$AA$2,1,0))</f>
        <v/>
      </c>
      <c r="U38" s="529" t="str">
        <f>IF(U37=Налаштування!$B$16,"",IF(U37="","",IF(MAX($U$1:$U37)&lt;MAX(Налаштування!$B$17:$C$99),U37+1,0)))</f>
        <v/>
      </c>
      <c r="V38" s="529" t="str">
        <f>IF(U38="","",IF(U38&gt;0,VLOOKUP(U38,Налаштування!$B$17:$L$99,5,0)," "))</f>
        <v/>
      </c>
      <c r="W38" s="529" t="str">
        <f>IF(U38="","",IF(U38&gt;0,VLOOKUP(U38,Налаштування!$B$17:$L$99,4,0)," "))</f>
        <v/>
      </c>
      <c r="Y38" s="529"/>
      <c r="Z38" s="529" t="str">
        <f t="shared" si="1"/>
        <v/>
      </c>
      <c r="AA38" s="529" t="str">
        <f t="shared" si="2"/>
        <v/>
      </c>
      <c r="AB38" s="529" t="str">
        <f t="shared" si="0"/>
        <v/>
      </c>
    </row>
    <row r="39" spans="2:28">
      <c r="B39" s="284" t="str">
        <f>IF(B38=Налаштування!$A$16,"",IF(B38="","",IF(MAX($B$1:$B38)&lt;MAX(Налаштування!$B$17:$C$95),B38+1,0)))</f>
        <v/>
      </c>
      <c r="C39" s="284" t="str">
        <f>IF(B39="","",IF(B39&gt;0,VLOOKUP(B39,Налаштування!$A$17:$N$95,6,0)," "))</f>
        <v/>
      </c>
      <c r="D39" s="532" t="str">
        <f>IF(B39="","",IF(B39&gt;0,VLOOKUP(B39,Налаштування!$A$17:$N$95,5,0)," "))</f>
        <v/>
      </c>
      <c r="E39" s="527" t="str">
        <f>IF(B39="","",IF(B39&gt;0,VLOOKUP(B39,Налаштування!$A$17:$N$95,11,0)," "))</f>
        <v/>
      </c>
      <c r="F39" s="201" t="str">
        <f>IF(B39="","",IF(B39&gt;0,VLOOKUP(B39,Налаштування!$A$17:$N$83,12,0)," "))</f>
        <v/>
      </c>
      <c r="G39" s="201" t="str">
        <f>IF(B39="","",IF(B39&gt;0,VLOOKUP(B39,Налаштування!$A$17:$N$83,13,0)," "))</f>
        <v/>
      </c>
      <c r="H39" s="201" t="str">
        <f>IF(B39="","",IF(B39&gt;0,VLOOKUP(B39,Налаштування!$A$17:$N$83,14,0)," "))</f>
        <v/>
      </c>
      <c r="J39" s="201" t="str">
        <f>IF(B39="","",IF(E39=Налаштування!$AA$1,1,0))</f>
        <v/>
      </c>
      <c r="L39" s="201" t="str">
        <f>IF(B39="","",IF(E39=Налаштування!$AA$2,1,0))</f>
        <v/>
      </c>
      <c r="U39" s="529" t="str">
        <f>IF(U38=Налаштування!$B$16,"",IF(U38="","",IF(MAX($U$1:$U38)&lt;MAX(Налаштування!$B$17:$C$99),U38+1,0)))</f>
        <v/>
      </c>
      <c r="V39" s="529" t="str">
        <f>IF(U39="","",IF(U39&gt;0,VLOOKUP(U39,Налаштування!$B$17:$L$99,5,0)," "))</f>
        <v/>
      </c>
      <c r="W39" s="529" t="str">
        <f>IF(U39="","",IF(U39&gt;0,VLOOKUP(U39,Налаштування!$B$17:$L$99,4,0)," "))</f>
        <v/>
      </c>
      <c r="Y39" s="529"/>
      <c r="Z39" s="529" t="str">
        <f t="shared" si="1"/>
        <v/>
      </c>
      <c r="AA39" s="529" t="str">
        <f t="shared" si="2"/>
        <v/>
      </c>
      <c r="AB39" s="529" t="str">
        <f t="shared" si="0"/>
        <v/>
      </c>
    </row>
    <row r="40" spans="2:28">
      <c r="B40" s="284" t="str">
        <f>IF(B39=Налаштування!$A$16,"",IF(B39="","",IF(MAX($B$1:$B39)&lt;MAX(Налаштування!$B$17:$C$95),B39+1,0)))</f>
        <v/>
      </c>
      <c r="C40" s="284" t="str">
        <f>IF(B40="","",IF(B40&gt;0,VLOOKUP(B40,Налаштування!$A$17:$N$95,6,0)," "))</f>
        <v/>
      </c>
      <c r="D40" s="532" t="str">
        <f>IF(B40="","",IF(B40&gt;0,VLOOKUP(B40,Налаштування!$A$17:$N$95,5,0)," "))</f>
        <v/>
      </c>
      <c r="E40" s="527" t="str">
        <f>IF(B40="","",IF(B40&gt;0,VLOOKUP(B40,Налаштування!$A$17:$N$95,11,0)," "))</f>
        <v/>
      </c>
      <c r="F40" s="201" t="str">
        <f>IF(B40="","",IF(B40&gt;0,VLOOKUP(B40,Налаштування!$A$17:$N$83,12,0)," "))</f>
        <v/>
      </c>
      <c r="G40" s="201" t="str">
        <f>IF(B40="","",IF(B40&gt;0,VLOOKUP(B40,Налаштування!$A$17:$N$83,13,0)," "))</f>
        <v/>
      </c>
      <c r="H40" s="201" t="str">
        <f>IF(B40="","",IF(B40&gt;0,VLOOKUP(B40,Налаштування!$A$17:$N$83,14,0)," "))</f>
        <v/>
      </c>
      <c r="J40" s="201" t="str">
        <f>IF(B40="","",IF(E40=Налаштування!$AA$1,1,0))</f>
        <v/>
      </c>
      <c r="L40" s="201" t="str">
        <f>IF(B40="","",IF(E40=Налаштування!$AA$2,1,0))</f>
        <v/>
      </c>
      <c r="U40" s="529" t="str">
        <f>IF(U39=Налаштування!$B$16,"",IF(U39="","",IF(MAX($U$1:$U39)&lt;MAX(Налаштування!$B$17:$C$99),U39+1,0)))</f>
        <v/>
      </c>
      <c r="V40" s="529" t="str">
        <f>IF(U40="","",IF(U40&gt;0,VLOOKUP(U40,Налаштування!$B$17:$L$99,5,0)," "))</f>
        <v/>
      </c>
      <c r="W40" s="529" t="str">
        <f>IF(U40="","",IF(U40&gt;0,VLOOKUP(U40,Налаштування!$B$17:$L$99,4,0)," "))</f>
        <v/>
      </c>
      <c r="Y40" s="529"/>
      <c r="Z40" s="529" t="str">
        <f t="shared" si="1"/>
        <v/>
      </c>
      <c r="AA40" s="529" t="str">
        <f t="shared" si="2"/>
        <v/>
      </c>
      <c r="AB40" s="529" t="str">
        <f t="shared" si="0"/>
        <v/>
      </c>
    </row>
    <row r="41" spans="2:28">
      <c r="B41" s="284" t="str">
        <f>IF(B40=Налаштування!$A$16,"",IF(B40="","",IF(MAX($B$1:$B40)&lt;MAX(Налаштування!$B$17:$C$95),B40+1,0)))</f>
        <v/>
      </c>
      <c r="C41" s="284" t="str">
        <f>IF(B41="","",IF(B41&gt;0,VLOOKUP(B41,Налаштування!$A$17:$N$95,6,0)," "))</f>
        <v/>
      </c>
      <c r="D41" s="532" t="str">
        <f>IF(B41="","",IF(B41&gt;0,VLOOKUP(B41,Налаштування!$A$17:$N$95,5,0)," "))</f>
        <v/>
      </c>
      <c r="E41" s="527" t="str">
        <f>IF(B41="","",IF(B41&gt;0,VLOOKUP(B41,Налаштування!$A$17:$N$95,11,0)," "))</f>
        <v/>
      </c>
      <c r="F41" s="201" t="str">
        <f>IF(B41="","",IF(B41&gt;0,VLOOKUP(B41,Налаштування!$A$17:$N$83,12,0)," "))</f>
        <v/>
      </c>
      <c r="G41" s="201" t="str">
        <f>IF(B41="","",IF(B41&gt;0,VLOOKUP(B41,Налаштування!$A$17:$N$83,13,0)," "))</f>
        <v/>
      </c>
      <c r="H41" s="201" t="str">
        <f>IF(B41="","",IF(B41&gt;0,VLOOKUP(B41,Налаштування!$A$17:$N$83,14,0)," "))</f>
        <v/>
      </c>
      <c r="J41" s="201" t="str">
        <f>IF(B41="","",IF(E41=Налаштування!$AA$1,1,0))</f>
        <v/>
      </c>
      <c r="L41" s="201" t="str">
        <f>IF(B41="","",IF(E41=Налаштування!$AA$2,1,0))</f>
        <v/>
      </c>
      <c r="U41" s="529" t="str">
        <f>IF(U40=Налаштування!$B$16,"",IF(U40="","",IF(MAX($U$1:$U40)&lt;MAX(Налаштування!$B$17:$C$99),U40+1,0)))</f>
        <v/>
      </c>
      <c r="V41" s="529" t="str">
        <f>IF(U41="","",IF(U41&gt;0,VLOOKUP(U41,Налаштування!$B$17:$L$99,5,0)," "))</f>
        <v/>
      </c>
      <c r="W41" s="529" t="str">
        <f>IF(U41="","",IF(U41&gt;0,VLOOKUP(U41,Налаштування!$B$17:$L$99,4,0)," "))</f>
        <v/>
      </c>
      <c r="Y41" s="529"/>
      <c r="Z41" s="529" t="str">
        <f t="shared" si="1"/>
        <v/>
      </c>
      <c r="AA41" s="529" t="str">
        <f t="shared" si="2"/>
        <v/>
      </c>
      <c r="AB41" s="529" t="str">
        <f t="shared" si="0"/>
        <v/>
      </c>
    </row>
    <row r="42" spans="2:28">
      <c r="B42" s="284" t="str">
        <f>IF(B41=Налаштування!$A$16,"",IF(B41="","",IF(MAX($B$1:$B41)&lt;MAX(Налаштування!$B$17:$C$95),B41+1,0)))</f>
        <v/>
      </c>
      <c r="C42" s="284" t="str">
        <f>IF(B42="","",IF(B42&gt;0,VLOOKUP(B42,Налаштування!$A$17:$N$95,6,0)," "))</f>
        <v/>
      </c>
      <c r="D42" s="532" t="str">
        <f>IF(B42="","",IF(B42&gt;0,VLOOKUP(B42,Налаштування!$A$17:$N$95,5,0)," "))</f>
        <v/>
      </c>
      <c r="E42" s="527" t="str">
        <f>IF(B42="","",IF(B42&gt;0,VLOOKUP(B42,Налаштування!$A$17:$N$95,11,0)," "))</f>
        <v/>
      </c>
      <c r="F42" s="201" t="str">
        <f>IF(B42="","",IF(B42&gt;0,VLOOKUP(B42,Налаштування!$A$17:$N$83,12,0)," "))</f>
        <v/>
      </c>
      <c r="G42" s="201" t="str">
        <f>IF(B42="","",IF(B42&gt;0,VLOOKUP(B42,Налаштування!$A$17:$N$83,13,0)," "))</f>
        <v/>
      </c>
      <c r="H42" s="201" t="str">
        <f>IF(B42="","",IF(B42&gt;0,VLOOKUP(B42,Налаштування!$A$17:$N$83,14,0)," "))</f>
        <v/>
      </c>
      <c r="J42" s="201" t="str">
        <f>IF(B42="","",IF(E42=Налаштування!$AA$1,1,0))</f>
        <v/>
      </c>
      <c r="L42" s="201" t="str">
        <f>IF(B42="","",IF(E42=Налаштування!$AA$2,1,0))</f>
        <v/>
      </c>
      <c r="U42" s="529" t="str">
        <f>IF(U41=Налаштування!$B$16,"",IF(U41="","",IF(MAX($U$1:$U41)&lt;MAX(Налаштування!$B$17:$C$99),U41+1,0)))</f>
        <v/>
      </c>
      <c r="V42" s="529" t="str">
        <f>IF(U42="","",IF(U42&gt;0,VLOOKUP(U42,Налаштування!$B$17:$L$99,5,0)," "))</f>
        <v/>
      </c>
      <c r="W42" s="529" t="str">
        <f>IF(U42="","",IF(U42&gt;0,VLOOKUP(U42,Налаштування!$B$17:$L$99,4,0)," "))</f>
        <v/>
      </c>
      <c r="Y42" s="529"/>
      <c r="Z42" s="529" t="str">
        <f t="shared" si="1"/>
        <v/>
      </c>
      <c r="AA42" s="529" t="str">
        <f t="shared" si="2"/>
        <v/>
      </c>
      <c r="AB42" s="529" t="str">
        <f t="shared" si="0"/>
        <v/>
      </c>
    </row>
    <row r="43" spans="2:28">
      <c r="B43" s="284" t="str">
        <f>IF(B42=Налаштування!$A$16,"",IF(B42="","",IF(MAX($B$1:$B42)&lt;MAX(Налаштування!$B$17:$C$95),B42+1,0)))</f>
        <v/>
      </c>
      <c r="C43" s="284" t="str">
        <f>IF(B43="","",IF(B43&gt;0,VLOOKUP(B43,Налаштування!$A$17:$N$95,6,0)," "))</f>
        <v/>
      </c>
      <c r="D43" s="532" t="str">
        <f>IF(B43="","",IF(B43&gt;0,VLOOKUP(B43,Налаштування!$A$17:$N$95,5,0)," "))</f>
        <v/>
      </c>
      <c r="E43" s="527" t="str">
        <f>IF(B43="","",IF(B43&gt;0,VLOOKUP(B43,Налаштування!$A$17:$N$95,11,0)," "))</f>
        <v/>
      </c>
      <c r="F43" s="201" t="str">
        <f>IF(B43="","",IF(B43&gt;0,VLOOKUP(B43,Налаштування!$A$17:$N$83,12,0)," "))</f>
        <v/>
      </c>
      <c r="G43" s="201" t="str">
        <f>IF(B43="","",IF(B43&gt;0,VLOOKUP(B43,Налаштування!$A$17:$N$83,13,0)," "))</f>
        <v/>
      </c>
      <c r="H43" s="201" t="str">
        <f>IF(B43="","",IF(B43&gt;0,VLOOKUP(B43,Налаштування!$A$17:$N$83,14,0)," "))</f>
        <v/>
      </c>
      <c r="J43" s="201" t="str">
        <f>IF(B43="","",IF(E43=Налаштування!$AA$1,1,0))</f>
        <v/>
      </c>
      <c r="L43" s="201" t="str">
        <f>IF(B43="","",IF(E43=Налаштування!$AA$2,1,0))</f>
        <v/>
      </c>
      <c r="U43" s="529" t="str">
        <f>IF(U42=Налаштування!$B$16,"",IF(U42="","",IF(MAX($U$1:$U42)&lt;MAX(Налаштування!$B$17:$C$99),U42+1,0)))</f>
        <v/>
      </c>
      <c r="V43" s="529" t="str">
        <f>IF(U43="","",IF(U43&gt;0,VLOOKUP(U43,Налаштування!$B$17:$L$99,5,0)," "))</f>
        <v/>
      </c>
      <c r="W43" s="529" t="str">
        <f>IF(U43="","",IF(U43&gt;0,VLOOKUP(U43,Налаштування!$B$17:$L$99,4,0)," "))</f>
        <v/>
      </c>
      <c r="Y43" s="529"/>
      <c r="Z43" s="529" t="str">
        <f t="shared" si="1"/>
        <v/>
      </c>
      <c r="AA43" s="529" t="str">
        <f t="shared" si="2"/>
        <v/>
      </c>
      <c r="AB43" s="529" t="str">
        <f t="shared" si="0"/>
        <v/>
      </c>
    </row>
    <row r="44" spans="2:28">
      <c r="B44" s="284" t="str">
        <f>IF(B43=Налаштування!$A$16,"",IF(B43="","",IF(MAX($B$1:$B43)&lt;MAX(Налаштування!$B$17:$C$95),B43+1,0)))</f>
        <v/>
      </c>
      <c r="C44" s="284" t="str">
        <f>IF(B44="","",IF(B44&gt;0,VLOOKUP(B44,Налаштування!$A$17:$N$95,6,0)," "))</f>
        <v/>
      </c>
      <c r="D44" s="532" t="str">
        <f>IF(B44="","",IF(B44&gt;0,VLOOKUP(B44,Налаштування!$A$17:$N$95,5,0)," "))</f>
        <v/>
      </c>
      <c r="E44" s="527" t="str">
        <f>IF(B44="","",IF(B44&gt;0,VLOOKUP(B44,Налаштування!$A$17:$N$95,11,0)," "))</f>
        <v/>
      </c>
      <c r="F44" s="201" t="str">
        <f>IF(B44="","",IF(B44&gt;0,VLOOKUP(B44,Налаштування!$A$17:$N$83,12,0)," "))</f>
        <v/>
      </c>
      <c r="G44" s="201" t="str">
        <f>IF(B44="","",IF(B44&gt;0,VLOOKUP(B44,Налаштування!$A$17:$N$83,13,0)," "))</f>
        <v/>
      </c>
      <c r="H44" s="201" t="str">
        <f>IF(B44="","",IF(B44&gt;0,VLOOKUP(B44,Налаштування!$A$17:$N$83,14,0)," "))</f>
        <v/>
      </c>
      <c r="J44" s="201" t="str">
        <f>IF(B44="","",IF(E44=Налаштування!$AA$1,1,0))</f>
        <v/>
      </c>
      <c r="L44" s="201" t="str">
        <f>IF(B44="","",IF(E44=Налаштування!$AA$2,1,0))</f>
        <v/>
      </c>
      <c r="U44" s="529" t="str">
        <f>IF(U43=Налаштування!$B$16,"",IF(U43="","",IF(MAX($U$1:$U43)&lt;MAX(Налаштування!$B$17:$C$99),U43+1,0)))</f>
        <v/>
      </c>
      <c r="V44" s="529" t="str">
        <f>IF(U44="","",IF(U44&gt;0,VLOOKUP(U44,Налаштування!$B$17:$L$99,5,0)," "))</f>
        <v/>
      </c>
      <c r="W44" s="529" t="str">
        <f>IF(U44="","",IF(U44&gt;0,VLOOKUP(U44,Налаштування!$B$17:$L$99,4,0)," "))</f>
        <v/>
      </c>
      <c r="Y44" s="529"/>
      <c r="Z44" s="529" t="str">
        <f t="shared" si="1"/>
        <v/>
      </c>
      <c r="AA44" s="529" t="str">
        <f t="shared" si="2"/>
        <v/>
      </c>
      <c r="AB44" s="529" t="str">
        <f t="shared" si="0"/>
        <v/>
      </c>
    </row>
    <row r="45" spans="2:28">
      <c r="B45" s="284" t="str">
        <f>IF(B44=Налаштування!$A$16,"",IF(B44="","",IF(MAX($B$1:$B44)&lt;MAX(Налаштування!$B$17:$C$95),B44+1,0)))</f>
        <v/>
      </c>
      <c r="C45" s="284" t="str">
        <f>IF(B45="","",IF(B45&gt;0,VLOOKUP(B45,Налаштування!$A$17:$N$95,6,0)," "))</f>
        <v/>
      </c>
      <c r="D45" s="532" t="str">
        <f>IF(B45="","",IF(B45&gt;0,VLOOKUP(B45,Налаштування!$A$17:$N$95,5,0)," "))</f>
        <v/>
      </c>
      <c r="E45" s="527" t="str">
        <f>IF(B45="","",IF(B45&gt;0,VLOOKUP(B45,Налаштування!$A$17:$N$95,11,0)," "))</f>
        <v/>
      </c>
      <c r="F45" s="201" t="str">
        <f>IF(B45="","",IF(B45&gt;0,VLOOKUP(B45,Налаштування!$A$17:$N$83,12,0)," "))</f>
        <v/>
      </c>
      <c r="G45" s="201" t="str">
        <f>IF(B45="","",IF(B45&gt;0,VLOOKUP(B45,Налаштування!$A$17:$N$83,13,0)," "))</f>
        <v/>
      </c>
      <c r="H45" s="201" t="str">
        <f>IF(B45="","",IF(B45&gt;0,VLOOKUP(B45,Налаштування!$A$17:$N$83,14,0)," "))</f>
        <v/>
      </c>
      <c r="J45" s="201" t="str">
        <f>IF(B45="","",IF(E45=Налаштування!$AA$1,1,0))</f>
        <v/>
      </c>
      <c r="L45" s="201" t="str">
        <f>IF(B45="","",IF(E45=Налаштування!$AA$2,1,0))</f>
        <v/>
      </c>
      <c r="U45" s="529" t="str">
        <f>IF(U44=Налаштування!$B$16,"",IF(U44="","",IF(MAX($U$1:$U44)&lt;MAX(Налаштування!$B$17:$C$99),U44+1,0)))</f>
        <v/>
      </c>
      <c r="V45" s="529" t="str">
        <f>IF(U45="","",IF(U45&gt;0,VLOOKUP(U45,Налаштування!$B$17:$L$99,5,0)," "))</f>
        <v/>
      </c>
      <c r="W45" s="529" t="str">
        <f>IF(U45="","",IF(U45&gt;0,VLOOKUP(U45,Налаштування!$B$17:$L$99,4,0)," "))</f>
        <v/>
      </c>
      <c r="Y45" s="529"/>
      <c r="Z45" s="529" t="str">
        <f t="shared" si="1"/>
        <v/>
      </c>
      <c r="AA45" s="529" t="str">
        <f t="shared" si="2"/>
        <v/>
      </c>
      <c r="AB45" s="529" t="str">
        <f t="shared" si="0"/>
        <v/>
      </c>
    </row>
    <row r="46" spans="2:28">
      <c r="B46" s="284" t="str">
        <f>IF(B45=Налаштування!$A$16,"",IF(B45="","",IF(MAX($B$1:$B45)&lt;MAX(Налаштування!$B$17:$C$95),B45+1,0)))</f>
        <v/>
      </c>
      <c r="C46" s="284" t="str">
        <f>IF(B46="","",IF(B46&gt;0,VLOOKUP(B46,Налаштування!$A$17:$N$95,6,0)," "))</f>
        <v/>
      </c>
      <c r="D46" s="532" t="str">
        <f>IF(B46="","",IF(B46&gt;0,VLOOKUP(B46,Налаштування!$A$17:$N$95,5,0)," "))</f>
        <v/>
      </c>
      <c r="E46" s="527" t="str">
        <f>IF(B46="","",IF(B46&gt;0,VLOOKUP(B46,Налаштування!$A$17:$N$95,11,0)," "))</f>
        <v/>
      </c>
      <c r="F46" s="201" t="str">
        <f>IF(B46="","",IF(B46&gt;0,VLOOKUP(B46,Налаштування!$A$17:$N$83,12,0)," "))</f>
        <v/>
      </c>
      <c r="G46" s="201" t="str">
        <f>IF(B46="","",IF(B46&gt;0,VLOOKUP(B46,Налаштування!$A$17:$N$83,13,0)," "))</f>
        <v/>
      </c>
      <c r="H46" s="201" t="str">
        <f>IF(B46="","",IF(B46&gt;0,VLOOKUP(B46,Налаштування!$A$17:$N$83,14,0)," "))</f>
        <v/>
      </c>
      <c r="J46" s="201" t="str">
        <f>IF(B46="","",IF(E46=Налаштування!$AA$1,1,0))</f>
        <v/>
      </c>
      <c r="L46" s="201" t="str">
        <f>IF(B46="","",IF(E46=Налаштування!$AA$2,1,0))</f>
        <v/>
      </c>
      <c r="U46" s="529" t="str">
        <f>IF(U45=Налаштування!$B$16,"",IF(U45="","",IF(MAX($U$1:$U45)&lt;MAX(Налаштування!$B$17:$C$99),U45+1,0)))</f>
        <v/>
      </c>
      <c r="V46" s="529" t="str">
        <f>IF(U46="","",IF(U46&gt;0,VLOOKUP(U46,Налаштування!$B$17:$L$99,5,0)," "))</f>
        <v/>
      </c>
      <c r="W46" s="529" t="str">
        <f>IF(U46="","",IF(U46&gt;0,VLOOKUP(U46,Налаштування!$B$17:$L$99,4,0)," "))</f>
        <v/>
      </c>
      <c r="Y46" s="529"/>
      <c r="Z46" s="529" t="str">
        <f t="shared" si="1"/>
        <v/>
      </c>
      <c r="AA46" s="529" t="str">
        <f t="shared" si="2"/>
        <v/>
      </c>
      <c r="AB46" s="529" t="str">
        <f t="shared" si="0"/>
        <v/>
      </c>
    </row>
    <row r="47" spans="2:28">
      <c r="B47" s="284" t="str">
        <f>IF(B46=Налаштування!$A$16,"",IF(B46="","",IF(MAX($B$1:$B46)&lt;MAX(Налаштування!$B$17:$C$95),B46+1,0)))</f>
        <v/>
      </c>
      <c r="C47" s="284" t="str">
        <f>IF(B47="","",IF(B47&gt;0,VLOOKUP(B47,Налаштування!$A$17:$N$95,6,0)," "))</f>
        <v/>
      </c>
      <c r="D47" s="532" t="str">
        <f>IF(B47="","",IF(B47&gt;0,VLOOKUP(B47,Налаштування!$A$17:$N$95,5,0)," "))</f>
        <v/>
      </c>
      <c r="E47" s="527" t="str">
        <f>IF(B47="","",IF(B47&gt;0,VLOOKUP(B47,Налаштування!$A$17:$N$95,11,0)," "))</f>
        <v/>
      </c>
      <c r="F47" s="201" t="str">
        <f>IF(B47="","",IF(B47&gt;0,VLOOKUP(B47,Налаштування!$A$17:$N$83,12,0)," "))</f>
        <v/>
      </c>
      <c r="G47" s="201" t="str">
        <f>IF(B47="","",IF(B47&gt;0,VLOOKUP(B47,Налаштування!$A$17:$N$83,13,0)," "))</f>
        <v/>
      </c>
      <c r="H47" s="201" t="str">
        <f>IF(B47="","",IF(B47&gt;0,VLOOKUP(B47,Налаштування!$A$17:$N$83,14,0)," "))</f>
        <v/>
      </c>
      <c r="J47" s="201" t="str">
        <f>IF(B47="","",IF(E47=Налаштування!$AA$1,1,0))</f>
        <v/>
      </c>
      <c r="L47" s="201" t="str">
        <f>IF(B47="","",IF(E47=Налаштування!$AA$2,1,0))</f>
        <v/>
      </c>
      <c r="U47" s="529" t="str">
        <f>IF(U46=Налаштування!$B$16,"",IF(U46="","",IF(MAX($U$1:$U46)&lt;MAX(Налаштування!$B$17:$C$99),U46+1,0)))</f>
        <v/>
      </c>
      <c r="V47" s="529" t="str">
        <f>IF(U47="","",IF(U47&gt;0,VLOOKUP(U47,Налаштування!$B$17:$L$99,5,0)," "))</f>
        <v/>
      </c>
      <c r="W47" s="529" t="str">
        <f>IF(U47="","",IF(U47&gt;0,VLOOKUP(U47,Налаштування!$B$17:$L$99,4,0)," "))</f>
        <v/>
      </c>
      <c r="Y47" s="529"/>
    </row>
    <row r="48" spans="2:28">
      <c r="B48" s="284" t="str">
        <f>IF(B47=Налаштування!$A$16,"",IF(B47="","",IF(MAX($B$1:$B47)&lt;MAX(Налаштування!$B$17:$C$95),B47+1,0)))</f>
        <v/>
      </c>
      <c r="C48" s="284" t="str">
        <f>IF(B48="","",IF(B48&gt;0,VLOOKUP(B48,Налаштування!$A$17:$N$95,6,0)," "))</f>
        <v/>
      </c>
      <c r="D48" s="532" t="str">
        <f>IF(B48="","",IF(B48&gt;0,VLOOKUP(B48,Налаштування!$A$17:$N$95,5,0)," "))</f>
        <v/>
      </c>
      <c r="E48" s="527" t="str">
        <f>IF(B48="","",IF(B48&gt;0,VLOOKUP(B48,Налаштування!$A$17:$N$95,11,0)," "))</f>
        <v/>
      </c>
      <c r="F48" s="201" t="str">
        <f>IF(B48="","",IF(B48&gt;0,VLOOKUP(B48,Налаштування!$A$17:$N$83,12,0)," "))</f>
        <v/>
      </c>
      <c r="G48" s="201" t="str">
        <f>IF(B48="","",IF(B48&gt;0,VLOOKUP(B48,Налаштування!$A$17:$N$83,13,0)," "))</f>
        <v/>
      </c>
      <c r="H48" s="201" t="str">
        <f>IF(B48="","",IF(B48&gt;0,VLOOKUP(B48,Налаштування!$A$17:$N$83,14,0)," "))</f>
        <v/>
      </c>
      <c r="J48" s="201" t="str">
        <f>IF(B48="","",IF(E48=Налаштування!$AA$1,1,0))</f>
        <v/>
      </c>
      <c r="L48" s="201" t="str">
        <f>IF(B48="","",IF(E48=Налаштування!$AA$2,1,0))</f>
        <v/>
      </c>
      <c r="U48" s="529" t="str">
        <f>IF(U47=Налаштування!$B$16,"",IF(U47="","",IF(MAX($U$1:$U47)&lt;MAX(Налаштування!$B$17:$C$99),U47+1,0)))</f>
        <v/>
      </c>
      <c r="V48" s="529" t="str">
        <f>IF(U48="","",IF(U48&gt;0,VLOOKUP(U48,Налаштування!$B$17:$L$99,5,0)," "))</f>
        <v/>
      </c>
      <c r="W48" s="529" t="str">
        <f>IF(U48="","",IF(U48&gt;0,VLOOKUP(U48,Налаштування!$B$17:$L$99,4,0)," "))</f>
        <v/>
      </c>
      <c r="Y48" s="529"/>
    </row>
    <row r="49" spans="2:25">
      <c r="B49" s="284" t="str">
        <f>IF(B48=Налаштування!$A$16,"",IF(B48="","",IF(MAX($B$1:$B48)&lt;MAX(Налаштування!$B$17:$C$95),B48+1,0)))</f>
        <v/>
      </c>
      <c r="C49" s="284" t="str">
        <f>IF(B49="","",IF(B49&gt;0,VLOOKUP(B49,Налаштування!$A$17:$N$95,6,0)," "))</f>
        <v/>
      </c>
      <c r="D49" s="532" t="str">
        <f>IF(B49="","",IF(B49&gt;0,VLOOKUP(B49,Налаштування!$A$17:$N$95,5,0)," "))</f>
        <v/>
      </c>
      <c r="E49" s="527" t="str">
        <f>IF(B49="","",IF(B49&gt;0,VLOOKUP(B49,Налаштування!$A$17:$N$95,11,0)," "))</f>
        <v/>
      </c>
      <c r="F49" s="201" t="str">
        <f>IF(B49="","",IF(B49&gt;0,VLOOKUP(B49,Налаштування!$A$17:$N$83,12,0)," "))</f>
        <v/>
      </c>
      <c r="G49" s="201" t="str">
        <f>IF(B49="","",IF(B49&gt;0,VLOOKUP(B49,Налаштування!$A$17:$N$83,13,0)," "))</f>
        <v/>
      </c>
      <c r="H49" s="201" t="str">
        <f>IF(B49="","",IF(B49&gt;0,VLOOKUP(B49,Налаштування!$A$17:$N$83,14,0)," "))</f>
        <v/>
      </c>
      <c r="J49" s="201" t="str">
        <f>IF(B49="","",IF(E49=Налаштування!$AA$1,1,0))</f>
        <v/>
      </c>
      <c r="L49" s="201" t="str">
        <f>IF(B49="","",IF(E49=Налаштування!$AA$2,1,0))</f>
        <v/>
      </c>
      <c r="U49" s="529" t="str">
        <f>IF(U48=Налаштування!$B$16,"",IF(U48="","",IF(MAX($U$1:$U48)&lt;MAX(Налаштування!$B$17:$C$99),U48+1,0)))</f>
        <v/>
      </c>
      <c r="V49" s="529" t="str">
        <f>IF(U49="","",IF(U49&gt;0,VLOOKUP(U49,Налаштування!$B$17:$L$99,5,0)," "))</f>
        <v/>
      </c>
      <c r="W49" s="529" t="str">
        <f>IF(U49="","",IF(U49&gt;0,VLOOKUP(U49,Налаштування!$B$17:$L$99,4,0)," "))</f>
        <v/>
      </c>
      <c r="Y49" s="529"/>
    </row>
    <row r="50" spans="2:25">
      <c r="B50" s="284" t="str">
        <f>IF(B49=Налаштування!$A$16,"",IF(B49="","",IF(MAX($B$1:$B49)&lt;MAX(Налаштування!$B$17:$C$95),B49+1,0)))</f>
        <v/>
      </c>
      <c r="C50" s="284" t="str">
        <f>IF(B50="","",IF(B50&gt;0,VLOOKUP(B50,Налаштування!$A$17:$N$95,6,0)," "))</f>
        <v/>
      </c>
      <c r="D50" s="532" t="str">
        <f>IF(B50="","",IF(B50&gt;0,VLOOKUP(B50,Налаштування!$A$17:$N$95,5,0)," "))</f>
        <v/>
      </c>
      <c r="E50" s="527" t="str">
        <f>IF(B50="","",IF(B50&gt;0,VLOOKUP(B50,Налаштування!$A$17:$N$95,11,0)," "))</f>
        <v/>
      </c>
      <c r="F50" s="201" t="str">
        <f>IF(B50="","",IF(B50&gt;0,VLOOKUP(B50,Налаштування!$A$17:$N$83,12,0)," "))</f>
        <v/>
      </c>
      <c r="G50" s="201" t="str">
        <f>IF(B50="","",IF(B50&gt;0,VLOOKUP(B50,Налаштування!$A$17:$N$83,13,0)," "))</f>
        <v/>
      </c>
      <c r="H50" s="201" t="str">
        <f>IF(B50="","",IF(B50&gt;0,VLOOKUP(B50,Налаштування!$A$17:$N$83,14,0)," "))</f>
        <v/>
      </c>
      <c r="J50" s="201" t="str">
        <f>IF(B50="","",IF(E50=Налаштування!$AA$1,1,0))</f>
        <v/>
      </c>
      <c r="L50" s="201" t="str">
        <f>IF(B50="","",IF(E50=Налаштування!$AA$2,1,0))</f>
        <v/>
      </c>
      <c r="U50" s="529" t="str">
        <f>IF(U49=Налаштування!$B$16,"",IF(U49="","",IF(MAX($U$1:$U49)&lt;MAX(Налаштування!$B$17:$C$99),U49+1,0)))</f>
        <v/>
      </c>
      <c r="V50" s="529" t="str">
        <f>IF(U50="","",IF(U50&gt;0,VLOOKUP(U50,Налаштування!$B$17:$L$99,5,0)," "))</f>
        <v/>
      </c>
      <c r="W50" s="529" t="str">
        <f>IF(U50="","",IF(U50&gt;0,VLOOKUP(U50,Налаштування!$B$17:$L$99,4,0)," "))</f>
        <v/>
      </c>
      <c r="Y50" s="529"/>
    </row>
    <row r="51" spans="2:25">
      <c r="B51" s="284" t="str">
        <f>IF(B50=Налаштування!$A$16,"",IF(B50="","",IF(MAX($B$1:$B50)&lt;MAX(Налаштування!$B$17:$C$95),B50+1,0)))</f>
        <v/>
      </c>
      <c r="C51" s="284" t="str">
        <f>IF(B51="","",IF(B51&gt;0,VLOOKUP(B51,Налаштування!$A$17:$N$95,6,0)," "))</f>
        <v/>
      </c>
      <c r="D51" s="532" t="str">
        <f>IF(B51="","",IF(B51&gt;0,VLOOKUP(B51,Налаштування!$A$17:$N$95,5,0)," "))</f>
        <v/>
      </c>
      <c r="E51" s="527" t="str">
        <f>IF(B51="","",IF(B51&gt;0,VLOOKUP(B51,Налаштування!$A$17:$N$95,11,0)," "))</f>
        <v/>
      </c>
      <c r="F51" s="201" t="str">
        <f>IF(B51="","",IF(B51&gt;0,VLOOKUP(B51,Налаштування!$A$17:$N$83,12,0)," "))</f>
        <v/>
      </c>
      <c r="G51" s="201" t="str">
        <f>IF(B51="","",IF(B51&gt;0,VLOOKUP(B51,Налаштування!$A$17:$N$83,13,0)," "))</f>
        <v/>
      </c>
      <c r="H51" s="201" t="str">
        <f>IF(B51="","",IF(B51&gt;0,VLOOKUP(B51,Налаштування!$A$17:$N$83,14,0)," "))</f>
        <v/>
      </c>
      <c r="J51" s="201" t="str">
        <f>IF(B51="","",IF(E51=Налаштування!$AA$1,1,0))</f>
        <v/>
      </c>
      <c r="L51" s="201" t="str">
        <f>IF(B51="","",IF(E51=Налаштування!$AA$2,1,0))</f>
        <v/>
      </c>
      <c r="U51" s="529" t="str">
        <f>IF(U50=Налаштування!$B$16,"",IF(U50="","",IF(MAX($U$1:$U50)&lt;MAX(Налаштування!$B$17:$C$99),U50+1,0)))</f>
        <v/>
      </c>
      <c r="V51" s="529" t="str">
        <f>IF(U51="","",IF(U51&gt;0,VLOOKUP(U51,Налаштування!$B$17:$L$99,5,0)," "))</f>
        <v/>
      </c>
      <c r="W51" s="529" t="str">
        <f>IF(U51="","",IF(U51&gt;0,VLOOKUP(U51,Налаштування!$B$17:$L$99,4,0)," "))</f>
        <v/>
      </c>
      <c r="Y51" s="529"/>
    </row>
    <row r="52" spans="2:25">
      <c r="B52" s="284" t="str">
        <f>IF(B51=Налаштування!$A$16,"",IF(B51="","",IF(MAX($B$1:$B51)&lt;MAX(Налаштування!$B$17:$C$95),B51+1,0)))</f>
        <v/>
      </c>
      <c r="C52" s="284" t="str">
        <f>IF(B52="","",IF(B52&gt;0,VLOOKUP(B52,Налаштування!$A$17:$N$95,6,0)," "))</f>
        <v/>
      </c>
      <c r="D52" s="532" t="str">
        <f>IF(B52="","",IF(B52&gt;0,VLOOKUP(B52,Налаштування!$A$17:$N$95,5,0)," "))</f>
        <v/>
      </c>
      <c r="E52" s="527" t="str">
        <f>IF(B52="","",IF(B52&gt;0,VLOOKUP(B52,Налаштування!$A$17:$N$95,11,0)," "))</f>
        <v/>
      </c>
      <c r="F52" s="201" t="str">
        <f>IF(B52="","",IF(B52&gt;0,VLOOKUP(B52,Налаштування!$A$17:$N$83,12,0)," "))</f>
        <v/>
      </c>
      <c r="G52" s="201" t="str">
        <f>IF(B52="","",IF(B52&gt;0,VLOOKUP(B52,Налаштування!$A$17:$N$83,13,0)," "))</f>
        <v/>
      </c>
      <c r="H52" s="201" t="str">
        <f>IF(B52="","",IF(B52&gt;0,VLOOKUP(B52,Налаштування!$A$17:$N$83,14,0)," "))</f>
        <v/>
      </c>
      <c r="J52" s="201" t="str">
        <f>IF(B52="","",IF(E52=Налаштування!$AA$1,1,0))</f>
        <v/>
      </c>
      <c r="L52" s="201" t="str">
        <f>IF(B52="","",IF(E52=Налаштування!$AA$2,1,0))</f>
        <v/>
      </c>
      <c r="U52" s="529" t="str">
        <f>IF(U51=Налаштування!$B$16,"",IF(U51="","",IF(MAX($U$1:$U51)&lt;MAX(Налаштування!$B$17:$C$99),U51+1,0)))</f>
        <v/>
      </c>
      <c r="V52" s="529" t="str">
        <f>IF(U52="","",IF(U52&gt;0,VLOOKUP(U52,Налаштування!$B$17:$L$99,5,0)," "))</f>
        <v/>
      </c>
      <c r="W52" s="529" t="str">
        <f>IF(U52="","",IF(U52&gt;0,VLOOKUP(U52,Налаштування!$B$17:$L$99,4,0)," "))</f>
        <v/>
      </c>
      <c r="Y52" s="529"/>
    </row>
    <row r="53" spans="2:25">
      <c r="U53" s="529" t="str">
        <f>IF(U52=Налаштування!$B$16,"",IF(U52="","",IF(MAX($U$1:$U52)&lt;MAX(Налаштування!$B$17:$C$99),U52+1,0)))</f>
        <v/>
      </c>
      <c r="V53" s="529" t="str">
        <f>IF(U53="","",IF(U53&gt;0,VLOOKUP(U53,Налаштування!$B$17:$L$99,5,0)," "))</f>
        <v/>
      </c>
      <c r="W53" s="529" t="str">
        <f>IF(U53="","",IF(U53&gt;0,VLOOKUP(U53,Налаштування!$B$17:$L$99,4,0)," "))</f>
        <v/>
      </c>
      <c r="Y53" s="529"/>
    </row>
    <row r="54" spans="2:25">
      <c r="U54" s="529" t="str">
        <f>IF(U53=Налаштування!$B$16,"",IF(U53="","",IF(MAX($U$1:$U53)&lt;MAX(Налаштування!$B$17:$C$99),U53+1,0)))</f>
        <v/>
      </c>
      <c r="V54" s="529" t="str">
        <f>IF(U54="","",IF(U54&gt;0,VLOOKUP(U54,Налаштування!$B$17:$L$99,5,0)," "))</f>
        <v/>
      </c>
      <c r="W54" s="529" t="str">
        <f>IF(U54="","",IF(U54&gt;0,VLOOKUP(U54,Налаштування!$B$17:$L$99,4,0)," "))</f>
        <v/>
      </c>
      <c r="Y54" s="529"/>
    </row>
    <row r="55" spans="2:25">
      <c r="U55" s="529" t="str">
        <f>IF(U54=Налаштування!$B$16,"",IF(U54="","",IF(MAX($U$1:$U54)&lt;MAX(Налаштування!$B$17:$C$99),U54+1,0)))</f>
        <v/>
      </c>
      <c r="V55" s="529" t="str">
        <f>IF(U55="","",IF(U55&gt;0,VLOOKUP(U55,Налаштування!$B$17:$L$99,5,0)," "))</f>
        <v/>
      </c>
      <c r="W55" s="529" t="str">
        <f>IF(U55="","",IF(U55&gt;0,VLOOKUP(U55,Налаштування!$B$17:$L$99,4,0)," "))</f>
        <v/>
      </c>
      <c r="Y55" s="529"/>
    </row>
    <row r="56" spans="2:25">
      <c r="U56" s="529" t="str">
        <f>IF(U55=Налаштування!$B$16,"",IF(U55="","",IF(MAX($U$1:$U55)&lt;MAX(Налаштування!$B$17:$C$99),U55+1,0)))</f>
        <v/>
      </c>
      <c r="V56" s="529" t="str">
        <f>IF(U56="","",IF(U56&gt;0,VLOOKUP(U56,Налаштування!$B$17:$L$99,5,0)," "))</f>
        <v/>
      </c>
      <c r="W56" s="529" t="str">
        <f>IF(U56="","",IF(U56&gt;0,VLOOKUP(U56,Налаштування!$B$17:$L$99,4,0)," "))</f>
        <v/>
      </c>
      <c r="Y56" s="529"/>
    </row>
    <row r="57" spans="2:25">
      <c r="U57" s="529" t="str">
        <f>IF(U56=Налаштування!$B$16,"",IF(U56="","",IF(MAX($U$1:$U56)&lt;MAX(Налаштування!$B$17:$C$99),U56+1,0)))</f>
        <v/>
      </c>
      <c r="V57" s="529" t="str">
        <f>IF(U57="","",IF(U57&gt;0,VLOOKUP(U57,Налаштування!$B$17:$L$99,5,0)," "))</f>
        <v/>
      </c>
      <c r="W57" s="529" t="str">
        <f>IF(U57="","",IF(U57&gt;0,VLOOKUP(U57,Налаштування!$B$17:$L$99,4,0)," "))</f>
        <v/>
      </c>
      <c r="Y57" s="529"/>
    </row>
    <row r="58" spans="2:25">
      <c r="U58" s="529" t="str">
        <f>IF(U57=Налаштування!$B$16,"",IF(U57="","",IF(MAX($U$1:$U57)&lt;MAX(Налаштування!$B$17:$C$99),U57+1,0)))</f>
        <v/>
      </c>
      <c r="V58" s="529" t="str">
        <f>IF(U58="","",IF(U58&gt;0,VLOOKUP(U58,Налаштування!$B$17:$L$99,5,0)," "))</f>
        <v/>
      </c>
      <c r="W58" s="529" t="str">
        <f>IF(U58="","",IF(U58&gt;0,VLOOKUP(U58,Налаштування!$B$17:$L$99,4,0)," "))</f>
        <v/>
      </c>
      <c r="Y58" s="529"/>
    </row>
    <row r="59" spans="2:25">
      <c r="U59" s="529" t="str">
        <f>IF(U58=Налаштування!$B$16,"",IF(U58="","",IF(MAX($U$1:$U58)&lt;MAX(Налаштування!$B$17:$C$99),U58+1,0)))</f>
        <v/>
      </c>
      <c r="V59" s="529" t="str">
        <f>IF(U59="","",IF(U59&gt;0,VLOOKUP(U59,Налаштування!$B$17:$L$99,5,0)," "))</f>
        <v/>
      </c>
      <c r="W59" s="529" t="str">
        <f>IF(U59="","",IF(U59&gt;0,VLOOKUP(U59,Налаштування!$B$17:$L$99,4,0)," "))</f>
        <v/>
      </c>
      <c r="Y59" s="529"/>
    </row>
    <row r="60" spans="2:25">
      <c r="U60" s="529" t="str">
        <f>IF(U59=Налаштування!$B$16,"",IF(U59="","",IF(MAX($U$1:$U59)&lt;MAX(Налаштування!$B$17:$C$99),U59+1,0)))</f>
        <v/>
      </c>
      <c r="V60" s="529" t="str">
        <f>IF(U60="","",IF(U60&gt;0,VLOOKUP(U60,Налаштування!$B$17:$L$99,5,0)," "))</f>
        <v/>
      </c>
      <c r="W60" s="529" t="str">
        <f>IF(U60="","",IF(U60&gt;0,VLOOKUP(U60,Налаштування!$B$17:$L$99,4,0)," "))</f>
        <v/>
      </c>
      <c r="Y60" s="529"/>
    </row>
    <row r="61" spans="2:25">
      <c r="U61" s="529" t="str">
        <f>IF(U60=Налаштування!$B$16,"",IF(U60="","",IF(MAX($U$1:$U60)&lt;MAX(Налаштування!$B$17:$C$99),U60+1,0)))</f>
        <v/>
      </c>
      <c r="V61" s="529" t="str">
        <f>IF(U61="","",IF(U61&gt;0,VLOOKUP(U61,Налаштування!$B$17:$L$99,5,0)," "))</f>
        <v/>
      </c>
      <c r="W61" s="529" t="str">
        <f>IF(U61="","",IF(U61&gt;0,VLOOKUP(U61,Налаштування!$B$17:$L$99,4,0)," "))</f>
        <v/>
      </c>
      <c r="Y61" s="529"/>
    </row>
    <row r="62" spans="2:25">
      <c r="U62" s="529" t="str">
        <f>IF(U61=Налаштування!$B$16,"",IF(U61="","",IF(MAX($U$1:$U61)&lt;MAX(Налаштування!$B$17:$C$99),U61+1,0)))</f>
        <v/>
      </c>
      <c r="V62" s="529" t="str">
        <f>IF(U62="","",IF(U62&gt;0,VLOOKUP(U62,Налаштування!$B$17:$L$99,5,0)," "))</f>
        <v/>
      </c>
      <c r="W62" s="529" t="str">
        <f>IF(U62="","",IF(U62&gt;0,VLOOKUP(U62,Налаштування!$B$17:$L$99,4,0)," "))</f>
        <v/>
      </c>
      <c r="Y62" s="529"/>
    </row>
    <row r="63" spans="2:25">
      <c r="U63" s="529" t="str">
        <f>IF(U62=Налаштування!$B$16,"",IF(U62="","",IF(MAX($U$1:$U62)&lt;MAX(Налаштування!$B$17:$C$99),U62+1,0)))</f>
        <v/>
      </c>
      <c r="V63" s="529" t="str">
        <f>IF(U63="","",IF(U63&gt;0,VLOOKUP(U63,Налаштування!$B$17:$L$99,5,0)," "))</f>
        <v/>
      </c>
      <c r="W63" s="529" t="str">
        <f>IF(U63="","",IF(U63&gt;0,VLOOKUP(U63,Налаштування!$B$17:$L$99,4,0)," "))</f>
        <v/>
      </c>
      <c r="Y63" s="529"/>
    </row>
    <row r="64" spans="2:25">
      <c r="U64" s="529" t="str">
        <f>IF(U63=Налаштування!$B$16,"",IF(U63="","",IF(MAX($U$1:$U63)&lt;MAX(Налаштування!$B$17:$C$99),U63+1,0)))</f>
        <v/>
      </c>
      <c r="V64" s="529" t="str">
        <f>IF(U64="","",IF(U64&gt;0,VLOOKUP(U64,Налаштування!$B$17:$L$99,5,0)," "))</f>
        <v/>
      </c>
      <c r="W64" s="529" t="str">
        <f>IF(U64="","",IF(U64&gt;0,VLOOKUP(U64,Налаштування!$B$17:$L$99,4,0)," "))</f>
        <v/>
      </c>
      <c r="Y64" s="529"/>
    </row>
    <row r="65" spans="21:25">
      <c r="U65" s="529" t="str">
        <f>IF(U64=Налаштування!$B$16,"",IF(U64="","",IF(MAX($U$1:$U64)&lt;MAX(Налаштування!$B$17:$C$99),U64+1,0)))</f>
        <v/>
      </c>
      <c r="V65" s="529" t="str">
        <f>IF(U65="","",IF(U65&gt;0,VLOOKUP(U65,Налаштування!$B$17:$L$99,5,0)," "))</f>
        <v/>
      </c>
      <c r="W65" s="529" t="str">
        <f>IF(U65="","",IF(U65&gt;0,VLOOKUP(U65,Налаштування!$B$17:$L$99,4,0)," "))</f>
        <v/>
      </c>
      <c r="Y65" s="529"/>
    </row>
    <row r="66" spans="21:25">
      <c r="U66" s="529" t="str">
        <f>IF(U65=Налаштування!$B$16,"",IF(U65="","",IF(MAX($U$1:$U65)&lt;MAX(Налаштування!$B$17:$C$99),U65+1,0)))</f>
        <v/>
      </c>
      <c r="V66" s="529" t="str">
        <f>IF(U66="","",IF(U66&gt;0,VLOOKUP(U66,Налаштування!$B$17:$L$99,5,0)," "))</f>
        <v/>
      </c>
      <c r="W66" s="529" t="str">
        <f>IF(U66="","",IF(U66&gt;0,VLOOKUP(U66,Налаштування!$B$17:$L$99,4,0)," "))</f>
        <v/>
      </c>
      <c r="Y66" s="529"/>
    </row>
    <row r="67" spans="21:25">
      <c r="U67" s="529" t="str">
        <f>IF(U66=Налаштування!$B$16,"",IF(U66="","",IF(MAX($U$1:$U66)&lt;MAX(Налаштування!$B$17:$C$99),U66+1,0)))</f>
        <v/>
      </c>
      <c r="V67" s="529" t="str">
        <f>IF(U67="","",IF(U67&gt;0,VLOOKUP(U67,Налаштування!$B$17:$L$99,5,0)," "))</f>
        <v/>
      </c>
      <c r="W67" s="529" t="str">
        <f>IF(U67="","",IF(U67&gt;0,VLOOKUP(U67,Налаштування!$B$17:$L$99,4,0)," "))</f>
        <v/>
      </c>
      <c r="Y67" s="529"/>
    </row>
    <row r="68" spans="21:25">
      <c r="U68" s="529" t="str">
        <f>IF(U67=Налаштування!$B$16,"",IF(U67="","",IF(MAX($U$1:$U67)&lt;MAX(Налаштування!$B$17:$C$99),U67+1,0)))</f>
        <v/>
      </c>
      <c r="V68" s="529" t="str">
        <f>IF(U68="","",IF(U68&gt;0,VLOOKUP(U68,Налаштування!$B$17:$L$99,5,0)," "))</f>
        <v/>
      </c>
      <c r="W68" s="529" t="str">
        <f>IF(U68="","",IF(U68&gt;0,VLOOKUP(U68,Налаштування!$B$17:$L$99,4,0)," "))</f>
        <v/>
      </c>
      <c r="Y68" s="529"/>
    </row>
    <row r="69" spans="21:25">
      <c r="U69" s="529" t="str">
        <f>IF(U68=Налаштування!$B$16,"",IF(U68="","",IF(MAX($U$1:$U68)&lt;MAX(Налаштування!$B$17:$C$99),U68+1,0)))</f>
        <v/>
      </c>
      <c r="V69" s="529" t="str">
        <f>IF(U69="","",IF(U69&gt;0,VLOOKUP(U69,Налаштування!$B$17:$L$99,5,0)," "))</f>
        <v/>
      </c>
      <c r="W69" s="529" t="str">
        <f>IF(U69="","",IF(U69&gt;0,VLOOKUP(U69,Налаштування!$B$17:$L$99,4,0)," "))</f>
        <v/>
      </c>
      <c r="Y69" s="529"/>
    </row>
    <row r="70" spans="21:25">
      <c r="U70" s="529" t="str">
        <f>IF(U69=Налаштування!$B$16,"",IF(U69="","",IF(MAX($U$1:$U69)&lt;MAX(Налаштування!$B$17:$C$99),U69+1,0)))</f>
        <v/>
      </c>
      <c r="V70" s="529" t="str">
        <f>IF(U70="","",IF(U70&gt;0,VLOOKUP(U70,Налаштування!$B$17:$L$99,5,0)," "))</f>
        <v/>
      </c>
      <c r="W70" s="529" t="str">
        <f>IF(U70="","",IF(U70&gt;0,VLOOKUP(U70,Налаштування!$B$17:$L$99,4,0)," "))</f>
        <v/>
      </c>
    </row>
    <row r="71" spans="21:25">
      <c r="U71" s="529" t="str">
        <f>IF(U70=Налаштування!$B$16,"",IF(U70="","",IF(MAX($U$1:$U70)&lt;MAX(Налаштування!$B$17:$C$99),U70+1,0)))</f>
        <v/>
      </c>
      <c r="V71" s="529" t="str">
        <f>IF(U71="","",IF(U71&gt;0,VLOOKUP(U71,Налаштування!$B$17:$L$99,5,0)," "))</f>
        <v/>
      </c>
      <c r="W71" s="529" t="str">
        <f>IF(U71="","",IF(U71&gt;0,VLOOKUP(U71,Налаштування!$B$17:$L$99,4,0)," "))</f>
        <v/>
      </c>
    </row>
    <row r="72" spans="21:25">
      <c r="U72" s="529" t="str">
        <f>IF(U71=Налаштування!$B$16,"",IF(U71="","",IF(MAX($U$1:$U71)&lt;MAX(Налаштування!$B$17:$C$99),U71+1,0)))</f>
        <v/>
      </c>
      <c r="V72" s="529" t="str">
        <f>IF(U72="","",IF(U72&gt;0,VLOOKUP(U72,Налаштування!$B$17:$L$99,5,0)," "))</f>
        <v/>
      </c>
      <c r="W72" s="529" t="str">
        <f>IF(U72="","",IF(U72&gt;0,VLOOKUP(U72,Налаштування!$B$17:$L$99,4,0)," "))</f>
        <v/>
      </c>
    </row>
    <row r="73" spans="21:25">
      <c r="U73" s="529" t="str">
        <f>IF(U72=Налаштування!$B$16,"",IF(U72="","",IF(MAX($U$1:$U72)&lt;MAX(Налаштування!$B$17:$C$99),U72+1,0)))</f>
        <v/>
      </c>
      <c r="V73" s="529" t="str">
        <f>IF(U73="","",IF(U73&gt;0,VLOOKUP(U73,Налаштування!$B$17:$L$99,5,0)," "))</f>
        <v/>
      </c>
      <c r="W73" s="529" t="str">
        <f>IF(U73="","",IF(U73&gt;0,VLOOKUP(U73,Налаштування!$B$17:$L$99,4,0)," "))</f>
        <v/>
      </c>
    </row>
    <row r="74" spans="21:25">
      <c r="U74" s="529" t="str">
        <f>IF(U73=Налаштування!$B$16,"",IF(U73="","",IF(MAX($U$1:$U73)&lt;MAX(Налаштування!$B$17:$C$99),U73+1,0)))</f>
        <v/>
      </c>
      <c r="V74" s="529" t="str">
        <f>IF(U74="","",IF(U74&gt;0,VLOOKUP(U74,Налаштування!$B$17:$L$99,5,0)," "))</f>
        <v/>
      </c>
      <c r="W74" s="529" t="str">
        <f>IF(U74="","",IF(U74&gt;0,VLOOKUP(U74,Налаштування!$B$17:$L$99,4,0)," "))</f>
        <v/>
      </c>
    </row>
    <row r="75" spans="21:25">
      <c r="U75" s="529" t="str">
        <f>IF(U74=Налаштування!$B$16,"",IF(U74="","",IF(MAX($U$1:$U74)&lt;MAX(Налаштування!$B$17:$C$99),U74+1,0)))</f>
        <v/>
      </c>
      <c r="V75" s="529" t="str">
        <f>IF(U75="","",IF(U75&gt;0,VLOOKUP(U75,Налаштування!$B$17:$L$99,5,0)," "))</f>
        <v/>
      </c>
      <c r="W75" s="529" t="str">
        <f>IF(U75="","",IF(U75&gt;0,VLOOKUP(U75,Налаштування!$B$17:$L$99,4,0)," "))</f>
        <v/>
      </c>
    </row>
    <row r="76" spans="21:25">
      <c r="U76" s="529" t="str">
        <f>IF(U75=Налаштування!$B$16,"",IF(U75="","",IF(MAX($U$1:$U75)&lt;MAX(Налаштування!$B$17:$C$99),U75+1,0)))</f>
        <v/>
      </c>
      <c r="V76" s="529" t="str">
        <f>IF(U76="","",IF(U76&gt;0,VLOOKUP(U76,Налаштування!$B$17:$L$99,5,0)," "))</f>
        <v/>
      </c>
      <c r="W76" s="529" t="str">
        <f>IF(U76="","",IF(U76&gt;0,VLOOKUP(U76,Налаштування!$B$17:$L$99,4,0)," "))</f>
        <v/>
      </c>
    </row>
    <row r="77" spans="21:25">
      <c r="U77" s="529" t="str">
        <f>IF(U76=Налаштування!$B$16,"",IF(U76="","",IF(MAX($U$1:$U76)&lt;MAX(Налаштування!$B$17:$C$99),U76+1,0)))</f>
        <v/>
      </c>
      <c r="V77" s="529" t="str">
        <f>IF(U77="","",IF(U77&gt;0,VLOOKUP(U77,Налаштування!$B$17:$L$99,5,0)," "))</f>
        <v/>
      </c>
      <c r="W77" s="529" t="str">
        <f>IF(U77="","",IF(U77&gt;0,VLOOKUP(U77,Налаштування!$B$17:$L$99,4,0)," "))</f>
        <v/>
      </c>
    </row>
    <row r="78" spans="21:25">
      <c r="U78" s="529" t="str">
        <f>IF(U77=Налаштування!$B$16,"",IF(U77="","",IF(MAX($U$1:$U77)&lt;MAX(Налаштування!$B$17:$C$99),U77+1,0)))</f>
        <v/>
      </c>
      <c r="V78" s="529" t="str">
        <f>IF(U78="","",IF(U78&gt;0,VLOOKUP(U78,Налаштування!$B$17:$L$99,5,0)," "))</f>
        <v/>
      </c>
      <c r="W78" s="529" t="str">
        <f>IF(U78="","",IF(U78&gt;0,VLOOKUP(U78,Налаштування!$B$17:$L$99,4,0)," "))</f>
        <v/>
      </c>
    </row>
    <row r="79" spans="21:25">
      <c r="U79" s="529" t="str">
        <f>IF(U78=Налаштування!$B$16,"",IF(U78="","",IF(MAX($U$1:$U78)&lt;MAX(Налаштування!$B$17:$C$99),U78+1,0)))</f>
        <v/>
      </c>
      <c r="V79" s="529" t="str">
        <f>IF(U79="","",IF(U79&gt;0,VLOOKUP(U79,Налаштування!$B$17:$L$99,5,0)," "))</f>
        <v/>
      </c>
      <c r="W79" s="529" t="str">
        <f>IF(U79="","",IF(U79&gt;0,VLOOKUP(U79,Налаштування!$B$17:$L$99,4,0)," "))</f>
        <v/>
      </c>
    </row>
    <row r="80" spans="21:25">
      <c r="U80" s="529" t="str">
        <f>IF(U79=Налаштування!$B$16,"",IF(U79="","",IF(MAX($U$1:$U79)&lt;MAX(Налаштування!$B$17:$C$99),U79+1,0)))</f>
        <v/>
      </c>
      <c r="V80" s="529" t="str">
        <f>IF(U80="","",IF(U80&gt;0,VLOOKUP(U80,Налаштування!$B$17:$L$99,5,0)," "))</f>
        <v/>
      </c>
      <c r="W80" s="529" t="str">
        <f>IF(U80="","",IF(U80&gt;0,VLOOKUP(U80,Налаштування!$B$17:$L$99,4,0)," "))</f>
        <v/>
      </c>
    </row>
  </sheetData>
  <dataValidations count="1">
    <dataValidation type="list" allowBlank="1" showInputMessage="1" showErrorMessage="1" sqref="D2">
      <formula1>Н_Н</formula1>
    </dataValidation>
  </dataValidation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zoomScale="70" zoomScaleNormal="70" zoomScalePageLayoutView="70" workbookViewId="0">
      <selection activeCell="G11" sqref="G11:G12"/>
    </sheetView>
  </sheetViews>
  <sheetFormatPr defaultColWidth="8.85546875" defaultRowHeight="15"/>
  <cols>
    <col min="1" max="1" width="28.85546875" customWidth="1"/>
    <col min="2" max="2" width="42.28515625" bestFit="1" customWidth="1"/>
    <col min="3" max="3" width="28.7109375" customWidth="1"/>
    <col min="4" max="4" width="64.7109375" bestFit="1" customWidth="1"/>
    <col min="5" max="5" width="11.28515625" customWidth="1"/>
    <col min="6" max="6" width="10.42578125" bestFit="1" customWidth="1"/>
    <col min="9" max="9" width="9.7109375" bestFit="1" customWidth="1"/>
  </cols>
  <sheetData>
    <row r="1" spans="1:9">
      <c r="A1" s="330" t="s">
        <v>461</v>
      </c>
      <c r="B1" s="331"/>
      <c r="C1" s="332"/>
    </row>
    <row r="2" spans="1:9">
      <c r="A2" s="333">
        <f>Налаштування!E63</f>
        <v>0</v>
      </c>
      <c r="B2" s="334">
        <f>Налаштування!G63</f>
        <v>0</v>
      </c>
      <c r="C2" s="335">
        <f>IF(B2="ТАК",1,0)</f>
        <v>0</v>
      </c>
    </row>
    <row r="3" spans="1:9">
      <c r="A3" s="333">
        <f>Налаштування!E68</f>
        <v>0</v>
      </c>
      <c r="B3" s="334">
        <f>Налаштування!G68</f>
        <v>0</v>
      </c>
      <c r="C3" s="335">
        <f>IF(B3="ТАК",3,0)</f>
        <v>0</v>
      </c>
    </row>
    <row r="4" spans="1:9">
      <c r="A4" s="333">
        <f>Налаштування!E74</f>
        <v>0</v>
      </c>
      <c r="B4" s="334">
        <f>Налаштування!G74</f>
        <v>0</v>
      </c>
      <c r="C4" s="335">
        <f>IF(B4="ТАК",5,0)</f>
        <v>0</v>
      </c>
    </row>
    <row r="5" spans="1:9" ht="15.75" thickBot="1">
      <c r="A5" s="336"/>
      <c r="B5" s="337"/>
      <c r="C5" s="338">
        <f>SUM(C2:C4)</f>
        <v>0</v>
      </c>
    </row>
    <row r="8" spans="1:9" ht="16.5" thickBot="1">
      <c r="F8" s="360" t="s">
        <v>343</v>
      </c>
      <c r="G8" s="361" t="s">
        <v>344</v>
      </c>
    </row>
    <row r="9" spans="1:9" ht="15.75" thickBot="1">
      <c r="A9" s="1052" t="s">
        <v>462</v>
      </c>
      <c r="B9" s="1053"/>
      <c r="C9" s="1053"/>
      <c r="D9" s="1053"/>
      <c r="E9" s="1054"/>
      <c r="H9" s="360" t="s">
        <v>343</v>
      </c>
      <c r="I9" s="360">
        <v>301192</v>
      </c>
    </row>
    <row r="10" spans="1:9" ht="16.5" thickBot="1">
      <c r="A10" s="349">
        <v>1</v>
      </c>
      <c r="B10" s="350">
        <v>1</v>
      </c>
      <c r="C10" s="351" t="s">
        <v>467</v>
      </c>
      <c r="D10" s="352" t="s">
        <v>463</v>
      </c>
      <c r="E10" s="353">
        <v>1</v>
      </c>
      <c r="F10" s="424">
        <f t="shared" ref="F10:F16" si="0">E10*$I$9</f>
        <v>301192</v>
      </c>
      <c r="G10" s="205">
        <f>E10*$I$10</f>
        <v>354232</v>
      </c>
      <c r="H10" s="361" t="s">
        <v>344</v>
      </c>
      <c r="I10" s="205">
        <f>IF(H10="Богдан",354232,IF(H10="Івеко",301192,0))</f>
        <v>354232</v>
      </c>
    </row>
    <row r="11" spans="1:9">
      <c r="A11" s="354">
        <v>4</v>
      </c>
      <c r="B11" s="355">
        <v>2</v>
      </c>
      <c r="C11" s="356" t="s">
        <v>467</v>
      </c>
      <c r="D11" s="357" t="s">
        <v>463</v>
      </c>
      <c r="E11" s="358">
        <v>0.70450000000000013</v>
      </c>
      <c r="F11" s="424">
        <f t="shared" si="0"/>
        <v>212189.76400000002</v>
      </c>
      <c r="G11" s="205">
        <f t="shared" ref="G11:G16" si="1">E11*$I$10</f>
        <v>249556.44400000005</v>
      </c>
    </row>
    <row r="12" spans="1:9" ht="15.75" thickBot="1">
      <c r="A12" s="345"/>
      <c r="B12" s="346"/>
      <c r="C12" s="347" t="s">
        <v>468</v>
      </c>
      <c r="D12" s="346" t="s">
        <v>464</v>
      </c>
      <c r="E12" s="348">
        <v>0.29549999999999998</v>
      </c>
      <c r="F12" s="424">
        <f t="shared" si="0"/>
        <v>89002.23599999999</v>
      </c>
      <c r="G12" s="205">
        <f t="shared" si="1"/>
        <v>104675.556</v>
      </c>
    </row>
    <row r="13" spans="1:9" ht="15.75" thickBot="1">
      <c r="A13" s="359">
        <v>5</v>
      </c>
      <c r="B13" s="350">
        <v>1</v>
      </c>
      <c r="C13" s="351" t="s">
        <v>469</v>
      </c>
      <c r="D13" s="352" t="s">
        <v>465</v>
      </c>
      <c r="E13" s="353">
        <v>1</v>
      </c>
      <c r="F13" s="424">
        <f t="shared" si="0"/>
        <v>301192</v>
      </c>
      <c r="G13" s="205">
        <f t="shared" si="1"/>
        <v>354232</v>
      </c>
    </row>
    <row r="14" spans="1:9">
      <c r="A14" s="342">
        <v>9</v>
      </c>
      <c r="B14" s="339">
        <v>3</v>
      </c>
      <c r="C14" s="340" t="s">
        <v>467</v>
      </c>
      <c r="D14" s="341" t="s">
        <v>463</v>
      </c>
      <c r="E14" s="343">
        <v>0.67696182163102148</v>
      </c>
      <c r="F14" s="424">
        <f t="shared" si="0"/>
        <v>203895.48498069061</v>
      </c>
      <c r="G14" s="205">
        <f t="shared" si="1"/>
        <v>239801.54</v>
      </c>
    </row>
    <row r="15" spans="1:9">
      <c r="A15" s="342"/>
      <c r="B15" s="341"/>
      <c r="C15" s="340" t="s">
        <v>468</v>
      </c>
      <c r="D15" s="341" t="s">
        <v>464</v>
      </c>
      <c r="E15" s="344">
        <v>0.24595818559588065</v>
      </c>
      <c r="F15" s="424">
        <f t="shared" si="0"/>
        <v>74080.637835994479</v>
      </c>
      <c r="G15" s="205">
        <f t="shared" si="1"/>
        <v>87126.26</v>
      </c>
    </row>
    <row r="16" spans="1:9" ht="15.75" thickBot="1">
      <c r="A16" s="345"/>
      <c r="B16" s="346"/>
      <c r="C16" s="347" t="s">
        <v>469</v>
      </c>
      <c r="D16" s="346" t="s">
        <v>466</v>
      </c>
      <c r="E16" s="348">
        <v>7.7079992773097863E-2</v>
      </c>
      <c r="F16" s="424">
        <f t="shared" si="0"/>
        <v>23215.877183314893</v>
      </c>
      <c r="G16" s="205">
        <f t="shared" si="1"/>
        <v>27304.2</v>
      </c>
    </row>
  </sheetData>
  <mergeCells count="1">
    <mergeCell ref="A9:E9"/>
  </mergeCells>
  <dataValidations count="1">
    <dataValidation type="list" allowBlank="1" showInputMessage="1" showErrorMessage="1" sqref="H10 G8">
      <formula1>$W$9:$W$11</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215"/>
  <sheetViews>
    <sheetView topLeftCell="D41" workbookViewId="0">
      <selection activeCell="G51" sqref="G51"/>
    </sheetView>
  </sheetViews>
  <sheetFormatPr defaultColWidth="8.85546875" defaultRowHeight="15"/>
  <cols>
    <col min="2" max="2" width="134.85546875" customWidth="1"/>
    <col min="6" max="9" width="46.28515625" customWidth="1"/>
  </cols>
  <sheetData>
    <row r="1" spans="1:9" ht="102">
      <c r="A1" s="362" t="s">
        <v>294</v>
      </c>
      <c r="B1" s="363" t="s">
        <v>491</v>
      </c>
      <c r="D1" s="385" t="s">
        <v>526</v>
      </c>
      <c r="E1" s="385" t="s">
        <v>527</v>
      </c>
      <c r="F1" s="385" t="s">
        <v>528</v>
      </c>
      <c r="G1" s="385" t="s">
        <v>529</v>
      </c>
      <c r="H1" s="386" t="s">
        <v>530</v>
      </c>
      <c r="I1" s="386" t="s">
        <v>531</v>
      </c>
    </row>
    <row r="2" spans="1:9" hidden="1">
      <c r="A2" s="362" t="s">
        <v>295</v>
      </c>
      <c r="B2" s="363" t="s">
        <v>492</v>
      </c>
      <c r="D2" s="1055" t="s">
        <v>532</v>
      </c>
      <c r="E2" s="1056"/>
      <c r="F2" s="1056"/>
      <c r="G2" s="1056"/>
      <c r="H2" s="1056"/>
      <c r="I2" s="1056"/>
    </row>
    <row r="3" spans="1:9" ht="38.25">
      <c r="A3" s="362" t="s">
        <v>297</v>
      </c>
      <c r="B3" s="363" t="s">
        <v>296</v>
      </c>
      <c r="D3" s="387"/>
      <c r="E3" s="387" t="s">
        <v>533</v>
      </c>
      <c r="F3" s="388" t="s">
        <v>491</v>
      </c>
      <c r="G3" s="387" t="s">
        <v>534</v>
      </c>
      <c r="H3" s="388" t="s">
        <v>535</v>
      </c>
      <c r="I3" s="387" t="s">
        <v>536</v>
      </c>
    </row>
    <row r="4" spans="1:9" ht="51">
      <c r="A4" s="362" t="s">
        <v>58</v>
      </c>
      <c r="B4" s="363" t="s">
        <v>492</v>
      </c>
      <c r="D4" s="387"/>
      <c r="E4" s="387" t="s">
        <v>537</v>
      </c>
      <c r="F4" s="388" t="s">
        <v>492</v>
      </c>
      <c r="G4" s="387" t="s">
        <v>534</v>
      </c>
      <c r="H4" s="388" t="s">
        <v>538</v>
      </c>
      <c r="I4" s="387" t="s">
        <v>536</v>
      </c>
    </row>
    <row r="5" spans="1:9" ht="51">
      <c r="A5" s="362" t="s">
        <v>298</v>
      </c>
      <c r="B5" s="363" t="s">
        <v>492</v>
      </c>
      <c r="D5" s="387"/>
      <c r="E5" s="387" t="s">
        <v>539</v>
      </c>
      <c r="F5" s="388" t="s">
        <v>493</v>
      </c>
      <c r="G5" s="387" t="s">
        <v>534</v>
      </c>
      <c r="H5" s="388" t="s">
        <v>540</v>
      </c>
      <c r="I5" s="387" t="s">
        <v>536</v>
      </c>
    </row>
    <row r="6" spans="1:9" ht="51">
      <c r="A6" s="362" t="s">
        <v>300</v>
      </c>
      <c r="B6" s="363" t="s">
        <v>493</v>
      </c>
      <c r="D6" s="387"/>
      <c r="E6" s="387" t="s">
        <v>541</v>
      </c>
      <c r="F6" s="388" t="s">
        <v>494</v>
      </c>
      <c r="G6" s="387" t="s">
        <v>534</v>
      </c>
      <c r="H6" s="388" t="s">
        <v>542</v>
      </c>
      <c r="I6" s="387" t="s">
        <v>536</v>
      </c>
    </row>
    <row r="7" spans="1:9" ht="38.25">
      <c r="A7" s="362" t="s">
        <v>301</v>
      </c>
      <c r="B7" s="363" t="s">
        <v>494</v>
      </c>
      <c r="D7" s="387"/>
      <c r="E7" s="387" t="s">
        <v>543</v>
      </c>
      <c r="F7" s="388" t="s">
        <v>495</v>
      </c>
      <c r="G7" s="387" t="s">
        <v>534</v>
      </c>
      <c r="H7" s="388" t="s">
        <v>544</v>
      </c>
      <c r="I7" s="387" t="s">
        <v>536</v>
      </c>
    </row>
    <row r="8" spans="1:9" ht="38.25">
      <c r="A8" s="362" t="s">
        <v>87</v>
      </c>
      <c r="B8" s="363" t="s">
        <v>495</v>
      </c>
      <c r="D8" s="387"/>
      <c r="E8" s="387" t="s">
        <v>545</v>
      </c>
      <c r="F8" s="388" t="s">
        <v>299</v>
      </c>
      <c r="G8" s="387" t="s">
        <v>534</v>
      </c>
      <c r="H8" s="388" t="s">
        <v>544</v>
      </c>
      <c r="I8" s="387" t="s">
        <v>536</v>
      </c>
    </row>
    <row r="9" spans="1:9" ht="38.25" hidden="1">
      <c r="A9" s="362" t="s">
        <v>65</v>
      </c>
      <c r="B9" s="363" t="s">
        <v>299</v>
      </c>
      <c r="D9" s="387"/>
      <c r="E9" s="387" t="s">
        <v>307</v>
      </c>
      <c r="F9" s="388" t="s">
        <v>320</v>
      </c>
      <c r="G9" s="387" t="s">
        <v>546</v>
      </c>
      <c r="H9" s="387" t="s">
        <v>547</v>
      </c>
      <c r="I9" s="387" t="s">
        <v>536</v>
      </c>
    </row>
    <row r="10" spans="1:9" ht="26.25" hidden="1">
      <c r="A10" s="364" t="s">
        <v>66</v>
      </c>
      <c r="B10" s="365" t="s">
        <v>496</v>
      </c>
      <c r="D10" s="387"/>
      <c r="E10" s="387" t="s">
        <v>308</v>
      </c>
      <c r="F10" s="388" t="s">
        <v>501</v>
      </c>
      <c r="G10" s="387" t="s">
        <v>546</v>
      </c>
      <c r="H10" s="387" t="s">
        <v>548</v>
      </c>
      <c r="I10" s="387" t="s">
        <v>536</v>
      </c>
    </row>
    <row r="11" spans="1:9" ht="26.25" hidden="1">
      <c r="A11" s="364" t="s">
        <v>67</v>
      </c>
      <c r="B11" s="365" t="s">
        <v>310</v>
      </c>
      <c r="D11" s="387"/>
      <c r="E11" s="387" t="s">
        <v>309</v>
      </c>
      <c r="F11" s="388" t="s">
        <v>502</v>
      </c>
      <c r="G11" s="387" t="s">
        <v>546</v>
      </c>
      <c r="H11" s="387" t="s">
        <v>548</v>
      </c>
      <c r="I11" s="387" t="s">
        <v>536</v>
      </c>
    </row>
    <row r="12" spans="1:9" ht="26.25">
      <c r="A12" s="364" t="s">
        <v>68</v>
      </c>
      <c r="B12" s="365" t="s">
        <v>311</v>
      </c>
      <c r="D12" s="389"/>
      <c r="E12" s="389" t="s">
        <v>66</v>
      </c>
      <c r="F12" s="390" t="s">
        <v>496</v>
      </c>
      <c r="G12" s="389" t="s">
        <v>534</v>
      </c>
      <c r="H12" s="389" t="s">
        <v>549</v>
      </c>
      <c r="I12" s="389" t="s">
        <v>550</v>
      </c>
    </row>
    <row r="13" spans="1:9" ht="51">
      <c r="A13" s="366" t="s">
        <v>69</v>
      </c>
      <c r="B13" s="366" t="s">
        <v>312</v>
      </c>
      <c r="D13" s="389"/>
      <c r="E13" s="389" t="s">
        <v>68</v>
      </c>
      <c r="F13" s="390" t="s">
        <v>311</v>
      </c>
      <c r="G13" s="389" t="s">
        <v>534</v>
      </c>
      <c r="H13" s="389" t="s">
        <v>549</v>
      </c>
      <c r="I13" s="389" t="s">
        <v>550</v>
      </c>
    </row>
    <row r="14" spans="1:9" ht="63.75">
      <c r="A14" s="366" t="s">
        <v>70</v>
      </c>
      <c r="B14" s="366" t="s">
        <v>313</v>
      </c>
      <c r="D14" s="389"/>
      <c r="E14" s="389" t="s">
        <v>67</v>
      </c>
      <c r="F14" s="390" t="s">
        <v>310</v>
      </c>
      <c r="G14" s="389" t="s">
        <v>534</v>
      </c>
      <c r="H14" s="389" t="s">
        <v>549</v>
      </c>
      <c r="I14" s="389" t="s">
        <v>550</v>
      </c>
    </row>
    <row r="15" spans="1:9" ht="25.5">
      <c r="A15" s="366" t="s">
        <v>71</v>
      </c>
      <c r="B15" s="366" t="s">
        <v>314</v>
      </c>
      <c r="D15" s="389"/>
      <c r="E15" s="389" t="s">
        <v>304</v>
      </c>
      <c r="F15" s="390" t="s">
        <v>319</v>
      </c>
      <c r="G15" s="389" t="s">
        <v>534</v>
      </c>
      <c r="H15" s="389" t="s">
        <v>549</v>
      </c>
      <c r="I15" s="389" t="s">
        <v>550</v>
      </c>
    </row>
    <row r="16" spans="1:9" ht="63.75">
      <c r="A16" s="366" t="s">
        <v>72</v>
      </c>
      <c r="B16" s="366" t="s">
        <v>315</v>
      </c>
      <c r="D16" s="389"/>
      <c r="E16" s="389" t="s">
        <v>513</v>
      </c>
      <c r="F16" s="390" t="s">
        <v>514</v>
      </c>
      <c r="G16" s="389" t="s">
        <v>534</v>
      </c>
      <c r="H16" s="389" t="s">
        <v>549</v>
      </c>
      <c r="I16" s="389" t="s">
        <v>550</v>
      </c>
    </row>
    <row r="17" spans="1:9" ht="38.25">
      <c r="A17" s="366" t="s">
        <v>302</v>
      </c>
      <c r="B17" s="366" t="s">
        <v>316</v>
      </c>
      <c r="D17" s="389"/>
      <c r="E17" s="389" t="s">
        <v>517</v>
      </c>
      <c r="F17" s="390" t="s">
        <v>518</v>
      </c>
      <c r="G17" s="389" t="s">
        <v>534</v>
      </c>
      <c r="H17" s="389" t="s">
        <v>549</v>
      </c>
      <c r="I17" s="389" t="s">
        <v>550</v>
      </c>
    </row>
    <row r="18" spans="1:9" ht="51">
      <c r="A18" s="366" t="s">
        <v>303</v>
      </c>
      <c r="B18" s="366" t="s">
        <v>317</v>
      </c>
      <c r="D18" s="389"/>
      <c r="E18" s="389" t="s">
        <v>521</v>
      </c>
      <c r="F18" s="390" t="s">
        <v>522</v>
      </c>
      <c r="G18" s="389" t="s">
        <v>534</v>
      </c>
      <c r="H18" s="389" t="s">
        <v>549</v>
      </c>
      <c r="I18" s="389" t="s">
        <v>550</v>
      </c>
    </row>
    <row r="19" spans="1:9" ht="51">
      <c r="A19" s="364" t="s">
        <v>304</v>
      </c>
      <c r="B19" s="365" t="s">
        <v>319</v>
      </c>
      <c r="D19" s="391"/>
      <c r="E19" s="391" t="s">
        <v>507</v>
      </c>
      <c r="F19" s="392" t="s">
        <v>508</v>
      </c>
      <c r="G19" s="391" t="s">
        <v>534</v>
      </c>
      <c r="H19" s="391" t="s">
        <v>549</v>
      </c>
      <c r="I19" s="391" t="s">
        <v>551</v>
      </c>
    </row>
    <row r="20" spans="1:9" ht="38.25">
      <c r="A20" s="367" t="s">
        <v>497</v>
      </c>
      <c r="B20" s="368" t="s">
        <v>498</v>
      </c>
      <c r="D20" s="393"/>
      <c r="E20" s="393" t="s">
        <v>511</v>
      </c>
      <c r="F20" s="394" t="s">
        <v>512</v>
      </c>
      <c r="G20" s="393" t="s">
        <v>534</v>
      </c>
      <c r="H20" s="393" t="s">
        <v>549</v>
      </c>
      <c r="I20" s="393" t="s">
        <v>552</v>
      </c>
    </row>
    <row r="21" spans="1:9" ht="38.25">
      <c r="A21" s="369" t="s">
        <v>305</v>
      </c>
      <c r="B21" s="370" t="s">
        <v>499</v>
      </c>
      <c r="D21" s="393"/>
      <c r="E21" s="393" t="s">
        <v>515</v>
      </c>
      <c r="F21" s="394" t="s">
        <v>516</v>
      </c>
      <c r="G21" s="393" t="s">
        <v>534</v>
      </c>
      <c r="H21" s="393" t="s">
        <v>549</v>
      </c>
      <c r="I21" s="393" t="s">
        <v>552</v>
      </c>
    </row>
    <row r="22" spans="1:9" ht="38.25">
      <c r="A22" s="362" t="s">
        <v>306</v>
      </c>
      <c r="B22" s="371" t="s">
        <v>500</v>
      </c>
      <c r="D22" s="393"/>
      <c r="E22" s="393" t="s">
        <v>519</v>
      </c>
      <c r="F22" s="394" t="s">
        <v>520</v>
      </c>
      <c r="G22" s="393" t="s">
        <v>534</v>
      </c>
      <c r="H22" s="393" t="s">
        <v>549</v>
      </c>
      <c r="I22" s="393" t="s">
        <v>552</v>
      </c>
    </row>
    <row r="23" spans="1:9" ht="25.5">
      <c r="A23" s="362" t="s">
        <v>307</v>
      </c>
      <c r="B23" s="363" t="s">
        <v>320</v>
      </c>
      <c r="D23" s="393"/>
      <c r="E23" s="394" t="s">
        <v>69</v>
      </c>
      <c r="F23" s="394" t="s">
        <v>312</v>
      </c>
      <c r="G23" s="393" t="s">
        <v>534</v>
      </c>
      <c r="H23" s="393" t="s">
        <v>549</v>
      </c>
      <c r="I23" s="393" t="s">
        <v>552</v>
      </c>
    </row>
    <row r="24" spans="1:9">
      <c r="A24" s="362" t="s">
        <v>308</v>
      </c>
      <c r="B24" s="363" t="s">
        <v>501</v>
      </c>
      <c r="D24" s="393"/>
      <c r="E24" s="394" t="s">
        <v>70</v>
      </c>
      <c r="F24" s="394" t="s">
        <v>313</v>
      </c>
      <c r="G24" s="393" t="s">
        <v>534</v>
      </c>
      <c r="H24" s="393" t="s">
        <v>549</v>
      </c>
      <c r="I24" s="393" t="s">
        <v>552</v>
      </c>
    </row>
    <row r="25" spans="1:9" ht="25.5">
      <c r="A25" s="372" t="s">
        <v>309</v>
      </c>
      <c r="B25" s="373" t="s">
        <v>502</v>
      </c>
      <c r="D25" s="393"/>
      <c r="E25" s="394" t="s">
        <v>71</v>
      </c>
      <c r="F25" s="394" t="s">
        <v>314</v>
      </c>
      <c r="G25" s="393" t="s">
        <v>534</v>
      </c>
      <c r="H25" s="393" t="s">
        <v>549</v>
      </c>
      <c r="I25" s="393" t="s">
        <v>552</v>
      </c>
    </row>
    <row r="26" spans="1:9" ht="39">
      <c r="A26" s="369" t="s">
        <v>503</v>
      </c>
      <c r="B26" s="374" t="s">
        <v>504</v>
      </c>
      <c r="D26" s="393"/>
      <c r="E26" s="394" t="s">
        <v>72</v>
      </c>
      <c r="F26" s="394" t="s">
        <v>315</v>
      </c>
      <c r="G26" s="393" t="s">
        <v>534</v>
      </c>
      <c r="H26" s="393" t="s">
        <v>549</v>
      </c>
      <c r="I26" s="393" t="s">
        <v>552</v>
      </c>
    </row>
    <row r="27" spans="1:9" ht="57.75">
      <c r="A27" s="369" t="s">
        <v>505</v>
      </c>
      <c r="B27" s="375" t="s">
        <v>506</v>
      </c>
      <c r="D27" s="393"/>
      <c r="E27" s="394" t="s">
        <v>302</v>
      </c>
      <c r="F27" s="394" t="s">
        <v>316</v>
      </c>
      <c r="G27" s="393" t="s">
        <v>534</v>
      </c>
      <c r="H27" s="393" t="s">
        <v>549</v>
      </c>
      <c r="I27" s="393" t="s">
        <v>552</v>
      </c>
    </row>
    <row r="28" spans="1:9" ht="25.5">
      <c r="A28" s="376" t="s">
        <v>507</v>
      </c>
      <c r="B28" s="377" t="s">
        <v>508</v>
      </c>
      <c r="D28" s="393"/>
      <c r="E28" s="394" t="s">
        <v>303</v>
      </c>
      <c r="F28" s="394" t="s">
        <v>317</v>
      </c>
      <c r="G28" s="393" t="s">
        <v>534</v>
      </c>
      <c r="H28" s="393" t="s">
        <v>549</v>
      </c>
      <c r="I28" s="393" t="s">
        <v>552</v>
      </c>
    </row>
    <row r="29" spans="1:9" ht="38.25" hidden="1">
      <c r="A29" s="362" t="s">
        <v>509</v>
      </c>
      <c r="B29" s="363" t="s">
        <v>510</v>
      </c>
      <c r="D29" s="395"/>
      <c r="E29" s="395" t="s">
        <v>497</v>
      </c>
      <c r="F29" s="396" t="s">
        <v>498</v>
      </c>
      <c r="G29" s="397" t="s">
        <v>546</v>
      </c>
      <c r="H29" s="397" t="s">
        <v>548</v>
      </c>
      <c r="I29" s="395" t="s">
        <v>553</v>
      </c>
    </row>
    <row r="30" spans="1:9" ht="38.25" hidden="1">
      <c r="A30" s="378" t="s">
        <v>511</v>
      </c>
      <c r="B30" s="366" t="s">
        <v>512</v>
      </c>
      <c r="D30" s="395"/>
      <c r="E30" s="395" t="s">
        <v>305</v>
      </c>
      <c r="F30" s="398" t="s">
        <v>499</v>
      </c>
      <c r="G30" s="397" t="s">
        <v>546</v>
      </c>
      <c r="H30" s="397" t="s">
        <v>548</v>
      </c>
      <c r="I30" s="395" t="s">
        <v>553</v>
      </c>
    </row>
    <row r="31" spans="1:9" ht="38.25" hidden="1">
      <c r="A31" s="364" t="s">
        <v>513</v>
      </c>
      <c r="B31" s="365" t="s">
        <v>514</v>
      </c>
      <c r="D31" s="399"/>
      <c r="E31" s="400" t="s">
        <v>523</v>
      </c>
      <c r="F31" s="400" t="s">
        <v>524</v>
      </c>
      <c r="G31" s="401" t="s">
        <v>554</v>
      </c>
      <c r="H31" s="401" t="s">
        <v>549</v>
      </c>
      <c r="I31" s="402" t="s">
        <v>553</v>
      </c>
    </row>
    <row r="32" spans="1:9" ht="38.25" hidden="1">
      <c r="A32" s="378" t="s">
        <v>515</v>
      </c>
      <c r="B32" s="366" t="s">
        <v>516</v>
      </c>
      <c r="D32" s="399"/>
      <c r="E32" s="400" t="s">
        <v>523</v>
      </c>
      <c r="F32" s="400" t="s">
        <v>525</v>
      </c>
      <c r="G32" s="401" t="s">
        <v>554</v>
      </c>
      <c r="H32" s="401" t="s">
        <v>549</v>
      </c>
      <c r="I32" s="402" t="s">
        <v>553</v>
      </c>
    </row>
    <row r="33" spans="1:9" ht="51" hidden="1">
      <c r="A33" s="379" t="s">
        <v>517</v>
      </c>
      <c r="B33" s="380" t="s">
        <v>518</v>
      </c>
      <c r="D33" s="403" t="s">
        <v>355</v>
      </c>
      <c r="E33" s="404"/>
      <c r="F33" s="404" t="s">
        <v>322</v>
      </c>
      <c r="G33" s="404" t="s">
        <v>546</v>
      </c>
      <c r="H33" s="404" t="s">
        <v>555</v>
      </c>
      <c r="I33" s="403" t="s">
        <v>556</v>
      </c>
    </row>
    <row r="34" spans="1:9" ht="25.5" hidden="1">
      <c r="A34" s="381" t="s">
        <v>519</v>
      </c>
      <c r="B34" s="382" t="s">
        <v>520</v>
      </c>
      <c r="D34" s="403" t="s">
        <v>356</v>
      </c>
      <c r="E34" s="404"/>
      <c r="F34" s="404" t="s">
        <v>470</v>
      </c>
      <c r="G34" s="404" t="s">
        <v>546</v>
      </c>
      <c r="H34" s="404" t="s">
        <v>555</v>
      </c>
      <c r="I34" s="403" t="s">
        <v>556</v>
      </c>
    </row>
    <row r="35" spans="1:9" ht="51">
      <c r="A35" s="364" t="s">
        <v>521</v>
      </c>
      <c r="B35" s="365" t="s">
        <v>522</v>
      </c>
      <c r="D35" s="405" t="s">
        <v>360</v>
      </c>
      <c r="E35" s="404"/>
      <c r="F35" s="404" t="s">
        <v>388</v>
      </c>
      <c r="G35" s="406" t="s">
        <v>534</v>
      </c>
      <c r="H35" s="406" t="s">
        <v>557</v>
      </c>
      <c r="I35" s="405" t="s">
        <v>556</v>
      </c>
    </row>
    <row r="36" spans="1:9" ht="51" hidden="1">
      <c r="A36" s="383" t="s">
        <v>523</v>
      </c>
      <c r="B36" s="384" t="s">
        <v>524</v>
      </c>
      <c r="D36" s="403" t="s">
        <v>362</v>
      </c>
      <c r="E36" s="404"/>
      <c r="F36" s="404" t="s">
        <v>558</v>
      </c>
      <c r="G36" s="404" t="s">
        <v>546</v>
      </c>
      <c r="H36" s="404" t="s">
        <v>559</v>
      </c>
      <c r="I36" s="403" t="s">
        <v>556</v>
      </c>
    </row>
    <row r="37" spans="1:9" ht="38.25" hidden="1">
      <c r="A37" s="383" t="s">
        <v>523</v>
      </c>
      <c r="B37" s="384" t="s">
        <v>525</v>
      </c>
      <c r="D37" s="403" t="s">
        <v>367</v>
      </c>
      <c r="E37" s="404"/>
      <c r="F37" s="404" t="s">
        <v>327</v>
      </c>
      <c r="G37" s="404" t="s">
        <v>546</v>
      </c>
      <c r="H37" s="404" t="s">
        <v>560</v>
      </c>
      <c r="I37" s="403" t="s">
        <v>556</v>
      </c>
    </row>
    <row r="38" spans="1:9" ht="38.25">
      <c r="D38" s="405" t="s">
        <v>373</v>
      </c>
      <c r="E38" s="404"/>
      <c r="F38" s="404" t="s">
        <v>329</v>
      </c>
      <c r="G38" s="406" t="s">
        <v>534</v>
      </c>
      <c r="H38" s="406" t="s">
        <v>549</v>
      </c>
      <c r="I38" s="403" t="s">
        <v>556</v>
      </c>
    </row>
    <row r="39" spans="1:9" ht="25.5">
      <c r="D39" s="405" t="s">
        <v>374</v>
      </c>
      <c r="E39" s="404"/>
      <c r="F39" s="404" t="s">
        <v>331</v>
      </c>
      <c r="G39" s="406" t="s">
        <v>534</v>
      </c>
      <c r="H39" s="406" t="s">
        <v>549</v>
      </c>
      <c r="I39" s="405" t="s">
        <v>561</v>
      </c>
    </row>
    <row r="40" spans="1:9" ht="25.5">
      <c r="D40" s="405" t="s">
        <v>375</v>
      </c>
      <c r="E40" s="404"/>
      <c r="F40" s="404" t="s">
        <v>392</v>
      </c>
      <c r="G40" s="406" t="s">
        <v>534</v>
      </c>
      <c r="H40" s="406" t="s">
        <v>549</v>
      </c>
      <c r="I40" s="405" t="s">
        <v>561</v>
      </c>
    </row>
    <row r="41" spans="1:9" ht="63.75">
      <c r="D41" s="405" t="s">
        <v>562</v>
      </c>
      <c r="E41" s="404"/>
      <c r="F41" s="404" t="s">
        <v>332</v>
      </c>
      <c r="G41" s="406" t="s">
        <v>534</v>
      </c>
      <c r="H41" s="406" t="s">
        <v>549</v>
      </c>
      <c r="I41" s="405" t="s">
        <v>563</v>
      </c>
    </row>
    <row r="42" spans="1:9" ht="51">
      <c r="D42" s="405" t="s">
        <v>376</v>
      </c>
      <c r="E42" s="404"/>
      <c r="F42" s="404" t="s">
        <v>333</v>
      </c>
      <c r="G42" s="406" t="s">
        <v>534</v>
      </c>
      <c r="H42" s="406" t="s">
        <v>564</v>
      </c>
      <c r="I42" s="405" t="s">
        <v>563</v>
      </c>
    </row>
    <row r="43" spans="1:9" ht="51">
      <c r="D43" s="405" t="s">
        <v>377</v>
      </c>
      <c r="E43" s="404"/>
      <c r="F43" s="404" t="s">
        <v>334</v>
      </c>
      <c r="G43" s="406" t="s">
        <v>534</v>
      </c>
      <c r="H43" s="407" t="s">
        <v>565</v>
      </c>
      <c r="I43" s="405" t="s">
        <v>563</v>
      </c>
    </row>
    <row r="44" spans="1:9" ht="38.25">
      <c r="D44" s="403" t="s">
        <v>378</v>
      </c>
      <c r="E44" s="404"/>
      <c r="F44" s="404" t="s">
        <v>566</v>
      </c>
      <c r="G44" s="404" t="s">
        <v>546</v>
      </c>
      <c r="H44" s="408" t="s">
        <v>567</v>
      </c>
      <c r="I44" s="403" t="s">
        <v>563</v>
      </c>
    </row>
    <row r="45" spans="1:9" ht="38.25">
      <c r="D45" s="405" t="s">
        <v>379</v>
      </c>
      <c r="E45" s="404"/>
      <c r="F45" s="404" t="s">
        <v>393</v>
      </c>
      <c r="G45" s="406" t="s">
        <v>534</v>
      </c>
      <c r="H45" s="406" t="s">
        <v>549</v>
      </c>
      <c r="I45" s="405" t="s">
        <v>563</v>
      </c>
    </row>
    <row r="46" spans="1:9" ht="38.25">
      <c r="D46" s="403" t="s">
        <v>380</v>
      </c>
      <c r="E46" s="404"/>
      <c r="F46" s="404" t="s">
        <v>568</v>
      </c>
      <c r="G46" s="404" t="s">
        <v>546</v>
      </c>
      <c r="H46" s="404" t="s">
        <v>555</v>
      </c>
      <c r="I46" s="403" t="s">
        <v>563</v>
      </c>
    </row>
    <row r="47" spans="1:9" ht="51">
      <c r="D47" s="405" t="s">
        <v>381</v>
      </c>
      <c r="E47" s="404"/>
      <c r="F47" s="404" t="s">
        <v>569</v>
      </c>
      <c r="G47" s="406" t="s">
        <v>534</v>
      </c>
      <c r="H47" s="406" t="s">
        <v>549</v>
      </c>
      <c r="I47" s="405" t="s">
        <v>563</v>
      </c>
    </row>
    <row r="48" spans="1:9">
      <c r="D48" s="405" t="s">
        <v>382</v>
      </c>
      <c r="E48" s="404"/>
      <c r="F48" s="404" t="s">
        <v>395</v>
      </c>
      <c r="G48" s="406" t="s">
        <v>534</v>
      </c>
      <c r="H48" s="406" t="s">
        <v>549</v>
      </c>
      <c r="I48" s="405" t="s">
        <v>570</v>
      </c>
    </row>
    <row r="49" spans="4:9" ht="25.5">
      <c r="D49" s="405" t="s">
        <v>383</v>
      </c>
      <c r="E49" s="404"/>
      <c r="F49" s="404" t="s">
        <v>571</v>
      </c>
      <c r="G49" s="406" t="s">
        <v>534</v>
      </c>
      <c r="H49" s="406" t="s">
        <v>549</v>
      </c>
      <c r="I49" s="405" t="s">
        <v>570</v>
      </c>
    </row>
    <row r="50" spans="4:9" ht="25.5">
      <c r="D50" s="405" t="s">
        <v>384</v>
      </c>
      <c r="E50" s="404"/>
      <c r="F50" s="404" t="s">
        <v>397</v>
      </c>
      <c r="G50" s="406" t="s">
        <v>534</v>
      </c>
      <c r="H50" s="406" t="s">
        <v>549</v>
      </c>
      <c r="I50" s="405" t="s">
        <v>570</v>
      </c>
    </row>
    <row r="51" spans="4:9" ht="51">
      <c r="D51" s="405" t="s">
        <v>385</v>
      </c>
      <c r="E51" s="404"/>
      <c r="F51" s="404" t="s">
        <v>337</v>
      </c>
      <c r="G51" s="406" t="s">
        <v>534</v>
      </c>
      <c r="H51" s="406" t="s">
        <v>549</v>
      </c>
      <c r="I51" s="405" t="s">
        <v>570</v>
      </c>
    </row>
    <row r="52" spans="4:9">
      <c r="D52" s="409"/>
      <c r="E52" s="404"/>
      <c r="F52" s="404"/>
      <c r="G52" s="406"/>
      <c r="H52" s="406"/>
      <c r="I52" s="409"/>
    </row>
    <row r="53" spans="4:9">
      <c r="D53" s="1057" t="s">
        <v>572</v>
      </c>
      <c r="E53" s="1058"/>
      <c r="F53" s="1058"/>
      <c r="G53" s="1058"/>
      <c r="H53" s="1058"/>
      <c r="I53" s="1058"/>
    </row>
    <row r="54" spans="4:9" ht="51">
      <c r="D54" s="387"/>
      <c r="E54" s="387" t="s">
        <v>307</v>
      </c>
      <c r="F54" s="388" t="s">
        <v>320</v>
      </c>
      <c r="G54" s="387" t="s">
        <v>546</v>
      </c>
      <c r="H54" s="388" t="s">
        <v>573</v>
      </c>
      <c r="I54" s="387" t="s">
        <v>536</v>
      </c>
    </row>
    <row r="55" spans="4:9" ht="89.25">
      <c r="D55" s="387"/>
      <c r="E55" s="387" t="s">
        <v>308</v>
      </c>
      <c r="F55" s="388" t="s">
        <v>501</v>
      </c>
      <c r="G55" s="387" t="s">
        <v>546</v>
      </c>
      <c r="H55" s="388" t="s">
        <v>574</v>
      </c>
      <c r="I55" s="387" t="s">
        <v>536</v>
      </c>
    </row>
    <row r="56" spans="4:9" ht="89.25">
      <c r="D56" s="387"/>
      <c r="E56" s="387" t="s">
        <v>309</v>
      </c>
      <c r="F56" s="388" t="s">
        <v>502</v>
      </c>
      <c r="G56" s="387" t="s">
        <v>546</v>
      </c>
      <c r="H56" s="388" t="s">
        <v>575</v>
      </c>
      <c r="I56" s="387" t="s">
        <v>536</v>
      </c>
    </row>
    <row r="57" spans="4:9" ht="25.5">
      <c r="D57" s="387"/>
      <c r="E57" s="387" t="s">
        <v>308</v>
      </c>
      <c r="F57" s="388" t="s">
        <v>501</v>
      </c>
      <c r="G57" s="387" t="s">
        <v>534</v>
      </c>
      <c r="H57" s="388" t="s">
        <v>576</v>
      </c>
      <c r="I57" s="387" t="s">
        <v>536</v>
      </c>
    </row>
    <row r="58" spans="4:9" ht="38.25">
      <c r="D58" s="410"/>
      <c r="E58" s="410" t="s">
        <v>577</v>
      </c>
      <c r="F58" s="411" t="s">
        <v>296</v>
      </c>
      <c r="G58" s="410" t="s">
        <v>534</v>
      </c>
      <c r="H58" s="411" t="s">
        <v>578</v>
      </c>
      <c r="I58" s="410" t="s">
        <v>536</v>
      </c>
    </row>
    <row r="59" spans="4:9" ht="38.25">
      <c r="D59" s="410"/>
      <c r="E59" s="410" t="s">
        <v>539</v>
      </c>
      <c r="F59" s="411" t="s">
        <v>493</v>
      </c>
      <c r="G59" s="410" t="s">
        <v>534</v>
      </c>
      <c r="H59" s="411" t="s">
        <v>578</v>
      </c>
      <c r="I59" s="410" t="s">
        <v>536</v>
      </c>
    </row>
    <row r="60" spans="4:9" ht="38.25">
      <c r="D60" s="387"/>
      <c r="E60" s="387" t="s">
        <v>509</v>
      </c>
      <c r="F60" s="388" t="s">
        <v>510</v>
      </c>
      <c r="G60" s="387" t="s">
        <v>534</v>
      </c>
      <c r="H60" s="387" t="s">
        <v>579</v>
      </c>
      <c r="I60" s="387" t="s">
        <v>536</v>
      </c>
    </row>
    <row r="61" spans="4:9" ht="24">
      <c r="D61" s="387"/>
      <c r="E61" s="387" t="s">
        <v>306</v>
      </c>
      <c r="F61" s="412" t="s">
        <v>500</v>
      </c>
      <c r="G61" s="387" t="s">
        <v>534</v>
      </c>
      <c r="H61" s="388" t="s">
        <v>580</v>
      </c>
      <c r="I61" s="387" t="s">
        <v>536</v>
      </c>
    </row>
    <row r="62" spans="4:9" ht="76.5">
      <c r="D62" s="413"/>
      <c r="E62" s="413" t="s">
        <v>503</v>
      </c>
      <c r="F62" s="414" t="s">
        <v>504</v>
      </c>
      <c r="G62" s="413" t="s">
        <v>534</v>
      </c>
      <c r="H62" s="415" t="s">
        <v>581</v>
      </c>
      <c r="I62" s="413" t="s">
        <v>553</v>
      </c>
    </row>
    <row r="63" spans="4:9" ht="99.75">
      <c r="D63" s="413"/>
      <c r="E63" s="413" t="s">
        <v>505</v>
      </c>
      <c r="F63" s="416" t="s">
        <v>506</v>
      </c>
      <c r="G63" s="413" t="s">
        <v>534</v>
      </c>
      <c r="H63" s="413" t="s">
        <v>582</v>
      </c>
      <c r="I63" s="413" t="s">
        <v>553</v>
      </c>
    </row>
    <row r="64" spans="4:9" ht="38.25">
      <c r="D64" s="413"/>
      <c r="E64" s="413" t="s">
        <v>497</v>
      </c>
      <c r="F64" s="415" t="s">
        <v>498</v>
      </c>
      <c r="G64" s="417" t="s">
        <v>546</v>
      </c>
      <c r="H64" s="415" t="s">
        <v>583</v>
      </c>
      <c r="I64" s="413" t="s">
        <v>553</v>
      </c>
    </row>
    <row r="65" spans="4:9" ht="38.25">
      <c r="D65" s="413"/>
      <c r="E65" s="413" t="s">
        <v>305</v>
      </c>
      <c r="F65" s="418" t="s">
        <v>499</v>
      </c>
      <c r="G65" s="417" t="s">
        <v>546</v>
      </c>
      <c r="H65" s="415" t="s">
        <v>583</v>
      </c>
      <c r="I65" s="413" t="s">
        <v>553</v>
      </c>
    </row>
    <row r="66" spans="4:9" ht="51">
      <c r="D66" s="403" t="s">
        <v>355</v>
      </c>
      <c r="E66" s="404"/>
      <c r="F66" s="404" t="s">
        <v>322</v>
      </c>
      <c r="G66" s="404" t="s">
        <v>546</v>
      </c>
      <c r="H66" s="404" t="s">
        <v>584</v>
      </c>
      <c r="I66" s="403" t="s">
        <v>556</v>
      </c>
    </row>
    <row r="67" spans="4:9" ht="25.5">
      <c r="D67" s="403" t="s">
        <v>356</v>
      </c>
      <c r="E67" s="404"/>
      <c r="F67" s="404" t="s">
        <v>470</v>
      </c>
      <c r="G67" s="404" t="s">
        <v>546</v>
      </c>
      <c r="H67" s="404" t="s">
        <v>584</v>
      </c>
      <c r="I67" s="403" t="s">
        <v>556</v>
      </c>
    </row>
    <row r="68" spans="4:9" ht="25.5">
      <c r="D68" s="403" t="s">
        <v>357</v>
      </c>
      <c r="E68" s="404"/>
      <c r="F68" s="404" t="s">
        <v>324</v>
      </c>
      <c r="G68" s="404" t="s">
        <v>546</v>
      </c>
      <c r="H68" s="404" t="s">
        <v>549</v>
      </c>
      <c r="I68" s="403" t="s">
        <v>556</v>
      </c>
    </row>
    <row r="69" spans="4:9" ht="25.5">
      <c r="D69" s="403" t="s">
        <v>358</v>
      </c>
      <c r="E69" s="404"/>
      <c r="F69" s="404" t="s">
        <v>386</v>
      </c>
      <c r="G69" s="404" t="s">
        <v>546</v>
      </c>
      <c r="H69" s="404" t="s">
        <v>549</v>
      </c>
      <c r="I69" s="403" t="s">
        <v>556</v>
      </c>
    </row>
    <row r="70" spans="4:9" ht="25.5">
      <c r="D70" s="403" t="s">
        <v>359</v>
      </c>
      <c r="E70" s="404"/>
      <c r="F70" s="404" t="s">
        <v>585</v>
      </c>
      <c r="G70" s="404" t="s">
        <v>546</v>
      </c>
      <c r="H70" s="404" t="s">
        <v>549</v>
      </c>
      <c r="I70" s="403" t="s">
        <v>556</v>
      </c>
    </row>
    <row r="71" spans="4:9" ht="38.25">
      <c r="D71" s="403" t="s">
        <v>361</v>
      </c>
      <c r="E71" s="404"/>
      <c r="F71" s="404" t="s">
        <v>389</v>
      </c>
      <c r="G71" s="404" t="s">
        <v>546</v>
      </c>
      <c r="H71" s="404" t="s">
        <v>586</v>
      </c>
      <c r="I71" s="403" t="s">
        <v>556</v>
      </c>
    </row>
    <row r="72" spans="4:9" ht="51">
      <c r="D72" s="403" t="s">
        <v>362</v>
      </c>
      <c r="E72" s="404"/>
      <c r="F72" s="404" t="s">
        <v>558</v>
      </c>
      <c r="G72" s="404" t="s">
        <v>546</v>
      </c>
      <c r="H72" s="404" t="s">
        <v>584</v>
      </c>
      <c r="I72" s="403" t="s">
        <v>556</v>
      </c>
    </row>
    <row r="73" spans="4:9" ht="25.5">
      <c r="D73" s="403" t="s">
        <v>363</v>
      </c>
      <c r="E73" s="404"/>
      <c r="F73" s="404" t="s">
        <v>324</v>
      </c>
      <c r="G73" s="404" t="s">
        <v>546</v>
      </c>
      <c r="H73" s="404" t="s">
        <v>549</v>
      </c>
      <c r="I73" s="403" t="s">
        <v>556</v>
      </c>
    </row>
    <row r="74" spans="4:9" ht="25.5">
      <c r="D74" s="403" t="s">
        <v>364</v>
      </c>
      <c r="E74" s="404"/>
      <c r="F74" s="404" t="s">
        <v>386</v>
      </c>
      <c r="G74" s="404" t="s">
        <v>546</v>
      </c>
      <c r="H74" s="404" t="s">
        <v>549</v>
      </c>
      <c r="I74" s="403" t="s">
        <v>556</v>
      </c>
    </row>
    <row r="75" spans="4:9" ht="25.5">
      <c r="D75" s="403" t="s">
        <v>365</v>
      </c>
      <c r="E75" s="404"/>
      <c r="F75" s="404" t="s">
        <v>585</v>
      </c>
      <c r="G75" s="404" t="s">
        <v>546</v>
      </c>
      <c r="H75" s="404" t="s">
        <v>549</v>
      </c>
      <c r="I75" s="403" t="s">
        <v>556</v>
      </c>
    </row>
    <row r="76" spans="4:9" ht="38.25">
      <c r="D76" s="403" t="s">
        <v>366</v>
      </c>
      <c r="E76" s="404"/>
      <c r="F76" s="404" t="s">
        <v>587</v>
      </c>
      <c r="G76" s="404" t="s">
        <v>546</v>
      </c>
      <c r="H76" s="404" t="s">
        <v>586</v>
      </c>
      <c r="I76" s="403" t="s">
        <v>556</v>
      </c>
    </row>
    <row r="77" spans="4:9" ht="38.25">
      <c r="D77" s="403" t="s">
        <v>367</v>
      </c>
      <c r="E77" s="404"/>
      <c r="F77" s="404" t="s">
        <v>327</v>
      </c>
      <c r="G77" s="404" t="s">
        <v>546</v>
      </c>
      <c r="H77" s="404" t="s">
        <v>588</v>
      </c>
      <c r="I77" s="403" t="s">
        <v>556</v>
      </c>
    </row>
    <row r="78" spans="4:9" ht="25.5">
      <c r="D78" s="403" t="s">
        <v>368</v>
      </c>
      <c r="E78" s="404"/>
      <c r="F78" s="404" t="s">
        <v>324</v>
      </c>
      <c r="G78" s="404" t="s">
        <v>546</v>
      </c>
      <c r="H78" s="404" t="s">
        <v>549</v>
      </c>
      <c r="I78" s="403" t="s">
        <v>556</v>
      </c>
    </row>
    <row r="79" spans="4:9" ht="25.5">
      <c r="D79" s="403" t="s">
        <v>369</v>
      </c>
      <c r="E79" s="404"/>
      <c r="F79" s="404" t="s">
        <v>386</v>
      </c>
      <c r="G79" s="404" t="s">
        <v>546</v>
      </c>
      <c r="H79" s="404" t="s">
        <v>549</v>
      </c>
      <c r="I79" s="403" t="s">
        <v>556</v>
      </c>
    </row>
    <row r="80" spans="4:9" ht="25.5">
      <c r="D80" s="403" t="s">
        <v>370</v>
      </c>
      <c r="E80" s="404"/>
      <c r="F80" s="404" t="s">
        <v>585</v>
      </c>
      <c r="G80" s="404" t="s">
        <v>546</v>
      </c>
      <c r="H80" s="404" t="s">
        <v>549</v>
      </c>
      <c r="I80" s="403" t="s">
        <v>556</v>
      </c>
    </row>
    <row r="81" spans="4:9" ht="51">
      <c r="D81" s="403" t="s">
        <v>371</v>
      </c>
      <c r="E81" s="404"/>
      <c r="F81" s="404" t="s">
        <v>589</v>
      </c>
      <c r="G81" s="404" t="s">
        <v>546</v>
      </c>
      <c r="H81" s="404" t="s">
        <v>590</v>
      </c>
      <c r="I81" s="403" t="s">
        <v>556</v>
      </c>
    </row>
    <row r="82" spans="4:9" ht="38.25">
      <c r="D82" s="403" t="s">
        <v>372</v>
      </c>
      <c r="E82" s="404"/>
      <c r="F82" s="404" t="s">
        <v>391</v>
      </c>
      <c r="G82" s="404" t="s">
        <v>546</v>
      </c>
      <c r="H82" s="404" t="s">
        <v>586</v>
      </c>
      <c r="I82" s="403" t="s">
        <v>556</v>
      </c>
    </row>
    <row r="83" spans="4:9" ht="38.25">
      <c r="D83" s="403" t="s">
        <v>380</v>
      </c>
      <c r="E83" s="404"/>
      <c r="F83" s="404" t="s">
        <v>568</v>
      </c>
      <c r="G83" s="404" t="s">
        <v>546</v>
      </c>
      <c r="H83" s="404" t="s">
        <v>584</v>
      </c>
      <c r="I83" s="403" t="s">
        <v>563</v>
      </c>
    </row>
    <row r="84" spans="4:9">
      <c r="D84" s="419"/>
      <c r="E84" s="419"/>
      <c r="F84" s="420"/>
      <c r="G84" s="419"/>
      <c r="H84" s="419"/>
      <c r="I84" s="419"/>
    </row>
    <row r="85" spans="4:9">
      <c r="D85" s="419"/>
      <c r="E85" s="419"/>
      <c r="F85" s="420"/>
      <c r="G85" s="419"/>
      <c r="H85" s="419"/>
      <c r="I85" s="419"/>
    </row>
    <row r="86" spans="4:9">
      <c r="D86" s="419"/>
      <c r="E86" s="419"/>
      <c r="F86" s="420"/>
      <c r="G86" s="419"/>
      <c r="H86" s="419"/>
      <c r="I86" s="419"/>
    </row>
    <row r="87" spans="4:9">
      <c r="D87" s="419"/>
      <c r="E87" s="419"/>
      <c r="F87" s="420"/>
      <c r="G87" s="419"/>
      <c r="H87" s="419"/>
      <c r="I87" s="419"/>
    </row>
    <row r="88" spans="4:9">
      <c r="D88" s="419"/>
      <c r="E88" s="419"/>
      <c r="F88" s="420"/>
      <c r="G88" s="419"/>
      <c r="H88" s="419"/>
      <c r="I88" s="419"/>
    </row>
    <row r="89" spans="4:9">
      <c r="D89" s="419"/>
      <c r="E89" s="419"/>
      <c r="F89" s="420"/>
      <c r="G89" s="419"/>
      <c r="H89" s="419"/>
      <c r="I89" s="419"/>
    </row>
    <row r="90" spans="4:9">
      <c r="D90" s="419"/>
      <c r="E90" s="419"/>
      <c r="F90" s="420"/>
      <c r="G90" s="419"/>
      <c r="H90" s="419"/>
      <c r="I90" s="419"/>
    </row>
    <row r="91" spans="4:9">
      <c r="D91" s="419"/>
      <c r="E91" s="419"/>
      <c r="F91" s="420"/>
      <c r="G91" s="419"/>
      <c r="H91" s="419"/>
      <c r="I91" s="419"/>
    </row>
    <row r="92" spans="4:9">
      <c r="D92" s="419"/>
      <c r="E92" s="419"/>
      <c r="F92" s="420"/>
      <c r="G92" s="419"/>
      <c r="H92" s="419"/>
      <c r="I92" s="419"/>
    </row>
    <row r="93" spans="4:9">
      <c r="D93" s="419"/>
      <c r="E93" s="419"/>
      <c r="F93" s="420"/>
      <c r="G93" s="419"/>
      <c r="H93" s="419"/>
      <c r="I93" s="419"/>
    </row>
    <row r="94" spans="4:9">
      <c r="D94" s="419"/>
      <c r="E94" s="419"/>
      <c r="F94" s="420"/>
      <c r="G94" s="419"/>
      <c r="H94" s="419"/>
      <c r="I94" s="419"/>
    </row>
    <row r="95" spans="4:9">
      <c r="D95" s="419"/>
      <c r="E95" s="419"/>
      <c r="F95" s="420"/>
      <c r="G95" s="419"/>
      <c r="H95" s="419"/>
      <c r="I95" s="419"/>
    </row>
    <row r="96" spans="4:9">
      <c r="D96" s="419"/>
      <c r="E96" s="419"/>
      <c r="F96" s="420"/>
      <c r="G96" s="419"/>
      <c r="H96" s="419"/>
      <c r="I96" s="419"/>
    </row>
    <row r="97" spans="4:9">
      <c r="D97" s="419"/>
      <c r="E97" s="419"/>
      <c r="F97" s="420"/>
      <c r="G97" s="419"/>
      <c r="H97" s="419"/>
      <c r="I97" s="419"/>
    </row>
    <row r="98" spans="4:9">
      <c r="D98" s="419"/>
      <c r="E98" s="419"/>
      <c r="F98" s="420"/>
      <c r="G98" s="419"/>
      <c r="H98" s="419"/>
      <c r="I98" s="419"/>
    </row>
    <row r="99" spans="4:9">
      <c r="D99" s="419"/>
      <c r="E99" s="419"/>
      <c r="F99" s="420"/>
      <c r="G99" s="419"/>
      <c r="H99" s="419"/>
      <c r="I99" s="419"/>
    </row>
    <row r="100" spans="4:9">
      <c r="D100" s="419"/>
      <c r="E100" s="419"/>
      <c r="F100" s="420"/>
      <c r="G100" s="419"/>
      <c r="H100" s="419"/>
      <c r="I100" s="419"/>
    </row>
    <row r="101" spans="4:9">
      <c r="D101" s="419"/>
      <c r="E101" s="419"/>
      <c r="F101" s="420"/>
      <c r="G101" s="419"/>
      <c r="H101" s="419"/>
      <c r="I101" s="419"/>
    </row>
    <row r="102" spans="4:9">
      <c r="D102" s="419"/>
      <c r="E102" s="419"/>
      <c r="F102" s="420"/>
      <c r="G102" s="419"/>
      <c r="H102" s="419"/>
      <c r="I102" s="419"/>
    </row>
    <row r="103" spans="4:9">
      <c r="D103" s="419"/>
      <c r="E103" s="419"/>
      <c r="F103" s="420"/>
      <c r="G103" s="419"/>
      <c r="H103" s="419"/>
      <c r="I103" s="419"/>
    </row>
    <row r="104" spans="4:9">
      <c r="D104" s="419"/>
      <c r="E104" s="419"/>
      <c r="F104" s="420"/>
      <c r="G104" s="419"/>
      <c r="H104" s="419"/>
      <c r="I104" s="419"/>
    </row>
    <row r="105" spans="4:9">
      <c r="D105" s="419"/>
      <c r="E105" s="419"/>
      <c r="F105" s="420"/>
      <c r="G105" s="419"/>
      <c r="H105" s="419"/>
      <c r="I105" s="419"/>
    </row>
    <row r="106" spans="4:9">
      <c r="D106" s="419"/>
      <c r="E106" s="419"/>
      <c r="F106" s="420"/>
      <c r="G106" s="419"/>
      <c r="H106" s="419"/>
      <c r="I106" s="419"/>
    </row>
    <row r="107" spans="4:9">
      <c r="D107" s="419"/>
      <c r="E107" s="419"/>
      <c r="F107" s="420"/>
      <c r="G107" s="419"/>
      <c r="H107" s="419"/>
      <c r="I107" s="419"/>
    </row>
    <row r="108" spans="4:9">
      <c r="D108" s="419"/>
      <c r="E108" s="419"/>
      <c r="F108" s="420"/>
      <c r="G108" s="419"/>
      <c r="H108" s="419"/>
      <c r="I108" s="419"/>
    </row>
    <row r="109" spans="4:9">
      <c r="D109" s="419"/>
      <c r="E109" s="419"/>
      <c r="F109" s="420"/>
      <c r="G109" s="419"/>
      <c r="H109" s="419"/>
      <c r="I109" s="419"/>
    </row>
    <row r="110" spans="4:9">
      <c r="D110" s="419"/>
      <c r="E110" s="419"/>
      <c r="F110" s="420"/>
      <c r="G110" s="419"/>
      <c r="H110" s="419"/>
      <c r="I110" s="419"/>
    </row>
    <row r="111" spans="4:9">
      <c r="D111" s="419"/>
      <c r="E111" s="419"/>
      <c r="F111" s="420"/>
      <c r="G111" s="419"/>
      <c r="H111" s="419"/>
      <c r="I111" s="419"/>
    </row>
    <row r="112" spans="4:9">
      <c r="D112" s="419"/>
      <c r="E112" s="419"/>
      <c r="F112" s="420"/>
      <c r="G112" s="419"/>
      <c r="H112" s="419"/>
      <c r="I112" s="419"/>
    </row>
    <row r="113" spans="4:9">
      <c r="D113" s="419"/>
      <c r="E113" s="419"/>
      <c r="F113" s="420"/>
      <c r="G113" s="419"/>
      <c r="H113" s="419"/>
      <c r="I113" s="419"/>
    </row>
    <row r="114" spans="4:9">
      <c r="D114" s="419"/>
      <c r="E114" s="419"/>
      <c r="F114" s="420"/>
      <c r="G114" s="419"/>
      <c r="H114" s="419"/>
      <c r="I114" s="419"/>
    </row>
    <row r="115" spans="4:9">
      <c r="D115" s="419"/>
      <c r="E115" s="419"/>
      <c r="F115" s="420"/>
      <c r="G115" s="419"/>
      <c r="H115" s="419"/>
      <c r="I115" s="419"/>
    </row>
    <row r="116" spans="4:9">
      <c r="D116" s="419"/>
      <c r="E116" s="419"/>
      <c r="F116" s="420"/>
      <c r="G116" s="419"/>
      <c r="H116" s="419"/>
      <c r="I116" s="419"/>
    </row>
    <row r="117" spans="4:9">
      <c r="D117" s="419"/>
      <c r="E117" s="419"/>
      <c r="F117" s="420"/>
      <c r="G117" s="419"/>
      <c r="H117" s="419"/>
      <c r="I117" s="419"/>
    </row>
    <row r="118" spans="4:9">
      <c r="D118" s="419"/>
      <c r="E118" s="419"/>
      <c r="F118" s="420"/>
      <c r="G118" s="419"/>
      <c r="H118" s="419"/>
      <c r="I118" s="419"/>
    </row>
    <row r="119" spans="4:9">
      <c r="D119" s="419"/>
      <c r="E119" s="419"/>
      <c r="F119" s="420"/>
      <c r="G119" s="419"/>
      <c r="H119" s="419"/>
      <c r="I119" s="419"/>
    </row>
    <row r="120" spans="4:9">
      <c r="D120" s="419"/>
      <c r="E120" s="419"/>
      <c r="F120" s="420"/>
      <c r="G120" s="419"/>
      <c r="H120" s="419"/>
      <c r="I120" s="419"/>
    </row>
    <row r="121" spans="4:9">
      <c r="D121" s="419"/>
      <c r="E121" s="419"/>
      <c r="F121" s="420"/>
      <c r="G121" s="419"/>
      <c r="H121" s="419"/>
      <c r="I121" s="419"/>
    </row>
    <row r="122" spans="4:9">
      <c r="D122" s="419"/>
      <c r="E122" s="419"/>
      <c r="F122" s="420"/>
      <c r="G122" s="419"/>
      <c r="H122" s="419"/>
      <c r="I122" s="419"/>
    </row>
    <row r="123" spans="4:9">
      <c r="D123" s="419"/>
      <c r="E123" s="419"/>
      <c r="F123" s="420"/>
      <c r="G123" s="419"/>
      <c r="H123" s="419"/>
      <c r="I123" s="419"/>
    </row>
    <row r="124" spans="4:9">
      <c r="D124" s="419"/>
      <c r="E124" s="419"/>
      <c r="F124" s="420"/>
      <c r="G124" s="419"/>
      <c r="H124" s="419"/>
      <c r="I124" s="419"/>
    </row>
    <row r="125" spans="4:9">
      <c r="D125" s="419"/>
      <c r="E125" s="419"/>
      <c r="F125" s="420"/>
      <c r="G125" s="419"/>
      <c r="H125" s="419"/>
      <c r="I125" s="419"/>
    </row>
    <row r="126" spans="4:9">
      <c r="D126" s="419"/>
      <c r="E126" s="419"/>
      <c r="F126" s="420"/>
      <c r="G126" s="419"/>
      <c r="H126" s="419"/>
      <c r="I126" s="419"/>
    </row>
    <row r="127" spans="4:9">
      <c r="D127" s="419"/>
      <c r="E127" s="419"/>
      <c r="F127" s="420"/>
      <c r="G127" s="419"/>
      <c r="H127" s="419"/>
      <c r="I127" s="419"/>
    </row>
    <row r="128" spans="4:9">
      <c r="D128" s="419"/>
      <c r="E128" s="419"/>
      <c r="F128" s="420"/>
      <c r="G128" s="419"/>
      <c r="H128" s="419"/>
      <c r="I128" s="419"/>
    </row>
    <row r="129" spans="4:9">
      <c r="D129" s="419"/>
      <c r="E129" s="419"/>
      <c r="F129" s="420"/>
      <c r="G129" s="419"/>
      <c r="H129" s="419"/>
      <c r="I129" s="419"/>
    </row>
    <row r="130" spans="4:9">
      <c r="D130" s="419"/>
      <c r="E130" s="419"/>
      <c r="F130" s="420"/>
      <c r="G130" s="419"/>
      <c r="H130" s="419"/>
      <c r="I130" s="419"/>
    </row>
    <row r="131" spans="4:9">
      <c r="D131" s="419"/>
      <c r="E131" s="419"/>
      <c r="F131" s="420"/>
      <c r="G131" s="419"/>
      <c r="H131" s="419"/>
      <c r="I131" s="419"/>
    </row>
    <row r="132" spans="4:9">
      <c r="D132" s="419"/>
      <c r="E132" s="419"/>
      <c r="F132" s="420"/>
      <c r="G132" s="419"/>
      <c r="H132" s="419"/>
      <c r="I132" s="419"/>
    </row>
    <row r="133" spans="4:9">
      <c r="D133" s="419"/>
      <c r="E133" s="419"/>
      <c r="F133" s="420"/>
      <c r="G133" s="419"/>
      <c r="H133" s="419"/>
      <c r="I133" s="419"/>
    </row>
    <row r="134" spans="4:9">
      <c r="D134" s="419"/>
      <c r="E134" s="419"/>
      <c r="F134" s="420"/>
      <c r="G134" s="419"/>
      <c r="H134" s="419"/>
      <c r="I134" s="419"/>
    </row>
    <row r="135" spans="4:9">
      <c r="D135" s="419"/>
      <c r="E135" s="419"/>
      <c r="F135" s="420"/>
      <c r="G135" s="419"/>
      <c r="H135" s="419"/>
      <c r="I135" s="419"/>
    </row>
    <row r="136" spans="4:9">
      <c r="D136" s="419"/>
      <c r="E136" s="419"/>
      <c r="F136" s="420"/>
      <c r="G136" s="419"/>
      <c r="H136" s="419"/>
      <c r="I136" s="419"/>
    </row>
    <row r="137" spans="4:9">
      <c r="D137" s="419"/>
      <c r="E137" s="419"/>
      <c r="F137" s="420"/>
      <c r="G137" s="419"/>
      <c r="H137" s="419"/>
      <c r="I137" s="419"/>
    </row>
    <row r="138" spans="4:9">
      <c r="D138" s="419"/>
      <c r="E138" s="419"/>
      <c r="F138" s="420"/>
      <c r="G138" s="419"/>
      <c r="H138" s="419"/>
      <c r="I138" s="419"/>
    </row>
    <row r="139" spans="4:9">
      <c r="D139" s="419"/>
      <c r="E139" s="419"/>
      <c r="F139" s="420"/>
      <c r="G139" s="419"/>
      <c r="H139" s="419"/>
      <c r="I139" s="419"/>
    </row>
    <row r="140" spans="4:9">
      <c r="D140" s="419"/>
      <c r="E140" s="419"/>
      <c r="F140" s="420"/>
      <c r="G140" s="419"/>
      <c r="H140" s="419"/>
      <c r="I140" s="419"/>
    </row>
    <row r="141" spans="4:9">
      <c r="D141" s="419"/>
      <c r="E141" s="419"/>
      <c r="F141" s="420"/>
      <c r="G141" s="419"/>
      <c r="H141" s="419"/>
      <c r="I141" s="419"/>
    </row>
    <row r="142" spans="4:9">
      <c r="D142" s="419"/>
      <c r="E142" s="419"/>
      <c r="F142" s="420"/>
      <c r="G142" s="419"/>
      <c r="H142" s="419"/>
      <c r="I142" s="419"/>
    </row>
    <row r="143" spans="4:9">
      <c r="D143" s="419"/>
      <c r="E143" s="419"/>
      <c r="F143" s="420"/>
      <c r="G143" s="419"/>
      <c r="H143" s="419"/>
      <c r="I143" s="419"/>
    </row>
    <row r="144" spans="4:9">
      <c r="D144" s="419"/>
      <c r="E144" s="419"/>
      <c r="F144" s="420"/>
      <c r="G144" s="419"/>
      <c r="H144" s="419"/>
      <c r="I144" s="419"/>
    </row>
    <row r="145" spans="4:9">
      <c r="D145" s="419"/>
      <c r="E145" s="419"/>
      <c r="F145" s="420"/>
      <c r="G145" s="419"/>
      <c r="H145" s="419"/>
      <c r="I145" s="419"/>
    </row>
    <row r="146" spans="4:9">
      <c r="D146" s="419"/>
      <c r="E146" s="419"/>
      <c r="F146" s="420"/>
      <c r="G146" s="419"/>
      <c r="H146" s="419"/>
      <c r="I146" s="419"/>
    </row>
    <row r="147" spans="4:9">
      <c r="D147" s="419"/>
      <c r="E147" s="419"/>
      <c r="F147" s="420"/>
      <c r="G147" s="419"/>
      <c r="H147" s="419"/>
      <c r="I147" s="419"/>
    </row>
    <row r="148" spans="4:9">
      <c r="D148" s="419"/>
      <c r="E148" s="419"/>
      <c r="F148" s="420"/>
      <c r="G148" s="419"/>
      <c r="H148" s="419"/>
      <c r="I148" s="419"/>
    </row>
    <row r="149" spans="4:9">
      <c r="D149" s="419"/>
      <c r="E149" s="419"/>
      <c r="F149" s="420"/>
      <c r="G149" s="419"/>
      <c r="H149" s="419"/>
      <c r="I149" s="419"/>
    </row>
    <row r="150" spans="4:9">
      <c r="D150" s="419"/>
      <c r="E150" s="419"/>
      <c r="F150" s="420"/>
      <c r="G150" s="419"/>
      <c r="H150" s="419"/>
      <c r="I150" s="419"/>
    </row>
    <row r="151" spans="4:9">
      <c r="D151" s="419"/>
      <c r="E151" s="419"/>
      <c r="F151" s="420"/>
      <c r="G151" s="419"/>
      <c r="H151" s="419"/>
      <c r="I151" s="419"/>
    </row>
    <row r="152" spans="4:9">
      <c r="D152" s="419"/>
      <c r="E152" s="419"/>
      <c r="F152" s="420"/>
      <c r="G152" s="419"/>
      <c r="H152" s="419"/>
      <c r="I152" s="419"/>
    </row>
    <row r="153" spans="4:9">
      <c r="D153" s="419"/>
      <c r="E153" s="419"/>
      <c r="F153" s="420"/>
      <c r="G153" s="419"/>
      <c r="H153" s="419"/>
      <c r="I153" s="419"/>
    </row>
    <row r="154" spans="4:9">
      <c r="D154" s="419"/>
      <c r="E154" s="419"/>
      <c r="F154" s="420"/>
      <c r="G154" s="419"/>
      <c r="H154" s="419"/>
      <c r="I154" s="419"/>
    </row>
    <row r="155" spans="4:9">
      <c r="D155" s="419"/>
      <c r="E155" s="419"/>
      <c r="F155" s="420"/>
      <c r="G155" s="419"/>
      <c r="H155" s="419"/>
      <c r="I155" s="419"/>
    </row>
    <row r="156" spans="4:9">
      <c r="D156" s="419"/>
      <c r="E156" s="419"/>
      <c r="F156" s="420"/>
      <c r="G156" s="419"/>
      <c r="H156" s="419"/>
      <c r="I156" s="419"/>
    </row>
    <row r="157" spans="4:9">
      <c r="D157" s="419"/>
      <c r="E157" s="419"/>
      <c r="F157" s="420"/>
      <c r="G157" s="419"/>
      <c r="H157" s="419"/>
      <c r="I157" s="419"/>
    </row>
    <row r="158" spans="4:9">
      <c r="D158" s="419"/>
      <c r="E158" s="419"/>
      <c r="F158" s="420"/>
      <c r="G158" s="419"/>
      <c r="H158" s="419"/>
      <c r="I158" s="419"/>
    </row>
    <row r="159" spans="4:9">
      <c r="D159" s="419"/>
      <c r="E159" s="419"/>
      <c r="F159" s="420"/>
      <c r="G159" s="419"/>
      <c r="H159" s="419"/>
      <c r="I159" s="419"/>
    </row>
    <row r="160" spans="4:9">
      <c r="D160" s="419"/>
      <c r="E160" s="419"/>
      <c r="F160" s="420"/>
      <c r="G160" s="419"/>
      <c r="H160" s="419"/>
      <c r="I160" s="419"/>
    </row>
    <row r="161" spans="4:9">
      <c r="D161" s="419"/>
      <c r="E161" s="419"/>
      <c r="F161" s="420"/>
      <c r="G161" s="419"/>
      <c r="H161" s="419"/>
      <c r="I161" s="419"/>
    </row>
    <row r="162" spans="4:9">
      <c r="D162" s="419"/>
      <c r="E162" s="419"/>
      <c r="F162" s="420"/>
      <c r="G162" s="419"/>
      <c r="H162" s="419"/>
      <c r="I162" s="419"/>
    </row>
    <row r="163" spans="4:9">
      <c r="D163" s="419"/>
      <c r="E163" s="419"/>
      <c r="F163" s="420"/>
      <c r="G163" s="419"/>
      <c r="H163" s="419"/>
      <c r="I163" s="419"/>
    </row>
    <row r="164" spans="4:9">
      <c r="D164" s="419"/>
      <c r="E164" s="419"/>
      <c r="F164" s="420"/>
      <c r="G164" s="419"/>
      <c r="H164" s="419"/>
      <c r="I164" s="419"/>
    </row>
    <row r="165" spans="4:9">
      <c r="D165" s="419"/>
      <c r="E165" s="419"/>
      <c r="F165" s="420"/>
      <c r="G165" s="419"/>
      <c r="H165" s="419"/>
      <c r="I165" s="419"/>
    </row>
    <row r="166" spans="4:9">
      <c r="D166" s="419"/>
      <c r="E166" s="419"/>
      <c r="F166" s="420"/>
      <c r="G166" s="419"/>
      <c r="H166" s="419"/>
      <c r="I166" s="419"/>
    </row>
    <row r="167" spans="4:9">
      <c r="D167" s="419"/>
      <c r="E167" s="419"/>
      <c r="F167" s="420"/>
      <c r="G167" s="419"/>
      <c r="H167" s="419"/>
      <c r="I167" s="419"/>
    </row>
    <row r="168" spans="4:9">
      <c r="D168" s="419"/>
      <c r="E168" s="419"/>
      <c r="F168" s="420"/>
      <c r="G168" s="419"/>
      <c r="H168" s="419"/>
      <c r="I168" s="419"/>
    </row>
    <row r="169" spans="4:9">
      <c r="D169" s="419"/>
      <c r="E169" s="419"/>
      <c r="F169" s="420"/>
      <c r="G169" s="419"/>
      <c r="H169" s="419"/>
      <c r="I169" s="419"/>
    </row>
    <row r="170" spans="4:9">
      <c r="D170" s="419"/>
      <c r="E170" s="419"/>
      <c r="F170" s="420"/>
      <c r="G170" s="419"/>
      <c r="H170" s="419"/>
      <c r="I170" s="419"/>
    </row>
    <row r="171" spans="4:9">
      <c r="D171" s="419"/>
      <c r="E171" s="419"/>
      <c r="F171" s="420"/>
      <c r="G171" s="419"/>
      <c r="H171" s="419"/>
      <c r="I171" s="419"/>
    </row>
    <row r="172" spans="4:9">
      <c r="D172" s="419"/>
      <c r="E172" s="419"/>
      <c r="F172" s="420"/>
      <c r="G172" s="419"/>
      <c r="H172" s="419"/>
      <c r="I172" s="419"/>
    </row>
    <row r="173" spans="4:9">
      <c r="D173" s="419"/>
      <c r="E173" s="419"/>
      <c r="F173" s="420"/>
      <c r="G173" s="419"/>
      <c r="H173" s="419"/>
      <c r="I173" s="419"/>
    </row>
    <row r="174" spans="4:9">
      <c r="D174" s="419"/>
      <c r="E174" s="419"/>
      <c r="F174" s="420"/>
      <c r="G174" s="419"/>
      <c r="H174" s="419"/>
      <c r="I174" s="419"/>
    </row>
    <row r="175" spans="4:9">
      <c r="D175" s="419"/>
      <c r="E175" s="419"/>
      <c r="F175" s="420"/>
      <c r="G175" s="419"/>
      <c r="H175" s="419"/>
      <c r="I175" s="419"/>
    </row>
    <row r="176" spans="4:9">
      <c r="D176" s="419"/>
      <c r="E176" s="419"/>
      <c r="F176" s="420"/>
      <c r="G176" s="419"/>
      <c r="H176" s="419"/>
      <c r="I176" s="419"/>
    </row>
    <row r="177" spans="4:9">
      <c r="D177" s="419"/>
      <c r="E177" s="419"/>
      <c r="F177" s="420"/>
      <c r="G177" s="419"/>
      <c r="H177" s="419"/>
      <c r="I177" s="419"/>
    </row>
    <row r="178" spans="4:9">
      <c r="D178" s="419"/>
      <c r="E178" s="419"/>
      <c r="F178" s="420"/>
      <c r="G178" s="419"/>
      <c r="H178" s="419"/>
      <c r="I178" s="419"/>
    </row>
    <row r="179" spans="4:9">
      <c r="D179" s="419"/>
      <c r="E179" s="419"/>
      <c r="F179" s="420"/>
      <c r="G179" s="419"/>
      <c r="H179" s="419"/>
      <c r="I179" s="419"/>
    </row>
    <row r="180" spans="4:9">
      <c r="D180" s="419"/>
      <c r="E180" s="419"/>
      <c r="F180" s="420"/>
      <c r="G180" s="419"/>
      <c r="H180" s="419"/>
      <c r="I180" s="419"/>
    </row>
    <row r="181" spans="4:9">
      <c r="D181" s="419"/>
      <c r="E181" s="419"/>
      <c r="F181" s="420"/>
      <c r="G181" s="419"/>
      <c r="H181" s="419"/>
      <c r="I181" s="419"/>
    </row>
    <row r="182" spans="4:9">
      <c r="D182" s="419"/>
      <c r="E182" s="419"/>
      <c r="F182" s="420"/>
      <c r="G182" s="419"/>
      <c r="H182" s="419"/>
      <c r="I182" s="419"/>
    </row>
    <row r="183" spans="4:9">
      <c r="D183" s="419"/>
      <c r="E183" s="419"/>
      <c r="F183" s="420"/>
      <c r="G183" s="419"/>
      <c r="H183" s="419"/>
      <c r="I183" s="419"/>
    </row>
    <row r="184" spans="4:9">
      <c r="D184" s="419"/>
      <c r="E184" s="419"/>
      <c r="F184" s="420"/>
      <c r="G184" s="419"/>
      <c r="H184" s="419"/>
      <c r="I184" s="419"/>
    </row>
    <row r="185" spans="4:9">
      <c r="D185" s="419"/>
      <c r="E185" s="419"/>
      <c r="F185" s="420"/>
      <c r="G185" s="419"/>
      <c r="H185" s="419"/>
      <c r="I185" s="419"/>
    </row>
    <row r="186" spans="4:9">
      <c r="D186" s="419"/>
      <c r="E186" s="419"/>
      <c r="F186" s="420"/>
      <c r="G186" s="419"/>
      <c r="H186" s="419"/>
      <c r="I186" s="419"/>
    </row>
    <row r="187" spans="4:9">
      <c r="D187" s="419"/>
      <c r="E187" s="419"/>
      <c r="F187" s="420"/>
      <c r="G187" s="419"/>
      <c r="H187" s="419"/>
      <c r="I187" s="419"/>
    </row>
    <row r="188" spans="4:9">
      <c r="D188" s="419"/>
      <c r="E188" s="419"/>
      <c r="F188" s="420"/>
      <c r="G188" s="419"/>
      <c r="H188" s="419"/>
      <c r="I188" s="419"/>
    </row>
    <row r="189" spans="4:9">
      <c r="D189" s="419"/>
      <c r="E189" s="419"/>
      <c r="F189" s="420"/>
      <c r="G189" s="419"/>
      <c r="H189" s="419"/>
      <c r="I189" s="419"/>
    </row>
    <row r="190" spans="4:9">
      <c r="D190" s="419"/>
      <c r="E190" s="419"/>
      <c r="F190" s="420"/>
      <c r="G190" s="419"/>
      <c r="H190" s="419"/>
      <c r="I190" s="419"/>
    </row>
    <row r="191" spans="4:9">
      <c r="D191" s="419"/>
      <c r="E191" s="419"/>
      <c r="F191" s="420"/>
      <c r="G191" s="419"/>
      <c r="H191" s="419"/>
      <c r="I191" s="419"/>
    </row>
    <row r="192" spans="4:9">
      <c r="D192" s="419"/>
      <c r="E192" s="419"/>
      <c r="F192" s="420"/>
      <c r="G192" s="419"/>
      <c r="H192" s="419"/>
      <c r="I192" s="419"/>
    </row>
    <row r="193" spans="4:9">
      <c r="D193" s="419"/>
      <c r="E193" s="419"/>
      <c r="F193" s="420"/>
      <c r="G193" s="419"/>
      <c r="H193" s="419"/>
      <c r="I193" s="419"/>
    </row>
    <row r="194" spans="4:9">
      <c r="D194" s="419"/>
      <c r="E194" s="419"/>
      <c r="F194" s="420"/>
      <c r="G194" s="419"/>
      <c r="H194" s="419"/>
      <c r="I194" s="419"/>
    </row>
    <row r="195" spans="4:9">
      <c r="D195" s="419"/>
      <c r="E195" s="419"/>
      <c r="F195" s="420"/>
      <c r="G195" s="419"/>
      <c r="H195" s="419"/>
      <c r="I195" s="419"/>
    </row>
    <row r="196" spans="4:9">
      <c r="D196" s="419"/>
      <c r="E196" s="419"/>
      <c r="F196" s="420"/>
      <c r="G196" s="419"/>
      <c r="H196" s="419"/>
      <c r="I196" s="419"/>
    </row>
    <row r="197" spans="4:9">
      <c r="D197" s="419"/>
      <c r="E197" s="419"/>
      <c r="F197" s="420"/>
      <c r="G197" s="419"/>
      <c r="H197" s="419"/>
      <c r="I197" s="419"/>
    </row>
    <row r="198" spans="4:9">
      <c r="D198" s="419"/>
      <c r="E198" s="419"/>
      <c r="F198" s="420"/>
      <c r="G198" s="419"/>
      <c r="H198" s="419"/>
      <c r="I198" s="419"/>
    </row>
    <row r="199" spans="4:9">
      <c r="D199" s="419"/>
      <c r="E199" s="419"/>
      <c r="F199" s="420"/>
      <c r="G199" s="419"/>
      <c r="H199" s="419"/>
      <c r="I199" s="419"/>
    </row>
    <row r="200" spans="4:9">
      <c r="D200" s="419"/>
      <c r="E200" s="419"/>
      <c r="F200" s="420"/>
      <c r="G200" s="419"/>
      <c r="H200" s="419"/>
      <c r="I200" s="419"/>
    </row>
    <row r="201" spans="4:9">
      <c r="D201" s="419"/>
      <c r="E201" s="419"/>
      <c r="F201" s="420"/>
      <c r="G201" s="419"/>
      <c r="H201" s="419"/>
      <c r="I201" s="419"/>
    </row>
    <row r="202" spans="4:9">
      <c r="D202" s="419"/>
      <c r="E202" s="419"/>
      <c r="F202" s="420"/>
      <c r="G202" s="419"/>
      <c r="H202" s="419"/>
      <c r="I202" s="419"/>
    </row>
    <row r="203" spans="4:9">
      <c r="D203" s="419"/>
      <c r="E203" s="419"/>
      <c r="F203" s="420"/>
      <c r="G203" s="419"/>
      <c r="H203" s="419"/>
      <c r="I203" s="419"/>
    </row>
    <row r="204" spans="4:9">
      <c r="D204" s="419"/>
      <c r="E204" s="419"/>
      <c r="F204" s="420"/>
      <c r="G204" s="419"/>
      <c r="H204" s="419"/>
      <c r="I204" s="419"/>
    </row>
    <row r="205" spans="4:9">
      <c r="D205" s="419"/>
      <c r="E205" s="419"/>
      <c r="F205" s="420"/>
      <c r="G205" s="419"/>
      <c r="H205" s="419"/>
      <c r="I205" s="419"/>
    </row>
    <row r="206" spans="4:9">
      <c r="D206" s="419"/>
      <c r="E206" s="419"/>
      <c r="F206" s="420"/>
      <c r="G206" s="419"/>
      <c r="H206" s="419"/>
      <c r="I206" s="419"/>
    </row>
    <row r="207" spans="4:9">
      <c r="D207" s="419"/>
      <c r="E207" s="419"/>
      <c r="F207" s="420"/>
      <c r="G207" s="419"/>
      <c r="H207" s="419"/>
      <c r="I207" s="419"/>
    </row>
    <row r="208" spans="4:9">
      <c r="D208" s="419"/>
      <c r="E208" s="419"/>
      <c r="F208" s="420"/>
      <c r="G208" s="419"/>
      <c r="H208" s="419"/>
      <c r="I208" s="419"/>
    </row>
    <row r="209" spans="4:9">
      <c r="D209" s="419"/>
      <c r="E209" s="419"/>
      <c r="F209" s="420"/>
      <c r="G209" s="419"/>
      <c r="H209" s="419"/>
      <c r="I209" s="419"/>
    </row>
    <row r="210" spans="4:9">
      <c r="D210" s="419"/>
      <c r="E210" s="419"/>
      <c r="F210" s="420"/>
      <c r="G210" s="419"/>
      <c r="H210" s="419"/>
      <c r="I210" s="419"/>
    </row>
    <row r="211" spans="4:9">
      <c r="D211" s="419"/>
      <c r="E211" s="419"/>
      <c r="F211" s="420"/>
      <c r="G211" s="419"/>
      <c r="H211" s="419"/>
      <c r="I211" s="419"/>
    </row>
    <row r="212" spans="4:9">
      <c r="D212" s="419"/>
      <c r="E212" s="419"/>
      <c r="F212" s="420"/>
      <c r="G212" s="419"/>
      <c r="H212" s="419"/>
      <c r="I212" s="419"/>
    </row>
    <row r="213" spans="4:9">
      <c r="D213" s="419"/>
      <c r="E213" s="419"/>
      <c r="F213" s="420"/>
      <c r="G213" s="419"/>
      <c r="H213" s="419"/>
      <c r="I213" s="419"/>
    </row>
    <row r="214" spans="4:9">
      <c r="D214" s="419"/>
      <c r="E214" s="419"/>
      <c r="F214" s="420"/>
      <c r="G214" s="419"/>
      <c r="H214" s="419"/>
      <c r="I214" s="419"/>
    </row>
    <row r="215" spans="4:9">
      <c r="D215" s="419"/>
      <c r="E215" s="419"/>
      <c r="F215" s="420"/>
      <c r="G215" s="419"/>
      <c r="H215" s="419"/>
      <c r="I215" s="419"/>
    </row>
  </sheetData>
  <autoFilter ref="A1:I37">
    <filterColumn colId="6">
      <filters>
        <filter val="01.01.2019 - 31.12.2019"/>
      </filters>
    </filterColumn>
  </autoFilter>
  <mergeCells count="2">
    <mergeCell ref="D2:I2"/>
    <mergeCell ref="D53:I53"/>
  </mergeCells>
  <conditionalFormatting sqref="B36:B37">
    <cfRule type="notContainsBlanks" dxfId="13" priority="2">
      <formula>LEN(TRIM(B36))&gt;0</formula>
    </cfRule>
  </conditionalFormatting>
  <conditionalFormatting sqref="F29:F30 F64:F65">
    <cfRule type="notContainsBlanks" dxfId="12" priority="1">
      <formula>LEN(TRIM(F29))&gt;0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zoomScale="85" zoomScaleNormal="85" zoomScalePageLayoutView="85" workbookViewId="0">
      <pane xSplit="2" ySplit="1" topLeftCell="D2" activePane="bottomRight" state="frozen"/>
      <selection pane="topRight" activeCell="C1" sqref="C1"/>
      <selection pane="bottomLeft" activeCell="A2" sqref="A2"/>
      <selection pane="bottomRight" activeCell="F5" sqref="F5"/>
    </sheetView>
  </sheetViews>
  <sheetFormatPr defaultColWidth="8.85546875" defaultRowHeight="12"/>
  <cols>
    <col min="1" max="1" width="12.85546875" style="7" customWidth="1"/>
    <col min="2" max="2" width="18.140625" style="7" customWidth="1"/>
    <col min="3" max="3" width="11.42578125" style="7" hidden="1" customWidth="1"/>
    <col min="4" max="5" width="35.85546875" style="7" customWidth="1"/>
    <col min="6" max="6" width="65.42578125" style="7" customWidth="1"/>
    <col min="7" max="16384" width="8.85546875" style="7"/>
  </cols>
  <sheetData>
    <row r="1" spans="1:6">
      <c r="A1" s="5" t="s">
        <v>9</v>
      </c>
      <c r="B1" s="5" t="s">
        <v>124</v>
      </c>
      <c r="C1" s="5" t="s">
        <v>126</v>
      </c>
      <c r="D1" s="4" t="s">
        <v>128</v>
      </c>
      <c r="E1" s="6" t="s">
        <v>52</v>
      </c>
      <c r="F1" s="6" t="s">
        <v>53</v>
      </c>
    </row>
    <row r="2" spans="1:6" ht="23.1" customHeight="1">
      <c r="A2" s="1059" t="s">
        <v>54</v>
      </c>
      <c r="B2" s="1059" t="s">
        <v>125</v>
      </c>
      <c r="C2" s="8" t="s">
        <v>94</v>
      </c>
      <c r="D2" s="1059" t="s">
        <v>73</v>
      </c>
      <c r="E2" s="8" t="s">
        <v>134</v>
      </c>
      <c r="F2" s="8" t="s">
        <v>206</v>
      </c>
    </row>
    <row r="3" spans="1:6" ht="24">
      <c r="A3" s="1060"/>
      <c r="B3" s="1060"/>
      <c r="C3" s="8"/>
      <c r="D3" s="1062"/>
      <c r="E3" s="8" t="s">
        <v>134</v>
      </c>
      <c r="F3" s="8" t="s">
        <v>207</v>
      </c>
    </row>
    <row r="4" spans="1:6" ht="24">
      <c r="A4" s="1060"/>
      <c r="B4" s="1060"/>
      <c r="C4" s="8"/>
      <c r="D4" s="1062"/>
      <c r="E4" s="8" t="s">
        <v>136</v>
      </c>
      <c r="F4" s="8" t="s">
        <v>209</v>
      </c>
    </row>
    <row r="5" spans="1:6" ht="11.45" customHeight="1">
      <c r="A5" s="1060"/>
      <c r="B5" s="1060"/>
      <c r="C5" s="8"/>
      <c r="D5" s="1063"/>
      <c r="E5" s="8" t="s">
        <v>138</v>
      </c>
      <c r="F5" s="8" t="s">
        <v>127</v>
      </c>
    </row>
    <row r="6" spans="1:6">
      <c r="A6" s="1060"/>
      <c r="B6" s="1060"/>
      <c r="C6" s="8" t="s">
        <v>97</v>
      </c>
      <c r="D6" s="1059" t="s">
        <v>77</v>
      </c>
      <c r="E6" s="8" t="s">
        <v>134</v>
      </c>
      <c r="F6" s="8" t="s">
        <v>206</v>
      </c>
    </row>
    <row r="7" spans="1:6" ht="24">
      <c r="A7" s="1060"/>
      <c r="B7" s="1060"/>
      <c r="C7" s="8"/>
      <c r="D7" s="1062"/>
      <c r="E7" s="8" t="s">
        <v>134</v>
      </c>
      <c r="F7" s="8" t="s">
        <v>207</v>
      </c>
    </row>
    <row r="8" spans="1:6" ht="11.45" customHeight="1">
      <c r="A8" s="1060"/>
      <c r="B8" s="1060"/>
      <c r="C8" s="8"/>
      <c r="D8" s="1063"/>
      <c r="E8" s="8" t="s">
        <v>138</v>
      </c>
      <c r="F8" s="8" t="s">
        <v>127</v>
      </c>
    </row>
    <row r="9" spans="1:6">
      <c r="A9" s="1060"/>
      <c r="B9" s="1060"/>
      <c r="C9" s="8" t="s">
        <v>99</v>
      </c>
      <c r="D9" s="1059" t="s">
        <v>78</v>
      </c>
      <c r="E9" s="8" t="s">
        <v>134</v>
      </c>
      <c r="F9" s="8" t="s">
        <v>206</v>
      </c>
    </row>
    <row r="10" spans="1:6" ht="24">
      <c r="A10" s="1060"/>
      <c r="B10" s="1060"/>
      <c r="C10" s="8"/>
      <c r="D10" s="1062"/>
      <c r="E10" s="8" t="s">
        <v>134</v>
      </c>
      <c r="F10" s="8" t="s">
        <v>207</v>
      </c>
    </row>
    <row r="11" spans="1:6" ht="24">
      <c r="A11" s="1060"/>
      <c r="B11" s="1060"/>
      <c r="C11" s="8"/>
      <c r="D11" s="1063"/>
      <c r="E11" s="8" t="s">
        <v>136</v>
      </c>
      <c r="F11" s="8" t="s">
        <v>209</v>
      </c>
    </row>
    <row r="12" spans="1:6">
      <c r="A12" s="1060"/>
      <c r="B12" s="1060"/>
      <c r="C12" s="8" t="s">
        <v>101</v>
      </c>
      <c r="D12" s="1059" t="s">
        <v>74</v>
      </c>
      <c r="E12" s="8" t="s">
        <v>134</v>
      </c>
      <c r="F12" s="8" t="s">
        <v>206</v>
      </c>
    </row>
    <row r="13" spans="1:6" ht="24">
      <c r="A13" s="1060"/>
      <c r="B13" s="1060"/>
      <c r="C13" s="8"/>
      <c r="D13" s="1063"/>
      <c r="E13" s="8" t="s">
        <v>134</v>
      </c>
      <c r="F13" s="8" t="s">
        <v>207</v>
      </c>
    </row>
    <row r="14" spans="1:6" ht="24">
      <c r="A14" s="1060"/>
      <c r="B14" s="1060"/>
      <c r="C14" s="8" t="s">
        <v>118</v>
      </c>
      <c r="D14" s="1059" t="s">
        <v>75</v>
      </c>
      <c r="E14" s="8" t="s">
        <v>134</v>
      </c>
      <c r="F14" s="8" t="s">
        <v>207</v>
      </c>
    </row>
    <row r="15" spans="1:6" ht="11.45" customHeight="1">
      <c r="A15" s="1061"/>
      <c r="B15" s="1061"/>
      <c r="C15" s="8"/>
      <c r="D15" s="1063"/>
      <c r="E15" s="8" t="s">
        <v>138</v>
      </c>
      <c r="F15" s="8" t="s">
        <v>132</v>
      </c>
    </row>
    <row r="16" spans="1:6">
      <c r="A16" s="5"/>
      <c r="B16" s="5"/>
      <c r="C16" s="5"/>
      <c r="D16" s="5"/>
      <c r="E16" s="5"/>
      <c r="F16" s="5"/>
    </row>
    <row r="17" spans="1:6" ht="23.1" customHeight="1">
      <c r="A17" s="1059" t="s">
        <v>55</v>
      </c>
      <c r="B17" s="1059" t="s">
        <v>140</v>
      </c>
      <c r="C17" s="8" t="s">
        <v>106</v>
      </c>
      <c r="D17" s="1059" t="s">
        <v>79</v>
      </c>
      <c r="E17" s="8" t="s">
        <v>134</v>
      </c>
      <c r="F17" s="8" t="s">
        <v>206</v>
      </c>
    </row>
    <row r="18" spans="1:6" ht="24">
      <c r="A18" s="1060"/>
      <c r="B18" s="1060"/>
      <c r="C18" s="8"/>
      <c r="D18" s="1060"/>
      <c r="E18" s="8" t="s">
        <v>134</v>
      </c>
      <c r="F18" s="8" t="s">
        <v>207</v>
      </c>
    </row>
    <row r="19" spans="1:6" ht="24">
      <c r="A19" s="1060"/>
      <c r="B19" s="1060"/>
      <c r="C19" s="8"/>
      <c r="D19" s="1060"/>
      <c r="E19" s="8" t="s">
        <v>136</v>
      </c>
      <c r="F19" s="8" t="s">
        <v>209</v>
      </c>
    </row>
    <row r="20" spans="1:6" ht="11.45" customHeight="1">
      <c r="A20" s="1060"/>
      <c r="B20" s="1060"/>
      <c r="C20" s="8"/>
      <c r="D20" s="1061"/>
      <c r="E20" s="8" t="s">
        <v>138</v>
      </c>
      <c r="F20" s="8" t="s">
        <v>127</v>
      </c>
    </row>
    <row r="21" spans="1:6">
      <c r="A21" s="1060"/>
      <c r="B21" s="1060"/>
      <c r="C21" s="8" t="s">
        <v>107</v>
      </c>
      <c r="D21" s="1059" t="s">
        <v>76</v>
      </c>
      <c r="E21" s="8" t="s">
        <v>134</v>
      </c>
      <c r="F21" s="8" t="s">
        <v>206</v>
      </c>
    </row>
    <row r="22" spans="1:6" ht="24">
      <c r="A22" s="1060"/>
      <c r="B22" s="1060"/>
      <c r="C22" s="8"/>
      <c r="D22" s="1060"/>
      <c r="E22" s="8" t="s">
        <v>134</v>
      </c>
      <c r="F22" s="8" t="s">
        <v>207</v>
      </c>
    </row>
    <row r="23" spans="1:6" ht="11.45" customHeight="1">
      <c r="A23" s="1060"/>
      <c r="B23" s="1060"/>
      <c r="C23" s="8"/>
      <c r="D23" s="1061"/>
      <c r="E23" s="8" t="s">
        <v>138</v>
      </c>
      <c r="F23" s="8" t="s">
        <v>127</v>
      </c>
    </row>
    <row r="24" spans="1:6">
      <c r="A24" s="1060"/>
      <c r="B24" s="1060"/>
      <c r="C24" s="8" t="s">
        <v>108</v>
      </c>
      <c r="D24" s="1059" t="s">
        <v>80</v>
      </c>
      <c r="E24" s="8" t="s">
        <v>134</v>
      </c>
      <c r="F24" s="8" t="s">
        <v>206</v>
      </c>
    </row>
    <row r="25" spans="1:6" ht="24">
      <c r="A25" s="1060"/>
      <c r="B25" s="1060"/>
      <c r="C25" s="8"/>
      <c r="D25" s="1060"/>
      <c r="E25" s="8" t="s">
        <v>134</v>
      </c>
      <c r="F25" s="8" t="s">
        <v>207</v>
      </c>
    </row>
    <row r="26" spans="1:6" ht="24">
      <c r="A26" s="1061"/>
      <c r="B26" s="1061"/>
      <c r="C26" s="8"/>
      <c r="D26" s="1061"/>
      <c r="E26" s="8" t="s">
        <v>136</v>
      </c>
      <c r="F26" s="8" t="s">
        <v>209</v>
      </c>
    </row>
    <row r="27" spans="1:6">
      <c r="A27" s="5"/>
      <c r="B27" s="5"/>
      <c r="C27" s="5"/>
      <c r="D27" s="5"/>
      <c r="E27" s="5"/>
      <c r="F27" s="5"/>
    </row>
    <row r="28" spans="1:6" ht="23.1" customHeight="1">
      <c r="A28" s="1059" t="s">
        <v>56</v>
      </c>
      <c r="B28" s="1059" t="s">
        <v>141</v>
      </c>
      <c r="C28" s="8" t="s">
        <v>110</v>
      </c>
      <c r="D28" s="1059" t="s">
        <v>81</v>
      </c>
      <c r="E28" s="8" t="s">
        <v>134</v>
      </c>
      <c r="F28" s="8" t="s">
        <v>206</v>
      </c>
    </row>
    <row r="29" spans="1:6" ht="24">
      <c r="A29" s="1060"/>
      <c r="B29" s="1060"/>
      <c r="C29" s="8"/>
      <c r="D29" s="1060"/>
      <c r="E29" s="8" t="s">
        <v>134</v>
      </c>
      <c r="F29" s="8" t="s">
        <v>207</v>
      </c>
    </row>
    <row r="30" spans="1:6" ht="24">
      <c r="A30" s="1060"/>
      <c r="B30" s="1060"/>
      <c r="C30" s="8"/>
      <c r="D30" s="1060"/>
      <c r="E30" s="8" t="s">
        <v>136</v>
      </c>
      <c r="F30" s="8" t="s">
        <v>209</v>
      </c>
    </row>
    <row r="31" spans="1:6" ht="11.45" customHeight="1">
      <c r="A31" s="1060"/>
      <c r="B31" s="1060"/>
      <c r="C31" s="8"/>
      <c r="D31" s="1061"/>
      <c r="E31" s="8" t="s">
        <v>138</v>
      </c>
      <c r="F31" s="8" t="s">
        <v>127</v>
      </c>
    </row>
    <row r="32" spans="1:6">
      <c r="A32" s="1060"/>
      <c r="B32" s="1060"/>
      <c r="C32" s="8" t="s">
        <v>111</v>
      </c>
      <c r="D32" s="1059" t="s">
        <v>82</v>
      </c>
      <c r="E32" s="8" t="s">
        <v>134</v>
      </c>
      <c r="F32" s="8" t="s">
        <v>206</v>
      </c>
    </row>
    <row r="33" spans="1:6" ht="24">
      <c r="A33" s="1060"/>
      <c r="B33" s="1060"/>
      <c r="C33" s="8"/>
      <c r="D33" s="1060"/>
      <c r="E33" s="8" t="s">
        <v>134</v>
      </c>
      <c r="F33" s="8" t="s">
        <v>207</v>
      </c>
    </row>
    <row r="34" spans="1:6" ht="11.45" customHeight="1">
      <c r="A34" s="1060"/>
      <c r="B34" s="1060"/>
      <c r="C34" s="8"/>
      <c r="D34" s="1061"/>
      <c r="E34" s="8" t="s">
        <v>138</v>
      </c>
      <c r="F34" s="8" t="s">
        <v>127</v>
      </c>
    </row>
    <row r="35" spans="1:6">
      <c r="A35" s="1060"/>
      <c r="B35" s="1060"/>
      <c r="C35" s="8" t="s">
        <v>112</v>
      </c>
      <c r="D35" s="1059" t="s">
        <v>83</v>
      </c>
      <c r="E35" s="8" t="s">
        <v>134</v>
      </c>
      <c r="F35" s="8" t="s">
        <v>206</v>
      </c>
    </row>
    <row r="36" spans="1:6" ht="24">
      <c r="A36" s="1060"/>
      <c r="B36" s="1060"/>
      <c r="C36" s="8"/>
      <c r="D36" s="1060"/>
      <c r="E36" s="8" t="s">
        <v>134</v>
      </c>
      <c r="F36" s="8" t="s">
        <v>207</v>
      </c>
    </row>
    <row r="37" spans="1:6" ht="24">
      <c r="A37" s="1061"/>
      <c r="B37" s="1061"/>
      <c r="C37" s="8"/>
      <c r="D37" s="1061"/>
      <c r="E37" s="8" t="s">
        <v>136</v>
      </c>
      <c r="F37" s="8" t="s">
        <v>209</v>
      </c>
    </row>
    <row r="38" spans="1:6">
      <c r="A38" s="5"/>
      <c r="B38" s="5"/>
      <c r="C38" s="5"/>
      <c r="D38" s="5"/>
      <c r="E38" s="5"/>
      <c r="F38" s="5"/>
    </row>
    <row r="39" spans="1:6" ht="23.1" customHeight="1">
      <c r="A39" s="1059" t="s">
        <v>59</v>
      </c>
      <c r="B39" s="1059" t="s">
        <v>144</v>
      </c>
      <c r="C39" s="8" t="s">
        <v>103</v>
      </c>
      <c r="D39" s="1059" t="s">
        <v>84</v>
      </c>
      <c r="E39" s="8" t="s">
        <v>134</v>
      </c>
      <c r="F39" s="8" t="s">
        <v>206</v>
      </c>
    </row>
    <row r="40" spans="1:6" ht="24">
      <c r="A40" s="1060"/>
      <c r="B40" s="1060"/>
      <c r="C40" s="8"/>
      <c r="D40" s="1060"/>
      <c r="E40" s="8" t="s">
        <v>134</v>
      </c>
      <c r="F40" s="8" t="s">
        <v>207</v>
      </c>
    </row>
    <row r="41" spans="1:6" ht="11.45" customHeight="1">
      <c r="A41" s="1061"/>
      <c r="B41" s="1061"/>
      <c r="C41" s="8"/>
      <c r="D41" s="1061"/>
      <c r="E41" s="8" t="s">
        <v>138</v>
      </c>
      <c r="F41" s="8" t="s">
        <v>127</v>
      </c>
    </row>
    <row r="42" spans="1:6">
      <c r="A42" s="5"/>
      <c r="B42" s="5"/>
      <c r="C42" s="5"/>
      <c r="D42" s="5"/>
      <c r="E42" s="5"/>
      <c r="F42" s="5"/>
    </row>
    <row r="43" spans="1:6" ht="23.1" customHeight="1">
      <c r="A43" s="1059" t="s">
        <v>61</v>
      </c>
      <c r="B43" s="1059" t="s">
        <v>142</v>
      </c>
      <c r="C43" s="8" t="s">
        <v>120</v>
      </c>
      <c r="D43" s="1059" t="s">
        <v>85</v>
      </c>
      <c r="E43" s="8" t="s">
        <v>134</v>
      </c>
      <c r="F43" s="8" t="s">
        <v>206</v>
      </c>
    </row>
    <row r="44" spans="1:6" ht="24">
      <c r="A44" s="1060"/>
      <c r="B44" s="1060"/>
      <c r="C44" s="8"/>
      <c r="D44" s="1060"/>
      <c r="E44" s="8" t="s">
        <v>134</v>
      </c>
      <c r="F44" s="8" t="s">
        <v>207</v>
      </c>
    </row>
    <row r="45" spans="1:6" ht="11.45" customHeight="1">
      <c r="A45" s="1060"/>
      <c r="B45" s="1060"/>
      <c r="C45" s="8"/>
      <c r="D45" s="1060"/>
      <c r="E45" s="8" t="s">
        <v>138</v>
      </c>
      <c r="F45" s="8" t="s">
        <v>127</v>
      </c>
    </row>
    <row r="46" spans="1:6" ht="24">
      <c r="A46" s="1061"/>
      <c r="B46" s="1061"/>
      <c r="C46" s="8"/>
      <c r="D46" s="1061"/>
      <c r="E46" s="8" t="s">
        <v>139</v>
      </c>
      <c r="F46" s="8" t="s">
        <v>133</v>
      </c>
    </row>
    <row r="47" spans="1:6">
      <c r="A47" s="5"/>
      <c r="B47" s="5"/>
      <c r="C47" s="5"/>
      <c r="D47" s="5"/>
      <c r="E47" s="5"/>
      <c r="F47" s="5"/>
    </row>
    <row r="48" spans="1:6" ht="23.1" customHeight="1">
      <c r="A48" s="1059" t="s">
        <v>64</v>
      </c>
      <c r="B48" s="1059" t="s">
        <v>143</v>
      </c>
      <c r="C48" s="8" t="s">
        <v>116</v>
      </c>
      <c r="D48" s="1059" t="s">
        <v>86</v>
      </c>
      <c r="E48" s="8" t="s">
        <v>134</v>
      </c>
      <c r="F48" s="8" t="s">
        <v>206</v>
      </c>
    </row>
    <row r="49" spans="1:6" ht="24">
      <c r="A49" s="1060"/>
      <c r="B49" s="1060"/>
      <c r="C49" s="8"/>
      <c r="D49" s="1060"/>
      <c r="E49" s="8" t="s">
        <v>134</v>
      </c>
      <c r="F49" s="8" t="s">
        <v>207</v>
      </c>
    </row>
    <row r="50" spans="1:6" ht="11.45" customHeight="1">
      <c r="A50" s="1060"/>
      <c r="B50" s="1060"/>
      <c r="C50" s="8"/>
      <c r="D50" s="1060"/>
      <c r="E50" s="8" t="s">
        <v>138</v>
      </c>
      <c r="F50" s="8" t="s">
        <v>127</v>
      </c>
    </row>
    <row r="51" spans="1:6" ht="24">
      <c r="A51" s="1061"/>
      <c r="B51" s="1061"/>
      <c r="C51" s="8"/>
      <c r="D51" s="1061"/>
      <c r="E51" s="8" t="s">
        <v>139</v>
      </c>
      <c r="F51" s="8" t="s">
        <v>133</v>
      </c>
    </row>
    <row r="52" spans="1:6">
      <c r="A52" s="5"/>
      <c r="B52" s="5"/>
      <c r="C52" s="5"/>
      <c r="D52" s="5"/>
      <c r="E52" s="5"/>
      <c r="F52" s="5"/>
    </row>
    <row r="53" spans="1:6">
      <c r="A53" s="1059" t="s">
        <v>122</v>
      </c>
      <c r="B53" s="1059" t="s">
        <v>146</v>
      </c>
      <c r="C53" s="8" t="s">
        <v>123</v>
      </c>
      <c r="D53" s="1059" t="s">
        <v>145</v>
      </c>
      <c r="E53" s="8" t="s">
        <v>134</v>
      </c>
      <c r="F53" s="8" t="s">
        <v>206</v>
      </c>
    </row>
    <row r="54" spans="1:6" ht="24">
      <c r="A54" s="1060"/>
      <c r="B54" s="1060"/>
      <c r="C54" s="8"/>
      <c r="D54" s="1060"/>
      <c r="E54" s="8" t="s">
        <v>134</v>
      </c>
      <c r="F54" s="8" t="s">
        <v>207</v>
      </c>
    </row>
    <row r="55" spans="1:6">
      <c r="A55" s="1060"/>
      <c r="B55" s="1060"/>
      <c r="C55" s="8"/>
      <c r="D55" s="1060"/>
      <c r="E55" s="8" t="s">
        <v>165</v>
      </c>
      <c r="F55" s="8" t="s">
        <v>208</v>
      </c>
    </row>
    <row r="56" spans="1:6">
      <c r="A56" s="1060"/>
      <c r="B56" s="1060"/>
      <c r="C56" s="8"/>
      <c r="D56" s="1060"/>
      <c r="E56" s="8" t="s">
        <v>135</v>
      </c>
      <c r="F56" s="8" t="s">
        <v>205</v>
      </c>
    </row>
    <row r="57" spans="1:6" ht="24">
      <c r="A57" s="1060"/>
      <c r="B57" s="1060"/>
      <c r="C57" s="8"/>
      <c r="D57" s="1060"/>
      <c r="E57" s="8" t="s">
        <v>136</v>
      </c>
      <c r="F57" s="8" t="s">
        <v>129</v>
      </c>
    </row>
    <row r="58" spans="1:6" ht="24">
      <c r="A58" s="1060"/>
      <c r="B58" s="1060"/>
      <c r="C58" s="8"/>
      <c r="D58" s="1060"/>
      <c r="E58" s="8" t="s">
        <v>137</v>
      </c>
      <c r="F58" s="8" t="s">
        <v>130</v>
      </c>
    </row>
    <row r="59" spans="1:6" ht="24">
      <c r="A59" s="1060"/>
      <c r="B59" s="1060"/>
      <c r="C59" s="8"/>
      <c r="D59" s="1060"/>
      <c r="E59" s="8" t="s">
        <v>137</v>
      </c>
      <c r="F59" s="8" t="s">
        <v>131</v>
      </c>
    </row>
    <row r="60" spans="1:6">
      <c r="A60" s="1060"/>
      <c r="B60" s="1060"/>
      <c r="C60" s="8"/>
      <c r="D60" s="1060"/>
      <c r="E60" s="8" t="s">
        <v>138</v>
      </c>
      <c r="F60" s="8" t="s">
        <v>127</v>
      </c>
    </row>
    <row r="61" spans="1:6">
      <c r="A61" s="1061"/>
      <c r="B61" s="1061"/>
      <c r="C61" s="8"/>
      <c r="D61" s="1061"/>
      <c r="E61" s="8" t="s">
        <v>138</v>
      </c>
      <c r="F61" s="8" t="s">
        <v>132</v>
      </c>
    </row>
    <row r="62" spans="1:6">
      <c r="A62" s="5"/>
      <c r="B62" s="5"/>
      <c r="C62" s="5"/>
      <c r="D62" s="5"/>
      <c r="E62" s="5"/>
      <c r="F62" s="5"/>
    </row>
  </sheetData>
  <mergeCells count="29">
    <mergeCell ref="B2:B15"/>
    <mergeCell ref="A2:A15"/>
    <mergeCell ref="D2:D5"/>
    <mergeCell ref="D6:D8"/>
    <mergeCell ref="D9:D11"/>
    <mergeCell ref="D12:D13"/>
    <mergeCell ref="D14:D15"/>
    <mergeCell ref="D39:D41"/>
    <mergeCell ref="B39:B41"/>
    <mergeCell ref="A39:A41"/>
    <mergeCell ref="D21:D23"/>
    <mergeCell ref="D24:D26"/>
    <mergeCell ref="B17:B26"/>
    <mergeCell ref="A17:A26"/>
    <mergeCell ref="D17:D20"/>
    <mergeCell ref="D28:D31"/>
    <mergeCell ref="D32:D34"/>
    <mergeCell ref="D35:D37"/>
    <mergeCell ref="B28:B37"/>
    <mergeCell ref="A28:A37"/>
    <mergeCell ref="D53:D61"/>
    <mergeCell ref="B53:B61"/>
    <mergeCell ref="A53:A61"/>
    <mergeCell ref="D43:D46"/>
    <mergeCell ref="B43:B46"/>
    <mergeCell ref="A43:A46"/>
    <mergeCell ref="D48:D51"/>
    <mergeCell ref="B48:B51"/>
    <mergeCell ref="A48:A51"/>
  </mergeCells>
  <dataValidations count="1">
    <dataValidation type="list" allowBlank="1" showInputMessage="1" showErrorMessage="1" sqref="D1:E1">
      <formula1>Напрямки_Набувача</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A5"/>
  <sheetViews>
    <sheetView zoomScale="70" zoomScaleNormal="70" workbookViewId="0">
      <selection activeCell="F17" sqref="F17"/>
    </sheetView>
  </sheetViews>
  <sheetFormatPr defaultColWidth="10.85546875" defaultRowHeight="15"/>
  <cols>
    <col min="2" max="2" width="5.7109375" bestFit="1" customWidth="1"/>
    <col min="3" max="6" width="17.42578125" bestFit="1" customWidth="1"/>
    <col min="7" max="10" width="9.7109375" bestFit="1" customWidth="1"/>
    <col min="11" max="11" width="6" bestFit="1" customWidth="1"/>
    <col min="12" max="15" width="9.85546875" bestFit="1" customWidth="1"/>
    <col min="16" max="19" width="6.85546875" bestFit="1" customWidth="1"/>
    <col min="20" max="20" width="8.85546875" bestFit="1" customWidth="1"/>
    <col min="21" max="21" width="9.85546875" bestFit="1" customWidth="1"/>
    <col min="22" max="27" width="6.85546875" bestFit="1" customWidth="1"/>
  </cols>
  <sheetData>
    <row r="3" spans="1:27">
      <c r="C3" s="1" t="s">
        <v>31</v>
      </c>
    </row>
    <row r="4" spans="1:27" s="57" customFormat="1" ht="45">
      <c r="A4" s="40" t="s">
        <v>154</v>
      </c>
      <c r="B4" s="40" t="s">
        <v>155</v>
      </c>
      <c r="C4" s="57" t="s">
        <v>160</v>
      </c>
      <c r="D4" s="57" t="s">
        <v>161</v>
      </c>
      <c r="E4" s="57" t="s">
        <v>162</v>
      </c>
      <c r="F4" s="57" t="s">
        <v>163</v>
      </c>
      <c r="G4" s="57" t="s">
        <v>156</v>
      </c>
      <c r="H4" s="57" t="s">
        <v>157</v>
      </c>
      <c r="I4" s="57" t="s">
        <v>158</v>
      </c>
      <c r="J4" s="57" t="s">
        <v>159</v>
      </c>
      <c r="K4"/>
      <c r="L4"/>
      <c r="M4"/>
      <c r="N4"/>
      <c r="O4"/>
      <c r="P4"/>
      <c r="Q4"/>
      <c r="R4"/>
      <c r="S4"/>
      <c r="T4"/>
      <c r="U4"/>
      <c r="V4"/>
      <c r="W4"/>
      <c r="X4"/>
      <c r="Y4"/>
      <c r="Z4"/>
      <c r="AA4"/>
    </row>
    <row r="5" spans="1:27">
      <c r="A5" t="s">
        <v>610</v>
      </c>
      <c r="C5" s="2"/>
      <c r="D5" s="2"/>
      <c r="E5" s="2"/>
      <c r="F5" s="2"/>
      <c r="G5" s="2"/>
      <c r="H5" s="2"/>
      <c r="I5" s="2"/>
      <c r="J5" s="2"/>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A5"/>
  <sheetViews>
    <sheetView workbookViewId="0">
      <selection activeCell="B8" sqref="B8"/>
    </sheetView>
  </sheetViews>
  <sheetFormatPr defaultColWidth="10.85546875" defaultRowHeight="15"/>
  <cols>
    <col min="2" max="2" width="4.28515625" bestFit="1" customWidth="1"/>
    <col min="3" max="3" width="9.5703125" bestFit="1" customWidth="1"/>
    <col min="4" max="10" width="4.140625" bestFit="1" customWidth="1"/>
    <col min="11" max="11" width="6" bestFit="1" customWidth="1"/>
    <col min="12" max="15" width="9.85546875" bestFit="1" customWidth="1"/>
    <col min="16" max="19" width="6.85546875" bestFit="1" customWidth="1"/>
    <col min="20" max="20" width="8.85546875" bestFit="1" customWidth="1"/>
    <col min="21" max="21" width="9.85546875" bestFit="1" customWidth="1"/>
    <col min="22" max="27" width="6.85546875" bestFit="1" customWidth="1"/>
  </cols>
  <sheetData>
    <row r="3" spans="1:27">
      <c r="C3" s="1" t="s">
        <v>31</v>
      </c>
    </row>
    <row r="4" spans="1:27" s="57" customFormat="1" ht="105">
      <c r="A4" s="40" t="s">
        <v>154</v>
      </c>
      <c r="B4" s="40" t="s">
        <v>155</v>
      </c>
      <c r="C4" s="57" t="s">
        <v>160</v>
      </c>
      <c r="D4" s="57" t="s">
        <v>161</v>
      </c>
      <c r="E4" s="57" t="s">
        <v>162</v>
      </c>
      <c r="F4" s="57" t="s">
        <v>163</v>
      </c>
      <c r="G4" s="57" t="s">
        <v>156</v>
      </c>
      <c r="H4" s="57" t="s">
        <v>157</v>
      </c>
      <c r="I4" s="57" t="s">
        <v>158</v>
      </c>
      <c r="J4" s="57" t="s">
        <v>159</v>
      </c>
      <c r="K4"/>
      <c r="L4"/>
      <c r="M4"/>
      <c r="N4"/>
      <c r="O4"/>
      <c r="P4"/>
      <c r="Q4"/>
      <c r="R4"/>
      <c r="S4"/>
      <c r="T4"/>
      <c r="U4"/>
      <c r="V4"/>
      <c r="W4"/>
      <c r="X4"/>
      <c r="Y4"/>
      <c r="Z4"/>
      <c r="AA4"/>
    </row>
    <row r="5" spans="1:27">
      <c r="A5" t="s">
        <v>610</v>
      </c>
      <c r="C5" s="2"/>
      <c r="D5" s="2"/>
      <c r="E5" s="2"/>
      <c r="F5" s="2"/>
      <c r="G5" s="2"/>
      <c r="H5" s="2"/>
      <c r="I5" s="2"/>
      <c r="J5" s="2"/>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8"/>
  <sheetViews>
    <sheetView workbookViewId="0">
      <selection activeCell="C19" sqref="C19"/>
    </sheetView>
  </sheetViews>
  <sheetFormatPr defaultColWidth="9.140625" defaultRowHeight="14.25"/>
  <cols>
    <col min="1" max="1" width="9.140625" style="228"/>
    <col min="2" max="2" width="35.85546875" style="228" customWidth="1"/>
    <col min="3" max="3" width="54.42578125" style="228" customWidth="1"/>
    <col min="4" max="16384" width="9.140625" style="228"/>
  </cols>
  <sheetData>
    <row r="1" spans="1:3" s="226" customFormat="1">
      <c r="A1" s="225" t="s">
        <v>8</v>
      </c>
      <c r="B1" s="225" t="s">
        <v>201</v>
      </c>
      <c r="C1" s="229" t="s">
        <v>349</v>
      </c>
    </row>
    <row r="2" spans="1:3">
      <c r="A2" s="227">
        <v>1</v>
      </c>
      <c r="B2" s="227" t="s">
        <v>46</v>
      </c>
      <c r="C2" s="230" t="s">
        <v>350</v>
      </c>
    </row>
    <row r="3" spans="1:3">
      <c r="A3" s="227">
        <v>2</v>
      </c>
      <c r="B3" s="227" t="s">
        <v>194</v>
      </c>
      <c r="C3" s="230" t="s">
        <v>351</v>
      </c>
    </row>
    <row r="4" spans="1:3">
      <c r="A4" s="227">
        <v>3</v>
      </c>
      <c r="B4" s="227" t="s">
        <v>195</v>
      </c>
      <c r="C4" s="230" t="s">
        <v>351</v>
      </c>
    </row>
    <row r="5" spans="1:3">
      <c r="A5" s="227">
        <v>4</v>
      </c>
      <c r="B5" s="227" t="s">
        <v>196</v>
      </c>
      <c r="C5" s="230" t="s">
        <v>351</v>
      </c>
    </row>
    <row r="6" spans="1:3">
      <c r="A6" s="227">
        <v>5</v>
      </c>
      <c r="B6" s="227" t="s">
        <v>192</v>
      </c>
      <c r="C6" s="230" t="s">
        <v>351</v>
      </c>
    </row>
    <row r="7" spans="1:3">
      <c r="A7" s="227">
        <v>6</v>
      </c>
      <c r="B7" s="227" t="s">
        <v>40</v>
      </c>
      <c r="C7" s="230" t="s">
        <v>351</v>
      </c>
    </row>
    <row r="8" spans="1:3">
      <c r="A8" s="227">
        <v>7</v>
      </c>
      <c r="B8" s="227" t="s">
        <v>197</v>
      </c>
      <c r="C8" s="230" t="s">
        <v>351</v>
      </c>
    </row>
    <row r="9" spans="1:3">
      <c r="A9" s="227">
        <v>8</v>
      </c>
      <c r="B9" s="227" t="s">
        <v>199</v>
      </c>
      <c r="C9" s="230" t="s">
        <v>350</v>
      </c>
    </row>
    <row r="10" spans="1:3">
      <c r="A10" s="227">
        <v>9</v>
      </c>
      <c r="B10" s="227" t="s">
        <v>193</v>
      </c>
      <c r="C10" s="230" t="s">
        <v>350</v>
      </c>
    </row>
    <row r="11" spans="1:3">
      <c r="A11" s="227">
        <v>10</v>
      </c>
      <c r="B11" s="227" t="s">
        <v>198</v>
      </c>
      <c r="C11" s="230" t="s">
        <v>350</v>
      </c>
    </row>
    <row r="12" spans="1:3">
      <c r="A12" s="227">
        <v>11</v>
      </c>
      <c r="B12" s="227" t="s">
        <v>39</v>
      </c>
      <c r="C12" s="230" t="s">
        <v>351</v>
      </c>
    </row>
    <row r="13" spans="1:3">
      <c r="A13" s="227">
        <v>12</v>
      </c>
      <c r="B13" s="227" t="s">
        <v>200</v>
      </c>
      <c r="C13" s="230" t="s">
        <v>351</v>
      </c>
    </row>
    <row r="14" spans="1:3">
      <c r="A14" s="227">
        <v>13</v>
      </c>
      <c r="B14" s="227" t="s">
        <v>38</v>
      </c>
      <c r="C14" s="230" t="s">
        <v>351</v>
      </c>
    </row>
    <row r="15" spans="1:3">
      <c r="A15" s="227">
        <v>14</v>
      </c>
      <c r="B15" s="227" t="s">
        <v>48</v>
      </c>
      <c r="C15" s="230" t="s">
        <v>351</v>
      </c>
    </row>
    <row r="16" spans="1:3">
      <c r="A16" s="227">
        <v>15</v>
      </c>
      <c r="B16" s="453" t="s">
        <v>239</v>
      </c>
      <c r="C16" s="454" t="s">
        <v>351</v>
      </c>
    </row>
    <row r="17" spans="1:3">
      <c r="A17" s="227">
        <v>16</v>
      </c>
      <c r="B17" s="227" t="s">
        <v>607</v>
      </c>
      <c r="C17" s="230" t="s">
        <v>350</v>
      </c>
    </row>
    <row r="18" spans="1:3">
      <c r="A18" s="227">
        <v>17</v>
      </c>
      <c r="B18" s="227" t="s">
        <v>240</v>
      </c>
      <c r="C18" s="230" t="s">
        <v>351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0"/>
  <sheetViews>
    <sheetView zoomScaleNormal="100" workbookViewId="0">
      <pane xSplit="4" ySplit="1" topLeftCell="J63" activePane="bottomRight" state="frozen"/>
      <selection pane="topRight" activeCell="D1" sqref="D1"/>
      <selection pane="bottomLeft" activeCell="A2" sqref="A2"/>
      <selection pane="bottomRight" activeCell="P90" sqref="P90"/>
    </sheetView>
  </sheetViews>
  <sheetFormatPr defaultColWidth="45.85546875" defaultRowHeight="12"/>
  <cols>
    <col min="1" max="1" width="9.42578125" style="613" customWidth="1"/>
    <col min="2" max="2" width="7.140625" style="613" customWidth="1"/>
    <col min="3" max="3" width="4.42578125" style="792" customWidth="1"/>
    <col min="4" max="4" width="13" style="613" customWidth="1"/>
    <col min="5" max="5" width="5" style="613" customWidth="1"/>
    <col min="6" max="6" width="21.42578125" style="613" customWidth="1"/>
    <col min="7" max="7" width="5" style="793" customWidth="1"/>
    <col min="8" max="8" width="21.42578125" style="613" customWidth="1"/>
    <col min="9" max="9" width="13.140625" style="613" customWidth="1"/>
    <col min="10" max="10" width="19.42578125" style="613" customWidth="1"/>
    <col min="11" max="11" width="16.7109375" style="613" customWidth="1"/>
    <col min="12" max="12" width="11.42578125" style="613" customWidth="1"/>
    <col min="13" max="13" width="13.42578125" style="613" customWidth="1"/>
    <col min="14" max="14" width="55.42578125" style="613" customWidth="1"/>
    <col min="15" max="15" width="21.42578125" style="613" customWidth="1"/>
    <col min="16" max="16" width="14.7109375" style="613" customWidth="1"/>
    <col min="17" max="17" width="11.28515625" style="613" customWidth="1"/>
    <col min="18" max="18" width="17.140625" style="613" customWidth="1"/>
    <col min="19" max="25" width="45.85546875" style="613" customWidth="1"/>
    <col min="26" max="262" width="45.85546875" style="613"/>
    <col min="263" max="263" width="6.85546875" style="613" customWidth="1"/>
    <col min="264" max="264" width="16" style="613" customWidth="1"/>
    <col min="265" max="265" width="21.42578125" style="613" customWidth="1"/>
    <col min="266" max="266" width="31.140625" style="613" customWidth="1"/>
    <col min="267" max="267" width="19.42578125" style="613" customWidth="1"/>
    <col min="268" max="268" width="28.140625" style="613" customWidth="1"/>
    <col min="269" max="269" width="20" style="613" customWidth="1"/>
    <col min="270" max="518" width="45.85546875" style="613"/>
    <col min="519" max="519" width="6.85546875" style="613" customWidth="1"/>
    <col min="520" max="520" width="16" style="613" customWidth="1"/>
    <col min="521" max="521" width="21.42578125" style="613" customWidth="1"/>
    <col min="522" max="522" width="31.140625" style="613" customWidth="1"/>
    <col min="523" max="523" width="19.42578125" style="613" customWidth="1"/>
    <col min="524" max="524" width="28.140625" style="613" customWidth="1"/>
    <col min="525" max="525" width="20" style="613" customWidth="1"/>
    <col min="526" max="774" width="45.85546875" style="613"/>
    <col min="775" max="775" width="6.85546875" style="613" customWidth="1"/>
    <col min="776" max="776" width="16" style="613" customWidth="1"/>
    <col min="777" max="777" width="21.42578125" style="613" customWidth="1"/>
    <col min="778" max="778" width="31.140625" style="613" customWidth="1"/>
    <col min="779" max="779" width="19.42578125" style="613" customWidth="1"/>
    <col min="780" max="780" width="28.140625" style="613" customWidth="1"/>
    <col min="781" max="781" width="20" style="613" customWidth="1"/>
    <col min="782" max="1030" width="45.85546875" style="613"/>
    <col min="1031" max="1031" width="6.85546875" style="613" customWidth="1"/>
    <col min="1032" max="1032" width="16" style="613" customWidth="1"/>
    <col min="1033" max="1033" width="21.42578125" style="613" customWidth="1"/>
    <col min="1034" max="1034" width="31.140625" style="613" customWidth="1"/>
    <col min="1035" max="1035" width="19.42578125" style="613" customWidth="1"/>
    <col min="1036" max="1036" width="28.140625" style="613" customWidth="1"/>
    <col min="1037" max="1037" width="20" style="613" customWidth="1"/>
    <col min="1038" max="1286" width="45.85546875" style="613"/>
    <col min="1287" max="1287" width="6.85546875" style="613" customWidth="1"/>
    <col min="1288" max="1288" width="16" style="613" customWidth="1"/>
    <col min="1289" max="1289" width="21.42578125" style="613" customWidth="1"/>
    <col min="1290" max="1290" width="31.140625" style="613" customWidth="1"/>
    <col min="1291" max="1291" width="19.42578125" style="613" customWidth="1"/>
    <col min="1292" max="1292" width="28.140625" style="613" customWidth="1"/>
    <col min="1293" max="1293" width="20" style="613" customWidth="1"/>
    <col min="1294" max="1542" width="45.85546875" style="613"/>
    <col min="1543" max="1543" width="6.85546875" style="613" customWidth="1"/>
    <col min="1544" max="1544" width="16" style="613" customWidth="1"/>
    <col min="1545" max="1545" width="21.42578125" style="613" customWidth="1"/>
    <col min="1546" max="1546" width="31.140625" style="613" customWidth="1"/>
    <col min="1547" max="1547" width="19.42578125" style="613" customWidth="1"/>
    <col min="1548" max="1548" width="28.140625" style="613" customWidth="1"/>
    <col min="1549" max="1549" width="20" style="613" customWidth="1"/>
    <col min="1550" max="1798" width="45.85546875" style="613"/>
    <col min="1799" max="1799" width="6.85546875" style="613" customWidth="1"/>
    <col min="1800" max="1800" width="16" style="613" customWidth="1"/>
    <col min="1801" max="1801" width="21.42578125" style="613" customWidth="1"/>
    <col min="1802" max="1802" width="31.140625" style="613" customWidth="1"/>
    <col min="1803" max="1803" width="19.42578125" style="613" customWidth="1"/>
    <col min="1804" max="1804" width="28.140625" style="613" customWidth="1"/>
    <col min="1805" max="1805" width="20" style="613" customWidth="1"/>
    <col min="1806" max="2054" width="45.85546875" style="613"/>
    <col min="2055" max="2055" width="6.85546875" style="613" customWidth="1"/>
    <col min="2056" max="2056" width="16" style="613" customWidth="1"/>
    <col min="2057" max="2057" width="21.42578125" style="613" customWidth="1"/>
    <col min="2058" max="2058" width="31.140625" style="613" customWidth="1"/>
    <col min="2059" max="2059" width="19.42578125" style="613" customWidth="1"/>
    <col min="2060" max="2060" width="28.140625" style="613" customWidth="1"/>
    <col min="2061" max="2061" width="20" style="613" customWidth="1"/>
    <col min="2062" max="2310" width="45.85546875" style="613"/>
    <col min="2311" max="2311" width="6.85546875" style="613" customWidth="1"/>
    <col min="2312" max="2312" width="16" style="613" customWidth="1"/>
    <col min="2313" max="2313" width="21.42578125" style="613" customWidth="1"/>
    <col min="2314" max="2314" width="31.140625" style="613" customWidth="1"/>
    <col min="2315" max="2315" width="19.42578125" style="613" customWidth="1"/>
    <col min="2316" max="2316" width="28.140625" style="613" customWidth="1"/>
    <col min="2317" max="2317" width="20" style="613" customWidth="1"/>
    <col min="2318" max="2566" width="45.85546875" style="613"/>
    <col min="2567" max="2567" width="6.85546875" style="613" customWidth="1"/>
    <col min="2568" max="2568" width="16" style="613" customWidth="1"/>
    <col min="2569" max="2569" width="21.42578125" style="613" customWidth="1"/>
    <col min="2570" max="2570" width="31.140625" style="613" customWidth="1"/>
    <col min="2571" max="2571" width="19.42578125" style="613" customWidth="1"/>
    <col min="2572" max="2572" width="28.140625" style="613" customWidth="1"/>
    <col min="2573" max="2573" width="20" style="613" customWidth="1"/>
    <col min="2574" max="2822" width="45.85546875" style="613"/>
    <col min="2823" max="2823" width="6.85546875" style="613" customWidth="1"/>
    <col min="2824" max="2824" width="16" style="613" customWidth="1"/>
    <col min="2825" max="2825" width="21.42578125" style="613" customWidth="1"/>
    <col min="2826" max="2826" width="31.140625" style="613" customWidth="1"/>
    <col min="2827" max="2827" width="19.42578125" style="613" customWidth="1"/>
    <col min="2828" max="2828" width="28.140625" style="613" customWidth="1"/>
    <col min="2829" max="2829" width="20" style="613" customWidth="1"/>
    <col min="2830" max="3078" width="45.85546875" style="613"/>
    <col min="3079" max="3079" width="6.85546875" style="613" customWidth="1"/>
    <col min="3080" max="3080" width="16" style="613" customWidth="1"/>
    <col min="3081" max="3081" width="21.42578125" style="613" customWidth="1"/>
    <col min="3082" max="3082" width="31.140625" style="613" customWidth="1"/>
    <col min="3083" max="3083" width="19.42578125" style="613" customWidth="1"/>
    <col min="3084" max="3084" width="28.140625" style="613" customWidth="1"/>
    <col min="3085" max="3085" width="20" style="613" customWidth="1"/>
    <col min="3086" max="3334" width="45.85546875" style="613"/>
    <col min="3335" max="3335" width="6.85546875" style="613" customWidth="1"/>
    <col min="3336" max="3336" width="16" style="613" customWidth="1"/>
    <col min="3337" max="3337" width="21.42578125" style="613" customWidth="1"/>
    <col min="3338" max="3338" width="31.140625" style="613" customWidth="1"/>
    <col min="3339" max="3339" width="19.42578125" style="613" customWidth="1"/>
    <col min="3340" max="3340" width="28.140625" style="613" customWidth="1"/>
    <col min="3341" max="3341" width="20" style="613" customWidth="1"/>
    <col min="3342" max="3590" width="45.85546875" style="613"/>
    <col min="3591" max="3591" width="6.85546875" style="613" customWidth="1"/>
    <col min="3592" max="3592" width="16" style="613" customWidth="1"/>
    <col min="3593" max="3593" width="21.42578125" style="613" customWidth="1"/>
    <col min="3594" max="3594" width="31.140625" style="613" customWidth="1"/>
    <col min="3595" max="3595" width="19.42578125" style="613" customWidth="1"/>
    <col min="3596" max="3596" width="28.140625" style="613" customWidth="1"/>
    <col min="3597" max="3597" width="20" style="613" customWidth="1"/>
    <col min="3598" max="3846" width="45.85546875" style="613"/>
    <col min="3847" max="3847" width="6.85546875" style="613" customWidth="1"/>
    <col min="3848" max="3848" width="16" style="613" customWidth="1"/>
    <col min="3849" max="3849" width="21.42578125" style="613" customWidth="1"/>
    <col min="3850" max="3850" width="31.140625" style="613" customWidth="1"/>
    <col min="3851" max="3851" width="19.42578125" style="613" customWidth="1"/>
    <col min="3852" max="3852" width="28.140625" style="613" customWidth="1"/>
    <col min="3853" max="3853" width="20" style="613" customWidth="1"/>
    <col min="3854" max="4102" width="45.85546875" style="613"/>
    <col min="4103" max="4103" width="6.85546875" style="613" customWidth="1"/>
    <col min="4104" max="4104" width="16" style="613" customWidth="1"/>
    <col min="4105" max="4105" width="21.42578125" style="613" customWidth="1"/>
    <col min="4106" max="4106" width="31.140625" style="613" customWidth="1"/>
    <col min="4107" max="4107" width="19.42578125" style="613" customWidth="1"/>
    <col min="4108" max="4108" width="28.140625" style="613" customWidth="1"/>
    <col min="4109" max="4109" width="20" style="613" customWidth="1"/>
    <col min="4110" max="4358" width="45.85546875" style="613"/>
    <col min="4359" max="4359" width="6.85546875" style="613" customWidth="1"/>
    <col min="4360" max="4360" width="16" style="613" customWidth="1"/>
    <col min="4361" max="4361" width="21.42578125" style="613" customWidth="1"/>
    <col min="4362" max="4362" width="31.140625" style="613" customWidth="1"/>
    <col min="4363" max="4363" width="19.42578125" style="613" customWidth="1"/>
    <col min="4364" max="4364" width="28.140625" style="613" customWidth="1"/>
    <col min="4365" max="4365" width="20" style="613" customWidth="1"/>
    <col min="4366" max="4614" width="45.85546875" style="613"/>
    <col min="4615" max="4615" width="6.85546875" style="613" customWidth="1"/>
    <col min="4616" max="4616" width="16" style="613" customWidth="1"/>
    <col min="4617" max="4617" width="21.42578125" style="613" customWidth="1"/>
    <col min="4618" max="4618" width="31.140625" style="613" customWidth="1"/>
    <col min="4619" max="4619" width="19.42578125" style="613" customWidth="1"/>
    <col min="4620" max="4620" width="28.140625" style="613" customWidth="1"/>
    <col min="4621" max="4621" width="20" style="613" customWidth="1"/>
    <col min="4622" max="4870" width="45.85546875" style="613"/>
    <col min="4871" max="4871" width="6.85546875" style="613" customWidth="1"/>
    <col min="4872" max="4872" width="16" style="613" customWidth="1"/>
    <col min="4873" max="4873" width="21.42578125" style="613" customWidth="1"/>
    <col min="4874" max="4874" width="31.140625" style="613" customWidth="1"/>
    <col min="4875" max="4875" width="19.42578125" style="613" customWidth="1"/>
    <col min="4876" max="4876" width="28.140625" style="613" customWidth="1"/>
    <col min="4877" max="4877" width="20" style="613" customWidth="1"/>
    <col min="4878" max="5126" width="45.85546875" style="613"/>
    <col min="5127" max="5127" width="6.85546875" style="613" customWidth="1"/>
    <col min="5128" max="5128" width="16" style="613" customWidth="1"/>
    <col min="5129" max="5129" width="21.42578125" style="613" customWidth="1"/>
    <col min="5130" max="5130" width="31.140625" style="613" customWidth="1"/>
    <col min="5131" max="5131" width="19.42578125" style="613" customWidth="1"/>
    <col min="5132" max="5132" width="28.140625" style="613" customWidth="1"/>
    <col min="5133" max="5133" width="20" style="613" customWidth="1"/>
    <col min="5134" max="5382" width="45.85546875" style="613"/>
    <col min="5383" max="5383" width="6.85546875" style="613" customWidth="1"/>
    <col min="5384" max="5384" width="16" style="613" customWidth="1"/>
    <col min="5385" max="5385" width="21.42578125" style="613" customWidth="1"/>
    <col min="5386" max="5386" width="31.140625" style="613" customWidth="1"/>
    <col min="5387" max="5387" width="19.42578125" style="613" customWidth="1"/>
    <col min="5388" max="5388" width="28.140625" style="613" customWidth="1"/>
    <col min="5389" max="5389" width="20" style="613" customWidth="1"/>
    <col min="5390" max="5638" width="45.85546875" style="613"/>
    <col min="5639" max="5639" width="6.85546875" style="613" customWidth="1"/>
    <col min="5640" max="5640" width="16" style="613" customWidth="1"/>
    <col min="5641" max="5641" width="21.42578125" style="613" customWidth="1"/>
    <col min="5642" max="5642" width="31.140625" style="613" customWidth="1"/>
    <col min="5643" max="5643" width="19.42578125" style="613" customWidth="1"/>
    <col min="5644" max="5644" width="28.140625" style="613" customWidth="1"/>
    <col min="5645" max="5645" width="20" style="613" customWidth="1"/>
    <col min="5646" max="5894" width="45.85546875" style="613"/>
    <col min="5895" max="5895" width="6.85546875" style="613" customWidth="1"/>
    <col min="5896" max="5896" width="16" style="613" customWidth="1"/>
    <col min="5897" max="5897" width="21.42578125" style="613" customWidth="1"/>
    <col min="5898" max="5898" width="31.140625" style="613" customWidth="1"/>
    <col min="5899" max="5899" width="19.42578125" style="613" customWidth="1"/>
    <col min="5900" max="5900" width="28.140625" style="613" customWidth="1"/>
    <col min="5901" max="5901" width="20" style="613" customWidth="1"/>
    <col min="5902" max="6150" width="45.85546875" style="613"/>
    <col min="6151" max="6151" width="6.85546875" style="613" customWidth="1"/>
    <col min="6152" max="6152" width="16" style="613" customWidth="1"/>
    <col min="6153" max="6153" width="21.42578125" style="613" customWidth="1"/>
    <col min="6154" max="6154" width="31.140625" style="613" customWidth="1"/>
    <col min="6155" max="6155" width="19.42578125" style="613" customWidth="1"/>
    <col min="6156" max="6156" width="28.140625" style="613" customWidth="1"/>
    <col min="6157" max="6157" width="20" style="613" customWidth="1"/>
    <col min="6158" max="6406" width="45.85546875" style="613"/>
    <col min="6407" max="6407" width="6.85546875" style="613" customWidth="1"/>
    <col min="6408" max="6408" width="16" style="613" customWidth="1"/>
    <col min="6409" max="6409" width="21.42578125" style="613" customWidth="1"/>
    <col min="6410" max="6410" width="31.140625" style="613" customWidth="1"/>
    <col min="6411" max="6411" width="19.42578125" style="613" customWidth="1"/>
    <col min="6412" max="6412" width="28.140625" style="613" customWidth="1"/>
    <col min="6413" max="6413" width="20" style="613" customWidth="1"/>
    <col min="6414" max="6662" width="45.85546875" style="613"/>
    <col min="6663" max="6663" width="6.85546875" style="613" customWidth="1"/>
    <col min="6664" max="6664" width="16" style="613" customWidth="1"/>
    <col min="6665" max="6665" width="21.42578125" style="613" customWidth="1"/>
    <col min="6666" max="6666" width="31.140625" style="613" customWidth="1"/>
    <col min="6667" max="6667" width="19.42578125" style="613" customWidth="1"/>
    <col min="6668" max="6668" width="28.140625" style="613" customWidth="1"/>
    <col min="6669" max="6669" width="20" style="613" customWidth="1"/>
    <col min="6670" max="6918" width="45.85546875" style="613"/>
    <col min="6919" max="6919" width="6.85546875" style="613" customWidth="1"/>
    <col min="6920" max="6920" width="16" style="613" customWidth="1"/>
    <col min="6921" max="6921" width="21.42578125" style="613" customWidth="1"/>
    <col min="6922" max="6922" width="31.140625" style="613" customWidth="1"/>
    <col min="6923" max="6923" width="19.42578125" style="613" customWidth="1"/>
    <col min="6924" max="6924" width="28.140625" style="613" customWidth="1"/>
    <col min="6925" max="6925" width="20" style="613" customWidth="1"/>
    <col min="6926" max="7174" width="45.85546875" style="613"/>
    <col min="7175" max="7175" width="6.85546875" style="613" customWidth="1"/>
    <col min="7176" max="7176" width="16" style="613" customWidth="1"/>
    <col min="7177" max="7177" width="21.42578125" style="613" customWidth="1"/>
    <col min="7178" max="7178" width="31.140625" style="613" customWidth="1"/>
    <col min="7179" max="7179" width="19.42578125" style="613" customWidth="1"/>
    <col min="7180" max="7180" width="28.140625" style="613" customWidth="1"/>
    <col min="7181" max="7181" width="20" style="613" customWidth="1"/>
    <col min="7182" max="7430" width="45.85546875" style="613"/>
    <col min="7431" max="7431" width="6.85546875" style="613" customWidth="1"/>
    <col min="7432" max="7432" width="16" style="613" customWidth="1"/>
    <col min="7433" max="7433" width="21.42578125" style="613" customWidth="1"/>
    <col min="7434" max="7434" width="31.140625" style="613" customWidth="1"/>
    <col min="7435" max="7435" width="19.42578125" style="613" customWidth="1"/>
    <col min="7436" max="7436" width="28.140625" style="613" customWidth="1"/>
    <col min="7437" max="7437" width="20" style="613" customWidth="1"/>
    <col min="7438" max="7686" width="45.85546875" style="613"/>
    <col min="7687" max="7687" width="6.85546875" style="613" customWidth="1"/>
    <col min="7688" max="7688" width="16" style="613" customWidth="1"/>
    <col min="7689" max="7689" width="21.42578125" style="613" customWidth="1"/>
    <col min="7690" max="7690" width="31.140625" style="613" customWidth="1"/>
    <col min="7691" max="7691" width="19.42578125" style="613" customWidth="1"/>
    <col min="7692" max="7692" width="28.140625" style="613" customWidth="1"/>
    <col min="7693" max="7693" width="20" style="613" customWidth="1"/>
    <col min="7694" max="7942" width="45.85546875" style="613"/>
    <col min="7943" max="7943" width="6.85546875" style="613" customWidth="1"/>
    <col min="7944" max="7944" width="16" style="613" customWidth="1"/>
    <col min="7945" max="7945" width="21.42578125" style="613" customWidth="1"/>
    <col min="7946" max="7946" width="31.140625" style="613" customWidth="1"/>
    <col min="7947" max="7947" width="19.42578125" style="613" customWidth="1"/>
    <col min="7948" max="7948" width="28.140625" style="613" customWidth="1"/>
    <col min="7949" max="7949" width="20" style="613" customWidth="1"/>
    <col min="7950" max="8198" width="45.85546875" style="613"/>
    <col min="8199" max="8199" width="6.85546875" style="613" customWidth="1"/>
    <col min="8200" max="8200" width="16" style="613" customWidth="1"/>
    <col min="8201" max="8201" width="21.42578125" style="613" customWidth="1"/>
    <col min="8202" max="8202" width="31.140625" style="613" customWidth="1"/>
    <col min="8203" max="8203" width="19.42578125" style="613" customWidth="1"/>
    <col min="8204" max="8204" width="28.140625" style="613" customWidth="1"/>
    <col min="8205" max="8205" width="20" style="613" customWidth="1"/>
    <col min="8206" max="8454" width="45.85546875" style="613"/>
    <col min="8455" max="8455" width="6.85546875" style="613" customWidth="1"/>
    <col min="8456" max="8456" width="16" style="613" customWidth="1"/>
    <col min="8457" max="8457" width="21.42578125" style="613" customWidth="1"/>
    <col min="8458" max="8458" width="31.140625" style="613" customWidth="1"/>
    <col min="8459" max="8459" width="19.42578125" style="613" customWidth="1"/>
    <col min="8460" max="8460" width="28.140625" style="613" customWidth="1"/>
    <col min="8461" max="8461" width="20" style="613" customWidth="1"/>
    <col min="8462" max="8710" width="45.85546875" style="613"/>
    <col min="8711" max="8711" width="6.85546875" style="613" customWidth="1"/>
    <col min="8712" max="8712" width="16" style="613" customWidth="1"/>
    <col min="8713" max="8713" width="21.42578125" style="613" customWidth="1"/>
    <col min="8714" max="8714" width="31.140625" style="613" customWidth="1"/>
    <col min="8715" max="8715" width="19.42578125" style="613" customWidth="1"/>
    <col min="8716" max="8716" width="28.140625" style="613" customWidth="1"/>
    <col min="8717" max="8717" width="20" style="613" customWidth="1"/>
    <col min="8718" max="8966" width="45.85546875" style="613"/>
    <col min="8967" max="8967" width="6.85546875" style="613" customWidth="1"/>
    <col min="8968" max="8968" width="16" style="613" customWidth="1"/>
    <col min="8969" max="8969" width="21.42578125" style="613" customWidth="1"/>
    <col min="8970" max="8970" width="31.140625" style="613" customWidth="1"/>
    <col min="8971" max="8971" width="19.42578125" style="613" customWidth="1"/>
    <col min="8972" max="8972" width="28.140625" style="613" customWidth="1"/>
    <col min="8973" max="8973" width="20" style="613" customWidth="1"/>
    <col min="8974" max="9222" width="45.85546875" style="613"/>
    <col min="9223" max="9223" width="6.85546875" style="613" customWidth="1"/>
    <col min="9224" max="9224" width="16" style="613" customWidth="1"/>
    <col min="9225" max="9225" width="21.42578125" style="613" customWidth="1"/>
    <col min="9226" max="9226" width="31.140625" style="613" customWidth="1"/>
    <col min="9227" max="9227" width="19.42578125" style="613" customWidth="1"/>
    <col min="9228" max="9228" width="28.140625" style="613" customWidth="1"/>
    <col min="9229" max="9229" width="20" style="613" customWidth="1"/>
    <col min="9230" max="9478" width="45.85546875" style="613"/>
    <col min="9479" max="9479" width="6.85546875" style="613" customWidth="1"/>
    <col min="9480" max="9480" width="16" style="613" customWidth="1"/>
    <col min="9481" max="9481" width="21.42578125" style="613" customWidth="1"/>
    <col min="9482" max="9482" width="31.140625" style="613" customWidth="1"/>
    <col min="9483" max="9483" width="19.42578125" style="613" customWidth="1"/>
    <col min="9484" max="9484" width="28.140625" style="613" customWidth="1"/>
    <col min="9485" max="9485" width="20" style="613" customWidth="1"/>
    <col min="9486" max="9734" width="45.85546875" style="613"/>
    <col min="9735" max="9735" width="6.85546875" style="613" customWidth="1"/>
    <col min="9736" max="9736" width="16" style="613" customWidth="1"/>
    <col min="9737" max="9737" width="21.42578125" style="613" customWidth="1"/>
    <col min="9738" max="9738" width="31.140625" style="613" customWidth="1"/>
    <col min="9739" max="9739" width="19.42578125" style="613" customWidth="1"/>
    <col min="9740" max="9740" width="28.140625" style="613" customWidth="1"/>
    <col min="9741" max="9741" width="20" style="613" customWidth="1"/>
    <col min="9742" max="9990" width="45.85546875" style="613"/>
    <col min="9991" max="9991" width="6.85546875" style="613" customWidth="1"/>
    <col min="9992" max="9992" width="16" style="613" customWidth="1"/>
    <col min="9993" max="9993" width="21.42578125" style="613" customWidth="1"/>
    <col min="9994" max="9994" width="31.140625" style="613" customWidth="1"/>
    <col min="9995" max="9995" width="19.42578125" style="613" customWidth="1"/>
    <col min="9996" max="9996" width="28.140625" style="613" customWidth="1"/>
    <col min="9997" max="9997" width="20" style="613" customWidth="1"/>
    <col min="9998" max="10246" width="45.85546875" style="613"/>
    <col min="10247" max="10247" width="6.85546875" style="613" customWidth="1"/>
    <col min="10248" max="10248" width="16" style="613" customWidth="1"/>
    <col min="10249" max="10249" width="21.42578125" style="613" customWidth="1"/>
    <col min="10250" max="10250" width="31.140625" style="613" customWidth="1"/>
    <col min="10251" max="10251" width="19.42578125" style="613" customWidth="1"/>
    <col min="10252" max="10252" width="28.140625" style="613" customWidth="1"/>
    <col min="10253" max="10253" width="20" style="613" customWidth="1"/>
    <col min="10254" max="10502" width="45.85546875" style="613"/>
    <col min="10503" max="10503" width="6.85546875" style="613" customWidth="1"/>
    <col min="10504" max="10504" width="16" style="613" customWidth="1"/>
    <col min="10505" max="10505" width="21.42578125" style="613" customWidth="1"/>
    <col min="10506" max="10506" width="31.140625" style="613" customWidth="1"/>
    <col min="10507" max="10507" width="19.42578125" style="613" customWidth="1"/>
    <col min="10508" max="10508" width="28.140625" style="613" customWidth="1"/>
    <col min="10509" max="10509" width="20" style="613" customWidth="1"/>
    <col min="10510" max="10758" width="45.85546875" style="613"/>
    <col min="10759" max="10759" width="6.85546875" style="613" customWidth="1"/>
    <col min="10760" max="10760" width="16" style="613" customWidth="1"/>
    <col min="10761" max="10761" width="21.42578125" style="613" customWidth="1"/>
    <col min="10762" max="10762" width="31.140625" style="613" customWidth="1"/>
    <col min="10763" max="10763" width="19.42578125" style="613" customWidth="1"/>
    <col min="10764" max="10764" width="28.140625" style="613" customWidth="1"/>
    <col min="10765" max="10765" width="20" style="613" customWidth="1"/>
    <col min="10766" max="11014" width="45.85546875" style="613"/>
    <col min="11015" max="11015" width="6.85546875" style="613" customWidth="1"/>
    <col min="11016" max="11016" width="16" style="613" customWidth="1"/>
    <col min="11017" max="11017" width="21.42578125" style="613" customWidth="1"/>
    <col min="11018" max="11018" width="31.140625" style="613" customWidth="1"/>
    <col min="11019" max="11019" width="19.42578125" style="613" customWidth="1"/>
    <col min="11020" max="11020" width="28.140625" style="613" customWidth="1"/>
    <col min="11021" max="11021" width="20" style="613" customWidth="1"/>
    <col min="11022" max="11270" width="45.85546875" style="613"/>
    <col min="11271" max="11271" width="6.85546875" style="613" customWidth="1"/>
    <col min="11272" max="11272" width="16" style="613" customWidth="1"/>
    <col min="11273" max="11273" width="21.42578125" style="613" customWidth="1"/>
    <col min="11274" max="11274" width="31.140625" style="613" customWidth="1"/>
    <col min="11275" max="11275" width="19.42578125" style="613" customWidth="1"/>
    <col min="11276" max="11276" width="28.140625" style="613" customWidth="1"/>
    <col min="11277" max="11277" width="20" style="613" customWidth="1"/>
    <col min="11278" max="11526" width="45.85546875" style="613"/>
    <col min="11527" max="11527" width="6.85546875" style="613" customWidth="1"/>
    <col min="11528" max="11528" width="16" style="613" customWidth="1"/>
    <col min="11529" max="11529" width="21.42578125" style="613" customWidth="1"/>
    <col min="11530" max="11530" width="31.140625" style="613" customWidth="1"/>
    <col min="11531" max="11531" width="19.42578125" style="613" customWidth="1"/>
    <col min="11532" max="11532" width="28.140625" style="613" customWidth="1"/>
    <col min="11533" max="11533" width="20" style="613" customWidth="1"/>
    <col min="11534" max="11782" width="45.85546875" style="613"/>
    <col min="11783" max="11783" width="6.85546875" style="613" customWidth="1"/>
    <col min="11784" max="11784" width="16" style="613" customWidth="1"/>
    <col min="11785" max="11785" width="21.42578125" style="613" customWidth="1"/>
    <col min="11786" max="11786" width="31.140625" style="613" customWidth="1"/>
    <col min="11787" max="11787" width="19.42578125" style="613" customWidth="1"/>
    <col min="11788" max="11788" width="28.140625" style="613" customWidth="1"/>
    <col min="11789" max="11789" width="20" style="613" customWidth="1"/>
    <col min="11790" max="12038" width="45.85546875" style="613"/>
    <col min="12039" max="12039" width="6.85546875" style="613" customWidth="1"/>
    <col min="12040" max="12040" width="16" style="613" customWidth="1"/>
    <col min="12041" max="12041" width="21.42578125" style="613" customWidth="1"/>
    <col min="12042" max="12042" width="31.140625" style="613" customWidth="1"/>
    <col min="12043" max="12043" width="19.42578125" style="613" customWidth="1"/>
    <col min="12044" max="12044" width="28.140625" style="613" customWidth="1"/>
    <col min="12045" max="12045" width="20" style="613" customWidth="1"/>
    <col min="12046" max="12294" width="45.85546875" style="613"/>
    <col min="12295" max="12295" width="6.85546875" style="613" customWidth="1"/>
    <col min="12296" max="12296" width="16" style="613" customWidth="1"/>
    <col min="12297" max="12297" width="21.42578125" style="613" customWidth="1"/>
    <col min="12298" max="12298" width="31.140625" style="613" customWidth="1"/>
    <col min="12299" max="12299" width="19.42578125" style="613" customWidth="1"/>
    <col min="12300" max="12300" width="28.140625" style="613" customWidth="1"/>
    <col min="12301" max="12301" width="20" style="613" customWidth="1"/>
    <col min="12302" max="12550" width="45.85546875" style="613"/>
    <col min="12551" max="12551" width="6.85546875" style="613" customWidth="1"/>
    <col min="12552" max="12552" width="16" style="613" customWidth="1"/>
    <col min="12553" max="12553" width="21.42578125" style="613" customWidth="1"/>
    <col min="12554" max="12554" width="31.140625" style="613" customWidth="1"/>
    <col min="12555" max="12555" width="19.42578125" style="613" customWidth="1"/>
    <col min="12556" max="12556" width="28.140625" style="613" customWidth="1"/>
    <col min="12557" max="12557" width="20" style="613" customWidth="1"/>
    <col min="12558" max="12806" width="45.85546875" style="613"/>
    <col min="12807" max="12807" width="6.85546875" style="613" customWidth="1"/>
    <col min="12808" max="12808" width="16" style="613" customWidth="1"/>
    <col min="12809" max="12809" width="21.42578125" style="613" customWidth="1"/>
    <col min="12810" max="12810" width="31.140625" style="613" customWidth="1"/>
    <col min="12811" max="12811" width="19.42578125" style="613" customWidth="1"/>
    <col min="12812" max="12812" width="28.140625" style="613" customWidth="1"/>
    <col min="12813" max="12813" width="20" style="613" customWidth="1"/>
    <col min="12814" max="13062" width="45.85546875" style="613"/>
    <col min="13063" max="13063" width="6.85546875" style="613" customWidth="1"/>
    <col min="13064" max="13064" width="16" style="613" customWidth="1"/>
    <col min="13065" max="13065" width="21.42578125" style="613" customWidth="1"/>
    <col min="13066" max="13066" width="31.140625" style="613" customWidth="1"/>
    <col min="13067" max="13067" width="19.42578125" style="613" customWidth="1"/>
    <col min="13068" max="13068" width="28.140625" style="613" customWidth="1"/>
    <col min="13069" max="13069" width="20" style="613" customWidth="1"/>
    <col min="13070" max="13318" width="45.85546875" style="613"/>
    <col min="13319" max="13319" width="6.85546875" style="613" customWidth="1"/>
    <col min="13320" max="13320" width="16" style="613" customWidth="1"/>
    <col min="13321" max="13321" width="21.42578125" style="613" customWidth="1"/>
    <col min="13322" max="13322" width="31.140625" style="613" customWidth="1"/>
    <col min="13323" max="13323" width="19.42578125" style="613" customWidth="1"/>
    <col min="13324" max="13324" width="28.140625" style="613" customWidth="1"/>
    <col min="13325" max="13325" width="20" style="613" customWidth="1"/>
    <col min="13326" max="13574" width="45.85546875" style="613"/>
    <col min="13575" max="13575" width="6.85546875" style="613" customWidth="1"/>
    <col min="13576" max="13576" width="16" style="613" customWidth="1"/>
    <col min="13577" max="13577" width="21.42578125" style="613" customWidth="1"/>
    <col min="13578" max="13578" width="31.140625" style="613" customWidth="1"/>
    <col min="13579" max="13579" width="19.42578125" style="613" customWidth="1"/>
    <col min="13580" max="13580" width="28.140625" style="613" customWidth="1"/>
    <col min="13581" max="13581" width="20" style="613" customWidth="1"/>
    <col min="13582" max="13830" width="45.85546875" style="613"/>
    <col min="13831" max="13831" width="6.85546875" style="613" customWidth="1"/>
    <col min="13832" max="13832" width="16" style="613" customWidth="1"/>
    <col min="13833" max="13833" width="21.42578125" style="613" customWidth="1"/>
    <col min="13834" max="13834" width="31.140625" style="613" customWidth="1"/>
    <col min="13835" max="13835" width="19.42578125" style="613" customWidth="1"/>
    <col min="13836" max="13836" width="28.140625" style="613" customWidth="1"/>
    <col min="13837" max="13837" width="20" style="613" customWidth="1"/>
    <col min="13838" max="14086" width="45.85546875" style="613"/>
    <col min="14087" max="14087" width="6.85546875" style="613" customWidth="1"/>
    <col min="14088" max="14088" width="16" style="613" customWidth="1"/>
    <col min="14089" max="14089" width="21.42578125" style="613" customWidth="1"/>
    <col min="14090" max="14090" width="31.140625" style="613" customWidth="1"/>
    <col min="14091" max="14091" width="19.42578125" style="613" customWidth="1"/>
    <col min="14092" max="14092" width="28.140625" style="613" customWidth="1"/>
    <col min="14093" max="14093" width="20" style="613" customWidth="1"/>
    <col min="14094" max="14342" width="45.85546875" style="613"/>
    <col min="14343" max="14343" width="6.85546875" style="613" customWidth="1"/>
    <col min="14344" max="14344" width="16" style="613" customWidth="1"/>
    <col min="14345" max="14345" width="21.42578125" style="613" customWidth="1"/>
    <col min="14346" max="14346" width="31.140625" style="613" customWidth="1"/>
    <col min="14347" max="14347" width="19.42578125" style="613" customWidth="1"/>
    <col min="14348" max="14348" width="28.140625" style="613" customWidth="1"/>
    <col min="14349" max="14349" width="20" style="613" customWidth="1"/>
    <col min="14350" max="14598" width="45.85546875" style="613"/>
    <col min="14599" max="14599" width="6.85546875" style="613" customWidth="1"/>
    <col min="14600" max="14600" width="16" style="613" customWidth="1"/>
    <col min="14601" max="14601" width="21.42578125" style="613" customWidth="1"/>
    <col min="14602" max="14602" width="31.140625" style="613" customWidth="1"/>
    <col min="14603" max="14603" width="19.42578125" style="613" customWidth="1"/>
    <col min="14604" max="14604" width="28.140625" style="613" customWidth="1"/>
    <col min="14605" max="14605" width="20" style="613" customWidth="1"/>
    <col min="14606" max="14854" width="45.85546875" style="613"/>
    <col min="14855" max="14855" width="6.85546875" style="613" customWidth="1"/>
    <col min="14856" max="14856" width="16" style="613" customWidth="1"/>
    <col min="14857" max="14857" width="21.42578125" style="613" customWidth="1"/>
    <col min="14858" max="14858" width="31.140625" style="613" customWidth="1"/>
    <col min="14859" max="14859" width="19.42578125" style="613" customWidth="1"/>
    <col min="14860" max="14860" width="28.140625" style="613" customWidth="1"/>
    <col min="14861" max="14861" width="20" style="613" customWidth="1"/>
    <col min="14862" max="15110" width="45.85546875" style="613"/>
    <col min="15111" max="15111" width="6.85546875" style="613" customWidth="1"/>
    <col min="15112" max="15112" width="16" style="613" customWidth="1"/>
    <col min="15113" max="15113" width="21.42578125" style="613" customWidth="1"/>
    <col min="15114" max="15114" width="31.140625" style="613" customWidth="1"/>
    <col min="15115" max="15115" width="19.42578125" style="613" customWidth="1"/>
    <col min="15116" max="15116" width="28.140625" style="613" customWidth="1"/>
    <col min="15117" max="15117" width="20" style="613" customWidth="1"/>
    <col min="15118" max="15366" width="45.85546875" style="613"/>
    <col min="15367" max="15367" width="6.85546875" style="613" customWidth="1"/>
    <col min="15368" max="15368" width="16" style="613" customWidth="1"/>
    <col min="15369" max="15369" width="21.42578125" style="613" customWidth="1"/>
    <col min="15370" max="15370" width="31.140625" style="613" customWidth="1"/>
    <col min="15371" max="15371" width="19.42578125" style="613" customWidth="1"/>
    <col min="15372" max="15372" width="28.140625" style="613" customWidth="1"/>
    <col min="15373" max="15373" width="20" style="613" customWidth="1"/>
    <col min="15374" max="15622" width="45.85546875" style="613"/>
    <col min="15623" max="15623" width="6.85546875" style="613" customWidth="1"/>
    <col min="15624" max="15624" width="16" style="613" customWidth="1"/>
    <col min="15625" max="15625" width="21.42578125" style="613" customWidth="1"/>
    <col min="15626" max="15626" width="31.140625" style="613" customWidth="1"/>
    <col min="15627" max="15627" width="19.42578125" style="613" customWidth="1"/>
    <col min="15628" max="15628" width="28.140625" style="613" customWidth="1"/>
    <col min="15629" max="15629" width="20" style="613" customWidth="1"/>
    <col min="15630" max="15878" width="45.85546875" style="613"/>
    <col min="15879" max="15879" width="6.85546875" style="613" customWidth="1"/>
    <col min="15880" max="15880" width="16" style="613" customWidth="1"/>
    <col min="15881" max="15881" width="21.42578125" style="613" customWidth="1"/>
    <col min="15882" max="15882" width="31.140625" style="613" customWidth="1"/>
    <col min="15883" max="15883" width="19.42578125" style="613" customWidth="1"/>
    <col min="15884" max="15884" width="28.140625" style="613" customWidth="1"/>
    <col min="15885" max="15885" width="20" style="613" customWidth="1"/>
    <col min="15886" max="16134" width="45.85546875" style="613"/>
    <col min="16135" max="16135" width="6.85546875" style="613" customWidth="1"/>
    <col min="16136" max="16136" width="16" style="613" customWidth="1"/>
    <col min="16137" max="16137" width="21.42578125" style="613" customWidth="1"/>
    <col min="16138" max="16138" width="31.140625" style="613" customWidth="1"/>
    <col min="16139" max="16139" width="19.42578125" style="613" customWidth="1"/>
    <col min="16140" max="16140" width="28.140625" style="613" customWidth="1"/>
    <col min="16141" max="16141" width="20" style="613" customWidth="1"/>
    <col min="16142" max="16384" width="45.85546875" style="613"/>
  </cols>
  <sheetData>
    <row r="1" spans="1:19" s="794" customFormat="1" ht="69.599999999999994" customHeight="1">
      <c r="A1" s="802" t="s">
        <v>286</v>
      </c>
      <c r="B1" s="802" t="s">
        <v>113</v>
      </c>
      <c r="C1" s="803" t="s">
        <v>89</v>
      </c>
      <c r="D1" s="804" t="s">
        <v>90</v>
      </c>
      <c r="E1" s="805" t="s">
        <v>287</v>
      </c>
      <c r="F1" s="804" t="s">
        <v>91</v>
      </c>
      <c r="G1" s="806" t="s">
        <v>92</v>
      </c>
      <c r="H1" s="804" t="s">
        <v>93</v>
      </c>
      <c r="I1" s="802" t="s">
        <v>15</v>
      </c>
      <c r="J1" s="802" t="s">
        <v>16</v>
      </c>
      <c r="K1" s="802" t="s">
        <v>187</v>
      </c>
      <c r="L1" s="802" t="s">
        <v>186</v>
      </c>
      <c r="M1" s="807" t="s">
        <v>36</v>
      </c>
      <c r="N1" s="808" t="s">
        <v>17</v>
      </c>
      <c r="O1" s="809" t="s">
        <v>529</v>
      </c>
      <c r="P1" s="808" t="s">
        <v>529</v>
      </c>
      <c r="Q1" s="808" t="s">
        <v>625</v>
      </c>
      <c r="R1" s="808" t="s">
        <v>626</v>
      </c>
      <c r="S1" s="808" t="s">
        <v>627</v>
      </c>
    </row>
    <row r="2" spans="1:19" s="620" customFormat="1" ht="12.75" thickBot="1">
      <c r="A2" s="795" t="s">
        <v>650</v>
      </c>
      <c r="B2" s="795" t="s">
        <v>115</v>
      </c>
      <c r="C2" s="817">
        <v>1</v>
      </c>
      <c r="D2" s="819"/>
      <c r="E2" s="573"/>
      <c r="F2" s="796" t="s">
        <v>491</v>
      </c>
      <c r="G2" s="797"/>
      <c r="H2" s="795"/>
      <c r="I2" s="798"/>
      <c r="J2" s="795"/>
      <c r="K2" s="795" t="str">
        <f>A2&amp;"."&amp;F2</f>
        <v>01M.Поведінкові інтервенції, які направлені на зміну ризикованої поведінки засуджених у виправних колоніях середнього і мінімального рівня безпеки</v>
      </c>
      <c r="L2" s="795" t="str">
        <f>A2&amp;"."&amp;F2</f>
        <v>01M.Поведінкові інтервенції, які направлені на зміну ризикованої поведінки засуджених у виправних колоніях середнього і мінімального рівня безпеки</v>
      </c>
      <c r="M2" s="619"/>
      <c r="N2" s="620" t="str">
        <f t="shared" ref="N2:N70" si="0">L2</f>
        <v>01M.Поведінкові інтервенції, які направлені на зміну ризикованої поведінки засуджених у виправних колоніях середнього і мінімального рівня безпеки</v>
      </c>
      <c r="O2" s="799" t="s">
        <v>534</v>
      </c>
      <c r="P2" s="800" t="s">
        <v>404</v>
      </c>
      <c r="Q2" s="796" t="s">
        <v>339</v>
      </c>
      <c r="R2" s="796"/>
      <c r="S2" s="801" t="s">
        <v>623</v>
      </c>
    </row>
    <row r="3" spans="1:19" s="620" customFormat="1" ht="12.75" thickBot="1">
      <c r="A3" s="614" t="s">
        <v>651</v>
      </c>
      <c r="B3" s="614" t="s">
        <v>115</v>
      </c>
      <c r="C3" s="818">
        <v>1</v>
      </c>
      <c r="D3" s="819"/>
      <c r="E3" s="573"/>
      <c r="F3" s="573" t="s">
        <v>492</v>
      </c>
      <c r="G3" s="617"/>
      <c r="H3" s="614"/>
      <c r="I3" s="618"/>
      <c r="J3" s="614"/>
      <c r="K3" s="614" t="str">
        <f t="shared" ref="K3:K22" si="1">A3&amp;"."&amp;F3</f>
        <v>02M.Консультування та тестування на ВІЛ за ініціативою медичного працівника в установах ДКВСУ</v>
      </c>
      <c r="L3" s="614" t="str">
        <f t="shared" ref="L3:L66" si="2">A3&amp;"."&amp;F3</f>
        <v>02M.Консультування та тестування на ВІЛ за ініціативою медичного працівника в установах ДКВСУ</v>
      </c>
      <c r="M3" s="619"/>
      <c r="N3" s="620" t="str">
        <f t="shared" si="0"/>
        <v>02M.Консультування та тестування на ВІЛ за ініціативою медичного працівника в установах ДКВСУ</v>
      </c>
      <c r="O3" s="573" t="s">
        <v>534</v>
      </c>
      <c r="P3" s="595" t="s">
        <v>404</v>
      </c>
      <c r="Q3" s="573" t="s">
        <v>340</v>
      </c>
      <c r="R3" s="573"/>
      <c r="S3" s="622" t="s">
        <v>623</v>
      </c>
    </row>
    <row r="4" spans="1:19" s="620" customFormat="1" ht="12.75" thickBot="1">
      <c r="A4" s="614" t="s">
        <v>297</v>
      </c>
      <c r="B4" s="614" t="s">
        <v>115</v>
      </c>
      <c r="C4" s="818">
        <v>1</v>
      </c>
      <c r="D4" s="819"/>
      <c r="E4" s="573"/>
      <c r="F4" s="573" t="s">
        <v>296</v>
      </c>
      <c r="G4" s="617"/>
      <c r="H4" s="614"/>
      <c r="I4" s="618"/>
      <c r="J4" s="614"/>
      <c r="K4" s="614" t="str">
        <f t="shared" si="1"/>
        <v>03М.Консультування та тестування на ВІЛ за ініціативою медичного працівника у виправних колоніях</v>
      </c>
      <c r="L4" s="614" t="str">
        <f t="shared" si="2"/>
        <v>03М.Консультування та тестування на ВІЛ за ініціативою медичного працівника у виправних колоніях</v>
      </c>
      <c r="M4" s="619"/>
      <c r="N4" s="620" t="str">
        <f t="shared" si="0"/>
        <v>03М.Консультування та тестування на ВІЛ за ініціативою медичного працівника у виправних колоніях</v>
      </c>
      <c r="O4" s="573" t="s">
        <v>534</v>
      </c>
      <c r="P4" s="595" t="s">
        <v>404</v>
      </c>
      <c r="Q4" s="573" t="s">
        <v>340</v>
      </c>
      <c r="R4" s="573"/>
      <c r="S4" s="623" t="s">
        <v>672</v>
      </c>
    </row>
    <row r="5" spans="1:19" s="620" customFormat="1" ht="12.75" thickBot="1">
      <c r="A5" s="614" t="s">
        <v>652</v>
      </c>
      <c r="B5" s="614" t="s">
        <v>115</v>
      </c>
      <c r="C5" s="818">
        <v>1</v>
      </c>
      <c r="D5" s="819"/>
      <c r="E5" s="573"/>
      <c r="F5" s="573" t="s">
        <v>493</v>
      </c>
      <c r="G5" s="617"/>
      <c r="H5" s="614"/>
      <c r="I5" s="618"/>
      <c r="J5" s="614"/>
      <c r="K5" s="614" t="str">
        <f t="shared" si="1"/>
        <v>06M.Формування прихильності до антиретровірусного лікування та психологічна підтримка ВІЛ-позитивних ув'язнених</v>
      </c>
      <c r="L5" s="614" t="str">
        <f t="shared" si="2"/>
        <v>06M.Формування прихильності до антиретровірусного лікування та психологічна підтримка ВІЛ-позитивних ув'язнених</v>
      </c>
      <c r="M5" s="619"/>
      <c r="N5" s="620" t="str">
        <f t="shared" si="0"/>
        <v>06M.Формування прихильності до антиретровірусного лікування та психологічна підтримка ВІЛ-позитивних ув'язнених</v>
      </c>
      <c r="O5" s="573" t="s">
        <v>534</v>
      </c>
      <c r="P5" s="595" t="s">
        <v>404</v>
      </c>
      <c r="Q5" s="573" t="s">
        <v>340</v>
      </c>
      <c r="R5" s="573"/>
      <c r="S5" s="623" t="s">
        <v>673</v>
      </c>
    </row>
    <row r="6" spans="1:19" s="620" customFormat="1" ht="12.75" thickBot="1">
      <c r="A6" s="616" t="s">
        <v>653</v>
      </c>
      <c r="B6" s="614" t="s">
        <v>115</v>
      </c>
      <c r="C6" s="818">
        <v>1</v>
      </c>
      <c r="D6" s="819"/>
      <c r="E6" s="573"/>
      <c r="F6" s="573" t="s">
        <v>494</v>
      </c>
      <c r="G6" s="617"/>
      <c r="H6" s="614"/>
      <c r="I6" s="618"/>
      <c r="J6" s="614"/>
      <c r="K6" s="614" t="str">
        <f t="shared" si="1"/>
        <v>07M.Забезпечення безперервності лікування ВІЛ-інфекції у осіб, які звільняються з місць позбавлення волі</v>
      </c>
      <c r="L6" s="614" t="str">
        <f t="shared" si="2"/>
        <v>07M.Забезпечення безперервності лікування ВІЛ-інфекції у осіб, які звільняються з місць позбавлення волі</v>
      </c>
      <c r="M6" s="619"/>
      <c r="N6" s="620" t="str">
        <f t="shared" si="0"/>
        <v>07M.Забезпечення безперервності лікування ВІЛ-інфекції у осіб, які звільняються з місць позбавлення волі</v>
      </c>
      <c r="O6" s="573" t="s">
        <v>534</v>
      </c>
      <c r="P6" s="595" t="s">
        <v>404</v>
      </c>
      <c r="Q6" s="573" t="s">
        <v>340</v>
      </c>
      <c r="R6" s="573"/>
      <c r="S6" s="622" t="s">
        <v>623</v>
      </c>
    </row>
    <row r="7" spans="1:19" s="620" customFormat="1" ht="12.75" thickBot="1">
      <c r="A7" s="616" t="s">
        <v>654</v>
      </c>
      <c r="B7" s="614" t="s">
        <v>115</v>
      </c>
      <c r="C7" s="818">
        <v>1</v>
      </c>
      <c r="D7" s="819"/>
      <c r="E7" s="573"/>
      <c r="F7" s="573" t="s">
        <v>495</v>
      </c>
      <c r="G7" s="617"/>
      <c r="H7" s="614"/>
      <c r="I7" s="618"/>
      <c r="J7" s="616"/>
      <c r="K7" s="614" t="str">
        <f t="shared" si="1"/>
        <v>08M.Формування прихильності до протитуберкульозного лікування та психосоціальна підтримка ув'язнених, хворих на ТБ</v>
      </c>
      <c r="L7" s="614" t="str">
        <f t="shared" si="2"/>
        <v>08M.Формування прихильності до протитуберкульозного лікування та психосоціальна підтримка ув'язнених, хворих на ТБ</v>
      </c>
      <c r="M7" s="619"/>
      <c r="N7" s="620" t="str">
        <f t="shared" si="0"/>
        <v>08M.Формування прихильності до протитуберкульозного лікування та психосоціальна підтримка ув'язнених, хворих на ТБ</v>
      </c>
      <c r="O7" s="573" t="s">
        <v>534</v>
      </c>
      <c r="P7" s="595" t="s">
        <v>404</v>
      </c>
      <c r="Q7" s="573" t="s">
        <v>340</v>
      </c>
      <c r="R7" s="573"/>
      <c r="S7" s="622" t="s">
        <v>623</v>
      </c>
    </row>
    <row r="8" spans="1:19" s="620" customFormat="1" ht="12.75" thickBot="1">
      <c r="A8" s="616" t="s">
        <v>655</v>
      </c>
      <c r="B8" s="614" t="s">
        <v>115</v>
      </c>
      <c r="C8" s="818">
        <v>1</v>
      </c>
      <c r="D8" s="819"/>
      <c r="E8" s="573"/>
      <c r="F8" s="573" t="s">
        <v>299</v>
      </c>
      <c r="G8" s="617"/>
      <c r="H8" s="614"/>
      <c r="I8" s="618"/>
      <c r="J8" s="616"/>
      <c r="K8" s="614" t="str">
        <f t="shared" si="1"/>
        <v>09M.Забезпечення продовження протитуберкульозного лікування у осіб, які звільняються з місць позбавлення волі</v>
      </c>
      <c r="L8" s="614" t="str">
        <f t="shared" si="2"/>
        <v>09M.Забезпечення продовження протитуберкульозного лікування у осіб, які звільняються з місць позбавлення волі</v>
      </c>
      <c r="M8" s="619"/>
      <c r="N8" s="620" t="str">
        <f t="shared" si="0"/>
        <v>09M.Забезпечення продовження протитуберкульозного лікування у осіб, які звільняються з місць позбавлення волі</v>
      </c>
      <c r="O8" s="573" t="s">
        <v>534</v>
      </c>
      <c r="P8" s="595" t="s">
        <v>404</v>
      </c>
      <c r="Q8" s="573" t="s">
        <v>340</v>
      </c>
      <c r="R8" s="573"/>
      <c r="S8" s="622" t="s">
        <v>623</v>
      </c>
    </row>
    <row r="9" spans="1:19" s="620" customFormat="1" ht="12.75" thickBot="1">
      <c r="A9" s="616" t="s">
        <v>656</v>
      </c>
      <c r="B9" s="614" t="s">
        <v>115</v>
      </c>
      <c r="C9" s="818">
        <v>1</v>
      </c>
      <c r="D9" s="819"/>
      <c r="E9" s="573"/>
      <c r="F9" s="573" t="s">
        <v>496</v>
      </c>
      <c r="G9" s="617"/>
      <c r="H9" s="614"/>
      <c r="I9" s="618"/>
      <c r="J9" s="616"/>
      <c r="K9" s="614" t="str">
        <f t="shared" si="1"/>
        <v xml:space="preserve">10M.Підтримка та інституційний розвиток ТБ спільнот
</v>
      </c>
      <c r="L9" s="614" t="str">
        <f t="shared" si="2"/>
        <v xml:space="preserve">10M.Підтримка та інституційний розвиток ТБ спільнот
</v>
      </c>
      <c r="M9" s="619"/>
      <c r="N9" s="620" t="str">
        <f t="shared" si="0"/>
        <v xml:space="preserve">10M.Підтримка та інституційний розвиток ТБ спільнот
</v>
      </c>
      <c r="O9" s="573" t="s">
        <v>534</v>
      </c>
      <c r="P9" s="595" t="s">
        <v>404</v>
      </c>
      <c r="Q9" s="573" t="s">
        <v>341</v>
      </c>
      <c r="R9" s="573"/>
      <c r="S9" s="622" t="s">
        <v>623</v>
      </c>
    </row>
    <row r="10" spans="1:19" s="620" customFormat="1" ht="12.75" thickBot="1">
      <c r="A10" s="616" t="s">
        <v>657</v>
      </c>
      <c r="B10" s="614" t="s">
        <v>115</v>
      </c>
      <c r="C10" s="818">
        <v>1</v>
      </c>
      <c r="D10" s="819"/>
      <c r="E10" s="573"/>
      <c r="F10" s="573" t="s">
        <v>310</v>
      </c>
      <c r="G10" s="617"/>
      <c r="H10" s="614"/>
      <c r="I10" s="618"/>
      <c r="J10" s="616"/>
      <c r="K10" s="614" t="str">
        <f t="shared" si="1"/>
        <v>11M.Адвокація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v>
      </c>
      <c r="L10" s="614" t="str">
        <f t="shared" si="2"/>
        <v>11M.Адвокація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v>
      </c>
      <c r="M10" s="619"/>
      <c r="N10" s="620" t="str">
        <f t="shared" si="0"/>
        <v>11M.Адвокація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регіональному рівні для ключових груп населення</v>
      </c>
      <c r="O10" s="573" t="s">
        <v>534</v>
      </c>
      <c r="P10" s="595" t="s">
        <v>404</v>
      </c>
      <c r="Q10" s="573" t="s">
        <v>341</v>
      </c>
      <c r="R10" s="573"/>
      <c r="S10" s="622" t="s">
        <v>623</v>
      </c>
    </row>
    <row r="11" spans="1:19" s="620" customFormat="1" ht="12.75" thickBot="1">
      <c r="A11" s="616" t="s">
        <v>658</v>
      </c>
      <c r="B11" s="614" t="s">
        <v>115</v>
      </c>
      <c r="C11" s="818">
        <v>2</v>
      </c>
      <c r="D11" s="573"/>
      <c r="E11" s="573"/>
      <c r="F11" s="573" t="s">
        <v>311</v>
      </c>
      <c r="G11" s="617"/>
      <c r="H11" s="614"/>
      <c r="I11" s="618"/>
      <c r="J11" s="616"/>
      <c r="K11" s="614" t="str">
        <f t="shared" si="1"/>
        <v>12M.Адвокація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v>
      </c>
      <c r="L11" s="614" t="str">
        <f t="shared" si="2"/>
        <v>12M.Адвокація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v>
      </c>
      <c r="N11" s="620" t="str">
        <f t="shared" si="0"/>
        <v>12M.Адвокація моделі сталої відповіді на епідемії та надання послуг з профілактики, лікування та догляду і підтримки ВІЛ-інфекції, туберкульозу, вірусних гепатитів на національному рівні</v>
      </c>
      <c r="O11" s="573" t="s">
        <v>534</v>
      </c>
      <c r="P11" s="595" t="s">
        <v>404</v>
      </c>
      <c r="Q11" s="573" t="s">
        <v>341</v>
      </c>
      <c r="R11" s="573"/>
      <c r="S11" s="622" t="s">
        <v>623</v>
      </c>
    </row>
    <row r="12" spans="1:19" s="620" customFormat="1" ht="12.75" thickBot="1">
      <c r="A12" s="616" t="s">
        <v>659</v>
      </c>
      <c r="B12" s="614" t="s">
        <v>115</v>
      </c>
      <c r="C12" s="818">
        <v>2</v>
      </c>
      <c r="D12" s="573"/>
      <c r="E12" s="573"/>
      <c r="F12" s="573" t="s">
        <v>312</v>
      </c>
      <c r="G12" s="617"/>
      <c r="H12" s="614"/>
      <c r="I12" s="618"/>
      <c r="J12" s="616"/>
      <c r="K12" s="614" t="str">
        <f t="shared" si="1"/>
        <v>13M.Розвиток потенціалу спільноти колишніх ув’язнених</v>
      </c>
      <c r="L12" s="614" t="str">
        <f t="shared" si="2"/>
        <v>13M.Розвиток потенціалу спільноти колишніх ув’язнених</v>
      </c>
      <c r="N12" s="620" t="str">
        <f t="shared" si="0"/>
        <v>13M.Розвиток потенціалу спільноти колишніх ув’язнених</v>
      </c>
      <c r="O12" s="573" t="s">
        <v>534</v>
      </c>
      <c r="P12" s="595" t="s">
        <v>404</v>
      </c>
      <c r="Q12" s="573" t="s">
        <v>341</v>
      </c>
      <c r="R12" s="573"/>
      <c r="S12" s="622" t="s">
        <v>623</v>
      </c>
    </row>
    <row r="13" spans="1:19" s="620" customFormat="1" ht="12.75" thickBot="1">
      <c r="A13" s="616" t="s">
        <v>660</v>
      </c>
      <c r="B13" s="614" t="s">
        <v>115</v>
      </c>
      <c r="C13" s="818">
        <v>2</v>
      </c>
      <c r="D13" s="573"/>
      <c r="E13" s="573"/>
      <c r="F13" s="573" t="s">
        <v>313</v>
      </c>
      <c r="G13" s="617"/>
      <c r="H13" s="614"/>
      <c r="I13" s="618"/>
      <c r="J13" s="616"/>
      <c r="K13" s="614" t="str">
        <f t="shared" si="1"/>
        <v>14M.Розвиток потенціалу спільноти секс працівників</v>
      </c>
      <c r="L13" s="614" t="str">
        <f t="shared" si="2"/>
        <v>14M.Розвиток потенціалу спільноти секс працівників</v>
      </c>
      <c r="N13" s="620" t="str">
        <f t="shared" si="0"/>
        <v>14M.Розвиток потенціалу спільноти секс працівників</v>
      </c>
      <c r="O13" s="573" t="s">
        <v>534</v>
      </c>
      <c r="P13" s="595" t="s">
        <v>404</v>
      </c>
      <c r="Q13" s="573" t="s">
        <v>341</v>
      </c>
      <c r="R13" s="573"/>
      <c r="S13" s="622" t="s">
        <v>623</v>
      </c>
    </row>
    <row r="14" spans="1:19" s="620" customFormat="1" ht="12.75" thickBot="1">
      <c r="A14" s="616" t="s">
        <v>661</v>
      </c>
      <c r="B14" s="614" t="s">
        <v>115</v>
      </c>
      <c r="C14" s="818">
        <v>2</v>
      </c>
      <c r="D14" s="573"/>
      <c r="E14" s="573"/>
      <c r="F14" s="573" t="s">
        <v>314</v>
      </c>
      <c r="G14" s="617"/>
      <c r="H14" s="614"/>
      <c r="K14" s="614" t="str">
        <f t="shared" si="1"/>
        <v>15M.Розвиток потенціалу спільноти чоловіків, які мають секс з чоловіками</v>
      </c>
      <c r="L14" s="614" t="str">
        <f t="shared" si="2"/>
        <v>15M.Розвиток потенціалу спільноти чоловіків, які мають секс з чоловіками</v>
      </c>
      <c r="N14" s="620" t="str">
        <f t="shared" si="0"/>
        <v>15M.Розвиток потенціалу спільноти чоловіків, які мають секс з чоловіками</v>
      </c>
      <c r="O14" s="573" t="s">
        <v>534</v>
      </c>
      <c r="P14" s="595" t="s">
        <v>404</v>
      </c>
      <c r="Q14" s="573" t="s">
        <v>341</v>
      </c>
      <c r="R14" s="573"/>
      <c r="S14" s="622" t="s">
        <v>623</v>
      </c>
    </row>
    <row r="15" spans="1:19" s="620" customFormat="1" ht="12.75" thickBot="1">
      <c r="A15" s="616" t="s">
        <v>662</v>
      </c>
      <c r="B15" s="614" t="s">
        <v>115</v>
      </c>
      <c r="C15" s="818">
        <v>2</v>
      </c>
      <c r="D15" s="573"/>
      <c r="E15" s="573"/>
      <c r="F15" s="573" t="s">
        <v>315</v>
      </c>
      <c r="G15" s="617"/>
      <c r="H15" s="614"/>
      <c r="K15" s="614" t="str">
        <f t="shared" si="1"/>
        <v>16M.Розвиток потенціалу спільноти людей, які вживають ін’єкційні наркотики</v>
      </c>
      <c r="L15" s="614" t="str">
        <f t="shared" si="2"/>
        <v>16M.Розвиток потенціалу спільноти людей, які вживають ін’єкційні наркотики</v>
      </c>
      <c r="N15" s="620" t="str">
        <f t="shared" si="0"/>
        <v>16M.Розвиток потенціалу спільноти людей, які вживають ін’єкційні наркотики</v>
      </c>
      <c r="O15" s="573" t="s">
        <v>534</v>
      </c>
      <c r="P15" s="595" t="s">
        <v>404</v>
      </c>
      <c r="Q15" s="573" t="s">
        <v>341</v>
      </c>
      <c r="R15" s="573"/>
      <c r="S15" s="622" t="s">
        <v>623</v>
      </c>
    </row>
    <row r="16" spans="1:19" s="620" customFormat="1" ht="12.75" thickBot="1">
      <c r="A16" s="616" t="s">
        <v>663</v>
      </c>
      <c r="B16" s="614" t="s">
        <v>115</v>
      </c>
      <c r="C16" s="818">
        <v>2</v>
      </c>
      <c r="D16" s="573"/>
      <c r="E16" s="573"/>
      <c r="F16" s="573" t="s">
        <v>316</v>
      </c>
      <c r="G16" s="617"/>
      <c r="H16" s="614"/>
      <c r="K16" s="614" t="str">
        <f t="shared" si="1"/>
        <v>17M.Розвиток потенціалу спільноти жінок, які живуть з ВІЛ</v>
      </c>
      <c r="L16" s="614" t="str">
        <f t="shared" si="2"/>
        <v>17M.Розвиток потенціалу спільноти жінок, які живуть з ВІЛ</v>
      </c>
      <c r="N16" s="620" t="str">
        <f t="shared" si="0"/>
        <v>17M.Розвиток потенціалу спільноти жінок, які живуть з ВІЛ</v>
      </c>
      <c r="O16" s="573" t="s">
        <v>534</v>
      </c>
      <c r="P16" s="595" t="s">
        <v>404</v>
      </c>
      <c r="Q16" s="573" t="s">
        <v>341</v>
      </c>
      <c r="R16" s="573"/>
      <c r="S16" s="622" t="s">
        <v>623</v>
      </c>
    </row>
    <row r="17" spans="1:19" s="620" customFormat="1" ht="12.75" thickBot="1">
      <c r="A17" s="616" t="s">
        <v>664</v>
      </c>
      <c r="B17" s="614" t="s">
        <v>115</v>
      </c>
      <c r="C17" s="818">
        <v>2</v>
      </c>
      <c r="D17" s="573"/>
      <c r="E17" s="573"/>
      <c r="F17" s="573" t="s">
        <v>317</v>
      </c>
      <c r="G17" s="617"/>
      <c r="H17" s="614"/>
      <c r="K17" s="614" t="str">
        <f t="shared" si="1"/>
        <v>18M.Розвиток системи підтримки ВІЛ-позитивних підлітків та молоді</v>
      </c>
      <c r="L17" s="614" t="str">
        <f t="shared" si="2"/>
        <v>18M.Розвиток системи підтримки ВІЛ-позитивних підлітків та молоді</v>
      </c>
      <c r="N17" s="620" t="str">
        <f t="shared" si="0"/>
        <v>18M.Розвиток системи підтримки ВІЛ-позитивних підлітків та молоді</v>
      </c>
      <c r="O17" s="573" t="s">
        <v>534</v>
      </c>
      <c r="P17" s="595" t="s">
        <v>404</v>
      </c>
      <c r="Q17" s="573" t="s">
        <v>341</v>
      </c>
      <c r="R17" s="573"/>
      <c r="S17" s="622" t="s">
        <v>623</v>
      </c>
    </row>
    <row r="18" spans="1:19" s="620" customFormat="1" ht="12.75" thickBot="1">
      <c r="A18" s="616" t="s">
        <v>665</v>
      </c>
      <c r="B18" s="614" t="s">
        <v>115</v>
      </c>
      <c r="C18" s="818">
        <v>2</v>
      </c>
      <c r="D18" s="573"/>
      <c r="E18" s="573"/>
      <c r="F18" s="573" t="s">
        <v>319</v>
      </c>
      <c r="G18" s="617"/>
      <c r="H18" s="614"/>
      <c r="K18" s="614" t="str">
        <f t="shared" si="1"/>
        <v>20M.Розширення участі спільнот у програмах лікування та профілактики ТБ</v>
      </c>
      <c r="L18" s="614" t="str">
        <f t="shared" si="2"/>
        <v>20M.Розширення участі спільнот у програмах лікування та профілактики ТБ</v>
      </c>
      <c r="N18" s="620" t="str">
        <f t="shared" si="0"/>
        <v>20M.Розширення участі спільнот у програмах лікування та профілактики ТБ</v>
      </c>
      <c r="O18" s="573" t="s">
        <v>534</v>
      </c>
      <c r="P18" s="595" t="s">
        <v>404</v>
      </c>
      <c r="Q18" s="573" t="s">
        <v>341</v>
      </c>
      <c r="R18" s="573"/>
      <c r="S18" s="622" t="s">
        <v>623</v>
      </c>
    </row>
    <row r="19" spans="1:19" s="620" customFormat="1" ht="12.75" thickBot="1">
      <c r="A19" s="616" t="s">
        <v>497</v>
      </c>
      <c r="B19" s="614" t="s">
        <v>115</v>
      </c>
      <c r="C19" s="818">
        <v>2</v>
      </c>
      <c r="D19" s="573"/>
      <c r="E19" s="573"/>
      <c r="F19" s="573" t="s">
        <v>621</v>
      </c>
      <c r="G19" s="617"/>
      <c r="H19" s="614"/>
      <c r="K19" s="614" t="str">
        <f t="shared" si="1"/>
        <v>21M.Забезпечення ДОТ та психосоціального супроводу клієнтів з ТБ, ВІЛ/ТБ на амбулаторному етапі лікування</v>
      </c>
      <c r="L19" s="614" t="str">
        <f t="shared" si="2"/>
        <v>21M.Забезпечення ДОТ та психосоціального супроводу клієнтів з ТБ, ВІЛ/ТБ на амбулаторному етапі лікування</v>
      </c>
      <c r="N19" s="620" t="str">
        <f t="shared" si="0"/>
        <v>21M.Забезпечення ДОТ та психосоціального супроводу клієнтів з ТБ, ВІЛ/ТБ на амбулаторному етапі лікування</v>
      </c>
      <c r="O19" s="573" t="s">
        <v>546</v>
      </c>
      <c r="P19" s="596" t="s">
        <v>403</v>
      </c>
      <c r="Q19" s="573" t="s">
        <v>340</v>
      </c>
      <c r="R19" s="573"/>
      <c r="S19" s="622" t="s">
        <v>644</v>
      </c>
    </row>
    <row r="20" spans="1:19" s="620" customFormat="1" ht="12.75" thickBot="1">
      <c r="A20" s="616" t="s">
        <v>305</v>
      </c>
      <c r="B20" s="614" t="s">
        <v>115</v>
      </c>
      <c r="C20" s="818">
        <v>3</v>
      </c>
      <c r="D20" s="573"/>
      <c r="E20" s="573"/>
      <c r="F20" s="573" t="s">
        <v>499</v>
      </c>
      <c r="G20" s="617"/>
      <c r="H20" s="614"/>
      <c r="K20" s="614" t="str">
        <f t="shared" si="1"/>
        <v>22М.Забезпечення ДОТ та психосоціального супроводу клієнтів з МРТБ/РРТБ (включаючи ВІЛ/ТБ) на амбулаторному етапі лікування</v>
      </c>
      <c r="L20" s="614" t="str">
        <f t="shared" si="2"/>
        <v>22М.Забезпечення ДОТ та психосоціального супроводу клієнтів з МРТБ/РРТБ (включаючи ВІЛ/ТБ) на амбулаторному етапі лікування</v>
      </c>
      <c r="N20" s="620" t="str">
        <f t="shared" si="0"/>
        <v>22М.Забезпечення ДОТ та психосоціального супроводу клієнтів з МРТБ/РРТБ (включаючи ВІЛ/ТБ) на амбулаторному етапі лікування</v>
      </c>
      <c r="O20" s="573" t="s">
        <v>546</v>
      </c>
      <c r="P20" s="596" t="s">
        <v>403</v>
      </c>
      <c r="Q20" s="573" t="s">
        <v>340</v>
      </c>
      <c r="R20" s="573"/>
      <c r="S20" s="622" t="s">
        <v>644</v>
      </c>
    </row>
    <row r="21" spans="1:19" s="620" customFormat="1" ht="12.75" thickBot="1">
      <c r="A21" s="616" t="s">
        <v>306</v>
      </c>
      <c r="B21" s="614" t="s">
        <v>115</v>
      </c>
      <c r="C21" s="818">
        <v>4</v>
      </c>
      <c r="D21" s="573"/>
      <c r="E21" s="573"/>
      <c r="F21" s="573" t="s">
        <v>500</v>
      </c>
      <c r="G21" s="624"/>
      <c r="K21" s="614" t="str">
        <f t="shared" si="1"/>
        <v>23М.Підтримка загальнонаціональної гарячої лінії з питань ТБ та ВІЛ/СНІД</v>
      </c>
      <c r="L21" s="614" t="str">
        <f t="shared" si="2"/>
        <v>23М.Підтримка загальнонаціональної гарячої лінії з питань ТБ та ВІЛ/СНІД</v>
      </c>
      <c r="N21" s="620" t="str">
        <f t="shared" si="0"/>
        <v>23М.Підтримка загальнонаціональної гарячої лінії з питань ТБ та ВІЛ/СНІД</v>
      </c>
      <c r="O21" s="573" t="s">
        <v>534</v>
      </c>
      <c r="P21" s="595" t="s">
        <v>404</v>
      </c>
      <c r="Q21" s="573" t="s">
        <v>341</v>
      </c>
      <c r="R21" s="573"/>
      <c r="S21" s="622" t="s">
        <v>623</v>
      </c>
    </row>
    <row r="22" spans="1:19" s="620" customFormat="1" ht="12.75" thickBot="1">
      <c r="A22" s="625" t="s">
        <v>307</v>
      </c>
      <c r="B22" s="614" t="s">
        <v>115</v>
      </c>
      <c r="C22" s="818">
        <v>4</v>
      </c>
      <c r="D22" s="573"/>
      <c r="E22" s="573"/>
      <c r="F22" s="626" t="s">
        <v>320</v>
      </c>
      <c r="G22" s="624"/>
      <c r="K22" s="614" t="str">
        <f t="shared" si="1"/>
        <v>24М.Реалізація комплексних програм виявлення ВІЛ у статевих партнерів та представників інших уразливих до ВІЛ груп</v>
      </c>
      <c r="L22" s="614" t="str">
        <f t="shared" si="2"/>
        <v>24М.Реалізація комплексних програм виявлення ВІЛ у статевих партнерів та представників інших уразливих до ВІЛ груп</v>
      </c>
      <c r="N22" s="620" t="str">
        <f t="shared" si="0"/>
        <v>24М.Реалізація комплексних програм виявлення ВІЛ у статевих партнерів та представників інших уразливих до ВІЛ груп</v>
      </c>
      <c r="O22" s="626" t="s">
        <v>546</v>
      </c>
      <c r="P22" s="596" t="s">
        <v>403</v>
      </c>
      <c r="Q22" s="626" t="s">
        <v>340</v>
      </c>
      <c r="R22" s="612"/>
      <c r="S22" s="622" t="s">
        <v>623</v>
      </c>
    </row>
    <row r="23" spans="1:19" s="620" customFormat="1" ht="12.75" thickBot="1">
      <c r="A23" s="616" t="s">
        <v>666</v>
      </c>
      <c r="B23" s="614" t="s">
        <v>115</v>
      </c>
      <c r="C23" s="818">
        <v>4</v>
      </c>
      <c r="D23" s="573"/>
      <c r="E23" s="573"/>
      <c r="F23" s="573" t="s">
        <v>501</v>
      </c>
      <c r="G23" s="624"/>
      <c r="K23" s="614" t="str">
        <f t="shared" ref="K23:K31" si="3">A23&amp;"."&amp;F23</f>
        <v>25М1.Комплексний супровід ЛЖВ з метою формування прихильності до АРТ</v>
      </c>
      <c r="L23" s="614" t="str">
        <f t="shared" si="2"/>
        <v>25М1.Комплексний супровід ЛЖВ з метою формування прихильності до АРТ</v>
      </c>
      <c r="N23" s="620" t="str">
        <f t="shared" ref="N23:N31" si="4">L23</f>
        <v>25М1.Комплексний супровід ЛЖВ з метою формування прихильності до АРТ</v>
      </c>
      <c r="O23" s="573" t="s">
        <v>546</v>
      </c>
      <c r="P23" s="596" t="s">
        <v>403</v>
      </c>
      <c r="Q23" s="573" t="s">
        <v>340</v>
      </c>
      <c r="R23" s="573"/>
      <c r="S23" s="627" t="s">
        <v>624</v>
      </c>
    </row>
    <row r="24" spans="1:19" s="620" customFormat="1" ht="12.75" thickBot="1">
      <c r="A24" s="616" t="s">
        <v>667</v>
      </c>
      <c r="B24" s="614" t="s">
        <v>115</v>
      </c>
      <c r="C24" s="818">
        <v>4</v>
      </c>
      <c r="D24" s="573"/>
      <c r="E24" s="573"/>
      <c r="F24" s="573" t="s">
        <v>501</v>
      </c>
      <c r="G24" s="624"/>
      <c r="K24" s="614" t="str">
        <f t="shared" si="3"/>
        <v>25М2.Комплексний супровід ЛЖВ з метою формування прихильності до АРТ</v>
      </c>
      <c r="L24" s="614" t="str">
        <f t="shared" si="2"/>
        <v>25М2.Комплексний супровід ЛЖВ з метою формування прихильності до АРТ</v>
      </c>
      <c r="N24" s="620" t="str">
        <f t="shared" si="4"/>
        <v>25М2.Комплексний супровід ЛЖВ з метою формування прихильності до АРТ</v>
      </c>
      <c r="O24" s="573" t="s">
        <v>534</v>
      </c>
      <c r="P24" s="595" t="s">
        <v>404</v>
      </c>
      <c r="Q24" s="573" t="s">
        <v>340</v>
      </c>
      <c r="R24" s="573"/>
      <c r="S24" s="627" t="s">
        <v>624</v>
      </c>
    </row>
    <row r="25" spans="1:19" s="620" customFormat="1" ht="12.75" thickBot="1">
      <c r="A25" s="616" t="s">
        <v>309</v>
      </c>
      <c r="B25" s="614" t="s">
        <v>115</v>
      </c>
      <c r="C25" s="818">
        <v>4</v>
      </c>
      <c r="D25" s="573"/>
      <c r="E25" s="573"/>
      <c r="F25" s="573" t="s">
        <v>502</v>
      </c>
      <c r="G25" s="624"/>
      <c r="K25" s="614" t="str">
        <f t="shared" si="3"/>
        <v>26М.Залучення ЛВІН до медичних ВІЛ-сервісів та формування стійкої прихильності до лікування</v>
      </c>
      <c r="L25" s="614" t="str">
        <f t="shared" si="2"/>
        <v>26М.Залучення ЛВІН до медичних ВІЛ-сервісів та формування стійкої прихильності до лікування</v>
      </c>
      <c r="N25" s="620" t="str">
        <f t="shared" si="4"/>
        <v>26М.Залучення ЛВІН до медичних ВІЛ-сервісів та формування стійкої прихильності до лікування</v>
      </c>
      <c r="O25" s="621" t="s">
        <v>546</v>
      </c>
      <c r="P25" s="596" t="s">
        <v>403</v>
      </c>
      <c r="Q25" s="573" t="s">
        <v>340</v>
      </c>
      <c r="R25" s="573"/>
      <c r="S25" s="627" t="s">
        <v>624</v>
      </c>
    </row>
    <row r="26" spans="1:19" s="620" customFormat="1" ht="12.75" thickBot="1">
      <c r="A26" s="616" t="s">
        <v>503</v>
      </c>
      <c r="B26" s="614" t="s">
        <v>115</v>
      </c>
      <c r="C26" s="818">
        <v>5</v>
      </c>
      <c r="D26" s="573"/>
      <c r="E26" s="573"/>
      <c r="F26" s="573" t="s">
        <v>637</v>
      </c>
      <c r="G26" s="624"/>
      <c r="K26" s="614" t="str">
        <f t="shared" si="3"/>
        <v>27М.Лікування, догляд і підтримка ВІЛ-позитивних дорослих  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v>
      </c>
      <c r="L26" s="614" t="str">
        <f t="shared" si="2"/>
        <v>27М.Лікування, догляд і підтримка ВІЛ-позитивних дорослих  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v>
      </c>
      <c r="N26" s="620" t="str">
        <f t="shared" si="4"/>
        <v>27М.Лікування, догляд і підтримка ВІЛ-позитивних дорослих  пацієнтів відділення СНІДу Клініки ДУ
«Інститут епідеміології і інфекційних хвороб ім. Л.В. Громашевського НАМН
України», які належать до найвищої категорії складності</v>
      </c>
      <c r="O26" s="573" t="s">
        <v>534</v>
      </c>
      <c r="P26" s="595" t="s">
        <v>404</v>
      </c>
      <c r="Q26" s="573" t="s">
        <v>340</v>
      </c>
      <c r="R26" s="573"/>
      <c r="S26" s="627" t="s">
        <v>624</v>
      </c>
    </row>
    <row r="27" spans="1:19" s="620" customFormat="1" ht="12.75" thickBot="1">
      <c r="A27" s="616" t="s">
        <v>505</v>
      </c>
      <c r="B27" s="614" t="s">
        <v>115</v>
      </c>
      <c r="C27" s="818">
        <v>5</v>
      </c>
      <c r="D27" s="573"/>
      <c r="E27" s="573"/>
      <c r="F27" s="573" t="s">
        <v>506</v>
      </c>
      <c r="G27" s="624"/>
      <c r="K27" s="614" t="str">
        <f t="shared" si="3"/>
        <v>28М.Лікування, догляд і підтримка пацієнтів дитячого та підліткового віку на
базі Центру інфекційних хвороб  «Клініка
для лікування дітей, хворих на ВІЛ-інфекцію/СНІД» НДСЛ «ОХМАТДИТ», які належать
до найвищої категорії складності</v>
      </c>
      <c r="L27" s="614" t="str">
        <f t="shared" si="2"/>
        <v>28М.Лікування, догляд і підтримка пацієнтів дитячого та підліткового віку на
базі Центру інфекційних хвороб  «Клініка
для лікування дітей, хворих на ВІЛ-інфекцію/СНІД» НДСЛ «ОХМАТДИТ», які належать
до найвищої категорії складності</v>
      </c>
      <c r="N27" s="620" t="str">
        <f t="shared" si="4"/>
        <v>28М.Лікування, догляд і підтримка пацієнтів дитячого та підліткового віку на
базі Центру інфекційних хвороб  «Клініка
для лікування дітей, хворих на ВІЛ-інфекцію/СНІД» НДСЛ «ОХМАТДИТ», які належать
до найвищої категорії складності</v>
      </c>
      <c r="O27" s="573" t="s">
        <v>534</v>
      </c>
      <c r="P27" s="595" t="s">
        <v>404</v>
      </c>
      <c r="Q27" s="573" t="s">
        <v>340</v>
      </c>
      <c r="R27" s="573"/>
      <c r="S27" s="627" t="s">
        <v>624</v>
      </c>
    </row>
    <row r="28" spans="1:19" s="620" customFormat="1" ht="12.75" thickBot="1">
      <c r="A28" s="616" t="s">
        <v>507</v>
      </c>
      <c r="B28" s="614" t="s">
        <v>115</v>
      </c>
      <c r="C28" s="818">
        <v>5</v>
      </c>
      <c r="D28" s="573"/>
      <c r="E28" s="573"/>
      <c r="F28" s="573" t="s">
        <v>508</v>
      </c>
      <c r="G28" s="624"/>
      <c r="K28" s="614" t="str">
        <f t="shared" si="3"/>
        <v>29М.Створення правової мережі для захисту прав людей, які живуть з ВІЛ/СНІД, представників ключових спільнот ЛЖВ та осіб, хворих на туберкульоз.</v>
      </c>
      <c r="L28" s="614" t="str">
        <f t="shared" si="2"/>
        <v>29М.Створення правової мережі для захисту прав людей, які живуть з ВІЛ/СНІД, представників ключових спільнот ЛЖВ та осіб, хворих на туберкульоз.</v>
      </c>
      <c r="N28" s="620" t="str">
        <f t="shared" si="4"/>
        <v>29М.Створення правової мережі для захисту прав людей, які живуть з ВІЛ/СНІД, представників ключових спільнот ЛЖВ та осіб, хворих на туберкульоз.</v>
      </c>
      <c r="O28" s="573" t="s">
        <v>534</v>
      </c>
      <c r="P28" s="595" t="s">
        <v>404</v>
      </c>
      <c r="Q28" s="573" t="s">
        <v>341</v>
      </c>
      <c r="R28" s="573"/>
      <c r="S28" s="622" t="s">
        <v>623</v>
      </c>
    </row>
    <row r="29" spans="1:19" s="620" customFormat="1" ht="12.75" thickBot="1">
      <c r="A29" s="628" t="s">
        <v>509</v>
      </c>
      <c r="B29" s="614" t="s">
        <v>115</v>
      </c>
      <c r="C29" s="818"/>
      <c r="D29" s="573"/>
      <c r="E29" s="573"/>
      <c r="F29" s="573" t="s">
        <v>670</v>
      </c>
      <c r="G29" s="624"/>
      <c r="K29" s="614" t="str">
        <f t="shared" si="3"/>
        <v>30М.Комплексний супровід ВІЛ+ вагітних, породіль з груп ризику та дітей народжених ВІЛ+ матерями (Мама+)</v>
      </c>
      <c r="L29" s="614" t="str">
        <f t="shared" si="2"/>
        <v>30М.Комплексний супровід ВІЛ+ вагітних, породіль з груп ризику та дітей народжених ВІЛ+ матерями (Мама+)</v>
      </c>
      <c r="N29" s="620" t="str">
        <f t="shared" si="4"/>
        <v>30М.Комплексний супровід ВІЛ+ вагітних, породіль з груп ризику та дітей народжених ВІЛ+ матерями (Мама+)</v>
      </c>
      <c r="O29" s="573" t="s">
        <v>534</v>
      </c>
      <c r="P29" s="595" t="s">
        <v>404</v>
      </c>
      <c r="Q29" s="573" t="s">
        <v>340</v>
      </c>
      <c r="R29" s="573"/>
      <c r="S29" s="623" t="s">
        <v>672</v>
      </c>
    </row>
    <row r="30" spans="1:19" s="620" customFormat="1" ht="12.75" thickBot="1">
      <c r="A30" s="625" t="s">
        <v>511</v>
      </c>
      <c r="B30" s="614" t="s">
        <v>115</v>
      </c>
      <c r="C30" s="818"/>
      <c r="D30" s="573"/>
      <c r="E30" s="573"/>
      <c r="F30" s="626" t="s">
        <v>512</v>
      </c>
      <c r="G30" s="624"/>
      <c r="K30" s="614" t="str">
        <f t="shared" si="3"/>
        <v>35М.Подолання стигми та дискримінації стосовно секс працівників з боку представників правоохоронних органів на національному та регіональному рівнях</v>
      </c>
      <c r="L30" s="614" t="str">
        <f t="shared" si="2"/>
        <v>35М.Подолання стигми та дискримінації стосовно секс працівників з боку представників правоохоронних органів на національному та регіональному рівнях</v>
      </c>
      <c r="N30" s="620" t="str">
        <f t="shared" si="4"/>
        <v>35М.Подолання стигми та дискримінації стосовно секс працівників з боку представників правоохоронних органів на національному та регіональному рівнях</v>
      </c>
      <c r="O30" s="626" t="s">
        <v>534</v>
      </c>
      <c r="P30" s="595" t="s">
        <v>404</v>
      </c>
      <c r="Q30" s="626" t="s">
        <v>341</v>
      </c>
      <c r="R30" s="612"/>
      <c r="S30" s="622" t="s">
        <v>623</v>
      </c>
    </row>
    <row r="31" spans="1:19" s="620" customFormat="1" ht="12.75" thickBot="1">
      <c r="A31" s="625" t="s">
        <v>513</v>
      </c>
      <c r="B31" s="614" t="s">
        <v>115</v>
      </c>
      <c r="C31" s="818"/>
      <c r="D31" s="573"/>
      <c r="E31" s="573"/>
      <c r="F31" s="626" t="s">
        <v>514</v>
      </c>
      <c r="G31" s="624"/>
      <c r="K31" s="614" t="str">
        <f t="shared" si="3"/>
        <v>36М.Подолання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v>
      </c>
      <c r="L31" s="614" t="str">
        <f t="shared" si="2"/>
        <v>36М.Подолання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v>
      </c>
      <c r="N31" s="620" t="str">
        <f t="shared" si="4"/>
        <v>36М.Подолання стигми та дискримінації стосовно уразливих до ВІЛ груп населення, які перебувають/перебували у пенітенціарній системі, з боку представників правоохоронних органів на національному та регіональному рівнях.</v>
      </c>
      <c r="O31" s="626" t="s">
        <v>534</v>
      </c>
      <c r="P31" s="595" t="s">
        <v>404</v>
      </c>
      <c r="Q31" s="626" t="s">
        <v>341</v>
      </c>
      <c r="R31" s="612"/>
      <c r="S31" s="622" t="s">
        <v>623</v>
      </c>
    </row>
    <row r="32" spans="1:19" s="620" customFormat="1" ht="12.75" thickBot="1">
      <c r="A32" s="628" t="s">
        <v>515</v>
      </c>
      <c r="B32" s="614" t="s">
        <v>115</v>
      </c>
      <c r="C32" s="818"/>
      <c r="D32" s="573"/>
      <c r="E32" s="573"/>
      <c r="F32" s="573" t="s">
        <v>516</v>
      </c>
      <c r="G32" s="624"/>
      <c r="K32" s="614" t="str">
        <f t="shared" ref="K32:K70" si="5">A32&amp;"."&amp;F32</f>
        <v>37М.Створення мережі параюристів для моніторингу порушень прав ЧСЧ, підлітків яких торкнулась епідемія ВІЛ/СНІД</v>
      </c>
      <c r="L32" s="614" t="str">
        <f t="shared" si="2"/>
        <v>37М.Створення мережі параюристів для моніторингу порушень прав ЧСЧ, підлітків яких торкнулась епідемія ВІЛ/СНІД</v>
      </c>
      <c r="N32" s="620" t="str">
        <f t="shared" si="0"/>
        <v>37М.Створення мережі параюристів для моніторингу порушень прав ЧСЧ, підлітків яких торкнулась епідемія ВІЛ/СНІД</v>
      </c>
      <c r="O32" s="573" t="s">
        <v>534</v>
      </c>
      <c r="P32" s="595" t="s">
        <v>404</v>
      </c>
      <c r="Q32" s="573" t="s">
        <v>341</v>
      </c>
      <c r="R32" s="573"/>
      <c r="S32" s="622" t="s">
        <v>623</v>
      </c>
    </row>
    <row r="33" spans="1:21" s="620" customFormat="1" ht="12.75" thickBot="1">
      <c r="A33" s="628" t="s">
        <v>517</v>
      </c>
      <c r="B33" s="614" t="s">
        <v>115</v>
      </c>
      <c r="C33" s="818"/>
      <c r="D33" s="573"/>
      <c r="E33" s="573"/>
      <c r="F33" s="573" t="s">
        <v>518</v>
      </c>
      <c r="G33" s="624"/>
      <c r="K33" s="614" t="str">
        <f t="shared" si="5"/>
        <v>38М.Посилення якості системи надання безоплатної правової допомоги в Україні уразливим до ВІЛ групам населення.</v>
      </c>
      <c r="L33" s="614" t="str">
        <f t="shared" si="2"/>
        <v>38М.Посилення якості системи надання безоплатної правової допомоги в Україні уразливим до ВІЛ групам населення.</v>
      </c>
      <c r="N33" s="620" t="str">
        <f t="shared" si="0"/>
        <v>38М.Посилення якості системи надання безоплатної правової допомоги в Україні уразливим до ВІЛ групам населення.</v>
      </c>
      <c r="O33" s="573" t="s">
        <v>534</v>
      </c>
      <c r="P33" s="595" t="s">
        <v>404</v>
      </c>
      <c r="Q33" s="573" t="s">
        <v>341</v>
      </c>
      <c r="R33" s="573"/>
      <c r="S33" s="622" t="s">
        <v>623</v>
      </c>
    </row>
    <row r="34" spans="1:21" s="620" customFormat="1" ht="12.75" thickBot="1">
      <c r="A34" s="628" t="s">
        <v>519</v>
      </c>
      <c r="B34" s="614" t="s">
        <v>115</v>
      </c>
      <c r="C34" s="818"/>
      <c r="D34" s="573"/>
      <c r="E34" s="573"/>
      <c r="F34" s="573" t="s">
        <v>520</v>
      </c>
      <c r="G34" s="624"/>
      <c r="K34" s="614" t="str">
        <f t="shared" si="5"/>
        <v>39М.Інтеграція компонента з протидії гендерному насильству у програми лікування, профілактики ВІЛ, догляду та підтримки</v>
      </c>
      <c r="L34" s="614" t="str">
        <f t="shared" si="2"/>
        <v>39М.Інтеграція компонента з протидії гендерному насильству у програми лікування, профілактики ВІЛ, догляду та підтримки</v>
      </c>
      <c r="N34" s="620" t="str">
        <f t="shared" si="0"/>
        <v>39М.Інтеграція компонента з протидії гендерному насильству у програми лікування, профілактики ВІЛ, догляду та підтримки</v>
      </c>
      <c r="O34" s="573" t="s">
        <v>534</v>
      </c>
      <c r="P34" s="595" t="s">
        <v>404</v>
      </c>
      <c r="Q34" s="573" t="s">
        <v>341</v>
      </c>
      <c r="R34" s="573"/>
      <c r="S34" s="622" t="s">
        <v>623</v>
      </c>
    </row>
    <row r="35" spans="1:21" s="620" customFormat="1" ht="12.75" thickBot="1">
      <c r="A35" s="628" t="s">
        <v>521</v>
      </c>
      <c r="B35" s="614" t="s">
        <v>115</v>
      </c>
      <c r="C35" s="818"/>
      <c r="D35" s="573"/>
      <c r="E35" s="573"/>
      <c r="F35" s="573" t="s">
        <v>522</v>
      </c>
      <c r="G35" s="624"/>
      <c r="K35" s="614" t="str">
        <f t="shared" si="5"/>
        <v>40М.Посилення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v>
      </c>
      <c r="L35" s="614" t="str">
        <f t="shared" si="2"/>
        <v>40М.Посилення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v>
      </c>
      <c r="N35" s="620" t="str">
        <f t="shared" si="0"/>
        <v>40М.Посилення спроможності Національного превентивного механізму у здійсненні моніторингу порушень прав уразливих до ВІЛ груп населення, в місцях позбавлення волі.</v>
      </c>
      <c r="O35" s="573" t="s">
        <v>534</v>
      </c>
      <c r="P35" s="597" t="s">
        <v>404</v>
      </c>
      <c r="Q35" s="573" t="s">
        <v>341</v>
      </c>
      <c r="R35" s="573"/>
      <c r="S35" s="622" t="s">
        <v>623</v>
      </c>
    </row>
    <row r="36" spans="1:21" s="620" customFormat="1" ht="12.75" thickBot="1">
      <c r="A36" s="628" t="s">
        <v>668</v>
      </c>
      <c r="B36" s="614" t="s">
        <v>115</v>
      </c>
      <c r="C36" s="818"/>
      <c r="D36" s="573"/>
      <c r="E36" s="573"/>
      <c r="F36" s="573" t="s">
        <v>622</v>
      </c>
      <c r="G36" s="624"/>
      <c r="K36" s="614" t="str">
        <f t="shared" si="5"/>
        <v>50М.Забезпечення виявлення туберкульозу у ВІЛ-інфікованих дорослих за допомогою LF-LAM тестів</v>
      </c>
      <c r="L36" s="614" t="str">
        <f t="shared" si="2"/>
        <v>50М.Забезпечення виявлення туберкульозу у ВІЛ-інфікованих дорослих за допомогою LF-LAM тестів</v>
      </c>
      <c r="N36" s="620" t="str">
        <f t="shared" si="0"/>
        <v>50М.Забезпечення виявлення туберкульозу у ВІЛ-інфікованих дорослих за допомогою LF-LAM тестів</v>
      </c>
      <c r="O36" s="621" t="s">
        <v>554</v>
      </c>
      <c r="P36" s="598" t="s">
        <v>591</v>
      </c>
      <c r="Q36" s="573" t="s">
        <v>340</v>
      </c>
      <c r="R36" s="573"/>
      <c r="S36" s="623" t="s">
        <v>673</v>
      </c>
    </row>
    <row r="37" spans="1:21" s="620" customFormat="1" ht="12.75" thickBot="1">
      <c r="A37" s="628" t="s">
        <v>669</v>
      </c>
      <c r="B37" s="614" t="s">
        <v>115</v>
      </c>
      <c r="C37" s="818"/>
      <c r="D37" s="573"/>
      <c r="E37" s="573"/>
      <c r="F37" s="573" t="s">
        <v>671</v>
      </c>
      <c r="G37" s="624"/>
      <c r="K37" s="614" t="str">
        <f t="shared" si="5"/>
        <v>51М.Забезпечення виявлення туберкульозу у ВІЛ-позитивних дітей за допомогою інноваційних LF-LAM тестів</v>
      </c>
      <c r="L37" s="614" t="str">
        <f t="shared" si="2"/>
        <v>51М.Забезпечення виявлення туберкульозу у ВІЛ-позитивних дітей за допомогою інноваційних LF-LAM тестів</v>
      </c>
      <c r="N37" s="620" t="str">
        <f t="shared" si="0"/>
        <v>51М.Забезпечення виявлення туберкульозу у ВІЛ-позитивних дітей за допомогою інноваційних LF-LAM тестів</v>
      </c>
      <c r="O37" s="621" t="s">
        <v>554</v>
      </c>
      <c r="P37" s="598" t="s">
        <v>591</v>
      </c>
      <c r="Q37" s="573" t="s">
        <v>340</v>
      </c>
      <c r="R37" s="573"/>
      <c r="S37" s="622" t="s">
        <v>623</v>
      </c>
    </row>
    <row r="38" spans="1:21" s="620" customFormat="1">
      <c r="A38" s="628"/>
      <c r="B38" s="614"/>
      <c r="C38" s="615"/>
      <c r="G38" s="624"/>
      <c r="K38" s="614" t="str">
        <f t="shared" si="5"/>
        <v>.</v>
      </c>
      <c r="L38" s="614" t="str">
        <f t="shared" si="2"/>
        <v>.</v>
      </c>
      <c r="N38" s="620" t="str">
        <f t="shared" si="0"/>
        <v>.</v>
      </c>
      <c r="P38" s="572"/>
      <c r="Q38" s="573"/>
      <c r="R38" s="573"/>
      <c r="S38" s="573"/>
    </row>
    <row r="39" spans="1:21" s="620" customFormat="1">
      <c r="A39" s="628"/>
      <c r="B39" s="614"/>
      <c r="C39" s="615"/>
      <c r="G39" s="624"/>
      <c r="K39" s="614" t="str">
        <f t="shared" si="5"/>
        <v>.</v>
      </c>
      <c r="L39" s="614" t="str">
        <f t="shared" si="2"/>
        <v>.</v>
      </c>
      <c r="N39" s="620" t="str">
        <f t="shared" si="0"/>
        <v>.</v>
      </c>
      <c r="P39" s="572"/>
      <c r="Q39" s="573"/>
      <c r="R39" s="573"/>
      <c r="S39" s="573"/>
    </row>
    <row r="40" spans="1:21" s="620" customFormat="1">
      <c r="A40" s="628"/>
      <c r="B40" s="614"/>
      <c r="C40" s="615"/>
      <c r="G40" s="624"/>
      <c r="K40" s="614" t="str">
        <f t="shared" si="5"/>
        <v>.</v>
      </c>
      <c r="L40" s="614" t="str">
        <f t="shared" si="2"/>
        <v>.</v>
      </c>
      <c r="N40" s="620" t="str">
        <f t="shared" si="0"/>
        <v>.</v>
      </c>
      <c r="P40" s="599"/>
      <c r="Q40" s="573"/>
      <c r="R40" s="573"/>
      <c r="S40" s="573"/>
    </row>
    <row r="41" spans="1:21" s="620" customFormat="1" ht="12.75" thickBot="1">
      <c r="A41" s="629"/>
      <c r="B41" s="630"/>
      <c r="C41" s="631"/>
      <c r="G41" s="624"/>
      <c r="K41" s="630" t="str">
        <f t="shared" si="5"/>
        <v>.</v>
      </c>
      <c r="L41" s="630" t="str">
        <f t="shared" si="2"/>
        <v>.</v>
      </c>
      <c r="N41" s="620" t="str">
        <f t="shared" si="0"/>
        <v>.</v>
      </c>
      <c r="P41" s="600"/>
      <c r="Q41" s="573"/>
      <c r="R41" s="573"/>
      <c r="S41" s="573"/>
    </row>
    <row r="42" spans="1:21" ht="12.75" thickBot="1">
      <c r="A42" s="574" t="s">
        <v>54</v>
      </c>
      <c r="B42" s="632" t="s">
        <v>114</v>
      </c>
      <c r="C42" s="633">
        <v>1</v>
      </c>
      <c r="D42" s="634" t="s">
        <v>323</v>
      </c>
      <c r="E42" s="635" t="s">
        <v>96</v>
      </c>
      <c r="F42" s="634" t="s">
        <v>322</v>
      </c>
      <c r="G42" s="636" t="s">
        <v>94</v>
      </c>
      <c r="H42" s="634" t="s">
        <v>95</v>
      </c>
      <c r="I42" s="634" t="s">
        <v>321</v>
      </c>
      <c r="J42" s="632"/>
      <c r="K42" s="632" t="str">
        <f t="shared" si="5"/>
        <v>01А.Надання базового пакету послуг профілактики для СІН на базі вуличних та стаціонарних пунктів, аутріч-маршрутів, мобільних амбулаторій (МА), аптек</v>
      </c>
      <c r="L42" s="637" t="str">
        <f t="shared" si="2"/>
        <v>01А.Надання базового пакету послуг профілактики для СІН на базі вуличних та стаціонарних пунктів, аутріч-маршрутів, мобільних амбулаторій (МА), аптек</v>
      </c>
      <c r="M42" s="638"/>
      <c r="N42" s="638" t="str">
        <f t="shared" si="0"/>
        <v>01А.Надання базового пакету послуг профілактики для СІН на базі вуличних та стаціонарних пунктів, аутріч-маршрутів, мобільних амбулаторій (МА), аптек</v>
      </c>
      <c r="O42" s="639" t="s">
        <v>546</v>
      </c>
      <c r="P42" s="534" t="s">
        <v>403</v>
      </c>
      <c r="Q42" s="640" t="s">
        <v>340</v>
      </c>
      <c r="R42" s="641"/>
      <c r="S42" s="622" t="s">
        <v>644</v>
      </c>
      <c r="T42" s="620"/>
    </row>
    <row r="43" spans="1:21" ht="12.75" thickBot="1">
      <c r="A43" s="575" t="s">
        <v>471</v>
      </c>
      <c r="B43" s="642" t="s">
        <v>114</v>
      </c>
      <c r="C43" s="643">
        <v>1</v>
      </c>
      <c r="D43" s="644" t="s">
        <v>323</v>
      </c>
      <c r="E43" s="645" t="s">
        <v>96</v>
      </c>
      <c r="F43" s="644" t="s">
        <v>628</v>
      </c>
      <c r="G43" s="646" t="s">
        <v>97</v>
      </c>
      <c r="H43" s="644" t="s">
        <v>98</v>
      </c>
      <c r="I43" s="644" t="s">
        <v>321</v>
      </c>
      <c r="J43" s="642"/>
      <c r="K43" s="642" t="str">
        <f t="shared" si="5"/>
        <v>01А1.Профілактика передозування</v>
      </c>
      <c r="L43" s="647" t="str">
        <f t="shared" si="2"/>
        <v>01А1.Профілактика передозування</v>
      </c>
      <c r="M43" s="648"/>
      <c r="N43" s="648" t="str">
        <f t="shared" si="0"/>
        <v>01А1.Профілактика передозування</v>
      </c>
      <c r="O43" s="649" t="s">
        <v>546</v>
      </c>
      <c r="P43" s="534" t="s">
        <v>403</v>
      </c>
      <c r="Q43" s="640" t="s">
        <v>636</v>
      </c>
      <c r="R43" s="641"/>
      <c r="S43" s="622" t="s">
        <v>644</v>
      </c>
      <c r="T43" s="620"/>
    </row>
    <row r="44" spans="1:21" ht="12.75" thickBot="1">
      <c r="A44" s="575" t="s">
        <v>55</v>
      </c>
      <c r="B44" s="642" t="s">
        <v>114</v>
      </c>
      <c r="C44" s="643">
        <v>1</v>
      </c>
      <c r="D44" s="644" t="s">
        <v>323</v>
      </c>
      <c r="E44" s="645" t="s">
        <v>96</v>
      </c>
      <c r="F44" s="644" t="s">
        <v>324</v>
      </c>
      <c r="G44" s="646" t="s">
        <v>99</v>
      </c>
      <c r="H44" s="644" t="s">
        <v>100</v>
      </c>
      <c r="I44" s="644" t="s">
        <v>321</v>
      </c>
      <c r="J44" s="642"/>
      <c r="K44" s="642" t="str">
        <f t="shared" si="5"/>
        <v>02А.Кейс-менеджмент/лікування за підтримки спільнот (CITI)</v>
      </c>
      <c r="L44" s="647" t="str">
        <f t="shared" si="2"/>
        <v>02А.Кейс-менеджмент/лікування за підтримки спільнот (CITI)</v>
      </c>
      <c r="M44" s="648"/>
      <c r="N44" s="648" t="str">
        <f t="shared" si="0"/>
        <v>02А.Кейс-менеджмент/лікування за підтримки спільнот (CITI)</v>
      </c>
      <c r="O44" s="649" t="s">
        <v>546</v>
      </c>
      <c r="P44" s="534" t="s">
        <v>403</v>
      </c>
      <c r="Q44" s="640" t="s">
        <v>340</v>
      </c>
      <c r="R44" s="650"/>
      <c r="S44" s="627" t="s">
        <v>624</v>
      </c>
      <c r="T44" s="620"/>
    </row>
    <row r="45" spans="1:21" ht="12.75" thickBot="1">
      <c r="A45" s="575" t="s">
        <v>472</v>
      </c>
      <c r="B45" s="642" t="s">
        <v>114</v>
      </c>
      <c r="C45" s="643">
        <v>1</v>
      </c>
      <c r="D45" s="644" t="s">
        <v>323</v>
      </c>
      <c r="E45" s="645" t="s">
        <v>96</v>
      </c>
      <c r="F45" s="644" t="s">
        <v>386</v>
      </c>
      <c r="G45" s="646" t="s">
        <v>101</v>
      </c>
      <c r="H45" s="644" t="s">
        <v>102</v>
      </c>
      <c r="I45" s="644" t="s">
        <v>321</v>
      </c>
      <c r="J45" s="642"/>
      <c r="K45" s="642" t="str">
        <f t="shared" si="5"/>
        <v>03А1.Оптимізоване виявлення випадків ВІЛ-інфекції (OCF)</v>
      </c>
      <c r="L45" s="647" t="str">
        <f t="shared" si="2"/>
        <v>03А1.Оптимізоване виявлення випадків ВІЛ-інфекції (OCF)</v>
      </c>
      <c r="M45" s="648"/>
      <c r="N45" s="648" t="str">
        <f t="shared" si="0"/>
        <v>03А1.Оптимізоване виявлення випадків ВІЛ-інфекції (OCF)</v>
      </c>
      <c r="O45" s="649" t="s">
        <v>546</v>
      </c>
      <c r="P45" s="534" t="s">
        <v>403</v>
      </c>
      <c r="Q45" s="640" t="s">
        <v>340</v>
      </c>
      <c r="R45" s="641"/>
      <c r="S45" s="627" t="s">
        <v>624</v>
      </c>
      <c r="T45" s="620"/>
    </row>
    <row r="46" spans="1:21">
      <c r="A46" s="575" t="s">
        <v>473</v>
      </c>
      <c r="B46" s="642" t="s">
        <v>114</v>
      </c>
      <c r="C46" s="643">
        <v>1</v>
      </c>
      <c r="D46" s="644" t="s">
        <v>323</v>
      </c>
      <c r="E46" s="645" t="s">
        <v>96</v>
      </c>
      <c r="F46" s="642" t="s">
        <v>387</v>
      </c>
      <c r="G46" s="651" t="s">
        <v>118</v>
      </c>
      <c r="H46" s="642" t="s">
        <v>119</v>
      </c>
      <c r="I46" s="644" t="s">
        <v>321</v>
      </c>
      <c r="J46" s="642"/>
      <c r="K46" s="642" t="str">
        <f t="shared" si="5"/>
        <v xml:space="preserve">03А2.Лікування за підтримки спільнот (CITI)   в рамках компоненту 3А1 (OCF) </v>
      </c>
      <c r="L46" s="647" t="str">
        <f t="shared" si="2"/>
        <v xml:space="preserve">03А2.Лікування за підтримки спільнот (CITI)   в рамках компоненту 3А1 (OCF) </v>
      </c>
      <c r="M46" s="648"/>
      <c r="N46" s="648" t="str">
        <f t="shared" si="0"/>
        <v xml:space="preserve">03А2.Лікування за підтримки спільнот (CITI)   в рамках компоненту 3А1 (OCF) </v>
      </c>
      <c r="O46" s="649" t="s">
        <v>546</v>
      </c>
      <c r="P46" s="534" t="s">
        <v>403</v>
      </c>
      <c r="Q46" s="640" t="s">
        <v>340</v>
      </c>
      <c r="R46" s="641"/>
      <c r="S46" s="627" t="s">
        <v>624</v>
      </c>
      <c r="T46" s="620"/>
    </row>
    <row r="47" spans="1:21" s="652" customFormat="1" ht="12.75" thickBot="1">
      <c r="A47" s="575" t="s">
        <v>474</v>
      </c>
      <c r="B47" s="642" t="s">
        <v>114</v>
      </c>
      <c r="C47" s="643">
        <v>1</v>
      </c>
      <c r="D47" s="644" t="s">
        <v>323</v>
      </c>
      <c r="E47" s="645" t="s">
        <v>96</v>
      </c>
      <c r="F47" s="644" t="s">
        <v>388</v>
      </c>
      <c r="G47" s="646" t="s">
        <v>106</v>
      </c>
      <c r="H47" s="644" t="s">
        <v>95</v>
      </c>
      <c r="I47" s="644" t="s">
        <v>18</v>
      </c>
      <c r="J47" s="642"/>
      <c r="K47" s="642" t="str">
        <f t="shared" si="5"/>
        <v xml:space="preserve">04А.Надання на базі громадських центрів послуг зі зменшення шкоди підліткам, які вживають наркотики та тих, хто веде ризиковану  сексуальну поведінку. </v>
      </c>
      <c r="L47" s="647" t="str">
        <f t="shared" si="2"/>
        <v xml:space="preserve">04А.Надання на базі громадських центрів послуг зі зменшення шкоди підліткам, які вживають наркотики та тих, хто веде ризиковану  сексуальну поведінку. </v>
      </c>
      <c r="M47" s="648"/>
      <c r="N47" s="648" t="str">
        <f t="shared" si="0"/>
        <v xml:space="preserve">04А.Надання на базі громадських центрів послуг зі зменшення шкоди підліткам, які вживають наркотики та тих, хто веде ризиковану  сексуальну поведінку. </v>
      </c>
      <c r="O47" s="649" t="s">
        <v>534</v>
      </c>
      <c r="P47" s="535" t="s">
        <v>404</v>
      </c>
      <c r="Q47" s="640" t="s">
        <v>340</v>
      </c>
      <c r="R47" s="641"/>
      <c r="S47" s="622" t="s">
        <v>623</v>
      </c>
      <c r="T47" s="620"/>
      <c r="U47" s="613"/>
    </row>
    <row r="48" spans="1:21" ht="12.75" thickBot="1">
      <c r="A48" s="576" t="s">
        <v>475</v>
      </c>
      <c r="B48" s="653" t="s">
        <v>114</v>
      </c>
      <c r="C48" s="654">
        <v>1</v>
      </c>
      <c r="D48" s="655" t="s">
        <v>323</v>
      </c>
      <c r="E48" s="656" t="s">
        <v>96</v>
      </c>
      <c r="F48" s="655" t="s">
        <v>389</v>
      </c>
      <c r="G48" s="657" t="s">
        <v>107</v>
      </c>
      <c r="H48" s="655" t="s">
        <v>98</v>
      </c>
      <c r="I48" s="655" t="s">
        <v>18</v>
      </c>
      <c r="J48" s="653"/>
      <c r="K48" s="653" t="str">
        <f t="shared" si="5"/>
        <v>05А1.Забезпечення роботи мобільних амбулаторій (МА_СІН)</v>
      </c>
      <c r="L48" s="658" t="str">
        <f t="shared" si="2"/>
        <v>05А1.Забезпечення роботи мобільних амбулаторій (МА_СІН)</v>
      </c>
      <c r="M48" s="659"/>
      <c r="N48" s="659" t="str">
        <f t="shared" si="0"/>
        <v>05А1.Забезпечення роботи мобільних амбулаторій (МА_СІН)</v>
      </c>
      <c r="O48" s="660" t="s">
        <v>546</v>
      </c>
      <c r="P48" s="558" t="s">
        <v>403</v>
      </c>
      <c r="Q48" s="640" t="s">
        <v>401</v>
      </c>
      <c r="R48" s="661"/>
      <c r="S48" s="627" t="s">
        <v>624</v>
      </c>
      <c r="T48" s="620"/>
    </row>
    <row r="49" spans="1:20" ht="12.75" thickBot="1">
      <c r="A49" s="577" t="s">
        <v>61</v>
      </c>
      <c r="B49" s="662" t="s">
        <v>114</v>
      </c>
      <c r="C49" s="663">
        <v>2</v>
      </c>
      <c r="D49" s="664" t="s">
        <v>325</v>
      </c>
      <c r="E49" s="665" t="s">
        <v>105</v>
      </c>
      <c r="F49" s="664" t="s">
        <v>326</v>
      </c>
      <c r="G49" s="666" t="s">
        <v>108</v>
      </c>
      <c r="H49" s="664" t="s">
        <v>100</v>
      </c>
      <c r="I49" s="664" t="s">
        <v>18</v>
      </c>
      <c r="J49" s="662"/>
      <c r="K49" s="662" t="str">
        <f t="shared" si="5"/>
        <v>06А.Надання базового пакету послуг профілактики для РКС на базі вуличних та стаціонарних пунктів, аутріч-маршрутів, мобільних амбулаторій (МА)</v>
      </c>
      <c r="L49" s="667" t="str">
        <f t="shared" si="2"/>
        <v>06А.Надання базового пакету послуг профілактики для РКС на базі вуличних та стаціонарних пунктів, аутріч-маршрутів, мобільних амбулаторій (МА)</v>
      </c>
      <c r="M49" s="668"/>
      <c r="N49" s="668" t="str">
        <f t="shared" si="0"/>
        <v>06А.Надання базового пакету послуг профілактики для РКС на базі вуличних та стаціонарних пунктів, аутріч-маршрутів, мобільних амбулаторій (МА)</v>
      </c>
      <c r="O49" s="669" t="s">
        <v>546</v>
      </c>
      <c r="P49" s="535" t="s">
        <v>403</v>
      </c>
      <c r="Q49" s="640" t="s">
        <v>340</v>
      </c>
      <c r="R49" s="641"/>
      <c r="S49" s="622" t="s">
        <v>644</v>
      </c>
      <c r="T49" s="620"/>
    </row>
    <row r="50" spans="1:20" ht="12.75" thickBot="1">
      <c r="A50" s="578" t="s">
        <v>64</v>
      </c>
      <c r="B50" s="670" t="s">
        <v>114</v>
      </c>
      <c r="C50" s="671">
        <v>2</v>
      </c>
      <c r="D50" s="672" t="s">
        <v>325</v>
      </c>
      <c r="E50" s="673" t="s">
        <v>105</v>
      </c>
      <c r="F50" s="672" t="s">
        <v>324</v>
      </c>
      <c r="G50" s="674" t="s">
        <v>110</v>
      </c>
      <c r="H50" s="672" t="s">
        <v>95</v>
      </c>
      <c r="I50" s="672" t="s">
        <v>19</v>
      </c>
      <c r="J50" s="670"/>
      <c r="K50" s="670" t="str">
        <f t="shared" si="5"/>
        <v>07А.Кейс-менеджмент/лікування за підтримки спільнот (CITI)</v>
      </c>
      <c r="L50" s="675" t="str">
        <f t="shared" si="2"/>
        <v>07А.Кейс-менеджмент/лікування за підтримки спільнот (CITI)</v>
      </c>
      <c r="M50" s="676"/>
      <c r="N50" s="676" t="str">
        <f t="shared" si="0"/>
        <v>07А.Кейс-менеджмент/лікування за підтримки спільнот (CITI)</v>
      </c>
      <c r="O50" s="677" t="s">
        <v>546</v>
      </c>
      <c r="P50" s="534" t="s">
        <v>403</v>
      </c>
      <c r="Q50" s="640" t="s">
        <v>340</v>
      </c>
      <c r="R50" s="641"/>
      <c r="S50" s="627" t="s">
        <v>624</v>
      </c>
      <c r="T50" s="620"/>
    </row>
    <row r="51" spans="1:20" ht="12.75" thickBot="1">
      <c r="A51" s="578" t="s">
        <v>476</v>
      </c>
      <c r="B51" s="670" t="s">
        <v>114</v>
      </c>
      <c r="C51" s="671">
        <v>2</v>
      </c>
      <c r="D51" s="672" t="s">
        <v>325</v>
      </c>
      <c r="E51" s="673" t="s">
        <v>105</v>
      </c>
      <c r="F51" s="672" t="s">
        <v>386</v>
      </c>
      <c r="G51" s="674" t="s">
        <v>111</v>
      </c>
      <c r="H51" s="672" t="s">
        <v>98</v>
      </c>
      <c r="I51" s="672" t="s">
        <v>19</v>
      </c>
      <c r="J51" s="670"/>
      <c r="K51" s="670" t="str">
        <f t="shared" si="5"/>
        <v>08А1.Оптимізоване виявлення випадків ВІЛ-інфекції (OCF)</v>
      </c>
      <c r="L51" s="675" t="str">
        <f t="shared" si="2"/>
        <v>08А1.Оптимізоване виявлення випадків ВІЛ-інфекції (OCF)</v>
      </c>
      <c r="M51" s="676"/>
      <c r="N51" s="676" t="str">
        <f t="shared" si="0"/>
        <v>08А1.Оптимізоване виявлення випадків ВІЛ-інфекції (OCF)</v>
      </c>
      <c r="O51" s="677" t="s">
        <v>546</v>
      </c>
      <c r="P51" s="534" t="s">
        <v>403</v>
      </c>
      <c r="Q51" s="640" t="s">
        <v>340</v>
      </c>
      <c r="R51" s="641"/>
      <c r="S51" s="627" t="s">
        <v>624</v>
      </c>
      <c r="T51" s="620"/>
    </row>
    <row r="52" spans="1:20" ht="12.75" thickBot="1">
      <c r="A52" s="578" t="s">
        <v>477</v>
      </c>
      <c r="B52" s="670" t="s">
        <v>114</v>
      </c>
      <c r="C52" s="671">
        <v>2</v>
      </c>
      <c r="D52" s="672" t="s">
        <v>325</v>
      </c>
      <c r="E52" s="673" t="s">
        <v>105</v>
      </c>
      <c r="F52" s="672" t="s">
        <v>387</v>
      </c>
      <c r="G52" s="674" t="s">
        <v>112</v>
      </c>
      <c r="H52" s="672" t="s">
        <v>100</v>
      </c>
      <c r="I52" s="672" t="s">
        <v>19</v>
      </c>
      <c r="J52" s="670"/>
      <c r="K52" s="670" t="str">
        <f t="shared" si="5"/>
        <v xml:space="preserve">08А2.Лікування за підтримки спільнот (CITI)   в рамках компоненту 3А1 (OCF) </v>
      </c>
      <c r="L52" s="675" t="str">
        <f t="shared" si="2"/>
        <v xml:space="preserve">08А2.Лікування за підтримки спільнот (CITI)   в рамках компоненту 3А1 (OCF) </v>
      </c>
      <c r="M52" s="676"/>
      <c r="N52" s="676" t="str">
        <f t="shared" si="0"/>
        <v xml:space="preserve">08А2.Лікування за підтримки спільнот (CITI)   в рамках компоненту 3А1 (OCF) </v>
      </c>
      <c r="O52" s="677" t="s">
        <v>546</v>
      </c>
      <c r="P52" s="534" t="s">
        <v>403</v>
      </c>
      <c r="Q52" s="640" t="s">
        <v>340</v>
      </c>
      <c r="R52" s="650"/>
      <c r="S52" s="627" t="s">
        <v>624</v>
      </c>
      <c r="T52" s="620"/>
    </row>
    <row r="53" spans="1:20" ht="12.75" thickBot="1">
      <c r="A53" s="579" t="s">
        <v>478</v>
      </c>
      <c r="B53" s="678" t="s">
        <v>114</v>
      </c>
      <c r="C53" s="679">
        <v>2</v>
      </c>
      <c r="D53" s="680" t="s">
        <v>325</v>
      </c>
      <c r="E53" s="681" t="s">
        <v>105</v>
      </c>
      <c r="F53" s="682" t="s">
        <v>390</v>
      </c>
      <c r="G53" s="683"/>
      <c r="H53" s="682"/>
      <c r="I53" s="680" t="s">
        <v>57</v>
      </c>
      <c r="J53" s="678"/>
      <c r="K53" s="678" t="str">
        <f t="shared" si="5"/>
        <v>05А2.Забезпечення роботи мобільних амбулаторій (МА_РКС)</v>
      </c>
      <c r="L53" s="684" t="str">
        <f t="shared" si="2"/>
        <v>05А2.Забезпечення роботи мобільних амбулаторій (МА_РКС)</v>
      </c>
      <c r="M53" s="682"/>
      <c r="N53" s="682" t="str">
        <f t="shared" si="0"/>
        <v>05А2.Забезпечення роботи мобільних амбулаторій (МА_РКС)</v>
      </c>
      <c r="O53" s="685" t="s">
        <v>546</v>
      </c>
      <c r="P53" s="534" t="s">
        <v>403</v>
      </c>
      <c r="Q53" s="640" t="s">
        <v>401</v>
      </c>
      <c r="R53" s="686"/>
      <c r="S53" s="627" t="s">
        <v>624</v>
      </c>
      <c r="T53" s="620"/>
    </row>
    <row r="54" spans="1:20" ht="12.75" thickBot="1">
      <c r="A54" s="580" t="s">
        <v>479</v>
      </c>
      <c r="B54" s="687" t="s">
        <v>114</v>
      </c>
      <c r="C54" s="688">
        <v>3</v>
      </c>
      <c r="D54" s="689" t="s">
        <v>141</v>
      </c>
      <c r="E54" s="690" t="s">
        <v>109</v>
      </c>
      <c r="F54" s="689" t="s">
        <v>327</v>
      </c>
      <c r="G54" s="691" t="s">
        <v>103</v>
      </c>
      <c r="H54" s="689" t="s">
        <v>104</v>
      </c>
      <c r="I54" s="689" t="s">
        <v>60</v>
      </c>
      <c r="J54" s="687"/>
      <c r="K54" s="687" t="str">
        <f t="shared" si="5"/>
        <v>09А.Надання базового пакету послуг профілактики для ЧСЧ на базі вуличних та стаціонарних пунктів, аутріч-маршрутів, мобільних амбулаторій (МА)</v>
      </c>
      <c r="L54" s="692" t="str">
        <f t="shared" si="2"/>
        <v>09А.Надання базового пакету послуг профілактики для ЧСЧ на базі вуличних та стаціонарних пунктів, аутріч-маршрутів, мобільних амбулаторій (МА)</v>
      </c>
      <c r="M54" s="693"/>
      <c r="N54" s="693" t="str">
        <f t="shared" si="0"/>
        <v>09А.Надання базового пакету послуг профілактики для ЧСЧ на базі вуличних та стаціонарних пунктів, аутріч-маршрутів, мобільних амбулаторій (МА)</v>
      </c>
      <c r="O54" s="694" t="s">
        <v>546</v>
      </c>
      <c r="P54" s="534" t="s">
        <v>403</v>
      </c>
      <c r="Q54" s="640" t="s">
        <v>340</v>
      </c>
      <c r="R54" s="641"/>
      <c r="S54" s="627" t="s">
        <v>624</v>
      </c>
      <c r="T54" s="620"/>
    </row>
    <row r="55" spans="1:20" ht="12.75" thickBot="1">
      <c r="A55" s="581" t="s">
        <v>480</v>
      </c>
      <c r="B55" s="695" t="s">
        <v>114</v>
      </c>
      <c r="C55" s="696">
        <v>3</v>
      </c>
      <c r="D55" s="697" t="s">
        <v>141</v>
      </c>
      <c r="E55" s="698" t="s">
        <v>109</v>
      </c>
      <c r="F55" s="699" t="s">
        <v>324</v>
      </c>
      <c r="G55" s="700" t="s">
        <v>116</v>
      </c>
      <c r="H55" s="699" t="s">
        <v>117</v>
      </c>
      <c r="I55" s="697" t="s">
        <v>62</v>
      </c>
      <c r="J55" s="695"/>
      <c r="K55" s="695" t="str">
        <f t="shared" si="5"/>
        <v>10А.Кейс-менеджмент/лікування за підтримки спільнот (CITI)</v>
      </c>
      <c r="L55" s="701" t="str">
        <f t="shared" si="2"/>
        <v>10А.Кейс-менеджмент/лікування за підтримки спільнот (CITI)</v>
      </c>
      <c r="M55" s="699"/>
      <c r="N55" s="699" t="str">
        <f t="shared" si="0"/>
        <v>10А.Кейс-менеджмент/лікування за підтримки спільнот (CITI)</v>
      </c>
      <c r="O55" s="702" t="s">
        <v>546</v>
      </c>
      <c r="P55" s="534" t="s">
        <v>403</v>
      </c>
      <c r="Q55" s="640" t="s">
        <v>340</v>
      </c>
      <c r="R55" s="650"/>
      <c r="S55" s="627" t="s">
        <v>624</v>
      </c>
      <c r="T55" s="620"/>
    </row>
    <row r="56" spans="1:20" ht="12.75" thickBot="1">
      <c r="A56" s="581" t="s">
        <v>481</v>
      </c>
      <c r="B56" s="695" t="s">
        <v>114</v>
      </c>
      <c r="C56" s="696">
        <v>3</v>
      </c>
      <c r="D56" s="697" t="s">
        <v>141</v>
      </c>
      <c r="E56" s="698" t="s">
        <v>109</v>
      </c>
      <c r="F56" s="699" t="s">
        <v>386</v>
      </c>
      <c r="G56" s="700" t="s">
        <v>120</v>
      </c>
      <c r="H56" s="699" t="s">
        <v>121</v>
      </c>
      <c r="I56" s="697" t="s">
        <v>63</v>
      </c>
      <c r="J56" s="695"/>
      <c r="K56" s="695" t="str">
        <f t="shared" si="5"/>
        <v>11А1.Оптимізоване виявлення випадків ВІЛ-інфекції (OCF)</v>
      </c>
      <c r="L56" s="701" t="str">
        <f t="shared" si="2"/>
        <v>11А1.Оптимізоване виявлення випадків ВІЛ-інфекції (OCF)</v>
      </c>
      <c r="M56" s="699"/>
      <c r="N56" s="699" t="str">
        <f t="shared" si="0"/>
        <v>11А1.Оптимізоване виявлення випадків ВІЛ-інфекції (OCF)</v>
      </c>
      <c r="O56" s="702" t="s">
        <v>546</v>
      </c>
      <c r="P56" s="534" t="s">
        <v>403</v>
      </c>
      <c r="Q56" s="640" t="s">
        <v>340</v>
      </c>
      <c r="R56" s="703"/>
      <c r="S56" s="627" t="s">
        <v>624</v>
      </c>
      <c r="T56" s="620"/>
    </row>
    <row r="57" spans="1:20" ht="12.75" thickBot="1">
      <c r="A57" s="581" t="s">
        <v>482</v>
      </c>
      <c r="B57" s="695" t="s">
        <v>114</v>
      </c>
      <c r="C57" s="696">
        <v>3</v>
      </c>
      <c r="D57" s="697" t="s">
        <v>141</v>
      </c>
      <c r="E57" s="698" t="s">
        <v>109</v>
      </c>
      <c r="F57" s="699" t="s">
        <v>387</v>
      </c>
      <c r="G57" s="700"/>
      <c r="H57" s="699"/>
      <c r="I57" s="699"/>
      <c r="J57" s="699"/>
      <c r="K57" s="695" t="str">
        <f t="shared" si="5"/>
        <v xml:space="preserve">11А2.Лікування за підтримки спільнот (CITI)   в рамках компоненту 3А1 (OCF) </v>
      </c>
      <c r="L57" s="701" t="str">
        <f t="shared" si="2"/>
        <v xml:space="preserve">11А2.Лікування за підтримки спільнот (CITI)   в рамках компоненту 3А1 (OCF) </v>
      </c>
      <c r="M57" s="699"/>
      <c r="N57" s="699" t="str">
        <f t="shared" si="0"/>
        <v xml:space="preserve">11А2.Лікування за підтримки спільнот (CITI)   в рамках компоненту 3А1 (OCF) </v>
      </c>
      <c r="O57" s="702" t="s">
        <v>546</v>
      </c>
      <c r="P57" s="534" t="s">
        <v>403</v>
      </c>
      <c r="Q57" s="640" t="s">
        <v>340</v>
      </c>
      <c r="R57" s="650"/>
      <c r="S57" s="627" t="s">
        <v>624</v>
      </c>
      <c r="T57" s="620"/>
    </row>
    <row r="58" spans="1:20" ht="12.75" thickBot="1">
      <c r="A58" s="582" t="s">
        <v>483</v>
      </c>
      <c r="B58" s="695" t="s">
        <v>114</v>
      </c>
      <c r="C58" s="696">
        <v>3</v>
      </c>
      <c r="D58" s="697" t="s">
        <v>141</v>
      </c>
      <c r="E58" s="698" t="s">
        <v>109</v>
      </c>
      <c r="F58" s="699" t="s">
        <v>353</v>
      </c>
      <c r="G58" s="700"/>
      <c r="H58" s="699"/>
      <c r="I58" s="699"/>
      <c r="J58" s="699"/>
      <c r="K58" s="695" t="str">
        <f t="shared" si="5"/>
        <v>12А.Надання важкодоступним  ЧСЧ послуги з інформування щодо профілактики ВІЛ та переадресації до НУО/ЛПУ на тестування за допомогою Інтернет</v>
      </c>
      <c r="L58" s="701" t="str">
        <f t="shared" si="2"/>
        <v>12А.Надання важкодоступним  ЧСЧ послуги з інформування щодо профілактики ВІЛ та переадресації до НУО/ЛПУ на тестування за допомогою Інтернет</v>
      </c>
      <c r="M58" s="699"/>
      <c r="N58" s="699" t="str">
        <f t="shared" si="0"/>
        <v>12А.Надання важкодоступним  ЧСЧ послуги з інформування щодо профілактики ВІЛ та переадресації до НУО/ЛПУ на тестування за допомогою Інтернет</v>
      </c>
      <c r="O58" s="702" t="s">
        <v>546</v>
      </c>
      <c r="P58" s="534" t="s">
        <v>403</v>
      </c>
      <c r="Q58" s="640" t="s">
        <v>402</v>
      </c>
      <c r="R58" s="650"/>
      <c r="S58" s="627" t="s">
        <v>624</v>
      </c>
      <c r="T58" s="620"/>
    </row>
    <row r="59" spans="1:20">
      <c r="A59" s="583" t="s">
        <v>484</v>
      </c>
      <c r="B59" s="704" t="s">
        <v>114</v>
      </c>
      <c r="C59" s="705">
        <v>3</v>
      </c>
      <c r="D59" s="706" t="s">
        <v>141</v>
      </c>
      <c r="E59" s="707" t="s">
        <v>109</v>
      </c>
      <c r="F59" s="708" t="s">
        <v>391</v>
      </c>
      <c r="G59" s="709"/>
      <c r="H59" s="708"/>
      <c r="I59" s="708"/>
      <c r="J59" s="708"/>
      <c r="K59" s="704" t="str">
        <f t="shared" si="5"/>
        <v>05А3.Забезпечення роботи мобільних амбулаторій (МА_ЧСЧ)</v>
      </c>
      <c r="L59" s="710" t="str">
        <f t="shared" si="2"/>
        <v>05А3.Забезпечення роботи мобільних амбулаторій (МА_ЧСЧ)</v>
      </c>
      <c r="M59" s="708"/>
      <c r="N59" s="708" t="str">
        <f t="shared" si="0"/>
        <v>05А3.Забезпечення роботи мобільних амбулаторій (МА_ЧСЧ)</v>
      </c>
      <c r="O59" s="711" t="s">
        <v>546</v>
      </c>
      <c r="P59" s="534" t="s">
        <v>403</v>
      </c>
      <c r="Q59" s="640" t="s">
        <v>401</v>
      </c>
      <c r="R59" s="686"/>
      <c r="S59" s="627" t="s">
        <v>624</v>
      </c>
      <c r="T59" s="620"/>
    </row>
    <row r="60" spans="1:20">
      <c r="A60" s="712" t="s">
        <v>676</v>
      </c>
      <c r="B60" s="713" t="s">
        <v>114</v>
      </c>
      <c r="C60" s="714">
        <v>1</v>
      </c>
      <c r="D60" s="715" t="s">
        <v>323</v>
      </c>
      <c r="E60" s="716" t="s">
        <v>96</v>
      </c>
      <c r="F60" s="715" t="s">
        <v>638</v>
      </c>
      <c r="G60" s="717" t="s">
        <v>94</v>
      </c>
      <c r="H60" s="715" t="s">
        <v>95</v>
      </c>
      <c r="I60" s="715" t="s">
        <v>321</v>
      </c>
      <c r="J60" s="713"/>
      <c r="K60" s="713" t="str">
        <f>A60&amp;"."&amp;F60</f>
        <v>01А_НКТ.Надання базового пакету послуг профілактики для СІН на базі вуличних та стаціонарних пунктів, аутріч-маршрутів, мобільних амбулаторій (МА), аптек_(АТО)</v>
      </c>
      <c r="L60" s="713" t="str">
        <f t="shared" si="2"/>
        <v>01А_НКТ.Надання базового пакету послуг профілактики для СІН на базі вуличних та стаціонарних пунктів, аутріч-маршрутів, мобільних амбулаторій (МА), аптек_(АТО)</v>
      </c>
      <c r="M60" s="713"/>
      <c r="N60" s="713" t="str">
        <f>L60</f>
        <v>01А_НКТ.Надання базового пакету послуг профілактики для СІН на базі вуличних та стаціонарних пунктів, аутріч-маршрутів, мобільних амбулаторій (МА), аптек_(АТО)</v>
      </c>
      <c r="O60" s="713" t="s">
        <v>534</v>
      </c>
      <c r="P60" s="557" t="s">
        <v>404</v>
      </c>
      <c r="Q60" s="640" t="s">
        <v>340</v>
      </c>
      <c r="R60" s="718"/>
      <c r="S60" s="627" t="s">
        <v>624</v>
      </c>
      <c r="T60" s="620"/>
    </row>
    <row r="61" spans="1:20" s="720" customFormat="1">
      <c r="A61" s="712" t="s">
        <v>677</v>
      </c>
      <c r="B61" s="713" t="s">
        <v>114</v>
      </c>
      <c r="C61" s="714">
        <v>1</v>
      </c>
      <c r="D61" s="715" t="s">
        <v>323</v>
      </c>
      <c r="E61" s="716" t="s">
        <v>96</v>
      </c>
      <c r="F61" s="715" t="s">
        <v>639</v>
      </c>
      <c r="G61" s="719"/>
      <c r="H61" s="713"/>
      <c r="I61" s="713"/>
      <c r="J61" s="713"/>
      <c r="K61" s="713" t="str">
        <f>A61&amp;"."&amp;F61</f>
        <v>05А1_НКТ.Забезпечення роботи мобільних амбулаторій (МА):Богдан_(АТО)</v>
      </c>
      <c r="L61" s="713" t="str">
        <f t="shared" si="2"/>
        <v>05А1_НКТ.Забезпечення роботи мобільних амбулаторій (МА):Богдан_(АТО)</v>
      </c>
      <c r="M61" s="713"/>
      <c r="N61" s="713" t="str">
        <f>L61</f>
        <v>05А1_НКТ.Забезпечення роботи мобільних амбулаторій (МА):Богдан_(АТО)</v>
      </c>
      <c r="O61" s="713" t="s">
        <v>534</v>
      </c>
      <c r="P61" s="557" t="s">
        <v>404</v>
      </c>
      <c r="Q61" s="640" t="s">
        <v>401</v>
      </c>
      <c r="R61" s="686"/>
      <c r="S61" s="627" t="s">
        <v>624</v>
      </c>
      <c r="T61" s="620"/>
    </row>
    <row r="62" spans="1:20" s="720" customFormat="1">
      <c r="A62" s="712" t="s">
        <v>678</v>
      </c>
      <c r="B62" s="713" t="s">
        <v>114</v>
      </c>
      <c r="C62" s="714">
        <v>1</v>
      </c>
      <c r="D62" s="715" t="s">
        <v>323</v>
      </c>
      <c r="E62" s="716" t="s">
        <v>96</v>
      </c>
      <c r="F62" s="715" t="s">
        <v>640</v>
      </c>
      <c r="G62" s="719"/>
      <c r="H62" s="713"/>
      <c r="I62" s="713"/>
      <c r="J62" s="713"/>
      <c r="K62" s="713" t="str">
        <f>A62&amp;"."&amp;F62</f>
        <v>06А_НКТ.Надання базового пакету послуг профілактики для СП на базі вуличних та стаціонарних пунктів, аутріч-маршрутів, мобільних амбулаторій (МА)_(АТО)</v>
      </c>
      <c r="L62" s="713" t="str">
        <f t="shared" si="2"/>
        <v>06А_НКТ.Надання базового пакету послуг профілактики для СП на базі вуличних та стаціонарних пунктів, аутріч-маршрутів, мобільних амбулаторій (МА)_(АТО)</v>
      </c>
      <c r="M62" s="713"/>
      <c r="N62" s="713" t="str">
        <f>L62</f>
        <v>06А_НКТ.Надання базового пакету послуг профілактики для СП на базі вуличних та стаціонарних пунктів, аутріч-маршрутів, мобільних амбулаторій (МА)_(АТО)</v>
      </c>
      <c r="O62" s="713" t="s">
        <v>534</v>
      </c>
      <c r="P62" s="557" t="s">
        <v>404</v>
      </c>
      <c r="Q62" s="640" t="s">
        <v>340</v>
      </c>
      <c r="R62" s="718"/>
      <c r="S62" s="627" t="s">
        <v>624</v>
      </c>
      <c r="T62" s="620"/>
    </row>
    <row r="63" spans="1:20" s="720" customFormat="1">
      <c r="A63" s="712" t="s">
        <v>679</v>
      </c>
      <c r="B63" s="713" t="s">
        <v>114</v>
      </c>
      <c r="C63" s="714">
        <v>1</v>
      </c>
      <c r="D63" s="715" t="s">
        <v>323</v>
      </c>
      <c r="E63" s="716" t="s">
        <v>96</v>
      </c>
      <c r="F63" s="715" t="s">
        <v>641</v>
      </c>
      <c r="G63" s="719"/>
      <c r="H63" s="713"/>
      <c r="I63" s="713"/>
      <c r="J63" s="713"/>
      <c r="K63" s="713" t="str">
        <f>A63&amp;"."&amp;F63</f>
        <v>05А2_НКТ.Забезпечення роботи мобільних амбулаторій (МА)_(АТО)</v>
      </c>
      <c r="L63" s="713" t="str">
        <f t="shared" si="2"/>
        <v>05А2_НКТ.Забезпечення роботи мобільних амбулаторій (МА)_(АТО)</v>
      </c>
      <c r="M63" s="713"/>
      <c r="N63" s="713" t="str">
        <f>L63</f>
        <v>05А2_НКТ.Забезпечення роботи мобільних амбулаторій (МА)_(АТО)</v>
      </c>
      <c r="O63" s="713" t="s">
        <v>534</v>
      </c>
      <c r="P63" s="557" t="s">
        <v>404</v>
      </c>
      <c r="Q63" s="640" t="s">
        <v>401</v>
      </c>
      <c r="R63" s="686"/>
      <c r="S63" s="627" t="s">
        <v>624</v>
      </c>
      <c r="T63" s="620"/>
    </row>
    <row r="64" spans="1:20" s="720" customFormat="1" ht="12.75" thickBot="1">
      <c r="A64" s="721" t="s">
        <v>680</v>
      </c>
      <c r="B64" s="722" t="s">
        <v>114</v>
      </c>
      <c r="C64" s="723">
        <v>1</v>
      </c>
      <c r="D64" s="724" t="s">
        <v>323</v>
      </c>
      <c r="E64" s="725" t="s">
        <v>96</v>
      </c>
      <c r="F64" s="724" t="s">
        <v>642</v>
      </c>
      <c r="G64" s="726"/>
      <c r="H64" s="722"/>
      <c r="I64" s="722"/>
      <c r="J64" s="722"/>
      <c r="K64" s="713" t="str">
        <f>A64&amp;"."&amp;F64</f>
        <v>09А_НКТ.Надання базового пакету послуг профілактики для ЧСЧ на базі вуличних та стаціонарних пунктів, аутріч-маршрутів, мобільних амбулаторій (МА)_(АТО)</v>
      </c>
      <c r="L64" s="713" t="str">
        <f t="shared" si="2"/>
        <v>09А_НКТ.Надання базового пакету послуг профілактики для ЧСЧ на базі вуличних та стаціонарних пунктів, аутріч-маршрутів, мобільних амбулаторій (МА)_(АТО)</v>
      </c>
      <c r="M64" s="722"/>
      <c r="N64" s="722" t="str">
        <f>L64</f>
        <v>09А_НКТ.Надання базового пакету послуг профілактики для ЧСЧ на базі вуличних та стаціонарних пунктів, аутріч-маршрутів, мобільних амбулаторій (МА)_(АТО)</v>
      </c>
      <c r="O64" s="722" t="s">
        <v>534</v>
      </c>
      <c r="P64" s="557" t="s">
        <v>404</v>
      </c>
      <c r="Q64" s="640" t="s">
        <v>340</v>
      </c>
      <c r="R64" s="718"/>
      <c r="S64" s="627" t="s">
        <v>624</v>
      </c>
      <c r="T64" s="620"/>
    </row>
    <row r="65" spans="1:20">
      <c r="A65" s="584" t="s">
        <v>485</v>
      </c>
      <c r="B65" s="727" t="s">
        <v>114</v>
      </c>
      <c r="C65" s="728">
        <v>4</v>
      </c>
      <c r="D65" s="729" t="s">
        <v>328</v>
      </c>
      <c r="E65" s="730" t="s">
        <v>330</v>
      </c>
      <c r="F65" s="729" t="s">
        <v>329</v>
      </c>
      <c r="G65" s="731"/>
      <c r="H65" s="729"/>
      <c r="I65" s="729"/>
      <c r="J65" s="729"/>
      <c r="K65" s="727" t="str">
        <f t="shared" si="5"/>
        <v>13А.Надання базового пакету послуг профілактики для ТГ на базі вуличних та стаціонарних пунктів, аутріч-маршрутів, мобільних амбулаторій (МА)</v>
      </c>
      <c r="L65" s="732" t="str">
        <f t="shared" si="2"/>
        <v>13А.Надання базового пакету послуг профілактики для ТГ на базі вуличних та стаціонарних пунктів, аутріч-маршрутів, мобільних амбулаторій (МА)</v>
      </c>
      <c r="M65" s="729"/>
      <c r="N65" s="729" t="str">
        <f t="shared" si="0"/>
        <v>13А.Надання базового пакету послуг профілактики для ТГ на базі вуличних та стаціонарних пунктів, аутріч-маршрутів, мобільних амбулаторій (МА)</v>
      </c>
      <c r="O65" s="729" t="s">
        <v>546</v>
      </c>
      <c r="P65" s="601" t="s">
        <v>403</v>
      </c>
      <c r="Q65" s="640" t="s">
        <v>340</v>
      </c>
      <c r="R65" s="650"/>
      <c r="S65" s="627" t="s">
        <v>624</v>
      </c>
      <c r="T65" s="620"/>
    </row>
    <row r="66" spans="1:20">
      <c r="A66" s="585" t="s">
        <v>486</v>
      </c>
      <c r="B66" s="733" t="s">
        <v>114</v>
      </c>
      <c r="C66" s="734">
        <v>4</v>
      </c>
      <c r="D66" s="735" t="s">
        <v>328</v>
      </c>
      <c r="E66" s="736" t="s">
        <v>330</v>
      </c>
      <c r="F66" s="735" t="s">
        <v>331</v>
      </c>
      <c r="G66" s="737"/>
      <c r="H66" s="735"/>
      <c r="I66" s="735"/>
      <c r="J66" s="735"/>
      <c r="K66" s="733" t="str">
        <f t="shared" si="5"/>
        <v>14А.Підтримка інституційного розвитку національної трансгендерної організації в Україні</v>
      </c>
      <c r="L66" s="738" t="str">
        <f t="shared" si="2"/>
        <v>14А.Підтримка інституційного розвитку національної трансгендерної організації в Україні</v>
      </c>
      <c r="M66" s="735"/>
      <c r="N66" s="735" t="str">
        <f t="shared" si="0"/>
        <v>14А.Підтримка інституційного розвитку національної трансгендерної організації в Україні</v>
      </c>
      <c r="O66" s="735" t="s">
        <v>534</v>
      </c>
      <c r="P66" s="602" t="s">
        <v>404</v>
      </c>
      <c r="Q66" s="640" t="s">
        <v>402</v>
      </c>
      <c r="R66" s="641"/>
      <c r="S66" s="622" t="s">
        <v>623</v>
      </c>
      <c r="T66" s="620"/>
    </row>
    <row r="67" spans="1:20" ht="12.75" thickBot="1">
      <c r="A67" s="586" t="s">
        <v>487</v>
      </c>
      <c r="B67" s="739" t="s">
        <v>114</v>
      </c>
      <c r="C67" s="740">
        <v>4</v>
      </c>
      <c r="D67" s="741" t="s">
        <v>328</v>
      </c>
      <c r="E67" s="742" t="s">
        <v>330</v>
      </c>
      <c r="F67" s="741" t="s">
        <v>646</v>
      </c>
      <c r="G67" s="743"/>
      <c r="H67" s="741"/>
      <c r="I67" s="741"/>
      <c r="J67" s="741"/>
      <c r="K67" s="739" t="str">
        <f t="shared" si="5"/>
        <v xml:space="preserve">15А.Забезпечення сталого розвитку та життєздатності спільноти трансгендерів </v>
      </c>
      <c r="L67" s="744" t="str">
        <f t="shared" ref="L67:L79" si="6">A67&amp;"."&amp;F67</f>
        <v xml:space="preserve">15А.Забезпечення сталого розвитку та життєздатності спільноти трансгендерів </v>
      </c>
      <c r="M67" s="741"/>
      <c r="N67" s="741" t="str">
        <f t="shared" si="0"/>
        <v xml:space="preserve">15А.Забезпечення сталого розвитку та життєздатності спільноти трансгендерів </v>
      </c>
      <c r="O67" s="741" t="s">
        <v>534</v>
      </c>
      <c r="P67" s="603" t="s">
        <v>404</v>
      </c>
      <c r="Q67" s="640" t="s">
        <v>402</v>
      </c>
      <c r="R67" s="641"/>
      <c r="S67" s="622" t="s">
        <v>623</v>
      </c>
      <c r="T67" s="620"/>
    </row>
    <row r="68" spans="1:20">
      <c r="A68" s="587" t="s">
        <v>488</v>
      </c>
      <c r="B68" s="745" t="s">
        <v>114</v>
      </c>
      <c r="C68" s="746">
        <v>5</v>
      </c>
      <c r="D68" s="747" t="s">
        <v>318</v>
      </c>
      <c r="E68" s="748" t="s">
        <v>398</v>
      </c>
      <c r="F68" s="747" t="s">
        <v>332</v>
      </c>
      <c r="G68" s="747"/>
      <c r="H68" s="747"/>
      <c r="I68" s="747"/>
      <c r="J68" s="747"/>
      <c r="K68" s="745" t="str">
        <f t="shared" si="5"/>
        <v>16А .Підтримка співтовариств для забезпечення активного виявлення випадків туберкульозу шляхом розширення доступу до якісної діагностики серед бездомних та колишніх ув’язнених</v>
      </c>
      <c r="L68" s="749" t="str">
        <f t="shared" si="6"/>
        <v>16А .Підтримка співтовариств для забезпечення активного виявлення випадків туберкульозу шляхом розширення доступу до якісної діагностики серед бездомних та колишніх ув’язнених</v>
      </c>
      <c r="M68" s="747"/>
      <c r="N68" s="747" t="str">
        <f t="shared" si="0"/>
        <v>16А .Підтримка співтовариств для забезпечення активного виявлення випадків туберкульозу шляхом розширення доступу до якісної діагностики серед бездомних та колишніх ув’язнених</v>
      </c>
      <c r="O68" s="747" t="s">
        <v>534</v>
      </c>
      <c r="P68" s="604" t="s">
        <v>404</v>
      </c>
      <c r="Q68" s="640" t="s">
        <v>340</v>
      </c>
      <c r="R68" s="750"/>
      <c r="S68" s="622" t="s">
        <v>623</v>
      </c>
      <c r="T68" s="620"/>
    </row>
    <row r="69" spans="1:20">
      <c r="A69" s="588" t="s">
        <v>122</v>
      </c>
      <c r="B69" s="751" t="s">
        <v>114</v>
      </c>
      <c r="C69" s="752">
        <v>5</v>
      </c>
      <c r="D69" s="753" t="s">
        <v>318</v>
      </c>
      <c r="E69" s="754" t="s">
        <v>398</v>
      </c>
      <c r="F69" s="753" t="s">
        <v>333</v>
      </c>
      <c r="G69" s="755"/>
      <c r="H69" s="753"/>
      <c r="I69" s="753"/>
      <c r="J69" s="753"/>
      <c r="K69" s="751" t="str">
        <f t="shared" si="5"/>
        <v>17А.Забезпечення активного виявлення випадків туберкульозу шляхом розширення доступу до якісної діагностики серед ромського населення силами ромських посередників</v>
      </c>
      <c r="L69" s="756" t="str">
        <f t="shared" si="6"/>
        <v>17А.Забезпечення активного виявлення випадків туберкульозу шляхом розширення доступу до якісної діагностики серед ромського населення силами ромських посередників</v>
      </c>
      <c r="M69" s="753"/>
      <c r="N69" s="753" t="str">
        <f t="shared" si="0"/>
        <v>17А.Забезпечення активного виявлення випадків туберкульозу шляхом розширення доступу до якісної діагностики серед ромського населення силами ромських посередників</v>
      </c>
      <c r="O69" s="753" t="s">
        <v>534</v>
      </c>
      <c r="P69" s="605" t="s">
        <v>404</v>
      </c>
      <c r="Q69" s="640" t="s">
        <v>340</v>
      </c>
      <c r="R69" s="750"/>
      <c r="S69" s="627" t="s">
        <v>624</v>
      </c>
      <c r="T69" s="620"/>
    </row>
    <row r="70" spans="1:20">
      <c r="A70" s="588" t="s">
        <v>489</v>
      </c>
      <c r="B70" s="751" t="s">
        <v>114</v>
      </c>
      <c r="C70" s="752">
        <v>5</v>
      </c>
      <c r="D70" s="753" t="s">
        <v>318</v>
      </c>
      <c r="E70" s="754" t="s">
        <v>398</v>
      </c>
      <c r="F70" s="753" t="s">
        <v>334</v>
      </c>
      <c r="G70" s="755"/>
      <c r="H70" s="753"/>
      <c r="I70" s="753"/>
      <c r="J70" s="753"/>
      <c r="K70" s="751" t="str">
        <f t="shared" si="5"/>
        <v>18А.Підтримка співтовариств для забезпечення активного виявлення випадків туберкульозу шляхом розширення доступу до якісної діагностики серед вимушених переселенців</v>
      </c>
      <c r="L70" s="756" t="str">
        <f t="shared" si="6"/>
        <v>18А.Підтримка співтовариств для забезпечення активного виявлення випадків туберкульозу шляхом розширення доступу до якісної діагностики серед вимушених переселенців</v>
      </c>
      <c r="M70" s="753"/>
      <c r="N70" s="753" t="str">
        <f t="shared" si="0"/>
        <v>18А.Підтримка співтовариств для забезпечення активного виявлення випадків туберкульозу шляхом розширення доступу до якісної діагностики серед вимушених переселенців</v>
      </c>
      <c r="O70" s="753" t="s">
        <v>534</v>
      </c>
      <c r="P70" s="605" t="s">
        <v>404</v>
      </c>
      <c r="Q70" s="640" t="s">
        <v>340</v>
      </c>
      <c r="R70" s="750"/>
      <c r="S70" s="627" t="s">
        <v>624</v>
      </c>
      <c r="T70" s="620"/>
    </row>
    <row r="71" spans="1:20">
      <c r="A71" s="588" t="s">
        <v>629</v>
      </c>
      <c r="B71" s="751" t="s">
        <v>114</v>
      </c>
      <c r="C71" s="752">
        <v>6</v>
      </c>
      <c r="D71" s="753" t="s">
        <v>335</v>
      </c>
      <c r="E71" s="754" t="s">
        <v>399</v>
      </c>
      <c r="F71" s="753" t="s">
        <v>647</v>
      </c>
      <c r="G71" s="755"/>
      <c r="H71" s="753"/>
      <c r="I71" s="753"/>
      <c r="J71" s="753"/>
      <c r="K71" s="751" t="str">
        <f t="shared" ref="K71:K79" si="7">A71&amp;"."&amp;F71</f>
        <v>20А1.Забезпечення медико-соціального супроводу пацієнтів з ТБ. Формування прихильності пацієнтів до лікування туберкульозу</v>
      </c>
      <c r="L71" s="756" t="str">
        <f t="shared" si="6"/>
        <v>20А1.Забезпечення медико-соціального супроводу пацієнтів з ТБ. Формування прихильності пацієнтів до лікування туберкульозу</v>
      </c>
      <c r="M71" s="753"/>
      <c r="N71" s="753" t="str">
        <f t="shared" ref="N71:N79" si="8">L71</f>
        <v>20А1.Забезпечення медико-соціального супроводу пацієнтів з ТБ. Формування прихильності пацієнтів до лікування туберкульозу</v>
      </c>
      <c r="O71" s="753" t="s">
        <v>534</v>
      </c>
      <c r="P71" s="605" t="s">
        <v>403</v>
      </c>
      <c r="Q71" s="640" t="s">
        <v>340</v>
      </c>
      <c r="R71" s="750"/>
      <c r="S71" s="622" t="s">
        <v>644</v>
      </c>
      <c r="T71" s="620"/>
    </row>
    <row r="72" spans="1:20">
      <c r="A72" s="588" t="s">
        <v>630</v>
      </c>
      <c r="B72" s="751" t="s">
        <v>114</v>
      </c>
      <c r="C72" s="752">
        <v>6</v>
      </c>
      <c r="D72" s="753" t="s">
        <v>335</v>
      </c>
      <c r="E72" s="754" t="s">
        <v>399</v>
      </c>
      <c r="F72" s="753" t="s">
        <v>648</v>
      </c>
      <c r="G72" s="755"/>
      <c r="H72" s="753"/>
      <c r="I72" s="753"/>
      <c r="J72" s="753"/>
      <c r="K72" s="751" t="str">
        <f t="shared" si="7"/>
        <v>20А2.Забезпечення медико-соціального супроводу пацієнтів з ХРТБ. Формування прихильності пацієнтів до лікування туберкульозу</v>
      </c>
      <c r="L72" s="756" t="str">
        <f t="shared" si="6"/>
        <v>20А2.Забезпечення медико-соціального супроводу пацієнтів з ХРТБ. Формування прихильності пацієнтів до лікування туберкульозу</v>
      </c>
      <c r="M72" s="753"/>
      <c r="N72" s="753" t="str">
        <f t="shared" si="8"/>
        <v>20А2.Забезпечення медико-соціального супроводу пацієнтів з ХРТБ. Формування прихильності пацієнтів до лікування туберкульозу</v>
      </c>
      <c r="O72" s="753" t="s">
        <v>534</v>
      </c>
      <c r="P72" s="605" t="s">
        <v>403</v>
      </c>
      <c r="Q72" s="640" t="s">
        <v>340</v>
      </c>
      <c r="R72" s="750"/>
      <c r="S72" s="622" t="s">
        <v>644</v>
      </c>
      <c r="T72" s="620"/>
    </row>
    <row r="73" spans="1:20" ht="12.75" thickBot="1">
      <c r="A73" s="589" t="s">
        <v>631</v>
      </c>
      <c r="B73" s="757" t="s">
        <v>114</v>
      </c>
      <c r="C73" s="758">
        <v>6</v>
      </c>
      <c r="D73" s="759" t="s">
        <v>335</v>
      </c>
      <c r="E73" s="760" t="s">
        <v>399</v>
      </c>
      <c r="F73" s="759" t="s">
        <v>393</v>
      </c>
      <c r="G73" s="761"/>
      <c r="H73" s="759"/>
      <c r="I73" s="759"/>
      <c r="J73" s="759"/>
      <c r="K73" s="757" t="str">
        <f t="shared" si="7"/>
        <v>21А.OCF-TB: Оптимізація виявлення випадків ТБ серед  контактних осіб з груп підвищеного ризику захворювання та  їх медико-соціальний супровід.</v>
      </c>
      <c r="L73" s="762" t="str">
        <f t="shared" si="6"/>
        <v>21А.OCF-TB: Оптимізація виявлення випадків ТБ серед  контактних осіб з груп підвищеного ризику захворювання та  їх медико-соціальний супровід.</v>
      </c>
      <c r="M73" s="759"/>
      <c r="N73" s="759" t="str">
        <f t="shared" si="8"/>
        <v>21А.OCF-TB: Оптимізація виявлення випадків ТБ серед  контактних осіб з груп підвищеного ризику захворювання та  їх медико-соціальний супровід.</v>
      </c>
      <c r="O73" s="759" t="s">
        <v>534</v>
      </c>
      <c r="P73" s="606" t="s">
        <v>404</v>
      </c>
      <c r="Q73" s="640" t="s">
        <v>340</v>
      </c>
      <c r="R73" s="750"/>
      <c r="S73" s="622" t="s">
        <v>623</v>
      </c>
      <c r="T73" s="620"/>
    </row>
    <row r="74" spans="1:20" ht="12.75" thickBot="1">
      <c r="A74" s="590" t="s">
        <v>632</v>
      </c>
      <c r="B74" s="763" t="s">
        <v>114</v>
      </c>
      <c r="C74" s="764">
        <v>6</v>
      </c>
      <c r="D74" s="765" t="s">
        <v>335</v>
      </c>
      <c r="E74" s="766" t="s">
        <v>399</v>
      </c>
      <c r="F74" s="765" t="s">
        <v>394</v>
      </c>
      <c r="G74" s="767"/>
      <c r="H74" s="765"/>
      <c r="I74" s="765"/>
      <c r="J74" s="765"/>
      <c r="K74" s="763" t="str">
        <f t="shared" si="7"/>
        <v>22А.Покращення виявлення випадків туберкульозу серед СІН, РКС, ЧСЧ, які мають низьку мотивацію до проходження обстеження самостійно</v>
      </c>
      <c r="L74" s="768" t="str">
        <f t="shared" si="6"/>
        <v>22А.Покращення виявлення випадків туберкульозу серед СІН, РКС, ЧСЧ, які мають низьку мотивацію до проходження обстеження самостійно</v>
      </c>
      <c r="M74" s="765"/>
      <c r="N74" s="765" t="str">
        <f t="shared" si="8"/>
        <v>22А.Покращення виявлення випадків туберкульозу серед СІН, РКС, ЧСЧ, які мають низьку мотивацію до проходження обстеження самостійно</v>
      </c>
      <c r="O74" s="765" t="s">
        <v>546</v>
      </c>
      <c r="P74" s="607" t="s">
        <v>403</v>
      </c>
      <c r="Q74" s="640" t="s">
        <v>340</v>
      </c>
      <c r="R74" s="750"/>
      <c r="S74" s="622" t="s">
        <v>644</v>
      </c>
      <c r="T74" s="620"/>
    </row>
    <row r="75" spans="1:20">
      <c r="A75" s="592" t="s">
        <v>633</v>
      </c>
      <c r="B75" s="769" t="s">
        <v>114</v>
      </c>
      <c r="C75" s="770">
        <v>7</v>
      </c>
      <c r="D75" s="771" t="s">
        <v>336</v>
      </c>
      <c r="E75" s="772" t="s">
        <v>400</v>
      </c>
      <c r="F75" s="771" t="s">
        <v>395</v>
      </c>
      <c r="G75" s="773"/>
      <c r="H75" s="771"/>
      <c r="I75" s="771"/>
      <c r="J75" s="771"/>
      <c r="K75" s="769" t="str">
        <f t="shared" si="7"/>
        <v>23А1.МПСС пацієнтів, які розпочали ЗПТ до 31.12.2017.</v>
      </c>
      <c r="L75" s="774" t="str">
        <f t="shared" si="6"/>
        <v>23А1.МПСС пацієнтів, які розпочали ЗПТ до 31.12.2017.</v>
      </c>
      <c r="M75" s="771"/>
      <c r="N75" s="771" t="str">
        <f t="shared" si="8"/>
        <v>23А1.МПСС пацієнтів, які розпочали ЗПТ до 31.12.2017.</v>
      </c>
      <c r="O75" s="771" t="s">
        <v>534</v>
      </c>
      <c r="P75" s="608" t="s">
        <v>404</v>
      </c>
      <c r="Q75" s="640" t="s">
        <v>340</v>
      </c>
      <c r="R75" s="750"/>
      <c r="S75" s="622" t="s">
        <v>623</v>
      </c>
      <c r="T75" s="620"/>
    </row>
    <row r="76" spans="1:20">
      <c r="A76" s="593" t="s">
        <v>634</v>
      </c>
      <c r="B76" s="775" t="s">
        <v>114</v>
      </c>
      <c r="C76" s="776">
        <v>7</v>
      </c>
      <c r="D76" s="777" t="s">
        <v>336</v>
      </c>
      <c r="E76" s="778" t="s">
        <v>400</v>
      </c>
      <c r="F76" s="777" t="s">
        <v>396</v>
      </c>
      <c r="G76" s="779"/>
      <c r="H76" s="777"/>
      <c r="I76" s="777"/>
      <c r="J76" s="777"/>
      <c r="K76" s="775" t="str">
        <f t="shared" si="7"/>
        <v>23А2.МПСС пацієнтів, які  отримуватимуть препарат ЗПТ, куплений  за кошти каталітичного фонду.</v>
      </c>
      <c r="L76" s="780" t="str">
        <f t="shared" si="6"/>
        <v>23А2.МПСС пацієнтів, які  отримуватимуть препарат ЗПТ, куплений  за кошти каталітичного фонду.</v>
      </c>
      <c r="M76" s="777"/>
      <c r="N76" s="777" t="str">
        <f t="shared" si="8"/>
        <v>23А2.МПСС пацієнтів, які  отримуватимуть препарат ЗПТ, куплений  за кошти каталітичного фонду.</v>
      </c>
      <c r="O76" s="777" t="s">
        <v>534</v>
      </c>
      <c r="P76" s="609" t="s">
        <v>404</v>
      </c>
      <c r="Q76" s="640" t="s">
        <v>340</v>
      </c>
      <c r="R76" s="750"/>
      <c r="S76" s="622" t="s">
        <v>623</v>
      </c>
      <c r="T76" s="620"/>
    </row>
    <row r="77" spans="1:20">
      <c r="A77" s="593" t="s">
        <v>490</v>
      </c>
      <c r="B77" s="775" t="s">
        <v>114</v>
      </c>
      <c r="C77" s="776">
        <v>7</v>
      </c>
      <c r="D77" s="777" t="s">
        <v>336</v>
      </c>
      <c r="E77" s="778" t="s">
        <v>400</v>
      </c>
      <c r="F77" s="777" t="s">
        <v>397</v>
      </c>
      <c r="G77" s="779"/>
      <c r="H77" s="777"/>
      <c r="I77" s="777"/>
      <c r="J77" s="777"/>
      <c r="K77" s="775" t="str">
        <f t="shared" si="7"/>
        <v>24А.Медичний та психосоціальний супровід пацієнтів ЗПТ в установах виконання покарань.</v>
      </c>
      <c r="L77" s="780" t="str">
        <f t="shared" si="6"/>
        <v>24А.Медичний та психосоціальний супровід пацієнтів ЗПТ в установах виконання покарань.</v>
      </c>
      <c r="M77" s="777"/>
      <c r="N77" s="777" t="str">
        <f t="shared" si="8"/>
        <v>24А.Медичний та психосоціальний супровід пацієнтів ЗПТ в установах виконання покарань.</v>
      </c>
      <c r="O77" s="777" t="s">
        <v>534</v>
      </c>
      <c r="P77" s="609" t="s">
        <v>404</v>
      </c>
      <c r="Q77" s="640" t="s">
        <v>402</v>
      </c>
      <c r="R77" s="750"/>
      <c r="S77" s="622" t="s">
        <v>623</v>
      </c>
      <c r="T77" s="620"/>
    </row>
    <row r="78" spans="1:20" ht="12.75" thickBot="1">
      <c r="A78" s="594" t="s">
        <v>635</v>
      </c>
      <c r="B78" s="781" t="s">
        <v>114</v>
      </c>
      <c r="C78" s="782">
        <v>7</v>
      </c>
      <c r="D78" s="783" t="s">
        <v>336</v>
      </c>
      <c r="E78" s="784" t="s">
        <v>400</v>
      </c>
      <c r="F78" s="783" t="s">
        <v>337</v>
      </c>
      <c r="G78" s="785"/>
      <c r="H78" s="783"/>
      <c r="I78" s="783"/>
      <c r="J78" s="783"/>
      <c r="K78" s="781" t="str">
        <f t="shared" si="7"/>
        <v>25А.Підтримка роботи Національної гарячої лінії з питань наркозалежності та ЗПТ як ефективного адвокаційного механізму захисту прав СІН та пацієнтів ЗПТ</v>
      </c>
      <c r="L78" s="786" t="str">
        <f t="shared" si="6"/>
        <v>25А.Підтримка роботи Національної гарячої лінії з питань наркозалежності та ЗПТ як ефективного адвокаційного механізму захисту прав СІН та пацієнтів ЗПТ</v>
      </c>
      <c r="M78" s="783"/>
      <c r="N78" s="783" t="str">
        <f t="shared" si="8"/>
        <v>25А.Підтримка роботи Національної гарячої лінії з питань наркозалежності та ЗПТ як ефективного адвокаційного механізму захисту прав СІН та пацієнтів ЗПТ</v>
      </c>
      <c r="O78" s="783" t="s">
        <v>534</v>
      </c>
      <c r="P78" s="610" t="s">
        <v>404</v>
      </c>
      <c r="Q78" s="640" t="s">
        <v>402</v>
      </c>
      <c r="R78" s="750"/>
      <c r="S78" s="622" t="s">
        <v>623</v>
      </c>
      <c r="T78" s="620"/>
    </row>
    <row r="79" spans="1:20" ht="12.75" thickBot="1">
      <c r="A79" s="591" t="s">
        <v>643</v>
      </c>
      <c r="B79" s="787" t="s">
        <v>114</v>
      </c>
      <c r="C79" s="788">
        <v>3</v>
      </c>
      <c r="D79" s="789" t="s">
        <v>645</v>
      </c>
      <c r="E79" s="789"/>
      <c r="F79" s="789" t="s">
        <v>645</v>
      </c>
      <c r="G79" s="790"/>
      <c r="H79" s="789"/>
      <c r="I79" s="789"/>
      <c r="J79" s="789"/>
      <c r="K79" s="787" t="str">
        <f t="shared" si="7"/>
        <v>26А.Супровід та підтримка доконтактної профілактики ВІЛ-інфекції (ДКП/PrEP)</v>
      </c>
      <c r="L79" s="791" t="str">
        <f t="shared" si="6"/>
        <v>26А.Супровід та підтримка доконтактної профілактики ВІЛ-інфекції (ДКП/PrEP)</v>
      </c>
      <c r="M79" s="789"/>
      <c r="N79" s="789" t="str">
        <f t="shared" si="8"/>
        <v>26А.Супровід та підтримка доконтактної профілактики ВІЛ-інфекції (ДКП/PrEP)</v>
      </c>
      <c r="O79" s="789" t="s">
        <v>534</v>
      </c>
      <c r="P79" s="611" t="s">
        <v>404</v>
      </c>
      <c r="Q79" s="640" t="s">
        <v>340</v>
      </c>
      <c r="R79" s="650"/>
      <c r="S79" s="622" t="s">
        <v>623</v>
      </c>
      <c r="T79" s="620"/>
    </row>
    <row r="80" spans="1:20" ht="12.75" thickBot="1">
      <c r="A80" s="591" t="s">
        <v>692</v>
      </c>
      <c r="B80" s="787" t="s">
        <v>114</v>
      </c>
      <c r="C80" s="788">
        <v>3</v>
      </c>
      <c r="D80" s="789" t="s">
        <v>693</v>
      </c>
      <c r="E80" s="789"/>
      <c r="F80" s="789" t="s">
        <v>693</v>
      </c>
      <c r="G80" s="790"/>
      <c r="H80" s="789"/>
      <c r="I80" s="789"/>
      <c r="J80" s="789"/>
      <c r="K80" s="787" t="str">
        <f>A80&amp;"."&amp;F80</f>
        <v>27А.Підтримка у підготовці та оснащенні приміщень для ЗПТ</v>
      </c>
      <c r="L80" s="791" t="str">
        <f>A80&amp;"."&amp;F80</f>
        <v>27А.Підтримка у підготовці та оснащенні приміщень для ЗПТ</v>
      </c>
      <c r="M80" s="789"/>
      <c r="N80" s="789" t="str">
        <f>L80</f>
        <v>27А.Підтримка у підготовці та оснащенні приміщень для ЗПТ</v>
      </c>
      <c r="O80" s="789" t="s">
        <v>694</v>
      </c>
      <c r="P80" s="611" t="s">
        <v>404</v>
      </c>
      <c r="Q80" s="640" t="s">
        <v>402</v>
      </c>
      <c r="R80" s="935"/>
      <c r="S80" s="622" t="s">
        <v>623</v>
      </c>
      <c r="T80" s="620"/>
    </row>
  </sheetData>
  <autoFilter ref="A1:WVU86"/>
  <conditionalFormatting sqref="M1">
    <cfRule type="cellIs" dxfId="72" priority="5" stopIfTrue="1" operator="equal">
      <formula>$N$3</formula>
    </cfRule>
    <cfRule type="cellIs" dxfId="71" priority="6" stopIfTrue="1" operator="equal">
      <formula>$N$2</formula>
    </cfRule>
  </conditionalFormatting>
  <conditionalFormatting sqref="A22">
    <cfRule type="duplicateValues" dxfId="70" priority="2"/>
  </conditionalFormatting>
  <conditionalFormatting sqref="A30:A31">
    <cfRule type="duplicateValues" dxfId="69" priority="1"/>
  </conditionalFormatting>
  <dataValidations count="2">
    <dataValidation type="list" allowBlank="1" showInputMessage="1" showErrorMessage="1" sqref="D11:D19">
      <formula1>ModulesInCmp</formula1>
    </dataValidation>
    <dataValidation type="list" allowBlank="1" showInputMessage="1" showErrorMessage="1" sqref="L2:L80">
      <formula1>$L$2:$L$42</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WYK144"/>
  <sheetViews>
    <sheetView tabSelected="1" zoomScale="90" zoomScaleNormal="90" zoomScalePageLayoutView="70" workbookViewId="0">
      <pane xSplit="6" ySplit="16" topLeftCell="G95" activePane="bottomRight" state="frozen"/>
      <selection activeCell="D1" sqref="D1"/>
      <selection pane="topRight" activeCell="G1" sqref="G1"/>
      <selection pane="bottomLeft" activeCell="D17" sqref="D17"/>
      <selection pane="bottomRight" activeCell="K111" sqref="K111"/>
    </sheetView>
  </sheetViews>
  <sheetFormatPr defaultColWidth="8.85546875" defaultRowHeight="12"/>
  <cols>
    <col min="1" max="1" width="2.85546875" style="268" customWidth="1"/>
    <col min="2" max="2" width="2.85546875" style="269" customWidth="1"/>
    <col min="3" max="3" width="2.28515625" style="268" customWidth="1"/>
    <col min="4" max="4" width="9.85546875" style="268" customWidth="1"/>
    <col min="5" max="5" width="89" style="465" customWidth="1"/>
    <col min="6" max="6" width="9.7109375" style="270" customWidth="1"/>
    <col min="7" max="7" width="13.42578125" style="269" customWidth="1"/>
    <col min="8" max="8" width="12.7109375" style="269" customWidth="1"/>
    <col min="9" max="9" width="11.85546875" style="275" customWidth="1"/>
    <col min="10" max="10" width="12.7109375" style="275" customWidth="1"/>
    <col min="11" max="11" width="14.140625" style="275" customWidth="1"/>
    <col min="12" max="12" width="17.7109375" style="275" customWidth="1"/>
    <col min="13" max="13" width="14.140625" style="275" customWidth="1"/>
    <col min="14" max="14" width="16" style="275" customWidth="1"/>
    <col min="15" max="15" width="13.140625" style="459" customWidth="1"/>
    <col min="16" max="16" width="10.85546875" style="275" customWidth="1"/>
    <col min="17" max="17" width="13.42578125" style="275" customWidth="1"/>
    <col min="18" max="18" width="13.7109375" style="275" customWidth="1"/>
    <col min="19" max="19" width="1.42578125" style="461" customWidth="1"/>
    <col min="20" max="20" width="1.28515625" style="275" customWidth="1"/>
    <col min="21" max="21" width="14.7109375" style="275" customWidth="1"/>
    <col min="22" max="25" width="10.42578125" style="275" customWidth="1"/>
    <col min="26" max="26" width="2.28515625" style="459" customWidth="1"/>
    <col min="27" max="30" width="10.42578125" style="268" customWidth="1"/>
    <col min="31" max="31" width="39.140625" style="268" customWidth="1"/>
    <col min="32" max="32" width="8.85546875" style="268" customWidth="1"/>
    <col min="33" max="16384" width="8.85546875" style="268"/>
  </cols>
  <sheetData>
    <row r="1" spans="1:16209" s="811" customFormat="1" ht="15.75" thickBot="1">
      <c r="B1" s="812"/>
      <c r="D1" s="955" t="s">
        <v>611</v>
      </c>
      <c r="E1" s="956"/>
      <c r="F1" s="956"/>
      <c r="G1" s="956"/>
      <c r="H1" s="956"/>
      <c r="I1" s="956"/>
      <c r="J1" s="956"/>
      <c r="K1" s="956"/>
      <c r="L1" s="956"/>
      <c r="M1" s="956"/>
      <c r="N1" s="957"/>
      <c r="O1" s="958" t="s">
        <v>612</v>
      </c>
      <c r="P1" s="959"/>
      <c r="Q1" s="959"/>
      <c r="R1" s="959"/>
      <c r="S1" s="959"/>
      <c r="T1" s="960"/>
      <c r="U1" s="958" t="s">
        <v>613</v>
      </c>
      <c r="V1" s="959"/>
      <c r="W1" s="959"/>
      <c r="X1" s="959"/>
      <c r="Y1" s="960"/>
      <c r="Z1" s="515" t="s">
        <v>344</v>
      </c>
      <c r="AA1" s="815" t="s">
        <v>403</v>
      </c>
      <c r="AB1" s="816" t="s">
        <v>614</v>
      </c>
      <c r="AC1" s="813"/>
      <c r="AD1" s="814"/>
    </row>
    <row r="2" spans="1:16209" s="271" customFormat="1" ht="24" thickBot="1">
      <c r="B2" s="272"/>
      <c r="D2" s="961" t="s">
        <v>285</v>
      </c>
      <c r="E2" s="962"/>
      <c r="F2" s="962"/>
      <c r="G2" s="962"/>
      <c r="H2" s="962"/>
      <c r="I2" s="962"/>
      <c r="J2" s="962"/>
      <c r="K2" s="962"/>
      <c r="L2" s="962"/>
      <c r="M2" s="963"/>
      <c r="N2" s="964"/>
      <c r="O2" s="500" t="s">
        <v>184</v>
      </c>
      <c r="P2" s="462"/>
      <c r="Q2" s="462"/>
      <c r="R2" s="462"/>
      <c r="S2" s="463"/>
      <c r="T2" s="501"/>
      <c r="U2" s="500"/>
      <c r="V2" s="462"/>
      <c r="W2" s="462"/>
      <c r="X2" s="462"/>
      <c r="Y2" s="501"/>
      <c r="Z2" s="516" t="s">
        <v>343</v>
      </c>
      <c r="AA2" s="540" t="s">
        <v>404</v>
      </c>
      <c r="AB2" s="464"/>
      <c r="AC2" s="464"/>
      <c r="AD2" s="517"/>
      <c r="AE2" s="464"/>
      <c r="AF2" s="464"/>
      <c r="AG2" s="464"/>
      <c r="AH2" s="464"/>
      <c r="AI2" s="464"/>
      <c r="AJ2" s="464"/>
      <c r="AK2" s="464"/>
      <c r="AL2" s="464"/>
      <c r="AM2" s="464"/>
      <c r="AN2" s="464"/>
      <c r="AO2" s="464"/>
      <c r="AP2" s="464"/>
      <c r="AQ2" s="464"/>
      <c r="AR2" s="464"/>
      <c r="AS2" s="464"/>
      <c r="AT2" s="464"/>
      <c r="AU2" s="464"/>
      <c r="AV2" s="464"/>
      <c r="AW2" s="464"/>
      <c r="AX2" s="464"/>
      <c r="AY2" s="464"/>
      <c r="AZ2" s="464"/>
      <c r="BA2" s="464"/>
    </row>
    <row r="3" spans="1:16209" s="456" customFormat="1" ht="6.75" customHeight="1" thickBot="1">
      <c r="B3" s="457"/>
      <c r="C3" s="456">
        <v>1</v>
      </c>
      <c r="D3" s="484">
        <v>2</v>
      </c>
      <c r="E3" s="466">
        <v>3</v>
      </c>
      <c r="F3" s="458">
        <v>4</v>
      </c>
      <c r="G3" s="456">
        <v>5</v>
      </c>
      <c r="I3" s="459">
        <v>6</v>
      </c>
      <c r="J3" s="459">
        <v>7</v>
      </c>
      <c r="K3" s="459"/>
      <c r="L3" s="459">
        <v>9</v>
      </c>
      <c r="M3" s="460"/>
      <c r="N3" s="485">
        <v>12</v>
      </c>
      <c r="O3" s="502">
        <v>13</v>
      </c>
      <c r="P3" s="459">
        <v>14</v>
      </c>
      <c r="Q3" s="459"/>
      <c r="R3" s="459"/>
      <c r="S3" s="461"/>
      <c r="T3" s="485"/>
      <c r="U3" s="502"/>
      <c r="V3" s="459"/>
      <c r="W3" s="459"/>
      <c r="X3" s="459"/>
      <c r="Y3" s="485"/>
      <c r="Z3" s="502"/>
      <c r="AD3" s="518"/>
    </row>
    <row r="4" spans="1:16209" ht="26.25" thickBot="1">
      <c r="D4" s="967" t="s">
        <v>147</v>
      </c>
      <c r="E4" s="968"/>
      <c r="F4" s="969"/>
      <c r="G4" s="969"/>
      <c r="H4" s="970"/>
      <c r="I4" s="965"/>
      <c r="J4" s="965"/>
      <c r="K4" s="965"/>
      <c r="L4" s="966"/>
      <c r="M4" s="273"/>
      <c r="N4" s="486"/>
      <c r="O4" s="502"/>
      <c r="Q4" s="459"/>
      <c r="R4" s="459"/>
      <c r="T4" s="485"/>
      <c r="U4" s="502"/>
      <c r="V4" s="459"/>
      <c r="W4" s="459"/>
      <c r="X4" s="459"/>
      <c r="Y4" s="485"/>
      <c r="Z4" s="502"/>
      <c r="AA4" s="456"/>
      <c r="AB4" s="456"/>
      <c r="AC4" s="456"/>
      <c r="AD4" s="518"/>
      <c r="AE4" s="456"/>
      <c r="AF4" s="456"/>
      <c r="AG4" s="456"/>
      <c r="AH4" s="456"/>
      <c r="AI4" s="456"/>
      <c r="AJ4" s="456"/>
      <c r="AK4" s="456"/>
      <c r="AL4" s="456"/>
      <c r="AM4" s="456"/>
      <c r="AN4" s="456"/>
      <c r="AO4" s="456"/>
      <c r="AP4" s="456"/>
      <c r="AQ4" s="456"/>
      <c r="AR4" s="456"/>
      <c r="AS4" s="456"/>
      <c r="AT4" s="456"/>
      <c r="AU4" s="456"/>
      <c r="AV4" s="456"/>
      <c r="AW4" s="456"/>
      <c r="AX4" s="456"/>
      <c r="AY4" s="456"/>
      <c r="AZ4" s="456"/>
      <c r="BA4" s="456"/>
    </row>
    <row r="5" spans="1:16209" ht="10.5" customHeight="1" thickBot="1">
      <c r="D5" s="487"/>
      <c r="I5" s="270"/>
      <c r="J5" s="270"/>
      <c r="K5" s="270"/>
      <c r="L5" s="270"/>
      <c r="M5" s="273"/>
      <c r="N5" s="486"/>
      <c r="O5" s="502"/>
      <c r="T5" s="486"/>
      <c r="U5" s="508"/>
      <c r="Y5" s="486"/>
      <c r="Z5" s="502"/>
      <c r="AD5" s="519"/>
    </row>
    <row r="6" spans="1:16209" ht="26.25" thickBot="1">
      <c r="D6" s="967" t="s">
        <v>43</v>
      </c>
      <c r="E6" s="968"/>
      <c r="F6" s="969"/>
      <c r="G6" s="969"/>
      <c r="H6" s="970"/>
      <c r="I6" s="965"/>
      <c r="J6" s="965"/>
      <c r="K6" s="965"/>
      <c r="L6" s="966"/>
      <c r="M6" s="273"/>
      <c r="N6" s="486"/>
      <c r="O6" s="502"/>
      <c r="T6" s="486"/>
      <c r="U6" s="508"/>
      <c r="Y6" s="486"/>
      <c r="Z6" s="502"/>
      <c r="AD6" s="519"/>
    </row>
    <row r="7" spans="1:16209" ht="12" customHeight="1" thickBot="1">
      <c r="D7" s="487"/>
      <c r="I7" s="270"/>
      <c r="J7" s="270"/>
      <c r="K7" s="270"/>
      <c r="L7" s="270"/>
      <c r="M7" s="273"/>
      <c r="N7" s="486"/>
      <c r="O7" s="502"/>
      <c r="T7" s="486"/>
      <c r="U7" s="508"/>
      <c r="Y7" s="486"/>
      <c r="Z7" s="502"/>
      <c r="AD7" s="519"/>
    </row>
    <row r="8" spans="1:16209" ht="26.25" thickBot="1">
      <c r="D8" s="973" t="s">
        <v>44</v>
      </c>
      <c r="E8" s="974"/>
      <c r="F8" s="975"/>
      <c r="G8" s="975"/>
      <c r="H8" s="976"/>
      <c r="I8" s="971"/>
      <c r="J8" s="971"/>
      <c r="K8" s="971"/>
      <c r="L8" s="972"/>
      <c r="M8" s="273"/>
      <c r="N8" s="486"/>
      <c r="O8" s="502"/>
      <c r="T8" s="486"/>
      <c r="U8" s="508"/>
      <c r="Y8" s="486"/>
      <c r="Z8" s="502"/>
      <c r="AD8" s="519"/>
    </row>
    <row r="9" spans="1:16209" s="473" customFormat="1" ht="10.5">
      <c r="B9" s="474"/>
      <c r="D9" s="488"/>
      <c r="E9" s="475"/>
      <c r="F9" s="476"/>
      <c r="G9" s="474"/>
      <c r="H9" s="474"/>
      <c r="I9" s="477"/>
      <c r="J9" s="477"/>
      <c r="K9" s="477"/>
      <c r="L9" s="477"/>
      <c r="M9" s="477"/>
      <c r="N9" s="489"/>
      <c r="O9" s="503"/>
      <c r="P9" s="477"/>
      <c r="Q9" s="477"/>
      <c r="R9" s="477"/>
      <c r="S9" s="536"/>
      <c r="T9" s="489"/>
      <c r="U9" s="509"/>
      <c r="V9" s="477"/>
      <c r="W9" s="477"/>
      <c r="X9" s="477"/>
      <c r="Y9" s="489"/>
      <c r="Z9" s="503"/>
      <c r="AD9" s="520"/>
    </row>
    <row r="10" spans="1:16209" s="478" customFormat="1" ht="11.25" thickBot="1">
      <c r="B10" s="479"/>
      <c r="D10" s="488"/>
      <c r="E10" s="475"/>
      <c r="F10" s="476"/>
      <c r="G10" s="474"/>
      <c r="H10" s="474"/>
      <c r="I10" s="480"/>
      <c r="J10" s="480"/>
      <c r="K10" s="480"/>
      <c r="L10" s="480"/>
      <c r="M10" s="480"/>
      <c r="N10" s="490"/>
      <c r="O10" s="504"/>
      <c r="P10" s="480"/>
      <c r="Q10" s="480"/>
      <c r="R10" s="480"/>
      <c r="S10" s="537"/>
      <c r="T10" s="490"/>
      <c r="U10" s="509"/>
      <c r="V10" s="481" t="s">
        <v>706</v>
      </c>
      <c r="W10" s="481" t="s">
        <v>707</v>
      </c>
      <c r="X10" s="481" t="s">
        <v>706</v>
      </c>
      <c r="Y10" s="510" t="s">
        <v>707</v>
      </c>
      <c r="Z10" s="504"/>
      <c r="AA10" s="481" t="s">
        <v>706</v>
      </c>
      <c r="AB10" s="481" t="s">
        <v>707</v>
      </c>
      <c r="AC10" s="481" t="s">
        <v>706</v>
      </c>
      <c r="AD10" s="510" t="s">
        <v>707</v>
      </c>
    </row>
    <row r="11" spans="1:16209" s="473" customFormat="1" ht="74.25" thickBot="1">
      <c r="B11" s="474"/>
      <c r="D11" s="488"/>
      <c r="E11" s="475"/>
      <c r="F11" s="476"/>
      <c r="G11" s="474"/>
      <c r="H11" s="474"/>
      <c r="I11" s="477"/>
      <c r="J11" s="477"/>
      <c r="K11" s="482"/>
      <c r="L11" s="483" t="s">
        <v>699</v>
      </c>
      <c r="M11" s="483" t="s">
        <v>700</v>
      </c>
      <c r="N11" s="491" t="s">
        <v>701</v>
      </c>
      <c r="O11" s="503"/>
      <c r="P11" s="483" t="s">
        <v>609</v>
      </c>
      <c r="Q11" s="483" t="s">
        <v>702</v>
      </c>
      <c r="R11" s="483" t="s">
        <v>703</v>
      </c>
      <c r="S11" s="536"/>
      <c r="T11" s="489"/>
      <c r="U11" s="511" t="s">
        <v>704</v>
      </c>
      <c r="V11" s="941" t="s">
        <v>705</v>
      </c>
      <c r="W11" s="942"/>
      <c r="X11" s="941" t="s">
        <v>708</v>
      </c>
      <c r="Y11" s="943"/>
      <c r="Z11" s="521"/>
      <c r="AA11" s="941" t="s">
        <v>709</v>
      </c>
      <c r="AB11" s="942"/>
      <c r="AC11" s="941" t="s">
        <v>710</v>
      </c>
      <c r="AD11" s="943"/>
    </row>
    <row r="12" spans="1:16209" ht="8.25" customHeight="1" thickBot="1">
      <c r="D12" s="953" t="s">
        <v>45</v>
      </c>
      <c r="E12" s="954"/>
      <c r="F12" s="276"/>
      <c r="G12" s="277"/>
      <c r="H12" s="277"/>
      <c r="I12" s="421" t="s">
        <v>114</v>
      </c>
      <c r="L12" s="862">
        <f>SUMIF(F17:F99,$I$12,L17:L99)</f>
        <v>0</v>
      </c>
      <c r="M12" s="862">
        <f>SUMIF(F17:F99,$I$12,M17:M99)</f>
        <v>0</v>
      </c>
      <c r="N12" s="863">
        <f>SUMIF(F17:F99,$I$12,N17:N99)</f>
        <v>0</v>
      </c>
      <c r="O12" s="864"/>
      <c r="P12" s="865"/>
      <c r="Q12" s="865"/>
      <c r="R12" s="865"/>
      <c r="S12" s="866"/>
      <c r="T12" s="867"/>
      <c r="U12" s="857">
        <f>V12+W12+X12+Y12</f>
        <v>0</v>
      </c>
      <c r="V12" s="858">
        <f>SUMIF(F17:F99,$I$12,V17:V99)</f>
        <v>0</v>
      </c>
      <c r="W12" s="858">
        <f>SUMIF(F17:F99,$I$12,W17:W99)</f>
        <v>0</v>
      </c>
      <c r="X12" s="858">
        <f>SUMIF(F17:F99,$I$12,X17:X99)</f>
        <v>0</v>
      </c>
      <c r="Y12" s="859">
        <f>SUMIF(F17:F99,$I$12,Y17:Y99)</f>
        <v>0</v>
      </c>
      <c r="Z12" s="868"/>
      <c r="AA12" s="869" t="e">
        <f>V12/(X12+V12)</f>
        <v>#DIV/0!</v>
      </c>
      <c r="AB12" s="869" t="e">
        <f>W12/(Y12+W12)</f>
        <v>#DIV/0!</v>
      </c>
      <c r="AC12" s="869" t="e">
        <f>X12/(X12+V12)</f>
        <v>#DIV/0!</v>
      </c>
      <c r="AD12" s="870" t="e">
        <f>Y12/(Y12+W12)</f>
        <v>#DIV/0!</v>
      </c>
      <c r="AG12" s="932">
        <f>L12-U12</f>
        <v>0</v>
      </c>
    </row>
    <row r="13" spans="1:16209" s="278" customFormat="1" ht="9.75" hidden="1" customHeight="1" thickBot="1">
      <c r="B13" s="279"/>
      <c r="D13" s="492"/>
      <c r="E13" s="455"/>
      <c r="F13" s="833"/>
      <c r="G13" s="939" t="s">
        <v>405</v>
      </c>
      <c r="H13" s="939"/>
      <c r="I13" s="940"/>
      <c r="J13" s="834"/>
      <c r="K13" s="834"/>
      <c r="L13" s="871" t="e">
        <f>ROUND(L12/(L12+L14),3)</f>
        <v>#DIV/0!</v>
      </c>
      <c r="M13" s="871" t="e">
        <f>M12/L12</f>
        <v>#DIV/0!</v>
      </c>
      <c r="N13" s="872" t="e">
        <f>N12/L12</f>
        <v>#DIV/0!</v>
      </c>
      <c r="O13" s="868"/>
      <c r="P13" s="873"/>
      <c r="Q13" s="873"/>
      <c r="R13" s="873"/>
      <c r="S13" s="866"/>
      <c r="T13" s="874"/>
      <c r="U13" s="860" t="e">
        <f>ROUND(U12/(U12+U14),3)</f>
        <v>#DIV/0!</v>
      </c>
      <c r="V13" s="950" t="e">
        <f>(V12+W12)/U12</f>
        <v>#DIV/0!</v>
      </c>
      <c r="W13" s="952"/>
      <c r="X13" s="950" t="e">
        <f>(X12+Y12)/U12</f>
        <v>#DIV/0!</v>
      </c>
      <c r="Y13" s="951"/>
      <c r="Z13" s="868"/>
      <c r="AA13" s="873"/>
      <c r="AB13" s="873"/>
      <c r="AC13" s="873"/>
      <c r="AD13" s="874"/>
    </row>
    <row r="14" spans="1:16209" ht="9.75" hidden="1" customHeight="1" thickBot="1">
      <c r="D14" s="953" t="s">
        <v>45</v>
      </c>
      <c r="E14" s="954"/>
      <c r="F14" s="276"/>
      <c r="G14" s="277"/>
      <c r="H14" s="277"/>
      <c r="I14" s="421" t="s">
        <v>115</v>
      </c>
      <c r="L14" s="875">
        <f>SUMIF(F17:F99,I14,L17:L99)</f>
        <v>0</v>
      </c>
      <c r="M14" s="875">
        <f>SUMIF(F17:F99,I14,M17:M99)</f>
        <v>0</v>
      </c>
      <c r="N14" s="876">
        <f>SUMIF(F17:F99,I14,N17:N99)</f>
        <v>0</v>
      </c>
      <c r="O14" s="864"/>
      <c r="P14" s="865"/>
      <c r="Q14" s="865"/>
      <c r="R14" s="865"/>
      <c r="S14" s="866"/>
      <c r="T14" s="867"/>
      <c r="U14" s="857">
        <f>V14+W14+X14+Y14</f>
        <v>0</v>
      </c>
      <c r="V14" s="858">
        <f>SUMIF(F17:F99,$I$14,V17:V99)</f>
        <v>0</v>
      </c>
      <c r="W14" s="858">
        <f>SUMIF(F17:F99,$I$14,W17:W99)</f>
        <v>0</v>
      </c>
      <c r="X14" s="858">
        <f>SUMIF(F17:F99,$I$14,X17:X99)</f>
        <v>0</v>
      </c>
      <c r="Y14" s="859">
        <f>SUMIF(F17:F99,$I$14,Y17:Y99)</f>
        <v>0</v>
      </c>
      <c r="Z14" s="868"/>
      <c r="AA14" s="869" t="e">
        <f>V14/(X14+V14)</f>
        <v>#DIV/0!</v>
      </c>
      <c r="AB14" s="869" t="e">
        <f>W14/(Y14+W14)</f>
        <v>#DIV/0!</v>
      </c>
      <c r="AC14" s="869" t="e">
        <f>X14/(X14+V14)</f>
        <v>#DIV/0!</v>
      </c>
      <c r="AD14" s="870" t="e">
        <f>Y14/(Y14+W14)</f>
        <v>#DIV/0!</v>
      </c>
    </row>
    <row r="15" spans="1:16209" s="278" customFormat="1" ht="12.75" hidden="1" customHeight="1" thickBot="1">
      <c r="B15" s="279"/>
      <c r="D15" s="493"/>
      <c r="E15" s="469"/>
      <c r="F15" s="833"/>
      <c r="G15" s="939" t="s">
        <v>405</v>
      </c>
      <c r="H15" s="939"/>
      <c r="I15" s="940"/>
      <c r="J15" s="834"/>
      <c r="K15" s="834"/>
      <c r="L15" s="871" t="e">
        <f>ROUND(L14/(L14+L12),3)</f>
        <v>#DIV/0!</v>
      </c>
      <c r="M15" s="871" t="e">
        <f>M14/L14</f>
        <v>#DIV/0!</v>
      </c>
      <c r="N15" s="872" t="e">
        <f>N14/L14</f>
        <v>#DIV/0!</v>
      </c>
      <c r="O15" s="868"/>
      <c r="P15" s="873"/>
      <c r="Q15" s="873"/>
      <c r="R15" s="873"/>
      <c r="S15" s="866"/>
      <c r="T15" s="874"/>
      <c r="U15" s="861" t="e">
        <f>ROUND(U14/(U14+U12),3)</f>
        <v>#DIV/0!</v>
      </c>
      <c r="V15" s="950" t="e">
        <f>(V14+W14)/U14</f>
        <v>#DIV/0!</v>
      </c>
      <c r="W15" s="952"/>
      <c r="X15" s="950" t="e">
        <f>(X14+Y14)/U14</f>
        <v>#DIV/0!</v>
      </c>
      <c r="Y15" s="951"/>
      <c r="Z15" s="868"/>
      <c r="AA15" s="873"/>
      <c r="AB15" s="873"/>
      <c r="AC15" s="873"/>
      <c r="AD15" s="874"/>
      <c r="AE15" s="469"/>
      <c r="AF15" s="469"/>
      <c r="AG15" s="469"/>
      <c r="AH15" s="469"/>
      <c r="AI15" s="469"/>
      <c r="AJ15" s="469"/>
      <c r="AK15" s="469"/>
      <c r="AL15" s="469"/>
      <c r="AM15" s="469"/>
      <c r="AN15" s="469"/>
      <c r="AO15" s="469"/>
      <c r="AP15" s="469"/>
      <c r="AQ15" s="469"/>
      <c r="AR15" s="469"/>
      <c r="AS15" s="469"/>
      <c r="AT15" s="469"/>
      <c r="AU15" s="469"/>
      <c r="AV15" s="469"/>
      <c r="AW15" s="469"/>
      <c r="AX15" s="469"/>
      <c r="AY15" s="469"/>
      <c r="AZ15" s="469"/>
      <c r="BA15" s="469"/>
      <c r="BB15" s="469"/>
      <c r="BC15" s="469"/>
      <c r="BD15" s="469"/>
      <c r="BE15" s="469"/>
      <c r="BF15" s="469"/>
      <c r="BG15" s="469"/>
      <c r="BH15" s="469"/>
      <c r="BI15" s="469"/>
      <c r="BJ15" s="469"/>
      <c r="BK15" s="469"/>
      <c r="BL15" s="469"/>
      <c r="BM15" s="469"/>
      <c r="BN15" s="469"/>
      <c r="BO15" s="469"/>
      <c r="BP15" s="469"/>
      <c r="BQ15" s="469"/>
      <c r="BR15" s="469"/>
      <c r="BS15" s="469"/>
      <c r="BT15" s="469"/>
      <c r="BU15" s="469"/>
      <c r="BV15" s="469"/>
      <c r="BW15" s="469"/>
      <c r="BX15" s="469"/>
      <c r="BY15" s="469"/>
      <c r="BZ15" s="469"/>
      <c r="CA15" s="469"/>
      <c r="CB15" s="469"/>
      <c r="CC15" s="469"/>
      <c r="CD15" s="469"/>
      <c r="CE15" s="469"/>
      <c r="CF15" s="469"/>
      <c r="CG15" s="469"/>
      <c r="CH15" s="469"/>
      <c r="CI15" s="469"/>
      <c r="CJ15" s="469"/>
      <c r="CK15" s="469"/>
      <c r="CL15" s="469"/>
      <c r="CM15" s="469"/>
      <c r="CN15" s="469"/>
      <c r="CO15" s="469"/>
      <c r="CP15" s="469"/>
      <c r="CQ15" s="469"/>
      <c r="CR15" s="469"/>
      <c r="CS15" s="469"/>
      <c r="CT15" s="469"/>
      <c r="CU15" s="469"/>
      <c r="CV15" s="469"/>
      <c r="CW15" s="469"/>
      <c r="CX15" s="469"/>
      <c r="CY15" s="469"/>
      <c r="CZ15" s="469"/>
      <c r="DA15" s="469"/>
      <c r="DB15" s="469"/>
      <c r="DC15" s="469"/>
      <c r="DD15" s="469"/>
      <c r="DE15" s="469"/>
      <c r="DF15" s="469"/>
      <c r="DG15" s="469"/>
      <c r="DH15" s="469"/>
      <c r="DI15" s="469"/>
      <c r="DJ15" s="469"/>
      <c r="DK15" s="469"/>
      <c r="DL15" s="469"/>
      <c r="DM15" s="469"/>
      <c r="DN15" s="469"/>
      <c r="DO15" s="469"/>
      <c r="DP15" s="469"/>
      <c r="DQ15" s="469"/>
      <c r="DR15" s="469"/>
      <c r="DS15" s="469"/>
      <c r="DT15" s="469"/>
      <c r="DU15" s="469"/>
      <c r="DV15" s="469"/>
      <c r="DW15" s="469"/>
      <c r="DX15" s="469"/>
      <c r="DY15" s="469"/>
      <c r="DZ15" s="469"/>
      <c r="EA15" s="469"/>
      <c r="EB15" s="469"/>
      <c r="EC15" s="469"/>
      <c r="ED15" s="469"/>
      <c r="EE15" s="469"/>
      <c r="EF15" s="469"/>
      <c r="EG15" s="469"/>
      <c r="EH15" s="469"/>
      <c r="EI15" s="469"/>
      <c r="EJ15" s="469"/>
      <c r="EK15" s="469"/>
      <c r="EL15" s="469"/>
      <c r="EM15" s="469"/>
      <c r="EN15" s="469"/>
      <c r="EO15" s="469"/>
      <c r="EP15" s="469"/>
      <c r="EQ15" s="469"/>
      <c r="ER15" s="469"/>
      <c r="ES15" s="469"/>
      <c r="ET15" s="469"/>
      <c r="EU15" s="469"/>
      <c r="EV15" s="469"/>
      <c r="EW15" s="469"/>
      <c r="EX15" s="469"/>
      <c r="EY15" s="469"/>
      <c r="EZ15" s="469"/>
      <c r="FA15" s="469"/>
      <c r="FB15" s="469"/>
      <c r="FC15" s="469"/>
      <c r="FD15" s="469"/>
      <c r="FE15" s="469"/>
      <c r="FF15" s="469"/>
      <c r="FG15" s="469"/>
      <c r="FH15" s="469"/>
      <c r="FI15" s="469"/>
      <c r="FJ15" s="469"/>
      <c r="FK15" s="469"/>
      <c r="FL15" s="469"/>
      <c r="FM15" s="469"/>
      <c r="FN15" s="469"/>
      <c r="FO15" s="469"/>
      <c r="FP15" s="469"/>
      <c r="FQ15" s="469"/>
      <c r="FR15" s="469"/>
      <c r="FS15" s="469"/>
      <c r="FT15" s="469"/>
      <c r="FU15" s="469"/>
      <c r="FV15" s="469"/>
      <c r="FW15" s="469"/>
      <c r="FX15" s="469"/>
      <c r="FY15" s="469"/>
      <c r="FZ15" s="469"/>
      <c r="GA15" s="469"/>
      <c r="GB15" s="469"/>
      <c r="GC15" s="469"/>
      <c r="GD15" s="469"/>
      <c r="GE15" s="469"/>
      <c r="GF15" s="469"/>
      <c r="GG15" s="469"/>
      <c r="GH15" s="469"/>
      <c r="GI15" s="469"/>
      <c r="GJ15" s="469"/>
      <c r="GK15" s="469"/>
      <c r="GL15" s="469"/>
      <c r="GM15" s="469"/>
      <c r="GN15" s="469"/>
      <c r="GO15" s="469"/>
      <c r="GP15" s="469"/>
      <c r="GQ15" s="469"/>
      <c r="GR15" s="469"/>
      <c r="GS15" s="469"/>
      <c r="GT15" s="469"/>
      <c r="GU15" s="469"/>
      <c r="GV15" s="469"/>
      <c r="GW15" s="469"/>
      <c r="GX15" s="469"/>
      <c r="GY15" s="469"/>
      <c r="GZ15" s="469"/>
      <c r="HA15" s="469"/>
      <c r="HB15" s="469"/>
      <c r="HC15" s="469"/>
      <c r="HD15" s="469"/>
      <c r="HE15" s="469"/>
      <c r="HF15" s="469"/>
      <c r="HG15" s="469"/>
      <c r="HH15" s="469"/>
      <c r="HI15" s="469"/>
      <c r="HJ15" s="469"/>
      <c r="HK15" s="469"/>
      <c r="HL15" s="469"/>
      <c r="HM15" s="469"/>
      <c r="HN15" s="469"/>
      <c r="HO15" s="469"/>
      <c r="HP15" s="469"/>
      <c r="HQ15" s="469"/>
      <c r="HR15" s="469"/>
      <c r="HS15" s="469"/>
      <c r="HT15" s="469"/>
      <c r="HU15" s="469"/>
      <c r="HV15" s="469"/>
      <c r="HW15" s="469"/>
      <c r="HX15" s="469"/>
      <c r="HY15" s="469"/>
      <c r="HZ15" s="469"/>
      <c r="IA15" s="469"/>
      <c r="IB15" s="469"/>
      <c r="IC15" s="469"/>
      <c r="ID15" s="469"/>
      <c r="IE15" s="469"/>
      <c r="IF15" s="469"/>
      <c r="IG15" s="469"/>
      <c r="IH15" s="469"/>
      <c r="II15" s="469"/>
      <c r="IJ15" s="469"/>
      <c r="IK15" s="469"/>
      <c r="IL15" s="469"/>
      <c r="IM15" s="469"/>
      <c r="IN15" s="469"/>
      <c r="IO15" s="469"/>
      <c r="IP15" s="469"/>
      <c r="IQ15" s="469"/>
      <c r="IR15" s="469"/>
      <c r="IS15" s="469"/>
      <c r="IT15" s="469"/>
      <c r="IU15" s="469"/>
      <c r="IV15" s="469"/>
      <c r="IW15" s="469"/>
      <c r="IX15" s="469"/>
      <c r="IY15" s="469"/>
      <c r="IZ15" s="469"/>
      <c r="JA15" s="469"/>
      <c r="JB15" s="469"/>
      <c r="JC15" s="469"/>
      <c r="JD15" s="469"/>
      <c r="JE15" s="469"/>
      <c r="JF15" s="469"/>
      <c r="JG15" s="469"/>
      <c r="JH15" s="469"/>
      <c r="JI15" s="469"/>
      <c r="JJ15" s="469"/>
      <c r="JK15" s="469"/>
      <c r="JL15" s="469"/>
      <c r="JM15" s="469"/>
      <c r="JN15" s="469"/>
      <c r="JO15" s="469"/>
      <c r="JP15" s="469"/>
      <c r="JQ15" s="469"/>
      <c r="JR15" s="469"/>
      <c r="JS15" s="469"/>
      <c r="JT15" s="469"/>
      <c r="JU15" s="469"/>
      <c r="JV15" s="469"/>
      <c r="JW15" s="469"/>
      <c r="JX15" s="469"/>
      <c r="JY15" s="469"/>
      <c r="JZ15" s="469"/>
      <c r="KA15" s="469"/>
      <c r="KB15" s="469"/>
      <c r="KC15" s="469"/>
      <c r="KD15" s="469"/>
      <c r="KE15" s="469"/>
      <c r="KF15" s="469"/>
      <c r="KG15" s="469"/>
      <c r="KH15" s="469"/>
      <c r="KI15" s="469"/>
      <c r="KJ15" s="469"/>
      <c r="KK15" s="469"/>
      <c r="KL15" s="469"/>
      <c r="KM15" s="469"/>
      <c r="KN15" s="469"/>
      <c r="KO15" s="469"/>
      <c r="KP15" s="469"/>
      <c r="KQ15" s="469"/>
      <c r="KR15" s="469"/>
      <c r="KS15" s="469"/>
      <c r="KT15" s="469"/>
      <c r="KU15" s="469"/>
      <c r="KV15" s="469"/>
      <c r="KW15" s="469"/>
      <c r="KX15" s="469"/>
      <c r="KY15" s="469"/>
      <c r="KZ15" s="469"/>
      <c r="LA15" s="469"/>
      <c r="LB15" s="469"/>
      <c r="LC15" s="469"/>
      <c r="LD15" s="469"/>
      <c r="LE15" s="469"/>
      <c r="LF15" s="469"/>
      <c r="LG15" s="469"/>
      <c r="LH15" s="469"/>
      <c r="LI15" s="469"/>
      <c r="LJ15" s="469"/>
      <c r="LK15" s="469"/>
      <c r="LL15" s="469"/>
      <c r="LM15" s="469"/>
      <c r="LN15" s="469"/>
      <c r="LO15" s="469"/>
      <c r="LP15" s="469"/>
      <c r="LQ15" s="469"/>
      <c r="LR15" s="469"/>
      <c r="LS15" s="469"/>
      <c r="LT15" s="469"/>
      <c r="LU15" s="469"/>
      <c r="LV15" s="469"/>
      <c r="LW15" s="469"/>
      <c r="LX15" s="469"/>
      <c r="LY15" s="469"/>
      <c r="LZ15" s="469"/>
      <c r="MA15" s="469"/>
      <c r="MB15" s="469"/>
      <c r="MC15" s="469"/>
      <c r="MD15" s="469"/>
      <c r="ME15" s="469"/>
      <c r="MF15" s="469"/>
      <c r="MG15" s="469"/>
      <c r="MH15" s="469"/>
      <c r="MI15" s="469"/>
      <c r="MJ15" s="469"/>
      <c r="MK15" s="469"/>
      <c r="ML15" s="469"/>
      <c r="MM15" s="469"/>
      <c r="MN15" s="469"/>
      <c r="MO15" s="469"/>
      <c r="MP15" s="469"/>
      <c r="MQ15" s="469"/>
      <c r="MR15" s="469"/>
      <c r="MS15" s="469"/>
      <c r="MT15" s="469"/>
      <c r="MU15" s="469"/>
      <c r="MV15" s="469"/>
      <c r="MW15" s="469"/>
      <c r="MX15" s="469"/>
      <c r="MY15" s="469"/>
      <c r="MZ15" s="469"/>
      <c r="NA15" s="469"/>
      <c r="NB15" s="469"/>
      <c r="NC15" s="469"/>
      <c r="ND15" s="469"/>
      <c r="NE15" s="469"/>
      <c r="NF15" s="469"/>
      <c r="NG15" s="469"/>
      <c r="NH15" s="469"/>
      <c r="NI15" s="469"/>
      <c r="NJ15" s="469"/>
      <c r="NK15" s="469"/>
      <c r="NL15" s="469"/>
      <c r="NM15" s="469"/>
      <c r="NN15" s="469"/>
      <c r="NO15" s="469"/>
      <c r="NP15" s="469"/>
      <c r="NQ15" s="469"/>
      <c r="NR15" s="469"/>
      <c r="NS15" s="469"/>
      <c r="NT15" s="469"/>
      <c r="NU15" s="469"/>
      <c r="NV15" s="469"/>
      <c r="NW15" s="469"/>
      <c r="NX15" s="469"/>
      <c r="NY15" s="469"/>
      <c r="NZ15" s="469"/>
      <c r="OA15" s="469"/>
      <c r="OB15" s="469"/>
      <c r="OC15" s="469"/>
      <c r="OD15" s="469"/>
      <c r="OE15" s="469"/>
      <c r="OF15" s="469"/>
      <c r="OG15" s="469"/>
      <c r="OH15" s="469"/>
      <c r="OI15" s="469"/>
      <c r="OJ15" s="469"/>
      <c r="OK15" s="469"/>
      <c r="OL15" s="469"/>
      <c r="OM15" s="469"/>
      <c r="ON15" s="469"/>
      <c r="OO15" s="469"/>
      <c r="OP15" s="469"/>
      <c r="OQ15" s="469"/>
      <c r="OR15" s="469"/>
      <c r="OS15" s="469"/>
      <c r="OT15" s="469"/>
      <c r="OU15" s="469"/>
      <c r="OV15" s="469"/>
      <c r="OW15" s="469"/>
      <c r="OX15" s="469"/>
      <c r="OY15" s="469"/>
      <c r="OZ15" s="469"/>
      <c r="PA15" s="469"/>
      <c r="PB15" s="469"/>
      <c r="PC15" s="469"/>
      <c r="PD15" s="469"/>
      <c r="PE15" s="469"/>
      <c r="PF15" s="469"/>
      <c r="PG15" s="469"/>
      <c r="PH15" s="469"/>
      <c r="PI15" s="469"/>
      <c r="PJ15" s="469"/>
      <c r="PK15" s="469"/>
      <c r="PL15" s="469"/>
      <c r="PM15" s="469"/>
      <c r="PN15" s="469"/>
      <c r="PO15" s="469"/>
      <c r="PP15" s="469"/>
      <c r="PQ15" s="469"/>
      <c r="PR15" s="469"/>
      <c r="PS15" s="469"/>
      <c r="PT15" s="469"/>
      <c r="PU15" s="469"/>
      <c r="PV15" s="469"/>
      <c r="PW15" s="469"/>
      <c r="PX15" s="469"/>
      <c r="PY15" s="469"/>
      <c r="PZ15" s="469"/>
      <c r="QA15" s="469"/>
      <c r="QB15" s="469"/>
      <c r="QC15" s="469"/>
      <c r="QD15" s="469"/>
      <c r="QE15" s="469"/>
      <c r="QF15" s="469"/>
      <c r="QG15" s="469"/>
      <c r="QH15" s="469"/>
      <c r="QI15" s="469"/>
      <c r="QJ15" s="469"/>
      <c r="QK15" s="469"/>
      <c r="QL15" s="469"/>
      <c r="QM15" s="469"/>
      <c r="QN15" s="469"/>
      <c r="QO15" s="469"/>
      <c r="QP15" s="469"/>
      <c r="QQ15" s="469"/>
      <c r="QR15" s="469"/>
      <c r="QS15" s="469"/>
      <c r="QT15" s="469"/>
      <c r="QU15" s="469"/>
      <c r="QV15" s="469"/>
      <c r="QW15" s="469"/>
      <c r="QX15" s="469"/>
      <c r="QY15" s="469"/>
      <c r="QZ15" s="469"/>
      <c r="RA15" s="469"/>
      <c r="RB15" s="469"/>
      <c r="RC15" s="469"/>
      <c r="RD15" s="469"/>
      <c r="RE15" s="469"/>
      <c r="RF15" s="469"/>
      <c r="RG15" s="469"/>
      <c r="RH15" s="469"/>
      <c r="RI15" s="469"/>
      <c r="RJ15" s="469"/>
      <c r="RK15" s="469"/>
      <c r="RL15" s="469"/>
      <c r="RM15" s="469"/>
      <c r="RN15" s="469"/>
      <c r="RO15" s="469"/>
      <c r="RP15" s="469"/>
      <c r="RQ15" s="469"/>
      <c r="RR15" s="469"/>
      <c r="RS15" s="469"/>
      <c r="RT15" s="469"/>
      <c r="RU15" s="469"/>
      <c r="RV15" s="469"/>
      <c r="RW15" s="469"/>
      <c r="RX15" s="469"/>
      <c r="RY15" s="469"/>
      <c r="RZ15" s="469"/>
      <c r="SA15" s="469"/>
      <c r="SB15" s="469"/>
      <c r="SC15" s="469"/>
      <c r="SD15" s="469"/>
      <c r="SE15" s="469"/>
      <c r="SF15" s="469"/>
      <c r="SG15" s="469"/>
      <c r="SH15" s="469"/>
      <c r="SI15" s="469"/>
      <c r="SJ15" s="469"/>
      <c r="SK15" s="469"/>
      <c r="SL15" s="469"/>
      <c r="SM15" s="469"/>
      <c r="SN15" s="469"/>
      <c r="SO15" s="469"/>
      <c r="SP15" s="469"/>
      <c r="SQ15" s="469"/>
      <c r="SR15" s="469"/>
      <c r="SS15" s="469"/>
      <c r="ST15" s="469"/>
      <c r="SU15" s="469"/>
      <c r="SV15" s="469"/>
      <c r="SW15" s="469"/>
      <c r="SX15" s="469"/>
      <c r="SY15" s="469"/>
      <c r="SZ15" s="469"/>
      <c r="TA15" s="469"/>
      <c r="TB15" s="469"/>
      <c r="TC15" s="469"/>
      <c r="TD15" s="469"/>
      <c r="TE15" s="469"/>
      <c r="TF15" s="469"/>
      <c r="TG15" s="469"/>
      <c r="TH15" s="469"/>
      <c r="TI15" s="469"/>
      <c r="TJ15" s="469"/>
      <c r="TK15" s="469"/>
      <c r="TL15" s="469"/>
      <c r="TM15" s="469"/>
      <c r="TN15" s="469"/>
      <c r="TO15" s="469"/>
      <c r="TP15" s="469"/>
      <c r="TQ15" s="469"/>
      <c r="TR15" s="469"/>
      <c r="TS15" s="469"/>
      <c r="TT15" s="469"/>
      <c r="TU15" s="469"/>
      <c r="TV15" s="469"/>
      <c r="TW15" s="469"/>
      <c r="TX15" s="469"/>
      <c r="TY15" s="469"/>
      <c r="TZ15" s="469"/>
      <c r="UA15" s="469"/>
      <c r="UB15" s="469"/>
      <c r="UC15" s="469"/>
      <c r="UD15" s="469"/>
      <c r="UE15" s="469"/>
      <c r="UF15" s="469"/>
      <c r="UG15" s="469"/>
      <c r="UH15" s="469"/>
      <c r="UI15" s="469"/>
      <c r="UJ15" s="469"/>
      <c r="UK15" s="469"/>
      <c r="UL15" s="469"/>
      <c r="UM15" s="469"/>
      <c r="UN15" s="469"/>
      <c r="UO15" s="469"/>
      <c r="UP15" s="469"/>
      <c r="UQ15" s="469"/>
      <c r="UR15" s="469"/>
      <c r="US15" s="469"/>
      <c r="UT15" s="469"/>
      <c r="UU15" s="469"/>
      <c r="UV15" s="469"/>
      <c r="UW15" s="469"/>
      <c r="UX15" s="469"/>
      <c r="UY15" s="469"/>
      <c r="UZ15" s="469"/>
      <c r="VA15" s="469"/>
      <c r="VB15" s="469"/>
      <c r="VC15" s="469"/>
      <c r="VD15" s="469"/>
      <c r="VE15" s="469"/>
      <c r="VF15" s="469"/>
      <c r="VG15" s="469"/>
      <c r="VH15" s="469"/>
      <c r="VI15" s="469"/>
      <c r="VJ15" s="469"/>
      <c r="VK15" s="469"/>
      <c r="VL15" s="469"/>
      <c r="VM15" s="469"/>
      <c r="VN15" s="469"/>
      <c r="VO15" s="469"/>
      <c r="VP15" s="469"/>
      <c r="VQ15" s="469"/>
      <c r="VR15" s="469"/>
      <c r="VS15" s="469"/>
      <c r="VT15" s="469"/>
      <c r="VU15" s="469"/>
      <c r="VV15" s="469"/>
      <c r="VW15" s="469"/>
      <c r="VX15" s="469"/>
      <c r="VY15" s="469"/>
      <c r="VZ15" s="469"/>
      <c r="WA15" s="469"/>
      <c r="WB15" s="469"/>
      <c r="WC15" s="469"/>
      <c r="WD15" s="469"/>
      <c r="WE15" s="469"/>
      <c r="WF15" s="469"/>
      <c r="WG15" s="469"/>
      <c r="WH15" s="469"/>
      <c r="WI15" s="469"/>
      <c r="WJ15" s="469"/>
      <c r="WK15" s="469"/>
      <c r="WL15" s="469"/>
      <c r="WM15" s="469"/>
      <c r="WN15" s="469"/>
      <c r="WO15" s="469"/>
      <c r="WP15" s="469"/>
      <c r="WQ15" s="469"/>
      <c r="WR15" s="469"/>
      <c r="WS15" s="469"/>
      <c r="WT15" s="469"/>
      <c r="WU15" s="469"/>
      <c r="WV15" s="469"/>
      <c r="WW15" s="469"/>
      <c r="WX15" s="469"/>
      <c r="WY15" s="469"/>
      <c r="WZ15" s="469"/>
      <c r="XA15" s="469"/>
      <c r="XB15" s="469"/>
      <c r="XC15" s="469"/>
      <c r="XD15" s="469"/>
      <c r="XE15" s="469"/>
      <c r="XF15" s="469"/>
      <c r="XG15" s="469"/>
      <c r="XH15" s="469"/>
      <c r="XI15" s="469"/>
      <c r="XJ15" s="469"/>
      <c r="XK15" s="469"/>
      <c r="XL15" s="469"/>
      <c r="XM15" s="469"/>
      <c r="XN15" s="469"/>
      <c r="XO15" s="469"/>
      <c r="XP15" s="469"/>
      <c r="XQ15" s="469"/>
      <c r="XR15" s="469"/>
      <c r="XS15" s="469"/>
      <c r="XT15" s="469"/>
      <c r="XU15" s="469"/>
      <c r="XV15" s="469"/>
      <c r="XW15" s="469"/>
      <c r="XX15" s="469"/>
      <c r="XY15" s="469"/>
      <c r="XZ15" s="469"/>
      <c r="YA15" s="469"/>
      <c r="YB15" s="469"/>
      <c r="YC15" s="469"/>
      <c r="YD15" s="469"/>
      <c r="YE15" s="469"/>
      <c r="YF15" s="469"/>
      <c r="YG15" s="469"/>
      <c r="YH15" s="469"/>
      <c r="YI15" s="469"/>
      <c r="YJ15" s="469"/>
      <c r="YK15" s="469"/>
      <c r="YL15" s="469"/>
      <c r="YM15" s="469"/>
      <c r="YN15" s="469"/>
      <c r="YO15" s="469"/>
      <c r="YP15" s="469"/>
      <c r="YQ15" s="469"/>
      <c r="YR15" s="469"/>
      <c r="YS15" s="469"/>
      <c r="YT15" s="469"/>
      <c r="YU15" s="469"/>
      <c r="YV15" s="469"/>
      <c r="YW15" s="469"/>
      <c r="YX15" s="469"/>
      <c r="YY15" s="469"/>
      <c r="YZ15" s="469"/>
      <c r="ZA15" s="469"/>
      <c r="ZB15" s="469"/>
      <c r="ZC15" s="469"/>
      <c r="ZD15" s="469"/>
      <c r="ZE15" s="469"/>
      <c r="ZF15" s="469"/>
      <c r="ZG15" s="469"/>
      <c r="ZH15" s="469"/>
      <c r="ZI15" s="469"/>
      <c r="ZJ15" s="469"/>
      <c r="ZK15" s="469"/>
      <c r="ZL15" s="469"/>
      <c r="ZM15" s="469"/>
      <c r="ZN15" s="469"/>
      <c r="ZO15" s="469"/>
      <c r="ZP15" s="469"/>
      <c r="ZQ15" s="469"/>
      <c r="ZR15" s="469"/>
      <c r="ZS15" s="469"/>
      <c r="ZT15" s="469"/>
      <c r="ZU15" s="469"/>
      <c r="ZV15" s="469"/>
      <c r="ZW15" s="469"/>
      <c r="ZX15" s="469"/>
      <c r="ZY15" s="469"/>
      <c r="ZZ15" s="469"/>
      <c r="AAA15" s="469"/>
      <c r="AAB15" s="469"/>
      <c r="AAC15" s="469"/>
      <c r="AAD15" s="469"/>
      <c r="AAE15" s="469"/>
      <c r="AAF15" s="469"/>
      <c r="AAG15" s="469"/>
      <c r="AAH15" s="469"/>
      <c r="AAI15" s="469"/>
      <c r="AAJ15" s="469"/>
      <c r="AAK15" s="469"/>
      <c r="AAL15" s="469"/>
      <c r="AAM15" s="469"/>
      <c r="AAN15" s="469"/>
      <c r="AAO15" s="469"/>
      <c r="AAP15" s="469"/>
      <c r="AAQ15" s="469"/>
      <c r="AAR15" s="469"/>
      <c r="AAS15" s="469"/>
      <c r="AAT15" s="469"/>
      <c r="AAU15" s="469"/>
      <c r="AAV15" s="469"/>
      <c r="AAW15" s="469"/>
      <c r="AAX15" s="469"/>
      <c r="AAY15" s="469"/>
      <c r="AAZ15" s="469"/>
      <c r="ABA15" s="469"/>
      <c r="ABB15" s="469"/>
      <c r="ABC15" s="469"/>
      <c r="ABD15" s="469"/>
      <c r="ABE15" s="469"/>
      <c r="ABF15" s="469"/>
      <c r="ABG15" s="469"/>
      <c r="ABH15" s="469"/>
      <c r="ABI15" s="469"/>
      <c r="ABJ15" s="469"/>
      <c r="ABK15" s="469"/>
      <c r="ABL15" s="469"/>
      <c r="ABM15" s="469"/>
      <c r="ABN15" s="469"/>
      <c r="ABO15" s="469"/>
      <c r="ABP15" s="469"/>
      <c r="ABQ15" s="469"/>
      <c r="ABR15" s="469"/>
      <c r="ABS15" s="469"/>
      <c r="ABT15" s="469"/>
      <c r="ABU15" s="469"/>
      <c r="ABV15" s="469"/>
      <c r="ABW15" s="469"/>
      <c r="ABX15" s="469"/>
      <c r="ABY15" s="469"/>
      <c r="ABZ15" s="469"/>
      <c r="ACA15" s="469"/>
      <c r="ACB15" s="469"/>
      <c r="ACC15" s="469"/>
      <c r="ACD15" s="469"/>
      <c r="ACE15" s="469"/>
      <c r="ACF15" s="469"/>
      <c r="ACG15" s="469"/>
      <c r="ACH15" s="469"/>
      <c r="ACI15" s="469"/>
      <c r="ACJ15" s="469"/>
      <c r="ACK15" s="469"/>
      <c r="ACL15" s="469"/>
      <c r="ACM15" s="469"/>
      <c r="ACN15" s="469"/>
      <c r="ACO15" s="469"/>
      <c r="ACP15" s="469"/>
      <c r="ACQ15" s="469"/>
      <c r="ACR15" s="469"/>
      <c r="ACS15" s="469"/>
      <c r="ACT15" s="469"/>
      <c r="ACU15" s="469"/>
      <c r="ACV15" s="469"/>
      <c r="ACW15" s="469"/>
      <c r="ACX15" s="469"/>
      <c r="ACY15" s="469"/>
      <c r="ACZ15" s="469"/>
      <c r="ADA15" s="469"/>
      <c r="ADB15" s="469"/>
      <c r="ADC15" s="469"/>
      <c r="ADD15" s="469"/>
      <c r="ADE15" s="469"/>
      <c r="ADF15" s="469"/>
      <c r="ADG15" s="469"/>
      <c r="ADH15" s="469"/>
      <c r="ADI15" s="469"/>
      <c r="ADJ15" s="469"/>
      <c r="ADK15" s="469"/>
      <c r="ADL15" s="469"/>
      <c r="ADM15" s="469"/>
      <c r="ADN15" s="469"/>
      <c r="ADO15" s="469"/>
      <c r="ADP15" s="469"/>
      <c r="ADQ15" s="469"/>
      <c r="ADR15" s="469"/>
      <c r="ADS15" s="469"/>
      <c r="ADT15" s="469"/>
      <c r="ADU15" s="469"/>
      <c r="ADV15" s="469"/>
      <c r="ADW15" s="469"/>
      <c r="ADX15" s="469"/>
      <c r="ADY15" s="469"/>
      <c r="ADZ15" s="469"/>
      <c r="AEA15" s="469"/>
      <c r="AEB15" s="469"/>
      <c r="AEC15" s="469"/>
      <c r="AED15" s="469"/>
      <c r="AEE15" s="469"/>
      <c r="AEF15" s="469"/>
      <c r="AEG15" s="469"/>
      <c r="AEH15" s="469"/>
      <c r="AEI15" s="469"/>
      <c r="AEJ15" s="469"/>
      <c r="AEK15" s="469"/>
      <c r="AEL15" s="469"/>
      <c r="AEM15" s="469"/>
      <c r="AEN15" s="469"/>
      <c r="AEO15" s="469"/>
      <c r="AEP15" s="469"/>
      <c r="AEQ15" s="469"/>
      <c r="AER15" s="469"/>
      <c r="AES15" s="469"/>
      <c r="AET15" s="469"/>
      <c r="AEU15" s="469"/>
      <c r="AEV15" s="469"/>
      <c r="AEW15" s="469"/>
      <c r="AEX15" s="469"/>
      <c r="AEY15" s="469"/>
      <c r="AEZ15" s="469"/>
      <c r="AFA15" s="469"/>
      <c r="AFB15" s="469"/>
      <c r="AFC15" s="469"/>
      <c r="AFD15" s="469"/>
      <c r="AFE15" s="469"/>
      <c r="AFF15" s="469"/>
      <c r="AFG15" s="469"/>
      <c r="AFH15" s="469"/>
      <c r="AFI15" s="469"/>
      <c r="AFJ15" s="469"/>
      <c r="AFK15" s="469"/>
      <c r="AFL15" s="469"/>
      <c r="AFM15" s="469"/>
      <c r="AFN15" s="469"/>
      <c r="AFO15" s="469"/>
      <c r="AFP15" s="469"/>
      <c r="AFQ15" s="469"/>
      <c r="AFR15" s="469"/>
      <c r="AFS15" s="469"/>
      <c r="AFT15" s="469"/>
      <c r="AFU15" s="469"/>
      <c r="AFV15" s="469"/>
      <c r="AFW15" s="469"/>
      <c r="AFX15" s="469"/>
      <c r="AFY15" s="469"/>
      <c r="AFZ15" s="469"/>
      <c r="AGA15" s="469"/>
      <c r="AGB15" s="469"/>
      <c r="AGC15" s="469"/>
      <c r="AGD15" s="469"/>
      <c r="AGE15" s="469"/>
      <c r="AGF15" s="469"/>
      <c r="AGG15" s="469"/>
      <c r="AGH15" s="469"/>
      <c r="AGI15" s="469"/>
      <c r="AGJ15" s="469"/>
      <c r="AGK15" s="469"/>
      <c r="AGL15" s="469"/>
      <c r="AGM15" s="469"/>
      <c r="AGN15" s="469"/>
      <c r="AGO15" s="469"/>
      <c r="AGP15" s="469"/>
      <c r="AGQ15" s="469"/>
      <c r="AGR15" s="469"/>
      <c r="AGS15" s="469"/>
      <c r="AGT15" s="469"/>
      <c r="AGU15" s="469"/>
      <c r="AGV15" s="469"/>
      <c r="AGW15" s="469"/>
      <c r="AGX15" s="469"/>
      <c r="AGY15" s="469"/>
      <c r="AGZ15" s="469"/>
      <c r="AHA15" s="469"/>
      <c r="AHB15" s="469"/>
      <c r="AHC15" s="469"/>
      <c r="AHD15" s="469"/>
      <c r="AHE15" s="469"/>
      <c r="AHF15" s="469"/>
      <c r="AHG15" s="469"/>
      <c r="AHH15" s="469"/>
      <c r="AHI15" s="469"/>
      <c r="AHJ15" s="469"/>
      <c r="AHK15" s="469"/>
      <c r="AHL15" s="469"/>
      <c r="AHM15" s="469"/>
      <c r="AHN15" s="469"/>
      <c r="AHO15" s="469"/>
      <c r="AHP15" s="469"/>
      <c r="AHQ15" s="469"/>
      <c r="AHR15" s="469"/>
      <c r="AHS15" s="469"/>
      <c r="AHT15" s="469"/>
      <c r="AHU15" s="469"/>
      <c r="AHV15" s="469"/>
      <c r="AHW15" s="469"/>
      <c r="AHX15" s="469"/>
      <c r="AHY15" s="469"/>
      <c r="AHZ15" s="469"/>
      <c r="AIA15" s="469"/>
      <c r="AIB15" s="469"/>
      <c r="AIC15" s="469"/>
      <c r="AID15" s="469"/>
      <c r="AIE15" s="469"/>
      <c r="AIF15" s="469"/>
      <c r="AIG15" s="469"/>
      <c r="AIH15" s="469"/>
      <c r="AII15" s="469"/>
      <c r="AIJ15" s="469"/>
      <c r="AIK15" s="469"/>
      <c r="AIL15" s="469"/>
      <c r="AIM15" s="469"/>
      <c r="AIN15" s="469"/>
      <c r="AIO15" s="469"/>
      <c r="AIP15" s="469"/>
      <c r="AIQ15" s="469"/>
      <c r="AIR15" s="469"/>
      <c r="AIS15" s="469"/>
      <c r="AIT15" s="469"/>
      <c r="AIU15" s="469"/>
      <c r="AIV15" s="469"/>
      <c r="AIW15" s="469"/>
      <c r="AIX15" s="469"/>
      <c r="AIY15" s="469"/>
      <c r="AIZ15" s="469"/>
      <c r="AJA15" s="469"/>
      <c r="AJB15" s="469"/>
      <c r="AJC15" s="469"/>
      <c r="AJD15" s="469"/>
      <c r="AJE15" s="469"/>
      <c r="AJF15" s="469"/>
      <c r="AJG15" s="469"/>
      <c r="AJH15" s="469"/>
      <c r="AJI15" s="469"/>
      <c r="AJJ15" s="469"/>
      <c r="AJK15" s="469"/>
      <c r="AJL15" s="469"/>
      <c r="AJM15" s="469"/>
      <c r="AJN15" s="469"/>
      <c r="AJO15" s="469"/>
      <c r="AJP15" s="469"/>
      <c r="AJQ15" s="469"/>
      <c r="AJR15" s="469"/>
      <c r="AJS15" s="469"/>
      <c r="AJT15" s="469"/>
      <c r="AJU15" s="469"/>
      <c r="AJV15" s="469"/>
      <c r="AJW15" s="469"/>
      <c r="AJX15" s="469"/>
      <c r="AJY15" s="469"/>
      <c r="AJZ15" s="469"/>
      <c r="AKA15" s="469"/>
      <c r="AKB15" s="469"/>
      <c r="AKC15" s="469"/>
      <c r="AKD15" s="469"/>
      <c r="AKE15" s="469"/>
      <c r="AKF15" s="469"/>
      <c r="AKG15" s="469"/>
      <c r="AKH15" s="469"/>
      <c r="AKI15" s="469"/>
      <c r="AKJ15" s="469"/>
      <c r="AKK15" s="469"/>
      <c r="AKL15" s="469"/>
      <c r="AKM15" s="469"/>
      <c r="AKN15" s="469"/>
      <c r="AKO15" s="469"/>
      <c r="AKP15" s="469"/>
      <c r="AKQ15" s="469"/>
      <c r="AKR15" s="469"/>
      <c r="AKS15" s="469"/>
      <c r="AKT15" s="469"/>
      <c r="AKU15" s="469"/>
      <c r="AKV15" s="469"/>
      <c r="AKW15" s="469"/>
      <c r="AKX15" s="469"/>
      <c r="AKY15" s="469"/>
      <c r="AKZ15" s="469"/>
      <c r="ALA15" s="469"/>
      <c r="ALB15" s="469"/>
      <c r="ALC15" s="469"/>
      <c r="ALD15" s="469"/>
      <c r="ALE15" s="469"/>
      <c r="ALF15" s="469"/>
      <c r="ALG15" s="469"/>
      <c r="ALH15" s="469"/>
      <c r="ALI15" s="469"/>
      <c r="ALJ15" s="469"/>
      <c r="ALK15" s="469"/>
      <c r="ALL15" s="469"/>
      <c r="ALM15" s="469"/>
      <c r="ALN15" s="469"/>
      <c r="ALO15" s="469"/>
      <c r="ALP15" s="469"/>
      <c r="ALQ15" s="469"/>
      <c r="ALR15" s="469"/>
      <c r="ALS15" s="469"/>
      <c r="ALT15" s="469"/>
      <c r="ALU15" s="469"/>
      <c r="ALV15" s="469"/>
      <c r="ALW15" s="469"/>
      <c r="ALX15" s="469"/>
      <c r="ALY15" s="469"/>
      <c r="ALZ15" s="469"/>
      <c r="AMA15" s="469"/>
      <c r="AMB15" s="469"/>
      <c r="AMC15" s="469"/>
      <c r="AMD15" s="469"/>
      <c r="AME15" s="469"/>
      <c r="AMF15" s="469"/>
      <c r="AMG15" s="469"/>
      <c r="AMH15" s="469"/>
      <c r="AMI15" s="469"/>
      <c r="AMJ15" s="469"/>
      <c r="AMK15" s="469"/>
      <c r="AML15" s="469"/>
      <c r="AMM15" s="469"/>
      <c r="AMN15" s="469"/>
      <c r="AMO15" s="469"/>
      <c r="AMP15" s="469"/>
      <c r="AMQ15" s="469"/>
      <c r="AMR15" s="469"/>
      <c r="AMS15" s="469"/>
      <c r="AMT15" s="469"/>
      <c r="AMU15" s="469"/>
      <c r="AMV15" s="469"/>
      <c r="AMW15" s="469"/>
      <c r="AMX15" s="469"/>
      <c r="AMY15" s="469"/>
      <c r="AMZ15" s="469"/>
      <c r="ANA15" s="469"/>
      <c r="ANB15" s="469"/>
      <c r="ANC15" s="469"/>
      <c r="AND15" s="469"/>
      <c r="ANE15" s="469"/>
      <c r="ANF15" s="469"/>
      <c r="ANG15" s="469"/>
      <c r="ANH15" s="469"/>
      <c r="ANI15" s="469"/>
      <c r="ANJ15" s="469"/>
      <c r="ANK15" s="469"/>
      <c r="ANL15" s="469"/>
      <c r="ANM15" s="469"/>
      <c r="ANN15" s="469"/>
      <c r="ANO15" s="469"/>
      <c r="ANP15" s="469"/>
      <c r="ANQ15" s="469"/>
      <c r="ANR15" s="469"/>
      <c r="ANS15" s="469"/>
      <c r="ANT15" s="469"/>
      <c r="ANU15" s="469"/>
      <c r="ANV15" s="469"/>
      <c r="ANW15" s="469"/>
      <c r="ANX15" s="469"/>
      <c r="ANY15" s="469"/>
      <c r="ANZ15" s="469"/>
      <c r="AOA15" s="469"/>
      <c r="AOB15" s="469"/>
      <c r="AOC15" s="469"/>
      <c r="AOD15" s="469"/>
      <c r="AOE15" s="469"/>
      <c r="AOF15" s="469"/>
      <c r="AOG15" s="469"/>
      <c r="AOH15" s="469"/>
      <c r="AOI15" s="469"/>
      <c r="AOJ15" s="469"/>
      <c r="AOK15" s="469"/>
      <c r="AOL15" s="469"/>
      <c r="AOM15" s="469"/>
      <c r="AON15" s="469"/>
      <c r="AOO15" s="469"/>
      <c r="AOP15" s="469"/>
      <c r="AOQ15" s="469"/>
      <c r="AOR15" s="469"/>
      <c r="AOS15" s="469"/>
      <c r="AOT15" s="469"/>
      <c r="AOU15" s="469"/>
      <c r="AOV15" s="469"/>
      <c r="AOW15" s="469"/>
      <c r="AOX15" s="469"/>
      <c r="AOY15" s="469"/>
      <c r="AOZ15" s="469"/>
      <c r="APA15" s="469"/>
      <c r="APB15" s="469"/>
      <c r="APC15" s="469"/>
      <c r="APD15" s="469"/>
      <c r="APE15" s="469"/>
      <c r="APF15" s="469"/>
      <c r="APG15" s="469"/>
      <c r="APH15" s="469"/>
      <c r="API15" s="469"/>
      <c r="APJ15" s="469"/>
      <c r="APK15" s="469"/>
      <c r="APL15" s="469"/>
      <c r="APM15" s="469"/>
      <c r="APN15" s="469"/>
      <c r="APO15" s="469"/>
      <c r="APP15" s="469"/>
      <c r="APQ15" s="469"/>
      <c r="APR15" s="469"/>
      <c r="APS15" s="469"/>
      <c r="APT15" s="469"/>
      <c r="APU15" s="469"/>
      <c r="APV15" s="469"/>
      <c r="APW15" s="469"/>
      <c r="APX15" s="469"/>
      <c r="APY15" s="469"/>
      <c r="APZ15" s="469"/>
      <c r="AQA15" s="469"/>
      <c r="AQB15" s="469"/>
      <c r="AQC15" s="469"/>
      <c r="AQD15" s="469"/>
      <c r="AQE15" s="469"/>
      <c r="AQF15" s="469"/>
      <c r="AQG15" s="469"/>
      <c r="AQH15" s="469"/>
      <c r="AQI15" s="469"/>
      <c r="AQJ15" s="469"/>
      <c r="AQK15" s="469"/>
      <c r="AQL15" s="469"/>
      <c r="AQM15" s="469"/>
      <c r="AQN15" s="469"/>
      <c r="AQO15" s="469"/>
      <c r="AQP15" s="469"/>
      <c r="AQQ15" s="469"/>
      <c r="AQR15" s="469"/>
      <c r="AQS15" s="469"/>
      <c r="AQT15" s="469"/>
      <c r="AQU15" s="469"/>
      <c r="AQV15" s="469"/>
      <c r="AQW15" s="469"/>
      <c r="AQX15" s="469"/>
      <c r="AQY15" s="469"/>
      <c r="AQZ15" s="469"/>
      <c r="ARA15" s="469"/>
      <c r="ARB15" s="469"/>
      <c r="ARC15" s="469"/>
      <c r="ARD15" s="469"/>
      <c r="ARE15" s="469"/>
      <c r="ARF15" s="469"/>
      <c r="ARG15" s="469"/>
      <c r="ARH15" s="469"/>
      <c r="ARI15" s="469"/>
      <c r="ARJ15" s="469"/>
      <c r="ARK15" s="469"/>
      <c r="ARL15" s="469"/>
      <c r="ARM15" s="469"/>
      <c r="ARN15" s="469"/>
      <c r="ARO15" s="469"/>
      <c r="ARP15" s="469"/>
      <c r="ARQ15" s="469"/>
      <c r="ARR15" s="469"/>
      <c r="ARS15" s="469"/>
      <c r="ART15" s="469"/>
      <c r="ARU15" s="469"/>
      <c r="ARV15" s="469"/>
      <c r="ARW15" s="469"/>
      <c r="ARX15" s="469"/>
      <c r="ARY15" s="469"/>
      <c r="ARZ15" s="469"/>
      <c r="ASA15" s="469"/>
      <c r="ASB15" s="469"/>
      <c r="ASC15" s="469"/>
      <c r="ASD15" s="469"/>
      <c r="ASE15" s="469"/>
      <c r="ASF15" s="469"/>
      <c r="ASG15" s="469"/>
      <c r="ASH15" s="469"/>
      <c r="ASI15" s="469"/>
      <c r="ASJ15" s="469"/>
      <c r="ASK15" s="469"/>
      <c r="ASL15" s="469"/>
      <c r="ASM15" s="469"/>
      <c r="ASN15" s="469"/>
      <c r="ASO15" s="469"/>
      <c r="ASP15" s="469"/>
      <c r="ASQ15" s="469"/>
      <c r="ASR15" s="469"/>
      <c r="ASS15" s="469"/>
      <c r="AST15" s="469"/>
      <c r="ASU15" s="469"/>
      <c r="ASV15" s="469"/>
      <c r="ASW15" s="469"/>
      <c r="ASX15" s="469"/>
      <c r="ASY15" s="469"/>
      <c r="ASZ15" s="469"/>
      <c r="ATA15" s="469"/>
      <c r="ATB15" s="469"/>
      <c r="ATC15" s="469"/>
      <c r="ATD15" s="469"/>
      <c r="ATE15" s="469"/>
      <c r="ATF15" s="469"/>
      <c r="ATG15" s="469"/>
      <c r="ATH15" s="469"/>
      <c r="ATI15" s="469"/>
      <c r="ATJ15" s="469"/>
      <c r="ATK15" s="469"/>
      <c r="ATL15" s="469"/>
      <c r="ATM15" s="469"/>
      <c r="ATN15" s="469"/>
      <c r="ATO15" s="469"/>
      <c r="ATP15" s="469"/>
      <c r="ATQ15" s="469"/>
      <c r="ATR15" s="469"/>
      <c r="ATS15" s="469"/>
      <c r="ATT15" s="469"/>
      <c r="ATU15" s="469"/>
      <c r="ATV15" s="469"/>
      <c r="ATW15" s="469"/>
      <c r="ATX15" s="469"/>
      <c r="ATY15" s="469"/>
      <c r="ATZ15" s="469"/>
      <c r="AUA15" s="469"/>
      <c r="AUB15" s="469"/>
      <c r="AUC15" s="469"/>
      <c r="AUD15" s="469"/>
      <c r="AUE15" s="469"/>
      <c r="AUF15" s="469"/>
      <c r="AUG15" s="469"/>
      <c r="AUH15" s="469"/>
      <c r="AUI15" s="469"/>
      <c r="AUJ15" s="469"/>
      <c r="AUK15" s="469"/>
      <c r="AUL15" s="469"/>
      <c r="AUM15" s="469"/>
      <c r="AUN15" s="469"/>
      <c r="AUO15" s="469"/>
      <c r="AUP15" s="469"/>
      <c r="AUQ15" s="469"/>
      <c r="AUR15" s="469"/>
      <c r="AUS15" s="469"/>
      <c r="AUT15" s="469"/>
      <c r="AUU15" s="469"/>
      <c r="AUV15" s="469"/>
      <c r="AUW15" s="469"/>
      <c r="AUX15" s="469"/>
      <c r="AUY15" s="469"/>
      <c r="AUZ15" s="469"/>
      <c r="AVA15" s="469"/>
      <c r="AVB15" s="469"/>
      <c r="AVC15" s="469"/>
      <c r="AVD15" s="469"/>
      <c r="AVE15" s="469"/>
      <c r="AVF15" s="469"/>
      <c r="AVG15" s="469"/>
      <c r="AVH15" s="469"/>
      <c r="AVI15" s="469"/>
      <c r="AVJ15" s="469"/>
      <c r="AVK15" s="469"/>
      <c r="AVL15" s="469"/>
      <c r="AVM15" s="469"/>
      <c r="AVN15" s="469"/>
      <c r="AVO15" s="469"/>
      <c r="AVP15" s="469"/>
      <c r="AVQ15" s="469"/>
      <c r="AVR15" s="469"/>
      <c r="AVS15" s="469"/>
      <c r="AVT15" s="469"/>
      <c r="AVU15" s="469"/>
      <c r="AVV15" s="469"/>
      <c r="AVW15" s="469"/>
      <c r="AVX15" s="469"/>
      <c r="AVY15" s="469"/>
      <c r="AVZ15" s="469"/>
      <c r="AWA15" s="469"/>
      <c r="AWB15" s="469"/>
      <c r="AWC15" s="469"/>
      <c r="AWD15" s="469"/>
      <c r="AWE15" s="469"/>
      <c r="AWF15" s="469"/>
      <c r="AWG15" s="469"/>
      <c r="AWH15" s="469"/>
      <c r="AWI15" s="469"/>
      <c r="AWJ15" s="469"/>
      <c r="AWK15" s="469"/>
      <c r="AWL15" s="469"/>
      <c r="AWM15" s="469"/>
      <c r="AWN15" s="469"/>
      <c r="AWO15" s="469"/>
      <c r="AWP15" s="469"/>
      <c r="AWQ15" s="469"/>
      <c r="AWR15" s="469"/>
      <c r="AWS15" s="469"/>
      <c r="AWT15" s="469"/>
      <c r="AWU15" s="469"/>
      <c r="AWV15" s="469"/>
      <c r="AWW15" s="469"/>
      <c r="AWX15" s="469"/>
      <c r="AWY15" s="469"/>
      <c r="AWZ15" s="469"/>
      <c r="AXA15" s="469"/>
      <c r="AXB15" s="469"/>
      <c r="AXC15" s="469"/>
      <c r="AXD15" s="469"/>
      <c r="AXE15" s="469"/>
      <c r="AXF15" s="469"/>
      <c r="AXG15" s="469"/>
      <c r="AXH15" s="469"/>
      <c r="AXI15" s="469"/>
      <c r="AXJ15" s="469"/>
      <c r="AXK15" s="469"/>
      <c r="AXL15" s="469"/>
      <c r="AXM15" s="469"/>
      <c r="AXN15" s="469"/>
      <c r="AXO15" s="469"/>
      <c r="AXP15" s="469"/>
      <c r="AXQ15" s="469"/>
      <c r="AXR15" s="469"/>
      <c r="AXS15" s="469"/>
      <c r="AXT15" s="469"/>
      <c r="AXU15" s="469"/>
      <c r="AXV15" s="469"/>
      <c r="AXW15" s="469"/>
      <c r="AXX15" s="469"/>
      <c r="AXY15" s="469"/>
      <c r="AXZ15" s="469"/>
      <c r="AYA15" s="469"/>
      <c r="AYB15" s="469"/>
      <c r="AYC15" s="469"/>
      <c r="AYD15" s="469"/>
      <c r="AYE15" s="469"/>
      <c r="AYF15" s="469"/>
      <c r="AYG15" s="469"/>
      <c r="AYH15" s="469"/>
      <c r="AYI15" s="469"/>
      <c r="AYJ15" s="469"/>
      <c r="AYK15" s="469"/>
      <c r="AYL15" s="469"/>
      <c r="AYM15" s="469"/>
      <c r="AYN15" s="469"/>
      <c r="AYO15" s="469"/>
      <c r="AYP15" s="469"/>
      <c r="AYQ15" s="469"/>
      <c r="AYR15" s="469"/>
      <c r="AYS15" s="469"/>
      <c r="AYT15" s="469"/>
      <c r="AYU15" s="469"/>
      <c r="AYV15" s="469"/>
      <c r="AYW15" s="469"/>
      <c r="AYX15" s="469"/>
      <c r="AYY15" s="469"/>
      <c r="AYZ15" s="469"/>
      <c r="AZA15" s="469"/>
      <c r="AZB15" s="469"/>
      <c r="AZC15" s="469"/>
      <c r="AZD15" s="469"/>
      <c r="AZE15" s="469"/>
      <c r="AZF15" s="469"/>
      <c r="AZG15" s="469"/>
      <c r="AZH15" s="469"/>
      <c r="AZI15" s="469"/>
      <c r="AZJ15" s="469"/>
      <c r="AZK15" s="469"/>
      <c r="AZL15" s="469"/>
      <c r="AZM15" s="469"/>
      <c r="AZN15" s="469"/>
      <c r="AZO15" s="469"/>
      <c r="AZP15" s="469"/>
      <c r="AZQ15" s="469"/>
      <c r="AZR15" s="469"/>
      <c r="AZS15" s="469"/>
      <c r="AZT15" s="469"/>
      <c r="AZU15" s="469"/>
      <c r="AZV15" s="469"/>
      <c r="AZW15" s="469"/>
      <c r="AZX15" s="469"/>
      <c r="AZY15" s="469"/>
      <c r="AZZ15" s="469"/>
      <c r="BAA15" s="469"/>
      <c r="BAB15" s="469"/>
      <c r="BAC15" s="469"/>
      <c r="BAD15" s="469"/>
      <c r="BAE15" s="469"/>
      <c r="BAF15" s="469"/>
      <c r="BAG15" s="469"/>
      <c r="BAH15" s="469"/>
      <c r="BAI15" s="469"/>
      <c r="BAJ15" s="469"/>
      <c r="BAK15" s="469"/>
      <c r="BAL15" s="469"/>
      <c r="BAM15" s="469"/>
      <c r="BAN15" s="469"/>
      <c r="BAO15" s="469"/>
      <c r="BAP15" s="469"/>
      <c r="BAQ15" s="469"/>
      <c r="BAR15" s="469"/>
      <c r="BAS15" s="469"/>
      <c r="BAT15" s="469"/>
      <c r="BAU15" s="469"/>
      <c r="BAV15" s="469"/>
      <c r="BAW15" s="469"/>
      <c r="BAX15" s="469"/>
      <c r="BAY15" s="469"/>
      <c r="BAZ15" s="469"/>
      <c r="BBA15" s="469"/>
      <c r="BBB15" s="469"/>
      <c r="BBC15" s="469"/>
      <c r="BBD15" s="469"/>
      <c r="BBE15" s="469"/>
      <c r="BBF15" s="469"/>
      <c r="BBG15" s="469"/>
      <c r="BBH15" s="469"/>
      <c r="BBI15" s="469"/>
      <c r="BBJ15" s="469"/>
      <c r="BBK15" s="469"/>
      <c r="BBL15" s="469"/>
      <c r="BBM15" s="469"/>
      <c r="BBN15" s="469"/>
      <c r="BBO15" s="469"/>
      <c r="BBP15" s="469"/>
      <c r="BBQ15" s="469"/>
      <c r="BBR15" s="469"/>
      <c r="BBS15" s="469"/>
      <c r="BBT15" s="469"/>
      <c r="BBU15" s="469"/>
      <c r="BBV15" s="469"/>
      <c r="BBW15" s="469"/>
      <c r="BBX15" s="469"/>
      <c r="BBY15" s="469"/>
      <c r="BBZ15" s="469"/>
      <c r="BCA15" s="469"/>
      <c r="BCB15" s="469"/>
      <c r="BCC15" s="469"/>
      <c r="BCD15" s="469"/>
      <c r="BCE15" s="469"/>
      <c r="BCF15" s="469"/>
      <c r="BCG15" s="469"/>
      <c r="BCH15" s="469"/>
      <c r="BCI15" s="469"/>
      <c r="BCJ15" s="469"/>
      <c r="BCK15" s="469"/>
      <c r="BCL15" s="469"/>
      <c r="BCM15" s="469"/>
      <c r="BCN15" s="469"/>
      <c r="BCO15" s="469"/>
      <c r="BCP15" s="469"/>
      <c r="BCQ15" s="469"/>
      <c r="BCR15" s="469"/>
      <c r="BCS15" s="469"/>
      <c r="BCT15" s="469"/>
      <c r="BCU15" s="469"/>
      <c r="BCV15" s="469"/>
      <c r="BCW15" s="469"/>
      <c r="BCX15" s="469"/>
      <c r="BCY15" s="469"/>
      <c r="BCZ15" s="469"/>
      <c r="BDA15" s="469"/>
      <c r="BDB15" s="469"/>
      <c r="BDC15" s="469"/>
      <c r="BDD15" s="469"/>
      <c r="BDE15" s="469"/>
      <c r="BDF15" s="469"/>
      <c r="BDG15" s="469"/>
      <c r="BDH15" s="469"/>
      <c r="BDI15" s="469"/>
      <c r="BDJ15" s="469"/>
      <c r="BDK15" s="469"/>
      <c r="BDL15" s="469"/>
      <c r="BDM15" s="469"/>
      <c r="BDN15" s="469"/>
      <c r="BDO15" s="469"/>
      <c r="BDP15" s="469"/>
      <c r="BDQ15" s="469"/>
      <c r="BDR15" s="469"/>
      <c r="BDS15" s="469"/>
      <c r="BDT15" s="469"/>
      <c r="BDU15" s="469"/>
      <c r="BDV15" s="469"/>
      <c r="BDW15" s="469"/>
      <c r="BDX15" s="469"/>
      <c r="BDY15" s="469"/>
      <c r="BDZ15" s="469"/>
      <c r="BEA15" s="469"/>
      <c r="BEB15" s="469"/>
      <c r="BEC15" s="469"/>
      <c r="BED15" s="469"/>
      <c r="BEE15" s="469"/>
      <c r="BEF15" s="469"/>
      <c r="BEG15" s="469"/>
      <c r="BEH15" s="469"/>
      <c r="BEI15" s="469"/>
      <c r="BEJ15" s="469"/>
      <c r="BEK15" s="469"/>
      <c r="BEL15" s="469"/>
      <c r="BEM15" s="469"/>
      <c r="BEN15" s="469"/>
      <c r="BEO15" s="469"/>
      <c r="BEP15" s="469"/>
      <c r="BEQ15" s="469"/>
      <c r="BER15" s="469"/>
      <c r="BES15" s="469"/>
      <c r="BET15" s="469"/>
      <c r="BEU15" s="469"/>
      <c r="BEV15" s="469"/>
      <c r="BEW15" s="469"/>
      <c r="BEX15" s="469"/>
      <c r="BEY15" s="469"/>
      <c r="BEZ15" s="469"/>
      <c r="BFA15" s="469"/>
      <c r="BFB15" s="469"/>
      <c r="BFC15" s="469"/>
      <c r="BFD15" s="469"/>
      <c r="BFE15" s="469"/>
      <c r="BFF15" s="469"/>
      <c r="BFG15" s="469"/>
      <c r="BFH15" s="469"/>
      <c r="BFI15" s="469"/>
      <c r="BFJ15" s="469"/>
      <c r="BFK15" s="469"/>
      <c r="BFL15" s="469"/>
      <c r="BFM15" s="469"/>
      <c r="BFN15" s="469"/>
      <c r="BFO15" s="469"/>
      <c r="BFP15" s="469"/>
      <c r="BFQ15" s="469"/>
      <c r="BFR15" s="469"/>
      <c r="BFS15" s="469"/>
      <c r="BFT15" s="469"/>
      <c r="BFU15" s="469"/>
      <c r="BFV15" s="469"/>
      <c r="BFW15" s="469"/>
      <c r="BFX15" s="469"/>
      <c r="BFY15" s="469"/>
      <c r="BFZ15" s="469"/>
      <c r="BGA15" s="469"/>
      <c r="BGB15" s="469"/>
      <c r="BGC15" s="469"/>
      <c r="BGD15" s="469"/>
      <c r="BGE15" s="469"/>
      <c r="BGF15" s="469"/>
      <c r="BGG15" s="469"/>
      <c r="BGH15" s="469"/>
      <c r="BGI15" s="469"/>
      <c r="BGJ15" s="469"/>
      <c r="BGK15" s="469"/>
      <c r="BGL15" s="469"/>
      <c r="BGM15" s="469"/>
      <c r="BGN15" s="469"/>
      <c r="BGO15" s="469"/>
      <c r="BGP15" s="469"/>
      <c r="BGQ15" s="469"/>
      <c r="BGR15" s="469"/>
      <c r="BGS15" s="469"/>
      <c r="BGT15" s="469"/>
      <c r="BGU15" s="469"/>
      <c r="BGV15" s="469"/>
      <c r="BGW15" s="469"/>
      <c r="BGX15" s="469"/>
      <c r="BGY15" s="469"/>
      <c r="BGZ15" s="469"/>
      <c r="BHA15" s="469"/>
      <c r="BHB15" s="469"/>
      <c r="BHC15" s="469"/>
      <c r="BHD15" s="469"/>
      <c r="BHE15" s="469"/>
      <c r="BHF15" s="469"/>
      <c r="BHG15" s="469"/>
      <c r="BHH15" s="469"/>
      <c r="BHI15" s="469"/>
      <c r="BHJ15" s="469"/>
      <c r="BHK15" s="469"/>
      <c r="BHL15" s="469"/>
      <c r="BHM15" s="469"/>
      <c r="BHN15" s="469"/>
      <c r="BHO15" s="469"/>
      <c r="BHP15" s="469"/>
      <c r="BHQ15" s="469"/>
      <c r="BHR15" s="469"/>
      <c r="BHS15" s="469"/>
      <c r="BHT15" s="469"/>
      <c r="BHU15" s="469"/>
      <c r="BHV15" s="469"/>
      <c r="BHW15" s="469"/>
      <c r="BHX15" s="469"/>
      <c r="BHY15" s="469"/>
      <c r="BHZ15" s="469"/>
      <c r="BIA15" s="469"/>
      <c r="BIB15" s="469"/>
      <c r="BIC15" s="469"/>
      <c r="BID15" s="469"/>
      <c r="BIE15" s="469"/>
      <c r="BIF15" s="469"/>
      <c r="BIG15" s="469"/>
      <c r="BIH15" s="469"/>
      <c r="BII15" s="469"/>
      <c r="BIJ15" s="469"/>
      <c r="BIK15" s="469"/>
      <c r="BIL15" s="469"/>
      <c r="BIM15" s="469"/>
      <c r="BIN15" s="469"/>
      <c r="BIO15" s="469"/>
      <c r="BIP15" s="469"/>
      <c r="BIQ15" s="469"/>
      <c r="BIR15" s="469"/>
      <c r="BIS15" s="469"/>
      <c r="BIT15" s="469"/>
      <c r="BIU15" s="469"/>
      <c r="BIV15" s="469"/>
      <c r="BIW15" s="469"/>
      <c r="BIX15" s="469"/>
      <c r="BIY15" s="469"/>
      <c r="BIZ15" s="469"/>
      <c r="BJA15" s="469"/>
      <c r="BJB15" s="469"/>
      <c r="BJC15" s="469"/>
      <c r="BJD15" s="469"/>
      <c r="BJE15" s="469"/>
      <c r="BJF15" s="469"/>
      <c r="BJG15" s="469"/>
      <c r="BJH15" s="469"/>
      <c r="BJI15" s="469"/>
      <c r="BJJ15" s="469"/>
      <c r="BJK15" s="469"/>
      <c r="BJL15" s="469"/>
      <c r="BJM15" s="469"/>
      <c r="BJN15" s="469"/>
      <c r="BJO15" s="469"/>
      <c r="BJP15" s="469"/>
      <c r="BJQ15" s="469"/>
      <c r="BJR15" s="469"/>
      <c r="BJS15" s="469"/>
      <c r="BJT15" s="469"/>
      <c r="BJU15" s="469"/>
      <c r="BJV15" s="469"/>
      <c r="BJW15" s="469"/>
      <c r="BJX15" s="469"/>
      <c r="BJY15" s="469"/>
      <c r="BJZ15" s="469"/>
      <c r="BKA15" s="469"/>
      <c r="BKB15" s="469"/>
      <c r="BKC15" s="469"/>
      <c r="BKD15" s="469"/>
      <c r="BKE15" s="469"/>
      <c r="BKF15" s="469"/>
      <c r="BKG15" s="469"/>
      <c r="BKH15" s="469"/>
      <c r="BKI15" s="469"/>
      <c r="BKJ15" s="469"/>
      <c r="BKK15" s="469"/>
      <c r="BKL15" s="469"/>
      <c r="BKM15" s="469"/>
      <c r="BKN15" s="469"/>
      <c r="BKO15" s="469"/>
      <c r="BKP15" s="469"/>
      <c r="BKQ15" s="469"/>
      <c r="BKR15" s="469"/>
      <c r="BKS15" s="469"/>
      <c r="BKT15" s="469"/>
      <c r="BKU15" s="469"/>
      <c r="BKV15" s="469"/>
      <c r="BKW15" s="469"/>
      <c r="BKX15" s="469"/>
      <c r="BKY15" s="469"/>
      <c r="BKZ15" s="469"/>
      <c r="BLA15" s="469"/>
      <c r="BLB15" s="469"/>
      <c r="BLC15" s="469"/>
      <c r="BLD15" s="469"/>
      <c r="BLE15" s="469"/>
      <c r="BLF15" s="469"/>
      <c r="BLG15" s="469"/>
      <c r="BLH15" s="469"/>
      <c r="BLI15" s="469"/>
      <c r="BLJ15" s="469"/>
      <c r="BLK15" s="469"/>
      <c r="BLL15" s="469"/>
      <c r="BLM15" s="469"/>
      <c r="BLN15" s="469"/>
      <c r="BLO15" s="469"/>
      <c r="BLP15" s="469"/>
      <c r="BLQ15" s="469"/>
      <c r="BLR15" s="469"/>
      <c r="BLS15" s="469"/>
      <c r="BLT15" s="469"/>
      <c r="BLU15" s="469"/>
      <c r="BLV15" s="469"/>
      <c r="BLW15" s="469"/>
      <c r="BLX15" s="469"/>
      <c r="BLY15" s="469"/>
      <c r="BLZ15" s="469"/>
      <c r="BMA15" s="469"/>
      <c r="BMB15" s="469"/>
      <c r="BMC15" s="469"/>
      <c r="BMD15" s="469"/>
      <c r="BME15" s="469"/>
      <c r="BMF15" s="469"/>
      <c r="BMG15" s="469"/>
      <c r="BMH15" s="469"/>
      <c r="BMI15" s="469"/>
      <c r="BMJ15" s="469"/>
      <c r="BMK15" s="469"/>
      <c r="BML15" s="469"/>
      <c r="BMM15" s="469"/>
      <c r="BMN15" s="469"/>
      <c r="BMO15" s="469"/>
      <c r="BMP15" s="469"/>
      <c r="BMQ15" s="469"/>
      <c r="BMR15" s="469"/>
      <c r="BMS15" s="469"/>
      <c r="BMT15" s="469"/>
      <c r="BMU15" s="469"/>
      <c r="BMV15" s="469"/>
      <c r="BMW15" s="469"/>
      <c r="BMX15" s="469"/>
      <c r="BMY15" s="469"/>
      <c r="BMZ15" s="469"/>
      <c r="BNA15" s="469"/>
      <c r="BNB15" s="469"/>
      <c r="BNC15" s="469"/>
      <c r="BND15" s="469"/>
      <c r="BNE15" s="469"/>
      <c r="BNF15" s="469"/>
      <c r="BNG15" s="469"/>
      <c r="BNH15" s="469"/>
      <c r="BNI15" s="469"/>
      <c r="BNJ15" s="469"/>
      <c r="BNK15" s="469"/>
      <c r="BNL15" s="469"/>
      <c r="BNM15" s="469"/>
      <c r="BNN15" s="469"/>
      <c r="BNO15" s="469"/>
      <c r="BNP15" s="469"/>
      <c r="BNQ15" s="469"/>
      <c r="BNR15" s="469"/>
      <c r="BNS15" s="469"/>
      <c r="BNT15" s="469"/>
      <c r="BNU15" s="469"/>
      <c r="BNV15" s="469"/>
      <c r="BNW15" s="469"/>
      <c r="BNX15" s="469"/>
      <c r="BNY15" s="469"/>
      <c r="BNZ15" s="469"/>
      <c r="BOA15" s="469"/>
      <c r="BOB15" s="469"/>
      <c r="BOC15" s="469"/>
      <c r="BOD15" s="469"/>
      <c r="BOE15" s="469"/>
      <c r="BOF15" s="469"/>
      <c r="BOG15" s="469"/>
      <c r="BOH15" s="469"/>
      <c r="BOI15" s="469"/>
      <c r="BOJ15" s="469"/>
      <c r="BOK15" s="469"/>
      <c r="BOL15" s="469"/>
      <c r="BOM15" s="469"/>
      <c r="BON15" s="469"/>
      <c r="BOO15" s="469"/>
      <c r="BOP15" s="469"/>
      <c r="BOQ15" s="469"/>
      <c r="BOR15" s="469"/>
      <c r="BOS15" s="469"/>
      <c r="BOT15" s="469"/>
      <c r="BOU15" s="469"/>
      <c r="BOV15" s="469"/>
      <c r="BOW15" s="469"/>
      <c r="BOX15" s="469"/>
      <c r="BOY15" s="469"/>
      <c r="BOZ15" s="469"/>
      <c r="BPA15" s="469"/>
      <c r="BPB15" s="469"/>
      <c r="BPC15" s="469"/>
      <c r="BPD15" s="469"/>
      <c r="BPE15" s="469"/>
      <c r="BPF15" s="469"/>
      <c r="BPG15" s="469"/>
      <c r="BPH15" s="469"/>
      <c r="BPI15" s="469"/>
      <c r="BPJ15" s="469"/>
      <c r="BPK15" s="469"/>
      <c r="BPL15" s="469"/>
      <c r="BPM15" s="469"/>
      <c r="BPN15" s="469"/>
      <c r="BPO15" s="469"/>
      <c r="BPP15" s="469"/>
      <c r="BPQ15" s="469"/>
      <c r="BPR15" s="469"/>
      <c r="BPS15" s="469"/>
      <c r="BPT15" s="469"/>
      <c r="BPU15" s="469"/>
      <c r="BPV15" s="469"/>
      <c r="BPW15" s="469"/>
      <c r="BPX15" s="469"/>
      <c r="BPY15" s="469"/>
      <c r="BPZ15" s="469"/>
      <c r="BQA15" s="469"/>
      <c r="BQB15" s="469"/>
      <c r="BQC15" s="469"/>
      <c r="BQD15" s="469"/>
      <c r="BQE15" s="469"/>
      <c r="BQF15" s="469"/>
      <c r="BQG15" s="469"/>
      <c r="BQH15" s="469"/>
      <c r="BQI15" s="469"/>
      <c r="BQJ15" s="469"/>
      <c r="BQK15" s="469"/>
      <c r="BQL15" s="469"/>
      <c r="BQM15" s="469"/>
      <c r="BQN15" s="469"/>
      <c r="BQO15" s="469"/>
      <c r="BQP15" s="469"/>
      <c r="BQQ15" s="469"/>
      <c r="BQR15" s="469"/>
      <c r="BQS15" s="469"/>
      <c r="BQT15" s="469"/>
      <c r="BQU15" s="469"/>
      <c r="BQV15" s="469"/>
      <c r="BQW15" s="469"/>
      <c r="BQX15" s="469"/>
      <c r="BQY15" s="469"/>
      <c r="BQZ15" s="469"/>
      <c r="BRA15" s="469"/>
      <c r="BRB15" s="469"/>
      <c r="BRC15" s="469"/>
      <c r="BRD15" s="469"/>
      <c r="BRE15" s="469"/>
      <c r="BRF15" s="469"/>
      <c r="BRG15" s="469"/>
      <c r="BRH15" s="469"/>
      <c r="BRI15" s="469"/>
      <c r="BRJ15" s="469"/>
      <c r="BRK15" s="469"/>
      <c r="BRL15" s="469"/>
      <c r="BRM15" s="469"/>
      <c r="BRN15" s="469"/>
      <c r="BRO15" s="469"/>
      <c r="BRP15" s="469"/>
      <c r="BRQ15" s="469"/>
      <c r="BRR15" s="469"/>
      <c r="BRS15" s="469"/>
      <c r="BRT15" s="469"/>
      <c r="BRU15" s="469"/>
      <c r="BRV15" s="469"/>
      <c r="BRW15" s="469"/>
      <c r="BRX15" s="469"/>
      <c r="BRY15" s="469"/>
      <c r="BRZ15" s="469"/>
      <c r="BSA15" s="469"/>
      <c r="BSB15" s="469"/>
      <c r="BSC15" s="469"/>
      <c r="BSD15" s="469"/>
      <c r="BSE15" s="469"/>
      <c r="BSF15" s="469"/>
      <c r="BSG15" s="469"/>
      <c r="BSH15" s="469"/>
      <c r="BSI15" s="469"/>
      <c r="BSJ15" s="469"/>
      <c r="BSK15" s="469"/>
      <c r="BSL15" s="469"/>
      <c r="BSM15" s="469"/>
      <c r="BSN15" s="469"/>
      <c r="BSO15" s="469"/>
      <c r="BSP15" s="469"/>
      <c r="BSQ15" s="469"/>
      <c r="BSR15" s="469"/>
      <c r="BSS15" s="469"/>
      <c r="BST15" s="469"/>
      <c r="BSU15" s="469"/>
      <c r="BSV15" s="469"/>
      <c r="BSW15" s="469"/>
      <c r="BSX15" s="469"/>
      <c r="BSY15" s="469"/>
      <c r="BSZ15" s="469"/>
      <c r="BTA15" s="469"/>
      <c r="BTB15" s="469"/>
      <c r="BTC15" s="469"/>
      <c r="BTD15" s="469"/>
      <c r="BTE15" s="469"/>
      <c r="BTF15" s="469"/>
      <c r="BTG15" s="469"/>
      <c r="BTH15" s="469"/>
      <c r="BTI15" s="469"/>
      <c r="BTJ15" s="469"/>
      <c r="BTK15" s="469"/>
      <c r="BTL15" s="469"/>
      <c r="BTM15" s="469"/>
      <c r="BTN15" s="469"/>
      <c r="BTO15" s="469"/>
      <c r="BTP15" s="469"/>
      <c r="BTQ15" s="469"/>
      <c r="BTR15" s="469"/>
      <c r="BTS15" s="469"/>
      <c r="BTT15" s="469"/>
      <c r="BTU15" s="469"/>
      <c r="BTV15" s="469"/>
      <c r="BTW15" s="469"/>
      <c r="BTX15" s="469"/>
      <c r="BTY15" s="469"/>
      <c r="BTZ15" s="469"/>
      <c r="BUA15" s="469"/>
      <c r="BUB15" s="469"/>
      <c r="BUC15" s="469"/>
      <c r="BUD15" s="469"/>
      <c r="BUE15" s="469"/>
      <c r="BUF15" s="469"/>
      <c r="BUG15" s="469"/>
      <c r="BUH15" s="469"/>
      <c r="BUI15" s="469"/>
      <c r="BUJ15" s="469"/>
      <c r="BUK15" s="469"/>
      <c r="BUL15" s="469"/>
      <c r="BUM15" s="469"/>
      <c r="BUN15" s="469"/>
      <c r="BUO15" s="469"/>
      <c r="BUP15" s="469"/>
      <c r="BUQ15" s="469"/>
      <c r="BUR15" s="469"/>
      <c r="BUS15" s="469"/>
      <c r="BUT15" s="469"/>
      <c r="BUU15" s="469"/>
      <c r="BUV15" s="469"/>
      <c r="BUW15" s="469"/>
      <c r="BUX15" s="469"/>
      <c r="BUY15" s="469"/>
      <c r="BUZ15" s="469"/>
      <c r="BVA15" s="469"/>
      <c r="BVB15" s="469"/>
      <c r="BVC15" s="469"/>
      <c r="BVD15" s="469"/>
      <c r="BVE15" s="469"/>
      <c r="BVF15" s="469"/>
      <c r="BVG15" s="469"/>
      <c r="BVH15" s="469"/>
      <c r="BVI15" s="469"/>
      <c r="BVJ15" s="469"/>
      <c r="BVK15" s="469"/>
      <c r="BVL15" s="469"/>
      <c r="BVM15" s="469"/>
      <c r="BVN15" s="469"/>
      <c r="BVO15" s="469"/>
      <c r="BVP15" s="469"/>
      <c r="BVQ15" s="469"/>
      <c r="BVR15" s="469"/>
      <c r="BVS15" s="469"/>
      <c r="BVT15" s="469"/>
      <c r="BVU15" s="469"/>
      <c r="BVV15" s="469"/>
      <c r="BVW15" s="469"/>
      <c r="BVX15" s="469"/>
      <c r="BVY15" s="469"/>
      <c r="BVZ15" s="469"/>
      <c r="BWA15" s="469"/>
      <c r="BWB15" s="469"/>
      <c r="BWC15" s="469"/>
      <c r="BWD15" s="469"/>
      <c r="BWE15" s="469"/>
      <c r="BWF15" s="469"/>
      <c r="BWG15" s="469"/>
      <c r="BWH15" s="469"/>
      <c r="BWI15" s="469"/>
      <c r="BWJ15" s="469"/>
      <c r="BWK15" s="469"/>
      <c r="BWL15" s="469"/>
      <c r="BWM15" s="469"/>
      <c r="BWN15" s="469"/>
      <c r="BWO15" s="469"/>
      <c r="BWP15" s="469"/>
      <c r="BWQ15" s="469"/>
      <c r="BWR15" s="469"/>
      <c r="BWS15" s="469"/>
      <c r="BWT15" s="469"/>
      <c r="BWU15" s="469"/>
      <c r="BWV15" s="469"/>
      <c r="BWW15" s="469"/>
      <c r="BWX15" s="469"/>
      <c r="BWY15" s="469"/>
      <c r="BWZ15" s="469"/>
      <c r="BXA15" s="469"/>
      <c r="BXB15" s="469"/>
      <c r="BXC15" s="469"/>
      <c r="BXD15" s="469"/>
      <c r="BXE15" s="469"/>
      <c r="BXF15" s="469"/>
      <c r="BXG15" s="469"/>
      <c r="BXH15" s="469"/>
      <c r="BXI15" s="469"/>
      <c r="BXJ15" s="469"/>
      <c r="BXK15" s="469"/>
      <c r="BXL15" s="469"/>
      <c r="BXM15" s="469"/>
      <c r="BXN15" s="469"/>
      <c r="BXO15" s="469"/>
      <c r="BXP15" s="469"/>
      <c r="BXQ15" s="469"/>
      <c r="BXR15" s="469"/>
      <c r="BXS15" s="469"/>
      <c r="BXT15" s="469"/>
      <c r="BXU15" s="469"/>
      <c r="BXV15" s="469"/>
      <c r="BXW15" s="469"/>
      <c r="BXX15" s="469"/>
      <c r="BXY15" s="469"/>
      <c r="BXZ15" s="469"/>
      <c r="BYA15" s="469"/>
      <c r="BYB15" s="469"/>
      <c r="BYC15" s="469"/>
      <c r="BYD15" s="469"/>
      <c r="BYE15" s="469"/>
      <c r="BYF15" s="469"/>
      <c r="BYG15" s="469"/>
      <c r="BYH15" s="469"/>
      <c r="BYI15" s="469"/>
      <c r="BYJ15" s="469"/>
      <c r="BYK15" s="469"/>
      <c r="BYL15" s="469"/>
      <c r="BYM15" s="469"/>
      <c r="BYN15" s="469"/>
      <c r="BYO15" s="469"/>
      <c r="BYP15" s="469"/>
      <c r="BYQ15" s="469"/>
      <c r="BYR15" s="469"/>
      <c r="BYS15" s="469"/>
      <c r="BYT15" s="469"/>
      <c r="BYU15" s="469"/>
      <c r="BYV15" s="469"/>
      <c r="BYW15" s="469"/>
      <c r="BYX15" s="469"/>
      <c r="BYY15" s="469"/>
      <c r="BYZ15" s="469"/>
      <c r="BZA15" s="469"/>
      <c r="BZB15" s="469"/>
      <c r="BZC15" s="469"/>
      <c r="BZD15" s="469"/>
      <c r="BZE15" s="469"/>
      <c r="BZF15" s="469"/>
      <c r="BZG15" s="469"/>
      <c r="BZH15" s="469"/>
      <c r="BZI15" s="469"/>
      <c r="BZJ15" s="469"/>
      <c r="BZK15" s="469"/>
      <c r="BZL15" s="469"/>
      <c r="BZM15" s="469"/>
      <c r="BZN15" s="469"/>
      <c r="BZO15" s="469"/>
      <c r="BZP15" s="469"/>
      <c r="BZQ15" s="469"/>
      <c r="BZR15" s="469"/>
      <c r="BZS15" s="469"/>
      <c r="BZT15" s="469"/>
      <c r="BZU15" s="469"/>
      <c r="BZV15" s="469"/>
      <c r="BZW15" s="469"/>
      <c r="BZX15" s="469"/>
      <c r="BZY15" s="469"/>
      <c r="BZZ15" s="469"/>
      <c r="CAA15" s="469"/>
      <c r="CAB15" s="469"/>
      <c r="CAC15" s="469"/>
      <c r="CAD15" s="469"/>
      <c r="CAE15" s="469"/>
      <c r="CAF15" s="469"/>
      <c r="CAG15" s="469"/>
      <c r="CAH15" s="469"/>
      <c r="CAI15" s="469"/>
      <c r="CAJ15" s="469"/>
      <c r="CAK15" s="469"/>
      <c r="CAL15" s="469"/>
      <c r="CAM15" s="469"/>
      <c r="CAN15" s="469"/>
      <c r="CAO15" s="469"/>
      <c r="CAP15" s="469"/>
      <c r="CAQ15" s="469"/>
      <c r="CAR15" s="469"/>
      <c r="CAS15" s="469"/>
      <c r="CAT15" s="469"/>
      <c r="CAU15" s="469"/>
      <c r="CAV15" s="469"/>
      <c r="CAW15" s="469"/>
      <c r="CAX15" s="469"/>
      <c r="CAY15" s="469"/>
      <c r="CAZ15" s="469"/>
      <c r="CBA15" s="469"/>
      <c r="CBB15" s="469"/>
      <c r="CBC15" s="469"/>
      <c r="CBD15" s="469"/>
      <c r="CBE15" s="469"/>
      <c r="CBF15" s="469"/>
      <c r="CBG15" s="469"/>
      <c r="CBH15" s="469"/>
      <c r="CBI15" s="469"/>
      <c r="CBJ15" s="469"/>
      <c r="CBK15" s="469"/>
      <c r="CBL15" s="469"/>
      <c r="CBM15" s="469"/>
      <c r="CBN15" s="469"/>
      <c r="CBO15" s="469"/>
      <c r="CBP15" s="469"/>
      <c r="CBQ15" s="469"/>
      <c r="CBR15" s="469"/>
      <c r="CBS15" s="469"/>
      <c r="CBT15" s="469"/>
      <c r="CBU15" s="469"/>
      <c r="CBV15" s="469"/>
      <c r="CBW15" s="469"/>
      <c r="CBX15" s="469"/>
      <c r="CBY15" s="469"/>
      <c r="CBZ15" s="469"/>
      <c r="CCA15" s="469"/>
      <c r="CCB15" s="469"/>
      <c r="CCC15" s="469"/>
      <c r="CCD15" s="469"/>
      <c r="CCE15" s="469"/>
      <c r="CCF15" s="469"/>
      <c r="CCG15" s="469"/>
      <c r="CCH15" s="469"/>
      <c r="CCI15" s="469"/>
      <c r="CCJ15" s="469"/>
      <c r="CCK15" s="469"/>
      <c r="CCL15" s="469"/>
      <c r="CCM15" s="469"/>
      <c r="CCN15" s="469"/>
      <c r="CCO15" s="469"/>
      <c r="CCP15" s="469"/>
      <c r="CCQ15" s="469"/>
      <c r="CCR15" s="469"/>
      <c r="CCS15" s="469"/>
      <c r="CCT15" s="469"/>
      <c r="CCU15" s="469"/>
      <c r="CCV15" s="469"/>
      <c r="CCW15" s="469"/>
      <c r="CCX15" s="469"/>
      <c r="CCY15" s="469"/>
      <c r="CCZ15" s="469"/>
      <c r="CDA15" s="469"/>
      <c r="CDB15" s="469"/>
      <c r="CDC15" s="469"/>
      <c r="CDD15" s="469"/>
      <c r="CDE15" s="469"/>
      <c r="CDF15" s="469"/>
      <c r="CDG15" s="469"/>
      <c r="CDH15" s="469"/>
      <c r="CDI15" s="469"/>
      <c r="CDJ15" s="469"/>
      <c r="CDK15" s="469"/>
      <c r="CDL15" s="469"/>
      <c r="CDM15" s="469"/>
      <c r="CDN15" s="469"/>
      <c r="CDO15" s="469"/>
      <c r="CDP15" s="469"/>
      <c r="CDQ15" s="469"/>
      <c r="CDR15" s="469"/>
      <c r="CDS15" s="469"/>
      <c r="CDT15" s="469"/>
      <c r="CDU15" s="469"/>
      <c r="CDV15" s="469"/>
      <c r="CDW15" s="469"/>
      <c r="CDX15" s="469"/>
      <c r="CDY15" s="469"/>
      <c r="CDZ15" s="469"/>
      <c r="CEA15" s="469"/>
      <c r="CEB15" s="469"/>
      <c r="CEC15" s="469"/>
      <c r="CED15" s="469"/>
      <c r="CEE15" s="469"/>
      <c r="CEF15" s="469"/>
      <c r="CEG15" s="469"/>
      <c r="CEH15" s="469"/>
      <c r="CEI15" s="469"/>
      <c r="CEJ15" s="469"/>
      <c r="CEK15" s="469"/>
      <c r="CEL15" s="469"/>
      <c r="CEM15" s="469"/>
      <c r="CEN15" s="469"/>
      <c r="CEO15" s="469"/>
      <c r="CEP15" s="469"/>
      <c r="CEQ15" s="469"/>
      <c r="CER15" s="469"/>
      <c r="CES15" s="469"/>
      <c r="CET15" s="469"/>
      <c r="CEU15" s="469"/>
      <c r="CEV15" s="469"/>
      <c r="CEW15" s="469"/>
      <c r="CEX15" s="469"/>
      <c r="CEY15" s="469"/>
      <c r="CEZ15" s="469"/>
      <c r="CFA15" s="469"/>
      <c r="CFB15" s="469"/>
      <c r="CFC15" s="469"/>
      <c r="CFD15" s="469"/>
      <c r="CFE15" s="469"/>
      <c r="CFF15" s="469"/>
      <c r="CFG15" s="469"/>
      <c r="CFH15" s="469"/>
      <c r="CFI15" s="469"/>
      <c r="CFJ15" s="469"/>
      <c r="CFK15" s="469"/>
      <c r="CFL15" s="469"/>
      <c r="CFM15" s="469"/>
      <c r="CFN15" s="469"/>
      <c r="CFO15" s="469"/>
      <c r="CFP15" s="469"/>
      <c r="CFQ15" s="469"/>
      <c r="CFR15" s="469"/>
      <c r="CFS15" s="469"/>
      <c r="CFT15" s="469"/>
      <c r="CFU15" s="469"/>
      <c r="CFV15" s="469"/>
      <c r="CFW15" s="469"/>
      <c r="CFX15" s="469"/>
      <c r="CFY15" s="469"/>
      <c r="CFZ15" s="469"/>
      <c r="CGA15" s="469"/>
      <c r="CGB15" s="469"/>
      <c r="CGC15" s="469"/>
      <c r="CGD15" s="469"/>
      <c r="CGE15" s="469"/>
      <c r="CGF15" s="469"/>
      <c r="CGG15" s="469"/>
      <c r="CGH15" s="469"/>
      <c r="CGI15" s="469"/>
      <c r="CGJ15" s="469"/>
      <c r="CGK15" s="469"/>
      <c r="CGL15" s="469"/>
      <c r="CGM15" s="469"/>
      <c r="CGN15" s="469"/>
      <c r="CGO15" s="469"/>
      <c r="CGP15" s="469"/>
      <c r="CGQ15" s="469"/>
      <c r="CGR15" s="469"/>
      <c r="CGS15" s="469"/>
      <c r="CGT15" s="469"/>
      <c r="CGU15" s="469"/>
      <c r="CGV15" s="469"/>
      <c r="CGW15" s="469"/>
      <c r="CGX15" s="469"/>
      <c r="CGY15" s="469"/>
      <c r="CGZ15" s="469"/>
      <c r="CHA15" s="469"/>
      <c r="CHB15" s="469"/>
      <c r="CHC15" s="469"/>
      <c r="CHD15" s="469"/>
      <c r="CHE15" s="469"/>
      <c r="CHF15" s="469"/>
      <c r="CHG15" s="469"/>
      <c r="CHH15" s="469"/>
      <c r="CHI15" s="469"/>
      <c r="CHJ15" s="469"/>
      <c r="CHK15" s="469"/>
      <c r="CHL15" s="469"/>
      <c r="CHM15" s="469"/>
      <c r="CHN15" s="469"/>
      <c r="CHO15" s="469"/>
      <c r="CHP15" s="469"/>
      <c r="CHQ15" s="469"/>
      <c r="CHR15" s="469"/>
      <c r="CHS15" s="469"/>
      <c r="CHT15" s="469"/>
      <c r="CHU15" s="469"/>
      <c r="CHV15" s="469"/>
      <c r="CHW15" s="469"/>
      <c r="CHX15" s="469"/>
      <c r="CHY15" s="469"/>
      <c r="CHZ15" s="469"/>
      <c r="CIA15" s="469"/>
      <c r="CIB15" s="469"/>
      <c r="CIC15" s="469"/>
      <c r="CID15" s="469"/>
      <c r="CIE15" s="469"/>
      <c r="CIF15" s="469"/>
      <c r="CIG15" s="469"/>
      <c r="CIH15" s="469"/>
      <c r="CII15" s="469"/>
      <c r="CIJ15" s="469"/>
      <c r="CIK15" s="469"/>
      <c r="CIL15" s="469"/>
      <c r="CIM15" s="469"/>
      <c r="CIN15" s="469"/>
      <c r="CIO15" s="469"/>
      <c r="CIP15" s="469"/>
      <c r="CIQ15" s="469"/>
      <c r="CIR15" s="469"/>
      <c r="CIS15" s="469"/>
      <c r="CIT15" s="469"/>
      <c r="CIU15" s="469"/>
      <c r="CIV15" s="469"/>
      <c r="CIW15" s="469"/>
      <c r="CIX15" s="469"/>
      <c r="CIY15" s="469"/>
      <c r="CIZ15" s="469"/>
      <c r="CJA15" s="469"/>
      <c r="CJB15" s="469"/>
      <c r="CJC15" s="469"/>
      <c r="CJD15" s="469"/>
      <c r="CJE15" s="469"/>
      <c r="CJF15" s="469"/>
      <c r="CJG15" s="469"/>
      <c r="CJH15" s="469"/>
      <c r="CJI15" s="469"/>
      <c r="CJJ15" s="469"/>
      <c r="CJK15" s="469"/>
      <c r="CJL15" s="469"/>
      <c r="CJM15" s="469"/>
      <c r="CJN15" s="469"/>
      <c r="CJO15" s="469"/>
      <c r="CJP15" s="469"/>
      <c r="CJQ15" s="469"/>
      <c r="CJR15" s="469"/>
      <c r="CJS15" s="469"/>
      <c r="CJT15" s="469"/>
      <c r="CJU15" s="469"/>
      <c r="CJV15" s="469"/>
      <c r="CJW15" s="469"/>
      <c r="CJX15" s="469"/>
      <c r="CJY15" s="469"/>
      <c r="CJZ15" s="469"/>
      <c r="CKA15" s="469"/>
      <c r="CKB15" s="469"/>
      <c r="CKC15" s="469"/>
      <c r="CKD15" s="469"/>
      <c r="CKE15" s="469"/>
      <c r="CKF15" s="469"/>
      <c r="CKG15" s="469"/>
      <c r="CKH15" s="469"/>
      <c r="CKI15" s="469"/>
      <c r="CKJ15" s="469"/>
      <c r="CKK15" s="469"/>
      <c r="CKL15" s="469"/>
      <c r="CKM15" s="469"/>
      <c r="CKN15" s="469"/>
      <c r="CKO15" s="469"/>
      <c r="CKP15" s="469"/>
      <c r="CKQ15" s="469"/>
      <c r="CKR15" s="469"/>
      <c r="CKS15" s="469"/>
      <c r="CKT15" s="469"/>
      <c r="CKU15" s="469"/>
      <c r="CKV15" s="469"/>
      <c r="CKW15" s="469"/>
      <c r="CKX15" s="469"/>
      <c r="CKY15" s="469"/>
      <c r="CKZ15" s="469"/>
      <c r="CLA15" s="469"/>
      <c r="CLB15" s="469"/>
      <c r="CLC15" s="469"/>
      <c r="CLD15" s="469"/>
      <c r="CLE15" s="469"/>
      <c r="CLF15" s="469"/>
      <c r="CLG15" s="469"/>
      <c r="CLH15" s="469"/>
      <c r="CLI15" s="469"/>
      <c r="CLJ15" s="469"/>
      <c r="CLK15" s="469"/>
      <c r="CLL15" s="469"/>
      <c r="CLM15" s="469"/>
      <c r="CLN15" s="469"/>
      <c r="CLO15" s="469"/>
      <c r="CLP15" s="469"/>
      <c r="CLQ15" s="469"/>
      <c r="CLR15" s="469"/>
      <c r="CLS15" s="469"/>
      <c r="CLT15" s="469"/>
      <c r="CLU15" s="469"/>
      <c r="CLV15" s="469"/>
      <c r="CLW15" s="469"/>
      <c r="CLX15" s="469"/>
      <c r="CLY15" s="469"/>
      <c r="CLZ15" s="469"/>
      <c r="CMA15" s="469"/>
      <c r="CMB15" s="469"/>
      <c r="CMC15" s="469"/>
      <c r="CMD15" s="469"/>
      <c r="CME15" s="469"/>
      <c r="CMF15" s="469"/>
      <c r="CMG15" s="469"/>
      <c r="CMH15" s="469"/>
      <c r="CMI15" s="469"/>
      <c r="CMJ15" s="469"/>
      <c r="CMK15" s="469"/>
      <c r="CML15" s="469"/>
      <c r="CMM15" s="469"/>
      <c r="CMN15" s="469"/>
      <c r="CMO15" s="469"/>
      <c r="CMP15" s="469"/>
      <c r="CMQ15" s="469"/>
      <c r="CMR15" s="469"/>
      <c r="CMS15" s="469"/>
      <c r="CMT15" s="469"/>
      <c r="CMU15" s="469"/>
      <c r="CMV15" s="469"/>
      <c r="CMW15" s="469"/>
      <c r="CMX15" s="469"/>
      <c r="CMY15" s="469"/>
      <c r="CMZ15" s="469"/>
      <c r="CNA15" s="469"/>
      <c r="CNB15" s="469"/>
      <c r="CNC15" s="469"/>
      <c r="CND15" s="469"/>
      <c r="CNE15" s="469"/>
      <c r="CNF15" s="469"/>
      <c r="CNG15" s="469"/>
      <c r="CNH15" s="469"/>
      <c r="CNI15" s="469"/>
      <c r="CNJ15" s="469"/>
      <c r="CNK15" s="469"/>
      <c r="CNL15" s="469"/>
      <c r="CNM15" s="469"/>
      <c r="CNN15" s="469"/>
      <c r="CNO15" s="469"/>
      <c r="CNP15" s="469"/>
      <c r="CNQ15" s="469"/>
      <c r="CNR15" s="469"/>
      <c r="CNS15" s="469"/>
      <c r="CNT15" s="469"/>
      <c r="CNU15" s="469"/>
      <c r="CNV15" s="469"/>
      <c r="CNW15" s="469"/>
      <c r="CNX15" s="469"/>
      <c r="CNY15" s="469"/>
      <c r="CNZ15" s="469"/>
      <c r="COA15" s="469"/>
      <c r="COB15" s="469"/>
      <c r="COC15" s="469"/>
      <c r="COD15" s="469"/>
      <c r="COE15" s="469"/>
      <c r="COF15" s="469"/>
      <c r="COG15" s="469"/>
      <c r="COH15" s="469"/>
      <c r="COI15" s="469"/>
      <c r="COJ15" s="469"/>
      <c r="COK15" s="469"/>
      <c r="COL15" s="469"/>
      <c r="COM15" s="469"/>
      <c r="CON15" s="469"/>
      <c r="COO15" s="469"/>
      <c r="COP15" s="469"/>
      <c r="COQ15" s="469"/>
      <c r="COR15" s="469"/>
      <c r="COS15" s="469"/>
      <c r="COT15" s="469"/>
      <c r="COU15" s="469"/>
      <c r="COV15" s="469"/>
      <c r="COW15" s="469"/>
      <c r="COX15" s="469"/>
      <c r="COY15" s="469"/>
      <c r="COZ15" s="469"/>
      <c r="CPA15" s="469"/>
      <c r="CPB15" s="469"/>
      <c r="CPC15" s="469"/>
      <c r="CPD15" s="469"/>
      <c r="CPE15" s="469"/>
      <c r="CPF15" s="469"/>
      <c r="CPG15" s="469"/>
      <c r="CPH15" s="469"/>
      <c r="CPI15" s="469"/>
      <c r="CPJ15" s="469"/>
      <c r="CPK15" s="469"/>
      <c r="CPL15" s="469"/>
      <c r="CPM15" s="469"/>
      <c r="CPN15" s="469"/>
      <c r="CPO15" s="469"/>
      <c r="CPP15" s="469"/>
      <c r="CPQ15" s="469"/>
      <c r="CPR15" s="469"/>
      <c r="CPS15" s="469"/>
      <c r="CPT15" s="469"/>
      <c r="CPU15" s="469"/>
      <c r="CPV15" s="469"/>
      <c r="CPW15" s="469"/>
      <c r="CPX15" s="469"/>
      <c r="CPY15" s="469"/>
      <c r="CPZ15" s="469"/>
      <c r="CQA15" s="469"/>
      <c r="CQB15" s="469"/>
      <c r="CQC15" s="469"/>
      <c r="CQD15" s="469"/>
      <c r="CQE15" s="469"/>
      <c r="CQF15" s="469"/>
      <c r="CQG15" s="469"/>
      <c r="CQH15" s="469"/>
      <c r="CQI15" s="469"/>
      <c r="CQJ15" s="469"/>
      <c r="CQK15" s="469"/>
      <c r="CQL15" s="469"/>
      <c r="CQM15" s="469"/>
      <c r="CQN15" s="469"/>
      <c r="CQO15" s="469"/>
      <c r="CQP15" s="469"/>
      <c r="CQQ15" s="469"/>
      <c r="CQR15" s="469"/>
      <c r="CQS15" s="469"/>
      <c r="CQT15" s="469"/>
      <c r="CQU15" s="469"/>
      <c r="CQV15" s="469"/>
      <c r="CQW15" s="469"/>
      <c r="CQX15" s="469"/>
      <c r="CQY15" s="469"/>
      <c r="CQZ15" s="469"/>
      <c r="CRA15" s="469"/>
      <c r="CRB15" s="469"/>
      <c r="CRC15" s="469"/>
      <c r="CRD15" s="469"/>
      <c r="CRE15" s="469"/>
      <c r="CRF15" s="469"/>
      <c r="CRG15" s="469"/>
      <c r="CRH15" s="469"/>
      <c r="CRI15" s="469"/>
      <c r="CRJ15" s="469"/>
      <c r="CRK15" s="469"/>
      <c r="CRL15" s="469"/>
      <c r="CRM15" s="469"/>
      <c r="CRN15" s="469"/>
      <c r="CRO15" s="469"/>
      <c r="CRP15" s="469"/>
      <c r="CRQ15" s="469"/>
      <c r="CRR15" s="469"/>
      <c r="CRS15" s="469"/>
      <c r="CRT15" s="469"/>
      <c r="CRU15" s="469"/>
      <c r="CRV15" s="469"/>
      <c r="CRW15" s="469"/>
      <c r="CRX15" s="469"/>
      <c r="CRY15" s="469"/>
      <c r="CRZ15" s="469"/>
      <c r="CSA15" s="469"/>
      <c r="CSB15" s="469"/>
      <c r="CSC15" s="469"/>
      <c r="CSD15" s="469"/>
      <c r="CSE15" s="469"/>
      <c r="CSF15" s="469"/>
      <c r="CSG15" s="469"/>
      <c r="CSH15" s="469"/>
      <c r="CSI15" s="469"/>
      <c r="CSJ15" s="469"/>
      <c r="CSK15" s="469"/>
      <c r="CSL15" s="469"/>
      <c r="CSM15" s="469"/>
      <c r="CSN15" s="469"/>
      <c r="CSO15" s="469"/>
      <c r="CSP15" s="469"/>
      <c r="CSQ15" s="469"/>
      <c r="CSR15" s="469"/>
      <c r="CSS15" s="469"/>
      <c r="CST15" s="469"/>
      <c r="CSU15" s="469"/>
      <c r="CSV15" s="469"/>
      <c r="CSW15" s="469"/>
      <c r="CSX15" s="469"/>
      <c r="CSY15" s="469"/>
      <c r="CSZ15" s="469"/>
      <c r="CTA15" s="469"/>
      <c r="CTB15" s="469"/>
      <c r="CTC15" s="469"/>
      <c r="CTD15" s="469"/>
      <c r="CTE15" s="469"/>
      <c r="CTF15" s="469"/>
      <c r="CTG15" s="469"/>
      <c r="CTH15" s="469"/>
      <c r="CTI15" s="469"/>
      <c r="CTJ15" s="469"/>
      <c r="CTK15" s="469"/>
      <c r="CTL15" s="469"/>
      <c r="CTM15" s="469"/>
      <c r="CTN15" s="469"/>
      <c r="CTO15" s="469"/>
      <c r="CTP15" s="469"/>
      <c r="CTQ15" s="469"/>
      <c r="CTR15" s="469"/>
      <c r="CTS15" s="469"/>
      <c r="CTT15" s="469"/>
      <c r="CTU15" s="469"/>
      <c r="CTV15" s="469"/>
      <c r="CTW15" s="469"/>
      <c r="CTX15" s="469"/>
      <c r="CTY15" s="469"/>
      <c r="CTZ15" s="469"/>
      <c r="CUA15" s="469"/>
      <c r="CUB15" s="469"/>
      <c r="CUC15" s="469"/>
      <c r="CUD15" s="469"/>
      <c r="CUE15" s="469"/>
      <c r="CUF15" s="469"/>
      <c r="CUG15" s="469"/>
      <c r="CUH15" s="469"/>
      <c r="CUI15" s="469"/>
      <c r="CUJ15" s="469"/>
      <c r="CUK15" s="469"/>
      <c r="CUL15" s="469"/>
      <c r="CUM15" s="469"/>
      <c r="CUN15" s="469"/>
      <c r="CUO15" s="469"/>
      <c r="CUP15" s="469"/>
      <c r="CUQ15" s="469"/>
      <c r="CUR15" s="469"/>
      <c r="CUS15" s="469"/>
      <c r="CUT15" s="469"/>
      <c r="CUU15" s="469"/>
      <c r="CUV15" s="469"/>
      <c r="CUW15" s="469"/>
      <c r="CUX15" s="469"/>
      <c r="CUY15" s="469"/>
      <c r="CUZ15" s="469"/>
      <c r="CVA15" s="469"/>
      <c r="CVB15" s="469"/>
      <c r="CVC15" s="469"/>
      <c r="CVD15" s="469"/>
      <c r="CVE15" s="469"/>
      <c r="CVF15" s="469"/>
      <c r="CVG15" s="469"/>
      <c r="CVH15" s="469"/>
      <c r="CVI15" s="469"/>
      <c r="CVJ15" s="469"/>
      <c r="CVK15" s="469"/>
      <c r="CVL15" s="469"/>
      <c r="CVM15" s="469"/>
      <c r="CVN15" s="469"/>
      <c r="CVO15" s="469"/>
      <c r="CVP15" s="469"/>
      <c r="CVQ15" s="469"/>
      <c r="CVR15" s="469"/>
      <c r="CVS15" s="469"/>
      <c r="CVT15" s="469"/>
      <c r="CVU15" s="469"/>
      <c r="CVV15" s="469"/>
      <c r="CVW15" s="469"/>
      <c r="CVX15" s="469"/>
      <c r="CVY15" s="469"/>
      <c r="CVZ15" s="469"/>
      <c r="CWA15" s="469"/>
      <c r="CWB15" s="469"/>
      <c r="CWC15" s="469"/>
      <c r="CWD15" s="469"/>
      <c r="CWE15" s="469"/>
      <c r="CWF15" s="469"/>
      <c r="CWG15" s="469"/>
      <c r="CWH15" s="469"/>
      <c r="CWI15" s="469"/>
      <c r="CWJ15" s="469"/>
      <c r="CWK15" s="469"/>
      <c r="CWL15" s="469"/>
      <c r="CWM15" s="469"/>
      <c r="CWN15" s="469"/>
      <c r="CWO15" s="469"/>
      <c r="CWP15" s="469"/>
      <c r="CWQ15" s="469"/>
      <c r="CWR15" s="469"/>
      <c r="CWS15" s="469"/>
      <c r="CWT15" s="469"/>
      <c r="CWU15" s="469"/>
      <c r="CWV15" s="469"/>
      <c r="CWW15" s="469"/>
      <c r="CWX15" s="469"/>
      <c r="CWY15" s="469"/>
      <c r="CWZ15" s="469"/>
      <c r="CXA15" s="469"/>
      <c r="CXB15" s="469"/>
      <c r="CXC15" s="469"/>
      <c r="CXD15" s="469"/>
      <c r="CXE15" s="469"/>
      <c r="CXF15" s="469"/>
      <c r="CXG15" s="469"/>
      <c r="CXH15" s="469"/>
      <c r="CXI15" s="469"/>
      <c r="CXJ15" s="469"/>
      <c r="CXK15" s="469"/>
      <c r="CXL15" s="469"/>
      <c r="CXM15" s="469"/>
      <c r="CXN15" s="469"/>
      <c r="CXO15" s="469"/>
      <c r="CXP15" s="469"/>
      <c r="CXQ15" s="469"/>
      <c r="CXR15" s="469"/>
      <c r="CXS15" s="469"/>
      <c r="CXT15" s="469"/>
      <c r="CXU15" s="469"/>
      <c r="CXV15" s="469"/>
      <c r="CXW15" s="469"/>
      <c r="CXX15" s="469"/>
      <c r="CXY15" s="469"/>
      <c r="CXZ15" s="469"/>
      <c r="CYA15" s="469"/>
      <c r="CYB15" s="469"/>
      <c r="CYC15" s="469"/>
      <c r="CYD15" s="469"/>
      <c r="CYE15" s="469"/>
      <c r="CYF15" s="469"/>
      <c r="CYG15" s="469"/>
      <c r="CYH15" s="469"/>
      <c r="CYI15" s="469"/>
      <c r="CYJ15" s="469"/>
      <c r="CYK15" s="469"/>
      <c r="CYL15" s="469"/>
      <c r="CYM15" s="469"/>
      <c r="CYN15" s="469"/>
      <c r="CYO15" s="469"/>
      <c r="CYP15" s="469"/>
      <c r="CYQ15" s="469"/>
      <c r="CYR15" s="469"/>
      <c r="CYS15" s="469"/>
      <c r="CYT15" s="469"/>
      <c r="CYU15" s="469"/>
      <c r="CYV15" s="469"/>
      <c r="CYW15" s="469"/>
      <c r="CYX15" s="469"/>
      <c r="CYY15" s="469"/>
      <c r="CYZ15" s="469"/>
      <c r="CZA15" s="469"/>
      <c r="CZB15" s="469"/>
      <c r="CZC15" s="469"/>
      <c r="CZD15" s="469"/>
      <c r="CZE15" s="469"/>
      <c r="CZF15" s="469"/>
      <c r="CZG15" s="469"/>
      <c r="CZH15" s="469"/>
      <c r="CZI15" s="469"/>
      <c r="CZJ15" s="469"/>
      <c r="CZK15" s="469"/>
      <c r="CZL15" s="469"/>
      <c r="CZM15" s="469"/>
      <c r="CZN15" s="469"/>
      <c r="CZO15" s="469"/>
      <c r="CZP15" s="469"/>
      <c r="CZQ15" s="469"/>
      <c r="CZR15" s="469"/>
      <c r="CZS15" s="469"/>
      <c r="CZT15" s="469"/>
      <c r="CZU15" s="469"/>
      <c r="CZV15" s="469"/>
      <c r="CZW15" s="469"/>
      <c r="CZX15" s="469"/>
      <c r="CZY15" s="469"/>
      <c r="CZZ15" s="469"/>
      <c r="DAA15" s="469"/>
      <c r="DAB15" s="469"/>
      <c r="DAC15" s="469"/>
      <c r="DAD15" s="469"/>
      <c r="DAE15" s="469"/>
      <c r="DAF15" s="469"/>
      <c r="DAG15" s="469"/>
      <c r="DAH15" s="469"/>
      <c r="DAI15" s="469"/>
      <c r="DAJ15" s="469"/>
      <c r="DAK15" s="469"/>
      <c r="DAL15" s="469"/>
      <c r="DAM15" s="469"/>
      <c r="DAN15" s="469"/>
      <c r="DAO15" s="469"/>
      <c r="DAP15" s="469"/>
      <c r="DAQ15" s="469"/>
      <c r="DAR15" s="469"/>
      <c r="DAS15" s="469"/>
      <c r="DAT15" s="469"/>
      <c r="DAU15" s="469"/>
      <c r="DAV15" s="469"/>
      <c r="DAW15" s="469"/>
      <c r="DAX15" s="469"/>
      <c r="DAY15" s="469"/>
      <c r="DAZ15" s="469"/>
      <c r="DBA15" s="469"/>
      <c r="DBB15" s="469"/>
      <c r="DBC15" s="469"/>
      <c r="DBD15" s="469"/>
      <c r="DBE15" s="469"/>
      <c r="DBF15" s="469"/>
      <c r="DBG15" s="469"/>
      <c r="DBH15" s="469"/>
      <c r="DBI15" s="469"/>
      <c r="DBJ15" s="469"/>
      <c r="DBK15" s="469"/>
      <c r="DBL15" s="469"/>
      <c r="DBM15" s="469"/>
      <c r="DBN15" s="469"/>
      <c r="DBO15" s="469"/>
      <c r="DBP15" s="469"/>
      <c r="DBQ15" s="469"/>
      <c r="DBR15" s="469"/>
      <c r="DBS15" s="469"/>
      <c r="DBT15" s="469"/>
      <c r="DBU15" s="469"/>
      <c r="DBV15" s="469"/>
      <c r="DBW15" s="469"/>
      <c r="DBX15" s="469"/>
      <c r="DBY15" s="469"/>
      <c r="DBZ15" s="469"/>
      <c r="DCA15" s="469"/>
      <c r="DCB15" s="469"/>
      <c r="DCC15" s="469"/>
      <c r="DCD15" s="469"/>
      <c r="DCE15" s="469"/>
      <c r="DCF15" s="469"/>
      <c r="DCG15" s="469"/>
      <c r="DCH15" s="469"/>
      <c r="DCI15" s="469"/>
      <c r="DCJ15" s="469"/>
      <c r="DCK15" s="469"/>
      <c r="DCL15" s="469"/>
      <c r="DCM15" s="469"/>
      <c r="DCN15" s="469"/>
      <c r="DCO15" s="469"/>
      <c r="DCP15" s="469"/>
      <c r="DCQ15" s="469"/>
      <c r="DCR15" s="469"/>
      <c r="DCS15" s="469"/>
      <c r="DCT15" s="469"/>
      <c r="DCU15" s="469"/>
      <c r="DCV15" s="469"/>
      <c r="DCW15" s="469"/>
      <c r="DCX15" s="469"/>
      <c r="DCY15" s="469"/>
      <c r="DCZ15" s="469"/>
      <c r="DDA15" s="469"/>
      <c r="DDB15" s="469"/>
      <c r="DDC15" s="469"/>
      <c r="DDD15" s="469"/>
      <c r="DDE15" s="469"/>
      <c r="DDF15" s="469"/>
      <c r="DDG15" s="469"/>
      <c r="DDH15" s="469"/>
      <c r="DDI15" s="469"/>
      <c r="DDJ15" s="469"/>
      <c r="DDK15" s="469"/>
      <c r="DDL15" s="469"/>
      <c r="DDM15" s="469"/>
      <c r="DDN15" s="469"/>
      <c r="DDO15" s="469"/>
      <c r="DDP15" s="469"/>
      <c r="DDQ15" s="469"/>
      <c r="DDR15" s="469"/>
      <c r="DDS15" s="469"/>
      <c r="DDT15" s="469"/>
      <c r="DDU15" s="469"/>
      <c r="DDV15" s="469"/>
      <c r="DDW15" s="469"/>
      <c r="DDX15" s="469"/>
      <c r="DDY15" s="469"/>
      <c r="DDZ15" s="469"/>
      <c r="DEA15" s="469"/>
      <c r="DEB15" s="469"/>
      <c r="DEC15" s="469"/>
      <c r="DED15" s="469"/>
      <c r="DEE15" s="469"/>
      <c r="DEF15" s="469"/>
      <c r="DEG15" s="469"/>
      <c r="DEH15" s="469"/>
      <c r="DEI15" s="469"/>
      <c r="DEJ15" s="469"/>
      <c r="DEK15" s="469"/>
      <c r="DEL15" s="469"/>
      <c r="DEM15" s="469"/>
      <c r="DEN15" s="469"/>
      <c r="DEO15" s="469"/>
      <c r="DEP15" s="469"/>
      <c r="DEQ15" s="469"/>
      <c r="DER15" s="469"/>
      <c r="DES15" s="469"/>
      <c r="DET15" s="469"/>
      <c r="DEU15" s="469"/>
      <c r="DEV15" s="469"/>
      <c r="DEW15" s="469"/>
      <c r="DEX15" s="469"/>
      <c r="DEY15" s="469"/>
      <c r="DEZ15" s="469"/>
      <c r="DFA15" s="469"/>
      <c r="DFB15" s="469"/>
      <c r="DFC15" s="469"/>
      <c r="DFD15" s="469"/>
      <c r="DFE15" s="469"/>
      <c r="DFF15" s="469"/>
      <c r="DFG15" s="469"/>
      <c r="DFH15" s="469"/>
      <c r="DFI15" s="469"/>
      <c r="DFJ15" s="469"/>
      <c r="DFK15" s="469"/>
      <c r="DFL15" s="469"/>
      <c r="DFM15" s="469"/>
      <c r="DFN15" s="469"/>
      <c r="DFO15" s="469"/>
      <c r="DFP15" s="469"/>
      <c r="DFQ15" s="469"/>
      <c r="DFR15" s="469"/>
      <c r="DFS15" s="469"/>
      <c r="DFT15" s="469"/>
      <c r="DFU15" s="469"/>
      <c r="DFV15" s="469"/>
      <c r="DFW15" s="469"/>
      <c r="DFX15" s="469"/>
      <c r="DFY15" s="469"/>
      <c r="DFZ15" s="469"/>
      <c r="DGA15" s="469"/>
      <c r="DGB15" s="469"/>
      <c r="DGC15" s="469"/>
      <c r="DGD15" s="469"/>
      <c r="DGE15" s="469"/>
      <c r="DGF15" s="469"/>
      <c r="DGG15" s="469"/>
      <c r="DGH15" s="469"/>
      <c r="DGI15" s="469"/>
      <c r="DGJ15" s="469"/>
      <c r="DGK15" s="469"/>
      <c r="DGL15" s="469"/>
      <c r="DGM15" s="469"/>
      <c r="DGN15" s="469"/>
      <c r="DGO15" s="469"/>
      <c r="DGP15" s="469"/>
      <c r="DGQ15" s="469"/>
      <c r="DGR15" s="469"/>
      <c r="DGS15" s="469"/>
      <c r="DGT15" s="469"/>
      <c r="DGU15" s="469"/>
      <c r="DGV15" s="469"/>
      <c r="DGW15" s="469"/>
      <c r="DGX15" s="469"/>
      <c r="DGY15" s="469"/>
      <c r="DGZ15" s="469"/>
      <c r="DHA15" s="469"/>
      <c r="DHB15" s="469"/>
      <c r="DHC15" s="469"/>
      <c r="DHD15" s="469"/>
      <c r="DHE15" s="469"/>
      <c r="DHF15" s="469"/>
      <c r="DHG15" s="469"/>
      <c r="DHH15" s="469"/>
      <c r="DHI15" s="469"/>
      <c r="DHJ15" s="469"/>
      <c r="DHK15" s="469"/>
      <c r="DHL15" s="469"/>
      <c r="DHM15" s="469"/>
      <c r="DHN15" s="469"/>
      <c r="DHO15" s="469"/>
      <c r="DHP15" s="469"/>
      <c r="DHQ15" s="469"/>
      <c r="DHR15" s="469"/>
      <c r="DHS15" s="469"/>
      <c r="DHT15" s="469"/>
      <c r="DHU15" s="469"/>
      <c r="DHV15" s="469"/>
      <c r="DHW15" s="469"/>
      <c r="DHX15" s="469"/>
      <c r="DHY15" s="469"/>
      <c r="DHZ15" s="469"/>
      <c r="DIA15" s="469"/>
      <c r="DIB15" s="469"/>
      <c r="DIC15" s="469"/>
      <c r="DID15" s="469"/>
      <c r="DIE15" s="469"/>
      <c r="DIF15" s="469"/>
      <c r="DIG15" s="469"/>
      <c r="DIH15" s="469"/>
      <c r="DII15" s="469"/>
      <c r="DIJ15" s="469"/>
      <c r="DIK15" s="469"/>
      <c r="DIL15" s="469"/>
      <c r="DIM15" s="469"/>
      <c r="DIN15" s="469"/>
      <c r="DIO15" s="469"/>
      <c r="DIP15" s="469"/>
      <c r="DIQ15" s="469"/>
      <c r="DIR15" s="469"/>
      <c r="DIS15" s="469"/>
      <c r="DIT15" s="469"/>
      <c r="DIU15" s="469"/>
      <c r="DIV15" s="469"/>
      <c r="DIW15" s="469"/>
      <c r="DIX15" s="469"/>
      <c r="DIY15" s="469"/>
      <c r="DIZ15" s="469"/>
      <c r="DJA15" s="469"/>
      <c r="DJB15" s="469"/>
      <c r="DJC15" s="469"/>
      <c r="DJD15" s="469"/>
      <c r="DJE15" s="469"/>
      <c r="DJF15" s="469"/>
      <c r="DJG15" s="469"/>
      <c r="DJH15" s="469"/>
      <c r="DJI15" s="469"/>
      <c r="DJJ15" s="469"/>
      <c r="DJK15" s="469"/>
      <c r="DJL15" s="469"/>
      <c r="DJM15" s="469"/>
      <c r="DJN15" s="469"/>
      <c r="DJO15" s="469"/>
      <c r="DJP15" s="469"/>
      <c r="DJQ15" s="469"/>
      <c r="DJR15" s="469"/>
      <c r="DJS15" s="469"/>
      <c r="DJT15" s="469"/>
      <c r="DJU15" s="469"/>
      <c r="DJV15" s="469"/>
      <c r="DJW15" s="469"/>
      <c r="DJX15" s="469"/>
      <c r="DJY15" s="469"/>
      <c r="DJZ15" s="469"/>
      <c r="DKA15" s="469"/>
      <c r="DKB15" s="469"/>
      <c r="DKC15" s="469"/>
      <c r="DKD15" s="469"/>
      <c r="DKE15" s="469"/>
      <c r="DKF15" s="469"/>
      <c r="DKG15" s="469"/>
      <c r="DKH15" s="469"/>
      <c r="DKI15" s="469"/>
      <c r="DKJ15" s="469"/>
      <c r="DKK15" s="469"/>
      <c r="DKL15" s="469"/>
      <c r="DKM15" s="469"/>
      <c r="DKN15" s="469"/>
      <c r="DKO15" s="469"/>
      <c r="DKP15" s="469"/>
      <c r="DKQ15" s="469"/>
      <c r="DKR15" s="469"/>
      <c r="DKS15" s="469"/>
      <c r="DKT15" s="469"/>
      <c r="DKU15" s="469"/>
      <c r="DKV15" s="469"/>
      <c r="DKW15" s="469"/>
      <c r="DKX15" s="469"/>
      <c r="DKY15" s="469"/>
      <c r="DKZ15" s="469"/>
      <c r="DLA15" s="469"/>
      <c r="DLB15" s="469"/>
      <c r="DLC15" s="469"/>
      <c r="DLD15" s="469"/>
      <c r="DLE15" s="469"/>
      <c r="DLF15" s="469"/>
      <c r="DLG15" s="469"/>
      <c r="DLH15" s="469"/>
      <c r="DLI15" s="469"/>
      <c r="DLJ15" s="469"/>
      <c r="DLK15" s="469"/>
      <c r="DLL15" s="469"/>
      <c r="DLM15" s="469"/>
      <c r="DLN15" s="469"/>
      <c r="DLO15" s="469"/>
      <c r="DLP15" s="469"/>
      <c r="DLQ15" s="469"/>
      <c r="DLR15" s="469"/>
      <c r="DLS15" s="469"/>
      <c r="DLT15" s="469"/>
      <c r="DLU15" s="469"/>
      <c r="DLV15" s="469"/>
      <c r="DLW15" s="469"/>
      <c r="DLX15" s="469"/>
      <c r="DLY15" s="469"/>
      <c r="DLZ15" s="469"/>
      <c r="DMA15" s="469"/>
      <c r="DMB15" s="469"/>
      <c r="DMC15" s="469"/>
      <c r="DMD15" s="469"/>
      <c r="DME15" s="469"/>
      <c r="DMF15" s="469"/>
      <c r="DMG15" s="469"/>
      <c r="DMH15" s="469"/>
      <c r="DMI15" s="469"/>
      <c r="DMJ15" s="469"/>
      <c r="DMK15" s="469"/>
      <c r="DML15" s="469"/>
      <c r="DMM15" s="469"/>
      <c r="DMN15" s="469"/>
      <c r="DMO15" s="469"/>
      <c r="DMP15" s="469"/>
      <c r="DMQ15" s="469"/>
      <c r="DMR15" s="469"/>
      <c r="DMS15" s="469"/>
      <c r="DMT15" s="469"/>
      <c r="DMU15" s="469"/>
      <c r="DMV15" s="469"/>
      <c r="DMW15" s="469"/>
      <c r="DMX15" s="469"/>
      <c r="DMY15" s="469"/>
      <c r="DMZ15" s="469"/>
      <c r="DNA15" s="469"/>
      <c r="DNB15" s="469"/>
      <c r="DNC15" s="469"/>
      <c r="DND15" s="469"/>
      <c r="DNE15" s="469"/>
      <c r="DNF15" s="469"/>
      <c r="DNG15" s="469"/>
      <c r="DNH15" s="469"/>
      <c r="DNI15" s="469"/>
      <c r="DNJ15" s="469"/>
      <c r="DNK15" s="469"/>
      <c r="DNL15" s="469"/>
      <c r="DNM15" s="469"/>
      <c r="DNN15" s="469"/>
      <c r="DNO15" s="469"/>
      <c r="DNP15" s="469"/>
      <c r="DNQ15" s="469"/>
      <c r="DNR15" s="469"/>
      <c r="DNS15" s="469"/>
      <c r="DNT15" s="469"/>
      <c r="DNU15" s="469"/>
      <c r="DNV15" s="469"/>
      <c r="DNW15" s="469"/>
      <c r="DNX15" s="469"/>
      <c r="DNY15" s="469"/>
      <c r="DNZ15" s="469"/>
      <c r="DOA15" s="469"/>
      <c r="DOB15" s="469"/>
      <c r="DOC15" s="469"/>
      <c r="DOD15" s="469"/>
      <c r="DOE15" s="469"/>
      <c r="DOF15" s="469"/>
      <c r="DOG15" s="469"/>
      <c r="DOH15" s="469"/>
      <c r="DOI15" s="469"/>
      <c r="DOJ15" s="469"/>
      <c r="DOK15" s="469"/>
      <c r="DOL15" s="469"/>
      <c r="DOM15" s="469"/>
      <c r="DON15" s="469"/>
      <c r="DOO15" s="469"/>
      <c r="DOP15" s="469"/>
      <c r="DOQ15" s="469"/>
      <c r="DOR15" s="469"/>
      <c r="DOS15" s="469"/>
      <c r="DOT15" s="469"/>
      <c r="DOU15" s="469"/>
      <c r="DOV15" s="469"/>
      <c r="DOW15" s="469"/>
      <c r="DOX15" s="469"/>
      <c r="DOY15" s="469"/>
      <c r="DOZ15" s="469"/>
      <c r="DPA15" s="469"/>
      <c r="DPB15" s="469"/>
      <c r="DPC15" s="469"/>
      <c r="DPD15" s="469"/>
      <c r="DPE15" s="469"/>
      <c r="DPF15" s="469"/>
      <c r="DPG15" s="469"/>
      <c r="DPH15" s="469"/>
      <c r="DPI15" s="469"/>
      <c r="DPJ15" s="469"/>
      <c r="DPK15" s="469"/>
      <c r="DPL15" s="469"/>
      <c r="DPM15" s="469"/>
      <c r="DPN15" s="469"/>
      <c r="DPO15" s="469"/>
      <c r="DPP15" s="469"/>
      <c r="DPQ15" s="469"/>
      <c r="DPR15" s="469"/>
      <c r="DPS15" s="469"/>
      <c r="DPT15" s="469"/>
      <c r="DPU15" s="469"/>
      <c r="DPV15" s="469"/>
      <c r="DPW15" s="469"/>
      <c r="DPX15" s="469"/>
      <c r="DPY15" s="469"/>
      <c r="DPZ15" s="469"/>
      <c r="DQA15" s="469"/>
      <c r="DQB15" s="469"/>
      <c r="DQC15" s="469"/>
      <c r="DQD15" s="469"/>
      <c r="DQE15" s="469"/>
      <c r="DQF15" s="469"/>
      <c r="DQG15" s="469"/>
      <c r="DQH15" s="469"/>
      <c r="DQI15" s="469"/>
      <c r="DQJ15" s="469"/>
      <c r="DQK15" s="469"/>
      <c r="DQL15" s="469"/>
      <c r="DQM15" s="469"/>
      <c r="DQN15" s="469"/>
      <c r="DQO15" s="469"/>
      <c r="DQP15" s="469"/>
      <c r="DQQ15" s="469"/>
      <c r="DQR15" s="469"/>
      <c r="DQS15" s="469"/>
      <c r="DQT15" s="469"/>
      <c r="DQU15" s="469"/>
      <c r="DQV15" s="469"/>
      <c r="DQW15" s="469"/>
      <c r="DQX15" s="469"/>
      <c r="DQY15" s="469"/>
      <c r="DQZ15" s="469"/>
      <c r="DRA15" s="469"/>
      <c r="DRB15" s="469"/>
      <c r="DRC15" s="469"/>
      <c r="DRD15" s="469"/>
      <c r="DRE15" s="469"/>
      <c r="DRF15" s="469"/>
      <c r="DRG15" s="469"/>
      <c r="DRH15" s="469"/>
      <c r="DRI15" s="469"/>
      <c r="DRJ15" s="469"/>
      <c r="DRK15" s="469"/>
      <c r="DRL15" s="469"/>
      <c r="DRM15" s="469"/>
      <c r="DRN15" s="469"/>
      <c r="DRO15" s="469"/>
      <c r="DRP15" s="469"/>
      <c r="DRQ15" s="469"/>
      <c r="DRR15" s="469"/>
      <c r="DRS15" s="469"/>
      <c r="DRT15" s="469"/>
      <c r="DRU15" s="469"/>
      <c r="DRV15" s="469"/>
      <c r="DRW15" s="469"/>
      <c r="DRX15" s="469"/>
      <c r="DRY15" s="469"/>
      <c r="DRZ15" s="469"/>
      <c r="DSA15" s="469"/>
      <c r="DSB15" s="469"/>
      <c r="DSC15" s="469"/>
      <c r="DSD15" s="469"/>
      <c r="DSE15" s="469"/>
      <c r="DSF15" s="469"/>
      <c r="DSG15" s="469"/>
      <c r="DSH15" s="469"/>
      <c r="DSI15" s="469"/>
      <c r="DSJ15" s="469"/>
      <c r="DSK15" s="469"/>
      <c r="DSL15" s="469"/>
      <c r="DSM15" s="469"/>
      <c r="DSN15" s="469"/>
      <c r="DSO15" s="469"/>
      <c r="DSP15" s="469"/>
      <c r="DSQ15" s="469"/>
      <c r="DSR15" s="469"/>
      <c r="DSS15" s="469"/>
      <c r="DST15" s="469"/>
      <c r="DSU15" s="469"/>
      <c r="DSV15" s="469"/>
      <c r="DSW15" s="469"/>
      <c r="DSX15" s="469"/>
      <c r="DSY15" s="469"/>
      <c r="DSZ15" s="469"/>
      <c r="DTA15" s="469"/>
      <c r="DTB15" s="469"/>
      <c r="DTC15" s="469"/>
      <c r="DTD15" s="469"/>
      <c r="DTE15" s="469"/>
      <c r="DTF15" s="469"/>
      <c r="DTG15" s="469"/>
      <c r="DTH15" s="469"/>
      <c r="DTI15" s="469"/>
      <c r="DTJ15" s="469"/>
      <c r="DTK15" s="469"/>
      <c r="DTL15" s="469"/>
      <c r="DTM15" s="469"/>
      <c r="DTN15" s="469"/>
      <c r="DTO15" s="469"/>
      <c r="DTP15" s="469"/>
      <c r="DTQ15" s="469"/>
      <c r="DTR15" s="469"/>
      <c r="DTS15" s="469"/>
      <c r="DTT15" s="469"/>
      <c r="DTU15" s="469"/>
      <c r="DTV15" s="469"/>
      <c r="DTW15" s="469"/>
      <c r="DTX15" s="469"/>
      <c r="DTY15" s="469"/>
      <c r="DTZ15" s="469"/>
      <c r="DUA15" s="469"/>
      <c r="DUB15" s="469"/>
      <c r="DUC15" s="469"/>
      <c r="DUD15" s="469"/>
      <c r="DUE15" s="469"/>
      <c r="DUF15" s="469"/>
      <c r="DUG15" s="469"/>
      <c r="DUH15" s="469"/>
      <c r="DUI15" s="469"/>
      <c r="DUJ15" s="469"/>
      <c r="DUK15" s="469"/>
      <c r="DUL15" s="469"/>
      <c r="DUM15" s="469"/>
      <c r="DUN15" s="469"/>
      <c r="DUO15" s="469"/>
      <c r="DUP15" s="469"/>
      <c r="DUQ15" s="469"/>
      <c r="DUR15" s="469"/>
      <c r="DUS15" s="469"/>
      <c r="DUT15" s="469"/>
      <c r="DUU15" s="469"/>
      <c r="DUV15" s="469"/>
      <c r="DUW15" s="469"/>
      <c r="DUX15" s="469"/>
      <c r="DUY15" s="469"/>
      <c r="DUZ15" s="469"/>
      <c r="DVA15" s="469"/>
      <c r="DVB15" s="469"/>
      <c r="DVC15" s="469"/>
      <c r="DVD15" s="469"/>
      <c r="DVE15" s="469"/>
      <c r="DVF15" s="469"/>
      <c r="DVG15" s="469"/>
      <c r="DVH15" s="469"/>
      <c r="DVI15" s="469"/>
      <c r="DVJ15" s="469"/>
      <c r="DVK15" s="469"/>
      <c r="DVL15" s="469"/>
      <c r="DVM15" s="469"/>
      <c r="DVN15" s="469"/>
      <c r="DVO15" s="469"/>
      <c r="DVP15" s="469"/>
      <c r="DVQ15" s="469"/>
      <c r="DVR15" s="469"/>
      <c r="DVS15" s="469"/>
      <c r="DVT15" s="469"/>
      <c r="DVU15" s="469"/>
      <c r="DVV15" s="469"/>
      <c r="DVW15" s="469"/>
      <c r="DVX15" s="469"/>
      <c r="DVY15" s="469"/>
      <c r="DVZ15" s="469"/>
      <c r="DWA15" s="469"/>
      <c r="DWB15" s="469"/>
      <c r="DWC15" s="469"/>
      <c r="DWD15" s="469"/>
      <c r="DWE15" s="469"/>
      <c r="DWF15" s="469"/>
      <c r="DWG15" s="469"/>
      <c r="DWH15" s="469"/>
      <c r="DWI15" s="469"/>
      <c r="DWJ15" s="469"/>
      <c r="DWK15" s="469"/>
      <c r="DWL15" s="469"/>
      <c r="DWM15" s="469"/>
      <c r="DWN15" s="469"/>
      <c r="DWO15" s="469"/>
      <c r="DWP15" s="469"/>
      <c r="DWQ15" s="469"/>
      <c r="DWR15" s="469"/>
      <c r="DWS15" s="469"/>
      <c r="DWT15" s="469"/>
      <c r="DWU15" s="469"/>
      <c r="DWV15" s="469"/>
      <c r="DWW15" s="469"/>
      <c r="DWX15" s="469"/>
      <c r="DWY15" s="469"/>
      <c r="DWZ15" s="469"/>
      <c r="DXA15" s="469"/>
      <c r="DXB15" s="469"/>
      <c r="DXC15" s="469"/>
      <c r="DXD15" s="469"/>
      <c r="DXE15" s="469"/>
      <c r="DXF15" s="469"/>
      <c r="DXG15" s="469"/>
      <c r="DXH15" s="469"/>
      <c r="DXI15" s="469"/>
      <c r="DXJ15" s="469"/>
      <c r="DXK15" s="469"/>
      <c r="DXL15" s="469"/>
      <c r="DXM15" s="469"/>
      <c r="DXN15" s="469"/>
      <c r="DXO15" s="469"/>
      <c r="DXP15" s="469"/>
      <c r="DXQ15" s="469"/>
      <c r="DXR15" s="469"/>
      <c r="DXS15" s="469"/>
      <c r="DXT15" s="469"/>
      <c r="DXU15" s="469"/>
      <c r="DXV15" s="469"/>
      <c r="DXW15" s="469"/>
      <c r="DXX15" s="469"/>
      <c r="DXY15" s="469"/>
      <c r="DXZ15" s="469"/>
      <c r="DYA15" s="469"/>
      <c r="DYB15" s="469"/>
      <c r="DYC15" s="469"/>
      <c r="DYD15" s="469"/>
      <c r="DYE15" s="469"/>
      <c r="DYF15" s="469"/>
      <c r="DYG15" s="469"/>
      <c r="DYH15" s="469"/>
      <c r="DYI15" s="469"/>
      <c r="DYJ15" s="469"/>
      <c r="DYK15" s="469"/>
      <c r="DYL15" s="469"/>
      <c r="DYM15" s="469"/>
      <c r="DYN15" s="469"/>
      <c r="DYO15" s="469"/>
      <c r="DYP15" s="469"/>
      <c r="DYQ15" s="469"/>
      <c r="DYR15" s="469"/>
      <c r="DYS15" s="469"/>
      <c r="DYT15" s="469"/>
      <c r="DYU15" s="469"/>
      <c r="DYV15" s="469"/>
      <c r="DYW15" s="469"/>
      <c r="DYX15" s="469"/>
      <c r="DYY15" s="469"/>
      <c r="DYZ15" s="469"/>
      <c r="DZA15" s="469"/>
      <c r="DZB15" s="469"/>
      <c r="DZC15" s="469"/>
      <c r="DZD15" s="469"/>
      <c r="DZE15" s="469"/>
      <c r="DZF15" s="469"/>
      <c r="DZG15" s="469"/>
      <c r="DZH15" s="469"/>
      <c r="DZI15" s="469"/>
      <c r="DZJ15" s="469"/>
      <c r="DZK15" s="469"/>
      <c r="DZL15" s="469"/>
      <c r="DZM15" s="469"/>
      <c r="DZN15" s="469"/>
      <c r="DZO15" s="469"/>
      <c r="DZP15" s="469"/>
      <c r="DZQ15" s="469"/>
      <c r="DZR15" s="469"/>
      <c r="DZS15" s="469"/>
      <c r="DZT15" s="469"/>
      <c r="DZU15" s="469"/>
      <c r="DZV15" s="469"/>
      <c r="DZW15" s="469"/>
      <c r="DZX15" s="469"/>
      <c r="DZY15" s="469"/>
      <c r="DZZ15" s="469"/>
      <c r="EAA15" s="469"/>
      <c r="EAB15" s="469"/>
      <c r="EAC15" s="469"/>
      <c r="EAD15" s="469"/>
      <c r="EAE15" s="469"/>
      <c r="EAF15" s="469"/>
      <c r="EAG15" s="469"/>
      <c r="EAH15" s="469"/>
      <c r="EAI15" s="469"/>
      <c r="EAJ15" s="469"/>
      <c r="EAK15" s="469"/>
      <c r="EAL15" s="469"/>
      <c r="EAM15" s="469"/>
      <c r="EAN15" s="469"/>
      <c r="EAO15" s="469"/>
      <c r="EAP15" s="469"/>
      <c r="EAQ15" s="469"/>
      <c r="EAR15" s="469"/>
      <c r="EAS15" s="469"/>
      <c r="EAT15" s="469"/>
      <c r="EAU15" s="469"/>
      <c r="EAV15" s="469"/>
      <c r="EAW15" s="469"/>
      <c r="EAX15" s="469"/>
      <c r="EAY15" s="469"/>
      <c r="EAZ15" s="469"/>
      <c r="EBA15" s="469"/>
      <c r="EBB15" s="469"/>
      <c r="EBC15" s="469"/>
      <c r="EBD15" s="469"/>
      <c r="EBE15" s="469"/>
      <c r="EBF15" s="469"/>
      <c r="EBG15" s="469"/>
      <c r="EBH15" s="469"/>
      <c r="EBI15" s="469"/>
      <c r="EBJ15" s="469"/>
      <c r="EBK15" s="469"/>
      <c r="EBL15" s="469"/>
      <c r="EBM15" s="469"/>
      <c r="EBN15" s="469"/>
      <c r="EBO15" s="469"/>
      <c r="EBP15" s="469"/>
      <c r="EBQ15" s="469"/>
      <c r="EBR15" s="469"/>
      <c r="EBS15" s="469"/>
      <c r="EBT15" s="469"/>
      <c r="EBU15" s="469"/>
      <c r="EBV15" s="469"/>
      <c r="EBW15" s="469"/>
      <c r="EBX15" s="469"/>
      <c r="EBY15" s="469"/>
      <c r="EBZ15" s="469"/>
      <c r="ECA15" s="469"/>
      <c r="ECB15" s="469"/>
      <c r="ECC15" s="469"/>
      <c r="ECD15" s="469"/>
      <c r="ECE15" s="469"/>
      <c r="ECF15" s="469"/>
      <c r="ECG15" s="469"/>
      <c r="ECH15" s="469"/>
      <c r="ECI15" s="469"/>
      <c r="ECJ15" s="469"/>
      <c r="ECK15" s="469"/>
      <c r="ECL15" s="469"/>
      <c r="ECM15" s="469"/>
      <c r="ECN15" s="469"/>
      <c r="ECO15" s="469"/>
      <c r="ECP15" s="469"/>
      <c r="ECQ15" s="469"/>
      <c r="ECR15" s="469"/>
      <c r="ECS15" s="469"/>
      <c r="ECT15" s="469"/>
      <c r="ECU15" s="469"/>
      <c r="ECV15" s="469"/>
      <c r="ECW15" s="469"/>
      <c r="ECX15" s="469"/>
      <c r="ECY15" s="469"/>
      <c r="ECZ15" s="469"/>
      <c r="EDA15" s="469"/>
      <c r="EDB15" s="469"/>
      <c r="EDC15" s="469"/>
      <c r="EDD15" s="469"/>
      <c r="EDE15" s="469"/>
      <c r="EDF15" s="469"/>
      <c r="EDG15" s="469"/>
      <c r="EDH15" s="469"/>
      <c r="EDI15" s="469"/>
      <c r="EDJ15" s="469"/>
      <c r="EDK15" s="469"/>
      <c r="EDL15" s="469"/>
      <c r="EDM15" s="469"/>
      <c r="EDN15" s="469"/>
      <c r="EDO15" s="469"/>
      <c r="EDP15" s="469"/>
      <c r="EDQ15" s="469"/>
      <c r="EDR15" s="469"/>
      <c r="EDS15" s="469"/>
      <c r="EDT15" s="469"/>
      <c r="EDU15" s="469"/>
      <c r="EDV15" s="469"/>
      <c r="EDW15" s="469"/>
      <c r="EDX15" s="469"/>
      <c r="EDY15" s="469"/>
      <c r="EDZ15" s="469"/>
      <c r="EEA15" s="469"/>
      <c r="EEB15" s="469"/>
      <c r="EEC15" s="469"/>
      <c r="EED15" s="469"/>
      <c r="EEE15" s="469"/>
      <c r="EEF15" s="469"/>
      <c r="EEG15" s="469"/>
      <c r="EEH15" s="469"/>
      <c r="EEI15" s="469"/>
      <c r="EEJ15" s="469"/>
      <c r="EEK15" s="469"/>
      <c r="EEL15" s="469"/>
      <c r="EEM15" s="469"/>
      <c r="EEN15" s="469"/>
      <c r="EEO15" s="469"/>
      <c r="EEP15" s="469"/>
      <c r="EEQ15" s="469"/>
      <c r="EER15" s="469"/>
      <c r="EES15" s="469"/>
      <c r="EET15" s="469"/>
      <c r="EEU15" s="469"/>
      <c r="EEV15" s="469"/>
      <c r="EEW15" s="469"/>
      <c r="EEX15" s="469"/>
      <c r="EEY15" s="469"/>
      <c r="EEZ15" s="469"/>
      <c r="EFA15" s="469"/>
      <c r="EFB15" s="469"/>
      <c r="EFC15" s="469"/>
      <c r="EFD15" s="469"/>
      <c r="EFE15" s="469"/>
      <c r="EFF15" s="469"/>
      <c r="EFG15" s="469"/>
      <c r="EFH15" s="469"/>
      <c r="EFI15" s="469"/>
      <c r="EFJ15" s="469"/>
      <c r="EFK15" s="469"/>
      <c r="EFL15" s="469"/>
      <c r="EFM15" s="469"/>
      <c r="EFN15" s="469"/>
      <c r="EFO15" s="469"/>
      <c r="EFP15" s="469"/>
      <c r="EFQ15" s="469"/>
      <c r="EFR15" s="469"/>
      <c r="EFS15" s="469"/>
      <c r="EFT15" s="469"/>
      <c r="EFU15" s="469"/>
      <c r="EFV15" s="469"/>
      <c r="EFW15" s="469"/>
      <c r="EFX15" s="469"/>
      <c r="EFY15" s="469"/>
      <c r="EFZ15" s="469"/>
      <c r="EGA15" s="469"/>
      <c r="EGB15" s="469"/>
      <c r="EGC15" s="469"/>
      <c r="EGD15" s="469"/>
      <c r="EGE15" s="469"/>
      <c r="EGF15" s="469"/>
      <c r="EGG15" s="469"/>
      <c r="EGH15" s="469"/>
      <c r="EGI15" s="469"/>
      <c r="EGJ15" s="469"/>
      <c r="EGK15" s="469"/>
      <c r="EGL15" s="469"/>
      <c r="EGM15" s="469"/>
      <c r="EGN15" s="469"/>
      <c r="EGO15" s="469"/>
      <c r="EGP15" s="469"/>
      <c r="EGQ15" s="469"/>
      <c r="EGR15" s="469"/>
      <c r="EGS15" s="469"/>
      <c r="EGT15" s="469"/>
      <c r="EGU15" s="469"/>
      <c r="EGV15" s="469"/>
      <c r="EGW15" s="469"/>
      <c r="EGX15" s="469"/>
      <c r="EGY15" s="469"/>
      <c r="EGZ15" s="469"/>
      <c r="EHA15" s="469"/>
      <c r="EHB15" s="469"/>
      <c r="EHC15" s="469"/>
      <c r="EHD15" s="469"/>
      <c r="EHE15" s="469"/>
      <c r="EHF15" s="469"/>
      <c r="EHG15" s="469"/>
      <c r="EHH15" s="469"/>
      <c r="EHI15" s="469"/>
      <c r="EHJ15" s="469"/>
      <c r="EHK15" s="469"/>
      <c r="EHL15" s="469"/>
      <c r="EHM15" s="469"/>
      <c r="EHN15" s="469"/>
      <c r="EHO15" s="469"/>
      <c r="EHP15" s="469"/>
      <c r="EHQ15" s="469"/>
      <c r="EHR15" s="469"/>
      <c r="EHS15" s="469"/>
      <c r="EHT15" s="469"/>
      <c r="EHU15" s="469"/>
      <c r="EHV15" s="469"/>
      <c r="EHW15" s="469"/>
      <c r="EHX15" s="469"/>
      <c r="EHY15" s="469"/>
      <c r="EHZ15" s="469"/>
      <c r="EIA15" s="469"/>
      <c r="EIB15" s="469"/>
      <c r="EIC15" s="469"/>
      <c r="EID15" s="469"/>
      <c r="EIE15" s="469"/>
      <c r="EIF15" s="469"/>
      <c r="EIG15" s="469"/>
      <c r="EIH15" s="469"/>
      <c r="EII15" s="469"/>
      <c r="EIJ15" s="469"/>
      <c r="EIK15" s="469"/>
      <c r="EIL15" s="469"/>
      <c r="EIM15" s="469"/>
      <c r="EIN15" s="469"/>
      <c r="EIO15" s="469"/>
      <c r="EIP15" s="469"/>
      <c r="EIQ15" s="469"/>
      <c r="EIR15" s="469"/>
      <c r="EIS15" s="469"/>
      <c r="EIT15" s="469"/>
      <c r="EIU15" s="469"/>
      <c r="EIV15" s="469"/>
      <c r="EIW15" s="469"/>
      <c r="EIX15" s="469"/>
      <c r="EIY15" s="469"/>
      <c r="EIZ15" s="469"/>
      <c r="EJA15" s="469"/>
      <c r="EJB15" s="469"/>
      <c r="EJC15" s="469"/>
      <c r="EJD15" s="469"/>
      <c r="EJE15" s="469"/>
      <c r="EJF15" s="469"/>
      <c r="EJG15" s="469"/>
      <c r="EJH15" s="469"/>
      <c r="EJI15" s="469"/>
      <c r="EJJ15" s="469"/>
      <c r="EJK15" s="469"/>
      <c r="EJL15" s="469"/>
      <c r="EJM15" s="469"/>
      <c r="EJN15" s="469"/>
      <c r="EJO15" s="469"/>
      <c r="EJP15" s="469"/>
      <c r="EJQ15" s="469"/>
      <c r="EJR15" s="469"/>
      <c r="EJS15" s="469"/>
      <c r="EJT15" s="469"/>
      <c r="EJU15" s="469"/>
      <c r="EJV15" s="469"/>
      <c r="EJW15" s="469"/>
      <c r="EJX15" s="469"/>
      <c r="EJY15" s="469"/>
      <c r="EJZ15" s="469"/>
      <c r="EKA15" s="469"/>
      <c r="EKB15" s="469"/>
      <c r="EKC15" s="469"/>
      <c r="EKD15" s="469"/>
      <c r="EKE15" s="469"/>
      <c r="EKF15" s="469"/>
      <c r="EKG15" s="469"/>
      <c r="EKH15" s="469"/>
      <c r="EKI15" s="469"/>
      <c r="EKJ15" s="469"/>
      <c r="EKK15" s="469"/>
      <c r="EKL15" s="469"/>
      <c r="EKM15" s="469"/>
      <c r="EKN15" s="469"/>
      <c r="EKO15" s="469"/>
      <c r="EKP15" s="469"/>
      <c r="EKQ15" s="469"/>
      <c r="EKR15" s="469"/>
      <c r="EKS15" s="469"/>
      <c r="EKT15" s="469"/>
      <c r="EKU15" s="469"/>
      <c r="EKV15" s="469"/>
      <c r="EKW15" s="469"/>
      <c r="EKX15" s="469"/>
      <c r="EKY15" s="469"/>
      <c r="EKZ15" s="469"/>
      <c r="ELA15" s="469"/>
      <c r="ELB15" s="469"/>
      <c r="ELC15" s="469"/>
      <c r="ELD15" s="469"/>
      <c r="ELE15" s="469"/>
      <c r="ELF15" s="469"/>
      <c r="ELG15" s="469"/>
      <c r="ELH15" s="469"/>
      <c r="ELI15" s="469"/>
      <c r="ELJ15" s="469"/>
      <c r="ELK15" s="469"/>
      <c r="ELL15" s="469"/>
      <c r="ELM15" s="469"/>
      <c r="ELN15" s="469"/>
      <c r="ELO15" s="469"/>
      <c r="ELP15" s="469"/>
      <c r="ELQ15" s="469"/>
      <c r="ELR15" s="469"/>
      <c r="ELS15" s="469"/>
      <c r="ELT15" s="469"/>
      <c r="ELU15" s="469"/>
      <c r="ELV15" s="469"/>
      <c r="ELW15" s="469"/>
      <c r="ELX15" s="469"/>
      <c r="ELY15" s="469"/>
      <c r="ELZ15" s="469"/>
      <c r="EMA15" s="469"/>
      <c r="EMB15" s="469"/>
      <c r="EMC15" s="469"/>
      <c r="EMD15" s="469"/>
      <c r="EME15" s="469"/>
      <c r="EMF15" s="469"/>
      <c r="EMG15" s="469"/>
      <c r="EMH15" s="469"/>
      <c r="EMI15" s="469"/>
      <c r="EMJ15" s="469"/>
      <c r="EMK15" s="469"/>
      <c r="EML15" s="469"/>
      <c r="EMM15" s="469"/>
      <c r="EMN15" s="469"/>
      <c r="EMO15" s="469"/>
      <c r="EMP15" s="469"/>
      <c r="EMQ15" s="469"/>
      <c r="EMR15" s="469"/>
      <c r="EMS15" s="469"/>
      <c r="EMT15" s="469"/>
      <c r="EMU15" s="469"/>
      <c r="EMV15" s="469"/>
      <c r="EMW15" s="469"/>
      <c r="EMX15" s="469"/>
      <c r="EMY15" s="469"/>
      <c r="EMZ15" s="469"/>
      <c r="ENA15" s="469"/>
      <c r="ENB15" s="469"/>
      <c r="ENC15" s="469"/>
      <c r="END15" s="469"/>
      <c r="ENE15" s="469"/>
      <c r="ENF15" s="469"/>
      <c r="ENG15" s="469"/>
      <c r="ENH15" s="469"/>
      <c r="ENI15" s="469"/>
      <c r="ENJ15" s="469"/>
      <c r="ENK15" s="469"/>
      <c r="ENL15" s="469"/>
      <c r="ENM15" s="469"/>
      <c r="ENN15" s="469"/>
      <c r="ENO15" s="469"/>
      <c r="ENP15" s="469"/>
      <c r="ENQ15" s="469"/>
      <c r="ENR15" s="469"/>
      <c r="ENS15" s="469"/>
      <c r="ENT15" s="469"/>
      <c r="ENU15" s="469"/>
      <c r="ENV15" s="469"/>
      <c r="ENW15" s="469"/>
      <c r="ENX15" s="469"/>
      <c r="ENY15" s="469"/>
      <c r="ENZ15" s="469"/>
      <c r="EOA15" s="469"/>
      <c r="EOB15" s="469"/>
      <c r="EOC15" s="469"/>
      <c r="EOD15" s="469"/>
      <c r="EOE15" s="469"/>
      <c r="EOF15" s="469"/>
      <c r="EOG15" s="469"/>
      <c r="EOH15" s="469"/>
      <c r="EOI15" s="469"/>
      <c r="EOJ15" s="469"/>
      <c r="EOK15" s="469"/>
      <c r="EOL15" s="469"/>
      <c r="EOM15" s="469"/>
      <c r="EON15" s="469"/>
      <c r="EOO15" s="469"/>
      <c r="EOP15" s="469"/>
      <c r="EOQ15" s="469"/>
      <c r="EOR15" s="469"/>
      <c r="EOS15" s="469"/>
      <c r="EOT15" s="469"/>
      <c r="EOU15" s="469"/>
      <c r="EOV15" s="469"/>
      <c r="EOW15" s="469"/>
      <c r="EOX15" s="469"/>
      <c r="EOY15" s="469"/>
      <c r="EOZ15" s="469"/>
      <c r="EPA15" s="469"/>
      <c r="EPB15" s="469"/>
      <c r="EPC15" s="469"/>
      <c r="EPD15" s="469"/>
      <c r="EPE15" s="469"/>
      <c r="EPF15" s="469"/>
      <c r="EPG15" s="469"/>
      <c r="EPH15" s="469"/>
      <c r="EPI15" s="469"/>
      <c r="EPJ15" s="469"/>
      <c r="EPK15" s="469"/>
      <c r="EPL15" s="469"/>
      <c r="EPM15" s="469"/>
      <c r="EPN15" s="469"/>
      <c r="EPO15" s="469"/>
      <c r="EPP15" s="469"/>
      <c r="EPQ15" s="469"/>
      <c r="EPR15" s="469"/>
      <c r="EPS15" s="469"/>
      <c r="EPT15" s="469"/>
      <c r="EPU15" s="469"/>
      <c r="EPV15" s="469"/>
      <c r="EPW15" s="469"/>
      <c r="EPX15" s="469"/>
      <c r="EPY15" s="469"/>
      <c r="EPZ15" s="469"/>
      <c r="EQA15" s="469"/>
      <c r="EQB15" s="469"/>
      <c r="EQC15" s="469"/>
      <c r="EQD15" s="469"/>
      <c r="EQE15" s="469"/>
      <c r="EQF15" s="469"/>
      <c r="EQG15" s="469"/>
      <c r="EQH15" s="469"/>
      <c r="EQI15" s="469"/>
      <c r="EQJ15" s="469"/>
      <c r="EQK15" s="469"/>
      <c r="EQL15" s="469"/>
      <c r="EQM15" s="469"/>
      <c r="EQN15" s="469"/>
      <c r="EQO15" s="469"/>
      <c r="EQP15" s="469"/>
      <c r="EQQ15" s="469"/>
      <c r="EQR15" s="469"/>
      <c r="EQS15" s="469"/>
      <c r="EQT15" s="469"/>
      <c r="EQU15" s="469"/>
      <c r="EQV15" s="469"/>
      <c r="EQW15" s="469"/>
      <c r="EQX15" s="469"/>
      <c r="EQY15" s="469"/>
      <c r="EQZ15" s="469"/>
      <c r="ERA15" s="469"/>
      <c r="ERB15" s="469"/>
      <c r="ERC15" s="469"/>
      <c r="ERD15" s="469"/>
      <c r="ERE15" s="469"/>
      <c r="ERF15" s="469"/>
      <c r="ERG15" s="469"/>
      <c r="ERH15" s="469"/>
      <c r="ERI15" s="469"/>
      <c r="ERJ15" s="469"/>
      <c r="ERK15" s="469"/>
      <c r="ERL15" s="469"/>
      <c r="ERM15" s="469"/>
      <c r="ERN15" s="469"/>
      <c r="ERO15" s="469"/>
      <c r="ERP15" s="469"/>
      <c r="ERQ15" s="469"/>
      <c r="ERR15" s="469"/>
      <c r="ERS15" s="469"/>
      <c r="ERT15" s="469"/>
      <c r="ERU15" s="469"/>
      <c r="ERV15" s="469"/>
      <c r="ERW15" s="469"/>
      <c r="ERX15" s="469"/>
      <c r="ERY15" s="469"/>
      <c r="ERZ15" s="469"/>
      <c r="ESA15" s="469"/>
      <c r="ESB15" s="469"/>
      <c r="ESC15" s="469"/>
      <c r="ESD15" s="469"/>
      <c r="ESE15" s="469"/>
      <c r="ESF15" s="469"/>
      <c r="ESG15" s="469"/>
      <c r="ESH15" s="469"/>
      <c r="ESI15" s="469"/>
      <c r="ESJ15" s="469"/>
      <c r="ESK15" s="469"/>
      <c r="ESL15" s="469"/>
      <c r="ESM15" s="469"/>
      <c r="ESN15" s="469"/>
      <c r="ESO15" s="469"/>
      <c r="ESP15" s="469"/>
      <c r="ESQ15" s="469"/>
      <c r="ESR15" s="469"/>
      <c r="ESS15" s="469"/>
      <c r="EST15" s="469"/>
      <c r="ESU15" s="469"/>
      <c r="ESV15" s="469"/>
      <c r="ESW15" s="469"/>
      <c r="ESX15" s="469"/>
      <c r="ESY15" s="469"/>
      <c r="ESZ15" s="469"/>
      <c r="ETA15" s="469"/>
      <c r="ETB15" s="469"/>
      <c r="ETC15" s="469"/>
      <c r="ETD15" s="469"/>
      <c r="ETE15" s="469"/>
      <c r="ETF15" s="469"/>
      <c r="ETG15" s="469"/>
      <c r="ETH15" s="469"/>
      <c r="ETI15" s="469"/>
      <c r="ETJ15" s="469"/>
      <c r="ETK15" s="469"/>
      <c r="ETL15" s="469"/>
      <c r="ETM15" s="469"/>
      <c r="ETN15" s="469"/>
      <c r="ETO15" s="469"/>
      <c r="ETP15" s="469"/>
      <c r="ETQ15" s="469"/>
      <c r="ETR15" s="469"/>
      <c r="ETS15" s="469"/>
      <c r="ETT15" s="469"/>
      <c r="ETU15" s="469"/>
      <c r="ETV15" s="469"/>
      <c r="ETW15" s="469"/>
      <c r="ETX15" s="469"/>
      <c r="ETY15" s="469"/>
      <c r="ETZ15" s="469"/>
      <c r="EUA15" s="469"/>
      <c r="EUB15" s="469"/>
      <c r="EUC15" s="469"/>
      <c r="EUD15" s="469"/>
      <c r="EUE15" s="469"/>
      <c r="EUF15" s="469"/>
      <c r="EUG15" s="469"/>
      <c r="EUH15" s="469"/>
      <c r="EUI15" s="469"/>
      <c r="EUJ15" s="469"/>
      <c r="EUK15" s="469"/>
      <c r="EUL15" s="469"/>
      <c r="EUM15" s="469"/>
      <c r="EUN15" s="469"/>
      <c r="EUO15" s="469"/>
      <c r="EUP15" s="469"/>
      <c r="EUQ15" s="469"/>
      <c r="EUR15" s="469"/>
      <c r="EUS15" s="469"/>
      <c r="EUT15" s="469"/>
      <c r="EUU15" s="469"/>
      <c r="EUV15" s="469"/>
      <c r="EUW15" s="469"/>
      <c r="EUX15" s="469"/>
      <c r="EUY15" s="469"/>
      <c r="EUZ15" s="469"/>
      <c r="EVA15" s="469"/>
      <c r="EVB15" s="469"/>
      <c r="EVC15" s="469"/>
      <c r="EVD15" s="469"/>
      <c r="EVE15" s="469"/>
      <c r="EVF15" s="469"/>
      <c r="EVG15" s="469"/>
      <c r="EVH15" s="469"/>
      <c r="EVI15" s="469"/>
      <c r="EVJ15" s="469"/>
      <c r="EVK15" s="469"/>
      <c r="EVL15" s="469"/>
      <c r="EVM15" s="469"/>
      <c r="EVN15" s="469"/>
      <c r="EVO15" s="469"/>
      <c r="EVP15" s="469"/>
      <c r="EVQ15" s="469"/>
      <c r="EVR15" s="469"/>
      <c r="EVS15" s="469"/>
      <c r="EVT15" s="469"/>
      <c r="EVU15" s="469"/>
      <c r="EVV15" s="469"/>
      <c r="EVW15" s="469"/>
      <c r="EVX15" s="469"/>
      <c r="EVY15" s="469"/>
      <c r="EVZ15" s="469"/>
      <c r="EWA15" s="469"/>
      <c r="EWB15" s="469"/>
      <c r="EWC15" s="469"/>
      <c r="EWD15" s="469"/>
      <c r="EWE15" s="469"/>
      <c r="EWF15" s="469"/>
      <c r="EWG15" s="469"/>
      <c r="EWH15" s="469"/>
      <c r="EWI15" s="469"/>
      <c r="EWJ15" s="469"/>
      <c r="EWK15" s="469"/>
      <c r="EWL15" s="469"/>
      <c r="EWM15" s="469"/>
      <c r="EWN15" s="469"/>
      <c r="EWO15" s="469"/>
      <c r="EWP15" s="469"/>
      <c r="EWQ15" s="469"/>
      <c r="EWR15" s="469"/>
      <c r="EWS15" s="469"/>
      <c r="EWT15" s="469"/>
      <c r="EWU15" s="469"/>
      <c r="EWV15" s="469"/>
      <c r="EWW15" s="469"/>
      <c r="EWX15" s="469"/>
      <c r="EWY15" s="469"/>
      <c r="EWZ15" s="469"/>
      <c r="EXA15" s="469"/>
      <c r="EXB15" s="469"/>
      <c r="EXC15" s="469"/>
      <c r="EXD15" s="469"/>
      <c r="EXE15" s="469"/>
      <c r="EXF15" s="469"/>
      <c r="EXG15" s="469"/>
      <c r="EXH15" s="469"/>
      <c r="EXI15" s="469"/>
      <c r="EXJ15" s="469"/>
      <c r="EXK15" s="469"/>
      <c r="EXL15" s="469"/>
      <c r="EXM15" s="469"/>
      <c r="EXN15" s="469"/>
      <c r="EXO15" s="469"/>
      <c r="EXP15" s="469"/>
      <c r="EXQ15" s="469"/>
      <c r="EXR15" s="469"/>
      <c r="EXS15" s="469"/>
      <c r="EXT15" s="469"/>
      <c r="EXU15" s="469"/>
      <c r="EXV15" s="469"/>
      <c r="EXW15" s="469"/>
      <c r="EXX15" s="469"/>
      <c r="EXY15" s="469"/>
      <c r="EXZ15" s="469"/>
      <c r="EYA15" s="469"/>
      <c r="EYB15" s="469"/>
      <c r="EYC15" s="469"/>
      <c r="EYD15" s="469"/>
      <c r="EYE15" s="469"/>
      <c r="EYF15" s="469"/>
      <c r="EYG15" s="469"/>
      <c r="EYH15" s="469"/>
      <c r="EYI15" s="469"/>
      <c r="EYJ15" s="469"/>
      <c r="EYK15" s="469"/>
      <c r="EYL15" s="469"/>
      <c r="EYM15" s="469"/>
      <c r="EYN15" s="469"/>
      <c r="EYO15" s="469"/>
      <c r="EYP15" s="469"/>
      <c r="EYQ15" s="469"/>
      <c r="EYR15" s="469"/>
      <c r="EYS15" s="469"/>
      <c r="EYT15" s="469"/>
      <c r="EYU15" s="469"/>
      <c r="EYV15" s="469"/>
      <c r="EYW15" s="469"/>
      <c r="EYX15" s="469"/>
      <c r="EYY15" s="469"/>
      <c r="EYZ15" s="469"/>
      <c r="EZA15" s="469"/>
      <c r="EZB15" s="469"/>
      <c r="EZC15" s="469"/>
      <c r="EZD15" s="469"/>
      <c r="EZE15" s="469"/>
      <c r="EZF15" s="469"/>
      <c r="EZG15" s="469"/>
      <c r="EZH15" s="469"/>
      <c r="EZI15" s="469"/>
      <c r="EZJ15" s="469"/>
      <c r="EZK15" s="469"/>
      <c r="EZL15" s="469"/>
      <c r="EZM15" s="469"/>
      <c r="EZN15" s="469"/>
      <c r="EZO15" s="469"/>
      <c r="EZP15" s="469"/>
      <c r="EZQ15" s="469"/>
      <c r="EZR15" s="469"/>
      <c r="EZS15" s="469"/>
      <c r="EZT15" s="469"/>
      <c r="EZU15" s="469"/>
      <c r="EZV15" s="469"/>
      <c r="EZW15" s="469"/>
      <c r="EZX15" s="469"/>
      <c r="EZY15" s="469"/>
      <c r="EZZ15" s="469"/>
      <c r="FAA15" s="469"/>
      <c r="FAB15" s="469"/>
      <c r="FAC15" s="469"/>
      <c r="FAD15" s="469"/>
      <c r="FAE15" s="469"/>
      <c r="FAF15" s="469"/>
      <c r="FAG15" s="469"/>
      <c r="FAH15" s="469"/>
      <c r="FAI15" s="469"/>
      <c r="FAJ15" s="469"/>
      <c r="FAK15" s="469"/>
      <c r="FAL15" s="469"/>
      <c r="FAM15" s="469"/>
      <c r="FAN15" s="469"/>
      <c r="FAO15" s="469"/>
      <c r="FAP15" s="469"/>
      <c r="FAQ15" s="469"/>
      <c r="FAR15" s="469"/>
      <c r="FAS15" s="469"/>
      <c r="FAT15" s="469"/>
      <c r="FAU15" s="469"/>
      <c r="FAV15" s="469"/>
      <c r="FAW15" s="469"/>
      <c r="FAX15" s="469"/>
      <c r="FAY15" s="469"/>
      <c r="FAZ15" s="469"/>
      <c r="FBA15" s="469"/>
      <c r="FBB15" s="469"/>
      <c r="FBC15" s="469"/>
      <c r="FBD15" s="469"/>
      <c r="FBE15" s="469"/>
      <c r="FBF15" s="469"/>
      <c r="FBG15" s="469"/>
      <c r="FBH15" s="469"/>
      <c r="FBI15" s="469"/>
      <c r="FBJ15" s="469"/>
      <c r="FBK15" s="469"/>
      <c r="FBL15" s="469"/>
      <c r="FBM15" s="469"/>
      <c r="FBN15" s="469"/>
      <c r="FBO15" s="469"/>
      <c r="FBP15" s="469"/>
      <c r="FBQ15" s="469"/>
      <c r="FBR15" s="469"/>
      <c r="FBS15" s="469"/>
      <c r="FBT15" s="469"/>
      <c r="FBU15" s="469"/>
      <c r="FBV15" s="469"/>
      <c r="FBW15" s="469"/>
      <c r="FBX15" s="469"/>
      <c r="FBY15" s="469"/>
      <c r="FBZ15" s="469"/>
      <c r="FCA15" s="469"/>
      <c r="FCB15" s="469"/>
      <c r="FCC15" s="469"/>
      <c r="FCD15" s="469"/>
      <c r="FCE15" s="469"/>
      <c r="FCF15" s="469"/>
      <c r="FCG15" s="469"/>
      <c r="FCH15" s="469"/>
      <c r="FCI15" s="469"/>
      <c r="FCJ15" s="469"/>
      <c r="FCK15" s="469"/>
      <c r="FCL15" s="469"/>
      <c r="FCM15" s="469"/>
      <c r="FCN15" s="469"/>
      <c r="FCO15" s="469"/>
      <c r="FCP15" s="469"/>
      <c r="FCQ15" s="469"/>
      <c r="FCR15" s="469"/>
      <c r="FCS15" s="469"/>
      <c r="FCT15" s="469"/>
      <c r="FCU15" s="469"/>
      <c r="FCV15" s="469"/>
      <c r="FCW15" s="469"/>
      <c r="FCX15" s="469"/>
      <c r="FCY15" s="469"/>
      <c r="FCZ15" s="469"/>
      <c r="FDA15" s="469"/>
      <c r="FDB15" s="469"/>
      <c r="FDC15" s="469"/>
      <c r="FDD15" s="469"/>
      <c r="FDE15" s="469"/>
      <c r="FDF15" s="469"/>
      <c r="FDG15" s="469"/>
      <c r="FDH15" s="469"/>
      <c r="FDI15" s="469"/>
      <c r="FDJ15" s="469"/>
      <c r="FDK15" s="469"/>
      <c r="FDL15" s="469"/>
      <c r="FDM15" s="469"/>
      <c r="FDN15" s="469"/>
      <c r="FDO15" s="469"/>
      <c r="FDP15" s="469"/>
      <c r="FDQ15" s="469"/>
      <c r="FDR15" s="469"/>
      <c r="FDS15" s="469"/>
      <c r="FDT15" s="469"/>
      <c r="FDU15" s="469"/>
      <c r="FDV15" s="469"/>
      <c r="FDW15" s="469"/>
      <c r="FDX15" s="469"/>
      <c r="FDY15" s="469"/>
      <c r="FDZ15" s="469"/>
      <c r="FEA15" s="469"/>
      <c r="FEB15" s="469"/>
      <c r="FEC15" s="469"/>
      <c r="FED15" s="469"/>
      <c r="FEE15" s="469"/>
      <c r="FEF15" s="469"/>
      <c r="FEG15" s="469"/>
      <c r="FEH15" s="469"/>
      <c r="FEI15" s="469"/>
      <c r="FEJ15" s="469"/>
      <c r="FEK15" s="469"/>
      <c r="FEL15" s="469"/>
      <c r="FEM15" s="469"/>
      <c r="FEN15" s="469"/>
      <c r="FEO15" s="469"/>
      <c r="FEP15" s="469"/>
      <c r="FEQ15" s="469"/>
      <c r="FER15" s="469"/>
      <c r="FES15" s="469"/>
      <c r="FET15" s="469"/>
      <c r="FEU15" s="469"/>
      <c r="FEV15" s="469"/>
      <c r="FEW15" s="469"/>
      <c r="FEX15" s="469"/>
      <c r="FEY15" s="469"/>
      <c r="FEZ15" s="469"/>
      <c r="FFA15" s="469"/>
      <c r="FFB15" s="469"/>
      <c r="FFC15" s="469"/>
      <c r="FFD15" s="469"/>
      <c r="FFE15" s="469"/>
      <c r="FFF15" s="469"/>
      <c r="FFG15" s="469"/>
      <c r="FFH15" s="469"/>
      <c r="FFI15" s="469"/>
      <c r="FFJ15" s="469"/>
      <c r="FFK15" s="469"/>
      <c r="FFL15" s="469"/>
      <c r="FFM15" s="469"/>
      <c r="FFN15" s="469"/>
      <c r="FFO15" s="469"/>
      <c r="FFP15" s="469"/>
      <c r="FFQ15" s="469"/>
      <c r="FFR15" s="469"/>
      <c r="FFS15" s="469"/>
      <c r="FFT15" s="469"/>
      <c r="FFU15" s="469"/>
      <c r="FFV15" s="469"/>
      <c r="FFW15" s="469"/>
      <c r="FFX15" s="469"/>
      <c r="FFY15" s="469"/>
      <c r="FFZ15" s="469"/>
      <c r="FGA15" s="469"/>
      <c r="FGB15" s="469"/>
      <c r="FGC15" s="469"/>
      <c r="FGD15" s="469"/>
      <c r="FGE15" s="469"/>
      <c r="FGF15" s="469"/>
      <c r="FGG15" s="469"/>
      <c r="FGH15" s="469"/>
      <c r="FGI15" s="469"/>
      <c r="FGJ15" s="469"/>
      <c r="FGK15" s="469"/>
      <c r="FGL15" s="469"/>
      <c r="FGM15" s="469"/>
      <c r="FGN15" s="469"/>
      <c r="FGO15" s="469"/>
      <c r="FGP15" s="469"/>
      <c r="FGQ15" s="469"/>
      <c r="FGR15" s="469"/>
      <c r="FGS15" s="469"/>
      <c r="FGT15" s="469"/>
      <c r="FGU15" s="469"/>
      <c r="FGV15" s="469"/>
      <c r="FGW15" s="469"/>
      <c r="FGX15" s="469"/>
      <c r="FGY15" s="469"/>
      <c r="FGZ15" s="469"/>
      <c r="FHA15" s="469"/>
      <c r="FHB15" s="469"/>
      <c r="FHC15" s="469"/>
      <c r="FHD15" s="469"/>
      <c r="FHE15" s="469"/>
      <c r="FHF15" s="469"/>
      <c r="FHG15" s="469"/>
      <c r="FHH15" s="469"/>
      <c r="FHI15" s="469"/>
      <c r="FHJ15" s="469"/>
      <c r="FHK15" s="469"/>
      <c r="FHL15" s="469"/>
      <c r="FHM15" s="469"/>
      <c r="FHN15" s="469"/>
      <c r="FHO15" s="469"/>
      <c r="FHP15" s="469"/>
      <c r="FHQ15" s="469"/>
      <c r="FHR15" s="469"/>
      <c r="FHS15" s="469"/>
      <c r="FHT15" s="469"/>
      <c r="FHU15" s="469"/>
      <c r="FHV15" s="469"/>
      <c r="FHW15" s="469"/>
      <c r="FHX15" s="469"/>
      <c r="FHY15" s="469"/>
      <c r="FHZ15" s="469"/>
      <c r="FIA15" s="469"/>
      <c r="FIB15" s="469"/>
      <c r="FIC15" s="469"/>
      <c r="FID15" s="469"/>
      <c r="FIE15" s="469"/>
      <c r="FIF15" s="469"/>
      <c r="FIG15" s="469"/>
      <c r="FIH15" s="469"/>
      <c r="FII15" s="469"/>
      <c r="FIJ15" s="469"/>
      <c r="FIK15" s="469"/>
      <c r="FIL15" s="469"/>
      <c r="FIM15" s="469"/>
      <c r="FIN15" s="469"/>
      <c r="FIO15" s="469"/>
      <c r="FIP15" s="469"/>
      <c r="FIQ15" s="469"/>
      <c r="FIR15" s="469"/>
      <c r="FIS15" s="469"/>
      <c r="FIT15" s="469"/>
      <c r="FIU15" s="469"/>
      <c r="FIV15" s="469"/>
      <c r="FIW15" s="469"/>
      <c r="FIX15" s="469"/>
      <c r="FIY15" s="469"/>
      <c r="FIZ15" s="469"/>
      <c r="FJA15" s="469"/>
      <c r="FJB15" s="469"/>
      <c r="FJC15" s="469"/>
      <c r="FJD15" s="469"/>
      <c r="FJE15" s="469"/>
      <c r="FJF15" s="469"/>
      <c r="FJG15" s="469"/>
      <c r="FJH15" s="469"/>
      <c r="FJI15" s="469"/>
      <c r="FJJ15" s="469"/>
      <c r="FJK15" s="469"/>
      <c r="FJL15" s="469"/>
      <c r="FJM15" s="469"/>
      <c r="FJN15" s="469"/>
      <c r="FJO15" s="469"/>
      <c r="FJP15" s="469"/>
      <c r="FJQ15" s="469"/>
      <c r="FJR15" s="469"/>
      <c r="FJS15" s="469"/>
      <c r="FJT15" s="469"/>
      <c r="FJU15" s="469"/>
      <c r="FJV15" s="469"/>
      <c r="FJW15" s="469"/>
      <c r="FJX15" s="469"/>
      <c r="FJY15" s="469"/>
      <c r="FJZ15" s="469"/>
      <c r="FKA15" s="469"/>
      <c r="FKB15" s="469"/>
      <c r="FKC15" s="469"/>
      <c r="FKD15" s="469"/>
      <c r="FKE15" s="469"/>
      <c r="FKF15" s="469"/>
      <c r="FKG15" s="469"/>
      <c r="FKH15" s="469"/>
      <c r="FKI15" s="469"/>
      <c r="FKJ15" s="469"/>
      <c r="FKK15" s="469"/>
      <c r="FKL15" s="469"/>
      <c r="FKM15" s="469"/>
      <c r="FKN15" s="469"/>
      <c r="FKO15" s="469"/>
      <c r="FKP15" s="469"/>
      <c r="FKQ15" s="469"/>
      <c r="FKR15" s="469"/>
      <c r="FKS15" s="469"/>
      <c r="FKT15" s="469"/>
      <c r="FKU15" s="469"/>
      <c r="FKV15" s="469"/>
      <c r="FKW15" s="469"/>
      <c r="FKX15" s="469"/>
      <c r="FKY15" s="469"/>
      <c r="FKZ15" s="469"/>
      <c r="FLA15" s="469"/>
      <c r="FLB15" s="469"/>
      <c r="FLC15" s="469"/>
      <c r="FLD15" s="469"/>
      <c r="FLE15" s="469"/>
      <c r="FLF15" s="469"/>
      <c r="FLG15" s="469"/>
      <c r="FLH15" s="469"/>
      <c r="FLI15" s="469"/>
      <c r="FLJ15" s="469"/>
      <c r="FLK15" s="469"/>
      <c r="FLL15" s="469"/>
      <c r="FLM15" s="469"/>
      <c r="FLN15" s="469"/>
      <c r="FLO15" s="469"/>
      <c r="FLP15" s="469"/>
      <c r="FLQ15" s="469"/>
      <c r="FLR15" s="469"/>
      <c r="FLS15" s="469"/>
      <c r="FLT15" s="469"/>
      <c r="FLU15" s="469"/>
      <c r="FLV15" s="469"/>
      <c r="FLW15" s="469"/>
      <c r="FLX15" s="469"/>
      <c r="FLY15" s="469"/>
      <c r="FLZ15" s="469"/>
      <c r="FMA15" s="469"/>
      <c r="FMB15" s="469"/>
      <c r="FMC15" s="469"/>
      <c r="FMD15" s="469"/>
      <c r="FME15" s="469"/>
      <c r="FMF15" s="469"/>
      <c r="FMG15" s="469"/>
      <c r="FMH15" s="469"/>
      <c r="FMI15" s="469"/>
      <c r="FMJ15" s="469"/>
      <c r="FMK15" s="469"/>
      <c r="FML15" s="469"/>
      <c r="FMM15" s="469"/>
      <c r="FMN15" s="469"/>
      <c r="FMO15" s="469"/>
      <c r="FMP15" s="469"/>
      <c r="FMQ15" s="469"/>
      <c r="FMR15" s="469"/>
      <c r="FMS15" s="469"/>
      <c r="FMT15" s="469"/>
      <c r="FMU15" s="469"/>
      <c r="FMV15" s="469"/>
      <c r="FMW15" s="469"/>
      <c r="FMX15" s="469"/>
      <c r="FMY15" s="469"/>
      <c r="FMZ15" s="469"/>
      <c r="FNA15" s="469"/>
      <c r="FNB15" s="469"/>
      <c r="FNC15" s="469"/>
      <c r="FND15" s="469"/>
      <c r="FNE15" s="469"/>
      <c r="FNF15" s="469"/>
      <c r="FNG15" s="469"/>
      <c r="FNH15" s="469"/>
      <c r="FNI15" s="469"/>
      <c r="FNJ15" s="469"/>
      <c r="FNK15" s="469"/>
      <c r="FNL15" s="469"/>
      <c r="FNM15" s="469"/>
      <c r="FNN15" s="469"/>
      <c r="FNO15" s="469"/>
      <c r="FNP15" s="469"/>
      <c r="FNQ15" s="469"/>
      <c r="FNR15" s="469"/>
      <c r="FNS15" s="469"/>
      <c r="FNT15" s="469"/>
      <c r="FNU15" s="469"/>
      <c r="FNV15" s="469"/>
      <c r="FNW15" s="469"/>
      <c r="FNX15" s="469"/>
      <c r="FNY15" s="469"/>
      <c r="FNZ15" s="469"/>
      <c r="FOA15" s="469"/>
      <c r="FOB15" s="469"/>
      <c r="FOC15" s="469"/>
      <c r="FOD15" s="469"/>
      <c r="FOE15" s="469"/>
      <c r="FOF15" s="469"/>
      <c r="FOG15" s="469"/>
      <c r="FOH15" s="469"/>
      <c r="FOI15" s="469"/>
      <c r="FOJ15" s="469"/>
      <c r="FOK15" s="469"/>
      <c r="FOL15" s="469"/>
      <c r="FOM15" s="469"/>
      <c r="FON15" s="469"/>
      <c r="FOO15" s="469"/>
      <c r="FOP15" s="469"/>
      <c r="FOQ15" s="469"/>
      <c r="FOR15" s="469"/>
      <c r="FOS15" s="469"/>
      <c r="FOT15" s="469"/>
      <c r="FOU15" s="469"/>
      <c r="FOV15" s="469"/>
      <c r="FOW15" s="469"/>
      <c r="FOX15" s="469"/>
      <c r="FOY15" s="469"/>
      <c r="FOZ15" s="469"/>
      <c r="FPA15" s="469"/>
      <c r="FPB15" s="469"/>
      <c r="FPC15" s="469"/>
      <c r="FPD15" s="469"/>
      <c r="FPE15" s="469"/>
      <c r="FPF15" s="469"/>
      <c r="FPG15" s="469"/>
      <c r="FPH15" s="469"/>
      <c r="FPI15" s="469"/>
      <c r="FPJ15" s="469"/>
      <c r="FPK15" s="469"/>
      <c r="FPL15" s="469"/>
      <c r="FPM15" s="469"/>
      <c r="FPN15" s="469"/>
      <c r="FPO15" s="469"/>
      <c r="FPP15" s="469"/>
      <c r="FPQ15" s="469"/>
      <c r="FPR15" s="469"/>
      <c r="FPS15" s="469"/>
      <c r="FPT15" s="469"/>
      <c r="FPU15" s="469"/>
      <c r="FPV15" s="469"/>
      <c r="FPW15" s="469"/>
      <c r="FPX15" s="469"/>
      <c r="FPY15" s="469"/>
      <c r="FPZ15" s="469"/>
      <c r="FQA15" s="469"/>
      <c r="FQB15" s="469"/>
      <c r="FQC15" s="469"/>
      <c r="FQD15" s="469"/>
      <c r="FQE15" s="469"/>
      <c r="FQF15" s="469"/>
      <c r="FQG15" s="469"/>
      <c r="FQH15" s="469"/>
      <c r="FQI15" s="469"/>
      <c r="FQJ15" s="469"/>
      <c r="FQK15" s="469"/>
      <c r="FQL15" s="469"/>
      <c r="FQM15" s="469"/>
      <c r="FQN15" s="469"/>
      <c r="FQO15" s="469"/>
      <c r="FQP15" s="469"/>
      <c r="FQQ15" s="469"/>
      <c r="FQR15" s="469"/>
      <c r="FQS15" s="469"/>
      <c r="FQT15" s="469"/>
      <c r="FQU15" s="469"/>
      <c r="FQV15" s="469"/>
      <c r="FQW15" s="469"/>
      <c r="FQX15" s="469"/>
      <c r="FQY15" s="469"/>
      <c r="FQZ15" s="469"/>
      <c r="FRA15" s="469"/>
      <c r="FRB15" s="469"/>
      <c r="FRC15" s="469"/>
      <c r="FRD15" s="469"/>
      <c r="FRE15" s="469"/>
      <c r="FRF15" s="469"/>
      <c r="FRG15" s="469"/>
      <c r="FRH15" s="469"/>
      <c r="FRI15" s="469"/>
      <c r="FRJ15" s="469"/>
      <c r="FRK15" s="469"/>
      <c r="FRL15" s="469"/>
      <c r="FRM15" s="469"/>
      <c r="FRN15" s="469"/>
      <c r="FRO15" s="469"/>
      <c r="FRP15" s="469"/>
      <c r="FRQ15" s="469"/>
      <c r="FRR15" s="469"/>
      <c r="FRS15" s="469"/>
      <c r="FRT15" s="469"/>
      <c r="FRU15" s="469"/>
      <c r="FRV15" s="469"/>
      <c r="FRW15" s="469"/>
      <c r="FRX15" s="469"/>
      <c r="FRY15" s="469"/>
      <c r="FRZ15" s="469"/>
      <c r="FSA15" s="469"/>
      <c r="FSB15" s="469"/>
      <c r="FSC15" s="469"/>
      <c r="FSD15" s="469"/>
      <c r="FSE15" s="469"/>
      <c r="FSF15" s="469"/>
      <c r="FSG15" s="469"/>
      <c r="FSH15" s="469"/>
      <c r="FSI15" s="469"/>
      <c r="FSJ15" s="469"/>
      <c r="FSK15" s="469"/>
      <c r="FSL15" s="469"/>
      <c r="FSM15" s="469"/>
      <c r="FSN15" s="469"/>
      <c r="FSO15" s="469"/>
      <c r="FSP15" s="469"/>
      <c r="FSQ15" s="469"/>
      <c r="FSR15" s="469"/>
      <c r="FSS15" s="469"/>
      <c r="FST15" s="469"/>
      <c r="FSU15" s="469"/>
      <c r="FSV15" s="469"/>
      <c r="FSW15" s="469"/>
      <c r="FSX15" s="469"/>
      <c r="FSY15" s="469"/>
      <c r="FSZ15" s="469"/>
      <c r="FTA15" s="469"/>
      <c r="FTB15" s="469"/>
      <c r="FTC15" s="469"/>
      <c r="FTD15" s="469"/>
      <c r="FTE15" s="469"/>
      <c r="FTF15" s="469"/>
      <c r="FTG15" s="469"/>
      <c r="FTH15" s="469"/>
      <c r="FTI15" s="469"/>
      <c r="FTJ15" s="469"/>
      <c r="FTK15" s="469"/>
      <c r="FTL15" s="469"/>
      <c r="FTM15" s="469"/>
      <c r="FTN15" s="469"/>
      <c r="FTO15" s="469"/>
      <c r="FTP15" s="469"/>
      <c r="FTQ15" s="469"/>
      <c r="FTR15" s="469"/>
      <c r="FTS15" s="469"/>
      <c r="FTT15" s="469"/>
      <c r="FTU15" s="469"/>
      <c r="FTV15" s="469"/>
      <c r="FTW15" s="469"/>
      <c r="FTX15" s="469"/>
      <c r="FTY15" s="469"/>
      <c r="FTZ15" s="469"/>
      <c r="FUA15" s="469"/>
      <c r="FUB15" s="469"/>
      <c r="FUC15" s="469"/>
      <c r="FUD15" s="469"/>
      <c r="FUE15" s="469"/>
      <c r="FUF15" s="469"/>
      <c r="FUG15" s="469"/>
      <c r="FUH15" s="469"/>
      <c r="FUI15" s="469"/>
      <c r="FUJ15" s="469"/>
      <c r="FUK15" s="469"/>
      <c r="FUL15" s="469"/>
      <c r="FUM15" s="469"/>
      <c r="FUN15" s="469"/>
      <c r="FUO15" s="469"/>
      <c r="FUP15" s="469"/>
      <c r="FUQ15" s="469"/>
      <c r="FUR15" s="469"/>
      <c r="FUS15" s="469"/>
      <c r="FUT15" s="469"/>
      <c r="FUU15" s="469"/>
      <c r="FUV15" s="469"/>
      <c r="FUW15" s="469"/>
      <c r="FUX15" s="469"/>
      <c r="FUY15" s="469"/>
      <c r="FUZ15" s="469"/>
      <c r="FVA15" s="469"/>
      <c r="FVB15" s="469"/>
      <c r="FVC15" s="469"/>
      <c r="FVD15" s="469"/>
      <c r="FVE15" s="469"/>
      <c r="FVF15" s="469"/>
      <c r="FVG15" s="469"/>
      <c r="FVH15" s="469"/>
      <c r="FVI15" s="469"/>
      <c r="FVJ15" s="469"/>
      <c r="FVK15" s="469"/>
      <c r="FVL15" s="469"/>
      <c r="FVM15" s="469"/>
      <c r="FVN15" s="469"/>
      <c r="FVO15" s="469"/>
      <c r="FVP15" s="469"/>
      <c r="FVQ15" s="469"/>
      <c r="FVR15" s="469"/>
      <c r="FVS15" s="469"/>
      <c r="FVT15" s="469"/>
      <c r="FVU15" s="469"/>
      <c r="FVV15" s="469"/>
      <c r="FVW15" s="469"/>
      <c r="FVX15" s="469"/>
      <c r="FVY15" s="469"/>
      <c r="FVZ15" s="469"/>
      <c r="FWA15" s="469"/>
      <c r="FWB15" s="469"/>
      <c r="FWC15" s="469"/>
      <c r="FWD15" s="469"/>
      <c r="FWE15" s="469"/>
      <c r="FWF15" s="469"/>
      <c r="FWG15" s="469"/>
      <c r="FWH15" s="469"/>
      <c r="FWI15" s="469"/>
      <c r="FWJ15" s="469"/>
      <c r="FWK15" s="469"/>
      <c r="FWL15" s="469"/>
      <c r="FWM15" s="469"/>
      <c r="FWN15" s="469"/>
      <c r="FWO15" s="469"/>
      <c r="FWP15" s="469"/>
      <c r="FWQ15" s="469"/>
      <c r="FWR15" s="469"/>
      <c r="FWS15" s="469"/>
      <c r="FWT15" s="469"/>
      <c r="FWU15" s="469"/>
      <c r="FWV15" s="469"/>
      <c r="FWW15" s="469"/>
      <c r="FWX15" s="469"/>
      <c r="FWY15" s="469"/>
      <c r="FWZ15" s="469"/>
      <c r="FXA15" s="469"/>
      <c r="FXB15" s="469"/>
      <c r="FXC15" s="469"/>
      <c r="FXD15" s="469"/>
      <c r="FXE15" s="469"/>
      <c r="FXF15" s="469"/>
      <c r="FXG15" s="469"/>
      <c r="FXH15" s="469"/>
      <c r="FXI15" s="469"/>
      <c r="FXJ15" s="469"/>
      <c r="FXK15" s="469"/>
      <c r="FXL15" s="469"/>
      <c r="FXM15" s="469"/>
      <c r="FXN15" s="469"/>
      <c r="FXO15" s="469"/>
      <c r="FXP15" s="469"/>
      <c r="FXQ15" s="469"/>
      <c r="FXR15" s="469"/>
      <c r="FXS15" s="469"/>
      <c r="FXT15" s="469"/>
      <c r="FXU15" s="469"/>
      <c r="FXV15" s="469"/>
      <c r="FXW15" s="469"/>
      <c r="FXX15" s="469"/>
      <c r="FXY15" s="469"/>
      <c r="FXZ15" s="469"/>
      <c r="FYA15" s="469"/>
      <c r="FYB15" s="469"/>
      <c r="FYC15" s="469"/>
      <c r="FYD15" s="469"/>
      <c r="FYE15" s="469"/>
      <c r="FYF15" s="469"/>
      <c r="FYG15" s="469"/>
      <c r="FYH15" s="469"/>
      <c r="FYI15" s="469"/>
      <c r="FYJ15" s="469"/>
      <c r="FYK15" s="469"/>
      <c r="FYL15" s="469"/>
      <c r="FYM15" s="469"/>
      <c r="FYN15" s="469"/>
      <c r="FYO15" s="469"/>
      <c r="FYP15" s="469"/>
      <c r="FYQ15" s="469"/>
      <c r="FYR15" s="469"/>
      <c r="FYS15" s="469"/>
      <c r="FYT15" s="469"/>
      <c r="FYU15" s="469"/>
      <c r="FYV15" s="469"/>
      <c r="FYW15" s="469"/>
      <c r="FYX15" s="469"/>
      <c r="FYY15" s="469"/>
      <c r="FYZ15" s="469"/>
      <c r="FZA15" s="469"/>
      <c r="FZB15" s="469"/>
      <c r="FZC15" s="469"/>
      <c r="FZD15" s="469"/>
      <c r="FZE15" s="469"/>
      <c r="FZF15" s="469"/>
      <c r="FZG15" s="469"/>
      <c r="FZH15" s="469"/>
      <c r="FZI15" s="469"/>
      <c r="FZJ15" s="469"/>
      <c r="FZK15" s="469"/>
      <c r="FZL15" s="469"/>
      <c r="FZM15" s="469"/>
      <c r="FZN15" s="469"/>
      <c r="FZO15" s="469"/>
      <c r="FZP15" s="469"/>
      <c r="FZQ15" s="469"/>
      <c r="FZR15" s="469"/>
      <c r="FZS15" s="469"/>
      <c r="FZT15" s="469"/>
      <c r="FZU15" s="469"/>
      <c r="FZV15" s="469"/>
      <c r="FZW15" s="469"/>
      <c r="FZX15" s="469"/>
      <c r="FZY15" s="469"/>
      <c r="FZZ15" s="469"/>
      <c r="GAA15" s="469"/>
      <c r="GAB15" s="469"/>
      <c r="GAC15" s="469"/>
      <c r="GAD15" s="469"/>
      <c r="GAE15" s="469"/>
      <c r="GAF15" s="469"/>
      <c r="GAG15" s="469"/>
      <c r="GAH15" s="469"/>
      <c r="GAI15" s="469"/>
      <c r="GAJ15" s="469"/>
      <c r="GAK15" s="469"/>
      <c r="GAL15" s="469"/>
      <c r="GAM15" s="469"/>
      <c r="GAN15" s="469"/>
      <c r="GAO15" s="469"/>
      <c r="GAP15" s="469"/>
      <c r="GAQ15" s="469"/>
      <c r="GAR15" s="469"/>
      <c r="GAS15" s="469"/>
      <c r="GAT15" s="469"/>
      <c r="GAU15" s="469"/>
      <c r="GAV15" s="469"/>
      <c r="GAW15" s="469"/>
      <c r="GAX15" s="469"/>
      <c r="GAY15" s="469"/>
      <c r="GAZ15" s="469"/>
      <c r="GBA15" s="469"/>
      <c r="GBB15" s="469"/>
      <c r="GBC15" s="469"/>
      <c r="GBD15" s="469"/>
      <c r="GBE15" s="469"/>
      <c r="GBF15" s="469"/>
      <c r="GBG15" s="469"/>
      <c r="GBH15" s="469"/>
      <c r="GBI15" s="469"/>
      <c r="GBJ15" s="469"/>
      <c r="GBK15" s="469"/>
      <c r="GBL15" s="469"/>
      <c r="GBM15" s="469"/>
      <c r="GBN15" s="469"/>
      <c r="GBO15" s="469"/>
      <c r="GBP15" s="469"/>
      <c r="GBQ15" s="469"/>
      <c r="GBR15" s="469"/>
      <c r="GBS15" s="469"/>
      <c r="GBT15" s="469"/>
      <c r="GBU15" s="469"/>
      <c r="GBV15" s="469"/>
      <c r="GBW15" s="469"/>
      <c r="GBX15" s="469"/>
      <c r="GBY15" s="469"/>
      <c r="GBZ15" s="469"/>
      <c r="GCA15" s="469"/>
      <c r="GCB15" s="469"/>
      <c r="GCC15" s="469"/>
      <c r="GCD15" s="469"/>
      <c r="GCE15" s="469"/>
      <c r="GCF15" s="469"/>
      <c r="GCG15" s="469"/>
      <c r="GCH15" s="469"/>
      <c r="GCI15" s="469"/>
      <c r="GCJ15" s="469"/>
      <c r="GCK15" s="469"/>
      <c r="GCL15" s="469"/>
      <c r="GCM15" s="469"/>
      <c r="GCN15" s="469"/>
      <c r="GCO15" s="469"/>
      <c r="GCP15" s="469"/>
      <c r="GCQ15" s="469"/>
      <c r="GCR15" s="469"/>
      <c r="GCS15" s="469"/>
      <c r="GCT15" s="469"/>
      <c r="GCU15" s="469"/>
      <c r="GCV15" s="469"/>
      <c r="GCW15" s="469"/>
      <c r="GCX15" s="469"/>
      <c r="GCY15" s="469"/>
      <c r="GCZ15" s="469"/>
      <c r="GDA15" s="469"/>
      <c r="GDB15" s="469"/>
      <c r="GDC15" s="469"/>
      <c r="GDD15" s="469"/>
      <c r="GDE15" s="469"/>
      <c r="GDF15" s="469"/>
      <c r="GDG15" s="469"/>
      <c r="GDH15" s="469"/>
      <c r="GDI15" s="469"/>
      <c r="GDJ15" s="469"/>
      <c r="GDK15" s="469"/>
      <c r="GDL15" s="469"/>
      <c r="GDM15" s="469"/>
      <c r="GDN15" s="469"/>
      <c r="GDO15" s="469"/>
      <c r="GDP15" s="469"/>
      <c r="GDQ15" s="469"/>
      <c r="GDR15" s="469"/>
      <c r="GDS15" s="469"/>
      <c r="GDT15" s="469"/>
      <c r="GDU15" s="469"/>
      <c r="GDV15" s="469"/>
      <c r="GDW15" s="469"/>
      <c r="GDX15" s="469"/>
      <c r="GDY15" s="469"/>
      <c r="GDZ15" s="469"/>
      <c r="GEA15" s="469"/>
      <c r="GEB15" s="469"/>
      <c r="GEC15" s="469"/>
      <c r="GED15" s="469"/>
      <c r="GEE15" s="469"/>
      <c r="GEF15" s="469"/>
      <c r="GEG15" s="469"/>
      <c r="GEH15" s="469"/>
      <c r="GEI15" s="469"/>
      <c r="GEJ15" s="469"/>
      <c r="GEK15" s="469"/>
      <c r="GEL15" s="469"/>
      <c r="GEM15" s="469"/>
      <c r="GEN15" s="469"/>
      <c r="GEO15" s="469"/>
      <c r="GEP15" s="469"/>
      <c r="GEQ15" s="469"/>
      <c r="GER15" s="469"/>
      <c r="GES15" s="469"/>
      <c r="GET15" s="469"/>
      <c r="GEU15" s="469"/>
      <c r="GEV15" s="469"/>
      <c r="GEW15" s="469"/>
      <c r="GEX15" s="469"/>
      <c r="GEY15" s="469"/>
      <c r="GEZ15" s="469"/>
      <c r="GFA15" s="469"/>
      <c r="GFB15" s="469"/>
      <c r="GFC15" s="469"/>
      <c r="GFD15" s="469"/>
      <c r="GFE15" s="469"/>
      <c r="GFF15" s="469"/>
      <c r="GFG15" s="469"/>
      <c r="GFH15" s="469"/>
      <c r="GFI15" s="469"/>
      <c r="GFJ15" s="469"/>
      <c r="GFK15" s="469"/>
      <c r="GFL15" s="469"/>
      <c r="GFM15" s="469"/>
      <c r="GFN15" s="469"/>
      <c r="GFO15" s="469"/>
      <c r="GFP15" s="469"/>
      <c r="GFQ15" s="469"/>
      <c r="GFR15" s="469"/>
      <c r="GFS15" s="469"/>
      <c r="GFT15" s="469"/>
      <c r="GFU15" s="469"/>
      <c r="GFV15" s="469"/>
      <c r="GFW15" s="469"/>
      <c r="GFX15" s="469"/>
      <c r="GFY15" s="469"/>
      <c r="GFZ15" s="469"/>
      <c r="GGA15" s="469"/>
      <c r="GGB15" s="469"/>
      <c r="GGC15" s="469"/>
      <c r="GGD15" s="469"/>
      <c r="GGE15" s="469"/>
      <c r="GGF15" s="469"/>
      <c r="GGG15" s="469"/>
      <c r="GGH15" s="469"/>
      <c r="GGI15" s="469"/>
      <c r="GGJ15" s="469"/>
      <c r="GGK15" s="469"/>
      <c r="GGL15" s="469"/>
      <c r="GGM15" s="469"/>
      <c r="GGN15" s="469"/>
      <c r="GGO15" s="469"/>
      <c r="GGP15" s="469"/>
      <c r="GGQ15" s="469"/>
      <c r="GGR15" s="469"/>
      <c r="GGS15" s="469"/>
      <c r="GGT15" s="469"/>
      <c r="GGU15" s="469"/>
      <c r="GGV15" s="469"/>
      <c r="GGW15" s="469"/>
      <c r="GGX15" s="469"/>
      <c r="GGY15" s="469"/>
      <c r="GGZ15" s="469"/>
      <c r="GHA15" s="469"/>
      <c r="GHB15" s="469"/>
      <c r="GHC15" s="469"/>
      <c r="GHD15" s="469"/>
      <c r="GHE15" s="469"/>
      <c r="GHF15" s="469"/>
      <c r="GHG15" s="469"/>
      <c r="GHH15" s="469"/>
      <c r="GHI15" s="469"/>
      <c r="GHJ15" s="469"/>
      <c r="GHK15" s="469"/>
      <c r="GHL15" s="469"/>
      <c r="GHM15" s="469"/>
      <c r="GHN15" s="469"/>
      <c r="GHO15" s="469"/>
      <c r="GHP15" s="469"/>
      <c r="GHQ15" s="469"/>
      <c r="GHR15" s="469"/>
      <c r="GHS15" s="469"/>
      <c r="GHT15" s="469"/>
      <c r="GHU15" s="469"/>
      <c r="GHV15" s="469"/>
      <c r="GHW15" s="469"/>
      <c r="GHX15" s="469"/>
      <c r="GHY15" s="469"/>
      <c r="GHZ15" s="469"/>
      <c r="GIA15" s="469"/>
      <c r="GIB15" s="469"/>
      <c r="GIC15" s="469"/>
      <c r="GID15" s="469"/>
      <c r="GIE15" s="469"/>
      <c r="GIF15" s="469"/>
      <c r="GIG15" s="469"/>
      <c r="GIH15" s="469"/>
      <c r="GII15" s="469"/>
      <c r="GIJ15" s="469"/>
      <c r="GIK15" s="469"/>
      <c r="GIL15" s="469"/>
      <c r="GIM15" s="469"/>
      <c r="GIN15" s="469"/>
      <c r="GIO15" s="469"/>
      <c r="GIP15" s="469"/>
      <c r="GIQ15" s="469"/>
      <c r="GIR15" s="469"/>
      <c r="GIS15" s="469"/>
      <c r="GIT15" s="469"/>
      <c r="GIU15" s="469"/>
      <c r="GIV15" s="469"/>
      <c r="GIW15" s="469"/>
      <c r="GIX15" s="469"/>
      <c r="GIY15" s="469"/>
      <c r="GIZ15" s="469"/>
      <c r="GJA15" s="469"/>
      <c r="GJB15" s="469"/>
      <c r="GJC15" s="469"/>
      <c r="GJD15" s="469"/>
      <c r="GJE15" s="469"/>
      <c r="GJF15" s="469"/>
      <c r="GJG15" s="469"/>
      <c r="GJH15" s="469"/>
      <c r="GJI15" s="469"/>
      <c r="GJJ15" s="469"/>
      <c r="GJK15" s="469"/>
      <c r="GJL15" s="469"/>
      <c r="GJM15" s="469"/>
      <c r="GJN15" s="469"/>
      <c r="GJO15" s="469"/>
      <c r="GJP15" s="469"/>
      <c r="GJQ15" s="469"/>
      <c r="GJR15" s="469"/>
      <c r="GJS15" s="469"/>
      <c r="GJT15" s="469"/>
      <c r="GJU15" s="469"/>
      <c r="GJV15" s="469"/>
      <c r="GJW15" s="469"/>
      <c r="GJX15" s="469"/>
      <c r="GJY15" s="469"/>
      <c r="GJZ15" s="469"/>
      <c r="GKA15" s="469"/>
      <c r="GKB15" s="469"/>
      <c r="GKC15" s="469"/>
      <c r="GKD15" s="469"/>
      <c r="GKE15" s="469"/>
      <c r="GKF15" s="469"/>
      <c r="GKG15" s="469"/>
      <c r="GKH15" s="469"/>
      <c r="GKI15" s="469"/>
      <c r="GKJ15" s="469"/>
      <c r="GKK15" s="469"/>
      <c r="GKL15" s="469"/>
      <c r="GKM15" s="469"/>
      <c r="GKN15" s="469"/>
      <c r="GKO15" s="469"/>
      <c r="GKP15" s="469"/>
      <c r="GKQ15" s="469"/>
      <c r="GKR15" s="469"/>
      <c r="GKS15" s="469"/>
      <c r="GKT15" s="469"/>
      <c r="GKU15" s="469"/>
      <c r="GKV15" s="469"/>
      <c r="GKW15" s="469"/>
      <c r="GKX15" s="469"/>
      <c r="GKY15" s="469"/>
      <c r="GKZ15" s="469"/>
      <c r="GLA15" s="469"/>
      <c r="GLB15" s="469"/>
      <c r="GLC15" s="469"/>
      <c r="GLD15" s="469"/>
      <c r="GLE15" s="469"/>
      <c r="GLF15" s="469"/>
      <c r="GLG15" s="469"/>
      <c r="GLH15" s="469"/>
      <c r="GLI15" s="469"/>
      <c r="GLJ15" s="469"/>
      <c r="GLK15" s="469"/>
      <c r="GLL15" s="469"/>
      <c r="GLM15" s="469"/>
      <c r="GLN15" s="469"/>
      <c r="GLO15" s="469"/>
      <c r="GLP15" s="469"/>
      <c r="GLQ15" s="469"/>
      <c r="GLR15" s="469"/>
      <c r="GLS15" s="469"/>
      <c r="GLT15" s="469"/>
      <c r="GLU15" s="469"/>
      <c r="GLV15" s="469"/>
      <c r="GLW15" s="469"/>
      <c r="GLX15" s="469"/>
      <c r="GLY15" s="469"/>
      <c r="GLZ15" s="469"/>
      <c r="GMA15" s="469"/>
      <c r="GMB15" s="469"/>
      <c r="GMC15" s="469"/>
      <c r="GMD15" s="469"/>
      <c r="GME15" s="469"/>
      <c r="GMF15" s="469"/>
      <c r="GMG15" s="469"/>
      <c r="GMH15" s="469"/>
      <c r="GMI15" s="469"/>
      <c r="GMJ15" s="469"/>
      <c r="GMK15" s="469"/>
      <c r="GML15" s="469"/>
      <c r="GMM15" s="469"/>
      <c r="GMN15" s="469"/>
      <c r="GMO15" s="469"/>
      <c r="GMP15" s="469"/>
      <c r="GMQ15" s="469"/>
      <c r="GMR15" s="469"/>
      <c r="GMS15" s="469"/>
      <c r="GMT15" s="469"/>
      <c r="GMU15" s="469"/>
      <c r="GMV15" s="469"/>
      <c r="GMW15" s="469"/>
      <c r="GMX15" s="469"/>
      <c r="GMY15" s="469"/>
      <c r="GMZ15" s="469"/>
      <c r="GNA15" s="469"/>
      <c r="GNB15" s="469"/>
      <c r="GNC15" s="469"/>
      <c r="GND15" s="469"/>
      <c r="GNE15" s="469"/>
      <c r="GNF15" s="469"/>
      <c r="GNG15" s="469"/>
      <c r="GNH15" s="469"/>
      <c r="GNI15" s="469"/>
      <c r="GNJ15" s="469"/>
      <c r="GNK15" s="469"/>
      <c r="GNL15" s="469"/>
      <c r="GNM15" s="469"/>
      <c r="GNN15" s="469"/>
      <c r="GNO15" s="469"/>
      <c r="GNP15" s="469"/>
      <c r="GNQ15" s="469"/>
      <c r="GNR15" s="469"/>
      <c r="GNS15" s="469"/>
      <c r="GNT15" s="469"/>
      <c r="GNU15" s="469"/>
      <c r="GNV15" s="469"/>
      <c r="GNW15" s="469"/>
      <c r="GNX15" s="469"/>
      <c r="GNY15" s="469"/>
      <c r="GNZ15" s="469"/>
      <c r="GOA15" s="469"/>
      <c r="GOB15" s="469"/>
      <c r="GOC15" s="469"/>
      <c r="GOD15" s="469"/>
      <c r="GOE15" s="469"/>
      <c r="GOF15" s="469"/>
      <c r="GOG15" s="469"/>
      <c r="GOH15" s="469"/>
      <c r="GOI15" s="469"/>
      <c r="GOJ15" s="469"/>
      <c r="GOK15" s="469"/>
      <c r="GOL15" s="469"/>
      <c r="GOM15" s="469"/>
      <c r="GON15" s="469"/>
      <c r="GOO15" s="469"/>
      <c r="GOP15" s="469"/>
      <c r="GOQ15" s="469"/>
      <c r="GOR15" s="469"/>
      <c r="GOS15" s="469"/>
      <c r="GOT15" s="469"/>
      <c r="GOU15" s="469"/>
      <c r="GOV15" s="469"/>
      <c r="GOW15" s="469"/>
      <c r="GOX15" s="469"/>
      <c r="GOY15" s="469"/>
      <c r="GOZ15" s="469"/>
      <c r="GPA15" s="469"/>
      <c r="GPB15" s="469"/>
      <c r="GPC15" s="469"/>
      <c r="GPD15" s="469"/>
      <c r="GPE15" s="469"/>
      <c r="GPF15" s="469"/>
      <c r="GPG15" s="469"/>
      <c r="GPH15" s="469"/>
      <c r="GPI15" s="469"/>
      <c r="GPJ15" s="469"/>
      <c r="GPK15" s="469"/>
      <c r="GPL15" s="469"/>
      <c r="GPM15" s="469"/>
      <c r="GPN15" s="469"/>
      <c r="GPO15" s="469"/>
      <c r="GPP15" s="469"/>
      <c r="GPQ15" s="469"/>
      <c r="GPR15" s="469"/>
      <c r="GPS15" s="469"/>
      <c r="GPT15" s="469"/>
      <c r="GPU15" s="469"/>
      <c r="GPV15" s="469"/>
      <c r="GPW15" s="469"/>
      <c r="GPX15" s="469"/>
      <c r="GPY15" s="469"/>
      <c r="GPZ15" s="469"/>
      <c r="GQA15" s="469"/>
      <c r="GQB15" s="469"/>
      <c r="GQC15" s="469"/>
      <c r="GQD15" s="469"/>
      <c r="GQE15" s="469"/>
      <c r="GQF15" s="469"/>
      <c r="GQG15" s="469"/>
      <c r="GQH15" s="469"/>
      <c r="GQI15" s="469"/>
      <c r="GQJ15" s="469"/>
      <c r="GQK15" s="469"/>
      <c r="GQL15" s="469"/>
      <c r="GQM15" s="469"/>
      <c r="GQN15" s="469"/>
      <c r="GQO15" s="469"/>
      <c r="GQP15" s="469"/>
      <c r="GQQ15" s="469"/>
      <c r="GQR15" s="469"/>
      <c r="GQS15" s="469"/>
      <c r="GQT15" s="469"/>
      <c r="GQU15" s="469"/>
      <c r="GQV15" s="469"/>
      <c r="GQW15" s="469"/>
      <c r="GQX15" s="469"/>
      <c r="GQY15" s="469"/>
      <c r="GQZ15" s="469"/>
      <c r="GRA15" s="469"/>
      <c r="GRB15" s="469"/>
      <c r="GRC15" s="469"/>
      <c r="GRD15" s="469"/>
      <c r="GRE15" s="469"/>
      <c r="GRF15" s="469"/>
      <c r="GRG15" s="469"/>
      <c r="GRH15" s="469"/>
      <c r="GRI15" s="469"/>
      <c r="GRJ15" s="469"/>
      <c r="GRK15" s="469"/>
      <c r="GRL15" s="469"/>
      <c r="GRM15" s="469"/>
      <c r="GRN15" s="469"/>
      <c r="GRO15" s="469"/>
      <c r="GRP15" s="469"/>
      <c r="GRQ15" s="469"/>
      <c r="GRR15" s="469"/>
      <c r="GRS15" s="469"/>
      <c r="GRT15" s="469"/>
      <c r="GRU15" s="469"/>
      <c r="GRV15" s="469"/>
      <c r="GRW15" s="469"/>
      <c r="GRX15" s="469"/>
      <c r="GRY15" s="469"/>
      <c r="GRZ15" s="469"/>
      <c r="GSA15" s="469"/>
      <c r="GSB15" s="469"/>
      <c r="GSC15" s="469"/>
      <c r="GSD15" s="469"/>
      <c r="GSE15" s="469"/>
      <c r="GSF15" s="469"/>
      <c r="GSG15" s="469"/>
      <c r="GSH15" s="469"/>
      <c r="GSI15" s="469"/>
      <c r="GSJ15" s="469"/>
      <c r="GSK15" s="469"/>
      <c r="GSL15" s="469"/>
      <c r="GSM15" s="469"/>
      <c r="GSN15" s="469"/>
      <c r="GSO15" s="469"/>
      <c r="GSP15" s="469"/>
      <c r="GSQ15" s="469"/>
      <c r="GSR15" s="469"/>
      <c r="GSS15" s="469"/>
      <c r="GST15" s="469"/>
      <c r="GSU15" s="469"/>
      <c r="GSV15" s="469"/>
      <c r="GSW15" s="469"/>
      <c r="GSX15" s="469"/>
      <c r="GSY15" s="469"/>
      <c r="GSZ15" s="469"/>
      <c r="GTA15" s="469"/>
      <c r="GTB15" s="469"/>
      <c r="GTC15" s="469"/>
      <c r="GTD15" s="469"/>
      <c r="GTE15" s="469"/>
      <c r="GTF15" s="469"/>
      <c r="GTG15" s="469"/>
      <c r="GTH15" s="469"/>
      <c r="GTI15" s="469"/>
      <c r="GTJ15" s="469"/>
      <c r="GTK15" s="469"/>
      <c r="GTL15" s="469"/>
      <c r="GTM15" s="469"/>
      <c r="GTN15" s="469"/>
      <c r="GTO15" s="469"/>
      <c r="GTP15" s="469"/>
      <c r="GTQ15" s="469"/>
      <c r="GTR15" s="469"/>
      <c r="GTS15" s="469"/>
      <c r="GTT15" s="469"/>
      <c r="GTU15" s="469"/>
      <c r="GTV15" s="469"/>
      <c r="GTW15" s="469"/>
      <c r="GTX15" s="469"/>
      <c r="GTY15" s="469"/>
      <c r="GTZ15" s="469"/>
      <c r="GUA15" s="469"/>
      <c r="GUB15" s="469"/>
      <c r="GUC15" s="469"/>
      <c r="GUD15" s="469"/>
      <c r="GUE15" s="469"/>
      <c r="GUF15" s="469"/>
      <c r="GUG15" s="469"/>
      <c r="GUH15" s="469"/>
      <c r="GUI15" s="469"/>
      <c r="GUJ15" s="469"/>
      <c r="GUK15" s="469"/>
      <c r="GUL15" s="469"/>
      <c r="GUM15" s="469"/>
      <c r="GUN15" s="469"/>
      <c r="GUO15" s="469"/>
      <c r="GUP15" s="469"/>
      <c r="GUQ15" s="469"/>
      <c r="GUR15" s="469"/>
      <c r="GUS15" s="469"/>
      <c r="GUT15" s="469"/>
      <c r="GUU15" s="469"/>
      <c r="GUV15" s="469"/>
      <c r="GUW15" s="469"/>
      <c r="GUX15" s="469"/>
      <c r="GUY15" s="469"/>
      <c r="GUZ15" s="469"/>
      <c r="GVA15" s="469"/>
      <c r="GVB15" s="469"/>
      <c r="GVC15" s="469"/>
      <c r="GVD15" s="469"/>
      <c r="GVE15" s="469"/>
      <c r="GVF15" s="469"/>
      <c r="GVG15" s="469"/>
      <c r="GVH15" s="469"/>
      <c r="GVI15" s="469"/>
      <c r="GVJ15" s="469"/>
      <c r="GVK15" s="469"/>
      <c r="GVL15" s="469"/>
      <c r="GVM15" s="469"/>
      <c r="GVN15" s="469"/>
      <c r="GVO15" s="469"/>
      <c r="GVP15" s="469"/>
      <c r="GVQ15" s="469"/>
      <c r="GVR15" s="469"/>
      <c r="GVS15" s="469"/>
      <c r="GVT15" s="469"/>
      <c r="GVU15" s="469"/>
      <c r="GVV15" s="469"/>
      <c r="GVW15" s="469"/>
      <c r="GVX15" s="469"/>
      <c r="GVY15" s="469"/>
      <c r="GVZ15" s="469"/>
      <c r="GWA15" s="469"/>
      <c r="GWB15" s="469"/>
      <c r="GWC15" s="469"/>
      <c r="GWD15" s="469"/>
      <c r="GWE15" s="469"/>
      <c r="GWF15" s="469"/>
      <c r="GWG15" s="469"/>
      <c r="GWH15" s="469"/>
      <c r="GWI15" s="469"/>
      <c r="GWJ15" s="469"/>
      <c r="GWK15" s="469"/>
      <c r="GWL15" s="469"/>
      <c r="GWM15" s="469"/>
      <c r="GWN15" s="469"/>
      <c r="GWO15" s="469"/>
      <c r="GWP15" s="469"/>
      <c r="GWQ15" s="469"/>
      <c r="GWR15" s="469"/>
      <c r="GWS15" s="469"/>
      <c r="GWT15" s="469"/>
      <c r="GWU15" s="469"/>
      <c r="GWV15" s="469"/>
      <c r="GWW15" s="469"/>
      <c r="GWX15" s="469"/>
      <c r="GWY15" s="469"/>
      <c r="GWZ15" s="469"/>
      <c r="GXA15" s="469"/>
      <c r="GXB15" s="469"/>
      <c r="GXC15" s="469"/>
      <c r="GXD15" s="469"/>
      <c r="GXE15" s="469"/>
      <c r="GXF15" s="469"/>
      <c r="GXG15" s="469"/>
      <c r="GXH15" s="469"/>
      <c r="GXI15" s="469"/>
      <c r="GXJ15" s="469"/>
      <c r="GXK15" s="469"/>
      <c r="GXL15" s="469"/>
      <c r="GXM15" s="469"/>
      <c r="GXN15" s="469"/>
      <c r="GXO15" s="469"/>
      <c r="GXP15" s="469"/>
      <c r="GXQ15" s="469"/>
      <c r="GXR15" s="469"/>
      <c r="GXS15" s="469"/>
      <c r="GXT15" s="469"/>
      <c r="GXU15" s="469"/>
      <c r="GXV15" s="469"/>
      <c r="GXW15" s="469"/>
      <c r="GXX15" s="469"/>
      <c r="GXY15" s="469"/>
      <c r="GXZ15" s="469"/>
      <c r="GYA15" s="469"/>
      <c r="GYB15" s="469"/>
      <c r="GYC15" s="469"/>
      <c r="GYD15" s="469"/>
      <c r="GYE15" s="469"/>
      <c r="GYF15" s="469"/>
      <c r="GYG15" s="469"/>
      <c r="GYH15" s="469"/>
      <c r="GYI15" s="469"/>
      <c r="GYJ15" s="469"/>
      <c r="GYK15" s="469"/>
      <c r="GYL15" s="469"/>
      <c r="GYM15" s="469"/>
      <c r="GYN15" s="469"/>
      <c r="GYO15" s="469"/>
      <c r="GYP15" s="469"/>
      <c r="GYQ15" s="469"/>
      <c r="GYR15" s="469"/>
      <c r="GYS15" s="469"/>
      <c r="GYT15" s="469"/>
      <c r="GYU15" s="469"/>
      <c r="GYV15" s="469"/>
      <c r="GYW15" s="469"/>
      <c r="GYX15" s="469"/>
      <c r="GYY15" s="469"/>
      <c r="GYZ15" s="469"/>
      <c r="GZA15" s="469"/>
      <c r="GZB15" s="469"/>
      <c r="GZC15" s="469"/>
      <c r="GZD15" s="469"/>
      <c r="GZE15" s="469"/>
      <c r="GZF15" s="469"/>
      <c r="GZG15" s="469"/>
      <c r="GZH15" s="469"/>
      <c r="GZI15" s="469"/>
      <c r="GZJ15" s="469"/>
      <c r="GZK15" s="469"/>
      <c r="GZL15" s="469"/>
      <c r="GZM15" s="469"/>
      <c r="GZN15" s="469"/>
      <c r="GZO15" s="469"/>
      <c r="GZP15" s="469"/>
      <c r="GZQ15" s="469"/>
      <c r="GZR15" s="469"/>
      <c r="GZS15" s="469"/>
      <c r="GZT15" s="469"/>
      <c r="GZU15" s="469"/>
      <c r="GZV15" s="469"/>
      <c r="GZW15" s="469"/>
      <c r="GZX15" s="469"/>
      <c r="GZY15" s="469"/>
      <c r="GZZ15" s="469"/>
      <c r="HAA15" s="469"/>
      <c r="HAB15" s="469"/>
      <c r="HAC15" s="469"/>
      <c r="HAD15" s="469"/>
      <c r="HAE15" s="469"/>
      <c r="HAF15" s="469"/>
      <c r="HAG15" s="469"/>
      <c r="HAH15" s="469"/>
      <c r="HAI15" s="469"/>
      <c r="HAJ15" s="469"/>
      <c r="HAK15" s="469"/>
      <c r="HAL15" s="469"/>
      <c r="HAM15" s="469"/>
      <c r="HAN15" s="469"/>
      <c r="HAO15" s="469"/>
      <c r="HAP15" s="469"/>
      <c r="HAQ15" s="469"/>
      <c r="HAR15" s="469"/>
      <c r="HAS15" s="469"/>
      <c r="HAT15" s="469"/>
      <c r="HAU15" s="469"/>
      <c r="HAV15" s="469"/>
      <c r="HAW15" s="469"/>
      <c r="HAX15" s="469"/>
      <c r="HAY15" s="469"/>
      <c r="HAZ15" s="469"/>
      <c r="HBA15" s="469"/>
      <c r="HBB15" s="469"/>
      <c r="HBC15" s="469"/>
      <c r="HBD15" s="469"/>
      <c r="HBE15" s="469"/>
      <c r="HBF15" s="469"/>
      <c r="HBG15" s="469"/>
      <c r="HBH15" s="469"/>
      <c r="HBI15" s="469"/>
      <c r="HBJ15" s="469"/>
      <c r="HBK15" s="469"/>
      <c r="HBL15" s="469"/>
      <c r="HBM15" s="469"/>
      <c r="HBN15" s="469"/>
      <c r="HBO15" s="469"/>
      <c r="HBP15" s="469"/>
      <c r="HBQ15" s="469"/>
      <c r="HBR15" s="469"/>
      <c r="HBS15" s="469"/>
      <c r="HBT15" s="469"/>
      <c r="HBU15" s="469"/>
      <c r="HBV15" s="469"/>
      <c r="HBW15" s="469"/>
      <c r="HBX15" s="469"/>
      <c r="HBY15" s="469"/>
      <c r="HBZ15" s="469"/>
      <c r="HCA15" s="469"/>
      <c r="HCB15" s="469"/>
      <c r="HCC15" s="469"/>
      <c r="HCD15" s="469"/>
      <c r="HCE15" s="469"/>
      <c r="HCF15" s="469"/>
      <c r="HCG15" s="469"/>
      <c r="HCH15" s="469"/>
      <c r="HCI15" s="469"/>
      <c r="HCJ15" s="469"/>
      <c r="HCK15" s="469"/>
      <c r="HCL15" s="469"/>
      <c r="HCM15" s="469"/>
      <c r="HCN15" s="469"/>
      <c r="HCO15" s="469"/>
      <c r="HCP15" s="469"/>
      <c r="HCQ15" s="469"/>
      <c r="HCR15" s="469"/>
      <c r="HCS15" s="469"/>
      <c r="HCT15" s="469"/>
      <c r="HCU15" s="469"/>
      <c r="HCV15" s="469"/>
      <c r="HCW15" s="469"/>
      <c r="HCX15" s="469"/>
      <c r="HCY15" s="469"/>
      <c r="HCZ15" s="469"/>
      <c r="HDA15" s="469"/>
      <c r="HDB15" s="469"/>
      <c r="HDC15" s="469"/>
      <c r="HDD15" s="469"/>
      <c r="HDE15" s="469"/>
      <c r="HDF15" s="469"/>
      <c r="HDG15" s="469"/>
      <c r="HDH15" s="469"/>
      <c r="HDI15" s="469"/>
      <c r="HDJ15" s="469"/>
      <c r="HDK15" s="469"/>
      <c r="HDL15" s="469"/>
      <c r="HDM15" s="469"/>
      <c r="HDN15" s="469"/>
      <c r="HDO15" s="469"/>
      <c r="HDP15" s="469"/>
      <c r="HDQ15" s="469"/>
      <c r="HDR15" s="469"/>
      <c r="HDS15" s="469"/>
      <c r="HDT15" s="469"/>
      <c r="HDU15" s="469"/>
      <c r="HDV15" s="469"/>
      <c r="HDW15" s="469"/>
      <c r="HDX15" s="469"/>
      <c r="HDY15" s="469"/>
      <c r="HDZ15" s="469"/>
      <c r="HEA15" s="469"/>
      <c r="HEB15" s="469"/>
      <c r="HEC15" s="469"/>
      <c r="HED15" s="469"/>
      <c r="HEE15" s="469"/>
      <c r="HEF15" s="469"/>
      <c r="HEG15" s="469"/>
      <c r="HEH15" s="469"/>
      <c r="HEI15" s="469"/>
      <c r="HEJ15" s="469"/>
      <c r="HEK15" s="469"/>
      <c r="HEL15" s="469"/>
      <c r="HEM15" s="469"/>
      <c r="HEN15" s="469"/>
      <c r="HEO15" s="469"/>
      <c r="HEP15" s="469"/>
      <c r="HEQ15" s="469"/>
      <c r="HER15" s="469"/>
      <c r="HES15" s="469"/>
      <c r="HET15" s="469"/>
      <c r="HEU15" s="469"/>
      <c r="HEV15" s="469"/>
      <c r="HEW15" s="469"/>
      <c r="HEX15" s="469"/>
      <c r="HEY15" s="469"/>
      <c r="HEZ15" s="469"/>
      <c r="HFA15" s="469"/>
      <c r="HFB15" s="469"/>
      <c r="HFC15" s="469"/>
      <c r="HFD15" s="469"/>
      <c r="HFE15" s="469"/>
      <c r="HFF15" s="469"/>
      <c r="HFG15" s="469"/>
      <c r="HFH15" s="469"/>
      <c r="HFI15" s="469"/>
      <c r="HFJ15" s="469"/>
      <c r="HFK15" s="469"/>
      <c r="HFL15" s="469"/>
      <c r="HFM15" s="469"/>
      <c r="HFN15" s="469"/>
      <c r="HFO15" s="469"/>
      <c r="HFP15" s="469"/>
      <c r="HFQ15" s="469"/>
      <c r="HFR15" s="469"/>
      <c r="HFS15" s="469"/>
      <c r="HFT15" s="469"/>
      <c r="HFU15" s="469"/>
      <c r="HFV15" s="469"/>
      <c r="HFW15" s="469"/>
      <c r="HFX15" s="469"/>
      <c r="HFY15" s="469"/>
      <c r="HFZ15" s="469"/>
      <c r="HGA15" s="469"/>
      <c r="HGB15" s="469"/>
      <c r="HGC15" s="469"/>
      <c r="HGD15" s="469"/>
      <c r="HGE15" s="469"/>
      <c r="HGF15" s="469"/>
      <c r="HGG15" s="469"/>
      <c r="HGH15" s="469"/>
      <c r="HGI15" s="469"/>
      <c r="HGJ15" s="469"/>
      <c r="HGK15" s="469"/>
      <c r="HGL15" s="469"/>
      <c r="HGM15" s="469"/>
      <c r="HGN15" s="469"/>
      <c r="HGO15" s="469"/>
      <c r="HGP15" s="469"/>
      <c r="HGQ15" s="469"/>
      <c r="HGR15" s="469"/>
      <c r="HGS15" s="469"/>
      <c r="HGT15" s="469"/>
      <c r="HGU15" s="469"/>
      <c r="HGV15" s="469"/>
      <c r="HGW15" s="469"/>
      <c r="HGX15" s="469"/>
      <c r="HGY15" s="469"/>
      <c r="HGZ15" s="469"/>
      <c r="HHA15" s="469"/>
      <c r="HHB15" s="469"/>
      <c r="HHC15" s="469"/>
      <c r="HHD15" s="469"/>
      <c r="HHE15" s="469"/>
      <c r="HHF15" s="469"/>
      <c r="HHG15" s="469"/>
      <c r="HHH15" s="469"/>
      <c r="HHI15" s="469"/>
      <c r="HHJ15" s="469"/>
      <c r="HHK15" s="469"/>
      <c r="HHL15" s="469"/>
      <c r="HHM15" s="469"/>
      <c r="HHN15" s="469"/>
      <c r="HHO15" s="469"/>
      <c r="HHP15" s="469"/>
      <c r="HHQ15" s="469"/>
      <c r="HHR15" s="469"/>
      <c r="HHS15" s="469"/>
      <c r="HHT15" s="469"/>
      <c r="HHU15" s="469"/>
      <c r="HHV15" s="469"/>
      <c r="HHW15" s="469"/>
      <c r="HHX15" s="469"/>
      <c r="HHY15" s="469"/>
      <c r="HHZ15" s="469"/>
      <c r="HIA15" s="469"/>
      <c r="HIB15" s="469"/>
      <c r="HIC15" s="469"/>
      <c r="HID15" s="469"/>
      <c r="HIE15" s="469"/>
      <c r="HIF15" s="469"/>
      <c r="HIG15" s="469"/>
      <c r="HIH15" s="469"/>
      <c r="HII15" s="469"/>
      <c r="HIJ15" s="469"/>
      <c r="HIK15" s="469"/>
      <c r="HIL15" s="469"/>
      <c r="HIM15" s="469"/>
      <c r="HIN15" s="469"/>
      <c r="HIO15" s="469"/>
      <c r="HIP15" s="469"/>
      <c r="HIQ15" s="469"/>
      <c r="HIR15" s="469"/>
      <c r="HIS15" s="469"/>
      <c r="HIT15" s="469"/>
      <c r="HIU15" s="469"/>
      <c r="HIV15" s="469"/>
      <c r="HIW15" s="469"/>
      <c r="HIX15" s="469"/>
      <c r="HIY15" s="469"/>
      <c r="HIZ15" s="469"/>
      <c r="HJA15" s="469"/>
      <c r="HJB15" s="469"/>
      <c r="HJC15" s="469"/>
      <c r="HJD15" s="469"/>
      <c r="HJE15" s="469"/>
      <c r="HJF15" s="469"/>
      <c r="HJG15" s="469"/>
      <c r="HJH15" s="469"/>
      <c r="HJI15" s="469"/>
      <c r="HJJ15" s="469"/>
      <c r="HJK15" s="469"/>
      <c r="HJL15" s="469"/>
      <c r="HJM15" s="469"/>
      <c r="HJN15" s="469"/>
      <c r="HJO15" s="469"/>
      <c r="HJP15" s="469"/>
      <c r="HJQ15" s="469"/>
      <c r="HJR15" s="469"/>
      <c r="HJS15" s="469"/>
      <c r="HJT15" s="469"/>
      <c r="HJU15" s="469"/>
      <c r="HJV15" s="469"/>
      <c r="HJW15" s="469"/>
      <c r="HJX15" s="469"/>
      <c r="HJY15" s="469"/>
      <c r="HJZ15" s="469"/>
      <c r="HKA15" s="469"/>
      <c r="HKB15" s="469"/>
      <c r="HKC15" s="469"/>
      <c r="HKD15" s="469"/>
      <c r="HKE15" s="469"/>
      <c r="HKF15" s="469"/>
      <c r="HKG15" s="469"/>
      <c r="HKH15" s="469"/>
      <c r="HKI15" s="469"/>
      <c r="HKJ15" s="469"/>
      <c r="HKK15" s="469"/>
      <c r="HKL15" s="469"/>
      <c r="HKM15" s="469"/>
      <c r="HKN15" s="469"/>
      <c r="HKO15" s="469"/>
      <c r="HKP15" s="469"/>
      <c r="HKQ15" s="469"/>
      <c r="HKR15" s="469"/>
      <c r="HKS15" s="469"/>
      <c r="HKT15" s="469"/>
      <c r="HKU15" s="469"/>
      <c r="HKV15" s="469"/>
      <c r="HKW15" s="469"/>
      <c r="HKX15" s="469"/>
      <c r="HKY15" s="469"/>
      <c r="HKZ15" s="469"/>
      <c r="HLA15" s="469"/>
      <c r="HLB15" s="469"/>
      <c r="HLC15" s="469"/>
      <c r="HLD15" s="469"/>
      <c r="HLE15" s="469"/>
      <c r="HLF15" s="469"/>
      <c r="HLG15" s="469"/>
      <c r="HLH15" s="469"/>
      <c r="HLI15" s="469"/>
      <c r="HLJ15" s="469"/>
      <c r="HLK15" s="469"/>
      <c r="HLL15" s="469"/>
      <c r="HLM15" s="469"/>
      <c r="HLN15" s="469"/>
      <c r="HLO15" s="469"/>
      <c r="HLP15" s="469"/>
      <c r="HLQ15" s="469"/>
      <c r="HLR15" s="469"/>
      <c r="HLS15" s="469"/>
      <c r="HLT15" s="469"/>
      <c r="HLU15" s="469"/>
      <c r="HLV15" s="469"/>
      <c r="HLW15" s="469"/>
      <c r="HLX15" s="469"/>
      <c r="HLY15" s="469"/>
      <c r="HLZ15" s="469"/>
      <c r="HMA15" s="469"/>
      <c r="HMB15" s="469"/>
      <c r="HMC15" s="469"/>
      <c r="HMD15" s="469"/>
      <c r="HME15" s="469"/>
      <c r="HMF15" s="469"/>
      <c r="HMG15" s="469"/>
      <c r="HMH15" s="469"/>
      <c r="HMI15" s="469"/>
      <c r="HMJ15" s="469"/>
      <c r="HMK15" s="469"/>
      <c r="HML15" s="469"/>
      <c r="HMM15" s="469"/>
      <c r="HMN15" s="469"/>
      <c r="HMO15" s="469"/>
      <c r="HMP15" s="469"/>
      <c r="HMQ15" s="469"/>
      <c r="HMR15" s="469"/>
      <c r="HMS15" s="469"/>
      <c r="HMT15" s="469"/>
      <c r="HMU15" s="469"/>
      <c r="HMV15" s="469"/>
      <c r="HMW15" s="469"/>
      <c r="HMX15" s="469"/>
      <c r="HMY15" s="469"/>
      <c r="HMZ15" s="469"/>
      <c r="HNA15" s="469"/>
      <c r="HNB15" s="469"/>
      <c r="HNC15" s="469"/>
      <c r="HND15" s="469"/>
      <c r="HNE15" s="469"/>
      <c r="HNF15" s="469"/>
      <c r="HNG15" s="469"/>
      <c r="HNH15" s="469"/>
      <c r="HNI15" s="469"/>
      <c r="HNJ15" s="469"/>
      <c r="HNK15" s="469"/>
      <c r="HNL15" s="469"/>
      <c r="HNM15" s="469"/>
      <c r="HNN15" s="469"/>
      <c r="HNO15" s="469"/>
      <c r="HNP15" s="469"/>
      <c r="HNQ15" s="469"/>
      <c r="HNR15" s="469"/>
      <c r="HNS15" s="469"/>
      <c r="HNT15" s="469"/>
      <c r="HNU15" s="469"/>
      <c r="HNV15" s="469"/>
      <c r="HNW15" s="469"/>
      <c r="HNX15" s="469"/>
      <c r="HNY15" s="469"/>
      <c r="HNZ15" s="469"/>
      <c r="HOA15" s="469"/>
      <c r="HOB15" s="469"/>
      <c r="HOC15" s="469"/>
      <c r="HOD15" s="469"/>
      <c r="HOE15" s="469"/>
      <c r="HOF15" s="469"/>
      <c r="HOG15" s="469"/>
      <c r="HOH15" s="469"/>
      <c r="HOI15" s="469"/>
      <c r="HOJ15" s="469"/>
      <c r="HOK15" s="469"/>
      <c r="HOL15" s="469"/>
      <c r="HOM15" s="469"/>
      <c r="HON15" s="469"/>
      <c r="HOO15" s="469"/>
      <c r="HOP15" s="469"/>
      <c r="HOQ15" s="469"/>
      <c r="HOR15" s="469"/>
      <c r="HOS15" s="469"/>
      <c r="HOT15" s="469"/>
      <c r="HOU15" s="469"/>
      <c r="HOV15" s="469"/>
      <c r="HOW15" s="469"/>
      <c r="HOX15" s="469"/>
      <c r="HOY15" s="469"/>
      <c r="HOZ15" s="469"/>
      <c r="HPA15" s="469"/>
      <c r="HPB15" s="469"/>
      <c r="HPC15" s="469"/>
      <c r="HPD15" s="469"/>
      <c r="HPE15" s="469"/>
      <c r="HPF15" s="469"/>
      <c r="HPG15" s="469"/>
      <c r="HPH15" s="469"/>
      <c r="HPI15" s="469"/>
      <c r="HPJ15" s="469"/>
      <c r="HPK15" s="469"/>
      <c r="HPL15" s="469"/>
      <c r="HPM15" s="469"/>
      <c r="HPN15" s="469"/>
      <c r="HPO15" s="469"/>
      <c r="HPP15" s="469"/>
      <c r="HPQ15" s="469"/>
      <c r="HPR15" s="469"/>
      <c r="HPS15" s="469"/>
      <c r="HPT15" s="469"/>
      <c r="HPU15" s="469"/>
      <c r="HPV15" s="469"/>
      <c r="HPW15" s="469"/>
      <c r="HPX15" s="469"/>
      <c r="HPY15" s="469"/>
      <c r="HPZ15" s="469"/>
      <c r="HQA15" s="469"/>
      <c r="HQB15" s="469"/>
      <c r="HQC15" s="469"/>
      <c r="HQD15" s="469"/>
      <c r="HQE15" s="469"/>
      <c r="HQF15" s="469"/>
      <c r="HQG15" s="469"/>
      <c r="HQH15" s="469"/>
      <c r="HQI15" s="469"/>
      <c r="HQJ15" s="469"/>
      <c r="HQK15" s="469"/>
      <c r="HQL15" s="469"/>
      <c r="HQM15" s="469"/>
      <c r="HQN15" s="469"/>
      <c r="HQO15" s="469"/>
      <c r="HQP15" s="469"/>
      <c r="HQQ15" s="469"/>
      <c r="HQR15" s="469"/>
      <c r="HQS15" s="469"/>
      <c r="HQT15" s="469"/>
      <c r="HQU15" s="469"/>
      <c r="HQV15" s="469"/>
      <c r="HQW15" s="469"/>
      <c r="HQX15" s="469"/>
      <c r="HQY15" s="469"/>
      <c r="HQZ15" s="469"/>
      <c r="HRA15" s="469"/>
      <c r="HRB15" s="469"/>
      <c r="HRC15" s="469"/>
      <c r="HRD15" s="469"/>
      <c r="HRE15" s="469"/>
      <c r="HRF15" s="469"/>
      <c r="HRG15" s="469"/>
      <c r="HRH15" s="469"/>
      <c r="HRI15" s="469"/>
      <c r="HRJ15" s="469"/>
      <c r="HRK15" s="469"/>
      <c r="HRL15" s="469"/>
      <c r="HRM15" s="469"/>
      <c r="HRN15" s="469"/>
      <c r="HRO15" s="469"/>
      <c r="HRP15" s="469"/>
      <c r="HRQ15" s="469"/>
      <c r="HRR15" s="469"/>
      <c r="HRS15" s="469"/>
      <c r="HRT15" s="469"/>
      <c r="HRU15" s="469"/>
      <c r="HRV15" s="469"/>
      <c r="HRW15" s="469"/>
      <c r="HRX15" s="469"/>
      <c r="HRY15" s="469"/>
      <c r="HRZ15" s="469"/>
      <c r="HSA15" s="469"/>
      <c r="HSB15" s="469"/>
      <c r="HSC15" s="469"/>
      <c r="HSD15" s="469"/>
      <c r="HSE15" s="469"/>
      <c r="HSF15" s="469"/>
      <c r="HSG15" s="469"/>
      <c r="HSH15" s="469"/>
      <c r="HSI15" s="469"/>
      <c r="HSJ15" s="469"/>
      <c r="HSK15" s="469"/>
      <c r="HSL15" s="469"/>
      <c r="HSM15" s="469"/>
      <c r="HSN15" s="469"/>
      <c r="HSO15" s="469"/>
      <c r="HSP15" s="469"/>
      <c r="HSQ15" s="469"/>
      <c r="HSR15" s="469"/>
      <c r="HSS15" s="469"/>
      <c r="HST15" s="469"/>
      <c r="HSU15" s="469"/>
      <c r="HSV15" s="469"/>
      <c r="HSW15" s="469"/>
      <c r="HSX15" s="469"/>
      <c r="HSY15" s="469"/>
      <c r="HSZ15" s="469"/>
      <c r="HTA15" s="469"/>
      <c r="HTB15" s="469"/>
      <c r="HTC15" s="469"/>
      <c r="HTD15" s="469"/>
      <c r="HTE15" s="469"/>
      <c r="HTF15" s="469"/>
      <c r="HTG15" s="469"/>
      <c r="HTH15" s="469"/>
      <c r="HTI15" s="469"/>
      <c r="HTJ15" s="469"/>
      <c r="HTK15" s="469"/>
      <c r="HTL15" s="469"/>
      <c r="HTM15" s="469"/>
      <c r="HTN15" s="469"/>
      <c r="HTO15" s="469"/>
      <c r="HTP15" s="469"/>
      <c r="HTQ15" s="469"/>
      <c r="HTR15" s="469"/>
      <c r="HTS15" s="469"/>
      <c r="HTT15" s="469"/>
      <c r="HTU15" s="469"/>
      <c r="HTV15" s="469"/>
      <c r="HTW15" s="469"/>
      <c r="HTX15" s="469"/>
      <c r="HTY15" s="469"/>
      <c r="HTZ15" s="469"/>
      <c r="HUA15" s="469"/>
      <c r="HUB15" s="469"/>
      <c r="HUC15" s="469"/>
      <c r="HUD15" s="469"/>
      <c r="HUE15" s="469"/>
      <c r="HUF15" s="469"/>
      <c r="HUG15" s="469"/>
      <c r="HUH15" s="469"/>
      <c r="HUI15" s="469"/>
      <c r="HUJ15" s="469"/>
      <c r="HUK15" s="469"/>
      <c r="HUL15" s="469"/>
      <c r="HUM15" s="469"/>
      <c r="HUN15" s="469"/>
      <c r="HUO15" s="469"/>
      <c r="HUP15" s="469"/>
      <c r="HUQ15" s="469"/>
      <c r="HUR15" s="469"/>
      <c r="HUS15" s="469"/>
      <c r="HUT15" s="469"/>
      <c r="HUU15" s="469"/>
      <c r="HUV15" s="469"/>
      <c r="HUW15" s="469"/>
      <c r="HUX15" s="469"/>
      <c r="HUY15" s="469"/>
      <c r="HUZ15" s="469"/>
      <c r="HVA15" s="469"/>
      <c r="HVB15" s="469"/>
      <c r="HVC15" s="469"/>
      <c r="HVD15" s="469"/>
      <c r="HVE15" s="469"/>
      <c r="HVF15" s="469"/>
      <c r="HVG15" s="469"/>
      <c r="HVH15" s="469"/>
      <c r="HVI15" s="469"/>
      <c r="HVJ15" s="469"/>
      <c r="HVK15" s="469"/>
      <c r="HVL15" s="469"/>
      <c r="HVM15" s="469"/>
      <c r="HVN15" s="469"/>
      <c r="HVO15" s="469"/>
      <c r="HVP15" s="469"/>
      <c r="HVQ15" s="469"/>
      <c r="HVR15" s="469"/>
      <c r="HVS15" s="469"/>
      <c r="HVT15" s="469"/>
      <c r="HVU15" s="469"/>
      <c r="HVV15" s="469"/>
      <c r="HVW15" s="469"/>
      <c r="HVX15" s="469"/>
      <c r="HVY15" s="469"/>
      <c r="HVZ15" s="469"/>
      <c r="HWA15" s="469"/>
      <c r="HWB15" s="469"/>
      <c r="HWC15" s="469"/>
      <c r="HWD15" s="469"/>
      <c r="HWE15" s="469"/>
      <c r="HWF15" s="469"/>
      <c r="HWG15" s="469"/>
      <c r="HWH15" s="469"/>
      <c r="HWI15" s="469"/>
      <c r="HWJ15" s="469"/>
      <c r="HWK15" s="469"/>
      <c r="HWL15" s="469"/>
      <c r="HWM15" s="469"/>
      <c r="HWN15" s="469"/>
      <c r="HWO15" s="469"/>
      <c r="HWP15" s="469"/>
      <c r="HWQ15" s="469"/>
      <c r="HWR15" s="469"/>
      <c r="HWS15" s="469"/>
      <c r="HWT15" s="469"/>
      <c r="HWU15" s="469"/>
      <c r="HWV15" s="469"/>
      <c r="HWW15" s="469"/>
      <c r="HWX15" s="469"/>
      <c r="HWY15" s="469"/>
      <c r="HWZ15" s="469"/>
      <c r="HXA15" s="469"/>
      <c r="HXB15" s="469"/>
      <c r="HXC15" s="469"/>
      <c r="HXD15" s="469"/>
      <c r="HXE15" s="469"/>
      <c r="HXF15" s="469"/>
      <c r="HXG15" s="469"/>
      <c r="HXH15" s="469"/>
      <c r="HXI15" s="469"/>
      <c r="HXJ15" s="469"/>
      <c r="HXK15" s="469"/>
      <c r="HXL15" s="469"/>
      <c r="HXM15" s="469"/>
      <c r="HXN15" s="469"/>
      <c r="HXO15" s="469"/>
      <c r="HXP15" s="469"/>
      <c r="HXQ15" s="469"/>
      <c r="HXR15" s="469"/>
      <c r="HXS15" s="469"/>
      <c r="HXT15" s="469"/>
      <c r="HXU15" s="469"/>
      <c r="HXV15" s="469"/>
      <c r="HXW15" s="469"/>
      <c r="HXX15" s="469"/>
      <c r="HXY15" s="469"/>
      <c r="HXZ15" s="469"/>
      <c r="HYA15" s="469"/>
      <c r="HYB15" s="469"/>
      <c r="HYC15" s="469"/>
      <c r="HYD15" s="469"/>
      <c r="HYE15" s="469"/>
      <c r="HYF15" s="469"/>
      <c r="HYG15" s="469"/>
      <c r="HYH15" s="469"/>
      <c r="HYI15" s="469"/>
      <c r="HYJ15" s="469"/>
      <c r="HYK15" s="469"/>
      <c r="HYL15" s="469"/>
      <c r="HYM15" s="469"/>
      <c r="HYN15" s="469"/>
      <c r="HYO15" s="469"/>
      <c r="HYP15" s="469"/>
      <c r="HYQ15" s="469"/>
      <c r="HYR15" s="469"/>
      <c r="HYS15" s="469"/>
      <c r="HYT15" s="469"/>
      <c r="HYU15" s="469"/>
      <c r="HYV15" s="469"/>
      <c r="HYW15" s="469"/>
      <c r="HYX15" s="469"/>
      <c r="HYY15" s="469"/>
      <c r="HYZ15" s="469"/>
      <c r="HZA15" s="469"/>
      <c r="HZB15" s="469"/>
      <c r="HZC15" s="469"/>
      <c r="HZD15" s="469"/>
      <c r="HZE15" s="469"/>
      <c r="HZF15" s="469"/>
      <c r="HZG15" s="469"/>
      <c r="HZH15" s="469"/>
      <c r="HZI15" s="469"/>
      <c r="HZJ15" s="469"/>
      <c r="HZK15" s="469"/>
      <c r="HZL15" s="469"/>
      <c r="HZM15" s="469"/>
      <c r="HZN15" s="469"/>
      <c r="HZO15" s="469"/>
      <c r="HZP15" s="469"/>
      <c r="HZQ15" s="469"/>
      <c r="HZR15" s="469"/>
      <c r="HZS15" s="469"/>
      <c r="HZT15" s="469"/>
      <c r="HZU15" s="469"/>
      <c r="HZV15" s="469"/>
      <c r="HZW15" s="469"/>
      <c r="HZX15" s="469"/>
      <c r="HZY15" s="469"/>
      <c r="HZZ15" s="469"/>
      <c r="IAA15" s="469"/>
      <c r="IAB15" s="469"/>
      <c r="IAC15" s="469"/>
      <c r="IAD15" s="469"/>
      <c r="IAE15" s="469"/>
      <c r="IAF15" s="469"/>
      <c r="IAG15" s="469"/>
      <c r="IAH15" s="469"/>
      <c r="IAI15" s="469"/>
      <c r="IAJ15" s="469"/>
      <c r="IAK15" s="469"/>
      <c r="IAL15" s="469"/>
      <c r="IAM15" s="469"/>
      <c r="IAN15" s="469"/>
      <c r="IAO15" s="469"/>
      <c r="IAP15" s="469"/>
      <c r="IAQ15" s="469"/>
      <c r="IAR15" s="469"/>
      <c r="IAS15" s="469"/>
      <c r="IAT15" s="469"/>
      <c r="IAU15" s="469"/>
      <c r="IAV15" s="469"/>
      <c r="IAW15" s="469"/>
      <c r="IAX15" s="469"/>
      <c r="IAY15" s="469"/>
      <c r="IAZ15" s="469"/>
      <c r="IBA15" s="469"/>
      <c r="IBB15" s="469"/>
      <c r="IBC15" s="469"/>
      <c r="IBD15" s="469"/>
      <c r="IBE15" s="469"/>
      <c r="IBF15" s="469"/>
      <c r="IBG15" s="469"/>
      <c r="IBH15" s="469"/>
      <c r="IBI15" s="469"/>
      <c r="IBJ15" s="469"/>
      <c r="IBK15" s="469"/>
      <c r="IBL15" s="469"/>
      <c r="IBM15" s="469"/>
      <c r="IBN15" s="469"/>
      <c r="IBO15" s="469"/>
      <c r="IBP15" s="469"/>
      <c r="IBQ15" s="469"/>
      <c r="IBR15" s="469"/>
      <c r="IBS15" s="469"/>
      <c r="IBT15" s="469"/>
      <c r="IBU15" s="469"/>
      <c r="IBV15" s="469"/>
      <c r="IBW15" s="469"/>
      <c r="IBX15" s="469"/>
      <c r="IBY15" s="469"/>
      <c r="IBZ15" s="469"/>
      <c r="ICA15" s="469"/>
      <c r="ICB15" s="469"/>
      <c r="ICC15" s="469"/>
      <c r="ICD15" s="469"/>
      <c r="ICE15" s="469"/>
      <c r="ICF15" s="469"/>
      <c r="ICG15" s="469"/>
      <c r="ICH15" s="469"/>
      <c r="ICI15" s="469"/>
      <c r="ICJ15" s="469"/>
      <c r="ICK15" s="469"/>
      <c r="ICL15" s="469"/>
      <c r="ICM15" s="469"/>
      <c r="ICN15" s="469"/>
      <c r="ICO15" s="469"/>
      <c r="ICP15" s="469"/>
      <c r="ICQ15" s="469"/>
      <c r="ICR15" s="469"/>
      <c r="ICS15" s="469"/>
      <c r="ICT15" s="469"/>
      <c r="ICU15" s="469"/>
      <c r="ICV15" s="469"/>
      <c r="ICW15" s="469"/>
      <c r="ICX15" s="469"/>
      <c r="ICY15" s="469"/>
      <c r="ICZ15" s="469"/>
      <c r="IDA15" s="469"/>
      <c r="IDB15" s="469"/>
      <c r="IDC15" s="469"/>
      <c r="IDD15" s="469"/>
      <c r="IDE15" s="469"/>
      <c r="IDF15" s="469"/>
      <c r="IDG15" s="469"/>
      <c r="IDH15" s="469"/>
      <c r="IDI15" s="469"/>
      <c r="IDJ15" s="469"/>
      <c r="IDK15" s="469"/>
      <c r="IDL15" s="469"/>
      <c r="IDM15" s="469"/>
      <c r="IDN15" s="469"/>
      <c r="IDO15" s="469"/>
      <c r="IDP15" s="469"/>
      <c r="IDQ15" s="469"/>
      <c r="IDR15" s="469"/>
      <c r="IDS15" s="469"/>
      <c r="IDT15" s="469"/>
      <c r="IDU15" s="469"/>
      <c r="IDV15" s="469"/>
      <c r="IDW15" s="469"/>
      <c r="IDX15" s="469"/>
      <c r="IDY15" s="469"/>
      <c r="IDZ15" s="469"/>
      <c r="IEA15" s="469"/>
      <c r="IEB15" s="469"/>
      <c r="IEC15" s="469"/>
      <c r="IED15" s="469"/>
      <c r="IEE15" s="469"/>
      <c r="IEF15" s="469"/>
      <c r="IEG15" s="469"/>
      <c r="IEH15" s="469"/>
      <c r="IEI15" s="469"/>
      <c r="IEJ15" s="469"/>
      <c r="IEK15" s="469"/>
      <c r="IEL15" s="469"/>
      <c r="IEM15" s="469"/>
      <c r="IEN15" s="469"/>
      <c r="IEO15" s="469"/>
      <c r="IEP15" s="469"/>
      <c r="IEQ15" s="469"/>
      <c r="IER15" s="469"/>
      <c r="IES15" s="469"/>
      <c r="IET15" s="469"/>
      <c r="IEU15" s="469"/>
      <c r="IEV15" s="469"/>
      <c r="IEW15" s="469"/>
      <c r="IEX15" s="469"/>
      <c r="IEY15" s="469"/>
      <c r="IEZ15" s="469"/>
      <c r="IFA15" s="469"/>
      <c r="IFB15" s="469"/>
      <c r="IFC15" s="469"/>
      <c r="IFD15" s="469"/>
      <c r="IFE15" s="469"/>
      <c r="IFF15" s="469"/>
      <c r="IFG15" s="469"/>
      <c r="IFH15" s="469"/>
      <c r="IFI15" s="469"/>
      <c r="IFJ15" s="469"/>
      <c r="IFK15" s="469"/>
      <c r="IFL15" s="469"/>
      <c r="IFM15" s="469"/>
      <c r="IFN15" s="469"/>
      <c r="IFO15" s="469"/>
      <c r="IFP15" s="469"/>
      <c r="IFQ15" s="469"/>
      <c r="IFR15" s="469"/>
      <c r="IFS15" s="469"/>
      <c r="IFT15" s="469"/>
      <c r="IFU15" s="469"/>
      <c r="IFV15" s="469"/>
      <c r="IFW15" s="469"/>
      <c r="IFX15" s="469"/>
      <c r="IFY15" s="469"/>
      <c r="IFZ15" s="469"/>
      <c r="IGA15" s="469"/>
      <c r="IGB15" s="469"/>
      <c r="IGC15" s="469"/>
      <c r="IGD15" s="469"/>
      <c r="IGE15" s="469"/>
      <c r="IGF15" s="469"/>
      <c r="IGG15" s="469"/>
      <c r="IGH15" s="469"/>
      <c r="IGI15" s="469"/>
      <c r="IGJ15" s="469"/>
      <c r="IGK15" s="469"/>
      <c r="IGL15" s="469"/>
      <c r="IGM15" s="469"/>
      <c r="IGN15" s="469"/>
      <c r="IGO15" s="469"/>
      <c r="IGP15" s="469"/>
      <c r="IGQ15" s="469"/>
      <c r="IGR15" s="469"/>
      <c r="IGS15" s="469"/>
      <c r="IGT15" s="469"/>
      <c r="IGU15" s="469"/>
      <c r="IGV15" s="469"/>
      <c r="IGW15" s="469"/>
      <c r="IGX15" s="469"/>
      <c r="IGY15" s="469"/>
      <c r="IGZ15" s="469"/>
      <c r="IHA15" s="469"/>
      <c r="IHB15" s="469"/>
      <c r="IHC15" s="469"/>
      <c r="IHD15" s="469"/>
      <c r="IHE15" s="469"/>
      <c r="IHF15" s="469"/>
      <c r="IHG15" s="469"/>
      <c r="IHH15" s="469"/>
      <c r="IHI15" s="469"/>
      <c r="IHJ15" s="469"/>
      <c r="IHK15" s="469"/>
      <c r="IHL15" s="469"/>
      <c r="IHM15" s="469"/>
      <c r="IHN15" s="469"/>
      <c r="IHO15" s="469"/>
      <c r="IHP15" s="469"/>
      <c r="IHQ15" s="469"/>
      <c r="IHR15" s="469"/>
      <c r="IHS15" s="469"/>
      <c r="IHT15" s="469"/>
      <c r="IHU15" s="469"/>
      <c r="IHV15" s="469"/>
      <c r="IHW15" s="469"/>
      <c r="IHX15" s="469"/>
      <c r="IHY15" s="469"/>
      <c r="IHZ15" s="469"/>
      <c r="IIA15" s="469"/>
      <c r="IIB15" s="469"/>
      <c r="IIC15" s="469"/>
      <c r="IID15" s="469"/>
      <c r="IIE15" s="469"/>
      <c r="IIF15" s="469"/>
      <c r="IIG15" s="469"/>
      <c r="IIH15" s="469"/>
      <c r="III15" s="469"/>
      <c r="IIJ15" s="469"/>
      <c r="IIK15" s="469"/>
      <c r="IIL15" s="469"/>
      <c r="IIM15" s="469"/>
      <c r="IIN15" s="469"/>
      <c r="IIO15" s="469"/>
      <c r="IIP15" s="469"/>
      <c r="IIQ15" s="469"/>
      <c r="IIR15" s="469"/>
      <c r="IIS15" s="469"/>
      <c r="IIT15" s="469"/>
      <c r="IIU15" s="469"/>
      <c r="IIV15" s="469"/>
      <c r="IIW15" s="469"/>
      <c r="IIX15" s="469"/>
      <c r="IIY15" s="469"/>
      <c r="IIZ15" s="469"/>
      <c r="IJA15" s="469"/>
      <c r="IJB15" s="469"/>
      <c r="IJC15" s="469"/>
      <c r="IJD15" s="469"/>
      <c r="IJE15" s="469"/>
      <c r="IJF15" s="469"/>
      <c r="IJG15" s="469"/>
      <c r="IJH15" s="469"/>
      <c r="IJI15" s="469"/>
      <c r="IJJ15" s="469"/>
      <c r="IJK15" s="469"/>
      <c r="IJL15" s="469"/>
      <c r="IJM15" s="469"/>
      <c r="IJN15" s="469"/>
      <c r="IJO15" s="469"/>
      <c r="IJP15" s="469"/>
      <c r="IJQ15" s="469"/>
      <c r="IJR15" s="469"/>
      <c r="IJS15" s="469"/>
      <c r="IJT15" s="469"/>
      <c r="IJU15" s="469"/>
      <c r="IJV15" s="469"/>
      <c r="IJW15" s="469"/>
      <c r="IJX15" s="469"/>
      <c r="IJY15" s="469"/>
      <c r="IJZ15" s="469"/>
      <c r="IKA15" s="469"/>
      <c r="IKB15" s="469"/>
      <c r="IKC15" s="469"/>
      <c r="IKD15" s="469"/>
      <c r="IKE15" s="469"/>
      <c r="IKF15" s="469"/>
      <c r="IKG15" s="469"/>
      <c r="IKH15" s="469"/>
      <c r="IKI15" s="469"/>
      <c r="IKJ15" s="469"/>
      <c r="IKK15" s="469"/>
      <c r="IKL15" s="469"/>
      <c r="IKM15" s="469"/>
      <c r="IKN15" s="469"/>
      <c r="IKO15" s="469"/>
      <c r="IKP15" s="469"/>
      <c r="IKQ15" s="469"/>
      <c r="IKR15" s="469"/>
      <c r="IKS15" s="469"/>
      <c r="IKT15" s="469"/>
      <c r="IKU15" s="469"/>
      <c r="IKV15" s="469"/>
      <c r="IKW15" s="469"/>
      <c r="IKX15" s="469"/>
      <c r="IKY15" s="469"/>
      <c r="IKZ15" s="469"/>
      <c r="ILA15" s="469"/>
      <c r="ILB15" s="469"/>
      <c r="ILC15" s="469"/>
      <c r="ILD15" s="469"/>
      <c r="ILE15" s="469"/>
      <c r="ILF15" s="469"/>
      <c r="ILG15" s="469"/>
      <c r="ILH15" s="469"/>
      <c r="ILI15" s="469"/>
      <c r="ILJ15" s="469"/>
      <c r="ILK15" s="469"/>
      <c r="ILL15" s="469"/>
      <c r="ILM15" s="469"/>
      <c r="ILN15" s="469"/>
      <c r="ILO15" s="469"/>
      <c r="ILP15" s="469"/>
      <c r="ILQ15" s="469"/>
      <c r="ILR15" s="469"/>
      <c r="ILS15" s="469"/>
      <c r="ILT15" s="469"/>
      <c r="ILU15" s="469"/>
      <c r="ILV15" s="469"/>
      <c r="ILW15" s="469"/>
      <c r="ILX15" s="469"/>
      <c r="ILY15" s="469"/>
      <c r="ILZ15" s="469"/>
      <c r="IMA15" s="469"/>
      <c r="IMB15" s="469"/>
      <c r="IMC15" s="469"/>
      <c r="IMD15" s="469"/>
      <c r="IME15" s="469"/>
      <c r="IMF15" s="469"/>
      <c r="IMG15" s="469"/>
      <c r="IMH15" s="469"/>
      <c r="IMI15" s="469"/>
      <c r="IMJ15" s="469"/>
      <c r="IMK15" s="469"/>
      <c r="IML15" s="469"/>
      <c r="IMM15" s="469"/>
      <c r="IMN15" s="469"/>
      <c r="IMO15" s="469"/>
      <c r="IMP15" s="469"/>
      <c r="IMQ15" s="469"/>
      <c r="IMR15" s="469"/>
      <c r="IMS15" s="469"/>
      <c r="IMT15" s="469"/>
      <c r="IMU15" s="469"/>
      <c r="IMV15" s="469"/>
      <c r="IMW15" s="469"/>
      <c r="IMX15" s="469"/>
      <c r="IMY15" s="469"/>
      <c r="IMZ15" s="469"/>
      <c r="INA15" s="469"/>
      <c r="INB15" s="469"/>
      <c r="INC15" s="469"/>
      <c r="IND15" s="469"/>
      <c r="INE15" s="469"/>
      <c r="INF15" s="469"/>
      <c r="ING15" s="469"/>
      <c r="INH15" s="469"/>
      <c r="INI15" s="469"/>
      <c r="INJ15" s="469"/>
      <c r="INK15" s="469"/>
      <c r="INL15" s="469"/>
      <c r="INM15" s="469"/>
      <c r="INN15" s="469"/>
      <c r="INO15" s="469"/>
      <c r="INP15" s="469"/>
      <c r="INQ15" s="469"/>
      <c r="INR15" s="469"/>
      <c r="INS15" s="469"/>
      <c r="INT15" s="469"/>
      <c r="INU15" s="469"/>
      <c r="INV15" s="469"/>
      <c r="INW15" s="469"/>
      <c r="INX15" s="469"/>
      <c r="INY15" s="469"/>
      <c r="INZ15" s="469"/>
      <c r="IOA15" s="469"/>
      <c r="IOB15" s="469"/>
      <c r="IOC15" s="469"/>
      <c r="IOD15" s="469"/>
      <c r="IOE15" s="469"/>
      <c r="IOF15" s="469"/>
      <c r="IOG15" s="469"/>
      <c r="IOH15" s="469"/>
      <c r="IOI15" s="469"/>
      <c r="IOJ15" s="469"/>
      <c r="IOK15" s="469"/>
      <c r="IOL15" s="469"/>
      <c r="IOM15" s="469"/>
      <c r="ION15" s="469"/>
      <c r="IOO15" s="469"/>
      <c r="IOP15" s="469"/>
      <c r="IOQ15" s="469"/>
      <c r="IOR15" s="469"/>
      <c r="IOS15" s="469"/>
      <c r="IOT15" s="469"/>
      <c r="IOU15" s="469"/>
      <c r="IOV15" s="469"/>
      <c r="IOW15" s="469"/>
      <c r="IOX15" s="469"/>
      <c r="IOY15" s="469"/>
      <c r="IOZ15" s="469"/>
      <c r="IPA15" s="469"/>
      <c r="IPB15" s="469"/>
      <c r="IPC15" s="469"/>
      <c r="IPD15" s="469"/>
      <c r="IPE15" s="469"/>
      <c r="IPF15" s="469"/>
      <c r="IPG15" s="469"/>
      <c r="IPH15" s="469"/>
      <c r="IPI15" s="469"/>
      <c r="IPJ15" s="469"/>
      <c r="IPK15" s="469"/>
      <c r="IPL15" s="469"/>
      <c r="IPM15" s="469"/>
      <c r="IPN15" s="469"/>
      <c r="IPO15" s="469"/>
      <c r="IPP15" s="469"/>
      <c r="IPQ15" s="469"/>
      <c r="IPR15" s="469"/>
      <c r="IPS15" s="469"/>
      <c r="IPT15" s="469"/>
      <c r="IPU15" s="469"/>
      <c r="IPV15" s="469"/>
      <c r="IPW15" s="469"/>
      <c r="IPX15" s="469"/>
      <c r="IPY15" s="469"/>
      <c r="IPZ15" s="469"/>
      <c r="IQA15" s="469"/>
      <c r="IQB15" s="469"/>
      <c r="IQC15" s="469"/>
      <c r="IQD15" s="469"/>
      <c r="IQE15" s="469"/>
      <c r="IQF15" s="469"/>
      <c r="IQG15" s="469"/>
      <c r="IQH15" s="469"/>
      <c r="IQI15" s="469"/>
      <c r="IQJ15" s="469"/>
      <c r="IQK15" s="469"/>
      <c r="IQL15" s="469"/>
      <c r="IQM15" s="469"/>
      <c r="IQN15" s="469"/>
      <c r="IQO15" s="469"/>
      <c r="IQP15" s="469"/>
      <c r="IQQ15" s="469"/>
      <c r="IQR15" s="469"/>
      <c r="IQS15" s="469"/>
      <c r="IQT15" s="469"/>
      <c r="IQU15" s="469"/>
      <c r="IQV15" s="469"/>
      <c r="IQW15" s="469"/>
      <c r="IQX15" s="469"/>
      <c r="IQY15" s="469"/>
      <c r="IQZ15" s="469"/>
      <c r="IRA15" s="469"/>
      <c r="IRB15" s="469"/>
      <c r="IRC15" s="469"/>
      <c r="IRD15" s="469"/>
      <c r="IRE15" s="469"/>
      <c r="IRF15" s="469"/>
      <c r="IRG15" s="469"/>
      <c r="IRH15" s="469"/>
      <c r="IRI15" s="469"/>
      <c r="IRJ15" s="469"/>
      <c r="IRK15" s="469"/>
      <c r="IRL15" s="469"/>
      <c r="IRM15" s="469"/>
      <c r="IRN15" s="469"/>
      <c r="IRO15" s="469"/>
      <c r="IRP15" s="469"/>
      <c r="IRQ15" s="469"/>
      <c r="IRR15" s="469"/>
      <c r="IRS15" s="469"/>
      <c r="IRT15" s="469"/>
      <c r="IRU15" s="469"/>
      <c r="IRV15" s="469"/>
      <c r="IRW15" s="469"/>
      <c r="IRX15" s="469"/>
      <c r="IRY15" s="469"/>
      <c r="IRZ15" s="469"/>
      <c r="ISA15" s="469"/>
      <c r="ISB15" s="469"/>
      <c r="ISC15" s="469"/>
      <c r="ISD15" s="469"/>
      <c r="ISE15" s="469"/>
      <c r="ISF15" s="469"/>
      <c r="ISG15" s="469"/>
      <c r="ISH15" s="469"/>
      <c r="ISI15" s="469"/>
      <c r="ISJ15" s="469"/>
      <c r="ISK15" s="469"/>
      <c r="ISL15" s="469"/>
      <c r="ISM15" s="469"/>
      <c r="ISN15" s="469"/>
      <c r="ISO15" s="469"/>
      <c r="ISP15" s="469"/>
      <c r="ISQ15" s="469"/>
      <c r="ISR15" s="469"/>
      <c r="ISS15" s="469"/>
      <c r="IST15" s="469"/>
      <c r="ISU15" s="469"/>
      <c r="ISV15" s="469"/>
      <c r="ISW15" s="469"/>
      <c r="ISX15" s="469"/>
      <c r="ISY15" s="469"/>
      <c r="ISZ15" s="469"/>
      <c r="ITA15" s="469"/>
      <c r="ITB15" s="469"/>
      <c r="ITC15" s="469"/>
      <c r="ITD15" s="469"/>
      <c r="ITE15" s="469"/>
      <c r="ITF15" s="469"/>
      <c r="ITG15" s="469"/>
      <c r="ITH15" s="469"/>
      <c r="ITI15" s="469"/>
      <c r="ITJ15" s="469"/>
      <c r="ITK15" s="469"/>
      <c r="ITL15" s="469"/>
      <c r="ITM15" s="469"/>
      <c r="ITN15" s="469"/>
      <c r="ITO15" s="469"/>
      <c r="ITP15" s="469"/>
      <c r="ITQ15" s="469"/>
      <c r="ITR15" s="469"/>
      <c r="ITS15" s="469"/>
      <c r="ITT15" s="469"/>
      <c r="ITU15" s="469"/>
      <c r="ITV15" s="469"/>
      <c r="ITW15" s="469"/>
      <c r="ITX15" s="469"/>
      <c r="ITY15" s="469"/>
      <c r="ITZ15" s="469"/>
      <c r="IUA15" s="469"/>
      <c r="IUB15" s="469"/>
      <c r="IUC15" s="469"/>
      <c r="IUD15" s="469"/>
      <c r="IUE15" s="469"/>
      <c r="IUF15" s="469"/>
      <c r="IUG15" s="469"/>
      <c r="IUH15" s="469"/>
      <c r="IUI15" s="469"/>
      <c r="IUJ15" s="469"/>
      <c r="IUK15" s="469"/>
      <c r="IUL15" s="469"/>
      <c r="IUM15" s="469"/>
      <c r="IUN15" s="469"/>
      <c r="IUO15" s="469"/>
      <c r="IUP15" s="469"/>
      <c r="IUQ15" s="469"/>
      <c r="IUR15" s="469"/>
      <c r="IUS15" s="469"/>
      <c r="IUT15" s="469"/>
      <c r="IUU15" s="469"/>
      <c r="IUV15" s="469"/>
      <c r="IUW15" s="469"/>
      <c r="IUX15" s="469"/>
      <c r="IUY15" s="469"/>
      <c r="IUZ15" s="469"/>
      <c r="IVA15" s="469"/>
      <c r="IVB15" s="469"/>
      <c r="IVC15" s="469"/>
      <c r="IVD15" s="469"/>
      <c r="IVE15" s="469"/>
      <c r="IVF15" s="469"/>
      <c r="IVG15" s="469"/>
      <c r="IVH15" s="469"/>
      <c r="IVI15" s="469"/>
      <c r="IVJ15" s="469"/>
      <c r="IVK15" s="469"/>
      <c r="IVL15" s="469"/>
      <c r="IVM15" s="469"/>
      <c r="IVN15" s="469"/>
      <c r="IVO15" s="469"/>
      <c r="IVP15" s="469"/>
      <c r="IVQ15" s="469"/>
      <c r="IVR15" s="469"/>
      <c r="IVS15" s="469"/>
      <c r="IVT15" s="469"/>
      <c r="IVU15" s="469"/>
      <c r="IVV15" s="469"/>
      <c r="IVW15" s="469"/>
      <c r="IVX15" s="469"/>
      <c r="IVY15" s="469"/>
      <c r="IVZ15" s="469"/>
      <c r="IWA15" s="469"/>
      <c r="IWB15" s="469"/>
      <c r="IWC15" s="469"/>
      <c r="IWD15" s="469"/>
      <c r="IWE15" s="469"/>
      <c r="IWF15" s="469"/>
      <c r="IWG15" s="469"/>
      <c r="IWH15" s="469"/>
      <c r="IWI15" s="469"/>
      <c r="IWJ15" s="469"/>
      <c r="IWK15" s="469"/>
      <c r="IWL15" s="469"/>
      <c r="IWM15" s="469"/>
      <c r="IWN15" s="469"/>
      <c r="IWO15" s="469"/>
      <c r="IWP15" s="469"/>
      <c r="IWQ15" s="469"/>
      <c r="IWR15" s="469"/>
      <c r="IWS15" s="469"/>
      <c r="IWT15" s="469"/>
      <c r="IWU15" s="469"/>
      <c r="IWV15" s="469"/>
      <c r="IWW15" s="469"/>
      <c r="IWX15" s="469"/>
      <c r="IWY15" s="469"/>
      <c r="IWZ15" s="469"/>
      <c r="IXA15" s="469"/>
      <c r="IXB15" s="469"/>
      <c r="IXC15" s="469"/>
      <c r="IXD15" s="469"/>
      <c r="IXE15" s="469"/>
      <c r="IXF15" s="469"/>
      <c r="IXG15" s="469"/>
      <c r="IXH15" s="469"/>
      <c r="IXI15" s="469"/>
      <c r="IXJ15" s="469"/>
      <c r="IXK15" s="469"/>
      <c r="IXL15" s="469"/>
      <c r="IXM15" s="469"/>
      <c r="IXN15" s="469"/>
      <c r="IXO15" s="469"/>
      <c r="IXP15" s="469"/>
      <c r="IXQ15" s="469"/>
      <c r="IXR15" s="469"/>
      <c r="IXS15" s="469"/>
      <c r="IXT15" s="469"/>
      <c r="IXU15" s="469"/>
      <c r="IXV15" s="469"/>
      <c r="IXW15" s="469"/>
      <c r="IXX15" s="469"/>
      <c r="IXY15" s="469"/>
      <c r="IXZ15" s="469"/>
      <c r="IYA15" s="469"/>
      <c r="IYB15" s="469"/>
      <c r="IYC15" s="469"/>
      <c r="IYD15" s="469"/>
      <c r="IYE15" s="469"/>
      <c r="IYF15" s="469"/>
      <c r="IYG15" s="469"/>
      <c r="IYH15" s="469"/>
      <c r="IYI15" s="469"/>
      <c r="IYJ15" s="469"/>
      <c r="IYK15" s="469"/>
      <c r="IYL15" s="469"/>
      <c r="IYM15" s="469"/>
      <c r="IYN15" s="469"/>
      <c r="IYO15" s="469"/>
      <c r="IYP15" s="469"/>
      <c r="IYQ15" s="469"/>
      <c r="IYR15" s="469"/>
      <c r="IYS15" s="469"/>
      <c r="IYT15" s="469"/>
      <c r="IYU15" s="469"/>
      <c r="IYV15" s="469"/>
      <c r="IYW15" s="469"/>
      <c r="IYX15" s="469"/>
      <c r="IYY15" s="469"/>
      <c r="IYZ15" s="469"/>
      <c r="IZA15" s="469"/>
      <c r="IZB15" s="469"/>
      <c r="IZC15" s="469"/>
      <c r="IZD15" s="469"/>
      <c r="IZE15" s="469"/>
      <c r="IZF15" s="469"/>
      <c r="IZG15" s="469"/>
      <c r="IZH15" s="469"/>
      <c r="IZI15" s="469"/>
      <c r="IZJ15" s="469"/>
      <c r="IZK15" s="469"/>
      <c r="IZL15" s="469"/>
      <c r="IZM15" s="469"/>
      <c r="IZN15" s="469"/>
      <c r="IZO15" s="469"/>
      <c r="IZP15" s="469"/>
      <c r="IZQ15" s="469"/>
      <c r="IZR15" s="469"/>
      <c r="IZS15" s="469"/>
      <c r="IZT15" s="469"/>
      <c r="IZU15" s="469"/>
      <c r="IZV15" s="469"/>
      <c r="IZW15" s="469"/>
      <c r="IZX15" s="469"/>
      <c r="IZY15" s="469"/>
      <c r="IZZ15" s="469"/>
      <c r="JAA15" s="469"/>
      <c r="JAB15" s="469"/>
      <c r="JAC15" s="469"/>
      <c r="JAD15" s="469"/>
      <c r="JAE15" s="469"/>
      <c r="JAF15" s="469"/>
      <c r="JAG15" s="469"/>
      <c r="JAH15" s="469"/>
      <c r="JAI15" s="469"/>
      <c r="JAJ15" s="469"/>
      <c r="JAK15" s="469"/>
      <c r="JAL15" s="469"/>
      <c r="JAM15" s="469"/>
      <c r="JAN15" s="469"/>
      <c r="JAO15" s="469"/>
      <c r="JAP15" s="469"/>
      <c r="JAQ15" s="469"/>
      <c r="JAR15" s="469"/>
      <c r="JAS15" s="469"/>
      <c r="JAT15" s="469"/>
      <c r="JAU15" s="469"/>
      <c r="JAV15" s="469"/>
      <c r="JAW15" s="469"/>
      <c r="JAX15" s="469"/>
      <c r="JAY15" s="469"/>
      <c r="JAZ15" s="469"/>
      <c r="JBA15" s="469"/>
      <c r="JBB15" s="469"/>
      <c r="JBC15" s="469"/>
      <c r="JBD15" s="469"/>
      <c r="JBE15" s="469"/>
      <c r="JBF15" s="469"/>
      <c r="JBG15" s="469"/>
      <c r="JBH15" s="469"/>
      <c r="JBI15" s="469"/>
      <c r="JBJ15" s="469"/>
      <c r="JBK15" s="469"/>
      <c r="JBL15" s="469"/>
      <c r="JBM15" s="469"/>
      <c r="JBN15" s="469"/>
      <c r="JBO15" s="469"/>
      <c r="JBP15" s="469"/>
      <c r="JBQ15" s="469"/>
      <c r="JBR15" s="469"/>
      <c r="JBS15" s="469"/>
      <c r="JBT15" s="469"/>
      <c r="JBU15" s="469"/>
      <c r="JBV15" s="469"/>
      <c r="JBW15" s="469"/>
      <c r="JBX15" s="469"/>
      <c r="JBY15" s="469"/>
      <c r="JBZ15" s="469"/>
      <c r="JCA15" s="469"/>
      <c r="JCB15" s="469"/>
      <c r="JCC15" s="469"/>
      <c r="JCD15" s="469"/>
      <c r="JCE15" s="469"/>
      <c r="JCF15" s="469"/>
      <c r="JCG15" s="469"/>
      <c r="JCH15" s="469"/>
      <c r="JCI15" s="469"/>
      <c r="JCJ15" s="469"/>
      <c r="JCK15" s="469"/>
      <c r="JCL15" s="469"/>
      <c r="JCM15" s="469"/>
      <c r="JCN15" s="469"/>
      <c r="JCO15" s="469"/>
      <c r="JCP15" s="469"/>
      <c r="JCQ15" s="469"/>
      <c r="JCR15" s="469"/>
      <c r="JCS15" s="469"/>
      <c r="JCT15" s="469"/>
      <c r="JCU15" s="469"/>
      <c r="JCV15" s="469"/>
      <c r="JCW15" s="469"/>
      <c r="JCX15" s="469"/>
      <c r="JCY15" s="469"/>
      <c r="JCZ15" s="469"/>
      <c r="JDA15" s="469"/>
      <c r="JDB15" s="469"/>
      <c r="JDC15" s="469"/>
      <c r="JDD15" s="469"/>
      <c r="JDE15" s="469"/>
      <c r="JDF15" s="469"/>
      <c r="JDG15" s="469"/>
      <c r="JDH15" s="469"/>
      <c r="JDI15" s="469"/>
      <c r="JDJ15" s="469"/>
      <c r="JDK15" s="469"/>
      <c r="JDL15" s="469"/>
      <c r="JDM15" s="469"/>
      <c r="JDN15" s="469"/>
      <c r="JDO15" s="469"/>
      <c r="JDP15" s="469"/>
      <c r="JDQ15" s="469"/>
      <c r="JDR15" s="469"/>
      <c r="JDS15" s="469"/>
      <c r="JDT15" s="469"/>
      <c r="JDU15" s="469"/>
      <c r="JDV15" s="469"/>
      <c r="JDW15" s="469"/>
      <c r="JDX15" s="469"/>
      <c r="JDY15" s="469"/>
      <c r="JDZ15" s="469"/>
      <c r="JEA15" s="469"/>
      <c r="JEB15" s="469"/>
      <c r="JEC15" s="469"/>
      <c r="JED15" s="469"/>
      <c r="JEE15" s="469"/>
      <c r="JEF15" s="469"/>
      <c r="JEG15" s="469"/>
      <c r="JEH15" s="469"/>
      <c r="JEI15" s="469"/>
      <c r="JEJ15" s="469"/>
      <c r="JEK15" s="469"/>
      <c r="JEL15" s="469"/>
      <c r="JEM15" s="469"/>
      <c r="JEN15" s="469"/>
      <c r="JEO15" s="469"/>
      <c r="JEP15" s="469"/>
      <c r="JEQ15" s="469"/>
      <c r="JER15" s="469"/>
      <c r="JES15" s="469"/>
      <c r="JET15" s="469"/>
      <c r="JEU15" s="469"/>
      <c r="JEV15" s="469"/>
      <c r="JEW15" s="469"/>
      <c r="JEX15" s="469"/>
      <c r="JEY15" s="469"/>
      <c r="JEZ15" s="469"/>
      <c r="JFA15" s="469"/>
      <c r="JFB15" s="469"/>
      <c r="JFC15" s="469"/>
      <c r="JFD15" s="469"/>
      <c r="JFE15" s="469"/>
      <c r="JFF15" s="469"/>
      <c r="JFG15" s="469"/>
      <c r="JFH15" s="469"/>
      <c r="JFI15" s="469"/>
      <c r="JFJ15" s="469"/>
      <c r="JFK15" s="469"/>
      <c r="JFL15" s="469"/>
      <c r="JFM15" s="469"/>
      <c r="JFN15" s="469"/>
      <c r="JFO15" s="469"/>
      <c r="JFP15" s="469"/>
      <c r="JFQ15" s="469"/>
      <c r="JFR15" s="469"/>
      <c r="JFS15" s="469"/>
      <c r="JFT15" s="469"/>
      <c r="JFU15" s="469"/>
      <c r="JFV15" s="469"/>
      <c r="JFW15" s="469"/>
      <c r="JFX15" s="469"/>
      <c r="JFY15" s="469"/>
      <c r="JFZ15" s="469"/>
      <c r="JGA15" s="469"/>
      <c r="JGB15" s="469"/>
      <c r="JGC15" s="469"/>
      <c r="JGD15" s="469"/>
      <c r="JGE15" s="469"/>
      <c r="JGF15" s="469"/>
      <c r="JGG15" s="469"/>
      <c r="JGH15" s="469"/>
      <c r="JGI15" s="469"/>
      <c r="JGJ15" s="469"/>
      <c r="JGK15" s="469"/>
      <c r="JGL15" s="469"/>
      <c r="JGM15" s="469"/>
      <c r="JGN15" s="469"/>
      <c r="JGO15" s="469"/>
      <c r="JGP15" s="469"/>
      <c r="JGQ15" s="469"/>
      <c r="JGR15" s="469"/>
      <c r="JGS15" s="469"/>
      <c r="JGT15" s="469"/>
      <c r="JGU15" s="469"/>
      <c r="JGV15" s="469"/>
      <c r="JGW15" s="469"/>
      <c r="JGX15" s="469"/>
      <c r="JGY15" s="469"/>
      <c r="JGZ15" s="469"/>
      <c r="JHA15" s="469"/>
      <c r="JHB15" s="469"/>
      <c r="JHC15" s="469"/>
      <c r="JHD15" s="469"/>
      <c r="JHE15" s="469"/>
      <c r="JHF15" s="469"/>
      <c r="JHG15" s="469"/>
      <c r="JHH15" s="469"/>
      <c r="JHI15" s="469"/>
      <c r="JHJ15" s="469"/>
      <c r="JHK15" s="469"/>
      <c r="JHL15" s="469"/>
      <c r="JHM15" s="469"/>
      <c r="JHN15" s="469"/>
      <c r="JHO15" s="469"/>
      <c r="JHP15" s="469"/>
      <c r="JHQ15" s="469"/>
      <c r="JHR15" s="469"/>
      <c r="JHS15" s="469"/>
      <c r="JHT15" s="469"/>
      <c r="JHU15" s="469"/>
      <c r="JHV15" s="469"/>
      <c r="JHW15" s="469"/>
      <c r="JHX15" s="469"/>
      <c r="JHY15" s="469"/>
      <c r="JHZ15" s="469"/>
      <c r="JIA15" s="469"/>
      <c r="JIB15" s="469"/>
      <c r="JIC15" s="469"/>
      <c r="JID15" s="469"/>
      <c r="JIE15" s="469"/>
      <c r="JIF15" s="469"/>
      <c r="JIG15" s="469"/>
      <c r="JIH15" s="469"/>
      <c r="JII15" s="469"/>
      <c r="JIJ15" s="469"/>
      <c r="JIK15" s="469"/>
      <c r="JIL15" s="469"/>
      <c r="JIM15" s="469"/>
      <c r="JIN15" s="469"/>
      <c r="JIO15" s="469"/>
      <c r="JIP15" s="469"/>
      <c r="JIQ15" s="469"/>
      <c r="JIR15" s="469"/>
      <c r="JIS15" s="469"/>
      <c r="JIT15" s="469"/>
      <c r="JIU15" s="469"/>
      <c r="JIV15" s="469"/>
      <c r="JIW15" s="469"/>
      <c r="JIX15" s="469"/>
      <c r="JIY15" s="469"/>
      <c r="JIZ15" s="469"/>
      <c r="JJA15" s="469"/>
      <c r="JJB15" s="469"/>
      <c r="JJC15" s="469"/>
      <c r="JJD15" s="469"/>
      <c r="JJE15" s="469"/>
      <c r="JJF15" s="469"/>
      <c r="JJG15" s="469"/>
      <c r="JJH15" s="469"/>
      <c r="JJI15" s="469"/>
      <c r="JJJ15" s="469"/>
      <c r="JJK15" s="469"/>
      <c r="JJL15" s="469"/>
      <c r="JJM15" s="469"/>
      <c r="JJN15" s="469"/>
      <c r="JJO15" s="469"/>
      <c r="JJP15" s="469"/>
      <c r="JJQ15" s="469"/>
      <c r="JJR15" s="469"/>
      <c r="JJS15" s="469"/>
      <c r="JJT15" s="469"/>
      <c r="JJU15" s="469"/>
      <c r="JJV15" s="469"/>
      <c r="JJW15" s="469"/>
      <c r="JJX15" s="469"/>
      <c r="JJY15" s="469"/>
      <c r="JJZ15" s="469"/>
      <c r="JKA15" s="469"/>
      <c r="JKB15" s="469"/>
      <c r="JKC15" s="469"/>
      <c r="JKD15" s="469"/>
      <c r="JKE15" s="469"/>
      <c r="JKF15" s="469"/>
      <c r="JKG15" s="469"/>
      <c r="JKH15" s="469"/>
      <c r="JKI15" s="469"/>
      <c r="JKJ15" s="469"/>
      <c r="JKK15" s="469"/>
      <c r="JKL15" s="469"/>
      <c r="JKM15" s="469"/>
      <c r="JKN15" s="469"/>
      <c r="JKO15" s="469"/>
      <c r="JKP15" s="469"/>
      <c r="JKQ15" s="469"/>
      <c r="JKR15" s="469"/>
      <c r="JKS15" s="469"/>
      <c r="JKT15" s="469"/>
      <c r="JKU15" s="469"/>
      <c r="JKV15" s="469"/>
      <c r="JKW15" s="469"/>
      <c r="JKX15" s="469"/>
      <c r="JKY15" s="469"/>
      <c r="JKZ15" s="469"/>
      <c r="JLA15" s="469"/>
      <c r="JLB15" s="469"/>
      <c r="JLC15" s="469"/>
      <c r="JLD15" s="469"/>
      <c r="JLE15" s="469"/>
      <c r="JLF15" s="469"/>
      <c r="JLG15" s="469"/>
      <c r="JLH15" s="469"/>
      <c r="JLI15" s="469"/>
      <c r="JLJ15" s="469"/>
      <c r="JLK15" s="469"/>
      <c r="JLL15" s="469"/>
      <c r="JLM15" s="469"/>
      <c r="JLN15" s="469"/>
      <c r="JLO15" s="469"/>
      <c r="JLP15" s="469"/>
      <c r="JLQ15" s="469"/>
      <c r="JLR15" s="469"/>
      <c r="JLS15" s="469"/>
      <c r="JLT15" s="469"/>
      <c r="JLU15" s="469"/>
      <c r="JLV15" s="469"/>
      <c r="JLW15" s="469"/>
      <c r="JLX15" s="469"/>
      <c r="JLY15" s="469"/>
      <c r="JLZ15" s="469"/>
      <c r="JMA15" s="469"/>
      <c r="JMB15" s="469"/>
      <c r="JMC15" s="469"/>
      <c r="JMD15" s="469"/>
      <c r="JME15" s="469"/>
      <c r="JMF15" s="469"/>
      <c r="JMG15" s="469"/>
      <c r="JMH15" s="469"/>
      <c r="JMI15" s="469"/>
      <c r="JMJ15" s="469"/>
      <c r="JMK15" s="469"/>
      <c r="JML15" s="469"/>
      <c r="JMM15" s="469"/>
      <c r="JMN15" s="469"/>
      <c r="JMO15" s="469"/>
      <c r="JMP15" s="469"/>
      <c r="JMQ15" s="469"/>
      <c r="JMR15" s="469"/>
      <c r="JMS15" s="469"/>
      <c r="JMT15" s="469"/>
      <c r="JMU15" s="469"/>
      <c r="JMV15" s="469"/>
      <c r="JMW15" s="469"/>
      <c r="JMX15" s="469"/>
      <c r="JMY15" s="469"/>
      <c r="JMZ15" s="469"/>
      <c r="JNA15" s="469"/>
      <c r="JNB15" s="469"/>
      <c r="JNC15" s="469"/>
      <c r="JND15" s="469"/>
      <c r="JNE15" s="469"/>
      <c r="JNF15" s="469"/>
      <c r="JNG15" s="469"/>
      <c r="JNH15" s="469"/>
      <c r="JNI15" s="469"/>
      <c r="JNJ15" s="469"/>
      <c r="JNK15" s="469"/>
      <c r="JNL15" s="469"/>
      <c r="JNM15" s="469"/>
      <c r="JNN15" s="469"/>
      <c r="JNO15" s="469"/>
      <c r="JNP15" s="469"/>
      <c r="JNQ15" s="469"/>
      <c r="JNR15" s="469"/>
      <c r="JNS15" s="469"/>
      <c r="JNT15" s="469"/>
      <c r="JNU15" s="469"/>
      <c r="JNV15" s="469"/>
      <c r="JNW15" s="469"/>
      <c r="JNX15" s="469"/>
      <c r="JNY15" s="469"/>
      <c r="JNZ15" s="469"/>
      <c r="JOA15" s="469"/>
      <c r="JOB15" s="469"/>
      <c r="JOC15" s="469"/>
      <c r="JOD15" s="469"/>
      <c r="JOE15" s="469"/>
      <c r="JOF15" s="469"/>
      <c r="JOG15" s="469"/>
      <c r="JOH15" s="469"/>
      <c r="JOI15" s="469"/>
      <c r="JOJ15" s="469"/>
      <c r="JOK15" s="469"/>
      <c r="JOL15" s="469"/>
      <c r="JOM15" s="469"/>
      <c r="JON15" s="469"/>
      <c r="JOO15" s="469"/>
      <c r="JOP15" s="469"/>
      <c r="JOQ15" s="469"/>
      <c r="JOR15" s="469"/>
      <c r="JOS15" s="469"/>
      <c r="JOT15" s="469"/>
      <c r="JOU15" s="469"/>
      <c r="JOV15" s="469"/>
      <c r="JOW15" s="469"/>
      <c r="JOX15" s="469"/>
      <c r="JOY15" s="469"/>
      <c r="JOZ15" s="469"/>
      <c r="JPA15" s="469"/>
      <c r="JPB15" s="469"/>
      <c r="JPC15" s="469"/>
      <c r="JPD15" s="469"/>
      <c r="JPE15" s="469"/>
      <c r="JPF15" s="469"/>
      <c r="JPG15" s="469"/>
      <c r="JPH15" s="469"/>
      <c r="JPI15" s="469"/>
      <c r="JPJ15" s="469"/>
      <c r="JPK15" s="469"/>
      <c r="JPL15" s="469"/>
      <c r="JPM15" s="469"/>
      <c r="JPN15" s="469"/>
      <c r="JPO15" s="469"/>
      <c r="JPP15" s="469"/>
      <c r="JPQ15" s="469"/>
      <c r="JPR15" s="469"/>
      <c r="JPS15" s="469"/>
      <c r="JPT15" s="469"/>
      <c r="JPU15" s="469"/>
      <c r="JPV15" s="469"/>
      <c r="JPW15" s="469"/>
      <c r="JPX15" s="469"/>
      <c r="JPY15" s="469"/>
      <c r="JPZ15" s="469"/>
      <c r="JQA15" s="469"/>
      <c r="JQB15" s="469"/>
      <c r="JQC15" s="469"/>
      <c r="JQD15" s="469"/>
      <c r="JQE15" s="469"/>
      <c r="JQF15" s="469"/>
      <c r="JQG15" s="469"/>
      <c r="JQH15" s="469"/>
      <c r="JQI15" s="469"/>
      <c r="JQJ15" s="469"/>
      <c r="JQK15" s="469"/>
      <c r="JQL15" s="469"/>
      <c r="JQM15" s="469"/>
      <c r="JQN15" s="469"/>
      <c r="JQO15" s="469"/>
      <c r="JQP15" s="469"/>
      <c r="JQQ15" s="469"/>
      <c r="JQR15" s="469"/>
      <c r="JQS15" s="469"/>
      <c r="JQT15" s="469"/>
      <c r="JQU15" s="469"/>
      <c r="JQV15" s="469"/>
      <c r="JQW15" s="469"/>
      <c r="JQX15" s="469"/>
      <c r="JQY15" s="469"/>
      <c r="JQZ15" s="469"/>
      <c r="JRA15" s="469"/>
      <c r="JRB15" s="469"/>
      <c r="JRC15" s="469"/>
      <c r="JRD15" s="469"/>
      <c r="JRE15" s="469"/>
      <c r="JRF15" s="469"/>
      <c r="JRG15" s="469"/>
      <c r="JRH15" s="469"/>
      <c r="JRI15" s="469"/>
      <c r="JRJ15" s="469"/>
      <c r="JRK15" s="469"/>
      <c r="JRL15" s="469"/>
      <c r="JRM15" s="469"/>
      <c r="JRN15" s="469"/>
      <c r="JRO15" s="469"/>
      <c r="JRP15" s="469"/>
      <c r="JRQ15" s="469"/>
      <c r="JRR15" s="469"/>
      <c r="JRS15" s="469"/>
      <c r="JRT15" s="469"/>
      <c r="JRU15" s="469"/>
      <c r="JRV15" s="469"/>
      <c r="JRW15" s="469"/>
      <c r="JRX15" s="469"/>
      <c r="JRY15" s="469"/>
      <c r="JRZ15" s="469"/>
      <c r="JSA15" s="469"/>
      <c r="JSB15" s="469"/>
      <c r="JSC15" s="469"/>
      <c r="JSD15" s="469"/>
      <c r="JSE15" s="469"/>
      <c r="JSF15" s="469"/>
      <c r="JSG15" s="469"/>
      <c r="JSH15" s="469"/>
      <c r="JSI15" s="469"/>
      <c r="JSJ15" s="469"/>
      <c r="JSK15" s="469"/>
      <c r="JSL15" s="469"/>
      <c r="JSM15" s="469"/>
      <c r="JSN15" s="469"/>
      <c r="JSO15" s="469"/>
      <c r="JSP15" s="469"/>
      <c r="JSQ15" s="469"/>
      <c r="JSR15" s="469"/>
      <c r="JSS15" s="469"/>
      <c r="JST15" s="469"/>
      <c r="JSU15" s="469"/>
      <c r="JSV15" s="469"/>
      <c r="JSW15" s="469"/>
      <c r="JSX15" s="469"/>
      <c r="JSY15" s="469"/>
      <c r="JSZ15" s="469"/>
      <c r="JTA15" s="469"/>
      <c r="JTB15" s="469"/>
      <c r="JTC15" s="469"/>
      <c r="JTD15" s="469"/>
      <c r="JTE15" s="469"/>
      <c r="JTF15" s="469"/>
      <c r="JTG15" s="469"/>
      <c r="JTH15" s="469"/>
      <c r="JTI15" s="469"/>
      <c r="JTJ15" s="469"/>
      <c r="JTK15" s="469"/>
      <c r="JTL15" s="469"/>
      <c r="JTM15" s="469"/>
      <c r="JTN15" s="469"/>
      <c r="JTO15" s="469"/>
      <c r="JTP15" s="469"/>
      <c r="JTQ15" s="469"/>
      <c r="JTR15" s="469"/>
      <c r="JTS15" s="469"/>
      <c r="JTT15" s="469"/>
      <c r="JTU15" s="469"/>
      <c r="JTV15" s="469"/>
      <c r="JTW15" s="469"/>
      <c r="JTX15" s="469"/>
      <c r="JTY15" s="469"/>
      <c r="JTZ15" s="469"/>
      <c r="JUA15" s="469"/>
      <c r="JUB15" s="469"/>
      <c r="JUC15" s="469"/>
      <c r="JUD15" s="469"/>
      <c r="JUE15" s="469"/>
      <c r="JUF15" s="469"/>
      <c r="JUG15" s="469"/>
      <c r="JUH15" s="469"/>
      <c r="JUI15" s="469"/>
      <c r="JUJ15" s="469"/>
      <c r="JUK15" s="469"/>
      <c r="JUL15" s="469"/>
      <c r="JUM15" s="469"/>
      <c r="JUN15" s="469"/>
      <c r="JUO15" s="469"/>
      <c r="JUP15" s="469"/>
      <c r="JUQ15" s="469"/>
      <c r="JUR15" s="469"/>
      <c r="JUS15" s="469"/>
      <c r="JUT15" s="469"/>
      <c r="JUU15" s="469"/>
      <c r="JUV15" s="469"/>
      <c r="JUW15" s="469"/>
      <c r="JUX15" s="469"/>
      <c r="JUY15" s="469"/>
      <c r="JUZ15" s="469"/>
      <c r="JVA15" s="469"/>
      <c r="JVB15" s="469"/>
      <c r="JVC15" s="469"/>
      <c r="JVD15" s="469"/>
      <c r="JVE15" s="469"/>
      <c r="JVF15" s="469"/>
      <c r="JVG15" s="469"/>
      <c r="JVH15" s="469"/>
      <c r="JVI15" s="469"/>
      <c r="JVJ15" s="469"/>
      <c r="JVK15" s="469"/>
      <c r="JVL15" s="469"/>
      <c r="JVM15" s="469"/>
      <c r="JVN15" s="469"/>
      <c r="JVO15" s="469"/>
      <c r="JVP15" s="469"/>
      <c r="JVQ15" s="469"/>
      <c r="JVR15" s="469"/>
      <c r="JVS15" s="469"/>
      <c r="JVT15" s="469"/>
      <c r="JVU15" s="469"/>
      <c r="JVV15" s="469"/>
      <c r="JVW15" s="469"/>
      <c r="JVX15" s="469"/>
      <c r="JVY15" s="469"/>
      <c r="JVZ15" s="469"/>
      <c r="JWA15" s="469"/>
      <c r="JWB15" s="469"/>
      <c r="JWC15" s="469"/>
      <c r="JWD15" s="469"/>
      <c r="JWE15" s="469"/>
      <c r="JWF15" s="469"/>
      <c r="JWG15" s="469"/>
      <c r="JWH15" s="469"/>
      <c r="JWI15" s="469"/>
      <c r="JWJ15" s="469"/>
      <c r="JWK15" s="469"/>
      <c r="JWL15" s="469"/>
      <c r="JWM15" s="469"/>
      <c r="JWN15" s="469"/>
      <c r="JWO15" s="469"/>
      <c r="JWP15" s="469"/>
      <c r="JWQ15" s="469"/>
      <c r="JWR15" s="469"/>
      <c r="JWS15" s="469"/>
      <c r="JWT15" s="469"/>
      <c r="JWU15" s="469"/>
      <c r="JWV15" s="469"/>
      <c r="JWW15" s="469"/>
      <c r="JWX15" s="469"/>
      <c r="JWY15" s="469"/>
      <c r="JWZ15" s="469"/>
      <c r="JXA15" s="469"/>
      <c r="JXB15" s="469"/>
      <c r="JXC15" s="469"/>
      <c r="JXD15" s="469"/>
      <c r="JXE15" s="469"/>
      <c r="JXF15" s="469"/>
      <c r="JXG15" s="469"/>
      <c r="JXH15" s="469"/>
      <c r="JXI15" s="469"/>
      <c r="JXJ15" s="469"/>
      <c r="JXK15" s="469"/>
      <c r="JXL15" s="469"/>
      <c r="JXM15" s="469"/>
      <c r="JXN15" s="469"/>
      <c r="JXO15" s="469"/>
      <c r="JXP15" s="469"/>
      <c r="JXQ15" s="469"/>
      <c r="JXR15" s="469"/>
      <c r="JXS15" s="469"/>
      <c r="JXT15" s="469"/>
      <c r="JXU15" s="469"/>
      <c r="JXV15" s="469"/>
      <c r="JXW15" s="469"/>
      <c r="JXX15" s="469"/>
      <c r="JXY15" s="469"/>
      <c r="JXZ15" s="469"/>
      <c r="JYA15" s="469"/>
      <c r="JYB15" s="469"/>
      <c r="JYC15" s="469"/>
      <c r="JYD15" s="469"/>
      <c r="JYE15" s="469"/>
      <c r="JYF15" s="469"/>
      <c r="JYG15" s="469"/>
      <c r="JYH15" s="469"/>
      <c r="JYI15" s="469"/>
      <c r="JYJ15" s="469"/>
      <c r="JYK15" s="469"/>
      <c r="JYL15" s="469"/>
      <c r="JYM15" s="469"/>
      <c r="JYN15" s="469"/>
      <c r="JYO15" s="469"/>
      <c r="JYP15" s="469"/>
      <c r="JYQ15" s="469"/>
      <c r="JYR15" s="469"/>
      <c r="JYS15" s="469"/>
      <c r="JYT15" s="469"/>
      <c r="JYU15" s="469"/>
      <c r="JYV15" s="469"/>
      <c r="JYW15" s="469"/>
      <c r="JYX15" s="469"/>
      <c r="JYY15" s="469"/>
      <c r="JYZ15" s="469"/>
      <c r="JZA15" s="469"/>
      <c r="JZB15" s="469"/>
      <c r="JZC15" s="469"/>
      <c r="JZD15" s="469"/>
      <c r="JZE15" s="469"/>
      <c r="JZF15" s="469"/>
      <c r="JZG15" s="469"/>
      <c r="JZH15" s="469"/>
      <c r="JZI15" s="469"/>
      <c r="JZJ15" s="469"/>
      <c r="JZK15" s="469"/>
      <c r="JZL15" s="469"/>
      <c r="JZM15" s="469"/>
      <c r="JZN15" s="469"/>
      <c r="JZO15" s="469"/>
      <c r="JZP15" s="469"/>
      <c r="JZQ15" s="469"/>
      <c r="JZR15" s="469"/>
      <c r="JZS15" s="469"/>
      <c r="JZT15" s="469"/>
      <c r="JZU15" s="469"/>
      <c r="JZV15" s="469"/>
      <c r="JZW15" s="469"/>
      <c r="JZX15" s="469"/>
      <c r="JZY15" s="469"/>
      <c r="JZZ15" s="469"/>
      <c r="KAA15" s="469"/>
      <c r="KAB15" s="469"/>
      <c r="KAC15" s="469"/>
      <c r="KAD15" s="469"/>
      <c r="KAE15" s="469"/>
      <c r="KAF15" s="469"/>
      <c r="KAG15" s="469"/>
      <c r="KAH15" s="469"/>
      <c r="KAI15" s="469"/>
      <c r="KAJ15" s="469"/>
      <c r="KAK15" s="469"/>
      <c r="KAL15" s="469"/>
      <c r="KAM15" s="469"/>
      <c r="KAN15" s="469"/>
      <c r="KAO15" s="469"/>
      <c r="KAP15" s="469"/>
      <c r="KAQ15" s="469"/>
      <c r="KAR15" s="469"/>
      <c r="KAS15" s="469"/>
      <c r="KAT15" s="469"/>
      <c r="KAU15" s="469"/>
      <c r="KAV15" s="469"/>
      <c r="KAW15" s="469"/>
      <c r="KAX15" s="469"/>
      <c r="KAY15" s="469"/>
      <c r="KAZ15" s="469"/>
      <c r="KBA15" s="469"/>
      <c r="KBB15" s="469"/>
      <c r="KBC15" s="469"/>
      <c r="KBD15" s="469"/>
      <c r="KBE15" s="469"/>
      <c r="KBF15" s="469"/>
      <c r="KBG15" s="469"/>
      <c r="KBH15" s="469"/>
      <c r="KBI15" s="469"/>
      <c r="KBJ15" s="469"/>
      <c r="KBK15" s="469"/>
      <c r="KBL15" s="469"/>
      <c r="KBM15" s="469"/>
      <c r="KBN15" s="469"/>
      <c r="KBO15" s="469"/>
      <c r="KBP15" s="469"/>
      <c r="KBQ15" s="469"/>
      <c r="KBR15" s="469"/>
      <c r="KBS15" s="469"/>
      <c r="KBT15" s="469"/>
      <c r="KBU15" s="469"/>
      <c r="KBV15" s="469"/>
      <c r="KBW15" s="469"/>
      <c r="KBX15" s="469"/>
      <c r="KBY15" s="469"/>
      <c r="KBZ15" s="469"/>
      <c r="KCA15" s="469"/>
      <c r="KCB15" s="469"/>
      <c r="KCC15" s="469"/>
      <c r="KCD15" s="469"/>
      <c r="KCE15" s="469"/>
      <c r="KCF15" s="469"/>
      <c r="KCG15" s="469"/>
      <c r="KCH15" s="469"/>
      <c r="KCI15" s="469"/>
      <c r="KCJ15" s="469"/>
      <c r="KCK15" s="469"/>
      <c r="KCL15" s="469"/>
      <c r="KCM15" s="469"/>
      <c r="KCN15" s="469"/>
      <c r="KCO15" s="469"/>
      <c r="KCP15" s="469"/>
      <c r="KCQ15" s="469"/>
      <c r="KCR15" s="469"/>
      <c r="KCS15" s="469"/>
      <c r="KCT15" s="469"/>
      <c r="KCU15" s="469"/>
      <c r="KCV15" s="469"/>
      <c r="KCW15" s="469"/>
      <c r="KCX15" s="469"/>
      <c r="KCY15" s="469"/>
      <c r="KCZ15" s="469"/>
      <c r="KDA15" s="469"/>
      <c r="KDB15" s="469"/>
      <c r="KDC15" s="469"/>
      <c r="KDD15" s="469"/>
      <c r="KDE15" s="469"/>
      <c r="KDF15" s="469"/>
      <c r="KDG15" s="469"/>
      <c r="KDH15" s="469"/>
      <c r="KDI15" s="469"/>
      <c r="KDJ15" s="469"/>
      <c r="KDK15" s="469"/>
      <c r="KDL15" s="469"/>
      <c r="KDM15" s="469"/>
      <c r="KDN15" s="469"/>
      <c r="KDO15" s="469"/>
      <c r="KDP15" s="469"/>
      <c r="KDQ15" s="469"/>
      <c r="KDR15" s="469"/>
      <c r="KDS15" s="469"/>
      <c r="KDT15" s="469"/>
      <c r="KDU15" s="469"/>
      <c r="KDV15" s="469"/>
      <c r="KDW15" s="469"/>
      <c r="KDX15" s="469"/>
      <c r="KDY15" s="469"/>
      <c r="KDZ15" s="469"/>
      <c r="KEA15" s="469"/>
      <c r="KEB15" s="469"/>
      <c r="KEC15" s="469"/>
      <c r="KED15" s="469"/>
      <c r="KEE15" s="469"/>
      <c r="KEF15" s="469"/>
      <c r="KEG15" s="469"/>
      <c r="KEH15" s="469"/>
      <c r="KEI15" s="469"/>
      <c r="KEJ15" s="469"/>
      <c r="KEK15" s="469"/>
      <c r="KEL15" s="469"/>
      <c r="KEM15" s="469"/>
      <c r="KEN15" s="469"/>
      <c r="KEO15" s="469"/>
      <c r="KEP15" s="469"/>
      <c r="KEQ15" s="469"/>
      <c r="KER15" s="469"/>
      <c r="KES15" s="469"/>
      <c r="KET15" s="469"/>
      <c r="KEU15" s="469"/>
      <c r="KEV15" s="469"/>
      <c r="KEW15" s="469"/>
      <c r="KEX15" s="469"/>
      <c r="KEY15" s="469"/>
      <c r="KEZ15" s="469"/>
      <c r="KFA15" s="469"/>
      <c r="KFB15" s="469"/>
      <c r="KFC15" s="469"/>
      <c r="KFD15" s="469"/>
      <c r="KFE15" s="469"/>
      <c r="KFF15" s="469"/>
      <c r="KFG15" s="469"/>
      <c r="KFH15" s="469"/>
      <c r="KFI15" s="469"/>
      <c r="KFJ15" s="469"/>
      <c r="KFK15" s="469"/>
      <c r="KFL15" s="469"/>
      <c r="KFM15" s="469"/>
      <c r="KFN15" s="469"/>
      <c r="KFO15" s="469"/>
      <c r="KFP15" s="469"/>
      <c r="KFQ15" s="469"/>
      <c r="KFR15" s="469"/>
      <c r="KFS15" s="469"/>
      <c r="KFT15" s="469"/>
      <c r="KFU15" s="469"/>
      <c r="KFV15" s="469"/>
      <c r="KFW15" s="469"/>
      <c r="KFX15" s="469"/>
      <c r="KFY15" s="469"/>
      <c r="KFZ15" s="469"/>
      <c r="KGA15" s="469"/>
      <c r="KGB15" s="469"/>
      <c r="KGC15" s="469"/>
      <c r="KGD15" s="469"/>
      <c r="KGE15" s="469"/>
      <c r="KGF15" s="469"/>
      <c r="KGG15" s="469"/>
      <c r="KGH15" s="469"/>
      <c r="KGI15" s="469"/>
      <c r="KGJ15" s="469"/>
      <c r="KGK15" s="469"/>
      <c r="KGL15" s="469"/>
      <c r="KGM15" s="469"/>
      <c r="KGN15" s="469"/>
      <c r="KGO15" s="469"/>
      <c r="KGP15" s="469"/>
      <c r="KGQ15" s="469"/>
      <c r="KGR15" s="469"/>
      <c r="KGS15" s="469"/>
      <c r="KGT15" s="469"/>
      <c r="KGU15" s="469"/>
      <c r="KGV15" s="469"/>
      <c r="KGW15" s="469"/>
      <c r="KGX15" s="469"/>
      <c r="KGY15" s="469"/>
      <c r="KGZ15" s="469"/>
      <c r="KHA15" s="469"/>
      <c r="KHB15" s="469"/>
      <c r="KHC15" s="469"/>
      <c r="KHD15" s="469"/>
      <c r="KHE15" s="469"/>
      <c r="KHF15" s="469"/>
      <c r="KHG15" s="469"/>
      <c r="KHH15" s="469"/>
      <c r="KHI15" s="469"/>
      <c r="KHJ15" s="469"/>
      <c r="KHK15" s="469"/>
      <c r="KHL15" s="469"/>
      <c r="KHM15" s="469"/>
      <c r="KHN15" s="469"/>
      <c r="KHO15" s="469"/>
      <c r="KHP15" s="469"/>
      <c r="KHQ15" s="469"/>
      <c r="KHR15" s="469"/>
      <c r="KHS15" s="469"/>
      <c r="KHT15" s="469"/>
      <c r="KHU15" s="469"/>
      <c r="KHV15" s="469"/>
      <c r="KHW15" s="469"/>
      <c r="KHX15" s="469"/>
      <c r="KHY15" s="469"/>
      <c r="KHZ15" s="469"/>
      <c r="KIA15" s="469"/>
      <c r="KIB15" s="469"/>
      <c r="KIC15" s="469"/>
      <c r="KID15" s="469"/>
      <c r="KIE15" s="469"/>
      <c r="KIF15" s="469"/>
      <c r="KIG15" s="469"/>
      <c r="KIH15" s="469"/>
      <c r="KII15" s="469"/>
      <c r="KIJ15" s="469"/>
      <c r="KIK15" s="469"/>
      <c r="KIL15" s="469"/>
      <c r="KIM15" s="469"/>
      <c r="KIN15" s="469"/>
      <c r="KIO15" s="469"/>
      <c r="KIP15" s="469"/>
      <c r="KIQ15" s="469"/>
      <c r="KIR15" s="469"/>
      <c r="KIS15" s="469"/>
      <c r="KIT15" s="469"/>
      <c r="KIU15" s="469"/>
      <c r="KIV15" s="469"/>
      <c r="KIW15" s="469"/>
      <c r="KIX15" s="469"/>
      <c r="KIY15" s="469"/>
      <c r="KIZ15" s="469"/>
      <c r="KJA15" s="469"/>
      <c r="KJB15" s="469"/>
      <c r="KJC15" s="469"/>
      <c r="KJD15" s="469"/>
      <c r="KJE15" s="469"/>
      <c r="KJF15" s="469"/>
      <c r="KJG15" s="469"/>
      <c r="KJH15" s="469"/>
      <c r="KJI15" s="469"/>
      <c r="KJJ15" s="469"/>
      <c r="KJK15" s="469"/>
      <c r="KJL15" s="469"/>
      <c r="KJM15" s="469"/>
      <c r="KJN15" s="469"/>
      <c r="KJO15" s="469"/>
      <c r="KJP15" s="469"/>
      <c r="KJQ15" s="469"/>
      <c r="KJR15" s="469"/>
      <c r="KJS15" s="469"/>
      <c r="KJT15" s="469"/>
      <c r="KJU15" s="469"/>
      <c r="KJV15" s="469"/>
      <c r="KJW15" s="469"/>
      <c r="KJX15" s="469"/>
      <c r="KJY15" s="469"/>
      <c r="KJZ15" s="469"/>
      <c r="KKA15" s="469"/>
      <c r="KKB15" s="469"/>
      <c r="KKC15" s="469"/>
      <c r="KKD15" s="469"/>
      <c r="KKE15" s="469"/>
      <c r="KKF15" s="469"/>
      <c r="KKG15" s="469"/>
      <c r="KKH15" s="469"/>
      <c r="KKI15" s="469"/>
      <c r="KKJ15" s="469"/>
      <c r="KKK15" s="469"/>
      <c r="KKL15" s="469"/>
      <c r="KKM15" s="469"/>
      <c r="KKN15" s="469"/>
      <c r="KKO15" s="469"/>
      <c r="KKP15" s="469"/>
      <c r="KKQ15" s="469"/>
      <c r="KKR15" s="469"/>
      <c r="KKS15" s="469"/>
      <c r="KKT15" s="469"/>
      <c r="KKU15" s="469"/>
      <c r="KKV15" s="469"/>
      <c r="KKW15" s="469"/>
      <c r="KKX15" s="469"/>
      <c r="KKY15" s="469"/>
      <c r="KKZ15" s="469"/>
      <c r="KLA15" s="469"/>
      <c r="KLB15" s="469"/>
      <c r="KLC15" s="469"/>
      <c r="KLD15" s="469"/>
      <c r="KLE15" s="469"/>
      <c r="KLF15" s="469"/>
      <c r="KLG15" s="469"/>
      <c r="KLH15" s="469"/>
      <c r="KLI15" s="469"/>
      <c r="KLJ15" s="469"/>
      <c r="KLK15" s="469"/>
      <c r="KLL15" s="469"/>
      <c r="KLM15" s="469"/>
      <c r="KLN15" s="469"/>
      <c r="KLO15" s="469"/>
      <c r="KLP15" s="469"/>
      <c r="KLQ15" s="469"/>
      <c r="KLR15" s="469"/>
      <c r="KLS15" s="469"/>
      <c r="KLT15" s="469"/>
      <c r="KLU15" s="469"/>
      <c r="KLV15" s="469"/>
      <c r="KLW15" s="469"/>
      <c r="KLX15" s="469"/>
      <c r="KLY15" s="469"/>
      <c r="KLZ15" s="469"/>
      <c r="KMA15" s="469"/>
      <c r="KMB15" s="469"/>
      <c r="KMC15" s="469"/>
      <c r="KMD15" s="469"/>
      <c r="KME15" s="469"/>
      <c r="KMF15" s="469"/>
      <c r="KMG15" s="469"/>
      <c r="KMH15" s="469"/>
      <c r="KMI15" s="469"/>
      <c r="KMJ15" s="469"/>
      <c r="KMK15" s="469"/>
      <c r="KML15" s="469"/>
      <c r="KMM15" s="469"/>
      <c r="KMN15" s="469"/>
      <c r="KMO15" s="469"/>
      <c r="KMP15" s="469"/>
      <c r="KMQ15" s="469"/>
      <c r="KMR15" s="469"/>
      <c r="KMS15" s="469"/>
      <c r="KMT15" s="469"/>
      <c r="KMU15" s="469"/>
      <c r="KMV15" s="469"/>
      <c r="KMW15" s="469"/>
      <c r="KMX15" s="469"/>
      <c r="KMY15" s="469"/>
      <c r="KMZ15" s="469"/>
      <c r="KNA15" s="469"/>
      <c r="KNB15" s="469"/>
      <c r="KNC15" s="469"/>
      <c r="KND15" s="469"/>
      <c r="KNE15" s="469"/>
      <c r="KNF15" s="469"/>
      <c r="KNG15" s="469"/>
      <c r="KNH15" s="469"/>
      <c r="KNI15" s="469"/>
      <c r="KNJ15" s="469"/>
      <c r="KNK15" s="469"/>
      <c r="KNL15" s="469"/>
      <c r="KNM15" s="469"/>
      <c r="KNN15" s="469"/>
      <c r="KNO15" s="469"/>
      <c r="KNP15" s="469"/>
      <c r="KNQ15" s="469"/>
      <c r="KNR15" s="469"/>
      <c r="KNS15" s="469"/>
      <c r="KNT15" s="469"/>
      <c r="KNU15" s="469"/>
      <c r="KNV15" s="469"/>
      <c r="KNW15" s="469"/>
      <c r="KNX15" s="469"/>
      <c r="KNY15" s="469"/>
      <c r="KNZ15" s="469"/>
      <c r="KOA15" s="469"/>
      <c r="KOB15" s="469"/>
      <c r="KOC15" s="469"/>
      <c r="KOD15" s="469"/>
      <c r="KOE15" s="469"/>
      <c r="KOF15" s="469"/>
      <c r="KOG15" s="469"/>
      <c r="KOH15" s="469"/>
      <c r="KOI15" s="469"/>
      <c r="KOJ15" s="469"/>
      <c r="KOK15" s="469"/>
      <c r="KOL15" s="469"/>
      <c r="KOM15" s="469"/>
      <c r="KON15" s="469"/>
      <c r="KOO15" s="469"/>
      <c r="KOP15" s="469"/>
      <c r="KOQ15" s="469"/>
      <c r="KOR15" s="469"/>
      <c r="KOS15" s="469"/>
      <c r="KOT15" s="469"/>
      <c r="KOU15" s="469"/>
      <c r="KOV15" s="469"/>
      <c r="KOW15" s="469"/>
      <c r="KOX15" s="469"/>
      <c r="KOY15" s="469"/>
      <c r="KOZ15" s="469"/>
      <c r="KPA15" s="469"/>
      <c r="KPB15" s="469"/>
      <c r="KPC15" s="469"/>
      <c r="KPD15" s="469"/>
      <c r="KPE15" s="469"/>
      <c r="KPF15" s="469"/>
      <c r="KPG15" s="469"/>
      <c r="KPH15" s="469"/>
      <c r="KPI15" s="469"/>
      <c r="KPJ15" s="469"/>
      <c r="KPK15" s="469"/>
      <c r="KPL15" s="469"/>
      <c r="KPM15" s="469"/>
      <c r="KPN15" s="469"/>
      <c r="KPO15" s="469"/>
      <c r="KPP15" s="469"/>
      <c r="KPQ15" s="469"/>
      <c r="KPR15" s="469"/>
      <c r="KPS15" s="469"/>
      <c r="KPT15" s="469"/>
      <c r="KPU15" s="469"/>
      <c r="KPV15" s="469"/>
      <c r="KPW15" s="469"/>
      <c r="KPX15" s="469"/>
      <c r="KPY15" s="469"/>
      <c r="KPZ15" s="469"/>
      <c r="KQA15" s="469"/>
      <c r="KQB15" s="469"/>
      <c r="KQC15" s="469"/>
      <c r="KQD15" s="469"/>
      <c r="KQE15" s="469"/>
      <c r="KQF15" s="469"/>
      <c r="KQG15" s="469"/>
      <c r="KQH15" s="469"/>
      <c r="KQI15" s="469"/>
      <c r="KQJ15" s="469"/>
      <c r="KQK15" s="469"/>
      <c r="KQL15" s="469"/>
      <c r="KQM15" s="469"/>
      <c r="KQN15" s="469"/>
      <c r="KQO15" s="469"/>
      <c r="KQP15" s="469"/>
      <c r="KQQ15" s="469"/>
      <c r="KQR15" s="469"/>
      <c r="KQS15" s="469"/>
      <c r="KQT15" s="469"/>
      <c r="KQU15" s="469"/>
      <c r="KQV15" s="469"/>
      <c r="KQW15" s="469"/>
      <c r="KQX15" s="469"/>
      <c r="KQY15" s="469"/>
      <c r="KQZ15" s="469"/>
      <c r="KRA15" s="469"/>
      <c r="KRB15" s="469"/>
      <c r="KRC15" s="469"/>
      <c r="KRD15" s="469"/>
      <c r="KRE15" s="469"/>
      <c r="KRF15" s="469"/>
      <c r="KRG15" s="469"/>
      <c r="KRH15" s="469"/>
      <c r="KRI15" s="469"/>
      <c r="KRJ15" s="469"/>
      <c r="KRK15" s="469"/>
      <c r="KRL15" s="469"/>
      <c r="KRM15" s="469"/>
      <c r="KRN15" s="469"/>
      <c r="KRO15" s="469"/>
      <c r="KRP15" s="469"/>
      <c r="KRQ15" s="469"/>
      <c r="KRR15" s="469"/>
      <c r="KRS15" s="469"/>
      <c r="KRT15" s="469"/>
      <c r="KRU15" s="469"/>
      <c r="KRV15" s="469"/>
      <c r="KRW15" s="469"/>
      <c r="KRX15" s="469"/>
      <c r="KRY15" s="469"/>
      <c r="KRZ15" s="469"/>
      <c r="KSA15" s="469"/>
      <c r="KSB15" s="469"/>
      <c r="KSC15" s="469"/>
      <c r="KSD15" s="469"/>
      <c r="KSE15" s="469"/>
      <c r="KSF15" s="469"/>
      <c r="KSG15" s="469"/>
      <c r="KSH15" s="469"/>
      <c r="KSI15" s="469"/>
      <c r="KSJ15" s="469"/>
      <c r="KSK15" s="469"/>
      <c r="KSL15" s="469"/>
      <c r="KSM15" s="469"/>
      <c r="KSN15" s="469"/>
      <c r="KSO15" s="469"/>
      <c r="KSP15" s="469"/>
      <c r="KSQ15" s="469"/>
      <c r="KSR15" s="469"/>
      <c r="KSS15" s="469"/>
      <c r="KST15" s="469"/>
      <c r="KSU15" s="469"/>
      <c r="KSV15" s="469"/>
      <c r="KSW15" s="469"/>
      <c r="KSX15" s="469"/>
      <c r="KSY15" s="469"/>
      <c r="KSZ15" s="469"/>
      <c r="KTA15" s="469"/>
      <c r="KTB15" s="469"/>
      <c r="KTC15" s="469"/>
      <c r="KTD15" s="469"/>
      <c r="KTE15" s="469"/>
      <c r="KTF15" s="469"/>
      <c r="KTG15" s="469"/>
      <c r="KTH15" s="469"/>
      <c r="KTI15" s="469"/>
      <c r="KTJ15" s="469"/>
      <c r="KTK15" s="469"/>
      <c r="KTL15" s="469"/>
      <c r="KTM15" s="469"/>
      <c r="KTN15" s="469"/>
      <c r="KTO15" s="469"/>
      <c r="KTP15" s="469"/>
      <c r="KTQ15" s="469"/>
      <c r="KTR15" s="469"/>
      <c r="KTS15" s="469"/>
      <c r="KTT15" s="469"/>
      <c r="KTU15" s="469"/>
      <c r="KTV15" s="469"/>
      <c r="KTW15" s="469"/>
      <c r="KTX15" s="469"/>
      <c r="KTY15" s="469"/>
      <c r="KTZ15" s="469"/>
      <c r="KUA15" s="469"/>
      <c r="KUB15" s="469"/>
      <c r="KUC15" s="469"/>
      <c r="KUD15" s="469"/>
      <c r="KUE15" s="469"/>
      <c r="KUF15" s="469"/>
      <c r="KUG15" s="469"/>
      <c r="KUH15" s="469"/>
      <c r="KUI15" s="469"/>
      <c r="KUJ15" s="469"/>
      <c r="KUK15" s="469"/>
      <c r="KUL15" s="469"/>
      <c r="KUM15" s="469"/>
      <c r="KUN15" s="469"/>
      <c r="KUO15" s="469"/>
      <c r="KUP15" s="469"/>
      <c r="KUQ15" s="469"/>
      <c r="KUR15" s="469"/>
      <c r="KUS15" s="469"/>
      <c r="KUT15" s="469"/>
      <c r="KUU15" s="469"/>
      <c r="KUV15" s="469"/>
      <c r="KUW15" s="469"/>
      <c r="KUX15" s="469"/>
      <c r="KUY15" s="469"/>
      <c r="KUZ15" s="469"/>
      <c r="KVA15" s="469"/>
      <c r="KVB15" s="469"/>
      <c r="KVC15" s="469"/>
      <c r="KVD15" s="469"/>
      <c r="KVE15" s="469"/>
      <c r="KVF15" s="469"/>
      <c r="KVG15" s="469"/>
      <c r="KVH15" s="469"/>
      <c r="KVI15" s="469"/>
      <c r="KVJ15" s="469"/>
      <c r="KVK15" s="469"/>
      <c r="KVL15" s="469"/>
      <c r="KVM15" s="469"/>
      <c r="KVN15" s="469"/>
      <c r="KVO15" s="469"/>
      <c r="KVP15" s="469"/>
      <c r="KVQ15" s="469"/>
      <c r="KVR15" s="469"/>
      <c r="KVS15" s="469"/>
      <c r="KVT15" s="469"/>
      <c r="KVU15" s="469"/>
      <c r="KVV15" s="469"/>
      <c r="KVW15" s="469"/>
      <c r="KVX15" s="469"/>
      <c r="KVY15" s="469"/>
      <c r="KVZ15" s="469"/>
      <c r="KWA15" s="469"/>
      <c r="KWB15" s="469"/>
      <c r="KWC15" s="469"/>
      <c r="KWD15" s="469"/>
      <c r="KWE15" s="469"/>
      <c r="KWF15" s="469"/>
      <c r="KWG15" s="469"/>
      <c r="KWH15" s="469"/>
      <c r="KWI15" s="469"/>
      <c r="KWJ15" s="469"/>
      <c r="KWK15" s="469"/>
      <c r="KWL15" s="469"/>
      <c r="KWM15" s="469"/>
      <c r="KWN15" s="469"/>
      <c r="KWO15" s="469"/>
      <c r="KWP15" s="469"/>
      <c r="KWQ15" s="469"/>
      <c r="KWR15" s="469"/>
      <c r="KWS15" s="469"/>
      <c r="KWT15" s="469"/>
      <c r="KWU15" s="469"/>
      <c r="KWV15" s="469"/>
      <c r="KWW15" s="469"/>
      <c r="KWX15" s="469"/>
      <c r="KWY15" s="469"/>
      <c r="KWZ15" s="469"/>
      <c r="KXA15" s="469"/>
      <c r="KXB15" s="469"/>
      <c r="KXC15" s="469"/>
      <c r="KXD15" s="469"/>
      <c r="KXE15" s="469"/>
      <c r="KXF15" s="469"/>
      <c r="KXG15" s="469"/>
      <c r="KXH15" s="469"/>
      <c r="KXI15" s="469"/>
      <c r="KXJ15" s="469"/>
      <c r="KXK15" s="469"/>
      <c r="KXL15" s="469"/>
      <c r="KXM15" s="469"/>
      <c r="KXN15" s="469"/>
      <c r="KXO15" s="469"/>
      <c r="KXP15" s="469"/>
      <c r="KXQ15" s="469"/>
      <c r="KXR15" s="469"/>
      <c r="KXS15" s="469"/>
      <c r="KXT15" s="469"/>
      <c r="KXU15" s="469"/>
      <c r="KXV15" s="469"/>
      <c r="KXW15" s="469"/>
      <c r="KXX15" s="469"/>
      <c r="KXY15" s="469"/>
      <c r="KXZ15" s="469"/>
      <c r="KYA15" s="469"/>
      <c r="KYB15" s="469"/>
      <c r="KYC15" s="469"/>
      <c r="KYD15" s="469"/>
      <c r="KYE15" s="469"/>
      <c r="KYF15" s="469"/>
      <c r="KYG15" s="469"/>
      <c r="KYH15" s="469"/>
      <c r="KYI15" s="469"/>
      <c r="KYJ15" s="469"/>
      <c r="KYK15" s="469"/>
      <c r="KYL15" s="469"/>
      <c r="KYM15" s="469"/>
      <c r="KYN15" s="469"/>
      <c r="KYO15" s="469"/>
      <c r="KYP15" s="469"/>
      <c r="KYQ15" s="469"/>
      <c r="KYR15" s="469"/>
      <c r="KYS15" s="469"/>
      <c r="KYT15" s="469"/>
      <c r="KYU15" s="469"/>
      <c r="KYV15" s="469"/>
      <c r="KYW15" s="469"/>
      <c r="KYX15" s="469"/>
      <c r="KYY15" s="469"/>
      <c r="KYZ15" s="469"/>
      <c r="KZA15" s="469"/>
      <c r="KZB15" s="469"/>
      <c r="KZC15" s="469"/>
      <c r="KZD15" s="469"/>
      <c r="KZE15" s="469"/>
      <c r="KZF15" s="469"/>
      <c r="KZG15" s="469"/>
      <c r="KZH15" s="469"/>
      <c r="KZI15" s="469"/>
      <c r="KZJ15" s="469"/>
      <c r="KZK15" s="469"/>
      <c r="KZL15" s="469"/>
      <c r="KZM15" s="469"/>
      <c r="KZN15" s="469"/>
      <c r="KZO15" s="469"/>
      <c r="KZP15" s="469"/>
      <c r="KZQ15" s="469"/>
      <c r="KZR15" s="469"/>
      <c r="KZS15" s="469"/>
      <c r="KZT15" s="469"/>
      <c r="KZU15" s="469"/>
      <c r="KZV15" s="469"/>
      <c r="KZW15" s="469"/>
      <c r="KZX15" s="469"/>
      <c r="KZY15" s="469"/>
      <c r="KZZ15" s="469"/>
      <c r="LAA15" s="469"/>
      <c r="LAB15" s="469"/>
      <c r="LAC15" s="469"/>
      <c r="LAD15" s="469"/>
      <c r="LAE15" s="469"/>
      <c r="LAF15" s="469"/>
      <c r="LAG15" s="469"/>
      <c r="LAH15" s="469"/>
      <c r="LAI15" s="469"/>
      <c r="LAJ15" s="469"/>
      <c r="LAK15" s="469"/>
      <c r="LAL15" s="469"/>
      <c r="LAM15" s="469"/>
      <c r="LAN15" s="469"/>
      <c r="LAO15" s="469"/>
      <c r="LAP15" s="469"/>
      <c r="LAQ15" s="469"/>
      <c r="LAR15" s="469"/>
      <c r="LAS15" s="469"/>
      <c r="LAT15" s="469"/>
      <c r="LAU15" s="469"/>
      <c r="LAV15" s="469"/>
      <c r="LAW15" s="469"/>
      <c r="LAX15" s="469"/>
      <c r="LAY15" s="469"/>
      <c r="LAZ15" s="469"/>
      <c r="LBA15" s="469"/>
      <c r="LBB15" s="469"/>
      <c r="LBC15" s="469"/>
      <c r="LBD15" s="469"/>
      <c r="LBE15" s="469"/>
      <c r="LBF15" s="469"/>
      <c r="LBG15" s="469"/>
      <c r="LBH15" s="469"/>
      <c r="LBI15" s="469"/>
      <c r="LBJ15" s="469"/>
      <c r="LBK15" s="469"/>
      <c r="LBL15" s="469"/>
      <c r="LBM15" s="469"/>
      <c r="LBN15" s="469"/>
      <c r="LBO15" s="469"/>
      <c r="LBP15" s="469"/>
      <c r="LBQ15" s="469"/>
      <c r="LBR15" s="469"/>
      <c r="LBS15" s="469"/>
      <c r="LBT15" s="469"/>
      <c r="LBU15" s="469"/>
      <c r="LBV15" s="469"/>
      <c r="LBW15" s="469"/>
      <c r="LBX15" s="469"/>
      <c r="LBY15" s="469"/>
      <c r="LBZ15" s="469"/>
      <c r="LCA15" s="469"/>
      <c r="LCB15" s="469"/>
      <c r="LCC15" s="469"/>
      <c r="LCD15" s="469"/>
      <c r="LCE15" s="469"/>
      <c r="LCF15" s="469"/>
      <c r="LCG15" s="469"/>
      <c r="LCH15" s="469"/>
      <c r="LCI15" s="469"/>
      <c r="LCJ15" s="469"/>
      <c r="LCK15" s="469"/>
      <c r="LCL15" s="469"/>
      <c r="LCM15" s="469"/>
      <c r="LCN15" s="469"/>
      <c r="LCO15" s="469"/>
      <c r="LCP15" s="469"/>
      <c r="LCQ15" s="469"/>
      <c r="LCR15" s="469"/>
      <c r="LCS15" s="469"/>
      <c r="LCT15" s="469"/>
      <c r="LCU15" s="469"/>
      <c r="LCV15" s="469"/>
      <c r="LCW15" s="469"/>
      <c r="LCX15" s="469"/>
      <c r="LCY15" s="469"/>
      <c r="LCZ15" s="469"/>
      <c r="LDA15" s="469"/>
      <c r="LDB15" s="469"/>
      <c r="LDC15" s="469"/>
      <c r="LDD15" s="469"/>
      <c r="LDE15" s="469"/>
      <c r="LDF15" s="469"/>
      <c r="LDG15" s="469"/>
      <c r="LDH15" s="469"/>
      <c r="LDI15" s="469"/>
      <c r="LDJ15" s="469"/>
      <c r="LDK15" s="469"/>
      <c r="LDL15" s="469"/>
      <c r="LDM15" s="469"/>
      <c r="LDN15" s="469"/>
      <c r="LDO15" s="469"/>
      <c r="LDP15" s="469"/>
      <c r="LDQ15" s="469"/>
      <c r="LDR15" s="469"/>
      <c r="LDS15" s="469"/>
      <c r="LDT15" s="469"/>
      <c r="LDU15" s="469"/>
      <c r="LDV15" s="469"/>
      <c r="LDW15" s="469"/>
      <c r="LDX15" s="469"/>
      <c r="LDY15" s="469"/>
      <c r="LDZ15" s="469"/>
      <c r="LEA15" s="469"/>
      <c r="LEB15" s="469"/>
      <c r="LEC15" s="469"/>
      <c r="LED15" s="469"/>
      <c r="LEE15" s="469"/>
      <c r="LEF15" s="469"/>
      <c r="LEG15" s="469"/>
      <c r="LEH15" s="469"/>
      <c r="LEI15" s="469"/>
      <c r="LEJ15" s="469"/>
      <c r="LEK15" s="469"/>
      <c r="LEL15" s="469"/>
      <c r="LEM15" s="469"/>
      <c r="LEN15" s="469"/>
      <c r="LEO15" s="469"/>
      <c r="LEP15" s="469"/>
      <c r="LEQ15" s="469"/>
      <c r="LER15" s="469"/>
      <c r="LES15" s="469"/>
      <c r="LET15" s="469"/>
      <c r="LEU15" s="469"/>
      <c r="LEV15" s="469"/>
      <c r="LEW15" s="469"/>
      <c r="LEX15" s="469"/>
      <c r="LEY15" s="469"/>
      <c r="LEZ15" s="469"/>
      <c r="LFA15" s="469"/>
      <c r="LFB15" s="469"/>
      <c r="LFC15" s="469"/>
      <c r="LFD15" s="469"/>
      <c r="LFE15" s="469"/>
      <c r="LFF15" s="469"/>
      <c r="LFG15" s="469"/>
      <c r="LFH15" s="469"/>
      <c r="LFI15" s="469"/>
      <c r="LFJ15" s="469"/>
      <c r="LFK15" s="469"/>
      <c r="LFL15" s="469"/>
      <c r="LFM15" s="469"/>
      <c r="LFN15" s="469"/>
      <c r="LFO15" s="469"/>
      <c r="LFP15" s="469"/>
      <c r="LFQ15" s="469"/>
      <c r="LFR15" s="469"/>
      <c r="LFS15" s="469"/>
      <c r="LFT15" s="469"/>
      <c r="LFU15" s="469"/>
      <c r="LFV15" s="469"/>
      <c r="LFW15" s="469"/>
      <c r="LFX15" s="469"/>
      <c r="LFY15" s="469"/>
      <c r="LFZ15" s="469"/>
      <c r="LGA15" s="469"/>
      <c r="LGB15" s="469"/>
      <c r="LGC15" s="469"/>
      <c r="LGD15" s="469"/>
      <c r="LGE15" s="469"/>
      <c r="LGF15" s="469"/>
      <c r="LGG15" s="469"/>
      <c r="LGH15" s="469"/>
      <c r="LGI15" s="469"/>
      <c r="LGJ15" s="469"/>
      <c r="LGK15" s="469"/>
      <c r="LGL15" s="469"/>
      <c r="LGM15" s="469"/>
      <c r="LGN15" s="469"/>
      <c r="LGO15" s="469"/>
      <c r="LGP15" s="469"/>
      <c r="LGQ15" s="469"/>
      <c r="LGR15" s="469"/>
      <c r="LGS15" s="469"/>
      <c r="LGT15" s="469"/>
      <c r="LGU15" s="469"/>
      <c r="LGV15" s="469"/>
      <c r="LGW15" s="469"/>
      <c r="LGX15" s="469"/>
      <c r="LGY15" s="469"/>
      <c r="LGZ15" s="469"/>
      <c r="LHA15" s="469"/>
      <c r="LHB15" s="469"/>
      <c r="LHC15" s="469"/>
      <c r="LHD15" s="469"/>
      <c r="LHE15" s="469"/>
      <c r="LHF15" s="469"/>
      <c r="LHG15" s="469"/>
      <c r="LHH15" s="469"/>
      <c r="LHI15" s="469"/>
      <c r="LHJ15" s="469"/>
      <c r="LHK15" s="469"/>
      <c r="LHL15" s="469"/>
      <c r="LHM15" s="469"/>
      <c r="LHN15" s="469"/>
      <c r="LHO15" s="469"/>
      <c r="LHP15" s="469"/>
      <c r="LHQ15" s="469"/>
      <c r="LHR15" s="469"/>
      <c r="LHS15" s="469"/>
      <c r="LHT15" s="469"/>
      <c r="LHU15" s="469"/>
      <c r="LHV15" s="469"/>
      <c r="LHW15" s="469"/>
      <c r="LHX15" s="469"/>
      <c r="LHY15" s="469"/>
      <c r="LHZ15" s="469"/>
      <c r="LIA15" s="469"/>
      <c r="LIB15" s="469"/>
      <c r="LIC15" s="469"/>
      <c r="LID15" s="469"/>
      <c r="LIE15" s="469"/>
      <c r="LIF15" s="469"/>
      <c r="LIG15" s="469"/>
      <c r="LIH15" s="469"/>
      <c r="LII15" s="469"/>
      <c r="LIJ15" s="469"/>
      <c r="LIK15" s="469"/>
      <c r="LIL15" s="469"/>
      <c r="LIM15" s="469"/>
      <c r="LIN15" s="469"/>
      <c r="LIO15" s="469"/>
      <c r="LIP15" s="469"/>
      <c r="LIQ15" s="469"/>
      <c r="LIR15" s="469"/>
      <c r="LIS15" s="469"/>
      <c r="LIT15" s="469"/>
      <c r="LIU15" s="469"/>
      <c r="LIV15" s="469"/>
      <c r="LIW15" s="469"/>
      <c r="LIX15" s="469"/>
      <c r="LIY15" s="469"/>
      <c r="LIZ15" s="469"/>
      <c r="LJA15" s="469"/>
      <c r="LJB15" s="469"/>
      <c r="LJC15" s="469"/>
      <c r="LJD15" s="469"/>
      <c r="LJE15" s="469"/>
      <c r="LJF15" s="469"/>
      <c r="LJG15" s="469"/>
      <c r="LJH15" s="469"/>
      <c r="LJI15" s="469"/>
      <c r="LJJ15" s="469"/>
      <c r="LJK15" s="469"/>
      <c r="LJL15" s="469"/>
      <c r="LJM15" s="469"/>
      <c r="LJN15" s="469"/>
      <c r="LJO15" s="469"/>
      <c r="LJP15" s="469"/>
      <c r="LJQ15" s="469"/>
      <c r="LJR15" s="469"/>
      <c r="LJS15" s="469"/>
      <c r="LJT15" s="469"/>
      <c r="LJU15" s="469"/>
      <c r="LJV15" s="469"/>
      <c r="LJW15" s="469"/>
      <c r="LJX15" s="469"/>
      <c r="LJY15" s="469"/>
      <c r="LJZ15" s="469"/>
      <c r="LKA15" s="469"/>
      <c r="LKB15" s="469"/>
      <c r="LKC15" s="469"/>
      <c r="LKD15" s="469"/>
      <c r="LKE15" s="469"/>
      <c r="LKF15" s="469"/>
      <c r="LKG15" s="469"/>
      <c r="LKH15" s="469"/>
      <c r="LKI15" s="469"/>
      <c r="LKJ15" s="469"/>
      <c r="LKK15" s="469"/>
      <c r="LKL15" s="469"/>
      <c r="LKM15" s="469"/>
      <c r="LKN15" s="469"/>
      <c r="LKO15" s="469"/>
      <c r="LKP15" s="469"/>
      <c r="LKQ15" s="469"/>
      <c r="LKR15" s="469"/>
      <c r="LKS15" s="469"/>
      <c r="LKT15" s="469"/>
      <c r="LKU15" s="469"/>
      <c r="LKV15" s="469"/>
      <c r="LKW15" s="469"/>
      <c r="LKX15" s="469"/>
      <c r="LKY15" s="469"/>
      <c r="LKZ15" s="469"/>
      <c r="LLA15" s="469"/>
      <c r="LLB15" s="469"/>
      <c r="LLC15" s="469"/>
      <c r="LLD15" s="469"/>
      <c r="LLE15" s="469"/>
      <c r="LLF15" s="469"/>
      <c r="LLG15" s="469"/>
      <c r="LLH15" s="469"/>
      <c r="LLI15" s="469"/>
      <c r="LLJ15" s="469"/>
      <c r="LLK15" s="469"/>
      <c r="LLL15" s="469"/>
      <c r="LLM15" s="469"/>
      <c r="LLN15" s="469"/>
      <c r="LLO15" s="469"/>
      <c r="LLP15" s="469"/>
      <c r="LLQ15" s="469"/>
      <c r="LLR15" s="469"/>
      <c r="LLS15" s="469"/>
      <c r="LLT15" s="469"/>
      <c r="LLU15" s="469"/>
      <c r="LLV15" s="469"/>
      <c r="LLW15" s="469"/>
      <c r="LLX15" s="469"/>
      <c r="LLY15" s="469"/>
      <c r="LLZ15" s="469"/>
      <c r="LMA15" s="469"/>
      <c r="LMB15" s="469"/>
      <c r="LMC15" s="469"/>
      <c r="LMD15" s="469"/>
      <c r="LME15" s="469"/>
      <c r="LMF15" s="469"/>
      <c r="LMG15" s="469"/>
      <c r="LMH15" s="469"/>
      <c r="LMI15" s="469"/>
      <c r="LMJ15" s="469"/>
      <c r="LMK15" s="469"/>
      <c r="LML15" s="469"/>
      <c r="LMM15" s="469"/>
      <c r="LMN15" s="469"/>
      <c r="LMO15" s="469"/>
      <c r="LMP15" s="469"/>
      <c r="LMQ15" s="469"/>
      <c r="LMR15" s="469"/>
      <c r="LMS15" s="469"/>
      <c r="LMT15" s="469"/>
      <c r="LMU15" s="469"/>
      <c r="LMV15" s="469"/>
      <c r="LMW15" s="469"/>
      <c r="LMX15" s="469"/>
      <c r="LMY15" s="469"/>
      <c r="LMZ15" s="469"/>
      <c r="LNA15" s="469"/>
      <c r="LNB15" s="469"/>
      <c r="LNC15" s="469"/>
      <c r="LND15" s="469"/>
      <c r="LNE15" s="469"/>
      <c r="LNF15" s="469"/>
      <c r="LNG15" s="469"/>
      <c r="LNH15" s="469"/>
      <c r="LNI15" s="469"/>
      <c r="LNJ15" s="469"/>
      <c r="LNK15" s="469"/>
      <c r="LNL15" s="469"/>
      <c r="LNM15" s="469"/>
      <c r="LNN15" s="469"/>
      <c r="LNO15" s="469"/>
      <c r="LNP15" s="469"/>
      <c r="LNQ15" s="469"/>
      <c r="LNR15" s="469"/>
      <c r="LNS15" s="469"/>
      <c r="LNT15" s="469"/>
      <c r="LNU15" s="469"/>
      <c r="LNV15" s="469"/>
      <c r="LNW15" s="469"/>
      <c r="LNX15" s="469"/>
      <c r="LNY15" s="469"/>
      <c r="LNZ15" s="469"/>
      <c r="LOA15" s="469"/>
      <c r="LOB15" s="469"/>
      <c r="LOC15" s="469"/>
      <c r="LOD15" s="469"/>
      <c r="LOE15" s="469"/>
      <c r="LOF15" s="469"/>
      <c r="LOG15" s="469"/>
      <c r="LOH15" s="469"/>
      <c r="LOI15" s="469"/>
      <c r="LOJ15" s="469"/>
      <c r="LOK15" s="469"/>
      <c r="LOL15" s="469"/>
      <c r="LOM15" s="469"/>
      <c r="LON15" s="469"/>
      <c r="LOO15" s="469"/>
      <c r="LOP15" s="469"/>
      <c r="LOQ15" s="469"/>
      <c r="LOR15" s="469"/>
      <c r="LOS15" s="469"/>
      <c r="LOT15" s="469"/>
      <c r="LOU15" s="469"/>
      <c r="LOV15" s="469"/>
      <c r="LOW15" s="469"/>
      <c r="LOX15" s="469"/>
      <c r="LOY15" s="469"/>
      <c r="LOZ15" s="469"/>
      <c r="LPA15" s="469"/>
      <c r="LPB15" s="469"/>
      <c r="LPC15" s="469"/>
      <c r="LPD15" s="469"/>
      <c r="LPE15" s="469"/>
      <c r="LPF15" s="469"/>
      <c r="LPG15" s="469"/>
      <c r="LPH15" s="469"/>
      <c r="LPI15" s="469"/>
      <c r="LPJ15" s="469"/>
      <c r="LPK15" s="469"/>
      <c r="LPL15" s="469"/>
      <c r="LPM15" s="469"/>
      <c r="LPN15" s="469"/>
      <c r="LPO15" s="469"/>
      <c r="LPP15" s="469"/>
      <c r="LPQ15" s="469"/>
      <c r="LPR15" s="469"/>
      <c r="LPS15" s="469"/>
      <c r="LPT15" s="469"/>
      <c r="LPU15" s="469"/>
      <c r="LPV15" s="469"/>
      <c r="LPW15" s="469"/>
      <c r="LPX15" s="469"/>
      <c r="LPY15" s="469"/>
      <c r="LPZ15" s="469"/>
      <c r="LQA15" s="469"/>
      <c r="LQB15" s="469"/>
      <c r="LQC15" s="469"/>
      <c r="LQD15" s="469"/>
      <c r="LQE15" s="469"/>
      <c r="LQF15" s="469"/>
      <c r="LQG15" s="469"/>
      <c r="LQH15" s="469"/>
      <c r="LQI15" s="469"/>
      <c r="LQJ15" s="469"/>
      <c r="LQK15" s="469"/>
      <c r="LQL15" s="469"/>
      <c r="LQM15" s="469"/>
      <c r="LQN15" s="469"/>
      <c r="LQO15" s="469"/>
      <c r="LQP15" s="469"/>
      <c r="LQQ15" s="469"/>
      <c r="LQR15" s="469"/>
      <c r="LQS15" s="469"/>
      <c r="LQT15" s="469"/>
      <c r="LQU15" s="469"/>
      <c r="LQV15" s="469"/>
      <c r="LQW15" s="469"/>
      <c r="LQX15" s="469"/>
      <c r="LQY15" s="469"/>
      <c r="LQZ15" s="469"/>
      <c r="LRA15" s="469"/>
      <c r="LRB15" s="469"/>
      <c r="LRC15" s="469"/>
      <c r="LRD15" s="469"/>
      <c r="LRE15" s="469"/>
      <c r="LRF15" s="469"/>
      <c r="LRG15" s="469"/>
      <c r="LRH15" s="469"/>
      <c r="LRI15" s="469"/>
      <c r="LRJ15" s="469"/>
      <c r="LRK15" s="469"/>
      <c r="LRL15" s="469"/>
      <c r="LRM15" s="469"/>
      <c r="LRN15" s="469"/>
      <c r="LRO15" s="469"/>
      <c r="LRP15" s="469"/>
      <c r="LRQ15" s="469"/>
      <c r="LRR15" s="469"/>
      <c r="LRS15" s="469"/>
      <c r="LRT15" s="469"/>
      <c r="LRU15" s="469"/>
      <c r="LRV15" s="469"/>
      <c r="LRW15" s="469"/>
      <c r="LRX15" s="469"/>
      <c r="LRY15" s="469"/>
      <c r="LRZ15" s="469"/>
      <c r="LSA15" s="469"/>
      <c r="LSB15" s="469"/>
      <c r="LSC15" s="469"/>
      <c r="LSD15" s="469"/>
      <c r="LSE15" s="469"/>
      <c r="LSF15" s="469"/>
      <c r="LSG15" s="469"/>
      <c r="LSH15" s="469"/>
      <c r="LSI15" s="469"/>
      <c r="LSJ15" s="469"/>
      <c r="LSK15" s="469"/>
      <c r="LSL15" s="469"/>
      <c r="LSM15" s="469"/>
      <c r="LSN15" s="469"/>
      <c r="LSO15" s="469"/>
      <c r="LSP15" s="469"/>
      <c r="LSQ15" s="469"/>
      <c r="LSR15" s="469"/>
      <c r="LSS15" s="469"/>
      <c r="LST15" s="469"/>
      <c r="LSU15" s="469"/>
      <c r="LSV15" s="469"/>
      <c r="LSW15" s="469"/>
      <c r="LSX15" s="469"/>
      <c r="LSY15" s="469"/>
      <c r="LSZ15" s="469"/>
      <c r="LTA15" s="469"/>
      <c r="LTB15" s="469"/>
      <c r="LTC15" s="469"/>
      <c r="LTD15" s="469"/>
      <c r="LTE15" s="469"/>
      <c r="LTF15" s="469"/>
      <c r="LTG15" s="469"/>
      <c r="LTH15" s="469"/>
      <c r="LTI15" s="469"/>
      <c r="LTJ15" s="469"/>
      <c r="LTK15" s="469"/>
      <c r="LTL15" s="469"/>
      <c r="LTM15" s="469"/>
      <c r="LTN15" s="469"/>
      <c r="LTO15" s="469"/>
      <c r="LTP15" s="469"/>
      <c r="LTQ15" s="469"/>
      <c r="LTR15" s="469"/>
      <c r="LTS15" s="469"/>
      <c r="LTT15" s="469"/>
      <c r="LTU15" s="469"/>
      <c r="LTV15" s="469"/>
      <c r="LTW15" s="469"/>
      <c r="LTX15" s="469"/>
      <c r="LTY15" s="469"/>
      <c r="LTZ15" s="469"/>
      <c r="LUA15" s="469"/>
      <c r="LUB15" s="469"/>
      <c r="LUC15" s="469"/>
      <c r="LUD15" s="469"/>
      <c r="LUE15" s="469"/>
      <c r="LUF15" s="469"/>
      <c r="LUG15" s="469"/>
      <c r="LUH15" s="469"/>
      <c r="LUI15" s="469"/>
      <c r="LUJ15" s="469"/>
      <c r="LUK15" s="469"/>
      <c r="LUL15" s="469"/>
      <c r="LUM15" s="469"/>
      <c r="LUN15" s="469"/>
      <c r="LUO15" s="469"/>
      <c r="LUP15" s="469"/>
      <c r="LUQ15" s="469"/>
      <c r="LUR15" s="469"/>
      <c r="LUS15" s="469"/>
      <c r="LUT15" s="469"/>
      <c r="LUU15" s="469"/>
      <c r="LUV15" s="469"/>
      <c r="LUW15" s="469"/>
      <c r="LUX15" s="469"/>
      <c r="LUY15" s="469"/>
      <c r="LUZ15" s="469"/>
      <c r="LVA15" s="469"/>
      <c r="LVB15" s="469"/>
      <c r="LVC15" s="469"/>
      <c r="LVD15" s="469"/>
      <c r="LVE15" s="469"/>
      <c r="LVF15" s="469"/>
      <c r="LVG15" s="469"/>
      <c r="LVH15" s="469"/>
      <c r="LVI15" s="469"/>
      <c r="LVJ15" s="469"/>
      <c r="LVK15" s="469"/>
      <c r="LVL15" s="469"/>
      <c r="LVM15" s="469"/>
      <c r="LVN15" s="469"/>
      <c r="LVO15" s="469"/>
      <c r="LVP15" s="469"/>
      <c r="LVQ15" s="469"/>
      <c r="LVR15" s="469"/>
      <c r="LVS15" s="469"/>
      <c r="LVT15" s="469"/>
      <c r="LVU15" s="469"/>
      <c r="LVV15" s="469"/>
      <c r="LVW15" s="469"/>
      <c r="LVX15" s="469"/>
      <c r="LVY15" s="469"/>
      <c r="LVZ15" s="469"/>
      <c r="LWA15" s="469"/>
      <c r="LWB15" s="469"/>
      <c r="LWC15" s="469"/>
      <c r="LWD15" s="469"/>
      <c r="LWE15" s="469"/>
      <c r="LWF15" s="469"/>
      <c r="LWG15" s="469"/>
      <c r="LWH15" s="469"/>
      <c r="LWI15" s="469"/>
      <c r="LWJ15" s="469"/>
      <c r="LWK15" s="469"/>
      <c r="LWL15" s="469"/>
      <c r="LWM15" s="469"/>
      <c r="LWN15" s="469"/>
      <c r="LWO15" s="469"/>
      <c r="LWP15" s="469"/>
      <c r="LWQ15" s="469"/>
      <c r="LWR15" s="469"/>
      <c r="LWS15" s="469"/>
      <c r="LWT15" s="469"/>
      <c r="LWU15" s="469"/>
      <c r="LWV15" s="469"/>
      <c r="LWW15" s="469"/>
      <c r="LWX15" s="469"/>
      <c r="LWY15" s="469"/>
      <c r="LWZ15" s="469"/>
      <c r="LXA15" s="469"/>
      <c r="LXB15" s="469"/>
      <c r="LXC15" s="469"/>
      <c r="LXD15" s="469"/>
      <c r="LXE15" s="469"/>
      <c r="LXF15" s="469"/>
      <c r="LXG15" s="469"/>
      <c r="LXH15" s="469"/>
      <c r="LXI15" s="469"/>
      <c r="LXJ15" s="469"/>
      <c r="LXK15" s="469"/>
      <c r="LXL15" s="469"/>
      <c r="LXM15" s="469"/>
      <c r="LXN15" s="469"/>
      <c r="LXO15" s="469"/>
      <c r="LXP15" s="469"/>
      <c r="LXQ15" s="469"/>
      <c r="LXR15" s="469"/>
      <c r="LXS15" s="469"/>
      <c r="LXT15" s="469"/>
      <c r="LXU15" s="469"/>
      <c r="LXV15" s="469"/>
      <c r="LXW15" s="469"/>
      <c r="LXX15" s="469"/>
      <c r="LXY15" s="469"/>
      <c r="LXZ15" s="469"/>
      <c r="LYA15" s="469"/>
      <c r="LYB15" s="469"/>
      <c r="LYC15" s="469"/>
      <c r="LYD15" s="469"/>
      <c r="LYE15" s="469"/>
      <c r="LYF15" s="469"/>
      <c r="LYG15" s="469"/>
      <c r="LYH15" s="469"/>
      <c r="LYI15" s="469"/>
      <c r="LYJ15" s="469"/>
      <c r="LYK15" s="469"/>
      <c r="LYL15" s="469"/>
      <c r="LYM15" s="469"/>
      <c r="LYN15" s="469"/>
      <c r="LYO15" s="469"/>
      <c r="LYP15" s="469"/>
      <c r="LYQ15" s="469"/>
      <c r="LYR15" s="469"/>
      <c r="LYS15" s="469"/>
      <c r="LYT15" s="469"/>
      <c r="LYU15" s="469"/>
      <c r="LYV15" s="469"/>
      <c r="LYW15" s="469"/>
      <c r="LYX15" s="469"/>
      <c r="LYY15" s="469"/>
      <c r="LYZ15" s="469"/>
      <c r="LZA15" s="469"/>
      <c r="LZB15" s="469"/>
      <c r="LZC15" s="469"/>
      <c r="LZD15" s="469"/>
      <c r="LZE15" s="469"/>
      <c r="LZF15" s="469"/>
      <c r="LZG15" s="469"/>
      <c r="LZH15" s="469"/>
      <c r="LZI15" s="469"/>
      <c r="LZJ15" s="469"/>
      <c r="LZK15" s="469"/>
      <c r="LZL15" s="469"/>
      <c r="LZM15" s="469"/>
      <c r="LZN15" s="469"/>
      <c r="LZO15" s="469"/>
      <c r="LZP15" s="469"/>
      <c r="LZQ15" s="469"/>
      <c r="LZR15" s="469"/>
      <c r="LZS15" s="469"/>
      <c r="LZT15" s="469"/>
      <c r="LZU15" s="469"/>
      <c r="LZV15" s="469"/>
      <c r="LZW15" s="469"/>
      <c r="LZX15" s="469"/>
      <c r="LZY15" s="469"/>
      <c r="LZZ15" s="469"/>
      <c r="MAA15" s="469"/>
      <c r="MAB15" s="469"/>
      <c r="MAC15" s="469"/>
      <c r="MAD15" s="469"/>
      <c r="MAE15" s="469"/>
      <c r="MAF15" s="469"/>
      <c r="MAG15" s="469"/>
      <c r="MAH15" s="469"/>
      <c r="MAI15" s="469"/>
      <c r="MAJ15" s="469"/>
      <c r="MAK15" s="469"/>
      <c r="MAL15" s="469"/>
      <c r="MAM15" s="469"/>
      <c r="MAN15" s="469"/>
      <c r="MAO15" s="469"/>
      <c r="MAP15" s="469"/>
      <c r="MAQ15" s="469"/>
      <c r="MAR15" s="469"/>
      <c r="MAS15" s="469"/>
      <c r="MAT15" s="469"/>
      <c r="MAU15" s="469"/>
      <c r="MAV15" s="469"/>
      <c r="MAW15" s="469"/>
      <c r="MAX15" s="469"/>
      <c r="MAY15" s="469"/>
      <c r="MAZ15" s="469"/>
      <c r="MBA15" s="469"/>
      <c r="MBB15" s="469"/>
      <c r="MBC15" s="469"/>
      <c r="MBD15" s="469"/>
      <c r="MBE15" s="469"/>
      <c r="MBF15" s="469"/>
      <c r="MBG15" s="469"/>
      <c r="MBH15" s="469"/>
      <c r="MBI15" s="469"/>
      <c r="MBJ15" s="469"/>
      <c r="MBK15" s="469"/>
      <c r="MBL15" s="469"/>
      <c r="MBM15" s="469"/>
      <c r="MBN15" s="469"/>
      <c r="MBO15" s="469"/>
      <c r="MBP15" s="469"/>
      <c r="MBQ15" s="469"/>
      <c r="MBR15" s="469"/>
      <c r="MBS15" s="469"/>
      <c r="MBT15" s="469"/>
      <c r="MBU15" s="469"/>
      <c r="MBV15" s="469"/>
      <c r="MBW15" s="469"/>
      <c r="MBX15" s="469"/>
      <c r="MBY15" s="469"/>
      <c r="MBZ15" s="469"/>
      <c r="MCA15" s="469"/>
      <c r="MCB15" s="469"/>
      <c r="MCC15" s="469"/>
      <c r="MCD15" s="469"/>
      <c r="MCE15" s="469"/>
      <c r="MCF15" s="469"/>
      <c r="MCG15" s="469"/>
      <c r="MCH15" s="469"/>
      <c r="MCI15" s="469"/>
      <c r="MCJ15" s="469"/>
      <c r="MCK15" s="469"/>
      <c r="MCL15" s="469"/>
      <c r="MCM15" s="469"/>
      <c r="MCN15" s="469"/>
      <c r="MCO15" s="469"/>
      <c r="MCP15" s="469"/>
      <c r="MCQ15" s="469"/>
      <c r="MCR15" s="469"/>
      <c r="MCS15" s="469"/>
      <c r="MCT15" s="469"/>
      <c r="MCU15" s="469"/>
      <c r="MCV15" s="469"/>
      <c r="MCW15" s="469"/>
      <c r="MCX15" s="469"/>
      <c r="MCY15" s="469"/>
      <c r="MCZ15" s="469"/>
      <c r="MDA15" s="469"/>
      <c r="MDB15" s="469"/>
      <c r="MDC15" s="469"/>
      <c r="MDD15" s="469"/>
      <c r="MDE15" s="469"/>
      <c r="MDF15" s="469"/>
      <c r="MDG15" s="469"/>
      <c r="MDH15" s="469"/>
      <c r="MDI15" s="469"/>
      <c r="MDJ15" s="469"/>
      <c r="MDK15" s="469"/>
      <c r="MDL15" s="469"/>
      <c r="MDM15" s="469"/>
      <c r="MDN15" s="469"/>
      <c r="MDO15" s="469"/>
      <c r="MDP15" s="469"/>
      <c r="MDQ15" s="469"/>
      <c r="MDR15" s="469"/>
      <c r="MDS15" s="469"/>
      <c r="MDT15" s="469"/>
      <c r="MDU15" s="469"/>
      <c r="MDV15" s="469"/>
      <c r="MDW15" s="469"/>
      <c r="MDX15" s="469"/>
      <c r="MDY15" s="469"/>
      <c r="MDZ15" s="469"/>
      <c r="MEA15" s="469"/>
      <c r="MEB15" s="469"/>
      <c r="MEC15" s="469"/>
      <c r="MED15" s="469"/>
      <c r="MEE15" s="469"/>
      <c r="MEF15" s="469"/>
      <c r="MEG15" s="469"/>
      <c r="MEH15" s="469"/>
      <c r="MEI15" s="469"/>
      <c r="MEJ15" s="469"/>
      <c r="MEK15" s="469"/>
      <c r="MEL15" s="469"/>
      <c r="MEM15" s="469"/>
      <c r="MEN15" s="469"/>
      <c r="MEO15" s="469"/>
      <c r="MEP15" s="469"/>
      <c r="MEQ15" s="469"/>
      <c r="MER15" s="469"/>
      <c r="MES15" s="469"/>
      <c r="MET15" s="469"/>
      <c r="MEU15" s="469"/>
      <c r="MEV15" s="469"/>
      <c r="MEW15" s="469"/>
      <c r="MEX15" s="469"/>
      <c r="MEY15" s="469"/>
      <c r="MEZ15" s="469"/>
      <c r="MFA15" s="469"/>
      <c r="MFB15" s="469"/>
      <c r="MFC15" s="469"/>
      <c r="MFD15" s="469"/>
      <c r="MFE15" s="469"/>
      <c r="MFF15" s="469"/>
      <c r="MFG15" s="469"/>
      <c r="MFH15" s="469"/>
      <c r="MFI15" s="469"/>
      <c r="MFJ15" s="469"/>
      <c r="MFK15" s="469"/>
      <c r="MFL15" s="469"/>
      <c r="MFM15" s="469"/>
      <c r="MFN15" s="469"/>
      <c r="MFO15" s="469"/>
      <c r="MFP15" s="469"/>
      <c r="MFQ15" s="469"/>
      <c r="MFR15" s="469"/>
      <c r="MFS15" s="469"/>
      <c r="MFT15" s="469"/>
      <c r="MFU15" s="469"/>
      <c r="MFV15" s="469"/>
      <c r="MFW15" s="469"/>
      <c r="MFX15" s="469"/>
      <c r="MFY15" s="469"/>
      <c r="MFZ15" s="469"/>
      <c r="MGA15" s="469"/>
      <c r="MGB15" s="469"/>
      <c r="MGC15" s="469"/>
      <c r="MGD15" s="469"/>
      <c r="MGE15" s="469"/>
      <c r="MGF15" s="469"/>
      <c r="MGG15" s="469"/>
      <c r="MGH15" s="469"/>
      <c r="MGI15" s="469"/>
      <c r="MGJ15" s="469"/>
      <c r="MGK15" s="469"/>
      <c r="MGL15" s="469"/>
      <c r="MGM15" s="469"/>
      <c r="MGN15" s="469"/>
      <c r="MGO15" s="469"/>
      <c r="MGP15" s="469"/>
      <c r="MGQ15" s="469"/>
      <c r="MGR15" s="469"/>
      <c r="MGS15" s="469"/>
      <c r="MGT15" s="469"/>
      <c r="MGU15" s="469"/>
      <c r="MGV15" s="469"/>
      <c r="MGW15" s="469"/>
      <c r="MGX15" s="469"/>
      <c r="MGY15" s="469"/>
      <c r="MGZ15" s="469"/>
      <c r="MHA15" s="469"/>
      <c r="MHB15" s="469"/>
      <c r="MHC15" s="469"/>
      <c r="MHD15" s="469"/>
      <c r="MHE15" s="469"/>
      <c r="MHF15" s="469"/>
      <c r="MHG15" s="469"/>
      <c r="MHH15" s="469"/>
      <c r="MHI15" s="469"/>
      <c r="MHJ15" s="469"/>
      <c r="MHK15" s="469"/>
      <c r="MHL15" s="469"/>
      <c r="MHM15" s="469"/>
      <c r="MHN15" s="469"/>
      <c r="MHO15" s="469"/>
      <c r="MHP15" s="469"/>
      <c r="MHQ15" s="469"/>
      <c r="MHR15" s="469"/>
      <c r="MHS15" s="469"/>
      <c r="MHT15" s="469"/>
      <c r="MHU15" s="469"/>
      <c r="MHV15" s="469"/>
      <c r="MHW15" s="469"/>
      <c r="MHX15" s="469"/>
      <c r="MHY15" s="469"/>
      <c r="MHZ15" s="469"/>
      <c r="MIA15" s="469"/>
      <c r="MIB15" s="469"/>
      <c r="MIC15" s="469"/>
      <c r="MID15" s="469"/>
      <c r="MIE15" s="469"/>
      <c r="MIF15" s="469"/>
      <c r="MIG15" s="469"/>
      <c r="MIH15" s="469"/>
      <c r="MII15" s="469"/>
      <c r="MIJ15" s="469"/>
      <c r="MIK15" s="469"/>
      <c r="MIL15" s="469"/>
      <c r="MIM15" s="469"/>
      <c r="MIN15" s="469"/>
      <c r="MIO15" s="469"/>
      <c r="MIP15" s="469"/>
      <c r="MIQ15" s="469"/>
      <c r="MIR15" s="469"/>
      <c r="MIS15" s="469"/>
      <c r="MIT15" s="469"/>
      <c r="MIU15" s="469"/>
      <c r="MIV15" s="469"/>
      <c r="MIW15" s="469"/>
      <c r="MIX15" s="469"/>
      <c r="MIY15" s="469"/>
      <c r="MIZ15" s="469"/>
      <c r="MJA15" s="469"/>
      <c r="MJB15" s="469"/>
      <c r="MJC15" s="469"/>
      <c r="MJD15" s="469"/>
      <c r="MJE15" s="469"/>
      <c r="MJF15" s="469"/>
      <c r="MJG15" s="469"/>
      <c r="MJH15" s="469"/>
      <c r="MJI15" s="469"/>
      <c r="MJJ15" s="469"/>
      <c r="MJK15" s="469"/>
      <c r="MJL15" s="469"/>
      <c r="MJM15" s="469"/>
      <c r="MJN15" s="469"/>
      <c r="MJO15" s="469"/>
      <c r="MJP15" s="469"/>
      <c r="MJQ15" s="469"/>
      <c r="MJR15" s="469"/>
      <c r="MJS15" s="469"/>
      <c r="MJT15" s="469"/>
      <c r="MJU15" s="469"/>
      <c r="MJV15" s="469"/>
      <c r="MJW15" s="469"/>
      <c r="MJX15" s="469"/>
      <c r="MJY15" s="469"/>
      <c r="MJZ15" s="469"/>
      <c r="MKA15" s="469"/>
      <c r="MKB15" s="469"/>
      <c r="MKC15" s="469"/>
      <c r="MKD15" s="469"/>
      <c r="MKE15" s="469"/>
      <c r="MKF15" s="469"/>
      <c r="MKG15" s="469"/>
      <c r="MKH15" s="469"/>
      <c r="MKI15" s="469"/>
      <c r="MKJ15" s="469"/>
      <c r="MKK15" s="469"/>
      <c r="MKL15" s="469"/>
      <c r="MKM15" s="469"/>
      <c r="MKN15" s="469"/>
      <c r="MKO15" s="469"/>
      <c r="MKP15" s="469"/>
      <c r="MKQ15" s="469"/>
      <c r="MKR15" s="469"/>
      <c r="MKS15" s="469"/>
      <c r="MKT15" s="469"/>
      <c r="MKU15" s="469"/>
      <c r="MKV15" s="469"/>
      <c r="MKW15" s="469"/>
      <c r="MKX15" s="469"/>
      <c r="MKY15" s="469"/>
      <c r="MKZ15" s="469"/>
      <c r="MLA15" s="469"/>
      <c r="MLB15" s="469"/>
      <c r="MLC15" s="469"/>
      <c r="MLD15" s="469"/>
      <c r="MLE15" s="469"/>
      <c r="MLF15" s="469"/>
      <c r="MLG15" s="469"/>
      <c r="MLH15" s="469"/>
      <c r="MLI15" s="469"/>
      <c r="MLJ15" s="469"/>
      <c r="MLK15" s="469"/>
      <c r="MLL15" s="469"/>
      <c r="MLM15" s="469"/>
      <c r="MLN15" s="469"/>
      <c r="MLO15" s="469"/>
      <c r="MLP15" s="469"/>
      <c r="MLQ15" s="469"/>
      <c r="MLR15" s="469"/>
      <c r="MLS15" s="469"/>
      <c r="MLT15" s="469"/>
      <c r="MLU15" s="469"/>
      <c r="MLV15" s="469"/>
      <c r="MLW15" s="469"/>
      <c r="MLX15" s="469"/>
      <c r="MLY15" s="469"/>
      <c r="MLZ15" s="469"/>
      <c r="MMA15" s="469"/>
      <c r="MMB15" s="469"/>
      <c r="MMC15" s="469"/>
      <c r="MMD15" s="469"/>
      <c r="MME15" s="469"/>
      <c r="MMF15" s="469"/>
      <c r="MMG15" s="469"/>
      <c r="MMH15" s="469"/>
      <c r="MMI15" s="469"/>
      <c r="MMJ15" s="469"/>
      <c r="MMK15" s="469"/>
      <c r="MML15" s="469"/>
      <c r="MMM15" s="469"/>
      <c r="MMN15" s="469"/>
      <c r="MMO15" s="469"/>
      <c r="MMP15" s="469"/>
      <c r="MMQ15" s="469"/>
      <c r="MMR15" s="469"/>
      <c r="MMS15" s="469"/>
      <c r="MMT15" s="469"/>
      <c r="MMU15" s="469"/>
      <c r="MMV15" s="469"/>
      <c r="MMW15" s="469"/>
      <c r="MMX15" s="469"/>
      <c r="MMY15" s="469"/>
      <c r="MMZ15" s="469"/>
      <c r="MNA15" s="469"/>
      <c r="MNB15" s="469"/>
      <c r="MNC15" s="469"/>
      <c r="MND15" s="469"/>
      <c r="MNE15" s="469"/>
      <c r="MNF15" s="469"/>
      <c r="MNG15" s="469"/>
      <c r="MNH15" s="469"/>
      <c r="MNI15" s="469"/>
      <c r="MNJ15" s="469"/>
      <c r="MNK15" s="469"/>
      <c r="MNL15" s="469"/>
      <c r="MNM15" s="469"/>
      <c r="MNN15" s="469"/>
      <c r="MNO15" s="469"/>
      <c r="MNP15" s="469"/>
      <c r="MNQ15" s="469"/>
      <c r="MNR15" s="469"/>
      <c r="MNS15" s="469"/>
      <c r="MNT15" s="469"/>
      <c r="MNU15" s="469"/>
      <c r="MNV15" s="469"/>
      <c r="MNW15" s="469"/>
      <c r="MNX15" s="469"/>
      <c r="MNY15" s="469"/>
      <c r="MNZ15" s="469"/>
      <c r="MOA15" s="469"/>
      <c r="MOB15" s="469"/>
      <c r="MOC15" s="469"/>
      <c r="MOD15" s="469"/>
      <c r="MOE15" s="469"/>
      <c r="MOF15" s="469"/>
      <c r="MOG15" s="469"/>
      <c r="MOH15" s="469"/>
      <c r="MOI15" s="469"/>
      <c r="MOJ15" s="469"/>
      <c r="MOK15" s="469"/>
      <c r="MOL15" s="469"/>
      <c r="MOM15" s="469"/>
      <c r="MON15" s="469"/>
      <c r="MOO15" s="469"/>
      <c r="MOP15" s="469"/>
      <c r="MOQ15" s="469"/>
      <c r="MOR15" s="469"/>
      <c r="MOS15" s="469"/>
      <c r="MOT15" s="469"/>
      <c r="MOU15" s="469"/>
      <c r="MOV15" s="469"/>
      <c r="MOW15" s="469"/>
      <c r="MOX15" s="469"/>
      <c r="MOY15" s="469"/>
      <c r="MOZ15" s="469"/>
      <c r="MPA15" s="469"/>
      <c r="MPB15" s="469"/>
      <c r="MPC15" s="469"/>
      <c r="MPD15" s="469"/>
      <c r="MPE15" s="469"/>
      <c r="MPF15" s="469"/>
      <c r="MPG15" s="469"/>
      <c r="MPH15" s="469"/>
      <c r="MPI15" s="469"/>
      <c r="MPJ15" s="469"/>
      <c r="MPK15" s="469"/>
      <c r="MPL15" s="469"/>
      <c r="MPM15" s="469"/>
      <c r="MPN15" s="469"/>
      <c r="MPO15" s="469"/>
      <c r="MPP15" s="469"/>
      <c r="MPQ15" s="469"/>
      <c r="MPR15" s="469"/>
      <c r="MPS15" s="469"/>
      <c r="MPT15" s="469"/>
      <c r="MPU15" s="469"/>
      <c r="MPV15" s="469"/>
      <c r="MPW15" s="469"/>
      <c r="MPX15" s="469"/>
      <c r="MPY15" s="469"/>
      <c r="MPZ15" s="469"/>
      <c r="MQA15" s="469"/>
      <c r="MQB15" s="469"/>
      <c r="MQC15" s="469"/>
      <c r="MQD15" s="469"/>
      <c r="MQE15" s="469"/>
      <c r="MQF15" s="469"/>
      <c r="MQG15" s="469"/>
      <c r="MQH15" s="469"/>
      <c r="MQI15" s="469"/>
      <c r="MQJ15" s="469"/>
      <c r="MQK15" s="469"/>
      <c r="MQL15" s="469"/>
      <c r="MQM15" s="469"/>
      <c r="MQN15" s="469"/>
      <c r="MQO15" s="469"/>
      <c r="MQP15" s="469"/>
      <c r="MQQ15" s="469"/>
      <c r="MQR15" s="469"/>
      <c r="MQS15" s="469"/>
      <c r="MQT15" s="469"/>
      <c r="MQU15" s="469"/>
      <c r="MQV15" s="469"/>
      <c r="MQW15" s="469"/>
      <c r="MQX15" s="469"/>
      <c r="MQY15" s="469"/>
      <c r="MQZ15" s="469"/>
      <c r="MRA15" s="469"/>
      <c r="MRB15" s="469"/>
      <c r="MRC15" s="469"/>
      <c r="MRD15" s="469"/>
      <c r="MRE15" s="469"/>
      <c r="MRF15" s="469"/>
      <c r="MRG15" s="469"/>
      <c r="MRH15" s="469"/>
      <c r="MRI15" s="469"/>
      <c r="MRJ15" s="469"/>
      <c r="MRK15" s="469"/>
      <c r="MRL15" s="469"/>
      <c r="MRM15" s="469"/>
      <c r="MRN15" s="469"/>
      <c r="MRO15" s="469"/>
      <c r="MRP15" s="469"/>
      <c r="MRQ15" s="469"/>
      <c r="MRR15" s="469"/>
      <c r="MRS15" s="469"/>
      <c r="MRT15" s="469"/>
      <c r="MRU15" s="469"/>
      <c r="MRV15" s="469"/>
      <c r="MRW15" s="469"/>
      <c r="MRX15" s="469"/>
      <c r="MRY15" s="469"/>
      <c r="MRZ15" s="469"/>
      <c r="MSA15" s="469"/>
      <c r="MSB15" s="469"/>
      <c r="MSC15" s="469"/>
      <c r="MSD15" s="469"/>
      <c r="MSE15" s="469"/>
      <c r="MSF15" s="469"/>
      <c r="MSG15" s="469"/>
      <c r="MSH15" s="469"/>
      <c r="MSI15" s="469"/>
      <c r="MSJ15" s="469"/>
      <c r="MSK15" s="469"/>
      <c r="MSL15" s="469"/>
      <c r="MSM15" s="469"/>
      <c r="MSN15" s="469"/>
      <c r="MSO15" s="469"/>
      <c r="MSP15" s="469"/>
      <c r="MSQ15" s="469"/>
      <c r="MSR15" s="469"/>
      <c r="MSS15" s="469"/>
      <c r="MST15" s="469"/>
      <c r="MSU15" s="469"/>
      <c r="MSV15" s="469"/>
      <c r="MSW15" s="469"/>
      <c r="MSX15" s="469"/>
      <c r="MSY15" s="469"/>
      <c r="MSZ15" s="469"/>
      <c r="MTA15" s="469"/>
      <c r="MTB15" s="469"/>
      <c r="MTC15" s="469"/>
      <c r="MTD15" s="469"/>
      <c r="MTE15" s="469"/>
      <c r="MTF15" s="469"/>
      <c r="MTG15" s="469"/>
      <c r="MTH15" s="469"/>
      <c r="MTI15" s="469"/>
      <c r="MTJ15" s="469"/>
      <c r="MTK15" s="469"/>
      <c r="MTL15" s="469"/>
      <c r="MTM15" s="469"/>
      <c r="MTN15" s="469"/>
      <c r="MTO15" s="469"/>
      <c r="MTP15" s="469"/>
      <c r="MTQ15" s="469"/>
      <c r="MTR15" s="469"/>
      <c r="MTS15" s="469"/>
      <c r="MTT15" s="469"/>
      <c r="MTU15" s="469"/>
      <c r="MTV15" s="469"/>
      <c r="MTW15" s="469"/>
      <c r="MTX15" s="469"/>
      <c r="MTY15" s="469"/>
      <c r="MTZ15" s="469"/>
      <c r="MUA15" s="469"/>
      <c r="MUB15" s="469"/>
      <c r="MUC15" s="469"/>
      <c r="MUD15" s="469"/>
      <c r="MUE15" s="469"/>
      <c r="MUF15" s="469"/>
      <c r="MUG15" s="469"/>
      <c r="MUH15" s="469"/>
      <c r="MUI15" s="469"/>
      <c r="MUJ15" s="469"/>
      <c r="MUK15" s="469"/>
      <c r="MUL15" s="469"/>
      <c r="MUM15" s="469"/>
      <c r="MUN15" s="469"/>
      <c r="MUO15" s="469"/>
      <c r="MUP15" s="469"/>
      <c r="MUQ15" s="469"/>
      <c r="MUR15" s="469"/>
      <c r="MUS15" s="469"/>
      <c r="MUT15" s="469"/>
      <c r="MUU15" s="469"/>
      <c r="MUV15" s="469"/>
      <c r="MUW15" s="469"/>
      <c r="MUX15" s="469"/>
      <c r="MUY15" s="469"/>
      <c r="MUZ15" s="469"/>
      <c r="MVA15" s="469"/>
      <c r="MVB15" s="469"/>
      <c r="MVC15" s="469"/>
      <c r="MVD15" s="469"/>
      <c r="MVE15" s="469"/>
      <c r="MVF15" s="469"/>
      <c r="MVG15" s="469"/>
      <c r="MVH15" s="469"/>
      <c r="MVI15" s="469"/>
      <c r="MVJ15" s="469"/>
      <c r="MVK15" s="469"/>
      <c r="MVL15" s="469"/>
      <c r="MVM15" s="469"/>
      <c r="MVN15" s="469"/>
      <c r="MVO15" s="469"/>
      <c r="MVP15" s="469"/>
      <c r="MVQ15" s="469"/>
      <c r="MVR15" s="469"/>
      <c r="MVS15" s="469"/>
      <c r="MVT15" s="469"/>
      <c r="MVU15" s="469"/>
      <c r="MVV15" s="469"/>
      <c r="MVW15" s="469"/>
      <c r="MVX15" s="469"/>
      <c r="MVY15" s="469"/>
      <c r="MVZ15" s="469"/>
      <c r="MWA15" s="469"/>
      <c r="MWB15" s="469"/>
      <c r="MWC15" s="469"/>
      <c r="MWD15" s="469"/>
      <c r="MWE15" s="469"/>
      <c r="MWF15" s="469"/>
      <c r="MWG15" s="469"/>
      <c r="MWH15" s="469"/>
      <c r="MWI15" s="469"/>
      <c r="MWJ15" s="469"/>
      <c r="MWK15" s="469"/>
      <c r="MWL15" s="469"/>
      <c r="MWM15" s="469"/>
      <c r="MWN15" s="469"/>
      <c r="MWO15" s="469"/>
      <c r="MWP15" s="469"/>
      <c r="MWQ15" s="469"/>
      <c r="MWR15" s="469"/>
      <c r="MWS15" s="469"/>
      <c r="MWT15" s="469"/>
      <c r="MWU15" s="469"/>
      <c r="MWV15" s="469"/>
      <c r="MWW15" s="469"/>
      <c r="MWX15" s="469"/>
      <c r="MWY15" s="469"/>
      <c r="MWZ15" s="469"/>
      <c r="MXA15" s="469"/>
      <c r="MXB15" s="469"/>
      <c r="MXC15" s="469"/>
      <c r="MXD15" s="469"/>
      <c r="MXE15" s="469"/>
      <c r="MXF15" s="469"/>
      <c r="MXG15" s="469"/>
      <c r="MXH15" s="469"/>
      <c r="MXI15" s="469"/>
      <c r="MXJ15" s="469"/>
      <c r="MXK15" s="469"/>
      <c r="MXL15" s="469"/>
      <c r="MXM15" s="469"/>
      <c r="MXN15" s="469"/>
      <c r="MXO15" s="469"/>
      <c r="MXP15" s="469"/>
      <c r="MXQ15" s="469"/>
      <c r="MXR15" s="469"/>
      <c r="MXS15" s="469"/>
      <c r="MXT15" s="469"/>
      <c r="MXU15" s="469"/>
      <c r="MXV15" s="469"/>
      <c r="MXW15" s="469"/>
      <c r="MXX15" s="469"/>
      <c r="MXY15" s="469"/>
      <c r="MXZ15" s="469"/>
      <c r="MYA15" s="469"/>
      <c r="MYB15" s="469"/>
      <c r="MYC15" s="469"/>
      <c r="MYD15" s="469"/>
      <c r="MYE15" s="469"/>
      <c r="MYF15" s="469"/>
      <c r="MYG15" s="469"/>
      <c r="MYH15" s="469"/>
      <c r="MYI15" s="469"/>
      <c r="MYJ15" s="469"/>
      <c r="MYK15" s="469"/>
      <c r="MYL15" s="469"/>
      <c r="MYM15" s="469"/>
      <c r="MYN15" s="469"/>
      <c r="MYO15" s="469"/>
      <c r="MYP15" s="469"/>
      <c r="MYQ15" s="469"/>
      <c r="MYR15" s="469"/>
      <c r="MYS15" s="469"/>
      <c r="MYT15" s="469"/>
      <c r="MYU15" s="469"/>
      <c r="MYV15" s="469"/>
      <c r="MYW15" s="469"/>
      <c r="MYX15" s="469"/>
      <c r="MYY15" s="469"/>
      <c r="MYZ15" s="469"/>
      <c r="MZA15" s="469"/>
      <c r="MZB15" s="469"/>
      <c r="MZC15" s="469"/>
      <c r="MZD15" s="469"/>
      <c r="MZE15" s="469"/>
      <c r="MZF15" s="469"/>
      <c r="MZG15" s="469"/>
      <c r="MZH15" s="469"/>
      <c r="MZI15" s="469"/>
      <c r="MZJ15" s="469"/>
      <c r="MZK15" s="469"/>
      <c r="MZL15" s="469"/>
      <c r="MZM15" s="469"/>
      <c r="MZN15" s="469"/>
      <c r="MZO15" s="469"/>
      <c r="MZP15" s="469"/>
      <c r="MZQ15" s="469"/>
      <c r="MZR15" s="469"/>
      <c r="MZS15" s="469"/>
      <c r="MZT15" s="469"/>
      <c r="MZU15" s="469"/>
      <c r="MZV15" s="469"/>
      <c r="MZW15" s="469"/>
      <c r="MZX15" s="469"/>
      <c r="MZY15" s="469"/>
      <c r="MZZ15" s="469"/>
      <c r="NAA15" s="469"/>
      <c r="NAB15" s="469"/>
      <c r="NAC15" s="469"/>
      <c r="NAD15" s="469"/>
      <c r="NAE15" s="469"/>
      <c r="NAF15" s="469"/>
      <c r="NAG15" s="469"/>
      <c r="NAH15" s="469"/>
      <c r="NAI15" s="469"/>
      <c r="NAJ15" s="469"/>
      <c r="NAK15" s="469"/>
      <c r="NAL15" s="469"/>
      <c r="NAM15" s="469"/>
      <c r="NAN15" s="469"/>
      <c r="NAO15" s="469"/>
      <c r="NAP15" s="469"/>
      <c r="NAQ15" s="469"/>
      <c r="NAR15" s="469"/>
      <c r="NAS15" s="469"/>
      <c r="NAT15" s="469"/>
      <c r="NAU15" s="469"/>
      <c r="NAV15" s="469"/>
      <c r="NAW15" s="469"/>
      <c r="NAX15" s="469"/>
      <c r="NAY15" s="469"/>
      <c r="NAZ15" s="469"/>
      <c r="NBA15" s="469"/>
      <c r="NBB15" s="469"/>
      <c r="NBC15" s="469"/>
      <c r="NBD15" s="469"/>
      <c r="NBE15" s="469"/>
      <c r="NBF15" s="469"/>
      <c r="NBG15" s="469"/>
      <c r="NBH15" s="469"/>
      <c r="NBI15" s="469"/>
      <c r="NBJ15" s="469"/>
      <c r="NBK15" s="469"/>
      <c r="NBL15" s="469"/>
      <c r="NBM15" s="469"/>
      <c r="NBN15" s="469"/>
      <c r="NBO15" s="469"/>
      <c r="NBP15" s="469"/>
      <c r="NBQ15" s="469"/>
      <c r="NBR15" s="469"/>
      <c r="NBS15" s="469"/>
      <c r="NBT15" s="469"/>
      <c r="NBU15" s="469"/>
      <c r="NBV15" s="469"/>
      <c r="NBW15" s="469"/>
      <c r="NBX15" s="469"/>
      <c r="NBY15" s="469"/>
      <c r="NBZ15" s="469"/>
      <c r="NCA15" s="469"/>
      <c r="NCB15" s="469"/>
      <c r="NCC15" s="469"/>
      <c r="NCD15" s="469"/>
      <c r="NCE15" s="469"/>
      <c r="NCF15" s="469"/>
      <c r="NCG15" s="469"/>
      <c r="NCH15" s="469"/>
      <c r="NCI15" s="469"/>
      <c r="NCJ15" s="469"/>
      <c r="NCK15" s="469"/>
      <c r="NCL15" s="469"/>
      <c r="NCM15" s="469"/>
      <c r="NCN15" s="469"/>
      <c r="NCO15" s="469"/>
      <c r="NCP15" s="469"/>
      <c r="NCQ15" s="469"/>
      <c r="NCR15" s="469"/>
      <c r="NCS15" s="469"/>
      <c r="NCT15" s="469"/>
      <c r="NCU15" s="469"/>
      <c r="NCV15" s="469"/>
      <c r="NCW15" s="469"/>
      <c r="NCX15" s="469"/>
      <c r="NCY15" s="469"/>
      <c r="NCZ15" s="469"/>
      <c r="NDA15" s="469"/>
      <c r="NDB15" s="469"/>
      <c r="NDC15" s="469"/>
      <c r="NDD15" s="469"/>
      <c r="NDE15" s="469"/>
      <c r="NDF15" s="469"/>
      <c r="NDG15" s="469"/>
      <c r="NDH15" s="469"/>
      <c r="NDI15" s="469"/>
      <c r="NDJ15" s="469"/>
      <c r="NDK15" s="469"/>
      <c r="NDL15" s="469"/>
      <c r="NDM15" s="469"/>
      <c r="NDN15" s="469"/>
      <c r="NDO15" s="469"/>
      <c r="NDP15" s="469"/>
      <c r="NDQ15" s="469"/>
      <c r="NDR15" s="469"/>
      <c r="NDS15" s="469"/>
      <c r="NDT15" s="469"/>
      <c r="NDU15" s="469"/>
      <c r="NDV15" s="469"/>
      <c r="NDW15" s="469"/>
      <c r="NDX15" s="469"/>
      <c r="NDY15" s="469"/>
      <c r="NDZ15" s="469"/>
      <c r="NEA15" s="469"/>
      <c r="NEB15" s="469"/>
      <c r="NEC15" s="469"/>
      <c r="NED15" s="469"/>
      <c r="NEE15" s="469"/>
      <c r="NEF15" s="469"/>
      <c r="NEG15" s="469"/>
      <c r="NEH15" s="469"/>
      <c r="NEI15" s="469"/>
      <c r="NEJ15" s="469"/>
      <c r="NEK15" s="469"/>
      <c r="NEL15" s="469"/>
      <c r="NEM15" s="469"/>
      <c r="NEN15" s="469"/>
      <c r="NEO15" s="469"/>
      <c r="NEP15" s="469"/>
      <c r="NEQ15" s="469"/>
      <c r="NER15" s="469"/>
      <c r="NES15" s="469"/>
      <c r="NET15" s="469"/>
      <c r="NEU15" s="469"/>
      <c r="NEV15" s="469"/>
      <c r="NEW15" s="469"/>
      <c r="NEX15" s="469"/>
      <c r="NEY15" s="469"/>
      <c r="NEZ15" s="469"/>
      <c r="NFA15" s="469"/>
      <c r="NFB15" s="469"/>
      <c r="NFC15" s="469"/>
      <c r="NFD15" s="469"/>
      <c r="NFE15" s="469"/>
      <c r="NFF15" s="469"/>
      <c r="NFG15" s="469"/>
      <c r="NFH15" s="469"/>
      <c r="NFI15" s="469"/>
      <c r="NFJ15" s="469"/>
      <c r="NFK15" s="469"/>
      <c r="NFL15" s="469"/>
      <c r="NFM15" s="469"/>
      <c r="NFN15" s="469"/>
      <c r="NFO15" s="469"/>
      <c r="NFP15" s="469"/>
      <c r="NFQ15" s="469"/>
      <c r="NFR15" s="469"/>
      <c r="NFS15" s="469"/>
      <c r="NFT15" s="469"/>
      <c r="NFU15" s="469"/>
      <c r="NFV15" s="469"/>
      <c r="NFW15" s="469"/>
      <c r="NFX15" s="469"/>
      <c r="NFY15" s="469"/>
      <c r="NFZ15" s="469"/>
      <c r="NGA15" s="469"/>
      <c r="NGB15" s="469"/>
      <c r="NGC15" s="469"/>
      <c r="NGD15" s="469"/>
      <c r="NGE15" s="469"/>
      <c r="NGF15" s="469"/>
      <c r="NGG15" s="469"/>
      <c r="NGH15" s="469"/>
      <c r="NGI15" s="469"/>
      <c r="NGJ15" s="469"/>
      <c r="NGK15" s="469"/>
      <c r="NGL15" s="469"/>
      <c r="NGM15" s="469"/>
      <c r="NGN15" s="469"/>
      <c r="NGO15" s="469"/>
      <c r="NGP15" s="469"/>
      <c r="NGQ15" s="469"/>
      <c r="NGR15" s="469"/>
      <c r="NGS15" s="469"/>
      <c r="NGT15" s="469"/>
      <c r="NGU15" s="469"/>
      <c r="NGV15" s="469"/>
      <c r="NGW15" s="469"/>
      <c r="NGX15" s="469"/>
      <c r="NGY15" s="469"/>
      <c r="NGZ15" s="469"/>
      <c r="NHA15" s="469"/>
      <c r="NHB15" s="469"/>
      <c r="NHC15" s="469"/>
      <c r="NHD15" s="469"/>
      <c r="NHE15" s="469"/>
      <c r="NHF15" s="469"/>
      <c r="NHG15" s="469"/>
      <c r="NHH15" s="469"/>
      <c r="NHI15" s="469"/>
      <c r="NHJ15" s="469"/>
      <c r="NHK15" s="469"/>
      <c r="NHL15" s="469"/>
      <c r="NHM15" s="469"/>
      <c r="NHN15" s="469"/>
      <c r="NHO15" s="469"/>
      <c r="NHP15" s="469"/>
      <c r="NHQ15" s="469"/>
      <c r="NHR15" s="469"/>
      <c r="NHS15" s="469"/>
      <c r="NHT15" s="469"/>
      <c r="NHU15" s="469"/>
      <c r="NHV15" s="469"/>
      <c r="NHW15" s="469"/>
      <c r="NHX15" s="469"/>
      <c r="NHY15" s="469"/>
      <c r="NHZ15" s="469"/>
      <c r="NIA15" s="469"/>
      <c r="NIB15" s="469"/>
      <c r="NIC15" s="469"/>
      <c r="NID15" s="469"/>
      <c r="NIE15" s="469"/>
      <c r="NIF15" s="469"/>
      <c r="NIG15" s="469"/>
      <c r="NIH15" s="469"/>
      <c r="NII15" s="469"/>
      <c r="NIJ15" s="469"/>
      <c r="NIK15" s="469"/>
      <c r="NIL15" s="469"/>
      <c r="NIM15" s="469"/>
      <c r="NIN15" s="469"/>
      <c r="NIO15" s="469"/>
      <c r="NIP15" s="469"/>
      <c r="NIQ15" s="469"/>
      <c r="NIR15" s="469"/>
      <c r="NIS15" s="469"/>
      <c r="NIT15" s="469"/>
      <c r="NIU15" s="469"/>
      <c r="NIV15" s="469"/>
      <c r="NIW15" s="469"/>
      <c r="NIX15" s="469"/>
      <c r="NIY15" s="469"/>
      <c r="NIZ15" s="469"/>
      <c r="NJA15" s="469"/>
      <c r="NJB15" s="469"/>
      <c r="NJC15" s="469"/>
      <c r="NJD15" s="469"/>
      <c r="NJE15" s="469"/>
      <c r="NJF15" s="469"/>
      <c r="NJG15" s="469"/>
      <c r="NJH15" s="469"/>
      <c r="NJI15" s="469"/>
      <c r="NJJ15" s="469"/>
      <c r="NJK15" s="469"/>
      <c r="NJL15" s="469"/>
      <c r="NJM15" s="469"/>
      <c r="NJN15" s="469"/>
      <c r="NJO15" s="469"/>
      <c r="NJP15" s="469"/>
      <c r="NJQ15" s="469"/>
      <c r="NJR15" s="469"/>
      <c r="NJS15" s="469"/>
      <c r="NJT15" s="469"/>
      <c r="NJU15" s="469"/>
      <c r="NJV15" s="469"/>
      <c r="NJW15" s="469"/>
      <c r="NJX15" s="469"/>
      <c r="NJY15" s="469"/>
      <c r="NJZ15" s="469"/>
      <c r="NKA15" s="469"/>
      <c r="NKB15" s="469"/>
      <c r="NKC15" s="469"/>
      <c r="NKD15" s="469"/>
      <c r="NKE15" s="469"/>
      <c r="NKF15" s="469"/>
      <c r="NKG15" s="469"/>
      <c r="NKH15" s="469"/>
      <c r="NKI15" s="469"/>
      <c r="NKJ15" s="469"/>
      <c r="NKK15" s="469"/>
      <c r="NKL15" s="469"/>
      <c r="NKM15" s="469"/>
      <c r="NKN15" s="469"/>
      <c r="NKO15" s="469"/>
      <c r="NKP15" s="469"/>
      <c r="NKQ15" s="469"/>
      <c r="NKR15" s="469"/>
      <c r="NKS15" s="469"/>
      <c r="NKT15" s="469"/>
      <c r="NKU15" s="469"/>
      <c r="NKV15" s="469"/>
      <c r="NKW15" s="469"/>
      <c r="NKX15" s="469"/>
      <c r="NKY15" s="469"/>
      <c r="NKZ15" s="469"/>
      <c r="NLA15" s="469"/>
      <c r="NLB15" s="469"/>
      <c r="NLC15" s="469"/>
      <c r="NLD15" s="469"/>
      <c r="NLE15" s="469"/>
      <c r="NLF15" s="469"/>
      <c r="NLG15" s="469"/>
      <c r="NLH15" s="469"/>
      <c r="NLI15" s="469"/>
      <c r="NLJ15" s="469"/>
      <c r="NLK15" s="469"/>
      <c r="NLL15" s="469"/>
      <c r="NLM15" s="469"/>
      <c r="NLN15" s="469"/>
      <c r="NLO15" s="469"/>
      <c r="NLP15" s="469"/>
      <c r="NLQ15" s="469"/>
      <c r="NLR15" s="469"/>
      <c r="NLS15" s="469"/>
      <c r="NLT15" s="469"/>
      <c r="NLU15" s="469"/>
      <c r="NLV15" s="469"/>
      <c r="NLW15" s="469"/>
      <c r="NLX15" s="469"/>
      <c r="NLY15" s="469"/>
      <c r="NLZ15" s="469"/>
      <c r="NMA15" s="469"/>
      <c r="NMB15" s="469"/>
      <c r="NMC15" s="469"/>
      <c r="NMD15" s="469"/>
      <c r="NME15" s="469"/>
      <c r="NMF15" s="469"/>
      <c r="NMG15" s="469"/>
      <c r="NMH15" s="469"/>
      <c r="NMI15" s="469"/>
      <c r="NMJ15" s="469"/>
      <c r="NMK15" s="469"/>
      <c r="NML15" s="469"/>
      <c r="NMM15" s="469"/>
      <c r="NMN15" s="469"/>
      <c r="NMO15" s="469"/>
      <c r="NMP15" s="469"/>
      <c r="NMQ15" s="469"/>
      <c r="NMR15" s="469"/>
      <c r="NMS15" s="469"/>
      <c r="NMT15" s="469"/>
      <c r="NMU15" s="469"/>
      <c r="NMV15" s="469"/>
      <c r="NMW15" s="469"/>
      <c r="NMX15" s="469"/>
      <c r="NMY15" s="469"/>
      <c r="NMZ15" s="469"/>
      <c r="NNA15" s="469"/>
      <c r="NNB15" s="469"/>
      <c r="NNC15" s="469"/>
      <c r="NND15" s="469"/>
      <c r="NNE15" s="469"/>
      <c r="NNF15" s="469"/>
      <c r="NNG15" s="469"/>
      <c r="NNH15" s="469"/>
      <c r="NNI15" s="469"/>
      <c r="NNJ15" s="469"/>
      <c r="NNK15" s="469"/>
      <c r="NNL15" s="469"/>
      <c r="NNM15" s="469"/>
      <c r="NNN15" s="469"/>
      <c r="NNO15" s="469"/>
      <c r="NNP15" s="469"/>
      <c r="NNQ15" s="469"/>
      <c r="NNR15" s="469"/>
      <c r="NNS15" s="469"/>
      <c r="NNT15" s="469"/>
      <c r="NNU15" s="469"/>
      <c r="NNV15" s="469"/>
      <c r="NNW15" s="469"/>
      <c r="NNX15" s="469"/>
      <c r="NNY15" s="469"/>
      <c r="NNZ15" s="469"/>
      <c r="NOA15" s="469"/>
      <c r="NOB15" s="469"/>
      <c r="NOC15" s="469"/>
      <c r="NOD15" s="469"/>
      <c r="NOE15" s="469"/>
      <c r="NOF15" s="469"/>
      <c r="NOG15" s="469"/>
      <c r="NOH15" s="469"/>
      <c r="NOI15" s="469"/>
      <c r="NOJ15" s="469"/>
      <c r="NOK15" s="469"/>
      <c r="NOL15" s="469"/>
      <c r="NOM15" s="469"/>
      <c r="NON15" s="469"/>
      <c r="NOO15" s="469"/>
      <c r="NOP15" s="469"/>
      <c r="NOQ15" s="469"/>
      <c r="NOR15" s="469"/>
      <c r="NOS15" s="469"/>
      <c r="NOT15" s="469"/>
      <c r="NOU15" s="469"/>
      <c r="NOV15" s="469"/>
      <c r="NOW15" s="469"/>
      <c r="NOX15" s="469"/>
      <c r="NOY15" s="469"/>
      <c r="NOZ15" s="469"/>
      <c r="NPA15" s="469"/>
      <c r="NPB15" s="469"/>
      <c r="NPC15" s="469"/>
      <c r="NPD15" s="469"/>
      <c r="NPE15" s="469"/>
      <c r="NPF15" s="469"/>
      <c r="NPG15" s="469"/>
      <c r="NPH15" s="469"/>
      <c r="NPI15" s="469"/>
      <c r="NPJ15" s="469"/>
      <c r="NPK15" s="469"/>
      <c r="NPL15" s="469"/>
      <c r="NPM15" s="469"/>
      <c r="NPN15" s="469"/>
      <c r="NPO15" s="469"/>
      <c r="NPP15" s="469"/>
      <c r="NPQ15" s="469"/>
      <c r="NPR15" s="469"/>
      <c r="NPS15" s="469"/>
      <c r="NPT15" s="469"/>
      <c r="NPU15" s="469"/>
      <c r="NPV15" s="469"/>
      <c r="NPW15" s="469"/>
      <c r="NPX15" s="469"/>
      <c r="NPY15" s="469"/>
      <c r="NPZ15" s="469"/>
      <c r="NQA15" s="469"/>
      <c r="NQB15" s="469"/>
      <c r="NQC15" s="469"/>
      <c r="NQD15" s="469"/>
      <c r="NQE15" s="469"/>
      <c r="NQF15" s="469"/>
      <c r="NQG15" s="469"/>
      <c r="NQH15" s="469"/>
      <c r="NQI15" s="469"/>
      <c r="NQJ15" s="469"/>
      <c r="NQK15" s="469"/>
      <c r="NQL15" s="469"/>
      <c r="NQM15" s="469"/>
      <c r="NQN15" s="469"/>
      <c r="NQO15" s="469"/>
      <c r="NQP15" s="469"/>
      <c r="NQQ15" s="469"/>
      <c r="NQR15" s="469"/>
      <c r="NQS15" s="469"/>
      <c r="NQT15" s="469"/>
      <c r="NQU15" s="469"/>
      <c r="NQV15" s="469"/>
      <c r="NQW15" s="469"/>
      <c r="NQX15" s="469"/>
      <c r="NQY15" s="469"/>
      <c r="NQZ15" s="469"/>
      <c r="NRA15" s="469"/>
      <c r="NRB15" s="469"/>
      <c r="NRC15" s="469"/>
      <c r="NRD15" s="469"/>
      <c r="NRE15" s="469"/>
      <c r="NRF15" s="469"/>
      <c r="NRG15" s="469"/>
      <c r="NRH15" s="469"/>
      <c r="NRI15" s="469"/>
      <c r="NRJ15" s="469"/>
      <c r="NRK15" s="469"/>
      <c r="NRL15" s="469"/>
      <c r="NRM15" s="469"/>
      <c r="NRN15" s="469"/>
      <c r="NRO15" s="469"/>
      <c r="NRP15" s="469"/>
      <c r="NRQ15" s="469"/>
      <c r="NRR15" s="469"/>
      <c r="NRS15" s="469"/>
      <c r="NRT15" s="469"/>
      <c r="NRU15" s="469"/>
      <c r="NRV15" s="469"/>
      <c r="NRW15" s="469"/>
      <c r="NRX15" s="469"/>
      <c r="NRY15" s="469"/>
      <c r="NRZ15" s="469"/>
      <c r="NSA15" s="469"/>
      <c r="NSB15" s="469"/>
      <c r="NSC15" s="469"/>
      <c r="NSD15" s="469"/>
      <c r="NSE15" s="469"/>
      <c r="NSF15" s="469"/>
      <c r="NSG15" s="469"/>
      <c r="NSH15" s="469"/>
      <c r="NSI15" s="469"/>
      <c r="NSJ15" s="469"/>
      <c r="NSK15" s="469"/>
      <c r="NSL15" s="469"/>
      <c r="NSM15" s="469"/>
      <c r="NSN15" s="469"/>
      <c r="NSO15" s="469"/>
      <c r="NSP15" s="469"/>
      <c r="NSQ15" s="469"/>
      <c r="NSR15" s="469"/>
      <c r="NSS15" s="469"/>
      <c r="NST15" s="469"/>
      <c r="NSU15" s="469"/>
      <c r="NSV15" s="469"/>
      <c r="NSW15" s="469"/>
      <c r="NSX15" s="469"/>
      <c r="NSY15" s="469"/>
      <c r="NSZ15" s="469"/>
      <c r="NTA15" s="469"/>
      <c r="NTB15" s="469"/>
      <c r="NTC15" s="469"/>
      <c r="NTD15" s="469"/>
      <c r="NTE15" s="469"/>
      <c r="NTF15" s="469"/>
      <c r="NTG15" s="469"/>
      <c r="NTH15" s="469"/>
      <c r="NTI15" s="469"/>
      <c r="NTJ15" s="469"/>
      <c r="NTK15" s="469"/>
      <c r="NTL15" s="469"/>
      <c r="NTM15" s="469"/>
      <c r="NTN15" s="469"/>
      <c r="NTO15" s="469"/>
      <c r="NTP15" s="469"/>
      <c r="NTQ15" s="469"/>
      <c r="NTR15" s="469"/>
      <c r="NTS15" s="469"/>
      <c r="NTT15" s="469"/>
      <c r="NTU15" s="469"/>
      <c r="NTV15" s="469"/>
      <c r="NTW15" s="469"/>
      <c r="NTX15" s="469"/>
      <c r="NTY15" s="469"/>
      <c r="NTZ15" s="469"/>
      <c r="NUA15" s="469"/>
      <c r="NUB15" s="469"/>
      <c r="NUC15" s="469"/>
      <c r="NUD15" s="469"/>
      <c r="NUE15" s="469"/>
      <c r="NUF15" s="469"/>
      <c r="NUG15" s="469"/>
      <c r="NUH15" s="469"/>
      <c r="NUI15" s="469"/>
      <c r="NUJ15" s="469"/>
      <c r="NUK15" s="469"/>
      <c r="NUL15" s="469"/>
      <c r="NUM15" s="469"/>
      <c r="NUN15" s="469"/>
      <c r="NUO15" s="469"/>
      <c r="NUP15" s="469"/>
      <c r="NUQ15" s="469"/>
      <c r="NUR15" s="469"/>
      <c r="NUS15" s="469"/>
      <c r="NUT15" s="469"/>
      <c r="NUU15" s="469"/>
      <c r="NUV15" s="469"/>
      <c r="NUW15" s="469"/>
      <c r="NUX15" s="469"/>
      <c r="NUY15" s="469"/>
      <c r="NUZ15" s="469"/>
      <c r="NVA15" s="469"/>
      <c r="NVB15" s="469"/>
      <c r="NVC15" s="469"/>
      <c r="NVD15" s="469"/>
      <c r="NVE15" s="469"/>
      <c r="NVF15" s="469"/>
      <c r="NVG15" s="469"/>
      <c r="NVH15" s="469"/>
      <c r="NVI15" s="469"/>
      <c r="NVJ15" s="469"/>
      <c r="NVK15" s="469"/>
      <c r="NVL15" s="469"/>
      <c r="NVM15" s="469"/>
      <c r="NVN15" s="469"/>
      <c r="NVO15" s="469"/>
      <c r="NVP15" s="469"/>
      <c r="NVQ15" s="469"/>
      <c r="NVR15" s="469"/>
      <c r="NVS15" s="469"/>
      <c r="NVT15" s="469"/>
      <c r="NVU15" s="469"/>
      <c r="NVV15" s="469"/>
      <c r="NVW15" s="469"/>
      <c r="NVX15" s="469"/>
      <c r="NVY15" s="469"/>
      <c r="NVZ15" s="469"/>
      <c r="NWA15" s="469"/>
      <c r="NWB15" s="469"/>
      <c r="NWC15" s="469"/>
      <c r="NWD15" s="469"/>
      <c r="NWE15" s="469"/>
      <c r="NWF15" s="469"/>
      <c r="NWG15" s="469"/>
      <c r="NWH15" s="469"/>
      <c r="NWI15" s="469"/>
      <c r="NWJ15" s="469"/>
      <c r="NWK15" s="469"/>
      <c r="NWL15" s="469"/>
      <c r="NWM15" s="469"/>
      <c r="NWN15" s="469"/>
      <c r="NWO15" s="469"/>
      <c r="NWP15" s="469"/>
      <c r="NWQ15" s="469"/>
      <c r="NWR15" s="469"/>
      <c r="NWS15" s="469"/>
      <c r="NWT15" s="469"/>
      <c r="NWU15" s="469"/>
      <c r="NWV15" s="469"/>
      <c r="NWW15" s="469"/>
      <c r="NWX15" s="469"/>
      <c r="NWY15" s="469"/>
      <c r="NWZ15" s="469"/>
      <c r="NXA15" s="469"/>
      <c r="NXB15" s="469"/>
      <c r="NXC15" s="469"/>
      <c r="NXD15" s="469"/>
      <c r="NXE15" s="469"/>
      <c r="NXF15" s="469"/>
      <c r="NXG15" s="469"/>
      <c r="NXH15" s="469"/>
      <c r="NXI15" s="469"/>
      <c r="NXJ15" s="469"/>
      <c r="NXK15" s="469"/>
      <c r="NXL15" s="469"/>
      <c r="NXM15" s="469"/>
      <c r="NXN15" s="469"/>
      <c r="NXO15" s="469"/>
      <c r="NXP15" s="469"/>
      <c r="NXQ15" s="469"/>
      <c r="NXR15" s="469"/>
      <c r="NXS15" s="469"/>
      <c r="NXT15" s="469"/>
      <c r="NXU15" s="469"/>
      <c r="NXV15" s="469"/>
      <c r="NXW15" s="469"/>
      <c r="NXX15" s="469"/>
      <c r="NXY15" s="469"/>
      <c r="NXZ15" s="469"/>
      <c r="NYA15" s="469"/>
      <c r="NYB15" s="469"/>
      <c r="NYC15" s="469"/>
      <c r="NYD15" s="469"/>
      <c r="NYE15" s="469"/>
      <c r="NYF15" s="469"/>
      <c r="NYG15" s="469"/>
      <c r="NYH15" s="469"/>
      <c r="NYI15" s="469"/>
      <c r="NYJ15" s="469"/>
      <c r="NYK15" s="469"/>
      <c r="NYL15" s="469"/>
      <c r="NYM15" s="469"/>
      <c r="NYN15" s="469"/>
      <c r="NYO15" s="469"/>
      <c r="NYP15" s="469"/>
      <c r="NYQ15" s="469"/>
      <c r="NYR15" s="469"/>
      <c r="NYS15" s="469"/>
      <c r="NYT15" s="469"/>
      <c r="NYU15" s="469"/>
      <c r="NYV15" s="469"/>
      <c r="NYW15" s="469"/>
      <c r="NYX15" s="469"/>
      <c r="NYY15" s="469"/>
      <c r="NYZ15" s="469"/>
      <c r="NZA15" s="469"/>
      <c r="NZB15" s="469"/>
      <c r="NZC15" s="469"/>
      <c r="NZD15" s="469"/>
      <c r="NZE15" s="469"/>
      <c r="NZF15" s="469"/>
      <c r="NZG15" s="469"/>
      <c r="NZH15" s="469"/>
      <c r="NZI15" s="469"/>
      <c r="NZJ15" s="469"/>
      <c r="NZK15" s="469"/>
      <c r="NZL15" s="469"/>
      <c r="NZM15" s="469"/>
      <c r="NZN15" s="469"/>
      <c r="NZO15" s="469"/>
      <c r="NZP15" s="469"/>
      <c r="NZQ15" s="469"/>
      <c r="NZR15" s="469"/>
      <c r="NZS15" s="469"/>
      <c r="NZT15" s="469"/>
      <c r="NZU15" s="469"/>
      <c r="NZV15" s="469"/>
      <c r="NZW15" s="469"/>
      <c r="NZX15" s="469"/>
      <c r="NZY15" s="469"/>
      <c r="NZZ15" s="469"/>
      <c r="OAA15" s="469"/>
      <c r="OAB15" s="469"/>
      <c r="OAC15" s="469"/>
      <c r="OAD15" s="469"/>
      <c r="OAE15" s="469"/>
      <c r="OAF15" s="469"/>
      <c r="OAG15" s="469"/>
      <c r="OAH15" s="469"/>
      <c r="OAI15" s="469"/>
      <c r="OAJ15" s="469"/>
      <c r="OAK15" s="469"/>
      <c r="OAL15" s="469"/>
      <c r="OAM15" s="469"/>
      <c r="OAN15" s="469"/>
      <c r="OAO15" s="469"/>
      <c r="OAP15" s="469"/>
      <c r="OAQ15" s="469"/>
      <c r="OAR15" s="469"/>
      <c r="OAS15" s="469"/>
      <c r="OAT15" s="469"/>
      <c r="OAU15" s="469"/>
      <c r="OAV15" s="469"/>
      <c r="OAW15" s="469"/>
      <c r="OAX15" s="469"/>
      <c r="OAY15" s="469"/>
      <c r="OAZ15" s="469"/>
      <c r="OBA15" s="469"/>
      <c r="OBB15" s="469"/>
      <c r="OBC15" s="469"/>
      <c r="OBD15" s="469"/>
      <c r="OBE15" s="469"/>
      <c r="OBF15" s="469"/>
      <c r="OBG15" s="469"/>
      <c r="OBH15" s="469"/>
      <c r="OBI15" s="469"/>
      <c r="OBJ15" s="469"/>
      <c r="OBK15" s="469"/>
      <c r="OBL15" s="469"/>
      <c r="OBM15" s="469"/>
      <c r="OBN15" s="469"/>
      <c r="OBO15" s="469"/>
      <c r="OBP15" s="469"/>
      <c r="OBQ15" s="469"/>
      <c r="OBR15" s="469"/>
      <c r="OBS15" s="469"/>
      <c r="OBT15" s="469"/>
      <c r="OBU15" s="469"/>
      <c r="OBV15" s="469"/>
      <c r="OBW15" s="469"/>
      <c r="OBX15" s="469"/>
      <c r="OBY15" s="469"/>
      <c r="OBZ15" s="469"/>
      <c r="OCA15" s="469"/>
      <c r="OCB15" s="469"/>
      <c r="OCC15" s="469"/>
      <c r="OCD15" s="469"/>
      <c r="OCE15" s="469"/>
      <c r="OCF15" s="469"/>
      <c r="OCG15" s="469"/>
      <c r="OCH15" s="469"/>
      <c r="OCI15" s="469"/>
      <c r="OCJ15" s="469"/>
      <c r="OCK15" s="469"/>
      <c r="OCL15" s="469"/>
      <c r="OCM15" s="469"/>
      <c r="OCN15" s="469"/>
      <c r="OCO15" s="469"/>
      <c r="OCP15" s="469"/>
      <c r="OCQ15" s="469"/>
      <c r="OCR15" s="469"/>
      <c r="OCS15" s="469"/>
      <c r="OCT15" s="469"/>
      <c r="OCU15" s="469"/>
      <c r="OCV15" s="469"/>
      <c r="OCW15" s="469"/>
      <c r="OCX15" s="469"/>
      <c r="OCY15" s="469"/>
      <c r="OCZ15" s="469"/>
      <c r="ODA15" s="469"/>
      <c r="ODB15" s="469"/>
      <c r="ODC15" s="469"/>
      <c r="ODD15" s="469"/>
      <c r="ODE15" s="469"/>
      <c r="ODF15" s="469"/>
      <c r="ODG15" s="469"/>
      <c r="ODH15" s="469"/>
      <c r="ODI15" s="469"/>
      <c r="ODJ15" s="469"/>
      <c r="ODK15" s="469"/>
      <c r="ODL15" s="469"/>
      <c r="ODM15" s="469"/>
      <c r="ODN15" s="469"/>
      <c r="ODO15" s="469"/>
      <c r="ODP15" s="469"/>
      <c r="ODQ15" s="469"/>
      <c r="ODR15" s="469"/>
      <c r="ODS15" s="469"/>
      <c r="ODT15" s="469"/>
      <c r="ODU15" s="469"/>
      <c r="ODV15" s="469"/>
      <c r="ODW15" s="469"/>
      <c r="ODX15" s="469"/>
      <c r="ODY15" s="469"/>
      <c r="ODZ15" s="469"/>
      <c r="OEA15" s="469"/>
      <c r="OEB15" s="469"/>
      <c r="OEC15" s="469"/>
      <c r="OED15" s="469"/>
      <c r="OEE15" s="469"/>
      <c r="OEF15" s="469"/>
      <c r="OEG15" s="469"/>
      <c r="OEH15" s="469"/>
      <c r="OEI15" s="469"/>
      <c r="OEJ15" s="469"/>
      <c r="OEK15" s="469"/>
      <c r="OEL15" s="469"/>
      <c r="OEM15" s="469"/>
      <c r="OEN15" s="469"/>
      <c r="OEO15" s="469"/>
      <c r="OEP15" s="469"/>
      <c r="OEQ15" s="469"/>
      <c r="OER15" s="469"/>
      <c r="OES15" s="469"/>
      <c r="OET15" s="469"/>
      <c r="OEU15" s="469"/>
      <c r="OEV15" s="469"/>
      <c r="OEW15" s="469"/>
      <c r="OEX15" s="469"/>
      <c r="OEY15" s="469"/>
      <c r="OEZ15" s="469"/>
      <c r="OFA15" s="469"/>
      <c r="OFB15" s="469"/>
      <c r="OFC15" s="469"/>
      <c r="OFD15" s="469"/>
      <c r="OFE15" s="469"/>
      <c r="OFF15" s="469"/>
      <c r="OFG15" s="469"/>
      <c r="OFH15" s="469"/>
      <c r="OFI15" s="469"/>
      <c r="OFJ15" s="469"/>
      <c r="OFK15" s="469"/>
      <c r="OFL15" s="469"/>
      <c r="OFM15" s="469"/>
      <c r="OFN15" s="469"/>
      <c r="OFO15" s="469"/>
      <c r="OFP15" s="469"/>
      <c r="OFQ15" s="469"/>
      <c r="OFR15" s="469"/>
      <c r="OFS15" s="469"/>
      <c r="OFT15" s="469"/>
      <c r="OFU15" s="469"/>
      <c r="OFV15" s="469"/>
      <c r="OFW15" s="469"/>
      <c r="OFX15" s="469"/>
      <c r="OFY15" s="469"/>
      <c r="OFZ15" s="469"/>
      <c r="OGA15" s="469"/>
      <c r="OGB15" s="469"/>
      <c r="OGC15" s="469"/>
      <c r="OGD15" s="469"/>
      <c r="OGE15" s="469"/>
      <c r="OGF15" s="469"/>
      <c r="OGG15" s="469"/>
      <c r="OGH15" s="469"/>
      <c r="OGI15" s="469"/>
      <c r="OGJ15" s="469"/>
      <c r="OGK15" s="469"/>
      <c r="OGL15" s="469"/>
      <c r="OGM15" s="469"/>
      <c r="OGN15" s="469"/>
      <c r="OGO15" s="469"/>
      <c r="OGP15" s="469"/>
      <c r="OGQ15" s="469"/>
      <c r="OGR15" s="469"/>
      <c r="OGS15" s="469"/>
      <c r="OGT15" s="469"/>
      <c r="OGU15" s="469"/>
      <c r="OGV15" s="469"/>
      <c r="OGW15" s="469"/>
      <c r="OGX15" s="469"/>
      <c r="OGY15" s="469"/>
      <c r="OGZ15" s="469"/>
      <c r="OHA15" s="469"/>
      <c r="OHB15" s="469"/>
      <c r="OHC15" s="469"/>
      <c r="OHD15" s="469"/>
      <c r="OHE15" s="469"/>
      <c r="OHF15" s="469"/>
      <c r="OHG15" s="469"/>
      <c r="OHH15" s="469"/>
      <c r="OHI15" s="469"/>
      <c r="OHJ15" s="469"/>
      <c r="OHK15" s="469"/>
      <c r="OHL15" s="469"/>
      <c r="OHM15" s="469"/>
      <c r="OHN15" s="469"/>
      <c r="OHO15" s="469"/>
      <c r="OHP15" s="469"/>
      <c r="OHQ15" s="469"/>
      <c r="OHR15" s="469"/>
      <c r="OHS15" s="469"/>
      <c r="OHT15" s="469"/>
      <c r="OHU15" s="469"/>
      <c r="OHV15" s="469"/>
      <c r="OHW15" s="469"/>
      <c r="OHX15" s="469"/>
      <c r="OHY15" s="469"/>
      <c r="OHZ15" s="469"/>
      <c r="OIA15" s="469"/>
      <c r="OIB15" s="469"/>
      <c r="OIC15" s="469"/>
      <c r="OID15" s="469"/>
      <c r="OIE15" s="469"/>
      <c r="OIF15" s="469"/>
      <c r="OIG15" s="469"/>
      <c r="OIH15" s="469"/>
      <c r="OII15" s="469"/>
      <c r="OIJ15" s="469"/>
      <c r="OIK15" s="469"/>
      <c r="OIL15" s="469"/>
      <c r="OIM15" s="469"/>
      <c r="OIN15" s="469"/>
      <c r="OIO15" s="469"/>
      <c r="OIP15" s="469"/>
      <c r="OIQ15" s="469"/>
      <c r="OIR15" s="469"/>
      <c r="OIS15" s="469"/>
      <c r="OIT15" s="469"/>
      <c r="OIU15" s="469"/>
      <c r="OIV15" s="469"/>
      <c r="OIW15" s="469"/>
      <c r="OIX15" s="469"/>
      <c r="OIY15" s="469"/>
      <c r="OIZ15" s="469"/>
      <c r="OJA15" s="469"/>
      <c r="OJB15" s="469"/>
      <c r="OJC15" s="469"/>
      <c r="OJD15" s="469"/>
      <c r="OJE15" s="469"/>
      <c r="OJF15" s="469"/>
      <c r="OJG15" s="469"/>
      <c r="OJH15" s="469"/>
      <c r="OJI15" s="469"/>
      <c r="OJJ15" s="469"/>
      <c r="OJK15" s="469"/>
      <c r="OJL15" s="469"/>
      <c r="OJM15" s="469"/>
      <c r="OJN15" s="469"/>
      <c r="OJO15" s="469"/>
      <c r="OJP15" s="469"/>
      <c r="OJQ15" s="469"/>
      <c r="OJR15" s="469"/>
      <c r="OJS15" s="469"/>
      <c r="OJT15" s="469"/>
      <c r="OJU15" s="469"/>
      <c r="OJV15" s="469"/>
      <c r="OJW15" s="469"/>
      <c r="OJX15" s="469"/>
      <c r="OJY15" s="469"/>
      <c r="OJZ15" s="469"/>
      <c r="OKA15" s="469"/>
      <c r="OKB15" s="469"/>
      <c r="OKC15" s="469"/>
      <c r="OKD15" s="469"/>
      <c r="OKE15" s="469"/>
      <c r="OKF15" s="469"/>
      <c r="OKG15" s="469"/>
      <c r="OKH15" s="469"/>
      <c r="OKI15" s="469"/>
      <c r="OKJ15" s="469"/>
      <c r="OKK15" s="469"/>
      <c r="OKL15" s="469"/>
      <c r="OKM15" s="469"/>
      <c r="OKN15" s="469"/>
      <c r="OKO15" s="469"/>
      <c r="OKP15" s="469"/>
      <c r="OKQ15" s="469"/>
      <c r="OKR15" s="469"/>
      <c r="OKS15" s="469"/>
      <c r="OKT15" s="469"/>
      <c r="OKU15" s="469"/>
      <c r="OKV15" s="469"/>
      <c r="OKW15" s="469"/>
      <c r="OKX15" s="469"/>
      <c r="OKY15" s="469"/>
      <c r="OKZ15" s="469"/>
      <c r="OLA15" s="469"/>
      <c r="OLB15" s="469"/>
      <c r="OLC15" s="469"/>
      <c r="OLD15" s="469"/>
      <c r="OLE15" s="469"/>
      <c r="OLF15" s="469"/>
      <c r="OLG15" s="469"/>
      <c r="OLH15" s="469"/>
      <c r="OLI15" s="469"/>
      <c r="OLJ15" s="469"/>
      <c r="OLK15" s="469"/>
      <c r="OLL15" s="469"/>
      <c r="OLM15" s="469"/>
      <c r="OLN15" s="469"/>
      <c r="OLO15" s="469"/>
      <c r="OLP15" s="469"/>
      <c r="OLQ15" s="469"/>
      <c r="OLR15" s="469"/>
      <c r="OLS15" s="469"/>
      <c r="OLT15" s="469"/>
      <c r="OLU15" s="469"/>
      <c r="OLV15" s="469"/>
      <c r="OLW15" s="469"/>
      <c r="OLX15" s="469"/>
      <c r="OLY15" s="469"/>
      <c r="OLZ15" s="469"/>
      <c r="OMA15" s="469"/>
      <c r="OMB15" s="469"/>
      <c r="OMC15" s="469"/>
      <c r="OMD15" s="469"/>
      <c r="OME15" s="469"/>
      <c r="OMF15" s="469"/>
      <c r="OMG15" s="469"/>
      <c r="OMH15" s="469"/>
      <c r="OMI15" s="469"/>
      <c r="OMJ15" s="469"/>
      <c r="OMK15" s="469"/>
      <c r="OML15" s="469"/>
      <c r="OMM15" s="469"/>
      <c r="OMN15" s="469"/>
      <c r="OMO15" s="469"/>
      <c r="OMP15" s="469"/>
      <c r="OMQ15" s="469"/>
      <c r="OMR15" s="469"/>
      <c r="OMS15" s="469"/>
      <c r="OMT15" s="469"/>
      <c r="OMU15" s="469"/>
      <c r="OMV15" s="469"/>
      <c r="OMW15" s="469"/>
      <c r="OMX15" s="469"/>
      <c r="OMY15" s="469"/>
      <c r="OMZ15" s="469"/>
      <c r="ONA15" s="469"/>
      <c r="ONB15" s="469"/>
      <c r="ONC15" s="469"/>
      <c r="OND15" s="469"/>
      <c r="ONE15" s="469"/>
      <c r="ONF15" s="469"/>
      <c r="ONG15" s="469"/>
      <c r="ONH15" s="469"/>
      <c r="ONI15" s="469"/>
      <c r="ONJ15" s="469"/>
      <c r="ONK15" s="469"/>
      <c r="ONL15" s="469"/>
      <c r="ONM15" s="469"/>
      <c r="ONN15" s="469"/>
      <c r="ONO15" s="469"/>
      <c r="ONP15" s="469"/>
      <c r="ONQ15" s="469"/>
      <c r="ONR15" s="469"/>
      <c r="ONS15" s="469"/>
      <c r="ONT15" s="469"/>
      <c r="ONU15" s="469"/>
      <c r="ONV15" s="469"/>
      <c r="ONW15" s="469"/>
      <c r="ONX15" s="469"/>
      <c r="ONY15" s="469"/>
      <c r="ONZ15" s="469"/>
      <c r="OOA15" s="469"/>
      <c r="OOB15" s="469"/>
      <c r="OOC15" s="469"/>
      <c r="OOD15" s="469"/>
      <c r="OOE15" s="469"/>
      <c r="OOF15" s="469"/>
      <c r="OOG15" s="469"/>
      <c r="OOH15" s="469"/>
      <c r="OOI15" s="469"/>
      <c r="OOJ15" s="469"/>
      <c r="OOK15" s="469"/>
      <c r="OOL15" s="469"/>
      <c r="OOM15" s="469"/>
      <c r="OON15" s="469"/>
      <c r="OOO15" s="469"/>
      <c r="OOP15" s="469"/>
      <c r="OOQ15" s="469"/>
      <c r="OOR15" s="469"/>
      <c r="OOS15" s="469"/>
      <c r="OOT15" s="469"/>
      <c r="OOU15" s="469"/>
      <c r="OOV15" s="469"/>
      <c r="OOW15" s="469"/>
      <c r="OOX15" s="469"/>
      <c r="OOY15" s="469"/>
      <c r="OOZ15" s="469"/>
      <c r="OPA15" s="469"/>
      <c r="OPB15" s="469"/>
      <c r="OPC15" s="469"/>
      <c r="OPD15" s="469"/>
      <c r="OPE15" s="469"/>
      <c r="OPF15" s="469"/>
      <c r="OPG15" s="469"/>
      <c r="OPH15" s="469"/>
      <c r="OPI15" s="469"/>
      <c r="OPJ15" s="469"/>
      <c r="OPK15" s="469"/>
      <c r="OPL15" s="469"/>
      <c r="OPM15" s="469"/>
      <c r="OPN15" s="469"/>
      <c r="OPO15" s="469"/>
      <c r="OPP15" s="469"/>
      <c r="OPQ15" s="469"/>
      <c r="OPR15" s="469"/>
      <c r="OPS15" s="469"/>
      <c r="OPT15" s="469"/>
      <c r="OPU15" s="469"/>
      <c r="OPV15" s="469"/>
      <c r="OPW15" s="469"/>
      <c r="OPX15" s="469"/>
      <c r="OPY15" s="469"/>
      <c r="OPZ15" s="469"/>
      <c r="OQA15" s="469"/>
      <c r="OQB15" s="469"/>
      <c r="OQC15" s="469"/>
      <c r="OQD15" s="469"/>
      <c r="OQE15" s="469"/>
      <c r="OQF15" s="469"/>
      <c r="OQG15" s="469"/>
      <c r="OQH15" s="469"/>
      <c r="OQI15" s="469"/>
      <c r="OQJ15" s="469"/>
      <c r="OQK15" s="469"/>
      <c r="OQL15" s="469"/>
      <c r="OQM15" s="469"/>
      <c r="OQN15" s="469"/>
      <c r="OQO15" s="469"/>
      <c r="OQP15" s="469"/>
      <c r="OQQ15" s="469"/>
      <c r="OQR15" s="469"/>
      <c r="OQS15" s="469"/>
      <c r="OQT15" s="469"/>
      <c r="OQU15" s="469"/>
      <c r="OQV15" s="469"/>
      <c r="OQW15" s="469"/>
      <c r="OQX15" s="469"/>
      <c r="OQY15" s="469"/>
      <c r="OQZ15" s="469"/>
      <c r="ORA15" s="469"/>
      <c r="ORB15" s="469"/>
      <c r="ORC15" s="469"/>
      <c r="ORD15" s="469"/>
      <c r="ORE15" s="469"/>
      <c r="ORF15" s="469"/>
      <c r="ORG15" s="469"/>
      <c r="ORH15" s="469"/>
      <c r="ORI15" s="469"/>
      <c r="ORJ15" s="469"/>
      <c r="ORK15" s="469"/>
      <c r="ORL15" s="469"/>
      <c r="ORM15" s="469"/>
      <c r="ORN15" s="469"/>
      <c r="ORO15" s="469"/>
      <c r="ORP15" s="469"/>
      <c r="ORQ15" s="469"/>
      <c r="ORR15" s="469"/>
      <c r="ORS15" s="469"/>
      <c r="ORT15" s="469"/>
      <c r="ORU15" s="469"/>
      <c r="ORV15" s="469"/>
      <c r="ORW15" s="469"/>
      <c r="ORX15" s="469"/>
      <c r="ORY15" s="469"/>
      <c r="ORZ15" s="469"/>
      <c r="OSA15" s="469"/>
      <c r="OSB15" s="469"/>
      <c r="OSC15" s="469"/>
      <c r="OSD15" s="469"/>
      <c r="OSE15" s="469"/>
      <c r="OSF15" s="469"/>
      <c r="OSG15" s="469"/>
      <c r="OSH15" s="469"/>
      <c r="OSI15" s="469"/>
      <c r="OSJ15" s="469"/>
      <c r="OSK15" s="469"/>
      <c r="OSL15" s="469"/>
      <c r="OSM15" s="469"/>
      <c r="OSN15" s="469"/>
      <c r="OSO15" s="469"/>
      <c r="OSP15" s="469"/>
      <c r="OSQ15" s="469"/>
      <c r="OSR15" s="469"/>
      <c r="OSS15" s="469"/>
      <c r="OST15" s="469"/>
      <c r="OSU15" s="469"/>
      <c r="OSV15" s="469"/>
      <c r="OSW15" s="469"/>
      <c r="OSX15" s="469"/>
      <c r="OSY15" s="469"/>
      <c r="OSZ15" s="469"/>
      <c r="OTA15" s="469"/>
      <c r="OTB15" s="469"/>
      <c r="OTC15" s="469"/>
      <c r="OTD15" s="469"/>
      <c r="OTE15" s="469"/>
      <c r="OTF15" s="469"/>
      <c r="OTG15" s="469"/>
      <c r="OTH15" s="469"/>
      <c r="OTI15" s="469"/>
      <c r="OTJ15" s="469"/>
      <c r="OTK15" s="469"/>
      <c r="OTL15" s="469"/>
      <c r="OTM15" s="469"/>
      <c r="OTN15" s="469"/>
      <c r="OTO15" s="469"/>
      <c r="OTP15" s="469"/>
      <c r="OTQ15" s="469"/>
      <c r="OTR15" s="469"/>
      <c r="OTS15" s="469"/>
      <c r="OTT15" s="469"/>
      <c r="OTU15" s="469"/>
      <c r="OTV15" s="469"/>
      <c r="OTW15" s="469"/>
      <c r="OTX15" s="469"/>
      <c r="OTY15" s="469"/>
      <c r="OTZ15" s="469"/>
      <c r="OUA15" s="469"/>
      <c r="OUB15" s="469"/>
      <c r="OUC15" s="469"/>
      <c r="OUD15" s="469"/>
      <c r="OUE15" s="469"/>
      <c r="OUF15" s="469"/>
      <c r="OUG15" s="469"/>
      <c r="OUH15" s="469"/>
      <c r="OUI15" s="469"/>
      <c r="OUJ15" s="469"/>
      <c r="OUK15" s="469"/>
      <c r="OUL15" s="469"/>
      <c r="OUM15" s="469"/>
      <c r="OUN15" s="469"/>
      <c r="OUO15" s="469"/>
      <c r="OUP15" s="469"/>
      <c r="OUQ15" s="469"/>
      <c r="OUR15" s="469"/>
      <c r="OUS15" s="469"/>
      <c r="OUT15" s="469"/>
      <c r="OUU15" s="469"/>
      <c r="OUV15" s="469"/>
      <c r="OUW15" s="469"/>
      <c r="OUX15" s="469"/>
      <c r="OUY15" s="469"/>
      <c r="OUZ15" s="469"/>
      <c r="OVA15" s="469"/>
      <c r="OVB15" s="469"/>
      <c r="OVC15" s="469"/>
      <c r="OVD15" s="469"/>
      <c r="OVE15" s="469"/>
      <c r="OVF15" s="469"/>
      <c r="OVG15" s="469"/>
      <c r="OVH15" s="469"/>
      <c r="OVI15" s="469"/>
      <c r="OVJ15" s="469"/>
      <c r="OVK15" s="469"/>
      <c r="OVL15" s="469"/>
      <c r="OVM15" s="469"/>
      <c r="OVN15" s="469"/>
      <c r="OVO15" s="469"/>
      <c r="OVP15" s="469"/>
      <c r="OVQ15" s="469"/>
      <c r="OVR15" s="469"/>
      <c r="OVS15" s="469"/>
      <c r="OVT15" s="469"/>
      <c r="OVU15" s="469"/>
      <c r="OVV15" s="469"/>
      <c r="OVW15" s="469"/>
      <c r="OVX15" s="469"/>
      <c r="OVY15" s="469"/>
      <c r="OVZ15" s="469"/>
      <c r="OWA15" s="469"/>
      <c r="OWB15" s="469"/>
      <c r="OWC15" s="469"/>
      <c r="OWD15" s="469"/>
      <c r="OWE15" s="469"/>
      <c r="OWF15" s="469"/>
      <c r="OWG15" s="469"/>
      <c r="OWH15" s="469"/>
      <c r="OWI15" s="469"/>
      <c r="OWJ15" s="469"/>
      <c r="OWK15" s="469"/>
      <c r="OWL15" s="469"/>
      <c r="OWM15" s="469"/>
      <c r="OWN15" s="469"/>
      <c r="OWO15" s="469"/>
      <c r="OWP15" s="469"/>
      <c r="OWQ15" s="469"/>
      <c r="OWR15" s="469"/>
      <c r="OWS15" s="469"/>
      <c r="OWT15" s="469"/>
      <c r="OWU15" s="469"/>
      <c r="OWV15" s="469"/>
      <c r="OWW15" s="469"/>
      <c r="OWX15" s="469"/>
      <c r="OWY15" s="469"/>
      <c r="OWZ15" s="469"/>
      <c r="OXA15" s="469"/>
      <c r="OXB15" s="469"/>
      <c r="OXC15" s="469"/>
      <c r="OXD15" s="469"/>
      <c r="OXE15" s="469"/>
      <c r="OXF15" s="469"/>
      <c r="OXG15" s="469"/>
      <c r="OXH15" s="469"/>
      <c r="OXI15" s="469"/>
      <c r="OXJ15" s="469"/>
      <c r="OXK15" s="469"/>
      <c r="OXL15" s="469"/>
      <c r="OXM15" s="469"/>
      <c r="OXN15" s="469"/>
      <c r="OXO15" s="469"/>
      <c r="OXP15" s="469"/>
      <c r="OXQ15" s="469"/>
      <c r="OXR15" s="469"/>
      <c r="OXS15" s="469"/>
      <c r="OXT15" s="469"/>
      <c r="OXU15" s="469"/>
      <c r="OXV15" s="469"/>
      <c r="OXW15" s="469"/>
      <c r="OXX15" s="469"/>
      <c r="OXY15" s="469"/>
      <c r="OXZ15" s="469"/>
      <c r="OYA15" s="469"/>
      <c r="OYB15" s="469"/>
      <c r="OYC15" s="469"/>
      <c r="OYD15" s="469"/>
      <c r="OYE15" s="469"/>
      <c r="OYF15" s="469"/>
      <c r="OYG15" s="469"/>
      <c r="OYH15" s="469"/>
      <c r="OYI15" s="469"/>
      <c r="OYJ15" s="469"/>
      <c r="OYK15" s="469"/>
      <c r="OYL15" s="469"/>
      <c r="OYM15" s="469"/>
      <c r="OYN15" s="469"/>
      <c r="OYO15" s="469"/>
      <c r="OYP15" s="469"/>
      <c r="OYQ15" s="469"/>
      <c r="OYR15" s="469"/>
      <c r="OYS15" s="469"/>
      <c r="OYT15" s="469"/>
      <c r="OYU15" s="469"/>
      <c r="OYV15" s="469"/>
      <c r="OYW15" s="469"/>
      <c r="OYX15" s="469"/>
      <c r="OYY15" s="469"/>
      <c r="OYZ15" s="469"/>
      <c r="OZA15" s="469"/>
      <c r="OZB15" s="469"/>
      <c r="OZC15" s="469"/>
      <c r="OZD15" s="469"/>
      <c r="OZE15" s="469"/>
      <c r="OZF15" s="469"/>
      <c r="OZG15" s="469"/>
      <c r="OZH15" s="469"/>
      <c r="OZI15" s="469"/>
      <c r="OZJ15" s="469"/>
      <c r="OZK15" s="469"/>
      <c r="OZL15" s="469"/>
      <c r="OZM15" s="469"/>
      <c r="OZN15" s="469"/>
      <c r="OZO15" s="469"/>
      <c r="OZP15" s="469"/>
      <c r="OZQ15" s="469"/>
      <c r="OZR15" s="469"/>
      <c r="OZS15" s="469"/>
      <c r="OZT15" s="469"/>
      <c r="OZU15" s="469"/>
      <c r="OZV15" s="469"/>
      <c r="OZW15" s="469"/>
      <c r="OZX15" s="469"/>
      <c r="OZY15" s="469"/>
      <c r="OZZ15" s="469"/>
      <c r="PAA15" s="469"/>
      <c r="PAB15" s="469"/>
      <c r="PAC15" s="469"/>
      <c r="PAD15" s="469"/>
      <c r="PAE15" s="469"/>
      <c r="PAF15" s="469"/>
      <c r="PAG15" s="469"/>
      <c r="PAH15" s="469"/>
      <c r="PAI15" s="469"/>
      <c r="PAJ15" s="469"/>
      <c r="PAK15" s="469"/>
      <c r="PAL15" s="469"/>
      <c r="PAM15" s="469"/>
      <c r="PAN15" s="469"/>
      <c r="PAO15" s="469"/>
      <c r="PAP15" s="469"/>
      <c r="PAQ15" s="469"/>
      <c r="PAR15" s="469"/>
      <c r="PAS15" s="469"/>
      <c r="PAT15" s="469"/>
      <c r="PAU15" s="469"/>
      <c r="PAV15" s="469"/>
      <c r="PAW15" s="469"/>
      <c r="PAX15" s="469"/>
      <c r="PAY15" s="469"/>
      <c r="PAZ15" s="469"/>
      <c r="PBA15" s="469"/>
      <c r="PBB15" s="469"/>
      <c r="PBC15" s="469"/>
      <c r="PBD15" s="469"/>
      <c r="PBE15" s="469"/>
      <c r="PBF15" s="469"/>
      <c r="PBG15" s="469"/>
      <c r="PBH15" s="469"/>
      <c r="PBI15" s="469"/>
      <c r="PBJ15" s="469"/>
      <c r="PBK15" s="469"/>
      <c r="PBL15" s="469"/>
      <c r="PBM15" s="469"/>
      <c r="PBN15" s="469"/>
      <c r="PBO15" s="469"/>
      <c r="PBP15" s="469"/>
      <c r="PBQ15" s="469"/>
      <c r="PBR15" s="469"/>
      <c r="PBS15" s="469"/>
      <c r="PBT15" s="469"/>
      <c r="PBU15" s="469"/>
      <c r="PBV15" s="469"/>
      <c r="PBW15" s="469"/>
      <c r="PBX15" s="469"/>
      <c r="PBY15" s="469"/>
      <c r="PBZ15" s="469"/>
      <c r="PCA15" s="469"/>
      <c r="PCB15" s="469"/>
      <c r="PCC15" s="469"/>
      <c r="PCD15" s="469"/>
      <c r="PCE15" s="469"/>
      <c r="PCF15" s="469"/>
      <c r="PCG15" s="469"/>
      <c r="PCH15" s="469"/>
      <c r="PCI15" s="469"/>
      <c r="PCJ15" s="469"/>
      <c r="PCK15" s="469"/>
      <c r="PCL15" s="469"/>
      <c r="PCM15" s="469"/>
      <c r="PCN15" s="469"/>
      <c r="PCO15" s="469"/>
      <c r="PCP15" s="469"/>
      <c r="PCQ15" s="469"/>
      <c r="PCR15" s="469"/>
      <c r="PCS15" s="469"/>
      <c r="PCT15" s="469"/>
      <c r="PCU15" s="469"/>
      <c r="PCV15" s="469"/>
      <c r="PCW15" s="469"/>
      <c r="PCX15" s="469"/>
      <c r="PCY15" s="469"/>
      <c r="PCZ15" s="469"/>
      <c r="PDA15" s="469"/>
      <c r="PDB15" s="469"/>
      <c r="PDC15" s="469"/>
      <c r="PDD15" s="469"/>
      <c r="PDE15" s="469"/>
      <c r="PDF15" s="469"/>
      <c r="PDG15" s="469"/>
      <c r="PDH15" s="469"/>
      <c r="PDI15" s="469"/>
      <c r="PDJ15" s="469"/>
      <c r="PDK15" s="469"/>
      <c r="PDL15" s="469"/>
      <c r="PDM15" s="469"/>
      <c r="PDN15" s="469"/>
      <c r="PDO15" s="469"/>
      <c r="PDP15" s="469"/>
      <c r="PDQ15" s="469"/>
      <c r="PDR15" s="469"/>
      <c r="PDS15" s="469"/>
      <c r="PDT15" s="469"/>
      <c r="PDU15" s="469"/>
      <c r="PDV15" s="469"/>
      <c r="PDW15" s="469"/>
      <c r="PDX15" s="469"/>
      <c r="PDY15" s="469"/>
      <c r="PDZ15" s="469"/>
      <c r="PEA15" s="469"/>
      <c r="PEB15" s="469"/>
      <c r="PEC15" s="469"/>
      <c r="PED15" s="469"/>
      <c r="PEE15" s="469"/>
      <c r="PEF15" s="469"/>
      <c r="PEG15" s="469"/>
      <c r="PEH15" s="469"/>
      <c r="PEI15" s="469"/>
      <c r="PEJ15" s="469"/>
      <c r="PEK15" s="469"/>
      <c r="PEL15" s="469"/>
      <c r="PEM15" s="469"/>
      <c r="PEN15" s="469"/>
      <c r="PEO15" s="469"/>
      <c r="PEP15" s="469"/>
      <c r="PEQ15" s="469"/>
      <c r="PER15" s="469"/>
      <c r="PES15" s="469"/>
      <c r="PET15" s="469"/>
      <c r="PEU15" s="469"/>
      <c r="PEV15" s="469"/>
      <c r="PEW15" s="469"/>
      <c r="PEX15" s="469"/>
      <c r="PEY15" s="469"/>
      <c r="PEZ15" s="469"/>
      <c r="PFA15" s="469"/>
      <c r="PFB15" s="469"/>
      <c r="PFC15" s="469"/>
      <c r="PFD15" s="469"/>
      <c r="PFE15" s="469"/>
      <c r="PFF15" s="469"/>
      <c r="PFG15" s="469"/>
      <c r="PFH15" s="469"/>
      <c r="PFI15" s="469"/>
      <c r="PFJ15" s="469"/>
      <c r="PFK15" s="469"/>
      <c r="PFL15" s="469"/>
      <c r="PFM15" s="469"/>
      <c r="PFN15" s="469"/>
      <c r="PFO15" s="469"/>
      <c r="PFP15" s="469"/>
      <c r="PFQ15" s="469"/>
      <c r="PFR15" s="469"/>
      <c r="PFS15" s="469"/>
      <c r="PFT15" s="469"/>
      <c r="PFU15" s="469"/>
      <c r="PFV15" s="469"/>
      <c r="PFW15" s="469"/>
      <c r="PFX15" s="469"/>
      <c r="PFY15" s="469"/>
      <c r="PFZ15" s="469"/>
      <c r="PGA15" s="469"/>
      <c r="PGB15" s="469"/>
      <c r="PGC15" s="469"/>
      <c r="PGD15" s="469"/>
      <c r="PGE15" s="469"/>
      <c r="PGF15" s="469"/>
      <c r="PGG15" s="469"/>
      <c r="PGH15" s="469"/>
      <c r="PGI15" s="469"/>
      <c r="PGJ15" s="469"/>
      <c r="PGK15" s="469"/>
      <c r="PGL15" s="469"/>
      <c r="PGM15" s="469"/>
      <c r="PGN15" s="469"/>
      <c r="PGO15" s="469"/>
      <c r="PGP15" s="469"/>
      <c r="PGQ15" s="469"/>
      <c r="PGR15" s="469"/>
      <c r="PGS15" s="469"/>
      <c r="PGT15" s="469"/>
      <c r="PGU15" s="469"/>
      <c r="PGV15" s="469"/>
      <c r="PGW15" s="469"/>
      <c r="PGX15" s="469"/>
      <c r="PGY15" s="469"/>
      <c r="PGZ15" s="469"/>
      <c r="PHA15" s="469"/>
      <c r="PHB15" s="469"/>
      <c r="PHC15" s="469"/>
      <c r="PHD15" s="469"/>
      <c r="PHE15" s="469"/>
      <c r="PHF15" s="469"/>
      <c r="PHG15" s="469"/>
      <c r="PHH15" s="469"/>
      <c r="PHI15" s="469"/>
      <c r="PHJ15" s="469"/>
      <c r="PHK15" s="469"/>
      <c r="PHL15" s="469"/>
      <c r="PHM15" s="469"/>
      <c r="PHN15" s="469"/>
      <c r="PHO15" s="469"/>
      <c r="PHP15" s="469"/>
      <c r="PHQ15" s="469"/>
      <c r="PHR15" s="469"/>
      <c r="PHS15" s="469"/>
      <c r="PHT15" s="469"/>
      <c r="PHU15" s="469"/>
      <c r="PHV15" s="469"/>
      <c r="PHW15" s="469"/>
      <c r="PHX15" s="469"/>
      <c r="PHY15" s="469"/>
      <c r="PHZ15" s="469"/>
      <c r="PIA15" s="469"/>
      <c r="PIB15" s="469"/>
      <c r="PIC15" s="469"/>
      <c r="PID15" s="469"/>
      <c r="PIE15" s="469"/>
      <c r="PIF15" s="469"/>
      <c r="PIG15" s="469"/>
      <c r="PIH15" s="469"/>
      <c r="PII15" s="469"/>
      <c r="PIJ15" s="469"/>
      <c r="PIK15" s="469"/>
      <c r="PIL15" s="469"/>
      <c r="PIM15" s="469"/>
      <c r="PIN15" s="469"/>
      <c r="PIO15" s="469"/>
      <c r="PIP15" s="469"/>
      <c r="PIQ15" s="469"/>
      <c r="PIR15" s="469"/>
      <c r="PIS15" s="469"/>
      <c r="PIT15" s="469"/>
      <c r="PIU15" s="469"/>
      <c r="PIV15" s="469"/>
      <c r="PIW15" s="469"/>
      <c r="PIX15" s="469"/>
      <c r="PIY15" s="469"/>
      <c r="PIZ15" s="469"/>
      <c r="PJA15" s="469"/>
      <c r="PJB15" s="469"/>
      <c r="PJC15" s="469"/>
      <c r="PJD15" s="469"/>
      <c r="PJE15" s="469"/>
      <c r="PJF15" s="469"/>
      <c r="PJG15" s="469"/>
      <c r="PJH15" s="469"/>
      <c r="PJI15" s="469"/>
      <c r="PJJ15" s="469"/>
      <c r="PJK15" s="469"/>
      <c r="PJL15" s="469"/>
      <c r="PJM15" s="469"/>
      <c r="PJN15" s="469"/>
      <c r="PJO15" s="469"/>
      <c r="PJP15" s="469"/>
      <c r="PJQ15" s="469"/>
      <c r="PJR15" s="469"/>
      <c r="PJS15" s="469"/>
      <c r="PJT15" s="469"/>
      <c r="PJU15" s="469"/>
      <c r="PJV15" s="469"/>
      <c r="PJW15" s="469"/>
      <c r="PJX15" s="469"/>
      <c r="PJY15" s="469"/>
      <c r="PJZ15" s="469"/>
      <c r="PKA15" s="469"/>
      <c r="PKB15" s="469"/>
      <c r="PKC15" s="469"/>
      <c r="PKD15" s="469"/>
      <c r="PKE15" s="469"/>
      <c r="PKF15" s="469"/>
      <c r="PKG15" s="469"/>
      <c r="PKH15" s="469"/>
      <c r="PKI15" s="469"/>
      <c r="PKJ15" s="469"/>
      <c r="PKK15" s="469"/>
      <c r="PKL15" s="469"/>
      <c r="PKM15" s="469"/>
      <c r="PKN15" s="469"/>
      <c r="PKO15" s="469"/>
      <c r="PKP15" s="469"/>
      <c r="PKQ15" s="469"/>
      <c r="PKR15" s="469"/>
      <c r="PKS15" s="469"/>
      <c r="PKT15" s="469"/>
      <c r="PKU15" s="469"/>
      <c r="PKV15" s="469"/>
      <c r="PKW15" s="469"/>
      <c r="PKX15" s="469"/>
      <c r="PKY15" s="469"/>
      <c r="PKZ15" s="469"/>
      <c r="PLA15" s="469"/>
      <c r="PLB15" s="469"/>
      <c r="PLC15" s="469"/>
      <c r="PLD15" s="469"/>
      <c r="PLE15" s="469"/>
      <c r="PLF15" s="469"/>
      <c r="PLG15" s="469"/>
      <c r="PLH15" s="469"/>
      <c r="PLI15" s="469"/>
      <c r="PLJ15" s="469"/>
      <c r="PLK15" s="469"/>
      <c r="PLL15" s="469"/>
      <c r="PLM15" s="469"/>
      <c r="PLN15" s="469"/>
      <c r="PLO15" s="469"/>
      <c r="PLP15" s="469"/>
      <c r="PLQ15" s="469"/>
      <c r="PLR15" s="469"/>
      <c r="PLS15" s="469"/>
      <c r="PLT15" s="469"/>
      <c r="PLU15" s="469"/>
      <c r="PLV15" s="469"/>
      <c r="PLW15" s="469"/>
      <c r="PLX15" s="469"/>
      <c r="PLY15" s="469"/>
      <c r="PLZ15" s="469"/>
      <c r="PMA15" s="469"/>
      <c r="PMB15" s="469"/>
      <c r="PMC15" s="469"/>
      <c r="PMD15" s="469"/>
      <c r="PME15" s="469"/>
      <c r="PMF15" s="469"/>
      <c r="PMG15" s="469"/>
      <c r="PMH15" s="469"/>
      <c r="PMI15" s="469"/>
      <c r="PMJ15" s="469"/>
      <c r="PMK15" s="469"/>
      <c r="PML15" s="469"/>
      <c r="PMM15" s="469"/>
      <c r="PMN15" s="469"/>
      <c r="PMO15" s="469"/>
      <c r="PMP15" s="469"/>
      <c r="PMQ15" s="469"/>
      <c r="PMR15" s="469"/>
      <c r="PMS15" s="469"/>
      <c r="PMT15" s="469"/>
      <c r="PMU15" s="469"/>
      <c r="PMV15" s="469"/>
      <c r="PMW15" s="469"/>
      <c r="PMX15" s="469"/>
      <c r="PMY15" s="469"/>
      <c r="PMZ15" s="469"/>
      <c r="PNA15" s="469"/>
      <c r="PNB15" s="469"/>
      <c r="PNC15" s="469"/>
      <c r="PND15" s="469"/>
      <c r="PNE15" s="469"/>
      <c r="PNF15" s="469"/>
      <c r="PNG15" s="469"/>
      <c r="PNH15" s="469"/>
      <c r="PNI15" s="469"/>
      <c r="PNJ15" s="469"/>
      <c r="PNK15" s="469"/>
      <c r="PNL15" s="469"/>
      <c r="PNM15" s="469"/>
      <c r="PNN15" s="469"/>
      <c r="PNO15" s="469"/>
      <c r="PNP15" s="469"/>
      <c r="PNQ15" s="469"/>
      <c r="PNR15" s="469"/>
      <c r="PNS15" s="469"/>
      <c r="PNT15" s="469"/>
      <c r="PNU15" s="469"/>
      <c r="PNV15" s="469"/>
      <c r="PNW15" s="469"/>
      <c r="PNX15" s="469"/>
      <c r="PNY15" s="469"/>
      <c r="PNZ15" s="469"/>
      <c r="POA15" s="469"/>
      <c r="POB15" s="469"/>
      <c r="POC15" s="469"/>
      <c r="POD15" s="469"/>
      <c r="POE15" s="469"/>
      <c r="POF15" s="469"/>
      <c r="POG15" s="469"/>
      <c r="POH15" s="469"/>
      <c r="POI15" s="469"/>
      <c r="POJ15" s="469"/>
      <c r="POK15" s="469"/>
      <c r="POL15" s="469"/>
      <c r="POM15" s="469"/>
      <c r="PON15" s="469"/>
      <c r="POO15" s="469"/>
      <c r="POP15" s="469"/>
      <c r="POQ15" s="469"/>
      <c r="POR15" s="469"/>
      <c r="POS15" s="469"/>
      <c r="POT15" s="469"/>
      <c r="POU15" s="469"/>
      <c r="POV15" s="469"/>
      <c r="POW15" s="469"/>
      <c r="POX15" s="469"/>
      <c r="POY15" s="469"/>
      <c r="POZ15" s="469"/>
      <c r="PPA15" s="469"/>
      <c r="PPB15" s="469"/>
      <c r="PPC15" s="469"/>
      <c r="PPD15" s="469"/>
      <c r="PPE15" s="469"/>
      <c r="PPF15" s="469"/>
      <c r="PPG15" s="469"/>
      <c r="PPH15" s="469"/>
      <c r="PPI15" s="469"/>
      <c r="PPJ15" s="469"/>
      <c r="PPK15" s="469"/>
      <c r="PPL15" s="469"/>
      <c r="PPM15" s="469"/>
      <c r="PPN15" s="469"/>
      <c r="PPO15" s="469"/>
      <c r="PPP15" s="469"/>
      <c r="PPQ15" s="469"/>
      <c r="PPR15" s="469"/>
      <c r="PPS15" s="469"/>
      <c r="PPT15" s="469"/>
      <c r="PPU15" s="469"/>
      <c r="PPV15" s="469"/>
      <c r="PPW15" s="469"/>
      <c r="PPX15" s="469"/>
      <c r="PPY15" s="469"/>
      <c r="PPZ15" s="469"/>
      <c r="PQA15" s="469"/>
      <c r="PQB15" s="469"/>
      <c r="PQC15" s="469"/>
      <c r="PQD15" s="469"/>
      <c r="PQE15" s="469"/>
      <c r="PQF15" s="469"/>
      <c r="PQG15" s="469"/>
      <c r="PQH15" s="469"/>
      <c r="PQI15" s="469"/>
      <c r="PQJ15" s="469"/>
      <c r="PQK15" s="469"/>
      <c r="PQL15" s="469"/>
      <c r="PQM15" s="469"/>
      <c r="PQN15" s="469"/>
      <c r="PQO15" s="469"/>
      <c r="PQP15" s="469"/>
      <c r="PQQ15" s="469"/>
      <c r="PQR15" s="469"/>
      <c r="PQS15" s="469"/>
      <c r="PQT15" s="469"/>
      <c r="PQU15" s="469"/>
      <c r="PQV15" s="469"/>
      <c r="PQW15" s="469"/>
      <c r="PQX15" s="469"/>
      <c r="PQY15" s="469"/>
      <c r="PQZ15" s="469"/>
      <c r="PRA15" s="469"/>
      <c r="PRB15" s="469"/>
      <c r="PRC15" s="469"/>
      <c r="PRD15" s="469"/>
      <c r="PRE15" s="469"/>
      <c r="PRF15" s="469"/>
      <c r="PRG15" s="469"/>
      <c r="PRH15" s="469"/>
      <c r="PRI15" s="469"/>
      <c r="PRJ15" s="469"/>
      <c r="PRK15" s="469"/>
      <c r="PRL15" s="469"/>
      <c r="PRM15" s="469"/>
      <c r="PRN15" s="469"/>
      <c r="PRO15" s="469"/>
      <c r="PRP15" s="469"/>
      <c r="PRQ15" s="469"/>
      <c r="PRR15" s="469"/>
      <c r="PRS15" s="469"/>
      <c r="PRT15" s="469"/>
      <c r="PRU15" s="469"/>
      <c r="PRV15" s="469"/>
      <c r="PRW15" s="469"/>
      <c r="PRX15" s="469"/>
      <c r="PRY15" s="469"/>
      <c r="PRZ15" s="469"/>
      <c r="PSA15" s="469"/>
      <c r="PSB15" s="469"/>
      <c r="PSC15" s="469"/>
      <c r="PSD15" s="469"/>
      <c r="PSE15" s="469"/>
      <c r="PSF15" s="469"/>
      <c r="PSG15" s="469"/>
      <c r="PSH15" s="469"/>
      <c r="PSI15" s="469"/>
      <c r="PSJ15" s="469"/>
      <c r="PSK15" s="469"/>
      <c r="PSL15" s="469"/>
      <c r="PSM15" s="469"/>
      <c r="PSN15" s="469"/>
      <c r="PSO15" s="469"/>
      <c r="PSP15" s="469"/>
      <c r="PSQ15" s="469"/>
      <c r="PSR15" s="469"/>
      <c r="PSS15" s="469"/>
      <c r="PST15" s="469"/>
      <c r="PSU15" s="469"/>
      <c r="PSV15" s="469"/>
      <c r="PSW15" s="469"/>
      <c r="PSX15" s="469"/>
      <c r="PSY15" s="469"/>
      <c r="PSZ15" s="469"/>
      <c r="PTA15" s="469"/>
      <c r="PTB15" s="469"/>
      <c r="PTC15" s="469"/>
      <c r="PTD15" s="469"/>
      <c r="PTE15" s="469"/>
      <c r="PTF15" s="469"/>
      <c r="PTG15" s="469"/>
      <c r="PTH15" s="469"/>
      <c r="PTI15" s="469"/>
      <c r="PTJ15" s="469"/>
      <c r="PTK15" s="469"/>
      <c r="PTL15" s="469"/>
      <c r="PTM15" s="469"/>
      <c r="PTN15" s="469"/>
      <c r="PTO15" s="469"/>
      <c r="PTP15" s="469"/>
      <c r="PTQ15" s="469"/>
      <c r="PTR15" s="469"/>
      <c r="PTS15" s="469"/>
      <c r="PTT15" s="469"/>
      <c r="PTU15" s="469"/>
      <c r="PTV15" s="469"/>
      <c r="PTW15" s="469"/>
      <c r="PTX15" s="469"/>
      <c r="PTY15" s="469"/>
      <c r="PTZ15" s="469"/>
      <c r="PUA15" s="469"/>
      <c r="PUB15" s="469"/>
      <c r="PUC15" s="469"/>
      <c r="PUD15" s="469"/>
      <c r="PUE15" s="469"/>
      <c r="PUF15" s="469"/>
      <c r="PUG15" s="469"/>
      <c r="PUH15" s="469"/>
      <c r="PUI15" s="469"/>
      <c r="PUJ15" s="469"/>
      <c r="PUK15" s="469"/>
      <c r="PUL15" s="469"/>
      <c r="PUM15" s="469"/>
      <c r="PUN15" s="469"/>
      <c r="PUO15" s="469"/>
      <c r="PUP15" s="469"/>
      <c r="PUQ15" s="469"/>
      <c r="PUR15" s="469"/>
      <c r="PUS15" s="469"/>
      <c r="PUT15" s="469"/>
      <c r="PUU15" s="469"/>
      <c r="PUV15" s="469"/>
      <c r="PUW15" s="469"/>
      <c r="PUX15" s="469"/>
      <c r="PUY15" s="469"/>
      <c r="PUZ15" s="469"/>
      <c r="PVA15" s="469"/>
      <c r="PVB15" s="469"/>
      <c r="PVC15" s="469"/>
      <c r="PVD15" s="469"/>
      <c r="PVE15" s="469"/>
      <c r="PVF15" s="469"/>
      <c r="PVG15" s="469"/>
      <c r="PVH15" s="469"/>
      <c r="PVI15" s="469"/>
      <c r="PVJ15" s="469"/>
      <c r="PVK15" s="469"/>
      <c r="PVL15" s="469"/>
      <c r="PVM15" s="469"/>
      <c r="PVN15" s="469"/>
      <c r="PVO15" s="469"/>
      <c r="PVP15" s="469"/>
      <c r="PVQ15" s="469"/>
      <c r="PVR15" s="469"/>
      <c r="PVS15" s="469"/>
      <c r="PVT15" s="469"/>
      <c r="PVU15" s="469"/>
      <c r="PVV15" s="469"/>
      <c r="PVW15" s="469"/>
      <c r="PVX15" s="469"/>
      <c r="PVY15" s="469"/>
      <c r="PVZ15" s="469"/>
      <c r="PWA15" s="469"/>
      <c r="PWB15" s="469"/>
      <c r="PWC15" s="469"/>
      <c r="PWD15" s="469"/>
      <c r="PWE15" s="469"/>
      <c r="PWF15" s="469"/>
      <c r="PWG15" s="469"/>
      <c r="PWH15" s="469"/>
      <c r="PWI15" s="469"/>
      <c r="PWJ15" s="469"/>
      <c r="PWK15" s="469"/>
      <c r="PWL15" s="469"/>
      <c r="PWM15" s="469"/>
      <c r="PWN15" s="469"/>
      <c r="PWO15" s="469"/>
      <c r="PWP15" s="469"/>
      <c r="PWQ15" s="469"/>
      <c r="PWR15" s="469"/>
      <c r="PWS15" s="469"/>
      <c r="PWT15" s="469"/>
      <c r="PWU15" s="469"/>
      <c r="PWV15" s="469"/>
      <c r="PWW15" s="469"/>
      <c r="PWX15" s="469"/>
      <c r="PWY15" s="469"/>
      <c r="PWZ15" s="469"/>
      <c r="PXA15" s="469"/>
      <c r="PXB15" s="469"/>
      <c r="PXC15" s="469"/>
      <c r="PXD15" s="469"/>
      <c r="PXE15" s="469"/>
      <c r="PXF15" s="469"/>
      <c r="PXG15" s="469"/>
      <c r="PXH15" s="469"/>
      <c r="PXI15" s="469"/>
      <c r="PXJ15" s="469"/>
      <c r="PXK15" s="469"/>
      <c r="PXL15" s="469"/>
      <c r="PXM15" s="469"/>
      <c r="PXN15" s="469"/>
      <c r="PXO15" s="469"/>
      <c r="PXP15" s="469"/>
      <c r="PXQ15" s="469"/>
      <c r="PXR15" s="469"/>
      <c r="PXS15" s="469"/>
      <c r="PXT15" s="469"/>
      <c r="PXU15" s="469"/>
      <c r="PXV15" s="469"/>
      <c r="PXW15" s="469"/>
      <c r="PXX15" s="469"/>
      <c r="PXY15" s="469"/>
      <c r="PXZ15" s="469"/>
      <c r="PYA15" s="469"/>
      <c r="PYB15" s="469"/>
      <c r="PYC15" s="469"/>
      <c r="PYD15" s="469"/>
      <c r="PYE15" s="469"/>
      <c r="PYF15" s="469"/>
      <c r="PYG15" s="469"/>
      <c r="PYH15" s="469"/>
      <c r="PYI15" s="469"/>
      <c r="PYJ15" s="469"/>
      <c r="PYK15" s="469"/>
      <c r="PYL15" s="469"/>
      <c r="PYM15" s="469"/>
      <c r="PYN15" s="469"/>
      <c r="PYO15" s="469"/>
      <c r="PYP15" s="469"/>
      <c r="PYQ15" s="469"/>
      <c r="PYR15" s="469"/>
      <c r="PYS15" s="469"/>
      <c r="PYT15" s="469"/>
      <c r="PYU15" s="469"/>
      <c r="PYV15" s="469"/>
      <c r="PYW15" s="469"/>
      <c r="PYX15" s="469"/>
      <c r="PYY15" s="469"/>
      <c r="PYZ15" s="469"/>
      <c r="PZA15" s="469"/>
      <c r="PZB15" s="469"/>
      <c r="PZC15" s="469"/>
      <c r="PZD15" s="469"/>
      <c r="PZE15" s="469"/>
      <c r="PZF15" s="469"/>
      <c r="PZG15" s="469"/>
      <c r="PZH15" s="469"/>
      <c r="PZI15" s="469"/>
      <c r="PZJ15" s="469"/>
      <c r="PZK15" s="469"/>
      <c r="PZL15" s="469"/>
      <c r="PZM15" s="469"/>
      <c r="PZN15" s="469"/>
      <c r="PZO15" s="469"/>
      <c r="PZP15" s="469"/>
      <c r="PZQ15" s="469"/>
      <c r="PZR15" s="469"/>
      <c r="PZS15" s="469"/>
      <c r="PZT15" s="469"/>
      <c r="PZU15" s="469"/>
      <c r="PZV15" s="469"/>
      <c r="PZW15" s="469"/>
      <c r="PZX15" s="469"/>
      <c r="PZY15" s="469"/>
      <c r="PZZ15" s="469"/>
      <c r="QAA15" s="469"/>
      <c r="QAB15" s="469"/>
      <c r="QAC15" s="469"/>
      <c r="QAD15" s="469"/>
      <c r="QAE15" s="469"/>
      <c r="QAF15" s="469"/>
      <c r="QAG15" s="469"/>
      <c r="QAH15" s="469"/>
      <c r="QAI15" s="469"/>
      <c r="QAJ15" s="469"/>
      <c r="QAK15" s="469"/>
      <c r="QAL15" s="469"/>
      <c r="QAM15" s="469"/>
      <c r="QAN15" s="469"/>
      <c r="QAO15" s="469"/>
      <c r="QAP15" s="469"/>
      <c r="QAQ15" s="469"/>
      <c r="QAR15" s="469"/>
      <c r="QAS15" s="469"/>
      <c r="QAT15" s="469"/>
      <c r="QAU15" s="469"/>
      <c r="QAV15" s="469"/>
      <c r="QAW15" s="469"/>
      <c r="QAX15" s="469"/>
      <c r="QAY15" s="469"/>
      <c r="QAZ15" s="469"/>
      <c r="QBA15" s="469"/>
      <c r="QBB15" s="469"/>
      <c r="QBC15" s="469"/>
      <c r="QBD15" s="469"/>
      <c r="QBE15" s="469"/>
      <c r="QBF15" s="469"/>
      <c r="QBG15" s="469"/>
      <c r="QBH15" s="469"/>
      <c r="QBI15" s="469"/>
      <c r="QBJ15" s="469"/>
      <c r="QBK15" s="469"/>
      <c r="QBL15" s="469"/>
      <c r="QBM15" s="469"/>
      <c r="QBN15" s="469"/>
      <c r="QBO15" s="469"/>
      <c r="QBP15" s="469"/>
      <c r="QBQ15" s="469"/>
      <c r="QBR15" s="469"/>
      <c r="QBS15" s="469"/>
      <c r="QBT15" s="469"/>
      <c r="QBU15" s="469"/>
      <c r="QBV15" s="469"/>
      <c r="QBW15" s="469"/>
      <c r="QBX15" s="469"/>
      <c r="QBY15" s="469"/>
      <c r="QBZ15" s="469"/>
      <c r="QCA15" s="469"/>
      <c r="QCB15" s="469"/>
      <c r="QCC15" s="469"/>
      <c r="QCD15" s="469"/>
      <c r="QCE15" s="469"/>
      <c r="QCF15" s="469"/>
      <c r="QCG15" s="469"/>
      <c r="QCH15" s="469"/>
      <c r="QCI15" s="469"/>
      <c r="QCJ15" s="469"/>
      <c r="QCK15" s="469"/>
      <c r="QCL15" s="469"/>
      <c r="QCM15" s="469"/>
      <c r="QCN15" s="469"/>
      <c r="QCO15" s="469"/>
      <c r="QCP15" s="469"/>
      <c r="QCQ15" s="469"/>
      <c r="QCR15" s="469"/>
      <c r="QCS15" s="469"/>
      <c r="QCT15" s="469"/>
      <c r="QCU15" s="469"/>
      <c r="QCV15" s="469"/>
      <c r="QCW15" s="469"/>
      <c r="QCX15" s="469"/>
      <c r="QCY15" s="469"/>
      <c r="QCZ15" s="469"/>
      <c r="QDA15" s="469"/>
      <c r="QDB15" s="469"/>
      <c r="QDC15" s="469"/>
      <c r="QDD15" s="469"/>
      <c r="QDE15" s="469"/>
      <c r="QDF15" s="469"/>
      <c r="QDG15" s="469"/>
      <c r="QDH15" s="469"/>
      <c r="QDI15" s="469"/>
      <c r="QDJ15" s="469"/>
      <c r="QDK15" s="469"/>
      <c r="QDL15" s="469"/>
      <c r="QDM15" s="469"/>
      <c r="QDN15" s="469"/>
      <c r="QDO15" s="469"/>
      <c r="QDP15" s="469"/>
      <c r="QDQ15" s="469"/>
      <c r="QDR15" s="469"/>
      <c r="QDS15" s="469"/>
      <c r="QDT15" s="469"/>
      <c r="QDU15" s="469"/>
      <c r="QDV15" s="469"/>
      <c r="QDW15" s="469"/>
      <c r="QDX15" s="469"/>
      <c r="QDY15" s="469"/>
      <c r="QDZ15" s="469"/>
      <c r="QEA15" s="469"/>
      <c r="QEB15" s="469"/>
      <c r="QEC15" s="469"/>
      <c r="QED15" s="469"/>
      <c r="QEE15" s="469"/>
      <c r="QEF15" s="469"/>
      <c r="QEG15" s="469"/>
      <c r="QEH15" s="469"/>
      <c r="QEI15" s="469"/>
      <c r="QEJ15" s="469"/>
      <c r="QEK15" s="469"/>
      <c r="QEL15" s="469"/>
      <c r="QEM15" s="469"/>
      <c r="QEN15" s="469"/>
      <c r="QEO15" s="469"/>
      <c r="QEP15" s="469"/>
      <c r="QEQ15" s="469"/>
      <c r="QER15" s="469"/>
      <c r="QES15" s="469"/>
      <c r="QET15" s="469"/>
      <c r="QEU15" s="469"/>
      <c r="QEV15" s="469"/>
      <c r="QEW15" s="469"/>
      <c r="QEX15" s="469"/>
      <c r="QEY15" s="469"/>
      <c r="QEZ15" s="469"/>
      <c r="QFA15" s="469"/>
      <c r="QFB15" s="469"/>
      <c r="QFC15" s="469"/>
      <c r="QFD15" s="469"/>
      <c r="QFE15" s="469"/>
      <c r="QFF15" s="469"/>
      <c r="QFG15" s="469"/>
      <c r="QFH15" s="469"/>
      <c r="QFI15" s="469"/>
      <c r="QFJ15" s="469"/>
      <c r="QFK15" s="469"/>
      <c r="QFL15" s="469"/>
      <c r="QFM15" s="469"/>
      <c r="QFN15" s="469"/>
      <c r="QFO15" s="469"/>
      <c r="QFP15" s="469"/>
      <c r="QFQ15" s="469"/>
      <c r="QFR15" s="469"/>
      <c r="QFS15" s="469"/>
      <c r="QFT15" s="469"/>
      <c r="QFU15" s="469"/>
      <c r="QFV15" s="469"/>
      <c r="QFW15" s="469"/>
      <c r="QFX15" s="469"/>
      <c r="QFY15" s="469"/>
      <c r="QFZ15" s="469"/>
      <c r="QGA15" s="469"/>
      <c r="QGB15" s="469"/>
      <c r="QGC15" s="469"/>
      <c r="QGD15" s="469"/>
      <c r="QGE15" s="469"/>
      <c r="QGF15" s="469"/>
      <c r="QGG15" s="469"/>
      <c r="QGH15" s="469"/>
      <c r="QGI15" s="469"/>
      <c r="QGJ15" s="469"/>
      <c r="QGK15" s="469"/>
      <c r="QGL15" s="469"/>
      <c r="QGM15" s="469"/>
      <c r="QGN15" s="469"/>
      <c r="QGO15" s="469"/>
      <c r="QGP15" s="469"/>
      <c r="QGQ15" s="469"/>
      <c r="QGR15" s="469"/>
      <c r="QGS15" s="469"/>
      <c r="QGT15" s="469"/>
      <c r="QGU15" s="469"/>
      <c r="QGV15" s="469"/>
      <c r="QGW15" s="469"/>
      <c r="QGX15" s="469"/>
      <c r="QGY15" s="469"/>
      <c r="QGZ15" s="469"/>
      <c r="QHA15" s="469"/>
      <c r="QHB15" s="469"/>
      <c r="QHC15" s="469"/>
      <c r="QHD15" s="469"/>
      <c r="QHE15" s="469"/>
      <c r="QHF15" s="469"/>
      <c r="QHG15" s="469"/>
      <c r="QHH15" s="469"/>
      <c r="QHI15" s="469"/>
      <c r="QHJ15" s="469"/>
      <c r="QHK15" s="469"/>
      <c r="QHL15" s="469"/>
      <c r="QHM15" s="469"/>
      <c r="QHN15" s="469"/>
      <c r="QHO15" s="469"/>
      <c r="QHP15" s="469"/>
      <c r="QHQ15" s="469"/>
      <c r="QHR15" s="469"/>
      <c r="QHS15" s="469"/>
      <c r="QHT15" s="469"/>
      <c r="QHU15" s="469"/>
      <c r="QHV15" s="469"/>
      <c r="QHW15" s="469"/>
      <c r="QHX15" s="469"/>
      <c r="QHY15" s="469"/>
      <c r="QHZ15" s="469"/>
      <c r="QIA15" s="469"/>
      <c r="QIB15" s="469"/>
      <c r="QIC15" s="469"/>
      <c r="QID15" s="469"/>
      <c r="QIE15" s="469"/>
      <c r="QIF15" s="469"/>
      <c r="QIG15" s="469"/>
      <c r="QIH15" s="469"/>
      <c r="QII15" s="469"/>
      <c r="QIJ15" s="469"/>
      <c r="QIK15" s="469"/>
      <c r="QIL15" s="469"/>
      <c r="QIM15" s="469"/>
      <c r="QIN15" s="469"/>
      <c r="QIO15" s="469"/>
      <c r="QIP15" s="469"/>
      <c r="QIQ15" s="469"/>
      <c r="QIR15" s="469"/>
      <c r="QIS15" s="469"/>
      <c r="QIT15" s="469"/>
      <c r="QIU15" s="469"/>
      <c r="QIV15" s="469"/>
      <c r="QIW15" s="469"/>
      <c r="QIX15" s="469"/>
      <c r="QIY15" s="469"/>
      <c r="QIZ15" s="469"/>
      <c r="QJA15" s="469"/>
      <c r="QJB15" s="469"/>
      <c r="QJC15" s="469"/>
      <c r="QJD15" s="469"/>
      <c r="QJE15" s="469"/>
      <c r="QJF15" s="469"/>
      <c r="QJG15" s="469"/>
      <c r="QJH15" s="469"/>
      <c r="QJI15" s="469"/>
      <c r="QJJ15" s="469"/>
      <c r="QJK15" s="469"/>
      <c r="QJL15" s="469"/>
      <c r="QJM15" s="469"/>
      <c r="QJN15" s="469"/>
      <c r="QJO15" s="469"/>
      <c r="QJP15" s="469"/>
      <c r="QJQ15" s="469"/>
      <c r="QJR15" s="469"/>
      <c r="QJS15" s="469"/>
      <c r="QJT15" s="469"/>
      <c r="QJU15" s="469"/>
      <c r="QJV15" s="469"/>
      <c r="QJW15" s="469"/>
      <c r="QJX15" s="469"/>
      <c r="QJY15" s="469"/>
      <c r="QJZ15" s="469"/>
      <c r="QKA15" s="469"/>
      <c r="QKB15" s="469"/>
      <c r="QKC15" s="469"/>
      <c r="QKD15" s="469"/>
      <c r="QKE15" s="469"/>
      <c r="QKF15" s="469"/>
      <c r="QKG15" s="469"/>
      <c r="QKH15" s="469"/>
      <c r="QKI15" s="469"/>
      <c r="QKJ15" s="469"/>
      <c r="QKK15" s="469"/>
      <c r="QKL15" s="469"/>
      <c r="QKM15" s="469"/>
      <c r="QKN15" s="469"/>
      <c r="QKO15" s="469"/>
      <c r="QKP15" s="469"/>
      <c r="QKQ15" s="469"/>
      <c r="QKR15" s="469"/>
      <c r="QKS15" s="469"/>
      <c r="QKT15" s="469"/>
      <c r="QKU15" s="469"/>
      <c r="QKV15" s="469"/>
      <c r="QKW15" s="469"/>
      <c r="QKX15" s="469"/>
      <c r="QKY15" s="469"/>
      <c r="QKZ15" s="469"/>
      <c r="QLA15" s="469"/>
      <c r="QLB15" s="469"/>
      <c r="QLC15" s="469"/>
      <c r="QLD15" s="469"/>
      <c r="QLE15" s="469"/>
      <c r="QLF15" s="469"/>
      <c r="QLG15" s="469"/>
      <c r="QLH15" s="469"/>
      <c r="QLI15" s="469"/>
      <c r="QLJ15" s="469"/>
      <c r="QLK15" s="469"/>
      <c r="QLL15" s="469"/>
      <c r="QLM15" s="469"/>
      <c r="QLN15" s="469"/>
      <c r="QLO15" s="469"/>
      <c r="QLP15" s="469"/>
      <c r="QLQ15" s="469"/>
      <c r="QLR15" s="469"/>
      <c r="QLS15" s="469"/>
      <c r="QLT15" s="469"/>
      <c r="QLU15" s="469"/>
      <c r="QLV15" s="469"/>
      <c r="QLW15" s="469"/>
      <c r="QLX15" s="469"/>
      <c r="QLY15" s="469"/>
      <c r="QLZ15" s="469"/>
      <c r="QMA15" s="469"/>
      <c r="QMB15" s="469"/>
      <c r="QMC15" s="469"/>
      <c r="QMD15" s="469"/>
      <c r="QME15" s="469"/>
      <c r="QMF15" s="469"/>
      <c r="QMG15" s="469"/>
      <c r="QMH15" s="469"/>
      <c r="QMI15" s="469"/>
      <c r="QMJ15" s="469"/>
      <c r="QMK15" s="469"/>
      <c r="QML15" s="469"/>
      <c r="QMM15" s="469"/>
      <c r="QMN15" s="469"/>
      <c r="QMO15" s="469"/>
      <c r="QMP15" s="469"/>
      <c r="QMQ15" s="469"/>
      <c r="QMR15" s="469"/>
      <c r="QMS15" s="469"/>
      <c r="QMT15" s="469"/>
      <c r="QMU15" s="469"/>
      <c r="QMV15" s="469"/>
      <c r="QMW15" s="469"/>
      <c r="QMX15" s="469"/>
      <c r="QMY15" s="469"/>
      <c r="QMZ15" s="469"/>
      <c r="QNA15" s="469"/>
      <c r="QNB15" s="469"/>
      <c r="QNC15" s="469"/>
      <c r="QND15" s="469"/>
      <c r="QNE15" s="469"/>
      <c r="QNF15" s="469"/>
      <c r="QNG15" s="469"/>
      <c r="QNH15" s="469"/>
      <c r="QNI15" s="469"/>
      <c r="QNJ15" s="469"/>
      <c r="QNK15" s="469"/>
      <c r="QNL15" s="469"/>
      <c r="QNM15" s="469"/>
      <c r="QNN15" s="469"/>
      <c r="QNO15" s="469"/>
      <c r="QNP15" s="469"/>
      <c r="QNQ15" s="469"/>
      <c r="QNR15" s="469"/>
      <c r="QNS15" s="469"/>
      <c r="QNT15" s="469"/>
      <c r="QNU15" s="469"/>
      <c r="QNV15" s="469"/>
      <c r="QNW15" s="469"/>
      <c r="QNX15" s="469"/>
      <c r="QNY15" s="469"/>
      <c r="QNZ15" s="469"/>
      <c r="QOA15" s="469"/>
      <c r="QOB15" s="469"/>
      <c r="QOC15" s="469"/>
      <c r="QOD15" s="469"/>
      <c r="QOE15" s="469"/>
      <c r="QOF15" s="469"/>
      <c r="QOG15" s="469"/>
      <c r="QOH15" s="469"/>
      <c r="QOI15" s="469"/>
      <c r="QOJ15" s="469"/>
      <c r="QOK15" s="469"/>
      <c r="QOL15" s="469"/>
      <c r="QOM15" s="469"/>
      <c r="QON15" s="469"/>
      <c r="QOO15" s="469"/>
      <c r="QOP15" s="469"/>
      <c r="QOQ15" s="469"/>
      <c r="QOR15" s="469"/>
      <c r="QOS15" s="469"/>
      <c r="QOT15" s="469"/>
      <c r="QOU15" s="469"/>
      <c r="QOV15" s="469"/>
      <c r="QOW15" s="469"/>
      <c r="QOX15" s="469"/>
      <c r="QOY15" s="469"/>
      <c r="QOZ15" s="469"/>
      <c r="QPA15" s="469"/>
      <c r="QPB15" s="469"/>
      <c r="QPC15" s="469"/>
      <c r="QPD15" s="469"/>
      <c r="QPE15" s="469"/>
      <c r="QPF15" s="469"/>
      <c r="QPG15" s="469"/>
      <c r="QPH15" s="469"/>
      <c r="QPI15" s="469"/>
      <c r="QPJ15" s="469"/>
      <c r="QPK15" s="469"/>
      <c r="QPL15" s="469"/>
      <c r="QPM15" s="469"/>
      <c r="QPN15" s="469"/>
      <c r="QPO15" s="469"/>
      <c r="QPP15" s="469"/>
      <c r="QPQ15" s="469"/>
      <c r="QPR15" s="469"/>
      <c r="QPS15" s="469"/>
      <c r="QPT15" s="469"/>
      <c r="QPU15" s="469"/>
      <c r="QPV15" s="469"/>
      <c r="QPW15" s="469"/>
      <c r="QPX15" s="469"/>
      <c r="QPY15" s="469"/>
      <c r="QPZ15" s="469"/>
      <c r="QQA15" s="469"/>
      <c r="QQB15" s="469"/>
      <c r="QQC15" s="469"/>
      <c r="QQD15" s="469"/>
      <c r="QQE15" s="469"/>
      <c r="QQF15" s="469"/>
      <c r="QQG15" s="469"/>
      <c r="QQH15" s="469"/>
      <c r="QQI15" s="469"/>
      <c r="QQJ15" s="469"/>
      <c r="QQK15" s="469"/>
      <c r="QQL15" s="469"/>
      <c r="QQM15" s="469"/>
      <c r="QQN15" s="469"/>
      <c r="QQO15" s="469"/>
      <c r="QQP15" s="469"/>
      <c r="QQQ15" s="469"/>
      <c r="QQR15" s="469"/>
      <c r="QQS15" s="469"/>
      <c r="QQT15" s="469"/>
      <c r="QQU15" s="469"/>
      <c r="QQV15" s="469"/>
      <c r="QQW15" s="469"/>
      <c r="QQX15" s="469"/>
      <c r="QQY15" s="469"/>
      <c r="QQZ15" s="469"/>
      <c r="QRA15" s="469"/>
      <c r="QRB15" s="469"/>
      <c r="QRC15" s="469"/>
      <c r="QRD15" s="469"/>
      <c r="QRE15" s="469"/>
      <c r="QRF15" s="469"/>
      <c r="QRG15" s="469"/>
      <c r="QRH15" s="469"/>
      <c r="QRI15" s="469"/>
      <c r="QRJ15" s="469"/>
      <c r="QRK15" s="469"/>
      <c r="QRL15" s="469"/>
      <c r="QRM15" s="469"/>
      <c r="QRN15" s="469"/>
      <c r="QRO15" s="469"/>
      <c r="QRP15" s="469"/>
      <c r="QRQ15" s="469"/>
      <c r="QRR15" s="469"/>
      <c r="QRS15" s="469"/>
      <c r="QRT15" s="469"/>
      <c r="QRU15" s="469"/>
      <c r="QRV15" s="469"/>
      <c r="QRW15" s="469"/>
      <c r="QRX15" s="469"/>
      <c r="QRY15" s="469"/>
      <c r="QRZ15" s="469"/>
      <c r="QSA15" s="469"/>
      <c r="QSB15" s="469"/>
      <c r="QSC15" s="469"/>
      <c r="QSD15" s="469"/>
      <c r="QSE15" s="469"/>
      <c r="QSF15" s="469"/>
      <c r="QSG15" s="469"/>
      <c r="QSH15" s="469"/>
      <c r="QSI15" s="469"/>
      <c r="QSJ15" s="469"/>
      <c r="QSK15" s="469"/>
      <c r="QSL15" s="469"/>
      <c r="QSM15" s="469"/>
      <c r="QSN15" s="469"/>
      <c r="QSO15" s="469"/>
      <c r="QSP15" s="469"/>
      <c r="QSQ15" s="469"/>
      <c r="QSR15" s="469"/>
      <c r="QSS15" s="469"/>
      <c r="QST15" s="469"/>
      <c r="QSU15" s="469"/>
      <c r="QSV15" s="469"/>
      <c r="QSW15" s="469"/>
      <c r="QSX15" s="469"/>
      <c r="QSY15" s="469"/>
      <c r="QSZ15" s="469"/>
      <c r="QTA15" s="469"/>
      <c r="QTB15" s="469"/>
      <c r="QTC15" s="469"/>
      <c r="QTD15" s="469"/>
      <c r="QTE15" s="469"/>
      <c r="QTF15" s="469"/>
      <c r="QTG15" s="469"/>
      <c r="QTH15" s="469"/>
      <c r="QTI15" s="469"/>
      <c r="QTJ15" s="469"/>
      <c r="QTK15" s="469"/>
      <c r="QTL15" s="469"/>
      <c r="QTM15" s="469"/>
      <c r="QTN15" s="469"/>
      <c r="QTO15" s="469"/>
      <c r="QTP15" s="469"/>
      <c r="QTQ15" s="469"/>
      <c r="QTR15" s="469"/>
      <c r="QTS15" s="469"/>
      <c r="QTT15" s="469"/>
      <c r="QTU15" s="469"/>
      <c r="QTV15" s="469"/>
      <c r="QTW15" s="469"/>
      <c r="QTX15" s="469"/>
      <c r="QTY15" s="469"/>
      <c r="QTZ15" s="469"/>
      <c r="QUA15" s="469"/>
      <c r="QUB15" s="469"/>
      <c r="QUC15" s="469"/>
      <c r="QUD15" s="469"/>
      <c r="QUE15" s="469"/>
      <c r="QUF15" s="469"/>
      <c r="QUG15" s="469"/>
      <c r="QUH15" s="469"/>
      <c r="QUI15" s="469"/>
      <c r="QUJ15" s="469"/>
      <c r="QUK15" s="469"/>
      <c r="QUL15" s="469"/>
      <c r="QUM15" s="469"/>
      <c r="QUN15" s="469"/>
      <c r="QUO15" s="469"/>
      <c r="QUP15" s="469"/>
      <c r="QUQ15" s="469"/>
      <c r="QUR15" s="469"/>
      <c r="QUS15" s="469"/>
      <c r="QUT15" s="469"/>
      <c r="QUU15" s="469"/>
      <c r="QUV15" s="469"/>
      <c r="QUW15" s="469"/>
      <c r="QUX15" s="469"/>
      <c r="QUY15" s="469"/>
      <c r="QUZ15" s="469"/>
      <c r="QVA15" s="469"/>
      <c r="QVB15" s="469"/>
      <c r="QVC15" s="469"/>
      <c r="QVD15" s="469"/>
      <c r="QVE15" s="469"/>
      <c r="QVF15" s="469"/>
      <c r="QVG15" s="469"/>
      <c r="QVH15" s="469"/>
      <c r="QVI15" s="469"/>
      <c r="QVJ15" s="469"/>
      <c r="QVK15" s="469"/>
      <c r="QVL15" s="469"/>
      <c r="QVM15" s="469"/>
      <c r="QVN15" s="469"/>
      <c r="QVO15" s="469"/>
      <c r="QVP15" s="469"/>
      <c r="QVQ15" s="469"/>
      <c r="QVR15" s="469"/>
      <c r="QVS15" s="469"/>
      <c r="QVT15" s="469"/>
      <c r="QVU15" s="469"/>
      <c r="QVV15" s="469"/>
      <c r="QVW15" s="469"/>
      <c r="QVX15" s="469"/>
      <c r="QVY15" s="469"/>
      <c r="QVZ15" s="469"/>
      <c r="QWA15" s="469"/>
      <c r="QWB15" s="469"/>
      <c r="QWC15" s="469"/>
      <c r="QWD15" s="469"/>
      <c r="QWE15" s="469"/>
      <c r="QWF15" s="469"/>
      <c r="QWG15" s="469"/>
      <c r="QWH15" s="469"/>
      <c r="QWI15" s="469"/>
      <c r="QWJ15" s="469"/>
      <c r="QWK15" s="469"/>
      <c r="QWL15" s="469"/>
      <c r="QWM15" s="469"/>
      <c r="QWN15" s="469"/>
      <c r="QWO15" s="469"/>
      <c r="QWP15" s="469"/>
      <c r="QWQ15" s="469"/>
      <c r="QWR15" s="469"/>
      <c r="QWS15" s="469"/>
      <c r="QWT15" s="469"/>
      <c r="QWU15" s="469"/>
      <c r="QWV15" s="469"/>
      <c r="QWW15" s="469"/>
      <c r="QWX15" s="469"/>
      <c r="QWY15" s="469"/>
      <c r="QWZ15" s="469"/>
      <c r="QXA15" s="469"/>
      <c r="QXB15" s="469"/>
      <c r="QXC15" s="469"/>
      <c r="QXD15" s="469"/>
      <c r="QXE15" s="469"/>
      <c r="QXF15" s="469"/>
      <c r="QXG15" s="469"/>
      <c r="QXH15" s="469"/>
      <c r="QXI15" s="469"/>
      <c r="QXJ15" s="469"/>
      <c r="QXK15" s="469"/>
      <c r="QXL15" s="469"/>
      <c r="QXM15" s="469"/>
      <c r="QXN15" s="469"/>
      <c r="QXO15" s="469"/>
      <c r="QXP15" s="469"/>
      <c r="QXQ15" s="469"/>
      <c r="QXR15" s="469"/>
      <c r="QXS15" s="469"/>
      <c r="QXT15" s="469"/>
      <c r="QXU15" s="469"/>
      <c r="QXV15" s="469"/>
      <c r="QXW15" s="469"/>
      <c r="QXX15" s="469"/>
      <c r="QXY15" s="469"/>
      <c r="QXZ15" s="469"/>
      <c r="QYA15" s="469"/>
      <c r="QYB15" s="469"/>
      <c r="QYC15" s="469"/>
      <c r="QYD15" s="469"/>
      <c r="QYE15" s="469"/>
      <c r="QYF15" s="469"/>
      <c r="QYG15" s="469"/>
      <c r="QYH15" s="469"/>
      <c r="QYI15" s="469"/>
      <c r="QYJ15" s="469"/>
      <c r="QYK15" s="469"/>
      <c r="QYL15" s="469"/>
      <c r="QYM15" s="469"/>
      <c r="QYN15" s="469"/>
      <c r="QYO15" s="469"/>
      <c r="QYP15" s="469"/>
      <c r="QYQ15" s="469"/>
      <c r="QYR15" s="469"/>
      <c r="QYS15" s="469"/>
      <c r="QYT15" s="469"/>
      <c r="QYU15" s="469"/>
      <c r="QYV15" s="469"/>
      <c r="QYW15" s="469"/>
      <c r="QYX15" s="469"/>
      <c r="QYY15" s="469"/>
      <c r="QYZ15" s="469"/>
      <c r="QZA15" s="469"/>
      <c r="QZB15" s="469"/>
      <c r="QZC15" s="469"/>
      <c r="QZD15" s="469"/>
      <c r="QZE15" s="469"/>
      <c r="QZF15" s="469"/>
      <c r="QZG15" s="469"/>
      <c r="QZH15" s="469"/>
      <c r="QZI15" s="469"/>
      <c r="QZJ15" s="469"/>
      <c r="QZK15" s="469"/>
      <c r="QZL15" s="469"/>
      <c r="QZM15" s="469"/>
      <c r="QZN15" s="469"/>
      <c r="QZO15" s="469"/>
      <c r="QZP15" s="469"/>
      <c r="QZQ15" s="469"/>
      <c r="QZR15" s="469"/>
      <c r="QZS15" s="469"/>
      <c r="QZT15" s="469"/>
      <c r="QZU15" s="469"/>
      <c r="QZV15" s="469"/>
      <c r="QZW15" s="469"/>
      <c r="QZX15" s="469"/>
      <c r="QZY15" s="469"/>
      <c r="QZZ15" s="469"/>
      <c r="RAA15" s="469"/>
      <c r="RAB15" s="469"/>
      <c r="RAC15" s="469"/>
      <c r="RAD15" s="469"/>
      <c r="RAE15" s="469"/>
      <c r="RAF15" s="469"/>
      <c r="RAG15" s="469"/>
      <c r="RAH15" s="469"/>
      <c r="RAI15" s="469"/>
      <c r="RAJ15" s="469"/>
      <c r="RAK15" s="469"/>
      <c r="RAL15" s="469"/>
      <c r="RAM15" s="469"/>
      <c r="RAN15" s="469"/>
      <c r="RAO15" s="469"/>
      <c r="RAP15" s="469"/>
      <c r="RAQ15" s="469"/>
      <c r="RAR15" s="469"/>
      <c r="RAS15" s="469"/>
      <c r="RAT15" s="469"/>
      <c r="RAU15" s="469"/>
      <c r="RAV15" s="469"/>
      <c r="RAW15" s="469"/>
      <c r="RAX15" s="469"/>
      <c r="RAY15" s="469"/>
      <c r="RAZ15" s="469"/>
      <c r="RBA15" s="469"/>
      <c r="RBB15" s="469"/>
      <c r="RBC15" s="469"/>
      <c r="RBD15" s="469"/>
      <c r="RBE15" s="469"/>
      <c r="RBF15" s="469"/>
      <c r="RBG15" s="469"/>
      <c r="RBH15" s="469"/>
      <c r="RBI15" s="469"/>
      <c r="RBJ15" s="469"/>
      <c r="RBK15" s="469"/>
      <c r="RBL15" s="469"/>
      <c r="RBM15" s="469"/>
      <c r="RBN15" s="469"/>
      <c r="RBO15" s="469"/>
      <c r="RBP15" s="469"/>
      <c r="RBQ15" s="469"/>
      <c r="RBR15" s="469"/>
      <c r="RBS15" s="469"/>
      <c r="RBT15" s="469"/>
      <c r="RBU15" s="469"/>
      <c r="RBV15" s="469"/>
      <c r="RBW15" s="469"/>
      <c r="RBX15" s="469"/>
      <c r="RBY15" s="469"/>
      <c r="RBZ15" s="469"/>
      <c r="RCA15" s="469"/>
      <c r="RCB15" s="469"/>
      <c r="RCC15" s="469"/>
      <c r="RCD15" s="469"/>
      <c r="RCE15" s="469"/>
      <c r="RCF15" s="469"/>
      <c r="RCG15" s="469"/>
      <c r="RCH15" s="469"/>
      <c r="RCI15" s="469"/>
      <c r="RCJ15" s="469"/>
      <c r="RCK15" s="469"/>
      <c r="RCL15" s="469"/>
      <c r="RCM15" s="469"/>
      <c r="RCN15" s="469"/>
      <c r="RCO15" s="469"/>
      <c r="RCP15" s="469"/>
      <c r="RCQ15" s="469"/>
      <c r="RCR15" s="469"/>
      <c r="RCS15" s="469"/>
      <c r="RCT15" s="469"/>
      <c r="RCU15" s="469"/>
      <c r="RCV15" s="469"/>
      <c r="RCW15" s="469"/>
      <c r="RCX15" s="469"/>
      <c r="RCY15" s="469"/>
      <c r="RCZ15" s="469"/>
      <c r="RDA15" s="469"/>
      <c r="RDB15" s="469"/>
      <c r="RDC15" s="469"/>
      <c r="RDD15" s="469"/>
      <c r="RDE15" s="469"/>
      <c r="RDF15" s="469"/>
      <c r="RDG15" s="469"/>
      <c r="RDH15" s="469"/>
      <c r="RDI15" s="469"/>
      <c r="RDJ15" s="469"/>
      <c r="RDK15" s="469"/>
      <c r="RDL15" s="469"/>
      <c r="RDM15" s="469"/>
      <c r="RDN15" s="469"/>
      <c r="RDO15" s="469"/>
      <c r="RDP15" s="469"/>
      <c r="RDQ15" s="469"/>
      <c r="RDR15" s="469"/>
      <c r="RDS15" s="469"/>
      <c r="RDT15" s="469"/>
      <c r="RDU15" s="469"/>
      <c r="RDV15" s="469"/>
      <c r="RDW15" s="469"/>
      <c r="RDX15" s="469"/>
      <c r="RDY15" s="469"/>
      <c r="RDZ15" s="469"/>
      <c r="REA15" s="469"/>
      <c r="REB15" s="469"/>
      <c r="REC15" s="469"/>
      <c r="RED15" s="469"/>
      <c r="REE15" s="469"/>
      <c r="REF15" s="469"/>
      <c r="REG15" s="469"/>
      <c r="REH15" s="469"/>
      <c r="REI15" s="469"/>
      <c r="REJ15" s="469"/>
      <c r="REK15" s="469"/>
      <c r="REL15" s="469"/>
      <c r="REM15" s="469"/>
      <c r="REN15" s="469"/>
      <c r="REO15" s="469"/>
      <c r="REP15" s="469"/>
      <c r="REQ15" s="469"/>
      <c r="RER15" s="469"/>
      <c r="RES15" s="469"/>
      <c r="RET15" s="469"/>
      <c r="REU15" s="469"/>
      <c r="REV15" s="469"/>
      <c r="REW15" s="469"/>
      <c r="REX15" s="469"/>
      <c r="REY15" s="469"/>
      <c r="REZ15" s="469"/>
      <c r="RFA15" s="469"/>
      <c r="RFB15" s="469"/>
      <c r="RFC15" s="469"/>
      <c r="RFD15" s="469"/>
      <c r="RFE15" s="469"/>
      <c r="RFF15" s="469"/>
      <c r="RFG15" s="469"/>
      <c r="RFH15" s="469"/>
      <c r="RFI15" s="469"/>
      <c r="RFJ15" s="469"/>
      <c r="RFK15" s="469"/>
      <c r="RFL15" s="469"/>
      <c r="RFM15" s="469"/>
      <c r="RFN15" s="469"/>
      <c r="RFO15" s="469"/>
      <c r="RFP15" s="469"/>
      <c r="RFQ15" s="469"/>
      <c r="RFR15" s="469"/>
      <c r="RFS15" s="469"/>
      <c r="RFT15" s="469"/>
      <c r="RFU15" s="469"/>
      <c r="RFV15" s="469"/>
      <c r="RFW15" s="469"/>
      <c r="RFX15" s="469"/>
      <c r="RFY15" s="469"/>
      <c r="RFZ15" s="469"/>
      <c r="RGA15" s="469"/>
      <c r="RGB15" s="469"/>
      <c r="RGC15" s="469"/>
      <c r="RGD15" s="469"/>
      <c r="RGE15" s="469"/>
      <c r="RGF15" s="469"/>
      <c r="RGG15" s="469"/>
      <c r="RGH15" s="469"/>
      <c r="RGI15" s="469"/>
      <c r="RGJ15" s="469"/>
      <c r="RGK15" s="469"/>
      <c r="RGL15" s="469"/>
      <c r="RGM15" s="469"/>
      <c r="RGN15" s="469"/>
      <c r="RGO15" s="469"/>
      <c r="RGP15" s="469"/>
      <c r="RGQ15" s="469"/>
      <c r="RGR15" s="469"/>
      <c r="RGS15" s="469"/>
      <c r="RGT15" s="469"/>
      <c r="RGU15" s="469"/>
      <c r="RGV15" s="469"/>
      <c r="RGW15" s="469"/>
      <c r="RGX15" s="469"/>
      <c r="RGY15" s="469"/>
      <c r="RGZ15" s="469"/>
      <c r="RHA15" s="469"/>
      <c r="RHB15" s="469"/>
      <c r="RHC15" s="469"/>
      <c r="RHD15" s="469"/>
      <c r="RHE15" s="469"/>
      <c r="RHF15" s="469"/>
      <c r="RHG15" s="469"/>
      <c r="RHH15" s="469"/>
      <c r="RHI15" s="469"/>
      <c r="RHJ15" s="469"/>
      <c r="RHK15" s="469"/>
      <c r="RHL15" s="469"/>
      <c r="RHM15" s="469"/>
      <c r="RHN15" s="469"/>
      <c r="RHO15" s="469"/>
      <c r="RHP15" s="469"/>
      <c r="RHQ15" s="469"/>
      <c r="RHR15" s="469"/>
      <c r="RHS15" s="469"/>
      <c r="RHT15" s="469"/>
      <c r="RHU15" s="469"/>
      <c r="RHV15" s="469"/>
      <c r="RHW15" s="469"/>
      <c r="RHX15" s="469"/>
      <c r="RHY15" s="469"/>
      <c r="RHZ15" s="469"/>
      <c r="RIA15" s="469"/>
      <c r="RIB15" s="469"/>
      <c r="RIC15" s="469"/>
      <c r="RID15" s="469"/>
      <c r="RIE15" s="469"/>
      <c r="RIF15" s="469"/>
      <c r="RIG15" s="469"/>
      <c r="RIH15" s="469"/>
      <c r="RII15" s="469"/>
      <c r="RIJ15" s="469"/>
      <c r="RIK15" s="469"/>
      <c r="RIL15" s="469"/>
      <c r="RIM15" s="469"/>
      <c r="RIN15" s="469"/>
      <c r="RIO15" s="469"/>
      <c r="RIP15" s="469"/>
      <c r="RIQ15" s="469"/>
      <c r="RIR15" s="469"/>
      <c r="RIS15" s="469"/>
      <c r="RIT15" s="469"/>
      <c r="RIU15" s="469"/>
      <c r="RIV15" s="469"/>
      <c r="RIW15" s="469"/>
      <c r="RIX15" s="469"/>
      <c r="RIY15" s="469"/>
      <c r="RIZ15" s="469"/>
      <c r="RJA15" s="469"/>
      <c r="RJB15" s="469"/>
      <c r="RJC15" s="469"/>
      <c r="RJD15" s="469"/>
      <c r="RJE15" s="469"/>
      <c r="RJF15" s="469"/>
      <c r="RJG15" s="469"/>
      <c r="RJH15" s="469"/>
      <c r="RJI15" s="469"/>
      <c r="RJJ15" s="469"/>
      <c r="RJK15" s="469"/>
      <c r="RJL15" s="469"/>
      <c r="RJM15" s="469"/>
      <c r="RJN15" s="469"/>
      <c r="RJO15" s="469"/>
      <c r="RJP15" s="469"/>
      <c r="RJQ15" s="469"/>
      <c r="RJR15" s="469"/>
      <c r="RJS15" s="469"/>
      <c r="RJT15" s="469"/>
      <c r="RJU15" s="469"/>
      <c r="RJV15" s="469"/>
      <c r="RJW15" s="469"/>
      <c r="RJX15" s="469"/>
      <c r="RJY15" s="469"/>
      <c r="RJZ15" s="469"/>
      <c r="RKA15" s="469"/>
      <c r="RKB15" s="469"/>
      <c r="RKC15" s="469"/>
      <c r="RKD15" s="469"/>
      <c r="RKE15" s="469"/>
      <c r="RKF15" s="469"/>
      <c r="RKG15" s="469"/>
      <c r="RKH15" s="469"/>
      <c r="RKI15" s="469"/>
      <c r="RKJ15" s="469"/>
      <c r="RKK15" s="469"/>
      <c r="RKL15" s="469"/>
      <c r="RKM15" s="469"/>
      <c r="RKN15" s="469"/>
      <c r="RKO15" s="469"/>
      <c r="RKP15" s="469"/>
      <c r="RKQ15" s="469"/>
      <c r="RKR15" s="469"/>
      <c r="RKS15" s="469"/>
      <c r="RKT15" s="469"/>
      <c r="RKU15" s="469"/>
      <c r="RKV15" s="469"/>
      <c r="RKW15" s="469"/>
      <c r="RKX15" s="469"/>
      <c r="RKY15" s="469"/>
      <c r="RKZ15" s="469"/>
      <c r="RLA15" s="469"/>
      <c r="RLB15" s="469"/>
      <c r="RLC15" s="469"/>
      <c r="RLD15" s="469"/>
      <c r="RLE15" s="469"/>
      <c r="RLF15" s="469"/>
      <c r="RLG15" s="469"/>
      <c r="RLH15" s="469"/>
      <c r="RLI15" s="469"/>
      <c r="RLJ15" s="469"/>
      <c r="RLK15" s="469"/>
      <c r="RLL15" s="469"/>
      <c r="RLM15" s="469"/>
      <c r="RLN15" s="469"/>
      <c r="RLO15" s="469"/>
      <c r="RLP15" s="469"/>
      <c r="RLQ15" s="469"/>
      <c r="RLR15" s="469"/>
      <c r="RLS15" s="469"/>
      <c r="RLT15" s="469"/>
      <c r="RLU15" s="469"/>
      <c r="RLV15" s="469"/>
      <c r="RLW15" s="469"/>
      <c r="RLX15" s="469"/>
      <c r="RLY15" s="469"/>
      <c r="RLZ15" s="469"/>
      <c r="RMA15" s="469"/>
      <c r="RMB15" s="469"/>
      <c r="RMC15" s="469"/>
      <c r="RMD15" s="469"/>
      <c r="RME15" s="469"/>
      <c r="RMF15" s="469"/>
      <c r="RMG15" s="469"/>
      <c r="RMH15" s="469"/>
      <c r="RMI15" s="469"/>
      <c r="RMJ15" s="469"/>
      <c r="RMK15" s="469"/>
      <c r="RML15" s="469"/>
      <c r="RMM15" s="469"/>
      <c r="RMN15" s="469"/>
      <c r="RMO15" s="469"/>
      <c r="RMP15" s="469"/>
      <c r="RMQ15" s="469"/>
      <c r="RMR15" s="469"/>
      <c r="RMS15" s="469"/>
      <c r="RMT15" s="469"/>
      <c r="RMU15" s="469"/>
      <c r="RMV15" s="469"/>
      <c r="RMW15" s="469"/>
      <c r="RMX15" s="469"/>
      <c r="RMY15" s="469"/>
      <c r="RMZ15" s="469"/>
      <c r="RNA15" s="469"/>
      <c r="RNB15" s="469"/>
      <c r="RNC15" s="469"/>
      <c r="RND15" s="469"/>
      <c r="RNE15" s="469"/>
      <c r="RNF15" s="469"/>
      <c r="RNG15" s="469"/>
      <c r="RNH15" s="469"/>
      <c r="RNI15" s="469"/>
      <c r="RNJ15" s="469"/>
      <c r="RNK15" s="469"/>
      <c r="RNL15" s="469"/>
      <c r="RNM15" s="469"/>
      <c r="RNN15" s="469"/>
      <c r="RNO15" s="469"/>
      <c r="RNP15" s="469"/>
      <c r="RNQ15" s="469"/>
      <c r="RNR15" s="469"/>
      <c r="RNS15" s="469"/>
      <c r="RNT15" s="469"/>
      <c r="RNU15" s="469"/>
      <c r="RNV15" s="469"/>
      <c r="RNW15" s="469"/>
      <c r="RNX15" s="469"/>
      <c r="RNY15" s="469"/>
      <c r="RNZ15" s="469"/>
      <c r="ROA15" s="469"/>
      <c r="ROB15" s="469"/>
      <c r="ROC15" s="469"/>
      <c r="ROD15" s="469"/>
      <c r="ROE15" s="469"/>
      <c r="ROF15" s="469"/>
      <c r="ROG15" s="469"/>
      <c r="ROH15" s="469"/>
      <c r="ROI15" s="469"/>
      <c r="ROJ15" s="469"/>
      <c r="ROK15" s="469"/>
      <c r="ROL15" s="469"/>
      <c r="ROM15" s="469"/>
      <c r="RON15" s="469"/>
      <c r="ROO15" s="469"/>
      <c r="ROP15" s="469"/>
      <c r="ROQ15" s="469"/>
      <c r="ROR15" s="469"/>
      <c r="ROS15" s="469"/>
      <c r="ROT15" s="469"/>
      <c r="ROU15" s="469"/>
      <c r="ROV15" s="469"/>
      <c r="ROW15" s="469"/>
      <c r="ROX15" s="469"/>
      <c r="ROY15" s="469"/>
      <c r="ROZ15" s="469"/>
      <c r="RPA15" s="469"/>
      <c r="RPB15" s="469"/>
      <c r="RPC15" s="469"/>
      <c r="RPD15" s="469"/>
      <c r="RPE15" s="469"/>
      <c r="RPF15" s="469"/>
      <c r="RPG15" s="469"/>
      <c r="RPH15" s="469"/>
      <c r="RPI15" s="469"/>
      <c r="RPJ15" s="469"/>
      <c r="RPK15" s="469"/>
      <c r="RPL15" s="469"/>
      <c r="RPM15" s="469"/>
      <c r="RPN15" s="469"/>
      <c r="RPO15" s="469"/>
      <c r="RPP15" s="469"/>
      <c r="RPQ15" s="469"/>
      <c r="RPR15" s="469"/>
      <c r="RPS15" s="469"/>
      <c r="RPT15" s="469"/>
      <c r="RPU15" s="469"/>
      <c r="RPV15" s="469"/>
      <c r="RPW15" s="469"/>
      <c r="RPX15" s="469"/>
      <c r="RPY15" s="469"/>
      <c r="RPZ15" s="469"/>
      <c r="RQA15" s="469"/>
      <c r="RQB15" s="469"/>
      <c r="RQC15" s="469"/>
      <c r="RQD15" s="469"/>
      <c r="RQE15" s="469"/>
      <c r="RQF15" s="469"/>
      <c r="RQG15" s="469"/>
      <c r="RQH15" s="469"/>
      <c r="RQI15" s="469"/>
      <c r="RQJ15" s="469"/>
      <c r="RQK15" s="469"/>
      <c r="RQL15" s="469"/>
      <c r="RQM15" s="469"/>
      <c r="RQN15" s="469"/>
      <c r="RQO15" s="469"/>
      <c r="RQP15" s="469"/>
      <c r="RQQ15" s="469"/>
      <c r="RQR15" s="469"/>
      <c r="RQS15" s="469"/>
      <c r="RQT15" s="469"/>
      <c r="RQU15" s="469"/>
      <c r="RQV15" s="469"/>
      <c r="RQW15" s="469"/>
      <c r="RQX15" s="469"/>
      <c r="RQY15" s="469"/>
      <c r="RQZ15" s="469"/>
      <c r="RRA15" s="469"/>
      <c r="RRB15" s="469"/>
      <c r="RRC15" s="469"/>
      <c r="RRD15" s="469"/>
      <c r="RRE15" s="469"/>
      <c r="RRF15" s="469"/>
      <c r="RRG15" s="469"/>
      <c r="RRH15" s="469"/>
      <c r="RRI15" s="469"/>
      <c r="RRJ15" s="469"/>
      <c r="RRK15" s="469"/>
      <c r="RRL15" s="469"/>
      <c r="RRM15" s="469"/>
      <c r="RRN15" s="469"/>
      <c r="RRO15" s="469"/>
      <c r="RRP15" s="469"/>
      <c r="RRQ15" s="469"/>
      <c r="RRR15" s="469"/>
      <c r="RRS15" s="469"/>
      <c r="RRT15" s="469"/>
      <c r="RRU15" s="469"/>
      <c r="RRV15" s="469"/>
      <c r="RRW15" s="469"/>
      <c r="RRX15" s="469"/>
      <c r="RRY15" s="469"/>
      <c r="RRZ15" s="469"/>
      <c r="RSA15" s="469"/>
      <c r="RSB15" s="469"/>
      <c r="RSC15" s="469"/>
      <c r="RSD15" s="469"/>
      <c r="RSE15" s="469"/>
      <c r="RSF15" s="469"/>
      <c r="RSG15" s="469"/>
      <c r="RSH15" s="469"/>
      <c r="RSI15" s="469"/>
      <c r="RSJ15" s="469"/>
      <c r="RSK15" s="469"/>
      <c r="RSL15" s="469"/>
      <c r="RSM15" s="469"/>
      <c r="RSN15" s="469"/>
      <c r="RSO15" s="469"/>
      <c r="RSP15" s="469"/>
      <c r="RSQ15" s="469"/>
      <c r="RSR15" s="469"/>
      <c r="RSS15" s="469"/>
      <c r="RST15" s="469"/>
      <c r="RSU15" s="469"/>
      <c r="RSV15" s="469"/>
      <c r="RSW15" s="469"/>
      <c r="RSX15" s="469"/>
      <c r="RSY15" s="469"/>
      <c r="RSZ15" s="469"/>
      <c r="RTA15" s="469"/>
      <c r="RTB15" s="469"/>
      <c r="RTC15" s="469"/>
      <c r="RTD15" s="469"/>
      <c r="RTE15" s="469"/>
      <c r="RTF15" s="469"/>
      <c r="RTG15" s="469"/>
      <c r="RTH15" s="469"/>
      <c r="RTI15" s="469"/>
      <c r="RTJ15" s="469"/>
      <c r="RTK15" s="469"/>
      <c r="RTL15" s="469"/>
      <c r="RTM15" s="469"/>
      <c r="RTN15" s="469"/>
      <c r="RTO15" s="469"/>
      <c r="RTP15" s="469"/>
      <c r="RTQ15" s="469"/>
      <c r="RTR15" s="469"/>
      <c r="RTS15" s="469"/>
      <c r="RTT15" s="469"/>
      <c r="RTU15" s="469"/>
      <c r="RTV15" s="469"/>
      <c r="RTW15" s="469"/>
      <c r="RTX15" s="469"/>
      <c r="RTY15" s="469"/>
      <c r="RTZ15" s="469"/>
      <c r="RUA15" s="469"/>
      <c r="RUB15" s="469"/>
      <c r="RUC15" s="469"/>
      <c r="RUD15" s="469"/>
      <c r="RUE15" s="469"/>
      <c r="RUF15" s="469"/>
      <c r="RUG15" s="469"/>
      <c r="RUH15" s="469"/>
      <c r="RUI15" s="469"/>
      <c r="RUJ15" s="469"/>
      <c r="RUK15" s="469"/>
      <c r="RUL15" s="469"/>
      <c r="RUM15" s="469"/>
      <c r="RUN15" s="469"/>
      <c r="RUO15" s="469"/>
      <c r="RUP15" s="469"/>
      <c r="RUQ15" s="469"/>
      <c r="RUR15" s="469"/>
      <c r="RUS15" s="469"/>
      <c r="RUT15" s="469"/>
      <c r="RUU15" s="469"/>
      <c r="RUV15" s="469"/>
      <c r="RUW15" s="469"/>
      <c r="RUX15" s="469"/>
      <c r="RUY15" s="469"/>
      <c r="RUZ15" s="469"/>
      <c r="RVA15" s="469"/>
      <c r="RVB15" s="469"/>
      <c r="RVC15" s="469"/>
      <c r="RVD15" s="469"/>
      <c r="RVE15" s="469"/>
      <c r="RVF15" s="469"/>
      <c r="RVG15" s="469"/>
      <c r="RVH15" s="469"/>
      <c r="RVI15" s="469"/>
      <c r="RVJ15" s="469"/>
      <c r="RVK15" s="469"/>
      <c r="RVL15" s="469"/>
      <c r="RVM15" s="469"/>
      <c r="RVN15" s="469"/>
      <c r="RVO15" s="469"/>
      <c r="RVP15" s="469"/>
      <c r="RVQ15" s="469"/>
      <c r="RVR15" s="469"/>
      <c r="RVS15" s="469"/>
      <c r="RVT15" s="469"/>
      <c r="RVU15" s="469"/>
      <c r="RVV15" s="469"/>
      <c r="RVW15" s="469"/>
      <c r="RVX15" s="469"/>
      <c r="RVY15" s="469"/>
      <c r="RVZ15" s="469"/>
      <c r="RWA15" s="469"/>
      <c r="RWB15" s="469"/>
      <c r="RWC15" s="469"/>
      <c r="RWD15" s="469"/>
      <c r="RWE15" s="469"/>
      <c r="RWF15" s="469"/>
      <c r="RWG15" s="469"/>
      <c r="RWH15" s="469"/>
      <c r="RWI15" s="469"/>
      <c r="RWJ15" s="469"/>
      <c r="RWK15" s="469"/>
      <c r="RWL15" s="469"/>
      <c r="RWM15" s="469"/>
      <c r="RWN15" s="469"/>
      <c r="RWO15" s="469"/>
      <c r="RWP15" s="469"/>
      <c r="RWQ15" s="469"/>
      <c r="RWR15" s="469"/>
      <c r="RWS15" s="469"/>
      <c r="RWT15" s="469"/>
      <c r="RWU15" s="469"/>
      <c r="RWV15" s="469"/>
      <c r="RWW15" s="469"/>
      <c r="RWX15" s="469"/>
      <c r="RWY15" s="469"/>
      <c r="RWZ15" s="469"/>
      <c r="RXA15" s="469"/>
      <c r="RXB15" s="469"/>
      <c r="RXC15" s="469"/>
      <c r="RXD15" s="469"/>
      <c r="RXE15" s="469"/>
      <c r="RXF15" s="469"/>
      <c r="RXG15" s="469"/>
      <c r="RXH15" s="469"/>
      <c r="RXI15" s="469"/>
      <c r="RXJ15" s="469"/>
      <c r="RXK15" s="469"/>
      <c r="RXL15" s="469"/>
      <c r="RXM15" s="469"/>
      <c r="RXN15" s="469"/>
      <c r="RXO15" s="469"/>
      <c r="RXP15" s="469"/>
      <c r="RXQ15" s="469"/>
      <c r="RXR15" s="469"/>
      <c r="RXS15" s="469"/>
      <c r="RXT15" s="469"/>
      <c r="RXU15" s="469"/>
      <c r="RXV15" s="469"/>
      <c r="RXW15" s="469"/>
      <c r="RXX15" s="469"/>
      <c r="RXY15" s="469"/>
      <c r="RXZ15" s="469"/>
      <c r="RYA15" s="469"/>
      <c r="RYB15" s="469"/>
      <c r="RYC15" s="469"/>
      <c r="RYD15" s="469"/>
      <c r="RYE15" s="469"/>
      <c r="RYF15" s="469"/>
      <c r="RYG15" s="469"/>
      <c r="RYH15" s="469"/>
      <c r="RYI15" s="469"/>
      <c r="RYJ15" s="469"/>
      <c r="RYK15" s="469"/>
      <c r="RYL15" s="469"/>
      <c r="RYM15" s="469"/>
      <c r="RYN15" s="469"/>
      <c r="RYO15" s="469"/>
      <c r="RYP15" s="469"/>
      <c r="RYQ15" s="469"/>
      <c r="RYR15" s="469"/>
      <c r="RYS15" s="469"/>
      <c r="RYT15" s="469"/>
      <c r="RYU15" s="469"/>
      <c r="RYV15" s="469"/>
      <c r="RYW15" s="469"/>
      <c r="RYX15" s="469"/>
      <c r="RYY15" s="469"/>
      <c r="RYZ15" s="469"/>
      <c r="RZA15" s="469"/>
      <c r="RZB15" s="469"/>
      <c r="RZC15" s="469"/>
      <c r="RZD15" s="469"/>
      <c r="RZE15" s="469"/>
      <c r="RZF15" s="469"/>
      <c r="RZG15" s="469"/>
      <c r="RZH15" s="469"/>
      <c r="RZI15" s="469"/>
      <c r="RZJ15" s="469"/>
      <c r="RZK15" s="469"/>
      <c r="RZL15" s="469"/>
      <c r="RZM15" s="469"/>
      <c r="RZN15" s="469"/>
      <c r="RZO15" s="469"/>
      <c r="RZP15" s="469"/>
      <c r="RZQ15" s="469"/>
      <c r="RZR15" s="469"/>
      <c r="RZS15" s="469"/>
      <c r="RZT15" s="469"/>
      <c r="RZU15" s="469"/>
      <c r="RZV15" s="469"/>
      <c r="RZW15" s="469"/>
      <c r="RZX15" s="469"/>
      <c r="RZY15" s="469"/>
      <c r="RZZ15" s="469"/>
      <c r="SAA15" s="469"/>
      <c r="SAB15" s="469"/>
      <c r="SAC15" s="469"/>
      <c r="SAD15" s="469"/>
      <c r="SAE15" s="469"/>
      <c r="SAF15" s="469"/>
      <c r="SAG15" s="469"/>
      <c r="SAH15" s="469"/>
      <c r="SAI15" s="469"/>
      <c r="SAJ15" s="469"/>
      <c r="SAK15" s="469"/>
      <c r="SAL15" s="469"/>
      <c r="SAM15" s="469"/>
      <c r="SAN15" s="469"/>
      <c r="SAO15" s="469"/>
      <c r="SAP15" s="469"/>
      <c r="SAQ15" s="469"/>
      <c r="SAR15" s="469"/>
      <c r="SAS15" s="469"/>
      <c r="SAT15" s="469"/>
      <c r="SAU15" s="469"/>
      <c r="SAV15" s="469"/>
      <c r="SAW15" s="469"/>
      <c r="SAX15" s="469"/>
      <c r="SAY15" s="469"/>
      <c r="SAZ15" s="469"/>
      <c r="SBA15" s="469"/>
      <c r="SBB15" s="469"/>
      <c r="SBC15" s="469"/>
      <c r="SBD15" s="469"/>
      <c r="SBE15" s="469"/>
      <c r="SBF15" s="469"/>
      <c r="SBG15" s="469"/>
      <c r="SBH15" s="469"/>
      <c r="SBI15" s="469"/>
      <c r="SBJ15" s="469"/>
      <c r="SBK15" s="469"/>
      <c r="SBL15" s="469"/>
      <c r="SBM15" s="469"/>
      <c r="SBN15" s="469"/>
      <c r="SBO15" s="469"/>
      <c r="SBP15" s="469"/>
      <c r="SBQ15" s="469"/>
      <c r="SBR15" s="469"/>
      <c r="SBS15" s="469"/>
      <c r="SBT15" s="469"/>
      <c r="SBU15" s="469"/>
      <c r="SBV15" s="469"/>
      <c r="SBW15" s="469"/>
      <c r="SBX15" s="469"/>
      <c r="SBY15" s="469"/>
      <c r="SBZ15" s="469"/>
      <c r="SCA15" s="469"/>
      <c r="SCB15" s="469"/>
      <c r="SCC15" s="469"/>
      <c r="SCD15" s="469"/>
      <c r="SCE15" s="469"/>
      <c r="SCF15" s="469"/>
      <c r="SCG15" s="469"/>
      <c r="SCH15" s="469"/>
      <c r="SCI15" s="469"/>
      <c r="SCJ15" s="469"/>
      <c r="SCK15" s="469"/>
      <c r="SCL15" s="469"/>
      <c r="SCM15" s="469"/>
      <c r="SCN15" s="469"/>
      <c r="SCO15" s="469"/>
      <c r="SCP15" s="469"/>
      <c r="SCQ15" s="469"/>
      <c r="SCR15" s="469"/>
      <c r="SCS15" s="469"/>
      <c r="SCT15" s="469"/>
      <c r="SCU15" s="469"/>
      <c r="SCV15" s="469"/>
      <c r="SCW15" s="469"/>
      <c r="SCX15" s="469"/>
      <c r="SCY15" s="469"/>
      <c r="SCZ15" s="469"/>
      <c r="SDA15" s="469"/>
      <c r="SDB15" s="469"/>
      <c r="SDC15" s="469"/>
      <c r="SDD15" s="469"/>
      <c r="SDE15" s="469"/>
      <c r="SDF15" s="469"/>
      <c r="SDG15" s="469"/>
      <c r="SDH15" s="469"/>
      <c r="SDI15" s="469"/>
      <c r="SDJ15" s="469"/>
      <c r="SDK15" s="469"/>
      <c r="SDL15" s="469"/>
      <c r="SDM15" s="469"/>
      <c r="SDN15" s="469"/>
      <c r="SDO15" s="469"/>
      <c r="SDP15" s="469"/>
      <c r="SDQ15" s="469"/>
      <c r="SDR15" s="469"/>
      <c r="SDS15" s="469"/>
      <c r="SDT15" s="469"/>
      <c r="SDU15" s="469"/>
      <c r="SDV15" s="469"/>
      <c r="SDW15" s="469"/>
      <c r="SDX15" s="469"/>
      <c r="SDY15" s="469"/>
      <c r="SDZ15" s="469"/>
      <c r="SEA15" s="469"/>
      <c r="SEB15" s="469"/>
      <c r="SEC15" s="469"/>
      <c r="SED15" s="469"/>
      <c r="SEE15" s="469"/>
      <c r="SEF15" s="469"/>
      <c r="SEG15" s="469"/>
      <c r="SEH15" s="469"/>
      <c r="SEI15" s="469"/>
      <c r="SEJ15" s="469"/>
      <c r="SEK15" s="469"/>
      <c r="SEL15" s="469"/>
      <c r="SEM15" s="469"/>
      <c r="SEN15" s="469"/>
      <c r="SEO15" s="469"/>
      <c r="SEP15" s="469"/>
      <c r="SEQ15" s="469"/>
      <c r="SER15" s="469"/>
      <c r="SES15" s="469"/>
      <c r="SET15" s="469"/>
      <c r="SEU15" s="469"/>
      <c r="SEV15" s="469"/>
      <c r="SEW15" s="469"/>
      <c r="SEX15" s="469"/>
      <c r="SEY15" s="469"/>
      <c r="SEZ15" s="469"/>
      <c r="SFA15" s="469"/>
      <c r="SFB15" s="469"/>
      <c r="SFC15" s="469"/>
      <c r="SFD15" s="469"/>
      <c r="SFE15" s="469"/>
      <c r="SFF15" s="469"/>
      <c r="SFG15" s="469"/>
      <c r="SFH15" s="469"/>
      <c r="SFI15" s="469"/>
      <c r="SFJ15" s="469"/>
      <c r="SFK15" s="469"/>
      <c r="SFL15" s="469"/>
      <c r="SFM15" s="469"/>
      <c r="SFN15" s="469"/>
      <c r="SFO15" s="469"/>
      <c r="SFP15" s="469"/>
      <c r="SFQ15" s="469"/>
      <c r="SFR15" s="469"/>
      <c r="SFS15" s="469"/>
      <c r="SFT15" s="469"/>
      <c r="SFU15" s="469"/>
      <c r="SFV15" s="469"/>
      <c r="SFW15" s="469"/>
      <c r="SFX15" s="469"/>
      <c r="SFY15" s="469"/>
      <c r="SFZ15" s="469"/>
      <c r="SGA15" s="469"/>
      <c r="SGB15" s="469"/>
      <c r="SGC15" s="469"/>
      <c r="SGD15" s="469"/>
      <c r="SGE15" s="469"/>
      <c r="SGF15" s="469"/>
      <c r="SGG15" s="469"/>
      <c r="SGH15" s="469"/>
      <c r="SGI15" s="469"/>
      <c r="SGJ15" s="469"/>
      <c r="SGK15" s="469"/>
      <c r="SGL15" s="469"/>
      <c r="SGM15" s="469"/>
      <c r="SGN15" s="469"/>
      <c r="SGO15" s="469"/>
      <c r="SGP15" s="469"/>
      <c r="SGQ15" s="469"/>
      <c r="SGR15" s="469"/>
      <c r="SGS15" s="469"/>
      <c r="SGT15" s="469"/>
      <c r="SGU15" s="469"/>
      <c r="SGV15" s="469"/>
      <c r="SGW15" s="469"/>
      <c r="SGX15" s="469"/>
      <c r="SGY15" s="469"/>
      <c r="SGZ15" s="469"/>
      <c r="SHA15" s="469"/>
      <c r="SHB15" s="469"/>
      <c r="SHC15" s="469"/>
      <c r="SHD15" s="469"/>
      <c r="SHE15" s="469"/>
      <c r="SHF15" s="469"/>
      <c r="SHG15" s="469"/>
      <c r="SHH15" s="469"/>
      <c r="SHI15" s="469"/>
      <c r="SHJ15" s="469"/>
      <c r="SHK15" s="469"/>
      <c r="SHL15" s="469"/>
      <c r="SHM15" s="469"/>
      <c r="SHN15" s="469"/>
      <c r="SHO15" s="469"/>
      <c r="SHP15" s="469"/>
      <c r="SHQ15" s="469"/>
      <c r="SHR15" s="469"/>
      <c r="SHS15" s="469"/>
      <c r="SHT15" s="469"/>
      <c r="SHU15" s="469"/>
      <c r="SHV15" s="469"/>
      <c r="SHW15" s="469"/>
      <c r="SHX15" s="469"/>
      <c r="SHY15" s="469"/>
      <c r="SHZ15" s="469"/>
      <c r="SIA15" s="469"/>
      <c r="SIB15" s="469"/>
      <c r="SIC15" s="469"/>
      <c r="SID15" s="469"/>
      <c r="SIE15" s="469"/>
      <c r="SIF15" s="469"/>
      <c r="SIG15" s="469"/>
      <c r="SIH15" s="469"/>
      <c r="SII15" s="469"/>
      <c r="SIJ15" s="469"/>
      <c r="SIK15" s="469"/>
      <c r="SIL15" s="469"/>
      <c r="SIM15" s="469"/>
      <c r="SIN15" s="469"/>
      <c r="SIO15" s="469"/>
      <c r="SIP15" s="469"/>
      <c r="SIQ15" s="469"/>
      <c r="SIR15" s="469"/>
      <c r="SIS15" s="469"/>
      <c r="SIT15" s="469"/>
      <c r="SIU15" s="469"/>
      <c r="SIV15" s="469"/>
      <c r="SIW15" s="469"/>
      <c r="SIX15" s="469"/>
      <c r="SIY15" s="469"/>
      <c r="SIZ15" s="469"/>
      <c r="SJA15" s="469"/>
      <c r="SJB15" s="469"/>
      <c r="SJC15" s="469"/>
      <c r="SJD15" s="469"/>
      <c r="SJE15" s="469"/>
      <c r="SJF15" s="469"/>
      <c r="SJG15" s="469"/>
      <c r="SJH15" s="469"/>
      <c r="SJI15" s="469"/>
      <c r="SJJ15" s="469"/>
      <c r="SJK15" s="469"/>
      <c r="SJL15" s="469"/>
      <c r="SJM15" s="469"/>
      <c r="SJN15" s="469"/>
      <c r="SJO15" s="469"/>
      <c r="SJP15" s="469"/>
      <c r="SJQ15" s="469"/>
      <c r="SJR15" s="469"/>
      <c r="SJS15" s="469"/>
      <c r="SJT15" s="469"/>
      <c r="SJU15" s="469"/>
      <c r="SJV15" s="469"/>
      <c r="SJW15" s="469"/>
      <c r="SJX15" s="469"/>
      <c r="SJY15" s="469"/>
      <c r="SJZ15" s="469"/>
      <c r="SKA15" s="469"/>
      <c r="SKB15" s="469"/>
      <c r="SKC15" s="469"/>
      <c r="SKD15" s="469"/>
      <c r="SKE15" s="469"/>
      <c r="SKF15" s="469"/>
      <c r="SKG15" s="469"/>
      <c r="SKH15" s="469"/>
      <c r="SKI15" s="469"/>
      <c r="SKJ15" s="469"/>
      <c r="SKK15" s="469"/>
      <c r="SKL15" s="469"/>
      <c r="SKM15" s="469"/>
      <c r="SKN15" s="469"/>
      <c r="SKO15" s="469"/>
      <c r="SKP15" s="469"/>
      <c r="SKQ15" s="469"/>
      <c r="SKR15" s="469"/>
      <c r="SKS15" s="469"/>
      <c r="SKT15" s="469"/>
      <c r="SKU15" s="469"/>
      <c r="SKV15" s="469"/>
      <c r="SKW15" s="469"/>
      <c r="SKX15" s="469"/>
      <c r="SKY15" s="469"/>
      <c r="SKZ15" s="469"/>
      <c r="SLA15" s="469"/>
      <c r="SLB15" s="469"/>
      <c r="SLC15" s="469"/>
      <c r="SLD15" s="469"/>
      <c r="SLE15" s="469"/>
      <c r="SLF15" s="469"/>
      <c r="SLG15" s="469"/>
      <c r="SLH15" s="469"/>
      <c r="SLI15" s="469"/>
      <c r="SLJ15" s="469"/>
      <c r="SLK15" s="469"/>
      <c r="SLL15" s="469"/>
      <c r="SLM15" s="469"/>
      <c r="SLN15" s="469"/>
      <c r="SLO15" s="469"/>
      <c r="SLP15" s="469"/>
      <c r="SLQ15" s="469"/>
      <c r="SLR15" s="469"/>
      <c r="SLS15" s="469"/>
      <c r="SLT15" s="469"/>
      <c r="SLU15" s="469"/>
      <c r="SLV15" s="469"/>
      <c r="SLW15" s="469"/>
      <c r="SLX15" s="469"/>
      <c r="SLY15" s="469"/>
      <c r="SLZ15" s="469"/>
      <c r="SMA15" s="469"/>
      <c r="SMB15" s="469"/>
      <c r="SMC15" s="469"/>
      <c r="SMD15" s="469"/>
      <c r="SME15" s="469"/>
      <c r="SMF15" s="469"/>
      <c r="SMG15" s="469"/>
      <c r="SMH15" s="469"/>
      <c r="SMI15" s="469"/>
      <c r="SMJ15" s="469"/>
      <c r="SMK15" s="469"/>
      <c r="SML15" s="469"/>
      <c r="SMM15" s="469"/>
      <c r="SMN15" s="469"/>
      <c r="SMO15" s="469"/>
      <c r="SMP15" s="469"/>
      <c r="SMQ15" s="469"/>
      <c r="SMR15" s="469"/>
      <c r="SMS15" s="469"/>
      <c r="SMT15" s="469"/>
      <c r="SMU15" s="469"/>
      <c r="SMV15" s="469"/>
      <c r="SMW15" s="469"/>
      <c r="SMX15" s="469"/>
      <c r="SMY15" s="469"/>
      <c r="SMZ15" s="469"/>
      <c r="SNA15" s="469"/>
      <c r="SNB15" s="469"/>
      <c r="SNC15" s="469"/>
      <c r="SND15" s="469"/>
      <c r="SNE15" s="469"/>
      <c r="SNF15" s="469"/>
      <c r="SNG15" s="469"/>
      <c r="SNH15" s="469"/>
      <c r="SNI15" s="469"/>
      <c r="SNJ15" s="469"/>
      <c r="SNK15" s="469"/>
      <c r="SNL15" s="469"/>
      <c r="SNM15" s="469"/>
      <c r="SNN15" s="469"/>
      <c r="SNO15" s="469"/>
      <c r="SNP15" s="469"/>
      <c r="SNQ15" s="469"/>
      <c r="SNR15" s="469"/>
      <c r="SNS15" s="469"/>
      <c r="SNT15" s="469"/>
      <c r="SNU15" s="469"/>
      <c r="SNV15" s="469"/>
      <c r="SNW15" s="469"/>
      <c r="SNX15" s="469"/>
      <c r="SNY15" s="469"/>
      <c r="SNZ15" s="469"/>
      <c r="SOA15" s="469"/>
      <c r="SOB15" s="469"/>
      <c r="SOC15" s="469"/>
      <c r="SOD15" s="469"/>
      <c r="SOE15" s="469"/>
      <c r="SOF15" s="469"/>
      <c r="SOG15" s="469"/>
      <c r="SOH15" s="469"/>
      <c r="SOI15" s="469"/>
      <c r="SOJ15" s="469"/>
      <c r="SOK15" s="469"/>
      <c r="SOL15" s="469"/>
      <c r="SOM15" s="469"/>
      <c r="SON15" s="469"/>
      <c r="SOO15" s="469"/>
      <c r="SOP15" s="469"/>
      <c r="SOQ15" s="469"/>
      <c r="SOR15" s="469"/>
      <c r="SOS15" s="469"/>
      <c r="SOT15" s="469"/>
      <c r="SOU15" s="469"/>
      <c r="SOV15" s="469"/>
      <c r="SOW15" s="469"/>
      <c r="SOX15" s="469"/>
      <c r="SOY15" s="469"/>
      <c r="SOZ15" s="469"/>
      <c r="SPA15" s="469"/>
      <c r="SPB15" s="469"/>
      <c r="SPC15" s="469"/>
      <c r="SPD15" s="469"/>
      <c r="SPE15" s="469"/>
      <c r="SPF15" s="469"/>
      <c r="SPG15" s="469"/>
      <c r="SPH15" s="469"/>
      <c r="SPI15" s="469"/>
      <c r="SPJ15" s="469"/>
      <c r="SPK15" s="469"/>
      <c r="SPL15" s="469"/>
      <c r="SPM15" s="469"/>
      <c r="SPN15" s="469"/>
      <c r="SPO15" s="469"/>
      <c r="SPP15" s="469"/>
      <c r="SPQ15" s="469"/>
      <c r="SPR15" s="469"/>
      <c r="SPS15" s="469"/>
      <c r="SPT15" s="469"/>
      <c r="SPU15" s="469"/>
      <c r="SPV15" s="469"/>
      <c r="SPW15" s="469"/>
      <c r="SPX15" s="469"/>
      <c r="SPY15" s="469"/>
      <c r="SPZ15" s="469"/>
      <c r="SQA15" s="469"/>
      <c r="SQB15" s="469"/>
      <c r="SQC15" s="469"/>
      <c r="SQD15" s="469"/>
      <c r="SQE15" s="469"/>
      <c r="SQF15" s="469"/>
      <c r="SQG15" s="469"/>
      <c r="SQH15" s="469"/>
      <c r="SQI15" s="469"/>
      <c r="SQJ15" s="469"/>
      <c r="SQK15" s="469"/>
      <c r="SQL15" s="469"/>
      <c r="SQM15" s="469"/>
      <c r="SQN15" s="469"/>
      <c r="SQO15" s="469"/>
      <c r="SQP15" s="469"/>
      <c r="SQQ15" s="469"/>
      <c r="SQR15" s="469"/>
      <c r="SQS15" s="469"/>
      <c r="SQT15" s="469"/>
      <c r="SQU15" s="469"/>
      <c r="SQV15" s="469"/>
      <c r="SQW15" s="469"/>
      <c r="SQX15" s="469"/>
      <c r="SQY15" s="469"/>
      <c r="SQZ15" s="469"/>
      <c r="SRA15" s="469"/>
      <c r="SRB15" s="469"/>
      <c r="SRC15" s="469"/>
      <c r="SRD15" s="469"/>
      <c r="SRE15" s="469"/>
      <c r="SRF15" s="469"/>
      <c r="SRG15" s="469"/>
      <c r="SRH15" s="469"/>
      <c r="SRI15" s="469"/>
      <c r="SRJ15" s="469"/>
      <c r="SRK15" s="469"/>
      <c r="SRL15" s="469"/>
      <c r="SRM15" s="469"/>
      <c r="SRN15" s="469"/>
      <c r="SRO15" s="469"/>
      <c r="SRP15" s="469"/>
      <c r="SRQ15" s="469"/>
      <c r="SRR15" s="469"/>
      <c r="SRS15" s="469"/>
      <c r="SRT15" s="469"/>
      <c r="SRU15" s="469"/>
      <c r="SRV15" s="469"/>
      <c r="SRW15" s="469"/>
      <c r="SRX15" s="469"/>
      <c r="SRY15" s="469"/>
      <c r="SRZ15" s="469"/>
      <c r="SSA15" s="469"/>
      <c r="SSB15" s="469"/>
      <c r="SSC15" s="469"/>
      <c r="SSD15" s="469"/>
      <c r="SSE15" s="469"/>
      <c r="SSF15" s="469"/>
      <c r="SSG15" s="469"/>
      <c r="SSH15" s="469"/>
      <c r="SSI15" s="469"/>
      <c r="SSJ15" s="469"/>
      <c r="SSK15" s="469"/>
      <c r="SSL15" s="469"/>
      <c r="SSM15" s="469"/>
      <c r="SSN15" s="469"/>
      <c r="SSO15" s="469"/>
      <c r="SSP15" s="469"/>
      <c r="SSQ15" s="469"/>
      <c r="SSR15" s="469"/>
      <c r="SSS15" s="469"/>
      <c r="SST15" s="469"/>
      <c r="SSU15" s="469"/>
      <c r="SSV15" s="469"/>
      <c r="SSW15" s="469"/>
      <c r="SSX15" s="469"/>
      <c r="SSY15" s="469"/>
      <c r="SSZ15" s="469"/>
      <c r="STA15" s="469"/>
      <c r="STB15" s="469"/>
      <c r="STC15" s="469"/>
      <c r="STD15" s="469"/>
      <c r="STE15" s="469"/>
      <c r="STF15" s="469"/>
      <c r="STG15" s="469"/>
      <c r="STH15" s="469"/>
      <c r="STI15" s="469"/>
      <c r="STJ15" s="469"/>
      <c r="STK15" s="469"/>
      <c r="STL15" s="469"/>
      <c r="STM15" s="469"/>
      <c r="STN15" s="469"/>
      <c r="STO15" s="469"/>
      <c r="STP15" s="469"/>
      <c r="STQ15" s="469"/>
      <c r="STR15" s="469"/>
      <c r="STS15" s="469"/>
      <c r="STT15" s="469"/>
      <c r="STU15" s="469"/>
      <c r="STV15" s="469"/>
      <c r="STW15" s="469"/>
      <c r="STX15" s="469"/>
      <c r="STY15" s="469"/>
      <c r="STZ15" s="469"/>
      <c r="SUA15" s="469"/>
      <c r="SUB15" s="469"/>
      <c r="SUC15" s="469"/>
      <c r="SUD15" s="469"/>
      <c r="SUE15" s="469"/>
      <c r="SUF15" s="469"/>
      <c r="SUG15" s="469"/>
      <c r="SUH15" s="469"/>
      <c r="SUI15" s="469"/>
      <c r="SUJ15" s="469"/>
      <c r="SUK15" s="469"/>
      <c r="SUL15" s="469"/>
      <c r="SUM15" s="469"/>
      <c r="SUN15" s="469"/>
      <c r="SUO15" s="469"/>
      <c r="SUP15" s="469"/>
      <c r="SUQ15" s="469"/>
      <c r="SUR15" s="469"/>
      <c r="SUS15" s="469"/>
      <c r="SUT15" s="469"/>
      <c r="SUU15" s="469"/>
      <c r="SUV15" s="469"/>
      <c r="SUW15" s="469"/>
      <c r="SUX15" s="469"/>
      <c r="SUY15" s="469"/>
      <c r="SUZ15" s="469"/>
      <c r="SVA15" s="469"/>
      <c r="SVB15" s="469"/>
      <c r="SVC15" s="469"/>
      <c r="SVD15" s="469"/>
      <c r="SVE15" s="469"/>
      <c r="SVF15" s="469"/>
      <c r="SVG15" s="469"/>
      <c r="SVH15" s="469"/>
      <c r="SVI15" s="469"/>
      <c r="SVJ15" s="469"/>
      <c r="SVK15" s="469"/>
      <c r="SVL15" s="469"/>
      <c r="SVM15" s="469"/>
      <c r="SVN15" s="469"/>
      <c r="SVO15" s="469"/>
      <c r="SVP15" s="469"/>
      <c r="SVQ15" s="469"/>
      <c r="SVR15" s="469"/>
      <c r="SVS15" s="469"/>
      <c r="SVT15" s="469"/>
      <c r="SVU15" s="469"/>
      <c r="SVV15" s="469"/>
      <c r="SVW15" s="469"/>
      <c r="SVX15" s="469"/>
      <c r="SVY15" s="469"/>
      <c r="SVZ15" s="469"/>
      <c r="SWA15" s="469"/>
      <c r="SWB15" s="469"/>
      <c r="SWC15" s="469"/>
      <c r="SWD15" s="469"/>
      <c r="SWE15" s="469"/>
      <c r="SWF15" s="469"/>
      <c r="SWG15" s="469"/>
      <c r="SWH15" s="469"/>
      <c r="SWI15" s="469"/>
      <c r="SWJ15" s="469"/>
      <c r="SWK15" s="469"/>
      <c r="SWL15" s="469"/>
      <c r="SWM15" s="469"/>
      <c r="SWN15" s="469"/>
      <c r="SWO15" s="469"/>
      <c r="SWP15" s="469"/>
      <c r="SWQ15" s="469"/>
      <c r="SWR15" s="469"/>
      <c r="SWS15" s="469"/>
      <c r="SWT15" s="469"/>
      <c r="SWU15" s="469"/>
      <c r="SWV15" s="469"/>
      <c r="SWW15" s="469"/>
      <c r="SWX15" s="469"/>
      <c r="SWY15" s="469"/>
      <c r="SWZ15" s="469"/>
      <c r="SXA15" s="469"/>
      <c r="SXB15" s="469"/>
      <c r="SXC15" s="469"/>
      <c r="SXD15" s="469"/>
      <c r="SXE15" s="469"/>
      <c r="SXF15" s="469"/>
      <c r="SXG15" s="469"/>
      <c r="SXH15" s="469"/>
      <c r="SXI15" s="469"/>
      <c r="SXJ15" s="469"/>
      <c r="SXK15" s="469"/>
      <c r="SXL15" s="469"/>
      <c r="SXM15" s="469"/>
      <c r="SXN15" s="469"/>
      <c r="SXO15" s="469"/>
      <c r="SXP15" s="469"/>
      <c r="SXQ15" s="469"/>
      <c r="SXR15" s="469"/>
      <c r="SXS15" s="469"/>
      <c r="SXT15" s="469"/>
      <c r="SXU15" s="469"/>
      <c r="SXV15" s="469"/>
      <c r="SXW15" s="469"/>
      <c r="SXX15" s="469"/>
      <c r="SXY15" s="469"/>
      <c r="SXZ15" s="469"/>
      <c r="SYA15" s="469"/>
      <c r="SYB15" s="469"/>
      <c r="SYC15" s="469"/>
      <c r="SYD15" s="469"/>
      <c r="SYE15" s="469"/>
      <c r="SYF15" s="469"/>
      <c r="SYG15" s="469"/>
      <c r="SYH15" s="469"/>
      <c r="SYI15" s="469"/>
      <c r="SYJ15" s="469"/>
      <c r="SYK15" s="469"/>
      <c r="SYL15" s="469"/>
      <c r="SYM15" s="469"/>
      <c r="SYN15" s="469"/>
      <c r="SYO15" s="469"/>
      <c r="SYP15" s="469"/>
      <c r="SYQ15" s="469"/>
      <c r="SYR15" s="469"/>
      <c r="SYS15" s="469"/>
      <c r="SYT15" s="469"/>
      <c r="SYU15" s="469"/>
      <c r="SYV15" s="469"/>
      <c r="SYW15" s="469"/>
      <c r="SYX15" s="469"/>
      <c r="SYY15" s="469"/>
      <c r="SYZ15" s="469"/>
      <c r="SZA15" s="469"/>
      <c r="SZB15" s="469"/>
      <c r="SZC15" s="469"/>
      <c r="SZD15" s="469"/>
      <c r="SZE15" s="469"/>
      <c r="SZF15" s="469"/>
      <c r="SZG15" s="469"/>
      <c r="SZH15" s="469"/>
      <c r="SZI15" s="469"/>
      <c r="SZJ15" s="469"/>
      <c r="SZK15" s="469"/>
      <c r="SZL15" s="469"/>
      <c r="SZM15" s="469"/>
      <c r="SZN15" s="469"/>
      <c r="SZO15" s="469"/>
      <c r="SZP15" s="469"/>
      <c r="SZQ15" s="469"/>
      <c r="SZR15" s="469"/>
      <c r="SZS15" s="469"/>
      <c r="SZT15" s="469"/>
      <c r="SZU15" s="469"/>
      <c r="SZV15" s="469"/>
      <c r="SZW15" s="469"/>
      <c r="SZX15" s="469"/>
      <c r="SZY15" s="469"/>
      <c r="SZZ15" s="469"/>
      <c r="TAA15" s="469"/>
      <c r="TAB15" s="469"/>
      <c r="TAC15" s="469"/>
      <c r="TAD15" s="469"/>
      <c r="TAE15" s="469"/>
      <c r="TAF15" s="469"/>
      <c r="TAG15" s="469"/>
      <c r="TAH15" s="469"/>
      <c r="TAI15" s="469"/>
      <c r="TAJ15" s="469"/>
      <c r="TAK15" s="469"/>
      <c r="TAL15" s="469"/>
      <c r="TAM15" s="469"/>
      <c r="TAN15" s="469"/>
      <c r="TAO15" s="469"/>
      <c r="TAP15" s="469"/>
      <c r="TAQ15" s="469"/>
      <c r="TAR15" s="469"/>
      <c r="TAS15" s="469"/>
      <c r="TAT15" s="469"/>
      <c r="TAU15" s="469"/>
      <c r="TAV15" s="469"/>
      <c r="TAW15" s="469"/>
      <c r="TAX15" s="469"/>
      <c r="TAY15" s="469"/>
      <c r="TAZ15" s="469"/>
      <c r="TBA15" s="469"/>
      <c r="TBB15" s="469"/>
      <c r="TBC15" s="469"/>
      <c r="TBD15" s="469"/>
      <c r="TBE15" s="469"/>
      <c r="TBF15" s="469"/>
      <c r="TBG15" s="469"/>
      <c r="TBH15" s="469"/>
      <c r="TBI15" s="469"/>
      <c r="TBJ15" s="469"/>
      <c r="TBK15" s="469"/>
      <c r="TBL15" s="469"/>
      <c r="TBM15" s="469"/>
      <c r="TBN15" s="469"/>
      <c r="TBO15" s="469"/>
      <c r="TBP15" s="469"/>
      <c r="TBQ15" s="469"/>
      <c r="TBR15" s="469"/>
      <c r="TBS15" s="469"/>
      <c r="TBT15" s="469"/>
      <c r="TBU15" s="469"/>
      <c r="TBV15" s="469"/>
      <c r="TBW15" s="469"/>
      <c r="TBX15" s="469"/>
      <c r="TBY15" s="469"/>
      <c r="TBZ15" s="469"/>
      <c r="TCA15" s="469"/>
      <c r="TCB15" s="469"/>
      <c r="TCC15" s="469"/>
      <c r="TCD15" s="469"/>
      <c r="TCE15" s="469"/>
      <c r="TCF15" s="469"/>
      <c r="TCG15" s="469"/>
      <c r="TCH15" s="469"/>
      <c r="TCI15" s="469"/>
      <c r="TCJ15" s="469"/>
      <c r="TCK15" s="469"/>
      <c r="TCL15" s="469"/>
      <c r="TCM15" s="469"/>
      <c r="TCN15" s="469"/>
      <c r="TCO15" s="469"/>
      <c r="TCP15" s="469"/>
      <c r="TCQ15" s="469"/>
      <c r="TCR15" s="469"/>
      <c r="TCS15" s="469"/>
      <c r="TCT15" s="469"/>
      <c r="TCU15" s="469"/>
      <c r="TCV15" s="469"/>
      <c r="TCW15" s="469"/>
      <c r="TCX15" s="469"/>
      <c r="TCY15" s="469"/>
      <c r="TCZ15" s="469"/>
      <c r="TDA15" s="469"/>
      <c r="TDB15" s="469"/>
      <c r="TDC15" s="469"/>
      <c r="TDD15" s="469"/>
      <c r="TDE15" s="469"/>
      <c r="TDF15" s="469"/>
      <c r="TDG15" s="469"/>
      <c r="TDH15" s="469"/>
      <c r="TDI15" s="469"/>
      <c r="TDJ15" s="469"/>
      <c r="TDK15" s="469"/>
      <c r="TDL15" s="469"/>
      <c r="TDM15" s="469"/>
      <c r="TDN15" s="469"/>
      <c r="TDO15" s="469"/>
      <c r="TDP15" s="469"/>
      <c r="TDQ15" s="469"/>
      <c r="TDR15" s="469"/>
      <c r="TDS15" s="469"/>
      <c r="TDT15" s="469"/>
      <c r="TDU15" s="469"/>
      <c r="TDV15" s="469"/>
      <c r="TDW15" s="469"/>
      <c r="TDX15" s="469"/>
      <c r="TDY15" s="469"/>
      <c r="TDZ15" s="469"/>
      <c r="TEA15" s="469"/>
      <c r="TEB15" s="469"/>
      <c r="TEC15" s="469"/>
      <c r="TED15" s="469"/>
      <c r="TEE15" s="469"/>
      <c r="TEF15" s="469"/>
      <c r="TEG15" s="469"/>
      <c r="TEH15" s="469"/>
      <c r="TEI15" s="469"/>
      <c r="TEJ15" s="469"/>
      <c r="TEK15" s="469"/>
      <c r="TEL15" s="469"/>
      <c r="TEM15" s="469"/>
      <c r="TEN15" s="469"/>
      <c r="TEO15" s="469"/>
      <c r="TEP15" s="469"/>
      <c r="TEQ15" s="469"/>
      <c r="TER15" s="469"/>
      <c r="TES15" s="469"/>
      <c r="TET15" s="469"/>
      <c r="TEU15" s="469"/>
      <c r="TEV15" s="469"/>
      <c r="TEW15" s="469"/>
      <c r="TEX15" s="469"/>
      <c r="TEY15" s="469"/>
      <c r="TEZ15" s="469"/>
      <c r="TFA15" s="469"/>
      <c r="TFB15" s="469"/>
      <c r="TFC15" s="469"/>
      <c r="TFD15" s="469"/>
      <c r="TFE15" s="469"/>
      <c r="TFF15" s="469"/>
      <c r="TFG15" s="469"/>
      <c r="TFH15" s="469"/>
      <c r="TFI15" s="469"/>
      <c r="TFJ15" s="469"/>
      <c r="TFK15" s="469"/>
      <c r="TFL15" s="469"/>
      <c r="TFM15" s="469"/>
      <c r="TFN15" s="469"/>
      <c r="TFO15" s="469"/>
      <c r="TFP15" s="469"/>
      <c r="TFQ15" s="469"/>
      <c r="TFR15" s="469"/>
      <c r="TFS15" s="469"/>
      <c r="TFT15" s="469"/>
      <c r="TFU15" s="469"/>
      <c r="TFV15" s="469"/>
      <c r="TFW15" s="469"/>
      <c r="TFX15" s="469"/>
      <c r="TFY15" s="469"/>
      <c r="TFZ15" s="469"/>
      <c r="TGA15" s="469"/>
      <c r="TGB15" s="469"/>
      <c r="TGC15" s="469"/>
      <c r="TGD15" s="469"/>
      <c r="TGE15" s="469"/>
      <c r="TGF15" s="469"/>
      <c r="TGG15" s="469"/>
      <c r="TGH15" s="469"/>
      <c r="TGI15" s="469"/>
      <c r="TGJ15" s="469"/>
      <c r="TGK15" s="469"/>
      <c r="TGL15" s="469"/>
      <c r="TGM15" s="469"/>
      <c r="TGN15" s="469"/>
      <c r="TGO15" s="469"/>
      <c r="TGP15" s="469"/>
      <c r="TGQ15" s="469"/>
      <c r="TGR15" s="469"/>
      <c r="TGS15" s="469"/>
      <c r="TGT15" s="469"/>
      <c r="TGU15" s="469"/>
      <c r="TGV15" s="469"/>
      <c r="TGW15" s="469"/>
      <c r="TGX15" s="469"/>
      <c r="TGY15" s="469"/>
      <c r="TGZ15" s="469"/>
      <c r="THA15" s="469"/>
      <c r="THB15" s="469"/>
      <c r="THC15" s="469"/>
      <c r="THD15" s="469"/>
      <c r="THE15" s="469"/>
      <c r="THF15" s="469"/>
      <c r="THG15" s="469"/>
      <c r="THH15" s="469"/>
      <c r="THI15" s="469"/>
      <c r="THJ15" s="469"/>
      <c r="THK15" s="469"/>
      <c r="THL15" s="469"/>
      <c r="THM15" s="469"/>
      <c r="THN15" s="469"/>
      <c r="THO15" s="469"/>
      <c r="THP15" s="469"/>
      <c r="THQ15" s="469"/>
      <c r="THR15" s="469"/>
      <c r="THS15" s="469"/>
      <c r="THT15" s="469"/>
      <c r="THU15" s="469"/>
      <c r="THV15" s="469"/>
      <c r="THW15" s="469"/>
      <c r="THX15" s="469"/>
      <c r="THY15" s="469"/>
      <c r="THZ15" s="469"/>
      <c r="TIA15" s="469"/>
      <c r="TIB15" s="469"/>
      <c r="TIC15" s="469"/>
      <c r="TID15" s="469"/>
      <c r="TIE15" s="469"/>
      <c r="TIF15" s="469"/>
      <c r="TIG15" s="469"/>
      <c r="TIH15" s="469"/>
      <c r="TII15" s="469"/>
      <c r="TIJ15" s="469"/>
      <c r="TIK15" s="469"/>
      <c r="TIL15" s="469"/>
      <c r="TIM15" s="469"/>
      <c r="TIN15" s="469"/>
      <c r="TIO15" s="469"/>
      <c r="TIP15" s="469"/>
      <c r="TIQ15" s="469"/>
      <c r="TIR15" s="469"/>
      <c r="TIS15" s="469"/>
      <c r="TIT15" s="469"/>
      <c r="TIU15" s="469"/>
      <c r="TIV15" s="469"/>
      <c r="TIW15" s="469"/>
      <c r="TIX15" s="469"/>
      <c r="TIY15" s="469"/>
      <c r="TIZ15" s="469"/>
      <c r="TJA15" s="469"/>
      <c r="TJB15" s="469"/>
      <c r="TJC15" s="469"/>
      <c r="TJD15" s="469"/>
      <c r="TJE15" s="469"/>
      <c r="TJF15" s="469"/>
      <c r="TJG15" s="469"/>
      <c r="TJH15" s="469"/>
      <c r="TJI15" s="469"/>
      <c r="TJJ15" s="469"/>
      <c r="TJK15" s="469"/>
      <c r="TJL15" s="469"/>
      <c r="TJM15" s="469"/>
      <c r="TJN15" s="469"/>
      <c r="TJO15" s="469"/>
      <c r="TJP15" s="469"/>
      <c r="TJQ15" s="469"/>
      <c r="TJR15" s="469"/>
      <c r="TJS15" s="469"/>
      <c r="TJT15" s="469"/>
      <c r="TJU15" s="469"/>
      <c r="TJV15" s="469"/>
      <c r="TJW15" s="469"/>
      <c r="TJX15" s="469"/>
      <c r="TJY15" s="469"/>
      <c r="TJZ15" s="469"/>
      <c r="TKA15" s="469"/>
      <c r="TKB15" s="469"/>
      <c r="TKC15" s="469"/>
      <c r="TKD15" s="469"/>
      <c r="TKE15" s="469"/>
      <c r="TKF15" s="469"/>
      <c r="TKG15" s="469"/>
      <c r="TKH15" s="469"/>
      <c r="TKI15" s="469"/>
      <c r="TKJ15" s="469"/>
      <c r="TKK15" s="469"/>
      <c r="TKL15" s="469"/>
      <c r="TKM15" s="469"/>
      <c r="TKN15" s="469"/>
      <c r="TKO15" s="469"/>
      <c r="TKP15" s="469"/>
      <c r="TKQ15" s="469"/>
      <c r="TKR15" s="469"/>
      <c r="TKS15" s="469"/>
      <c r="TKT15" s="469"/>
      <c r="TKU15" s="469"/>
      <c r="TKV15" s="469"/>
      <c r="TKW15" s="469"/>
      <c r="TKX15" s="469"/>
      <c r="TKY15" s="469"/>
      <c r="TKZ15" s="469"/>
      <c r="TLA15" s="469"/>
      <c r="TLB15" s="469"/>
      <c r="TLC15" s="469"/>
      <c r="TLD15" s="469"/>
      <c r="TLE15" s="469"/>
      <c r="TLF15" s="469"/>
      <c r="TLG15" s="469"/>
      <c r="TLH15" s="469"/>
      <c r="TLI15" s="469"/>
      <c r="TLJ15" s="469"/>
      <c r="TLK15" s="469"/>
      <c r="TLL15" s="469"/>
      <c r="TLM15" s="469"/>
      <c r="TLN15" s="469"/>
      <c r="TLO15" s="469"/>
      <c r="TLP15" s="469"/>
      <c r="TLQ15" s="469"/>
      <c r="TLR15" s="469"/>
      <c r="TLS15" s="469"/>
      <c r="TLT15" s="469"/>
      <c r="TLU15" s="469"/>
      <c r="TLV15" s="469"/>
      <c r="TLW15" s="469"/>
      <c r="TLX15" s="469"/>
      <c r="TLY15" s="469"/>
      <c r="TLZ15" s="469"/>
      <c r="TMA15" s="469"/>
      <c r="TMB15" s="469"/>
      <c r="TMC15" s="469"/>
      <c r="TMD15" s="469"/>
      <c r="TME15" s="469"/>
      <c r="TMF15" s="469"/>
      <c r="TMG15" s="469"/>
      <c r="TMH15" s="469"/>
      <c r="TMI15" s="469"/>
      <c r="TMJ15" s="469"/>
      <c r="TMK15" s="469"/>
      <c r="TML15" s="469"/>
      <c r="TMM15" s="469"/>
      <c r="TMN15" s="469"/>
      <c r="TMO15" s="469"/>
      <c r="TMP15" s="469"/>
      <c r="TMQ15" s="469"/>
      <c r="TMR15" s="469"/>
      <c r="TMS15" s="469"/>
      <c r="TMT15" s="469"/>
      <c r="TMU15" s="469"/>
      <c r="TMV15" s="469"/>
      <c r="TMW15" s="469"/>
      <c r="TMX15" s="469"/>
      <c r="TMY15" s="469"/>
      <c r="TMZ15" s="469"/>
      <c r="TNA15" s="469"/>
      <c r="TNB15" s="469"/>
      <c r="TNC15" s="469"/>
      <c r="TND15" s="469"/>
      <c r="TNE15" s="469"/>
      <c r="TNF15" s="469"/>
      <c r="TNG15" s="469"/>
      <c r="TNH15" s="469"/>
      <c r="TNI15" s="469"/>
      <c r="TNJ15" s="469"/>
      <c r="TNK15" s="469"/>
      <c r="TNL15" s="469"/>
      <c r="TNM15" s="469"/>
      <c r="TNN15" s="469"/>
      <c r="TNO15" s="469"/>
      <c r="TNP15" s="469"/>
      <c r="TNQ15" s="469"/>
      <c r="TNR15" s="469"/>
      <c r="TNS15" s="469"/>
      <c r="TNT15" s="469"/>
      <c r="TNU15" s="469"/>
      <c r="TNV15" s="469"/>
      <c r="TNW15" s="469"/>
      <c r="TNX15" s="469"/>
      <c r="TNY15" s="469"/>
      <c r="TNZ15" s="469"/>
      <c r="TOA15" s="469"/>
      <c r="TOB15" s="469"/>
      <c r="TOC15" s="469"/>
      <c r="TOD15" s="469"/>
      <c r="TOE15" s="469"/>
      <c r="TOF15" s="469"/>
      <c r="TOG15" s="469"/>
      <c r="TOH15" s="469"/>
      <c r="TOI15" s="469"/>
      <c r="TOJ15" s="469"/>
      <c r="TOK15" s="469"/>
      <c r="TOL15" s="469"/>
      <c r="TOM15" s="469"/>
      <c r="TON15" s="469"/>
      <c r="TOO15" s="469"/>
      <c r="TOP15" s="469"/>
      <c r="TOQ15" s="469"/>
      <c r="TOR15" s="469"/>
      <c r="TOS15" s="469"/>
      <c r="TOT15" s="469"/>
      <c r="TOU15" s="469"/>
      <c r="TOV15" s="469"/>
      <c r="TOW15" s="469"/>
      <c r="TOX15" s="469"/>
      <c r="TOY15" s="469"/>
      <c r="TOZ15" s="469"/>
      <c r="TPA15" s="469"/>
      <c r="TPB15" s="469"/>
      <c r="TPC15" s="469"/>
      <c r="TPD15" s="469"/>
      <c r="TPE15" s="469"/>
      <c r="TPF15" s="469"/>
      <c r="TPG15" s="469"/>
      <c r="TPH15" s="469"/>
      <c r="TPI15" s="469"/>
      <c r="TPJ15" s="469"/>
      <c r="TPK15" s="469"/>
      <c r="TPL15" s="469"/>
      <c r="TPM15" s="469"/>
      <c r="TPN15" s="469"/>
      <c r="TPO15" s="469"/>
      <c r="TPP15" s="469"/>
      <c r="TPQ15" s="469"/>
      <c r="TPR15" s="469"/>
      <c r="TPS15" s="469"/>
      <c r="TPT15" s="469"/>
      <c r="TPU15" s="469"/>
      <c r="TPV15" s="469"/>
      <c r="TPW15" s="469"/>
      <c r="TPX15" s="469"/>
      <c r="TPY15" s="469"/>
      <c r="TPZ15" s="469"/>
      <c r="TQA15" s="469"/>
      <c r="TQB15" s="469"/>
      <c r="TQC15" s="469"/>
      <c r="TQD15" s="469"/>
      <c r="TQE15" s="469"/>
      <c r="TQF15" s="469"/>
      <c r="TQG15" s="469"/>
      <c r="TQH15" s="469"/>
      <c r="TQI15" s="469"/>
      <c r="TQJ15" s="469"/>
      <c r="TQK15" s="469"/>
      <c r="TQL15" s="469"/>
      <c r="TQM15" s="469"/>
      <c r="TQN15" s="469"/>
      <c r="TQO15" s="469"/>
      <c r="TQP15" s="469"/>
      <c r="TQQ15" s="469"/>
      <c r="TQR15" s="469"/>
      <c r="TQS15" s="469"/>
      <c r="TQT15" s="469"/>
      <c r="TQU15" s="469"/>
      <c r="TQV15" s="469"/>
      <c r="TQW15" s="469"/>
      <c r="TQX15" s="469"/>
      <c r="TQY15" s="469"/>
      <c r="TQZ15" s="469"/>
      <c r="TRA15" s="469"/>
      <c r="TRB15" s="469"/>
      <c r="TRC15" s="469"/>
      <c r="TRD15" s="469"/>
      <c r="TRE15" s="469"/>
      <c r="TRF15" s="469"/>
      <c r="TRG15" s="469"/>
      <c r="TRH15" s="469"/>
      <c r="TRI15" s="469"/>
      <c r="TRJ15" s="469"/>
      <c r="TRK15" s="469"/>
      <c r="TRL15" s="469"/>
      <c r="TRM15" s="469"/>
      <c r="TRN15" s="469"/>
      <c r="TRO15" s="469"/>
      <c r="TRP15" s="469"/>
      <c r="TRQ15" s="469"/>
      <c r="TRR15" s="469"/>
      <c r="TRS15" s="469"/>
      <c r="TRT15" s="469"/>
      <c r="TRU15" s="469"/>
      <c r="TRV15" s="469"/>
      <c r="TRW15" s="469"/>
      <c r="TRX15" s="469"/>
      <c r="TRY15" s="469"/>
      <c r="TRZ15" s="469"/>
      <c r="TSA15" s="469"/>
      <c r="TSB15" s="469"/>
      <c r="TSC15" s="469"/>
      <c r="TSD15" s="469"/>
      <c r="TSE15" s="469"/>
      <c r="TSF15" s="469"/>
      <c r="TSG15" s="469"/>
      <c r="TSH15" s="469"/>
      <c r="TSI15" s="469"/>
      <c r="TSJ15" s="469"/>
      <c r="TSK15" s="469"/>
      <c r="TSL15" s="469"/>
      <c r="TSM15" s="469"/>
      <c r="TSN15" s="469"/>
      <c r="TSO15" s="469"/>
      <c r="TSP15" s="469"/>
      <c r="TSQ15" s="469"/>
      <c r="TSR15" s="469"/>
      <c r="TSS15" s="469"/>
      <c r="TST15" s="469"/>
      <c r="TSU15" s="469"/>
      <c r="TSV15" s="469"/>
      <c r="TSW15" s="469"/>
      <c r="TSX15" s="469"/>
      <c r="TSY15" s="469"/>
      <c r="TSZ15" s="469"/>
      <c r="TTA15" s="469"/>
      <c r="TTB15" s="469"/>
      <c r="TTC15" s="469"/>
      <c r="TTD15" s="469"/>
      <c r="TTE15" s="469"/>
      <c r="TTF15" s="469"/>
      <c r="TTG15" s="469"/>
      <c r="TTH15" s="469"/>
      <c r="TTI15" s="469"/>
      <c r="TTJ15" s="469"/>
      <c r="TTK15" s="469"/>
      <c r="TTL15" s="469"/>
      <c r="TTM15" s="469"/>
      <c r="TTN15" s="469"/>
      <c r="TTO15" s="469"/>
      <c r="TTP15" s="469"/>
      <c r="TTQ15" s="469"/>
      <c r="TTR15" s="469"/>
      <c r="TTS15" s="469"/>
      <c r="TTT15" s="469"/>
      <c r="TTU15" s="469"/>
      <c r="TTV15" s="469"/>
      <c r="TTW15" s="469"/>
      <c r="TTX15" s="469"/>
      <c r="TTY15" s="469"/>
      <c r="TTZ15" s="469"/>
      <c r="TUA15" s="469"/>
      <c r="TUB15" s="469"/>
      <c r="TUC15" s="469"/>
      <c r="TUD15" s="469"/>
      <c r="TUE15" s="469"/>
      <c r="TUF15" s="469"/>
      <c r="TUG15" s="469"/>
      <c r="TUH15" s="469"/>
      <c r="TUI15" s="469"/>
      <c r="TUJ15" s="469"/>
      <c r="TUK15" s="469"/>
      <c r="TUL15" s="469"/>
      <c r="TUM15" s="469"/>
      <c r="TUN15" s="469"/>
      <c r="TUO15" s="469"/>
      <c r="TUP15" s="469"/>
      <c r="TUQ15" s="469"/>
      <c r="TUR15" s="469"/>
      <c r="TUS15" s="469"/>
      <c r="TUT15" s="469"/>
      <c r="TUU15" s="469"/>
      <c r="TUV15" s="469"/>
      <c r="TUW15" s="469"/>
      <c r="TUX15" s="469"/>
      <c r="TUY15" s="469"/>
      <c r="TUZ15" s="469"/>
      <c r="TVA15" s="469"/>
      <c r="TVB15" s="469"/>
      <c r="TVC15" s="469"/>
      <c r="TVD15" s="469"/>
      <c r="TVE15" s="469"/>
      <c r="TVF15" s="469"/>
      <c r="TVG15" s="469"/>
      <c r="TVH15" s="469"/>
      <c r="TVI15" s="469"/>
      <c r="TVJ15" s="469"/>
      <c r="TVK15" s="469"/>
      <c r="TVL15" s="469"/>
      <c r="TVM15" s="469"/>
      <c r="TVN15" s="469"/>
      <c r="TVO15" s="469"/>
      <c r="TVP15" s="469"/>
      <c r="TVQ15" s="469"/>
      <c r="TVR15" s="469"/>
      <c r="TVS15" s="469"/>
      <c r="TVT15" s="469"/>
      <c r="TVU15" s="469"/>
      <c r="TVV15" s="469"/>
      <c r="TVW15" s="469"/>
      <c r="TVX15" s="469"/>
      <c r="TVY15" s="469"/>
      <c r="TVZ15" s="469"/>
      <c r="TWA15" s="469"/>
      <c r="TWB15" s="469"/>
      <c r="TWC15" s="469"/>
      <c r="TWD15" s="469"/>
      <c r="TWE15" s="469"/>
      <c r="TWF15" s="469"/>
      <c r="TWG15" s="469"/>
      <c r="TWH15" s="469"/>
      <c r="TWI15" s="469"/>
      <c r="TWJ15" s="469"/>
      <c r="TWK15" s="469"/>
      <c r="TWL15" s="469"/>
      <c r="TWM15" s="469"/>
      <c r="TWN15" s="469"/>
      <c r="TWO15" s="469"/>
      <c r="TWP15" s="469"/>
      <c r="TWQ15" s="469"/>
      <c r="TWR15" s="469"/>
      <c r="TWS15" s="469"/>
      <c r="TWT15" s="469"/>
      <c r="TWU15" s="469"/>
      <c r="TWV15" s="469"/>
      <c r="TWW15" s="469"/>
      <c r="TWX15" s="469"/>
      <c r="TWY15" s="469"/>
      <c r="TWZ15" s="469"/>
      <c r="TXA15" s="469"/>
      <c r="TXB15" s="469"/>
      <c r="TXC15" s="469"/>
      <c r="TXD15" s="469"/>
      <c r="TXE15" s="469"/>
      <c r="TXF15" s="469"/>
      <c r="TXG15" s="469"/>
      <c r="TXH15" s="469"/>
      <c r="TXI15" s="469"/>
      <c r="TXJ15" s="469"/>
      <c r="TXK15" s="469"/>
      <c r="TXL15" s="469"/>
      <c r="TXM15" s="469"/>
      <c r="TXN15" s="469"/>
      <c r="TXO15" s="469"/>
      <c r="TXP15" s="469"/>
      <c r="TXQ15" s="469"/>
      <c r="TXR15" s="469"/>
      <c r="TXS15" s="469"/>
      <c r="TXT15" s="469"/>
      <c r="TXU15" s="469"/>
      <c r="TXV15" s="469"/>
      <c r="TXW15" s="469"/>
      <c r="TXX15" s="469"/>
      <c r="TXY15" s="469"/>
      <c r="TXZ15" s="469"/>
      <c r="TYA15" s="469"/>
      <c r="TYB15" s="469"/>
      <c r="TYC15" s="469"/>
      <c r="TYD15" s="469"/>
      <c r="TYE15" s="469"/>
      <c r="TYF15" s="469"/>
      <c r="TYG15" s="469"/>
      <c r="TYH15" s="469"/>
      <c r="TYI15" s="469"/>
      <c r="TYJ15" s="469"/>
      <c r="TYK15" s="469"/>
      <c r="TYL15" s="469"/>
      <c r="TYM15" s="469"/>
      <c r="TYN15" s="469"/>
      <c r="TYO15" s="469"/>
      <c r="TYP15" s="469"/>
      <c r="TYQ15" s="469"/>
      <c r="TYR15" s="469"/>
      <c r="TYS15" s="469"/>
      <c r="TYT15" s="469"/>
      <c r="TYU15" s="469"/>
      <c r="TYV15" s="469"/>
      <c r="TYW15" s="469"/>
      <c r="TYX15" s="469"/>
      <c r="TYY15" s="469"/>
      <c r="TYZ15" s="469"/>
      <c r="TZA15" s="469"/>
      <c r="TZB15" s="469"/>
      <c r="TZC15" s="469"/>
      <c r="TZD15" s="469"/>
      <c r="TZE15" s="469"/>
      <c r="TZF15" s="469"/>
      <c r="TZG15" s="469"/>
      <c r="TZH15" s="469"/>
      <c r="TZI15" s="469"/>
      <c r="TZJ15" s="469"/>
      <c r="TZK15" s="469"/>
      <c r="TZL15" s="469"/>
      <c r="TZM15" s="469"/>
      <c r="TZN15" s="469"/>
      <c r="TZO15" s="469"/>
      <c r="TZP15" s="469"/>
      <c r="TZQ15" s="469"/>
      <c r="TZR15" s="469"/>
      <c r="TZS15" s="469"/>
      <c r="TZT15" s="469"/>
      <c r="TZU15" s="469"/>
      <c r="TZV15" s="469"/>
      <c r="TZW15" s="469"/>
      <c r="TZX15" s="469"/>
      <c r="TZY15" s="469"/>
      <c r="TZZ15" s="469"/>
      <c r="UAA15" s="469"/>
      <c r="UAB15" s="469"/>
      <c r="UAC15" s="469"/>
      <c r="UAD15" s="469"/>
      <c r="UAE15" s="469"/>
      <c r="UAF15" s="469"/>
      <c r="UAG15" s="469"/>
      <c r="UAH15" s="469"/>
      <c r="UAI15" s="469"/>
      <c r="UAJ15" s="469"/>
      <c r="UAK15" s="469"/>
      <c r="UAL15" s="469"/>
      <c r="UAM15" s="469"/>
      <c r="UAN15" s="469"/>
      <c r="UAO15" s="469"/>
      <c r="UAP15" s="469"/>
      <c r="UAQ15" s="469"/>
      <c r="UAR15" s="469"/>
      <c r="UAS15" s="469"/>
      <c r="UAT15" s="469"/>
      <c r="UAU15" s="469"/>
      <c r="UAV15" s="469"/>
      <c r="UAW15" s="469"/>
      <c r="UAX15" s="469"/>
      <c r="UAY15" s="469"/>
      <c r="UAZ15" s="469"/>
      <c r="UBA15" s="469"/>
      <c r="UBB15" s="469"/>
      <c r="UBC15" s="469"/>
      <c r="UBD15" s="469"/>
      <c r="UBE15" s="469"/>
      <c r="UBF15" s="469"/>
      <c r="UBG15" s="469"/>
      <c r="UBH15" s="469"/>
      <c r="UBI15" s="469"/>
      <c r="UBJ15" s="469"/>
      <c r="UBK15" s="469"/>
      <c r="UBL15" s="469"/>
      <c r="UBM15" s="469"/>
      <c r="UBN15" s="469"/>
      <c r="UBO15" s="469"/>
      <c r="UBP15" s="469"/>
      <c r="UBQ15" s="469"/>
      <c r="UBR15" s="469"/>
      <c r="UBS15" s="469"/>
      <c r="UBT15" s="469"/>
      <c r="UBU15" s="469"/>
      <c r="UBV15" s="469"/>
      <c r="UBW15" s="469"/>
      <c r="UBX15" s="469"/>
      <c r="UBY15" s="469"/>
      <c r="UBZ15" s="469"/>
      <c r="UCA15" s="469"/>
      <c r="UCB15" s="469"/>
      <c r="UCC15" s="469"/>
      <c r="UCD15" s="469"/>
      <c r="UCE15" s="469"/>
      <c r="UCF15" s="469"/>
      <c r="UCG15" s="469"/>
      <c r="UCH15" s="469"/>
      <c r="UCI15" s="469"/>
      <c r="UCJ15" s="469"/>
      <c r="UCK15" s="469"/>
      <c r="UCL15" s="469"/>
      <c r="UCM15" s="469"/>
      <c r="UCN15" s="469"/>
      <c r="UCO15" s="469"/>
      <c r="UCP15" s="469"/>
      <c r="UCQ15" s="469"/>
      <c r="UCR15" s="469"/>
      <c r="UCS15" s="469"/>
      <c r="UCT15" s="469"/>
      <c r="UCU15" s="469"/>
      <c r="UCV15" s="469"/>
      <c r="UCW15" s="469"/>
      <c r="UCX15" s="469"/>
      <c r="UCY15" s="469"/>
      <c r="UCZ15" s="469"/>
      <c r="UDA15" s="469"/>
      <c r="UDB15" s="469"/>
      <c r="UDC15" s="469"/>
      <c r="UDD15" s="469"/>
      <c r="UDE15" s="469"/>
      <c r="UDF15" s="469"/>
      <c r="UDG15" s="469"/>
      <c r="UDH15" s="469"/>
      <c r="UDI15" s="469"/>
      <c r="UDJ15" s="469"/>
      <c r="UDK15" s="469"/>
      <c r="UDL15" s="469"/>
      <c r="UDM15" s="469"/>
      <c r="UDN15" s="469"/>
      <c r="UDO15" s="469"/>
      <c r="UDP15" s="469"/>
      <c r="UDQ15" s="469"/>
      <c r="UDR15" s="469"/>
      <c r="UDS15" s="469"/>
      <c r="UDT15" s="469"/>
      <c r="UDU15" s="469"/>
      <c r="UDV15" s="469"/>
      <c r="UDW15" s="469"/>
      <c r="UDX15" s="469"/>
      <c r="UDY15" s="469"/>
      <c r="UDZ15" s="469"/>
      <c r="UEA15" s="469"/>
      <c r="UEB15" s="469"/>
      <c r="UEC15" s="469"/>
      <c r="UED15" s="469"/>
      <c r="UEE15" s="469"/>
      <c r="UEF15" s="469"/>
      <c r="UEG15" s="469"/>
      <c r="UEH15" s="469"/>
      <c r="UEI15" s="469"/>
      <c r="UEJ15" s="469"/>
      <c r="UEK15" s="469"/>
      <c r="UEL15" s="469"/>
      <c r="UEM15" s="469"/>
      <c r="UEN15" s="469"/>
      <c r="UEO15" s="469"/>
      <c r="UEP15" s="469"/>
      <c r="UEQ15" s="469"/>
      <c r="UER15" s="469"/>
      <c r="UES15" s="469"/>
      <c r="UET15" s="469"/>
      <c r="UEU15" s="469"/>
      <c r="UEV15" s="469"/>
      <c r="UEW15" s="469"/>
      <c r="UEX15" s="469"/>
      <c r="UEY15" s="469"/>
      <c r="UEZ15" s="469"/>
      <c r="UFA15" s="469"/>
      <c r="UFB15" s="469"/>
      <c r="UFC15" s="469"/>
      <c r="UFD15" s="469"/>
      <c r="UFE15" s="469"/>
      <c r="UFF15" s="469"/>
      <c r="UFG15" s="469"/>
      <c r="UFH15" s="469"/>
      <c r="UFI15" s="469"/>
      <c r="UFJ15" s="469"/>
      <c r="UFK15" s="469"/>
      <c r="UFL15" s="469"/>
      <c r="UFM15" s="469"/>
      <c r="UFN15" s="469"/>
      <c r="UFO15" s="469"/>
      <c r="UFP15" s="469"/>
      <c r="UFQ15" s="469"/>
      <c r="UFR15" s="469"/>
      <c r="UFS15" s="469"/>
      <c r="UFT15" s="469"/>
      <c r="UFU15" s="469"/>
      <c r="UFV15" s="469"/>
      <c r="UFW15" s="469"/>
      <c r="UFX15" s="469"/>
      <c r="UFY15" s="469"/>
      <c r="UFZ15" s="469"/>
      <c r="UGA15" s="469"/>
      <c r="UGB15" s="469"/>
      <c r="UGC15" s="469"/>
      <c r="UGD15" s="469"/>
      <c r="UGE15" s="469"/>
      <c r="UGF15" s="469"/>
      <c r="UGG15" s="469"/>
      <c r="UGH15" s="469"/>
      <c r="UGI15" s="469"/>
      <c r="UGJ15" s="469"/>
      <c r="UGK15" s="469"/>
      <c r="UGL15" s="469"/>
      <c r="UGM15" s="469"/>
      <c r="UGN15" s="469"/>
      <c r="UGO15" s="469"/>
      <c r="UGP15" s="469"/>
      <c r="UGQ15" s="469"/>
      <c r="UGR15" s="469"/>
      <c r="UGS15" s="469"/>
      <c r="UGT15" s="469"/>
      <c r="UGU15" s="469"/>
      <c r="UGV15" s="469"/>
      <c r="UGW15" s="469"/>
      <c r="UGX15" s="469"/>
      <c r="UGY15" s="469"/>
      <c r="UGZ15" s="469"/>
      <c r="UHA15" s="469"/>
      <c r="UHB15" s="469"/>
      <c r="UHC15" s="469"/>
      <c r="UHD15" s="469"/>
      <c r="UHE15" s="469"/>
      <c r="UHF15" s="469"/>
      <c r="UHG15" s="469"/>
      <c r="UHH15" s="469"/>
      <c r="UHI15" s="469"/>
      <c r="UHJ15" s="469"/>
      <c r="UHK15" s="469"/>
      <c r="UHL15" s="469"/>
      <c r="UHM15" s="469"/>
      <c r="UHN15" s="469"/>
      <c r="UHO15" s="469"/>
      <c r="UHP15" s="469"/>
      <c r="UHQ15" s="469"/>
      <c r="UHR15" s="469"/>
      <c r="UHS15" s="469"/>
      <c r="UHT15" s="469"/>
      <c r="UHU15" s="469"/>
      <c r="UHV15" s="469"/>
      <c r="UHW15" s="469"/>
      <c r="UHX15" s="469"/>
      <c r="UHY15" s="469"/>
      <c r="UHZ15" s="469"/>
      <c r="UIA15" s="469"/>
      <c r="UIB15" s="469"/>
      <c r="UIC15" s="469"/>
      <c r="UID15" s="469"/>
      <c r="UIE15" s="469"/>
      <c r="UIF15" s="469"/>
      <c r="UIG15" s="469"/>
      <c r="UIH15" s="469"/>
      <c r="UII15" s="469"/>
      <c r="UIJ15" s="469"/>
      <c r="UIK15" s="469"/>
      <c r="UIL15" s="469"/>
      <c r="UIM15" s="469"/>
      <c r="UIN15" s="469"/>
      <c r="UIO15" s="469"/>
      <c r="UIP15" s="469"/>
      <c r="UIQ15" s="469"/>
      <c r="UIR15" s="469"/>
      <c r="UIS15" s="469"/>
      <c r="UIT15" s="469"/>
      <c r="UIU15" s="469"/>
      <c r="UIV15" s="469"/>
      <c r="UIW15" s="469"/>
      <c r="UIX15" s="469"/>
      <c r="UIY15" s="469"/>
      <c r="UIZ15" s="469"/>
      <c r="UJA15" s="469"/>
      <c r="UJB15" s="469"/>
      <c r="UJC15" s="469"/>
      <c r="UJD15" s="469"/>
      <c r="UJE15" s="469"/>
      <c r="UJF15" s="469"/>
      <c r="UJG15" s="469"/>
      <c r="UJH15" s="469"/>
      <c r="UJI15" s="469"/>
      <c r="UJJ15" s="469"/>
      <c r="UJK15" s="469"/>
      <c r="UJL15" s="469"/>
      <c r="UJM15" s="469"/>
      <c r="UJN15" s="469"/>
      <c r="UJO15" s="469"/>
      <c r="UJP15" s="469"/>
      <c r="UJQ15" s="469"/>
      <c r="UJR15" s="469"/>
      <c r="UJS15" s="469"/>
      <c r="UJT15" s="469"/>
      <c r="UJU15" s="469"/>
      <c r="UJV15" s="469"/>
      <c r="UJW15" s="469"/>
      <c r="UJX15" s="469"/>
      <c r="UJY15" s="469"/>
      <c r="UJZ15" s="469"/>
      <c r="UKA15" s="469"/>
      <c r="UKB15" s="469"/>
      <c r="UKC15" s="469"/>
      <c r="UKD15" s="469"/>
      <c r="UKE15" s="469"/>
      <c r="UKF15" s="469"/>
      <c r="UKG15" s="469"/>
      <c r="UKH15" s="469"/>
      <c r="UKI15" s="469"/>
      <c r="UKJ15" s="469"/>
      <c r="UKK15" s="469"/>
      <c r="UKL15" s="469"/>
      <c r="UKM15" s="469"/>
      <c r="UKN15" s="469"/>
      <c r="UKO15" s="469"/>
      <c r="UKP15" s="469"/>
      <c r="UKQ15" s="469"/>
      <c r="UKR15" s="469"/>
      <c r="UKS15" s="469"/>
      <c r="UKT15" s="469"/>
      <c r="UKU15" s="469"/>
      <c r="UKV15" s="469"/>
      <c r="UKW15" s="469"/>
      <c r="UKX15" s="469"/>
      <c r="UKY15" s="469"/>
      <c r="UKZ15" s="469"/>
      <c r="ULA15" s="469"/>
      <c r="ULB15" s="469"/>
      <c r="ULC15" s="469"/>
      <c r="ULD15" s="469"/>
      <c r="ULE15" s="469"/>
      <c r="ULF15" s="469"/>
      <c r="ULG15" s="469"/>
      <c r="ULH15" s="469"/>
      <c r="ULI15" s="469"/>
      <c r="ULJ15" s="469"/>
      <c r="ULK15" s="469"/>
      <c r="ULL15" s="469"/>
      <c r="ULM15" s="469"/>
      <c r="ULN15" s="469"/>
      <c r="ULO15" s="469"/>
      <c r="ULP15" s="469"/>
      <c r="ULQ15" s="469"/>
      <c r="ULR15" s="469"/>
      <c r="ULS15" s="469"/>
      <c r="ULT15" s="469"/>
      <c r="ULU15" s="469"/>
      <c r="ULV15" s="469"/>
      <c r="ULW15" s="469"/>
      <c r="ULX15" s="469"/>
      <c r="ULY15" s="469"/>
      <c r="ULZ15" s="469"/>
      <c r="UMA15" s="469"/>
      <c r="UMB15" s="469"/>
      <c r="UMC15" s="469"/>
      <c r="UMD15" s="469"/>
      <c r="UME15" s="469"/>
      <c r="UMF15" s="469"/>
      <c r="UMG15" s="469"/>
      <c r="UMH15" s="469"/>
      <c r="UMI15" s="469"/>
      <c r="UMJ15" s="469"/>
      <c r="UMK15" s="469"/>
      <c r="UML15" s="469"/>
      <c r="UMM15" s="469"/>
      <c r="UMN15" s="469"/>
      <c r="UMO15" s="469"/>
      <c r="UMP15" s="469"/>
      <c r="UMQ15" s="469"/>
      <c r="UMR15" s="469"/>
      <c r="UMS15" s="469"/>
      <c r="UMT15" s="469"/>
      <c r="UMU15" s="469"/>
      <c r="UMV15" s="469"/>
      <c r="UMW15" s="469"/>
      <c r="UMX15" s="469"/>
      <c r="UMY15" s="469"/>
      <c r="UMZ15" s="469"/>
      <c r="UNA15" s="469"/>
      <c r="UNB15" s="469"/>
      <c r="UNC15" s="469"/>
      <c r="UND15" s="469"/>
      <c r="UNE15" s="469"/>
      <c r="UNF15" s="469"/>
      <c r="UNG15" s="469"/>
      <c r="UNH15" s="469"/>
      <c r="UNI15" s="469"/>
      <c r="UNJ15" s="469"/>
      <c r="UNK15" s="469"/>
      <c r="UNL15" s="469"/>
      <c r="UNM15" s="469"/>
      <c r="UNN15" s="469"/>
      <c r="UNO15" s="469"/>
      <c r="UNP15" s="469"/>
      <c r="UNQ15" s="469"/>
      <c r="UNR15" s="469"/>
      <c r="UNS15" s="469"/>
      <c r="UNT15" s="469"/>
      <c r="UNU15" s="469"/>
      <c r="UNV15" s="469"/>
      <c r="UNW15" s="469"/>
      <c r="UNX15" s="469"/>
      <c r="UNY15" s="469"/>
      <c r="UNZ15" s="469"/>
      <c r="UOA15" s="469"/>
      <c r="UOB15" s="469"/>
      <c r="UOC15" s="469"/>
      <c r="UOD15" s="469"/>
      <c r="UOE15" s="469"/>
      <c r="UOF15" s="469"/>
      <c r="UOG15" s="469"/>
      <c r="UOH15" s="469"/>
      <c r="UOI15" s="469"/>
      <c r="UOJ15" s="469"/>
      <c r="UOK15" s="469"/>
      <c r="UOL15" s="469"/>
      <c r="UOM15" s="469"/>
      <c r="UON15" s="469"/>
      <c r="UOO15" s="469"/>
      <c r="UOP15" s="469"/>
      <c r="UOQ15" s="469"/>
      <c r="UOR15" s="469"/>
      <c r="UOS15" s="469"/>
      <c r="UOT15" s="469"/>
      <c r="UOU15" s="469"/>
      <c r="UOV15" s="469"/>
      <c r="UOW15" s="469"/>
      <c r="UOX15" s="469"/>
      <c r="UOY15" s="469"/>
      <c r="UOZ15" s="469"/>
      <c r="UPA15" s="469"/>
      <c r="UPB15" s="469"/>
      <c r="UPC15" s="469"/>
      <c r="UPD15" s="469"/>
      <c r="UPE15" s="469"/>
      <c r="UPF15" s="469"/>
      <c r="UPG15" s="469"/>
      <c r="UPH15" s="469"/>
      <c r="UPI15" s="469"/>
      <c r="UPJ15" s="469"/>
      <c r="UPK15" s="469"/>
      <c r="UPL15" s="469"/>
      <c r="UPM15" s="469"/>
      <c r="UPN15" s="469"/>
      <c r="UPO15" s="469"/>
      <c r="UPP15" s="469"/>
      <c r="UPQ15" s="469"/>
      <c r="UPR15" s="469"/>
      <c r="UPS15" s="469"/>
      <c r="UPT15" s="469"/>
      <c r="UPU15" s="469"/>
      <c r="UPV15" s="469"/>
      <c r="UPW15" s="469"/>
      <c r="UPX15" s="469"/>
      <c r="UPY15" s="469"/>
      <c r="UPZ15" s="469"/>
      <c r="UQA15" s="469"/>
      <c r="UQB15" s="469"/>
      <c r="UQC15" s="469"/>
      <c r="UQD15" s="469"/>
      <c r="UQE15" s="469"/>
      <c r="UQF15" s="469"/>
      <c r="UQG15" s="469"/>
      <c r="UQH15" s="469"/>
      <c r="UQI15" s="469"/>
      <c r="UQJ15" s="469"/>
      <c r="UQK15" s="469"/>
      <c r="UQL15" s="469"/>
      <c r="UQM15" s="469"/>
      <c r="UQN15" s="469"/>
      <c r="UQO15" s="469"/>
      <c r="UQP15" s="469"/>
      <c r="UQQ15" s="469"/>
      <c r="UQR15" s="469"/>
      <c r="UQS15" s="469"/>
      <c r="UQT15" s="469"/>
      <c r="UQU15" s="469"/>
      <c r="UQV15" s="469"/>
      <c r="UQW15" s="469"/>
      <c r="UQX15" s="469"/>
      <c r="UQY15" s="469"/>
      <c r="UQZ15" s="469"/>
      <c r="URA15" s="469"/>
      <c r="URB15" s="469"/>
      <c r="URC15" s="469"/>
      <c r="URD15" s="469"/>
      <c r="URE15" s="469"/>
      <c r="URF15" s="469"/>
      <c r="URG15" s="469"/>
      <c r="URH15" s="469"/>
      <c r="URI15" s="469"/>
      <c r="URJ15" s="469"/>
      <c r="URK15" s="469"/>
      <c r="URL15" s="469"/>
      <c r="URM15" s="469"/>
      <c r="URN15" s="469"/>
      <c r="URO15" s="469"/>
      <c r="URP15" s="469"/>
      <c r="URQ15" s="469"/>
      <c r="URR15" s="469"/>
      <c r="URS15" s="469"/>
      <c r="URT15" s="469"/>
      <c r="URU15" s="469"/>
      <c r="URV15" s="469"/>
      <c r="URW15" s="469"/>
      <c r="URX15" s="469"/>
      <c r="URY15" s="469"/>
      <c r="URZ15" s="469"/>
      <c r="USA15" s="469"/>
      <c r="USB15" s="469"/>
      <c r="USC15" s="469"/>
      <c r="USD15" s="469"/>
      <c r="USE15" s="469"/>
      <c r="USF15" s="469"/>
      <c r="USG15" s="469"/>
      <c r="USH15" s="469"/>
      <c r="USI15" s="469"/>
      <c r="USJ15" s="469"/>
      <c r="USK15" s="469"/>
      <c r="USL15" s="469"/>
      <c r="USM15" s="469"/>
      <c r="USN15" s="469"/>
      <c r="USO15" s="469"/>
      <c r="USP15" s="469"/>
      <c r="USQ15" s="469"/>
      <c r="USR15" s="469"/>
      <c r="USS15" s="469"/>
      <c r="UST15" s="469"/>
      <c r="USU15" s="469"/>
      <c r="USV15" s="469"/>
      <c r="USW15" s="469"/>
      <c r="USX15" s="469"/>
      <c r="USY15" s="469"/>
      <c r="USZ15" s="469"/>
      <c r="UTA15" s="469"/>
      <c r="UTB15" s="469"/>
      <c r="UTC15" s="469"/>
      <c r="UTD15" s="469"/>
      <c r="UTE15" s="469"/>
      <c r="UTF15" s="469"/>
      <c r="UTG15" s="469"/>
      <c r="UTH15" s="469"/>
      <c r="UTI15" s="469"/>
      <c r="UTJ15" s="469"/>
      <c r="UTK15" s="469"/>
      <c r="UTL15" s="469"/>
      <c r="UTM15" s="469"/>
      <c r="UTN15" s="469"/>
      <c r="UTO15" s="469"/>
      <c r="UTP15" s="469"/>
      <c r="UTQ15" s="469"/>
      <c r="UTR15" s="469"/>
      <c r="UTS15" s="469"/>
      <c r="UTT15" s="469"/>
      <c r="UTU15" s="469"/>
      <c r="UTV15" s="469"/>
      <c r="UTW15" s="469"/>
      <c r="UTX15" s="469"/>
      <c r="UTY15" s="469"/>
      <c r="UTZ15" s="469"/>
      <c r="UUA15" s="469"/>
      <c r="UUB15" s="469"/>
      <c r="UUC15" s="469"/>
      <c r="UUD15" s="469"/>
      <c r="UUE15" s="469"/>
      <c r="UUF15" s="469"/>
      <c r="UUG15" s="469"/>
      <c r="UUH15" s="469"/>
      <c r="UUI15" s="469"/>
      <c r="UUJ15" s="469"/>
      <c r="UUK15" s="469"/>
      <c r="UUL15" s="469"/>
      <c r="UUM15" s="469"/>
      <c r="UUN15" s="469"/>
      <c r="UUO15" s="469"/>
      <c r="UUP15" s="469"/>
      <c r="UUQ15" s="469"/>
      <c r="UUR15" s="469"/>
      <c r="UUS15" s="469"/>
      <c r="UUT15" s="469"/>
      <c r="UUU15" s="469"/>
      <c r="UUV15" s="469"/>
      <c r="UUW15" s="469"/>
      <c r="UUX15" s="469"/>
      <c r="UUY15" s="469"/>
      <c r="UUZ15" s="469"/>
      <c r="UVA15" s="469"/>
      <c r="UVB15" s="469"/>
      <c r="UVC15" s="469"/>
      <c r="UVD15" s="469"/>
      <c r="UVE15" s="469"/>
      <c r="UVF15" s="469"/>
      <c r="UVG15" s="469"/>
      <c r="UVH15" s="469"/>
      <c r="UVI15" s="469"/>
      <c r="UVJ15" s="469"/>
      <c r="UVK15" s="469"/>
      <c r="UVL15" s="469"/>
      <c r="UVM15" s="469"/>
      <c r="UVN15" s="469"/>
      <c r="UVO15" s="469"/>
      <c r="UVP15" s="469"/>
      <c r="UVQ15" s="469"/>
      <c r="UVR15" s="469"/>
      <c r="UVS15" s="469"/>
      <c r="UVT15" s="469"/>
      <c r="UVU15" s="469"/>
      <c r="UVV15" s="469"/>
      <c r="UVW15" s="469"/>
      <c r="UVX15" s="469"/>
      <c r="UVY15" s="469"/>
      <c r="UVZ15" s="469"/>
      <c r="UWA15" s="469"/>
      <c r="UWB15" s="469"/>
      <c r="UWC15" s="469"/>
      <c r="UWD15" s="469"/>
      <c r="UWE15" s="469"/>
      <c r="UWF15" s="469"/>
      <c r="UWG15" s="469"/>
      <c r="UWH15" s="469"/>
      <c r="UWI15" s="469"/>
      <c r="UWJ15" s="469"/>
      <c r="UWK15" s="469"/>
      <c r="UWL15" s="469"/>
      <c r="UWM15" s="469"/>
      <c r="UWN15" s="469"/>
      <c r="UWO15" s="469"/>
      <c r="UWP15" s="469"/>
      <c r="UWQ15" s="469"/>
      <c r="UWR15" s="469"/>
      <c r="UWS15" s="469"/>
      <c r="UWT15" s="469"/>
      <c r="UWU15" s="469"/>
      <c r="UWV15" s="469"/>
      <c r="UWW15" s="469"/>
      <c r="UWX15" s="469"/>
      <c r="UWY15" s="469"/>
      <c r="UWZ15" s="469"/>
      <c r="UXA15" s="469"/>
      <c r="UXB15" s="469"/>
      <c r="UXC15" s="469"/>
      <c r="UXD15" s="469"/>
      <c r="UXE15" s="469"/>
      <c r="UXF15" s="469"/>
      <c r="UXG15" s="469"/>
      <c r="UXH15" s="469"/>
      <c r="UXI15" s="469"/>
      <c r="UXJ15" s="469"/>
      <c r="UXK15" s="469"/>
      <c r="UXL15" s="469"/>
      <c r="UXM15" s="469"/>
      <c r="UXN15" s="469"/>
      <c r="UXO15" s="469"/>
      <c r="UXP15" s="469"/>
      <c r="UXQ15" s="469"/>
      <c r="UXR15" s="469"/>
      <c r="UXS15" s="469"/>
      <c r="UXT15" s="469"/>
      <c r="UXU15" s="469"/>
      <c r="UXV15" s="469"/>
      <c r="UXW15" s="469"/>
      <c r="UXX15" s="469"/>
      <c r="UXY15" s="469"/>
      <c r="UXZ15" s="469"/>
      <c r="UYA15" s="469"/>
      <c r="UYB15" s="469"/>
      <c r="UYC15" s="469"/>
      <c r="UYD15" s="469"/>
      <c r="UYE15" s="469"/>
      <c r="UYF15" s="469"/>
      <c r="UYG15" s="469"/>
      <c r="UYH15" s="469"/>
      <c r="UYI15" s="469"/>
      <c r="UYJ15" s="469"/>
      <c r="UYK15" s="469"/>
      <c r="UYL15" s="469"/>
      <c r="UYM15" s="469"/>
      <c r="UYN15" s="469"/>
      <c r="UYO15" s="469"/>
      <c r="UYP15" s="469"/>
      <c r="UYQ15" s="469"/>
      <c r="UYR15" s="469"/>
      <c r="UYS15" s="469"/>
      <c r="UYT15" s="469"/>
      <c r="UYU15" s="469"/>
      <c r="UYV15" s="469"/>
      <c r="UYW15" s="469"/>
      <c r="UYX15" s="469"/>
      <c r="UYY15" s="469"/>
      <c r="UYZ15" s="469"/>
      <c r="UZA15" s="469"/>
      <c r="UZB15" s="469"/>
      <c r="UZC15" s="469"/>
      <c r="UZD15" s="469"/>
      <c r="UZE15" s="469"/>
      <c r="UZF15" s="469"/>
      <c r="UZG15" s="469"/>
      <c r="UZH15" s="469"/>
      <c r="UZI15" s="469"/>
      <c r="UZJ15" s="469"/>
      <c r="UZK15" s="469"/>
      <c r="UZL15" s="469"/>
      <c r="UZM15" s="469"/>
      <c r="UZN15" s="469"/>
      <c r="UZO15" s="469"/>
      <c r="UZP15" s="469"/>
      <c r="UZQ15" s="469"/>
      <c r="UZR15" s="469"/>
      <c r="UZS15" s="469"/>
      <c r="UZT15" s="469"/>
      <c r="UZU15" s="469"/>
      <c r="UZV15" s="469"/>
      <c r="UZW15" s="469"/>
      <c r="UZX15" s="469"/>
      <c r="UZY15" s="469"/>
      <c r="UZZ15" s="469"/>
      <c r="VAA15" s="469"/>
      <c r="VAB15" s="469"/>
      <c r="VAC15" s="469"/>
      <c r="VAD15" s="469"/>
      <c r="VAE15" s="469"/>
      <c r="VAF15" s="469"/>
      <c r="VAG15" s="469"/>
      <c r="VAH15" s="469"/>
      <c r="VAI15" s="469"/>
      <c r="VAJ15" s="469"/>
      <c r="VAK15" s="469"/>
      <c r="VAL15" s="469"/>
      <c r="VAM15" s="469"/>
      <c r="VAN15" s="469"/>
      <c r="VAO15" s="469"/>
      <c r="VAP15" s="469"/>
      <c r="VAQ15" s="469"/>
      <c r="VAR15" s="469"/>
      <c r="VAS15" s="469"/>
      <c r="VAT15" s="469"/>
      <c r="VAU15" s="469"/>
      <c r="VAV15" s="469"/>
      <c r="VAW15" s="469"/>
      <c r="VAX15" s="469"/>
      <c r="VAY15" s="469"/>
      <c r="VAZ15" s="469"/>
      <c r="VBA15" s="469"/>
      <c r="VBB15" s="469"/>
      <c r="VBC15" s="469"/>
      <c r="VBD15" s="469"/>
      <c r="VBE15" s="469"/>
      <c r="VBF15" s="469"/>
      <c r="VBG15" s="469"/>
      <c r="VBH15" s="469"/>
      <c r="VBI15" s="469"/>
      <c r="VBJ15" s="469"/>
      <c r="VBK15" s="469"/>
      <c r="VBL15" s="469"/>
      <c r="VBM15" s="469"/>
      <c r="VBN15" s="469"/>
      <c r="VBO15" s="469"/>
      <c r="VBP15" s="469"/>
      <c r="VBQ15" s="469"/>
      <c r="VBR15" s="469"/>
      <c r="VBS15" s="469"/>
      <c r="VBT15" s="469"/>
      <c r="VBU15" s="469"/>
      <c r="VBV15" s="469"/>
      <c r="VBW15" s="469"/>
      <c r="VBX15" s="469"/>
      <c r="VBY15" s="469"/>
      <c r="VBZ15" s="469"/>
      <c r="VCA15" s="469"/>
      <c r="VCB15" s="469"/>
      <c r="VCC15" s="469"/>
      <c r="VCD15" s="469"/>
      <c r="VCE15" s="469"/>
      <c r="VCF15" s="469"/>
      <c r="VCG15" s="469"/>
      <c r="VCH15" s="469"/>
      <c r="VCI15" s="469"/>
      <c r="VCJ15" s="469"/>
      <c r="VCK15" s="469"/>
      <c r="VCL15" s="469"/>
      <c r="VCM15" s="469"/>
      <c r="VCN15" s="469"/>
      <c r="VCO15" s="469"/>
      <c r="VCP15" s="469"/>
      <c r="VCQ15" s="469"/>
      <c r="VCR15" s="469"/>
      <c r="VCS15" s="469"/>
      <c r="VCT15" s="469"/>
      <c r="VCU15" s="469"/>
      <c r="VCV15" s="469"/>
      <c r="VCW15" s="469"/>
      <c r="VCX15" s="469"/>
      <c r="VCY15" s="469"/>
      <c r="VCZ15" s="469"/>
      <c r="VDA15" s="469"/>
      <c r="VDB15" s="469"/>
      <c r="VDC15" s="469"/>
      <c r="VDD15" s="469"/>
      <c r="VDE15" s="469"/>
      <c r="VDF15" s="469"/>
      <c r="VDG15" s="469"/>
      <c r="VDH15" s="469"/>
      <c r="VDI15" s="469"/>
      <c r="VDJ15" s="469"/>
      <c r="VDK15" s="469"/>
      <c r="VDL15" s="469"/>
      <c r="VDM15" s="469"/>
      <c r="VDN15" s="469"/>
      <c r="VDO15" s="469"/>
      <c r="VDP15" s="469"/>
      <c r="VDQ15" s="469"/>
      <c r="VDR15" s="469"/>
      <c r="VDS15" s="469"/>
      <c r="VDT15" s="469"/>
      <c r="VDU15" s="469"/>
      <c r="VDV15" s="469"/>
      <c r="VDW15" s="469"/>
      <c r="VDX15" s="469"/>
      <c r="VDY15" s="469"/>
      <c r="VDZ15" s="469"/>
      <c r="VEA15" s="469"/>
      <c r="VEB15" s="469"/>
      <c r="VEC15" s="469"/>
      <c r="VED15" s="469"/>
      <c r="VEE15" s="469"/>
      <c r="VEF15" s="469"/>
      <c r="VEG15" s="469"/>
      <c r="VEH15" s="469"/>
      <c r="VEI15" s="469"/>
      <c r="VEJ15" s="469"/>
      <c r="VEK15" s="469"/>
      <c r="VEL15" s="469"/>
      <c r="VEM15" s="469"/>
      <c r="VEN15" s="469"/>
      <c r="VEO15" s="469"/>
      <c r="VEP15" s="469"/>
      <c r="VEQ15" s="469"/>
      <c r="VER15" s="469"/>
      <c r="VES15" s="469"/>
      <c r="VET15" s="469"/>
      <c r="VEU15" s="469"/>
      <c r="VEV15" s="469"/>
      <c r="VEW15" s="469"/>
      <c r="VEX15" s="469"/>
      <c r="VEY15" s="469"/>
      <c r="VEZ15" s="469"/>
      <c r="VFA15" s="469"/>
      <c r="VFB15" s="469"/>
      <c r="VFC15" s="469"/>
      <c r="VFD15" s="469"/>
      <c r="VFE15" s="469"/>
      <c r="VFF15" s="469"/>
      <c r="VFG15" s="469"/>
      <c r="VFH15" s="469"/>
      <c r="VFI15" s="469"/>
      <c r="VFJ15" s="469"/>
      <c r="VFK15" s="469"/>
      <c r="VFL15" s="469"/>
      <c r="VFM15" s="469"/>
      <c r="VFN15" s="469"/>
      <c r="VFO15" s="469"/>
      <c r="VFP15" s="469"/>
      <c r="VFQ15" s="469"/>
      <c r="VFR15" s="469"/>
      <c r="VFS15" s="469"/>
      <c r="VFT15" s="469"/>
      <c r="VFU15" s="469"/>
      <c r="VFV15" s="469"/>
      <c r="VFW15" s="469"/>
      <c r="VFX15" s="469"/>
      <c r="VFY15" s="469"/>
      <c r="VFZ15" s="469"/>
      <c r="VGA15" s="469"/>
      <c r="VGB15" s="469"/>
      <c r="VGC15" s="469"/>
      <c r="VGD15" s="469"/>
      <c r="VGE15" s="469"/>
      <c r="VGF15" s="469"/>
      <c r="VGG15" s="469"/>
      <c r="VGH15" s="469"/>
      <c r="VGI15" s="469"/>
      <c r="VGJ15" s="469"/>
      <c r="VGK15" s="469"/>
      <c r="VGL15" s="469"/>
      <c r="VGM15" s="469"/>
      <c r="VGN15" s="469"/>
      <c r="VGO15" s="469"/>
      <c r="VGP15" s="469"/>
      <c r="VGQ15" s="469"/>
      <c r="VGR15" s="469"/>
      <c r="VGS15" s="469"/>
      <c r="VGT15" s="469"/>
      <c r="VGU15" s="469"/>
      <c r="VGV15" s="469"/>
      <c r="VGW15" s="469"/>
      <c r="VGX15" s="469"/>
      <c r="VGY15" s="469"/>
      <c r="VGZ15" s="469"/>
      <c r="VHA15" s="469"/>
      <c r="VHB15" s="469"/>
      <c r="VHC15" s="469"/>
      <c r="VHD15" s="469"/>
      <c r="VHE15" s="469"/>
      <c r="VHF15" s="469"/>
      <c r="VHG15" s="469"/>
      <c r="VHH15" s="469"/>
      <c r="VHI15" s="469"/>
      <c r="VHJ15" s="469"/>
      <c r="VHK15" s="469"/>
      <c r="VHL15" s="469"/>
      <c r="VHM15" s="469"/>
      <c r="VHN15" s="469"/>
      <c r="VHO15" s="469"/>
      <c r="VHP15" s="469"/>
      <c r="VHQ15" s="469"/>
      <c r="VHR15" s="469"/>
      <c r="VHS15" s="469"/>
      <c r="VHT15" s="469"/>
      <c r="VHU15" s="469"/>
      <c r="VHV15" s="469"/>
      <c r="VHW15" s="469"/>
      <c r="VHX15" s="469"/>
      <c r="VHY15" s="469"/>
      <c r="VHZ15" s="469"/>
      <c r="VIA15" s="469"/>
      <c r="VIB15" s="469"/>
      <c r="VIC15" s="469"/>
      <c r="VID15" s="469"/>
      <c r="VIE15" s="469"/>
      <c r="VIF15" s="469"/>
      <c r="VIG15" s="469"/>
      <c r="VIH15" s="469"/>
      <c r="VII15" s="469"/>
      <c r="VIJ15" s="469"/>
      <c r="VIK15" s="469"/>
      <c r="VIL15" s="469"/>
      <c r="VIM15" s="469"/>
      <c r="VIN15" s="469"/>
      <c r="VIO15" s="469"/>
      <c r="VIP15" s="469"/>
      <c r="VIQ15" s="469"/>
      <c r="VIR15" s="469"/>
      <c r="VIS15" s="469"/>
      <c r="VIT15" s="469"/>
      <c r="VIU15" s="469"/>
      <c r="VIV15" s="469"/>
      <c r="VIW15" s="469"/>
      <c r="VIX15" s="469"/>
      <c r="VIY15" s="469"/>
      <c r="VIZ15" s="469"/>
      <c r="VJA15" s="469"/>
      <c r="VJB15" s="469"/>
      <c r="VJC15" s="469"/>
      <c r="VJD15" s="469"/>
      <c r="VJE15" s="469"/>
      <c r="VJF15" s="469"/>
      <c r="VJG15" s="469"/>
      <c r="VJH15" s="469"/>
      <c r="VJI15" s="469"/>
      <c r="VJJ15" s="469"/>
      <c r="VJK15" s="469"/>
      <c r="VJL15" s="469"/>
      <c r="VJM15" s="469"/>
      <c r="VJN15" s="469"/>
      <c r="VJO15" s="469"/>
      <c r="VJP15" s="469"/>
      <c r="VJQ15" s="469"/>
      <c r="VJR15" s="469"/>
      <c r="VJS15" s="469"/>
      <c r="VJT15" s="469"/>
      <c r="VJU15" s="469"/>
      <c r="VJV15" s="469"/>
      <c r="VJW15" s="469"/>
      <c r="VJX15" s="469"/>
      <c r="VJY15" s="469"/>
      <c r="VJZ15" s="469"/>
      <c r="VKA15" s="469"/>
      <c r="VKB15" s="469"/>
      <c r="VKC15" s="469"/>
      <c r="VKD15" s="469"/>
      <c r="VKE15" s="469"/>
      <c r="VKF15" s="469"/>
      <c r="VKG15" s="469"/>
      <c r="VKH15" s="469"/>
      <c r="VKI15" s="469"/>
      <c r="VKJ15" s="469"/>
      <c r="VKK15" s="469"/>
      <c r="VKL15" s="469"/>
      <c r="VKM15" s="469"/>
      <c r="VKN15" s="469"/>
      <c r="VKO15" s="469"/>
      <c r="VKP15" s="469"/>
      <c r="VKQ15" s="469"/>
      <c r="VKR15" s="469"/>
      <c r="VKS15" s="469"/>
      <c r="VKT15" s="469"/>
      <c r="VKU15" s="469"/>
      <c r="VKV15" s="469"/>
      <c r="VKW15" s="469"/>
      <c r="VKX15" s="469"/>
      <c r="VKY15" s="469"/>
      <c r="VKZ15" s="469"/>
      <c r="VLA15" s="469"/>
      <c r="VLB15" s="469"/>
      <c r="VLC15" s="469"/>
      <c r="VLD15" s="469"/>
      <c r="VLE15" s="469"/>
      <c r="VLF15" s="469"/>
      <c r="VLG15" s="469"/>
      <c r="VLH15" s="469"/>
      <c r="VLI15" s="469"/>
      <c r="VLJ15" s="469"/>
      <c r="VLK15" s="469"/>
      <c r="VLL15" s="469"/>
      <c r="VLM15" s="469"/>
      <c r="VLN15" s="469"/>
      <c r="VLO15" s="469"/>
      <c r="VLP15" s="469"/>
      <c r="VLQ15" s="469"/>
      <c r="VLR15" s="469"/>
      <c r="VLS15" s="469"/>
      <c r="VLT15" s="469"/>
      <c r="VLU15" s="469"/>
      <c r="VLV15" s="469"/>
      <c r="VLW15" s="469"/>
      <c r="VLX15" s="469"/>
      <c r="VLY15" s="469"/>
      <c r="VLZ15" s="469"/>
      <c r="VMA15" s="469"/>
      <c r="VMB15" s="469"/>
      <c r="VMC15" s="469"/>
      <c r="VMD15" s="469"/>
      <c r="VME15" s="469"/>
      <c r="VMF15" s="469"/>
      <c r="VMG15" s="469"/>
      <c r="VMH15" s="469"/>
      <c r="VMI15" s="469"/>
      <c r="VMJ15" s="469"/>
      <c r="VMK15" s="469"/>
      <c r="VML15" s="469"/>
      <c r="VMM15" s="469"/>
      <c r="VMN15" s="469"/>
      <c r="VMO15" s="469"/>
      <c r="VMP15" s="469"/>
      <c r="VMQ15" s="469"/>
      <c r="VMR15" s="469"/>
      <c r="VMS15" s="469"/>
      <c r="VMT15" s="469"/>
      <c r="VMU15" s="469"/>
      <c r="VMV15" s="469"/>
      <c r="VMW15" s="469"/>
      <c r="VMX15" s="469"/>
      <c r="VMY15" s="469"/>
      <c r="VMZ15" s="469"/>
      <c r="VNA15" s="469"/>
      <c r="VNB15" s="469"/>
      <c r="VNC15" s="469"/>
      <c r="VND15" s="469"/>
      <c r="VNE15" s="469"/>
      <c r="VNF15" s="469"/>
      <c r="VNG15" s="469"/>
      <c r="VNH15" s="469"/>
      <c r="VNI15" s="469"/>
      <c r="VNJ15" s="469"/>
      <c r="VNK15" s="469"/>
      <c r="VNL15" s="469"/>
      <c r="VNM15" s="469"/>
      <c r="VNN15" s="469"/>
      <c r="VNO15" s="469"/>
      <c r="VNP15" s="469"/>
      <c r="VNQ15" s="469"/>
      <c r="VNR15" s="469"/>
      <c r="VNS15" s="469"/>
      <c r="VNT15" s="469"/>
      <c r="VNU15" s="469"/>
      <c r="VNV15" s="469"/>
      <c r="VNW15" s="469"/>
      <c r="VNX15" s="469"/>
      <c r="VNY15" s="469"/>
      <c r="VNZ15" s="469"/>
      <c r="VOA15" s="469"/>
      <c r="VOB15" s="469"/>
      <c r="VOC15" s="469"/>
      <c r="VOD15" s="469"/>
      <c r="VOE15" s="469"/>
      <c r="VOF15" s="469"/>
      <c r="VOG15" s="469"/>
      <c r="VOH15" s="469"/>
      <c r="VOI15" s="469"/>
      <c r="VOJ15" s="469"/>
      <c r="VOK15" s="469"/>
      <c r="VOL15" s="469"/>
      <c r="VOM15" s="469"/>
      <c r="VON15" s="469"/>
      <c r="VOO15" s="469"/>
      <c r="VOP15" s="469"/>
      <c r="VOQ15" s="469"/>
      <c r="VOR15" s="469"/>
      <c r="VOS15" s="469"/>
      <c r="VOT15" s="469"/>
      <c r="VOU15" s="469"/>
      <c r="VOV15" s="469"/>
      <c r="VOW15" s="469"/>
      <c r="VOX15" s="469"/>
      <c r="VOY15" s="469"/>
      <c r="VOZ15" s="469"/>
      <c r="VPA15" s="469"/>
      <c r="VPB15" s="469"/>
      <c r="VPC15" s="469"/>
      <c r="VPD15" s="469"/>
      <c r="VPE15" s="469"/>
      <c r="VPF15" s="469"/>
      <c r="VPG15" s="469"/>
      <c r="VPH15" s="469"/>
      <c r="VPI15" s="469"/>
      <c r="VPJ15" s="469"/>
      <c r="VPK15" s="469"/>
      <c r="VPL15" s="469"/>
      <c r="VPM15" s="469"/>
      <c r="VPN15" s="469"/>
      <c r="VPO15" s="469"/>
      <c r="VPP15" s="469"/>
      <c r="VPQ15" s="469"/>
      <c r="VPR15" s="469"/>
      <c r="VPS15" s="469"/>
      <c r="VPT15" s="469"/>
      <c r="VPU15" s="469"/>
      <c r="VPV15" s="469"/>
      <c r="VPW15" s="469"/>
      <c r="VPX15" s="469"/>
      <c r="VPY15" s="469"/>
      <c r="VPZ15" s="469"/>
      <c r="VQA15" s="469"/>
      <c r="VQB15" s="469"/>
      <c r="VQC15" s="469"/>
      <c r="VQD15" s="469"/>
      <c r="VQE15" s="469"/>
      <c r="VQF15" s="469"/>
      <c r="VQG15" s="469"/>
      <c r="VQH15" s="469"/>
      <c r="VQI15" s="469"/>
      <c r="VQJ15" s="469"/>
      <c r="VQK15" s="469"/>
      <c r="VQL15" s="469"/>
      <c r="VQM15" s="469"/>
      <c r="VQN15" s="469"/>
      <c r="VQO15" s="469"/>
      <c r="VQP15" s="469"/>
      <c r="VQQ15" s="469"/>
      <c r="VQR15" s="469"/>
      <c r="VQS15" s="469"/>
      <c r="VQT15" s="469"/>
      <c r="VQU15" s="469"/>
      <c r="VQV15" s="469"/>
      <c r="VQW15" s="469"/>
      <c r="VQX15" s="469"/>
      <c r="VQY15" s="469"/>
      <c r="VQZ15" s="469"/>
      <c r="VRA15" s="469"/>
      <c r="VRB15" s="469"/>
      <c r="VRC15" s="469"/>
      <c r="VRD15" s="469"/>
      <c r="VRE15" s="469"/>
      <c r="VRF15" s="469"/>
      <c r="VRG15" s="469"/>
      <c r="VRH15" s="469"/>
      <c r="VRI15" s="469"/>
      <c r="VRJ15" s="469"/>
      <c r="VRK15" s="469"/>
      <c r="VRL15" s="469"/>
      <c r="VRM15" s="469"/>
      <c r="VRN15" s="469"/>
      <c r="VRO15" s="469"/>
      <c r="VRP15" s="469"/>
      <c r="VRQ15" s="469"/>
      <c r="VRR15" s="469"/>
      <c r="VRS15" s="469"/>
      <c r="VRT15" s="469"/>
      <c r="VRU15" s="469"/>
      <c r="VRV15" s="469"/>
      <c r="VRW15" s="469"/>
      <c r="VRX15" s="469"/>
      <c r="VRY15" s="469"/>
      <c r="VRZ15" s="469"/>
      <c r="VSA15" s="469"/>
      <c r="VSB15" s="469"/>
      <c r="VSC15" s="469"/>
      <c r="VSD15" s="469"/>
      <c r="VSE15" s="469"/>
      <c r="VSF15" s="469"/>
      <c r="VSG15" s="469"/>
      <c r="VSH15" s="469"/>
      <c r="VSI15" s="469"/>
      <c r="VSJ15" s="469"/>
      <c r="VSK15" s="469"/>
      <c r="VSL15" s="469"/>
      <c r="VSM15" s="469"/>
      <c r="VSN15" s="469"/>
      <c r="VSO15" s="469"/>
      <c r="VSP15" s="469"/>
      <c r="VSQ15" s="469"/>
      <c r="VSR15" s="469"/>
      <c r="VSS15" s="469"/>
      <c r="VST15" s="469"/>
      <c r="VSU15" s="469"/>
      <c r="VSV15" s="469"/>
      <c r="VSW15" s="469"/>
      <c r="VSX15" s="469"/>
      <c r="VSY15" s="469"/>
      <c r="VSZ15" s="469"/>
      <c r="VTA15" s="469"/>
      <c r="VTB15" s="469"/>
      <c r="VTC15" s="469"/>
      <c r="VTD15" s="469"/>
      <c r="VTE15" s="469"/>
      <c r="VTF15" s="469"/>
      <c r="VTG15" s="469"/>
      <c r="VTH15" s="469"/>
      <c r="VTI15" s="469"/>
      <c r="VTJ15" s="469"/>
      <c r="VTK15" s="469"/>
      <c r="VTL15" s="469"/>
      <c r="VTM15" s="469"/>
      <c r="VTN15" s="469"/>
      <c r="VTO15" s="469"/>
      <c r="VTP15" s="469"/>
      <c r="VTQ15" s="469"/>
      <c r="VTR15" s="469"/>
      <c r="VTS15" s="469"/>
      <c r="VTT15" s="469"/>
      <c r="VTU15" s="469"/>
      <c r="VTV15" s="469"/>
      <c r="VTW15" s="469"/>
      <c r="VTX15" s="469"/>
      <c r="VTY15" s="469"/>
      <c r="VTZ15" s="469"/>
      <c r="VUA15" s="469"/>
      <c r="VUB15" s="469"/>
      <c r="VUC15" s="469"/>
      <c r="VUD15" s="469"/>
      <c r="VUE15" s="469"/>
      <c r="VUF15" s="469"/>
      <c r="VUG15" s="469"/>
      <c r="VUH15" s="469"/>
      <c r="VUI15" s="469"/>
      <c r="VUJ15" s="469"/>
      <c r="VUK15" s="469"/>
      <c r="VUL15" s="469"/>
      <c r="VUM15" s="469"/>
      <c r="VUN15" s="469"/>
      <c r="VUO15" s="469"/>
      <c r="VUP15" s="469"/>
      <c r="VUQ15" s="469"/>
      <c r="VUR15" s="469"/>
      <c r="VUS15" s="469"/>
      <c r="VUT15" s="469"/>
      <c r="VUU15" s="469"/>
      <c r="VUV15" s="469"/>
      <c r="VUW15" s="469"/>
      <c r="VUX15" s="469"/>
      <c r="VUY15" s="469"/>
      <c r="VUZ15" s="469"/>
      <c r="VVA15" s="469"/>
      <c r="VVB15" s="469"/>
      <c r="VVC15" s="469"/>
      <c r="VVD15" s="469"/>
      <c r="VVE15" s="469"/>
      <c r="VVF15" s="469"/>
      <c r="VVG15" s="469"/>
      <c r="VVH15" s="469"/>
      <c r="VVI15" s="469"/>
      <c r="VVJ15" s="469"/>
      <c r="VVK15" s="469"/>
      <c r="VVL15" s="469"/>
      <c r="VVM15" s="469"/>
      <c r="VVN15" s="469"/>
      <c r="VVO15" s="469"/>
      <c r="VVP15" s="469"/>
      <c r="VVQ15" s="469"/>
      <c r="VVR15" s="469"/>
      <c r="VVS15" s="469"/>
      <c r="VVT15" s="469"/>
      <c r="VVU15" s="469"/>
      <c r="VVV15" s="469"/>
      <c r="VVW15" s="469"/>
      <c r="VVX15" s="469"/>
      <c r="VVY15" s="469"/>
      <c r="VVZ15" s="469"/>
      <c r="VWA15" s="469"/>
      <c r="VWB15" s="469"/>
      <c r="VWC15" s="469"/>
      <c r="VWD15" s="469"/>
      <c r="VWE15" s="469"/>
      <c r="VWF15" s="469"/>
      <c r="VWG15" s="469"/>
      <c r="VWH15" s="469"/>
      <c r="VWI15" s="469"/>
      <c r="VWJ15" s="469"/>
      <c r="VWK15" s="469"/>
      <c r="VWL15" s="469"/>
      <c r="VWM15" s="469"/>
      <c r="VWN15" s="469"/>
      <c r="VWO15" s="469"/>
      <c r="VWP15" s="469"/>
      <c r="VWQ15" s="469"/>
      <c r="VWR15" s="469"/>
      <c r="VWS15" s="469"/>
      <c r="VWT15" s="469"/>
      <c r="VWU15" s="469"/>
      <c r="VWV15" s="469"/>
      <c r="VWW15" s="469"/>
      <c r="VWX15" s="469"/>
      <c r="VWY15" s="469"/>
      <c r="VWZ15" s="469"/>
      <c r="VXA15" s="469"/>
      <c r="VXB15" s="469"/>
      <c r="VXC15" s="469"/>
      <c r="VXD15" s="469"/>
      <c r="VXE15" s="469"/>
      <c r="VXF15" s="469"/>
      <c r="VXG15" s="469"/>
      <c r="VXH15" s="469"/>
      <c r="VXI15" s="469"/>
      <c r="VXJ15" s="469"/>
      <c r="VXK15" s="469"/>
      <c r="VXL15" s="469"/>
      <c r="VXM15" s="469"/>
      <c r="VXN15" s="469"/>
      <c r="VXO15" s="469"/>
      <c r="VXP15" s="469"/>
      <c r="VXQ15" s="469"/>
      <c r="VXR15" s="469"/>
      <c r="VXS15" s="469"/>
      <c r="VXT15" s="469"/>
      <c r="VXU15" s="469"/>
      <c r="VXV15" s="469"/>
      <c r="VXW15" s="469"/>
      <c r="VXX15" s="469"/>
      <c r="VXY15" s="469"/>
      <c r="VXZ15" s="469"/>
      <c r="VYA15" s="469"/>
      <c r="VYB15" s="469"/>
      <c r="VYC15" s="469"/>
      <c r="VYD15" s="469"/>
      <c r="VYE15" s="469"/>
      <c r="VYF15" s="469"/>
      <c r="VYG15" s="469"/>
      <c r="VYH15" s="469"/>
      <c r="VYI15" s="469"/>
      <c r="VYJ15" s="469"/>
      <c r="VYK15" s="469"/>
      <c r="VYL15" s="469"/>
      <c r="VYM15" s="469"/>
      <c r="VYN15" s="469"/>
      <c r="VYO15" s="469"/>
      <c r="VYP15" s="469"/>
      <c r="VYQ15" s="469"/>
      <c r="VYR15" s="469"/>
      <c r="VYS15" s="469"/>
      <c r="VYT15" s="469"/>
      <c r="VYU15" s="469"/>
      <c r="VYV15" s="469"/>
      <c r="VYW15" s="469"/>
      <c r="VYX15" s="469"/>
      <c r="VYY15" s="469"/>
      <c r="VYZ15" s="469"/>
      <c r="VZA15" s="469"/>
      <c r="VZB15" s="469"/>
      <c r="VZC15" s="469"/>
      <c r="VZD15" s="469"/>
      <c r="VZE15" s="469"/>
      <c r="VZF15" s="469"/>
      <c r="VZG15" s="469"/>
      <c r="VZH15" s="469"/>
      <c r="VZI15" s="469"/>
      <c r="VZJ15" s="469"/>
      <c r="VZK15" s="469"/>
      <c r="VZL15" s="469"/>
      <c r="VZM15" s="469"/>
      <c r="VZN15" s="469"/>
      <c r="VZO15" s="469"/>
      <c r="VZP15" s="469"/>
      <c r="VZQ15" s="469"/>
      <c r="VZR15" s="469"/>
      <c r="VZS15" s="469"/>
      <c r="VZT15" s="469"/>
      <c r="VZU15" s="469"/>
      <c r="VZV15" s="469"/>
      <c r="VZW15" s="469"/>
      <c r="VZX15" s="469"/>
      <c r="VZY15" s="469"/>
      <c r="VZZ15" s="469"/>
      <c r="WAA15" s="469"/>
      <c r="WAB15" s="469"/>
      <c r="WAC15" s="469"/>
      <c r="WAD15" s="469"/>
      <c r="WAE15" s="469"/>
      <c r="WAF15" s="469"/>
      <c r="WAG15" s="469"/>
      <c r="WAH15" s="469"/>
      <c r="WAI15" s="469"/>
      <c r="WAJ15" s="469"/>
      <c r="WAK15" s="469"/>
      <c r="WAL15" s="469"/>
      <c r="WAM15" s="469"/>
      <c r="WAN15" s="469"/>
      <c r="WAO15" s="469"/>
      <c r="WAP15" s="469"/>
      <c r="WAQ15" s="469"/>
      <c r="WAR15" s="469"/>
      <c r="WAS15" s="469"/>
      <c r="WAT15" s="469"/>
      <c r="WAU15" s="469"/>
      <c r="WAV15" s="469"/>
      <c r="WAW15" s="469"/>
      <c r="WAX15" s="469"/>
      <c r="WAY15" s="469"/>
      <c r="WAZ15" s="469"/>
      <c r="WBA15" s="469"/>
      <c r="WBB15" s="469"/>
      <c r="WBC15" s="469"/>
      <c r="WBD15" s="469"/>
      <c r="WBE15" s="469"/>
      <c r="WBF15" s="469"/>
      <c r="WBG15" s="469"/>
      <c r="WBH15" s="469"/>
      <c r="WBI15" s="469"/>
      <c r="WBJ15" s="469"/>
      <c r="WBK15" s="469"/>
      <c r="WBL15" s="469"/>
      <c r="WBM15" s="469"/>
      <c r="WBN15" s="469"/>
      <c r="WBO15" s="469"/>
      <c r="WBP15" s="469"/>
      <c r="WBQ15" s="469"/>
      <c r="WBR15" s="469"/>
      <c r="WBS15" s="469"/>
      <c r="WBT15" s="469"/>
      <c r="WBU15" s="469"/>
      <c r="WBV15" s="469"/>
      <c r="WBW15" s="469"/>
      <c r="WBX15" s="469"/>
      <c r="WBY15" s="469"/>
      <c r="WBZ15" s="469"/>
      <c r="WCA15" s="469"/>
      <c r="WCB15" s="469"/>
      <c r="WCC15" s="469"/>
      <c r="WCD15" s="469"/>
      <c r="WCE15" s="469"/>
      <c r="WCF15" s="469"/>
      <c r="WCG15" s="469"/>
      <c r="WCH15" s="469"/>
      <c r="WCI15" s="469"/>
      <c r="WCJ15" s="469"/>
      <c r="WCK15" s="469"/>
      <c r="WCL15" s="469"/>
      <c r="WCM15" s="469"/>
      <c r="WCN15" s="469"/>
      <c r="WCO15" s="469"/>
      <c r="WCP15" s="469"/>
      <c r="WCQ15" s="469"/>
      <c r="WCR15" s="469"/>
      <c r="WCS15" s="469"/>
      <c r="WCT15" s="469"/>
      <c r="WCU15" s="469"/>
      <c r="WCV15" s="469"/>
      <c r="WCW15" s="469"/>
      <c r="WCX15" s="469"/>
      <c r="WCY15" s="469"/>
      <c r="WCZ15" s="469"/>
      <c r="WDA15" s="469"/>
      <c r="WDB15" s="469"/>
      <c r="WDC15" s="469"/>
      <c r="WDD15" s="469"/>
      <c r="WDE15" s="469"/>
      <c r="WDF15" s="469"/>
      <c r="WDG15" s="469"/>
      <c r="WDH15" s="469"/>
      <c r="WDI15" s="469"/>
      <c r="WDJ15" s="469"/>
      <c r="WDK15" s="469"/>
      <c r="WDL15" s="469"/>
      <c r="WDM15" s="469"/>
      <c r="WDN15" s="469"/>
      <c r="WDO15" s="469"/>
      <c r="WDP15" s="469"/>
      <c r="WDQ15" s="469"/>
      <c r="WDR15" s="469"/>
      <c r="WDS15" s="469"/>
      <c r="WDT15" s="469"/>
      <c r="WDU15" s="469"/>
      <c r="WDV15" s="469"/>
      <c r="WDW15" s="469"/>
      <c r="WDX15" s="469"/>
      <c r="WDY15" s="469"/>
      <c r="WDZ15" s="469"/>
      <c r="WEA15" s="469"/>
      <c r="WEB15" s="469"/>
      <c r="WEC15" s="469"/>
      <c r="WED15" s="469"/>
      <c r="WEE15" s="469"/>
      <c r="WEF15" s="469"/>
      <c r="WEG15" s="469"/>
      <c r="WEH15" s="469"/>
      <c r="WEI15" s="469"/>
      <c r="WEJ15" s="469"/>
      <c r="WEK15" s="469"/>
      <c r="WEL15" s="469"/>
      <c r="WEM15" s="469"/>
      <c r="WEN15" s="469"/>
      <c r="WEO15" s="469"/>
      <c r="WEP15" s="469"/>
      <c r="WEQ15" s="469"/>
      <c r="WER15" s="469"/>
      <c r="WES15" s="469"/>
      <c r="WET15" s="469"/>
      <c r="WEU15" s="469"/>
      <c r="WEV15" s="469"/>
      <c r="WEW15" s="469"/>
      <c r="WEX15" s="469"/>
      <c r="WEY15" s="469"/>
      <c r="WEZ15" s="469"/>
      <c r="WFA15" s="469"/>
      <c r="WFB15" s="469"/>
      <c r="WFC15" s="469"/>
      <c r="WFD15" s="469"/>
      <c r="WFE15" s="469"/>
      <c r="WFF15" s="469"/>
      <c r="WFG15" s="469"/>
      <c r="WFH15" s="469"/>
      <c r="WFI15" s="469"/>
      <c r="WFJ15" s="469"/>
      <c r="WFK15" s="469"/>
      <c r="WFL15" s="469"/>
      <c r="WFM15" s="469"/>
      <c r="WFN15" s="469"/>
      <c r="WFO15" s="469"/>
      <c r="WFP15" s="469"/>
      <c r="WFQ15" s="469"/>
      <c r="WFR15" s="469"/>
      <c r="WFS15" s="469"/>
      <c r="WFT15" s="469"/>
      <c r="WFU15" s="469"/>
      <c r="WFV15" s="469"/>
      <c r="WFW15" s="469"/>
      <c r="WFX15" s="469"/>
      <c r="WFY15" s="469"/>
      <c r="WFZ15" s="469"/>
      <c r="WGA15" s="469"/>
      <c r="WGB15" s="469"/>
      <c r="WGC15" s="469"/>
      <c r="WGD15" s="469"/>
      <c r="WGE15" s="469"/>
      <c r="WGF15" s="469"/>
      <c r="WGG15" s="469"/>
      <c r="WGH15" s="469"/>
      <c r="WGI15" s="469"/>
      <c r="WGJ15" s="469"/>
      <c r="WGK15" s="469"/>
      <c r="WGL15" s="469"/>
      <c r="WGM15" s="469"/>
      <c r="WGN15" s="469"/>
      <c r="WGO15" s="469"/>
      <c r="WGP15" s="469"/>
      <c r="WGQ15" s="469"/>
      <c r="WGR15" s="469"/>
      <c r="WGS15" s="469"/>
      <c r="WGT15" s="469"/>
      <c r="WGU15" s="469"/>
      <c r="WGV15" s="469"/>
      <c r="WGW15" s="469"/>
      <c r="WGX15" s="469"/>
      <c r="WGY15" s="469"/>
      <c r="WGZ15" s="469"/>
      <c r="WHA15" s="469"/>
      <c r="WHB15" s="469"/>
      <c r="WHC15" s="469"/>
      <c r="WHD15" s="469"/>
      <c r="WHE15" s="469"/>
      <c r="WHF15" s="469"/>
      <c r="WHG15" s="469"/>
      <c r="WHH15" s="469"/>
      <c r="WHI15" s="469"/>
      <c r="WHJ15" s="469"/>
      <c r="WHK15" s="469"/>
      <c r="WHL15" s="469"/>
      <c r="WHM15" s="469"/>
      <c r="WHN15" s="469"/>
      <c r="WHO15" s="469"/>
      <c r="WHP15" s="469"/>
      <c r="WHQ15" s="469"/>
      <c r="WHR15" s="469"/>
      <c r="WHS15" s="469"/>
      <c r="WHT15" s="469"/>
      <c r="WHU15" s="469"/>
      <c r="WHV15" s="469"/>
      <c r="WHW15" s="469"/>
      <c r="WHX15" s="469"/>
      <c r="WHY15" s="469"/>
      <c r="WHZ15" s="469"/>
      <c r="WIA15" s="469"/>
      <c r="WIB15" s="469"/>
      <c r="WIC15" s="469"/>
      <c r="WID15" s="469"/>
      <c r="WIE15" s="469"/>
      <c r="WIF15" s="469"/>
      <c r="WIG15" s="469"/>
      <c r="WIH15" s="469"/>
      <c r="WII15" s="469"/>
      <c r="WIJ15" s="469"/>
      <c r="WIK15" s="469"/>
      <c r="WIL15" s="469"/>
      <c r="WIM15" s="469"/>
      <c r="WIN15" s="469"/>
      <c r="WIO15" s="469"/>
      <c r="WIP15" s="469"/>
      <c r="WIQ15" s="469"/>
      <c r="WIR15" s="469"/>
      <c r="WIS15" s="469"/>
      <c r="WIT15" s="469"/>
      <c r="WIU15" s="469"/>
      <c r="WIV15" s="469"/>
      <c r="WIW15" s="469"/>
      <c r="WIX15" s="469"/>
      <c r="WIY15" s="469"/>
      <c r="WIZ15" s="469"/>
      <c r="WJA15" s="469"/>
      <c r="WJB15" s="469"/>
      <c r="WJC15" s="469"/>
      <c r="WJD15" s="469"/>
      <c r="WJE15" s="469"/>
      <c r="WJF15" s="469"/>
      <c r="WJG15" s="469"/>
      <c r="WJH15" s="469"/>
      <c r="WJI15" s="469"/>
      <c r="WJJ15" s="469"/>
      <c r="WJK15" s="469"/>
      <c r="WJL15" s="469"/>
      <c r="WJM15" s="469"/>
      <c r="WJN15" s="469"/>
      <c r="WJO15" s="469"/>
      <c r="WJP15" s="469"/>
      <c r="WJQ15" s="469"/>
      <c r="WJR15" s="469"/>
      <c r="WJS15" s="469"/>
      <c r="WJT15" s="469"/>
      <c r="WJU15" s="469"/>
      <c r="WJV15" s="469"/>
      <c r="WJW15" s="469"/>
      <c r="WJX15" s="469"/>
      <c r="WJY15" s="469"/>
      <c r="WJZ15" s="469"/>
      <c r="WKA15" s="469"/>
      <c r="WKB15" s="469"/>
      <c r="WKC15" s="469"/>
      <c r="WKD15" s="469"/>
      <c r="WKE15" s="469"/>
      <c r="WKF15" s="469"/>
      <c r="WKG15" s="469"/>
      <c r="WKH15" s="469"/>
      <c r="WKI15" s="469"/>
      <c r="WKJ15" s="469"/>
      <c r="WKK15" s="469"/>
      <c r="WKL15" s="469"/>
      <c r="WKM15" s="469"/>
      <c r="WKN15" s="469"/>
      <c r="WKO15" s="469"/>
      <c r="WKP15" s="469"/>
      <c r="WKQ15" s="469"/>
      <c r="WKR15" s="469"/>
      <c r="WKS15" s="469"/>
      <c r="WKT15" s="469"/>
      <c r="WKU15" s="469"/>
      <c r="WKV15" s="469"/>
      <c r="WKW15" s="469"/>
      <c r="WKX15" s="469"/>
      <c r="WKY15" s="469"/>
      <c r="WKZ15" s="469"/>
      <c r="WLA15" s="469"/>
      <c r="WLB15" s="469"/>
      <c r="WLC15" s="469"/>
      <c r="WLD15" s="469"/>
      <c r="WLE15" s="469"/>
      <c r="WLF15" s="469"/>
      <c r="WLG15" s="469"/>
      <c r="WLH15" s="469"/>
      <c r="WLI15" s="469"/>
      <c r="WLJ15" s="469"/>
      <c r="WLK15" s="469"/>
      <c r="WLL15" s="469"/>
      <c r="WLM15" s="469"/>
      <c r="WLN15" s="469"/>
      <c r="WLO15" s="469"/>
      <c r="WLP15" s="469"/>
      <c r="WLQ15" s="469"/>
      <c r="WLR15" s="469"/>
      <c r="WLS15" s="469"/>
      <c r="WLT15" s="469"/>
      <c r="WLU15" s="469"/>
      <c r="WLV15" s="469"/>
      <c r="WLW15" s="469"/>
      <c r="WLX15" s="469"/>
      <c r="WLY15" s="469"/>
      <c r="WLZ15" s="469"/>
      <c r="WMA15" s="469"/>
      <c r="WMB15" s="469"/>
      <c r="WMC15" s="469"/>
      <c r="WMD15" s="469"/>
      <c r="WME15" s="469"/>
      <c r="WMF15" s="469"/>
      <c r="WMG15" s="469"/>
      <c r="WMH15" s="469"/>
      <c r="WMI15" s="469"/>
      <c r="WMJ15" s="469"/>
      <c r="WMK15" s="469"/>
      <c r="WML15" s="469"/>
      <c r="WMM15" s="469"/>
      <c r="WMN15" s="469"/>
      <c r="WMO15" s="469"/>
      <c r="WMP15" s="469"/>
      <c r="WMQ15" s="469"/>
      <c r="WMR15" s="469"/>
      <c r="WMS15" s="469"/>
      <c r="WMT15" s="469"/>
      <c r="WMU15" s="469"/>
      <c r="WMV15" s="469"/>
      <c r="WMW15" s="469"/>
      <c r="WMX15" s="469"/>
      <c r="WMY15" s="469"/>
      <c r="WMZ15" s="469"/>
      <c r="WNA15" s="469"/>
      <c r="WNB15" s="469"/>
      <c r="WNC15" s="469"/>
      <c r="WND15" s="469"/>
      <c r="WNE15" s="469"/>
      <c r="WNF15" s="469"/>
      <c r="WNG15" s="469"/>
      <c r="WNH15" s="469"/>
      <c r="WNI15" s="469"/>
      <c r="WNJ15" s="469"/>
      <c r="WNK15" s="469"/>
      <c r="WNL15" s="469"/>
      <c r="WNM15" s="469"/>
      <c r="WNN15" s="469"/>
      <c r="WNO15" s="469"/>
      <c r="WNP15" s="469"/>
      <c r="WNQ15" s="469"/>
      <c r="WNR15" s="469"/>
      <c r="WNS15" s="469"/>
      <c r="WNT15" s="469"/>
      <c r="WNU15" s="469"/>
      <c r="WNV15" s="469"/>
      <c r="WNW15" s="469"/>
      <c r="WNX15" s="469"/>
      <c r="WNY15" s="469"/>
      <c r="WNZ15" s="469"/>
      <c r="WOA15" s="469"/>
      <c r="WOB15" s="469"/>
      <c r="WOC15" s="469"/>
      <c r="WOD15" s="469"/>
      <c r="WOE15" s="469"/>
      <c r="WOF15" s="469"/>
      <c r="WOG15" s="469"/>
      <c r="WOH15" s="469"/>
      <c r="WOI15" s="469"/>
      <c r="WOJ15" s="469"/>
      <c r="WOK15" s="469"/>
      <c r="WOL15" s="469"/>
      <c r="WOM15" s="469"/>
      <c r="WON15" s="469"/>
      <c r="WOO15" s="469"/>
      <c r="WOP15" s="469"/>
      <c r="WOQ15" s="469"/>
      <c r="WOR15" s="469"/>
      <c r="WOS15" s="469"/>
      <c r="WOT15" s="469"/>
      <c r="WOU15" s="469"/>
      <c r="WOV15" s="469"/>
      <c r="WOW15" s="469"/>
      <c r="WOX15" s="469"/>
      <c r="WOY15" s="469"/>
      <c r="WOZ15" s="469"/>
      <c r="WPA15" s="469"/>
      <c r="WPB15" s="469"/>
      <c r="WPC15" s="469"/>
      <c r="WPD15" s="469"/>
      <c r="WPE15" s="469"/>
      <c r="WPF15" s="469"/>
      <c r="WPG15" s="469"/>
      <c r="WPH15" s="469"/>
      <c r="WPI15" s="469"/>
      <c r="WPJ15" s="469"/>
      <c r="WPK15" s="469"/>
      <c r="WPL15" s="469"/>
      <c r="WPM15" s="469"/>
      <c r="WPN15" s="469"/>
      <c r="WPO15" s="469"/>
      <c r="WPP15" s="469"/>
      <c r="WPQ15" s="469"/>
      <c r="WPR15" s="469"/>
      <c r="WPS15" s="469"/>
      <c r="WPT15" s="469"/>
      <c r="WPU15" s="469"/>
      <c r="WPV15" s="469"/>
      <c r="WPW15" s="469"/>
      <c r="WPX15" s="469"/>
      <c r="WPY15" s="469"/>
      <c r="WPZ15" s="469"/>
      <c r="WQA15" s="469"/>
      <c r="WQB15" s="469"/>
      <c r="WQC15" s="469"/>
      <c r="WQD15" s="469"/>
      <c r="WQE15" s="469"/>
      <c r="WQF15" s="469"/>
      <c r="WQG15" s="469"/>
      <c r="WQH15" s="469"/>
      <c r="WQI15" s="469"/>
      <c r="WQJ15" s="469"/>
      <c r="WQK15" s="469"/>
      <c r="WQL15" s="469"/>
      <c r="WQM15" s="469"/>
      <c r="WQN15" s="469"/>
      <c r="WQO15" s="469"/>
      <c r="WQP15" s="469"/>
      <c r="WQQ15" s="469"/>
      <c r="WQR15" s="469"/>
      <c r="WQS15" s="469"/>
      <c r="WQT15" s="469"/>
      <c r="WQU15" s="469"/>
      <c r="WQV15" s="469"/>
      <c r="WQW15" s="469"/>
      <c r="WQX15" s="469"/>
      <c r="WQY15" s="469"/>
      <c r="WQZ15" s="469"/>
      <c r="WRA15" s="469"/>
      <c r="WRB15" s="469"/>
      <c r="WRC15" s="469"/>
      <c r="WRD15" s="469"/>
      <c r="WRE15" s="469"/>
      <c r="WRF15" s="469"/>
      <c r="WRG15" s="469"/>
      <c r="WRH15" s="469"/>
      <c r="WRI15" s="469"/>
      <c r="WRJ15" s="469"/>
      <c r="WRK15" s="469"/>
      <c r="WRL15" s="469"/>
      <c r="WRM15" s="469"/>
      <c r="WRN15" s="469"/>
      <c r="WRO15" s="469"/>
      <c r="WRP15" s="469"/>
      <c r="WRQ15" s="469"/>
      <c r="WRR15" s="469"/>
      <c r="WRS15" s="469"/>
      <c r="WRT15" s="469"/>
      <c r="WRU15" s="469"/>
      <c r="WRV15" s="469"/>
      <c r="WRW15" s="469"/>
      <c r="WRX15" s="469"/>
      <c r="WRY15" s="469"/>
      <c r="WRZ15" s="469"/>
      <c r="WSA15" s="469"/>
      <c r="WSB15" s="469"/>
      <c r="WSC15" s="469"/>
      <c r="WSD15" s="469"/>
      <c r="WSE15" s="469"/>
      <c r="WSF15" s="469"/>
      <c r="WSG15" s="469"/>
      <c r="WSH15" s="469"/>
      <c r="WSI15" s="469"/>
      <c r="WSJ15" s="469"/>
      <c r="WSK15" s="469"/>
      <c r="WSL15" s="469"/>
      <c r="WSM15" s="469"/>
      <c r="WSN15" s="469"/>
      <c r="WSO15" s="469"/>
      <c r="WSP15" s="469"/>
      <c r="WSQ15" s="469"/>
      <c r="WSR15" s="469"/>
      <c r="WSS15" s="469"/>
      <c r="WST15" s="469"/>
      <c r="WSU15" s="469"/>
      <c r="WSV15" s="469"/>
      <c r="WSW15" s="469"/>
      <c r="WSX15" s="469"/>
      <c r="WSY15" s="469"/>
      <c r="WSZ15" s="469"/>
      <c r="WTA15" s="469"/>
      <c r="WTB15" s="469"/>
      <c r="WTC15" s="469"/>
      <c r="WTD15" s="469"/>
      <c r="WTE15" s="469"/>
      <c r="WTF15" s="469"/>
      <c r="WTG15" s="469"/>
      <c r="WTH15" s="469"/>
      <c r="WTI15" s="469"/>
      <c r="WTJ15" s="469"/>
      <c r="WTK15" s="469"/>
      <c r="WTL15" s="469"/>
      <c r="WTM15" s="469"/>
      <c r="WTN15" s="469"/>
      <c r="WTO15" s="469"/>
      <c r="WTP15" s="469"/>
      <c r="WTQ15" s="469"/>
      <c r="WTR15" s="469"/>
      <c r="WTS15" s="469"/>
      <c r="WTT15" s="469"/>
      <c r="WTU15" s="469"/>
      <c r="WTV15" s="469"/>
      <c r="WTW15" s="469"/>
      <c r="WTX15" s="469"/>
      <c r="WTY15" s="469"/>
      <c r="WTZ15" s="469"/>
      <c r="WUA15" s="469"/>
      <c r="WUB15" s="469"/>
      <c r="WUC15" s="469"/>
      <c r="WUD15" s="469"/>
      <c r="WUE15" s="469"/>
      <c r="WUF15" s="469"/>
      <c r="WUG15" s="469"/>
      <c r="WUH15" s="469"/>
      <c r="WUI15" s="469"/>
      <c r="WUJ15" s="469"/>
      <c r="WUK15" s="469"/>
      <c r="WUL15" s="469"/>
      <c r="WUM15" s="469"/>
      <c r="WUN15" s="469"/>
      <c r="WUO15" s="469"/>
      <c r="WUP15" s="469"/>
      <c r="WUQ15" s="469"/>
      <c r="WUR15" s="469"/>
      <c r="WUS15" s="469"/>
      <c r="WUT15" s="469"/>
      <c r="WUU15" s="469"/>
      <c r="WUV15" s="469"/>
      <c r="WUW15" s="469"/>
      <c r="WUX15" s="469"/>
      <c r="WUY15" s="469"/>
      <c r="WUZ15" s="469"/>
      <c r="WVA15" s="469"/>
      <c r="WVB15" s="469"/>
      <c r="WVC15" s="469"/>
      <c r="WVD15" s="469"/>
      <c r="WVE15" s="469"/>
      <c r="WVF15" s="469"/>
      <c r="WVG15" s="469"/>
      <c r="WVH15" s="469"/>
      <c r="WVI15" s="469"/>
      <c r="WVJ15" s="469"/>
      <c r="WVK15" s="469"/>
      <c r="WVL15" s="469"/>
      <c r="WVM15" s="469"/>
      <c r="WVN15" s="469"/>
      <c r="WVO15" s="469"/>
      <c r="WVP15" s="469"/>
      <c r="WVQ15" s="469"/>
      <c r="WVR15" s="469"/>
      <c r="WVS15" s="469"/>
      <c r="WVT15" s="469"/>
      <c r="WVU15" s="469"/>
      <c r="WVV15" s="469"/>
      <c r="WVW15" s="469"/>
      <c r="WVX15" s="469"/>
      <c r="WVY15" s="469"/>
      <c r="WVZ15" s="469"/>
      <c r="WWA15" s="469"/>
      <c r="WWB15" s="469"/>
      <c r="WWC15" s="469"/>
      <c r="WWD15" s="469"/>
      <c r="WWE15" s="469"/>
      <c r="WWF15" s="469"/>
      <c r="WWG15" s="469"/>
      <c r="WWH15" s="469"/>
      <c r="WWI15" s="469"/>
      <c r="WWJ15" s="469"/>
      <c r="WWK15" s="469"/>
      <c r="WWL15" s="469"/>
      <c r="WWM15" s="469"/>
      <c r="WWN15" s="469"/>
      <c r="WWO15" s="469"/>
      <c r="WWP15" s="469"/>
      <c r="WWQ15" s="469"/>
      <c r="WWR15" s="469"/>
      <c r="WWS15" s="469"/>
      <c r="WWT15" s="469"/>
      <c r="WWU15" s="469"/>
      <c r="WWV15" s="469"/>
      <c r="WWW15" s="469"/>
      <c r="WWX15" s="469"/>
      <c r="WWY15" s="469"/>
      <c r="WWZ15" s="469"/>
      <c r="WXA15" s="469"/>
      <c r="WXB15" s="469"/>
      <c r="WXC15" s="469"/>
      <c r="WXD15" s="469"/>
      <c r="WXE15" s="469"/>
      <c r="WXF15" s="469"/>
      <c r="WXG15" s="469"/>
      <c r="WXH15" s="469"/>
      <c r="WXI15" s="469"/>
      <c r="WXJ15" s="469"/>
      <c r="WXK15" s="469"/>
      <c r="WXL15" s="469"/>
      <c r="WXM15" s="469"/>
      <c r="WXN15" s="469"/>
      <c r="WXO15" s="469"/>
      <c r="WXP15" s="469"/>
      <c r="WXQ15" s="469"/>
      <c r="WXR15" s="469"/>
      <c r="WXS15" s="469"/>
      <c r="WXT15" s="469"/>
      <c r="WXU15" s="469"/>
      <c r="WXV15" s="469"/>
      <c r="WXW15" s="469"/>
      <c r="WXX15" s="469"/>
      <c r="WXY15" s="469"/>
      <c r="WXZ15" s="469"/>
      <c r="WYA15" s="469"/>
      <c r="WYB15" s="469"/>
      <c r="WYC15" s="469"/>
      <c r="WYD15" s="469"/>
      <c r="WYE15" s="469"/>
      <c r="WYF15" s="469"/>
      <c r="WYG15" s="469"/>
      <c r="WYH15" s="469"/>
      <c r="WYI15" s="469"/>
      <c r="WYJ15" s="469"/>
      <c r="WYK15" s="469"/>
    </row>
    <row r="16" spans="1:16209" s="274" customFormat="1" ht="78.95" customHeight="1">
      <c r="A16" s="277">
        <f>MAX(A17:A99)</f>
        <v>0</v>
      </c>
      <c r="B16" s="277">
        <f>MAX(B17:B99)</f>
        <v>1</v>
      </c>
      <c r="C16" s="277">
        <f>MAX(C17:C99)</f>
        <v>1</v>
      </c>
      <c r="D16" s="494" t="s">
        <v>9</v>
      </c>
      <c r="E16" s="467" t="s">
        <v>124</v>
      </c>
      <c r="F16" s="421" t="s">
        <v>203</v>
      </c>
      <c r="G16" s="421" t="s">
        <v>182</v>
      </c>
      <c r="H16" s="898" t="s">
        <v>338</v>
      </c>
      <c r="I16" s="184" t="s">
        <v>288</v>
      </c>
      <c r="J16" s="421" t="s">
        <v>342</v>
      </c>
      <c r="K16" s="421" t="s">
        <v>354</v>
      </c>
      <c r="L16" s="421" t="s">
        <v>696</v>
      </c>
      <c r="M16" s="183" t="s">
        <v>697</v>
      </c>
      <c r="N16" s="495" t="s">
        <v>698</v>
      </c>
      <c r="O16" s="826"/>
      <c r="P16" s="183" t="s">
        <v>609</v>
      </c>
      <c r="Q16" s="183" t="s">
        <v>702</v>
      </c>
      <c r="R16" s="183" t="s">
        <v>703</v>
      </c>
      <c r="S16" s="538"/>
      <c r="T16" s="505"/>
      <c r="U16" s="494" t="s">
        <v>704</v>
      </c>
      <c r="V16" s="947" t="s">
        <v>705</v>
      </c>
      <c r="W16" s="949"/>
      <c r="X16" s="947" t="s">
        <v>711</v>
      </c>
      <c r="Y16" s="948"/>
      <c r="Z16" s="522"/>
      <c r="AA16" s="944" t="s">
        <v>709</v>
      </c>
      <c r="AB16" s="945"/>
      <c r="AC16" s="944" t="s">
        <v>710</v>
      </c>
      <c r="AD16" s="946"/>
    </row>
    <row r="17" spans="1:31" s="182" customFormat="1" ht="12.95" hidden="1" customHeight="1">
      <c r="A17" s="182">
        <f>IF(G17="ТАК",1,0)</f>
        <v>0</v>
      </c>
      <c r="B17" s="261"/>
      <c r="C17" s="182">
        <f>IF(G17="ТАК",1,0)</f>
        <v>0</v>
      </c>
      <c r="D17" s="496" t="str">
        <f>'Напрямки конкурса'!A2</f>
        <v>01M</v>
      </c>
      <c r="E17" s="262"/>
      <c r="F17" s="894" t="str">
        <f>'Напрямки конкурса'!B2</f>
        <v>Мережа</v>
      </c>
      <c r="G17" s="264"/>
      <c r="H17" s="899" t="str">
        <f>'Напрямки конкурса'!Q2</f>
        <v>заклад</v>
      </c>
      <c r="I17" s="220"/>
      <c r="J17" s="470">
        <f>'Напрямки конкурса'!R2</f>
        <v>0</v>
      </c>
      <c r="K17" s="280" t="str">
        <f>'Напрямки конкурса'!P2</f>
        <v>12 місяців</v>
      </c>
      <c r="L17" s="877">
        <f t="shared" ref="L17:L56" si="0">IF(G17="ТАК",I17*J17,0)</f>
        <v>0</v>
      </c>
      <c r="M17" s="878">
        <f>L17*Q17</f>
        <v>0</v>
      </c>
      <c r="N17" s="879">
        <f>L17*R17</f>
        <v>0</v>
      </c>
      <c r="O17" s="880" t="str">
        <f>IF(G17=$O$2,IF(F17="мережа",(IF(K17=$AA$2,Закони!$AF$2,IF(K17=$AA$1,Закони!$AF$3))),IF(F17="альянс",(IF(K17=$AA$2,Закони!$AF$4,IF(K17=$AA$1,Закони!$AF$5,""))),"")),"")</f>
        <v/>
      </c>
      <c r="P17" s="881">
        <v>1</v>
      </c>
      <c r="Q17" s="881">
        <v>0.8</v>
      </c>
      <c r="R17" s="881">
        <f>P17-Q17</f>
        <v>0.19999999999999996</v>
      </c>
      <c r="S17" s="882">
        <f>R17/P17</f>
        <v>0.19999999999999996</v>
      </c>
      <c r="T17" s="883"/>
      <c r="U17" s="884">
        <f>V17+W17+X17+Y17</f>
        <v>0</v>
      </c>
      <c r="V17" s="885">
        <f>'Додаток 3.3 Бюджет проекту'!F26</f>
        <v>0</v>
      </c>
      <c r="W17" s="885">
        <f>'Додаток 3.3 Бюджет проекту'!G26</f>
        <v>0</v>
      </c>
      <c r="X17" s="885">
        <f>'Додаток 3.3 Бюджет проекту'!I26</f>
        <v>0</v>
      </c>
      <c r="Y17" s="886">
        <f>'Додаток 3.3 Бюджет проекту'!J26</f>
        <v>0</v>
      </c>
      <c r="Z17" s="887" t="e">
        <f>Y17/U17</f>
        <v>#DIV/0!</v>
      </c>
      <c r="AA17" s="881" t="e">
        <f>V17/(X17+V17)</f>
        <v>#DIV/0!</v>
      </c>
      <c r="AB17" s="881" t="e">
        <f>W17/(Y17+W17)</f>
        <v>#DIV/0!</v>
      </c>
      <c r="AC17" s="881" t="e">
        <f>X17/(X17+V17)</f>
        <v>#DIV/0!</v>
      </c>
      <c r="AD17" s="888" t="e">
        <f>Y17/(Y17+W17)</f>
        <v>#DIV/0!</v>
      </c>
      <c r="AE17" s="810" t="str">
        <f>'Напрямки конкурса'!S2</f>
        <v>Відкритий конкурс</v>
      </c>
    </row>
    <row r="18" spans="1:31" s="182" customFormat="1" ht="12.75" hidden="1">
      <c r="A18" s="182">
        <f>IF(G18="ТАК",COUNTIF($G$17:$G18,"ТАК"),0)</f>
        <v>0</v>
      </c>
      <c r="B18" s="261"/>
      <c r="C18" s="182">
        <f>IF(G18="ТАК",COUNTIF($G$17:$G18,"ТАК"),0)</f>
        <v>0</v>
      </c>
      <c r="D18" s="496" t="str">
        <f>'Напрямки конкурса'!A3</f>
        <v>02M</v>
      </c>
      <c r="E18" s="262"/>
      <c r="F18" s="894" t="str">
        <f>'Напрямки конкурса'!B3</f>
        <v>Мережа</v>
      </c>
      <c r="G18" s="264"/>
      <c r="H18" s="899" t="str">
        <f>'Напрямки конкурса'!Q3</f>
        <v>клієнт</v>
      </c>
      <c r="I18" s="220"/>
      <c r="J18" s="470">
        <f>'Напрямки конкурса'!R3</f>
        <v>0</v>
      </c>
      <c r="K18" s="280" t="str">
        <f>'Напрямки конкурса'!P3</f>
        <v>12 місяців</v>
      </c>
      <c r="L18" s="877">
        <f t="shared" si="0"/>
        <v>0</v>
      </c>
      <c r="M18" s="878">
        <f t="shared" ref="M18:M56" si="1">L18*Q18</f>
        <v>0</v>
      </c>
      <c r="N18" s="879">
        <f t="shared" ref="N18:N56" si="2">L18*R18</f>
        <v>0</v>
      </c>
      <c r="O18" s="880" t="str">
        <f>IF(G18=$O$2,IF(F18="мережа",(IF(K18=$AA$2,Закони!$AF$2,IF(K18=$AA$1,Закони!$AF$3))),IF(F18="альянс",(IF(K18=$AA$2,Закони!$AF$4,IF(K18=$AA$1,Закони!$AF$5,""))),"")),"")</f>
        <v/>
      </c>
      <c r="P18" s="881">
        <v>1</v>
      </c>
      <c r="Q18" s="881">
        <v>0.8</v>
      </c>
      <c r="R18" s="881">
        <f t="shared" ref="R18:R55" si="3">P18-Q18</f>
        <v>0.19999999999999996</v>
      </c>
      <c r="S18" s="882">
        <f t="shared" ref="S18:S81" si="4">R18/P18</f>
        <v>0.19999999999999996</v>
      </c>
      <c r="T18" s="883"/>
      <c r="U18" s="884">
        <f t="shared" ref="U18:U52" si="5">V18+W18+X18+Y18</f>
        <v>0</v>
      </c>
      <c r="V18" s="885">
        <f>'Додаток 3.3 Бюджет проекту'!F27</f>
        <v>0</v>
      </c>
      <c r="W18" s="885">
        <f>'Додаток 3.3 Бюджет проекту'!G27</f>
        <v>0</v>
      </c>
      <c r="X18" s="885">
        <f>'Додаток 3.3 Бюджет проекту'!I27</f>
        <v>0</v>
      </c>
      <c r="Y18" s="886">
        <f>'Додаток 3.3 Бюджет проекту'!J27</f>
        <v>0</v>
      </c>
      <c r="Z18" s="887" t="e">
        <f t="shared" ref="Z18:Z81" si="6">Y18/U18</f>
        <v>#DIV/0!</v>
      </c>
      <c r="AA18" s="881" t="e">
        <f t="shared" ref="AA18:AA88" si="7">V18/(X18+V18)</f>
        <v>#DIV/0!</v>
      </c>
      <c r="AB18" s="881" t="e">
        <f t="shared" ref="AB18:AB88" si="8">W18/(Y18+W18)</f>
        <v>#DIV/0!</v>
      </c>
      <c r="AC18" s="881" t="e">
        <f t="shared" ref="AC18:AC88" si="9">X18/(X18+V18)</f>
        <v>#DIV/0!</v>
      </c>
      <c r="AD18" s="888" t="e">
        <f t="shared" ref="AD18:AD88" si="10">Y18/(Y18+W18)</f>
        <v>#DIV/0!</v>
      </c>
      <c r="AE18" s="810" t="str">
        <f>'Напрямки конкурса'!S3</f>
        <v>Відкритий конкурс</v>
      </c>
    </row>
    <row r="19" spans="1:31" s="182" customFormat="1" ht="12.75" hidden="1">
      <c r="A19" s="182">
        <f>IF(G19="ТАК",COUNTIF($G$17:$G19,"ТАК"),0)</f>
        <v>0</v>
      </c>
      <c r="B19" s="261"/>
      <c r="C19" s="182">
        <f>IF(G19="ТАК",COUNTIF($G$17:$G19,"ТАК"),0)</f>
        <v>0</v>
      </c>
      <c r="D19" s="496" t="str">
        <f>'Напрямки конкурса'!A4</f>
        <v>03М</v>
      </c>
      <c r="E19" s="262"/>
      <c r="F19" s="903" t="str">
        <f>'Напрямки конкурса'!B4</f>
        <v>Мережа</v>
      </c>
      <c r="G19" s="264"/>
      <c r="H19" s="899" t="str">
        <f>'Напрямки конкурса'!Q4</f>
        <v>клієнт</v>
      </c>
      <c r="I19" s="220"/>
      <c r="J19" s="470">
        <f>'Напрямки конкурса'!R4</f>
        <v>0</v>
      </c>
      <c r="K19" s="280" t="str">
        <f>'Напрямки конкурса'!P4</f>
        <v>12 місяців</v>
      </c>
      <c r="L19" s="265">
        <f t="shared" si="0"/>
        <v>0</v>
      </c>
      <c r="M19" s="266">
        <f t="shared" si="1"/>
        <v>0</v>
      </c>
      <c r="N19" s="497">
        <f t="shared" si="2"/>
        <v>0</v>
      </c>
      <c r="O19" s="484" t="str">
        <f>IF(G19=$O$2,IF(F19="мережа",(IF(K19=$AA$2,Закони!$AF$2,IF(K19=$AA$1,Закони!$AF$3))),IF(F19="альянс",(IF(K19=$AA$2,Закони!$AF$4,IF(K19=$AA$1,Закони!$AF$5,""))),"")),"")</f>
        <v/>
      </c>
      <c r="P19" s="280">
        <v>1</v>
      </c>
      <c r="Q19" s="280">
        <v>0.8</v>
      </c>
      <c r="R19" s="280">
        <f t="shared" si="3"/>
        <v>0.19999999999999996</v>
      </c>
      <c r="S19" s="539">
        <f t="shared" si="4"/>
        <v>0.19999999999999996</v>
      </c>
      <c r="T19" s="506"/>
      <c r="U19" s="512">
        <f t="shared" si="5"/>
        <v>0</v>
      </c>
      <c r="V19" s="267">
        <f>'Додаток 3.3 Бюджет проекту'!F28</f>
        <v>0</v>
      </c>
      <c r="W19" s="267">
        <f>'Додаток 3.3 Бюджет проекту'!G28</f>
        <v>0</v>
      </c>
      <c r="X19" s="267">
        <f>'Додаток 3.3 Бюджет проекту'!I28</f>
        <v>0</v>
      </c>
      <c r="Y19" s="513">
        <f>'Додаток 3.3 Бюджет проекту'!J28</f>
        <v>0</v>
      </c>
      <c r="Z19" s="523" t="e">
        <f t="shared" si="6"/>
        <v>#DIV/0!</v>
      </c>
      <c r="AA19" s="280" t="e">
        <f t="shared" si="7"/>
        <v>#DIV/0!</v>
      </c>
      <c r="AB19" s="280" t="e">
        <f t="shared" si="8"/>
        <v>#DIV/0!</v>
      </c>
      <c r="AC19" s="280" t="e">
        <f t="shared" si="9"/>
        <v>#DIV/0!</v>
      </c>
      <c r="AD19" s="524" t="e">
        <f t="shared" si="10"/>
        <v>#DIV/0!</v>
      </c>
      <c r="AE19" s="810" t="str">
        <f>'Напрямки конкурса'!S4</f>
        <v>НКТ</v>
      </c>
    </row>
    <row r="20" spans="1:31" s="182" customFormat="1" ht="12.75" hidden="1">
      <c r="A20" s="182">
        <f>IF(G20="ТАК",COUNTIF($G$17:$G20,"ТАК"),0)</f>
        <v>0</v>
      </c>
      <c r="B20" s="261"/>
      <c r="C20" s="182">
        <f>IF(G20="ТАК",COUNTIF($G$17:$G20,"ТАК"),0)</f>
        <v>0</v>
      </c>
      <c r="D20" s="496" t="str">
        <f>'Напрямки конкурса'!A5</f>
        <v>06M</v>
      </c>
      <c r="E20" s="262"/>
      <c r="F20" s="894" t="str">
        <f>'Напрямки конкурса'!B5</f>
        <v>Мережа</v>
      </c>
      <c r="G20" s="264"/>
      <c r="H20" s="899" t="str">
        <f>'Напрямки конкурса'!Q5</f>
        <v>клієнт</v>
      </c>
      <c r="I20" s="220"/>
      <c r="J20" s="470">
        <f>'Напрямки конкурса'!R5</f>
        <v>0</v>
      </c>
      <c r="K20" s="280" t="str">
        <f>'Напрямки конкурса'!P5</f>
        <v>12 місяців</v>
      </c>
      <c r="L20" s="877">
        <f t="shared" si="0"/>
        <v>0</v>
      </c>
      <c r="M20" s="878">
        <f t="shared" si="1"/>
        <v>0</v>
      </c>
      <c r="N20" s="879">
        <f t="shared" si="2"/>
        <v>0</v>
      </c>
      <c r="O20" s="880" t="str">
        <f>IF(G20=$O$2,IF(F20="мережа",(IF(K20=$AA$2,Закони!$AF$2,IF(K20=$AA$1,Закони!$AF$3))),IF(F20="альянс",(IF(K20=$AA$2,Закони!$AF$4,IF(K20=$AA$1,Закони!$AF$5,""))),"")),"")</f>
        <v/>
      </c>
      <c r="P20" s="881">
        <v>1</v>
      </c>
      <c r="Q20" s="881">
        <v>0.8</v>
      </c>
      <c r="R20" s="881">
        <f t="shared" si="3"/>
        <v>0.19999999999999996</v>
      </c>
      <c r="S20" s="882">
        <f t="shared" si="4"/>
        <v>0.19999999999999996</v>
      </c>
      <c r="T20" s="883"/>
      <c r="U20" s="884">
        <f t="shared" si="5"/>
        <v>0</v>
      </c>
      <c r="V20" s="885">
        <f>'Додаток 3.3 Бюджет проекту'!F29</f>
        <v>0</v>
      </c>
      <c r="W20" s="885">
        <f>'Додаток 3.3 Бюджет проекту'!G29</f>
        <v>0</v>
      </c>
      <c r="X20" s="885">
        <f>'Додаток 3.3 Бюджет проекту'!I29</f>
        <v>0</v>
      </c>
      <c r="Y20" s="886">
        <f>'Додаток 3.3 Бюджет проекту'!J29</f>
        <v>0</v>
      </c>
      <c r="Z20" s="887" t="e">
        <f t="shared" si="6"/>
        <v>#DIV/0!</v>
      </c>
      <c r="AA20" s="881" t="e">
        <f t="shared" si="7"/>
        <v>#DIV/0!</v>
      </c>
      <c r="AB20" s="881" t="e">
        <f t="shared" si="8"/>
        <v>#DIV/0!</v>
      </c>
      <c r="AC20" s="881" t="e">
        <f t="shared" si="9"/>
        <v>#DIV/0!</v>
      </c>
      <c r="AD20" s="888" t="e">
        <f t="shared" si="10"/>
        <v>#DIV/0!</v>
      </c>
      <c r="AE20" s="810" t="str">
        <f>'Напрямки конкурса'!S5</f>
        <v>Відкритий конкурс/НКТ</v>
      </c>
    </row>
    <row r="21" spans="1:31" s="182" customFormat="1" ht="12.75" hidden="1">
      <c r="A21" s="182">
        <f>IF(G21="ТАК",COUNTIF($G$17:$G21,"ТАК"),0)</f>
        <v>0</v>
      </c>
      <c r="B21" s="261"/>
      <c r="C21" s="182">
        <f>IF(G21="ТАК",COUNTIF($G$17:$G21,"ТАК"),0)</f>
        <v>0</v>
      </c>
      <c r="D21" s="496" t="str">
        <f>'Напрямки конкурса'!A6</f>
        <v>07M</v>
      </c>
      <c r="E21" s="262"/>
      <c r="F21" s="894" t="str">
        <f>'Напрямки конкурса'!B6</f>
        <v>Мережа</v>
      </c>
      <c r="G21" s="264"/>
      <c r="H21" s="899" t="str">
        <f>'Напрямки конкурса'!Q6</f>
        <v>клієнт</v>
      </c>
      <c r="I21" s="220"/>
      <c r="J21" s="470">
        <f>'Напрямки конкурса'!R6</f>
        <v>0</v>
      </c>
      <c r="K21" s="280" t="str">
        <f>'Напрямки конкурса'!P6</f>
        <v>12 місяців</v>
      </c>
      <c r="L21" s="877">
        <f t="shared" si="0"/>
        <v>0</v>
      </c>
      <c r="M21" s="878">
        <f t="shared" si="1"/>
        <v>0</v>
      </c>
      <c r="N21" s="879">
        <f t="shared" si="2"/>
        <v>0</v>
      </c>
      <c r="O21" s="880" t="str">
        <f>IF(G21=$O$2,IF(F21="мережа",(IF(K21=$AA$2,Закони!$AF$2,IF(K21=$AA$1,Закони!$AF$3))),IF(F21="альянс",(IF(K21=$AA$2,Закони!$AF$4,IF(K21=$AA$1,Закони!$AF$5,""))),"")),"")</f>
        <v/>
      </c>
      <c r="P21" s="881">
        <v>1</v>
      </c>
      <c r="Q21" s="881">
        <v>0.8</v>
      </c>
      <c r="R21" s="881">
        <f t="shared" si="3"/>
        <v>0.19999999999999996</v>
      </c>
      <c r="S21" s="882">
        <f t="shared" si="4"/>
        <v>0.19999999999999996</v>
      </c>
      <c r="T21" s="883"/>
      <c r="U21" s="884">
        <f t="shared" si="5"/>
        <v>0</v>
      </c>
      <c r="V21" s="885">
        <f>'Додаток 3.3 Бюджет проекту'!F30</f>
        <v>0</v>
      </c>
      <c r="W21" s="885">
        <f>'Додаток 3.3 Бюджет проекту'!G30</f>
        <v>0</v>
      </c>
      <c r="X21" s="885">
        <f>'Додаток 3.3 Бюджет проекту'!I30</f>
        <v>0</v>
      </c>
      <c r="Y21" s="886">
        <f>'Додаток 3.3 Бюджет проекту'!J30</f>
        <v>0</v>
      </c>
      <c r="Z21" s="887" t="e">
        <f t="shared" si="6"/>
        <v>#DIV/0!</v>
      </c>
      <c r="AA21" s="881" t="e">
        <f t="shared" si="7"/>
        <v>#DIV/0!</v>
      </c>
      <c r="AB21" s="881" t="e">
        <f t="shared" si="8"/>
        <v>#DIV/0!</v>
      </c>
      <c r="AC21" s="881" t="e">
        <f t="shared" si="9"/>
        <v>#DIV/0!</v>
      </c>
      <c r="AD21" s="888" t="e">
        <f t="shared" si="10"/>
        <v>#DIV/0!</v>
      </c>
      <c r="AE21" s="810" t="str">
        <f>'Напрямки конкурса'!S6</f>
        <v>Відкритий конкурс</v>
      </c>
    </row>
    <row r="22" spans="1:31" s="182" customFormat="1" ht="12.75" hidden="1">
      <c r="A22" s="182">
        <f>IF(G22="ТАК",COUNTIF($G$17:$G22,"ТАК"),0)</f>
        <v>0</v>
      </c>
      <c r="B22" s="261"/>
      <c r="C22" s="182">
        <f>IF(G22="ТАК",COUNTIF($G$17:$G22,"ТАК"),0)</f>
        <v>0</v>
      </c>
      <c r="D22" s="496" t="str">
        <f>'Напрямки конкурса'!A7</f>
        <v>08M</v>
      </c>
      <c r="E22" s="262"/>
      <c r="F22" s="894" t="str">
        <f>'Напрямки конкурса'!B7</f>
        <v>Мережа</v>
      </c>
      <c r="G22" s="264"/>
      <c r="H22" s="899" t="str">
        <f>'Напрямки конкурса'!Q7</f>
        <v>клієнт</v>
      </c>
      <c r="I22" s="220"/>
      <c r="J22" s="470">
        <f>'Напрямки конкурса'!R7</f>
        <v>0</v>
      </c>
      <c r="K22" s="280" t="str">
        <f>'Напрямки конкурса'!P7</f>
        <v>12 місяців</v>
      </c>
      <c r="L22" s="877">
        <f t="shared" si="0"/>
        <v>0</v>
      </c>
      <c r="M22" s="878">
        <f t="shared" si="1"/>
        <v>0</v>
      </c>
      <c r="N22" s="879">
        <f t="shared" si="2"/>
        <v>0</v>
      </c>
      <c r="O22" s="880" t="str">
        <f>IF(G22=$O$2,IF(F22="мережа",(IF(K22=$AA$2,Закони!$AF$2,IF(K22=$AA$1,Закони!$AF$3))),IF(F22="альянс",(IF(K22=$AA$2,Закони!$AF$4,IF(K22=$AA$1,Закони!$AF$5,""))),"")),"")</f>
        <v/>
      </c>
      <c r="P22" s="881">
        <v>1</v>
      </c>
      <c r="Q22" s="881">
        <v>0.8</v>
      </c>
      <c r="R22" s="881">
        <f t="shared" si="3"/>
        <v>0.19999999999999996</v>
      </c>
      <c r="S22" s="882">
        <f t="shared" si="4"/>
        <v>0.19999999999999996</v>
      </c>
      <c r="T22" s="883"/>
      <c r="U22" s="884">
        <f t="shared" si="5"/>
        <v>0</v>
      </c>
      <c r="V22" s="885">
        <f>'Додаток 3.3 Бюджет проекту'!F31</f>
        <v>0</v>
      </c>
      <c r="W22" s="885">
        <f>'Додаток 3.3 Бюджет проекту'!G31</f>
        <v>0</v>
      </c>
      <c r="X22" s="885">
        <f>'Додаток 3.3 Бюджет проекту'!I31</f>
        <v>0</v>
      </c>
      <c r="Y22" s="886">
        <f>'Додаток 3.3 Бюджет проекту'!J31</f>
        <v>0</v>
      </c>
      <c r="Z22" s="887" t="e">
        <f t="shared" si="6"/>
        <v>#DIV/0!</v>
      </c>
      <c r="AA22" s="881" t="e">
        <f t="shared" si="7"/>
        <v>#DIV/0!</v>
      </c>
      <c r="AB22" s="881" t="e">
        <f t="shared" si="8"/>
        <v>#DIV/0!</v>
      </c>
      <c r="AC22" s="881" t="e">
        <f t="shared" si="9"/>
        <v>#DIV/0!</v>
      </c>
      <c r="AD22" s="888" t="e">
        <f t="shared" si="10"/>
        <v>#DIV/0!</v>
      </c>
      <c r="AE22" s="810" t="str">
        <f>'Напрямки конкурса'!S7</f>
        <v>Відкритий конкурс</v>
      </c>
    </row>
    <row r="23" spans="1:31" s="182" customFormat="1" ht="12.75" hidden="1">
      <c r="A23" s="182">
        <f>IF(G23="ТАК",COUNTIF($G$17:$G23,"ТАК"),0)</f>
        <v>0</v>
      </c>
      <c r="B23" s="261"/>
      <c r="C23" s="182">
        <f>IF(G23="ТАК",COUNTIF($G$17:$G23,"ТАК"),0)</f>
        <v>0</v>
      </c>
      <c r="D23" s="496" t="str">
        <f>'Напрямки конкурса'!A8</f>
        <v>09M</v>
      </c>
      <c r="E23" s="262"/>
      <c r="F23" s="894" t="str">
        <f>'Напрямки конкурса'!B8</f>
        <v>Мережа</v>
      </c>
      <c r="G23" s="264"/>
      <c r="H23" s="899" t="str">
        <f>'Напрямки конкурса'!Q8</f>
        <v>клієнт</v>
      </c>
      <c r="I23" s="220"/>
      <c r="J23" s="470">
        <f>'Напрямки конкурса'!R8</f>
        <v>0</v>
      </c>
      <c r="K23" s="280" t="str">
        <f>'Напрямки конкурса'!P8</f>
        <v>12 місяців</v>
      </c>
      <c r="L23" s="877">
        <f t="shared" si="0"/>
        <v>0</v>
      </c>
      <c r="M23" s="878">
        <f t="shared" si="1"/>
        <v>0</v>
      </c>
      <c r="N23" s="879">
        <f t="shared" si="2"/>
        <v>0</v>
      </c>
      <c r="O23" s="880" t="str">
        <f>IF(G23=$O$2,IF(F23="мережа",(IF(K23=$AA$2,Закони!$AF$2,IF(K23=$AA$1,Закони!$AF$3))),IF(F23="альянс",(IF(K23=$AA$2,Закони!$AF$4,IF(K23=$AA$1,Закони!$AF$5,""))),"")),"")</f>
        <v/>
      </c>
      <c r="P23" s="881">
        <v>1</v>
      </c>
      <c r="Q23" s="881">
        <v>0.8</v>
      </c>
      <c r="R23" s="881">
        <f t="shared" si="3"/>
        <v>0.19999999999999996</v>
      </c>
      <c r="S23" s="882">
        <f t="shared" si="4"/>
        <v>0.19999999999999996</v>
      </c>
      <c r="T23" s="883"/>
      <c r="U23" s="884">
        <f t="shared" si="5"/>
        <v>0</v>
      </c>
      <c r="V23" s="885">
        <f>'Додаток 3.3 Бюджет проекту'!F32</f>
        <v>0</v>
      </c>
      <c r="W23" s="885">
        <f>'Додаток 3.3 Бюджет проекту'!G32</f>
        <v>0</v>
      </c>
      <c r="X23" s="885">
        <f>'Додаток 3.3 Бюджет проекту'!I32</f>
        <v>0</v>
      </c>
      <c r="Y23" s="886">
        <f>'Додаток 3.3 Бюджет проекту'!J32</f>
        <v>0</v>
      </c>
      <c r="Z23" s="887" t="e">
        <f t="shared" si="6"/>
        <v>#DIV/0!</v>
      </c>
      <c r="AA23" s="881" t="e">
        <f t="shared" si="7"/>
        <v>#DIV/0!</v>
      </c>
      <c r="AB23" s="881" t="e">
        <f t="shared" si="8"/>
        <v>#DIV/0!</v>
      </c>
      <c r="AC23" s="881" t="e">
        <f t="shared" si="9"/>
        <v>#DIV/0!</v>
      </c>
      <c r="AD23" s="888" t="e">
        <f t="shared" si="10"/>
        <v>#DIV/0!</v>
      </c>
      <c r="AE23" s="810" t="str">
        <f>'Напрямки конкурса'!S8</f>
        <v>Відкритий конкурс</v>
      </c>
    </row>
    <row r="24" spans="1:31" s="182" customFormat="1" ht="12.75" hidden="1">
      <c r="A24" s="182">
        <f>IF(G24="ТАК",COUNTIF($G$17:$G24,"ТАК"),0)</f>
        <v>0</v>
      </c>
      <c r="B24" s="261"/>
      <c r="C24" s="182">
        <f>IF(G24="ТАК",COUNTIF($G$17:$G24,"ТАК"),0)</f>
        <v>0</v>
      </c>
      <c r="D24" s="496" t="str">
        <f>'Напрямки конкурса'!A9</f>
        <v>10M</v>
      </c>
      <c r="E24" s="262"/>
      <c r="F24" s="894" t="str">
        <f>'Напрямки конкурса'!B9</f>
        <v>Мережа</v>
      </c>
      <c r="G24" s="264"/>
      <c r="H24" s="899" t="str">
        <f>'Напрямки конкурса'!Q9</f>
        <v>проект</v>
      </c>
      <c r="I24" s="220"/>
      <c r="J24" s="470">
        <f>'Напрямки конкурса'!R9</f>
        <v>0</v>
      </c>
      <c r="K24" s="280" t="str">
        <f>'Напрямки конкурса'!P9</f>
        <v>12 місяців</v>
      </c>
      <c r="L24" s="877">
        <f t="shared" si="0"/>
        <v>0</v>
      </c>
      <c r="M24" s="878">
        <f t="shared" si="1"/>
        <v>0</v>
      </c>
      <c r="N24" s="879">
        <f t="shared" si="2"/>
        <v>0</v>
      </c>
      <c r="O24" s="880" t="str">
        <f>IF(G24=$O$2,IF(F24="мережа",(IF(K24=$AA$2,Закони!$AF$2,IF(K24=$AA$1,Закони!$AF$3))),IF(F24="альянс",(IF(K24=$AA$2,Закони!$AF$4,IF(K24=$AA$1,Закони!$AF$5,""))),"")),"")</f>
        <v/>
      </c>
      <c r="P24" s="881">
        <v>1</v>
      </c>
      <c r="Q24" s="881">
        <v>0.8</v>
      </c>
      <c r="R24" s="881">
        <f t="shared" si="3"/>
        <v>0.19999999999999996</v>
      </c>
      <c r="S24" s="882">
        <f t="shared" si="4"/>
        <v>0.19999999999999996</v>
      </c>
      <c r="T24" s="883"/>
      <c r="U24" s="884">
        <f t="shared" si="5"/>
        <v>0</v>
      </c>
      <c r="V24" s="885">
        <f>'Додаток 3.3 Бюджет проекту'!F33</f>
        <v>0</v>
      </c>
      <c r="W24" s="885">
        <f>'Додаток 3.3 Бюджет проекту'!G33</f>
        <v>0</v>
      </c>
      <c r="X24" s="885">
        <f>'Додаток 3.3 Бюджет проекту'!I33</f>
        <v>0</v>
      </c>
      <c r="Y24" s="886">
        <f>'Додаток 3.3 Бюджет проекту'!J33</f>
        <v>0</v>
      </c>
      <c r="Z24" s="887" t="e">
        <f t="shared" si="6"/>
        <v>#DIV/0!</v>
      </c>
      <c r="AA24" s="881" t="e">
        <f t="shared" si="7"/>
        <v>#DIV/0!</v>
      </c>
      <c r="AB24" s="881" t="e">
        <f t="shared" si="8"/>
        <v>#DIV/0!</v>
      </c>
      <c r="AC24" s="881" t="e">
        <f t="shared" si="9"/>
        <v>#DIV/0!</v>
      </c>
      <c r="AD24" s="888" t="e">
        <f t="shared" si="10"/>
        <v>#DIV/0!</v>
      </c>
      <c r="AE24" s="810" t="str">
        <f>'Напрямки конкурса'!S9</f>
        <v>Відкритий конкурс</v>
      </c>
    </row>
    <row r="25" spans="1:31" s="182" customFormat="1" ht="12.75" hidden="1">
      <c r="A25" s="182">
        <f>IF(G25="ТАК",COUNTIF($G$17:$G25,"ТАК"),0)</f>
        <v>0</v>
      </c>
      <c r="B25" s="261"/>
      <c r="C25" s="182">
        <f>IF(G25="ТАК",COUNTIF($G$17:$G25,"ТАК"),0)</f>
        <v>0</v>
      </c>
      <c r="D25" s="496" t="str">
        <f>'Напрямки конкурса'!A10</f>
        <v>11M</v>
      </c>
      <c r="E25" s="896"/>
      <c r="F25" s="894" t="str">
        <f>'Напрямки конкурса'!B10</f>
        <v>Мережа</v>
      </c>
      <c r="G25" s="264"/>
      <c r="H25" s="899" t="str">
        <f>'Напрямки конкурса'!Q10</f>
        <v>проект</v>
      </c>
      <c r="I25" s="220"/>
      <c r="J25" s="470">
        <f>'Напрямки конкурса'!R10</f>
        <v>0</v>
      </c>
      <c r="K25" s="280" t="str">
        <f>'Напрямки конкурса'!P10</f>
        <v>12 місяців</v>
      </c>
      <c r="L25" s="877">
        <f t="shared" si="0"/>
        <v>0</v>
      </c>
      <c r="M25" s="878">
        <f t="shared" si="1"/>
        <v>0</v>
      </c>
      <c r="N25" s="879">
        <f t="shared" si="2"/>
        <v>0</v>
      </c>
      <c r="O25" s="880" t="str">
        <f>IF(G25=$O$2,IF(F25="мережа",(IF(K25=$AA$2,Закони!$AF$2,IF(K25=$AA$1,Закони!$AF$3))),IF(F25="альянс",(IF(K25=$AA$2,Закони!$AF$4,IF(K25=$AA$1,Закони!$AF$5,""))),"")),"")</f>
        <v/>
      </c>
      <c r="P25" s="881">
        <v>1</v>
      </c>
      <c r="Q25" s="881">
        <v>0.8</v>
      </c>
      <c r="R25" s="881">
        <f t="shared" si="3"/>
        <v>0.19999999999999996</v>
      </c>
      <c r="S25" s="882">
        <f t="shared" si="4"/>
        <v>0.19999999999999996</v>
      </c>
      <c r="T25" s="883"/>
      <c r="U25" s="884">
        <f t="shared" si="5"/>
        <v>0</v>
      </c>
      <c r="V25" s="885">
        <f>'Додаток 3.3 Бюджет проекту'!F34</f>
        <v>0</v>
      </c>
      <c r="W25" s="885">
        <f>'Додаток 3.3 Бюджет проекту'!G34</f>
        <v>0</v>
      </c>
      <c r="X25" s="885">
        <f>'Додаток 3.3 Бюджет проекту'!I34</f>
        <v>0</v>
      </c>
      <c r="Y25" s="886">
        <f>'Додаток 3.3 Бюджет проекту'!J34</f>
        <v>0</v>
      </c>
      <c r="Z25" s="887" t="e">
        <f t="shared" si="6"/>
        <v>#DIV/0!</v>
      </c>
      <c r="AA25" s="881" t="e">
        <f t="shared" si="7"/>
        <v>#DIV/0!</v>
      </c>
      <c r="AB25" s="881" t="e">
        <f t="shared" si="8"/>
        <v>#DIV/0!</v>
      </c>
      <c r="AC25" s="881" t="e">
        <f t="shared" si="9"/>
        <v>#DIV/0!</v>
      </c>
      <c r="AD25" s="888" t="e">
        <f t="shared" si="10"/>
        <v>#DIV/0!</v>
      </c>
      <c r="AE25" s="810" t="str">
        <f>'Напрямки конкурса'!S10</f>
        <v>Відкритий конкурс</v>
      </c>
    </row>
    <row r="26" spans="1:31" s="182" customFormat="1" ht="12.75" hidden="1">
      <c r="A26" s="182">
        <f>IF(G26="ТАК",COUNTIF($G$17:$G26,"ТАК"),0)</f>
        <v>0</v>
      </c>
      <c r="B26" s="261"/>
      <c r="C26" s="182">
        <f>IF(G26="ТАК",COUNTIF($G$17:$G26,"ТАК"),0)</f>
        <v>0</v>
      </c>
      <c r="D26" s="496" t="str">
        <f>'Напрямки конкурса'!A11</f>
        <v>12M</v>
      </c>
      <c r="E26" s="896"/>
      <c r="F26" s="894" t="str">
        <f>'Напрямки конкурса'!B11</f>
        <v>Мережа</v>
      </c>
      <c r="G26" s="264"/>
      <c r="H26" s="899" t="str">
        <f>'Напрямки конкурса'!Q11</f>
        <v>проект</v>
      </c>
      <c r="I26" s="220"/>
      <c r="J26" s="470">
        <f>'Напрямки конкурса'!R11</f>
        <v>0</v>
      </c>
      <c r="K26" s="280" t="str">
        <f>'Напрямки конкурса'!P11</f>
        <v>12 місяців</v>
      </c>
      <c r="L26" s="877">
        <f t="shared" si="0"/>
        <v>0</v>
      </c>
      <c r="M26" s="878">
        <f t="shared" si="1"/>
        <v>0</v>
      </c>
      <c r="N26" s="879">
        <f t="shared" si="2"/>
        <v>0</v>
      </c>
      <c r="O26" s="880" t="str">
        <f>IF(G26=$O$2,IF(F26="мережа",(IF(K26=$AA$2,Закони!$AF$2,IF(K26=$AA$1,Закони!$AF$3))),IF(F26="альянс",(IF(K26=$AA$2,Закони!$AF$4,IF(K26=$AA$1,Закони!$AF$5,""))),"")),"")</f>
        <v/>
      </c>
      <c r="P26" s="881">
        <v>1</v>
      </c>
      <c r="Q26" s="881">
        <v>0.8</v>
      </c>
      <c r="R26" s="881">
        <f t="shared" si="3"/>
        <v>0.19999999999999996</v>
      </c>
      <c r="S26" s="882">
        <f t="shared" si="4"/>
        <v>0.19999999999999996</v>
      </c>
      <c r="T26" s="883"/>
      <c r="U26" s="884">
        <f t="shared" si="5"/>
        <v>0</v>
      </c>
      <c r="V26" s="885">
        <f>'Додаток 3.3 Бюджет проекту'!F35</f>
        <v>0</v>
      </c>
      <c r="W26" s="885">
        <f>'Додаток 3.3 Бюджет проекту'!G35</f>
        <v>0</v>
      </c>
      <c r="X26" s="885">
        <f>'Додаток 3.3 Бюджет проекту'!I35</f>
        <v>0</v>
      </c>
      <c r="Y26" s="886">
        <f>'Додаток 3.3 Бюджет проекту'!J35</f>
        <v>0</v>
      </c>
      <c r="Z26" s="887" t="e">
        <f t="shared" si="6"/>
        <v>#DIV/0!</v>
      </c>
      <c r="AA26" s="881" t="e">
        <f t="shared" si="7"/>
        <v>#DIV/0!</v>
      </c>
      <c r="AB26" s="881" t="e">
        <f t="shared" si="8"/>
        <v>#DIV/0!</v>
      </c>
      <c r="AC26" s="881" t="e">
        <f t="shared" si="9"/>
        <v>#DIV/0!</v>
      </c>
      <c r="AD26" s="888" t="e">
        <f t="shared" si="10"/>
        <v>#DIV/0!</v>
      </c>
      <c r="AE26" s="810" t="str">
        <f>'Напрямки конкурса'!S11</f>
        <v>Відкритий конкурс</v>
      </c>
    </row>
    <row r="27" spans="1:31" s="182" customFormat="1" ht="12.75" hidden="1">
      <c r="A27" s="182">
        <f>IF(G27="ТАК",COUNTIF($G$17:$G27,"ТАК"),0)</f>
        <v>0</v>
      </c>
      <c r="B27" s="261"/>
      <c r="C27" s="182">
        <f>IF(G27="ТАК",COUNTIF($G$17:$G27,"ТАК"),0)</f>
        <v>0</v>
      </c>
      <c r="D27" s="496" t="str">
        <f>'Напрямки конкурса'!A12</f>
        <v>13M</v>
      </c>
      <c r="E27" s="262"/>
      <c r="F27" s="894" t="str">
        <f>'Напрямки конкурса'!B12</f>
        <v>Мережа</v>
      </c>
      <c r="G27" s="264"/>
      <c r="H27" s="899" t="str">
        <f>'Напрямки конкурса'!Q12</f>
        <v>проект</v>
      </c>
      <c r="I27" s="220"/>
      <c r="J27" s="470">
        <f>'Напрямки конкурса'!R12</f>
        <v>0</v>
      </c>
      <c r="K27" s="280" t="str">
        <f>'Напрямки конкурса'!P12</f>
        <v>12 місяців</v>
      </c>
      <c r="L27" s="877">
        <f t="shared" si="0"/>
        <v>0</v>
      </c>
      <c r="M27" s="878">
        <f t="shared" si="1"/>
        <v>0</v>
      </c>
      <c r="N27" s="879">
        <f t="shared" si="2"/>
        <v>0</v>
      </c>
      <c r="O27" s="880" t="str">
        <f>IF(G27=$O$2,IF(F27="мережа",(IF(K27=$AA$2,Закони!$AF$2,IF(K27=$AA$1,Закони!$AF$3))),IF(F27="альянс",(IF(K27=$AA$2,Закони!$AF$4,IF(K27=$AA$1,Закони!$AF$5,""))),"")),"")</f>
        <v/>
      </c>
      <c r="P27" s="881">
        <v>1</v>
      </c>
      <c r="Q27" s="881">
        <v>0.8</v>
      </c>
      <c r="R27" s="881">
        <f t="shared" si="3"/>
        <v>0.19999999999999996</v>
      </c>
      <c r="S27" s="882">
        <f t="shared" si="4"/>
        <v>0.19999999999999996</v>
      </c>
      <c r="T27" s="883"/>
      <c r="U27" s="884">
        <f t="shared" si="5"/>
        <v>0</v>
      </c>
      <c r="V27" s="885">
        <f>'Додаток 3.3 Бюджет проекту'!F36</f>
        <v>0</v>
      </c>
      <c r="W27" s="885">
        <f>'Додаток 3.3 Бюджет проекту'!G36</f>
        <v>0</v>
      </c>
      <c r="X27" s="885">
        <f>'Додаток 3.3 Бюджет проекту'!I36</f>
        <v>0</v>
      </c>
      <c r="Y27" s="886">
        <f>'Додаток 3.3 Бюджет проекту'!J36</f>
        <v>0</v>
      </c>
      <c r="Z27" s="887" t="e">
        <f t="shared" si="6"/>
        <v>#DIV/0!</v>
      </c>
      <c r="AA27" s="881" t="e">
        <f t="shared" si="7"/>
        <v>#DIV/0!</v>
      </c>
      <c r="AB27" s="881" t="e">
        <f t="shared" si="8"/>
        <v>#DIV/0!</v>
      </c>
      <c r="AC27" s="881" t="e">
        <f t="shared" si="9"/>
        <v>#DIV/0!</v>
      </c>
      <c r="AD27" s="888" t="e">
        <f t="shared" si="10"/>
        <v>#DIV/0!</v>
      </c>
      <c r="AE27" s="810" t="str">
        <f>'Напрямки конкурса'!S12</f>
        <v>Відкритий конкурс</v>
      </c>
    </row>
    <row r="28" spans="1:31" s="182" customFormat="1" ht="12.75" hidden="1">
      <c r="A28" s="182">
        <f>IF(G28="ТАК",COUNTIF($G$17:$G28,"ТАК"),0)</f>
        <v>0</v>
      </c>
      <c r="B28" s="261"/>
      <c r="C28" s="182">
        <f>IF(G28="ТАК",COUNTIF($G$17:$G28,"ТАК"),0)</f>
        <v>0</v>
      </c>
      <c r="D28" s="496" t="str">
        <f>'Напрямки конкурса'!A13</f>
        <v>14M</v>
      </c>
      <c r="E28" s="262"/>
      <c r="F28" s="894" t="str">
        <f>'Напрямки конкурса'!B13</f>
        <v>Мережа</v>
      </c>
      <c r="G28" s="264"/>
      <c r="H28" s="899" t="str">
        <f>'Напрямки конкурса'!Q13</f>
        <v>проект</v>
      </c>
      <c r="I28" s="220"/>
      <c r="J28" s="470">
        <f>'Напрямки конкурса'!R13</f>
        <v>0</v>
      </c>
      <c r="K28" s="280" t="str">
        <f>'Напрямки конкурса'!P13</f>
        <v>12 місяців</v>
      </c>
      <c r="L28" s="877">
        <f t="shared" si="0"/>
        <v>0</v>
      </c>
      <c r="M28" s="878">
        <f t="shared" si="1"/>
        <v>0</v>
      </c>
      <c r="N28" s="879">
        <f t="shared" si="2"/>
        <v>0</v>
      </c>
      <c r="O28" s="880" t="str">
        <f>IF(G28=$O$2,IF(F28="мережа",(IF(K28=$AA$2,Закони!$AF$2,IF(K28=$AA$1,Закони!$AF$3))),IF(F28="альянс",(IF(K28=$AA$2,Закони!$AF$4,IF(K28=$AA$1,Закони!$AF$5,""))),"")),"")</f>
        <v/>
      </c>
      <c r="P28" s="881">
        <v>1</v>
      </c>
      <c r="Q28" s="881">
        <v>0.8</v>
      </c>
      <c r="R28" s="881">
        <f t="shared" si="3"/>
        <v>0.19999999999999996</v>
      </c>
      <c r="S28" s="882">
        <f t="shared" si="4"/>
        <v>0.19999999999999996</v>
      </c>
      <c r="T28" s="883"/>
      <c r="U28" s="884">
        <f t="shared" si="5"/>
        <v>0</v>
      </c>
      <c r="V28" s="885">
        <f>'Додаток 3.3 Бюджет проекту'!F37</f>
        <v>0</v>
      </c>
      <c r="W28" s="885">
        <f>'Додаток 3.3 Бюджет проекту'!G37</f>
        <v>0</v>
      </c>
      <c r="X28" s="885">
        <f>'Додаток 3.3 Бюджет проекту'!I37</f>
        <v>0</v>
      </c>
      <c r="Y28" s="886">
        <f>'Додаток 3.3 Бюджет проекту'!J37</f>
        <v>0</v>
      </c>
      <c r="Z28" s="887" t="e">
        <f t="shared" si="6"/>
        <v>#DIV/0!</v>
      </c>
      <c r="AA28" s="881" t="e">
        <f t="shared" si="7"/>
        <v>#DIV/0!</v>
      </c>
      <c r="AB28" s="881" t="e">
        <f t="shared" si="8"/>
        <v>#DIV/0!</v>
      </c>
      <c r="AC28" s="881" t="e">
        <f t="shared" si="9"/>
        <v>#DIV/0!</v>
      </c>
      <c r="AD28" s="888" t="e">
        <f t="shared" si="10"/>
        <v>#DIV/0!</v>
      </c>
      <c r="AE28" s="810" t="str">
        <f>'Напрямки конкурса'!S13</f>
        <v>Відкритий конкурс</v>
      </c>
    </row>
    <row r="29" spans="1:31" s="182" customFormat="1" ht="12.75" hidden="1">
      <c r="A29" s="182">
        <f>IF(G29="ТАК",COUNTIF($G$17:$G29,"ТАК"),0)</f>
        <v>0</v>
      </c>
      <c r="B29" s="261"/>
      <c r="C29" s="182">
        <f>IF(G29="ТАК",COUNTIF($G$17:$G29,"ТАК"),0)</f>
        <v>0</v>
      </c>
      <c r="D29" s="496" t="str">
        <f>'Напрямки конкурса'!A14</f>
        <v>15M</v>
      </c>
      <c r="E29" s="262"/>
      <c r="F29" s="894" t="str">
        <f>'Напрямки конкурса'!B14</f>
        <v>Мережа</v>
      </c>
      <c r="G29" s="264"/>
      <c r="H29" s="899" t="str">
        <f>'Напрямки конкурса'!Q14</f>
        <v>проект</v>
      </c>
      <c r="I29" s="220"/>
      <c r="J29" s="470">
        <f>'Напрямки конкурса'!R14</f>
        <v>0</v>
      </c>
      <c r="K29" s="280" t="str">
        <f>'Напрямки конкурса'!P14</f>
        <v>12 місяців</v>
      </c>
      <c r="L29" s="877">
        <f t="shared" si="0"/>
        <v>0</v>
      </c>
      <c r="M29" s="878">
        <f t="shared" si="1"/>
        <v>0</v>
      </c>
      <c r="N29" s="879">
        <f t="shared" si="2"/>
        <v>0</v>
      </c>
      <c r="O29" s="880" t="str">
        <f>IF(G29=$O$2,IF(F29="мережа",(IF(K29=$AA$2,Закони!$AF$2,IF(K29=$AA$1,Закони!$AF$3))),IF(F29="альянс",(IF(K29=$AA$2,Закони!$AF$4,IF(K29=$AA$1,Закони!$AF$5,""))),"")),"")</f>
        <v/>
      </c>
      <c r="P29" s="881">
        <v>1</v>
      </c>
      <c r="Q29" s="881">
        <v>0.8</v>
      </c>
      <c r="R29" s="881">
        <f t="shared" si="3"/>
        <v>0.19999999999999996</v>
      </c>
      <c r="S29" s="882">
        <f t="shared" si="4"/>
        <v>0.19999999999999996</v>
      </c>
      <c r="T29" s="883"/>
      <c r="U29" s="884">
        <f t="shared" si="5"/>
        <v>0</v>
      </c>
      <c r="V29" s="885">
        <f>'Додаток 3.3 Бюджет проекту'!F38</f>
        <v>0</v>
      </c>
      <c r="W29" s="885">
        <f>'Додаток 3.3 Бюджет проекту'!G38</f>
        <v>0</v>
      </c>
      <c r="X29" s="885">
        <f>'Додаток 3.3 Бюджет проекту'!I38</f>
        <v>0</v>
      </c>
      <c r="Y29" s="886">
        <f>'Додаток 3.3 Бюджет проекту'!J38</f>
        <v>0</v>
      </c>
      <c r="Z29" s="887" t="e">
        <f t="shared" si="6"/>
        <v>#DIV/0!</v>
      </c>
      <c r="AA29" s="881" t="e">
        <f t="shared" si="7"/>
        <v>#DIV/0!</v>
      </c>
      <c r="AB29" s="881" t="e">
        <f t="shared" si="8"/>
        <v>#DIV/0!</v>
      </c>
      <c r="AC29" s="881" t="e">
        <f t="shared" si="9"/>
        <v>#DIV/0!</v>
      </c>
      <c r="AD29" s="888" t="e">
        <f t="shared" si="10"/>
        <v>#DIV/0!</v>
      </c>
      <c r="AE29" s="810" t="str">
        <f>'Напрямки конкурса'!S14</f>
        <v>Відкритий конкурс</v>
      </c>
    </row>
    <row r="30" spans="1:31" s="182" customFormat="1" ht="12.75" hidden="1">
      <c r="A30" s="182">
        <f>IF(G30="ТАК",COUNTIF($G$17:$G30,"ТАК"),0)</f>
        <v>0</v>
      </c>
      <c r="B30" s="261"/>
      <c r="C30" s="182">
        <f>IF(G30="ТАК",COUNTIF($G$17:$G30,"ТАК"),0)</f>
        <v>0</v>
      </c>
      <c r="D30" s="496" t="str">
        <f>'Напрямки конкурса'!A15</f>
        <v>16M</v>
      </c>
      <c r="E30" s="262"/>
      <c r="F30" s="894" t="str">
        <f>'Напрямки конкурса'!B15</f>
        <v>Мережа</v>
      </c>
      <c r="G30" s="264"/>
      <c r="H30" s="899" t="str">
        <f>'Напрямки конкурса'!Q15</f>
        <v>проект</v>
      </c>
      <c r="I30" s="220"/>
      <c r="J30" s="470">
        <f>'Напрямки конкурса'!R15</f>
        <v>0</v>
      </c>
      <c r="K30" s="280" t="str">
        <f>'Напрямки конкурса'!P15</f>
        <v>12 місяців</v>
      </c>
      <c r="L30" s="877">
        <f t="shared" si="0"/>
        <v>0</v>
      </c>
      <c r="M30" s="878">
        <f t="shared" si="1"/>
        <v>0</v>
      </c>
      <c r="N30" s="879">
        <f t="shared" si="2"/>
        <v>0</v>
      </c>
      <c r="O30" s="880" t="str">
        <f>IF(G30=$O$2,IF(F30="мережа",(IF(K30=$AA$2,Закони!$AF$2,IF(K30=$AA$1,Закони!$AF$3))),IF(F30="альянс",(IF(K30=$AA$2,Закони!$AF$4,IF(K30=$AA$1,Закони!$AF$5,""))),"")),"")</f>
        <v/>
      </c>
      <c r="P30" s="881">
        <v>1</v>
      </c>
      <c r="Q30" s="881">
        <v>0.8</v>
      </c>
      <c r="R30" s="881">
        <f t="shared" si="3"/>
        <v>0.19999999999999996</v>
      </c>
      <c r="S30" s="882">
        <f t="shared" si="4"/>
        <v>0.19999999999999996</v>
      </c>
      <c r="T30" s="883"/>
      <c r="U30" s="884">
        <f t="shared" si="5"/>
        <v>0</v>
      </c>
      <c r="V30" s="885">
        <f>'Додаток 3.3 Бюджет проекту'!F39</f>
        <v>0</v>
      </c>
      <c r="W30" s="885">
        <f>'Додаток 3.3 Бюджет проекту'!G39</f>
        <v>0</v>
      </c>
      <c r="X30" s="885">
        <f>'Додаток 3.3 Бюджет проекту'!I39</f>
        <v>0</v>
      </c>
      <c r="Y30" s="886">
        <f>'Додаток 3.3 Бюджет проекту'!J39</f>
        <v>0</v>
      </c>
      <c r="Z30" s="887" t="e">
        <f t="shared" si="6"/>
        <v>#DIV/0!</v>
      </c>
      <c r="AA30" s="881" t="e">
        <f t="shared" si="7"/>
        <v>#DIV/0!</v>
      </c>
      <c r="AB30" s="881" t="e">
        <f t="shared" si="8"/>
        <v>#DIV/0!</v>
      </c>
      <c r="AC30" s="881" t="e">
        <f t="shared" si="9"/>
        <v>#DIV/0!</v>
      </c>
      <c r="AD30" s="888" t="e">
        <f t="shared" si="10"/>
        <v>#DIV/0!</v>
      </c>
      <c r="AE30" s="810" t="str">
        <f>'Напрямки конкурса'!S15</f>
        <v>Відкритий конкурс</v>
      </c>
    </row>
    <row r="31" spans="1:31" s="182" customFormat="1" ht="12.75" hidden="1" customHeight="1">
      <c r="A31" s="182">
        <f>IF(G31="ТАК",COUNTIF($G$17:$G31,"ТАК"),0)</f>
        <v>0</v>
      </c>
      <c r="B31" s="261"/>
      <c r="C31" s="182">
        <f>IF(G31="ТАК",COUNTIF($G$17:$G31,"ТАК"),0)</f>
        <v>0</v>
      </c>
      <c r="D31" s="496" t="str">
        <f>'Напрямки конкурса'!A16</f>
        <v>17M</v>
      </c>
      <c r="E31" s="262"/>
      <c r="F31" s="894" t="str">
        <f>'Напрямки конкурса'!B16</f>
        <v>Мережа</v>
      </c>
      <c r="G31" s="264"/>
      <c r="H31" s="899" t="str">
        <f>'Напрямки конкурса'!Q16</f>
        <v>проект</v>
      </c>
      <c r="I31" s="220"/>
      <c r="J31" s="470">
        <f>'Напрямки конкурса'!R16</f>
        <v>0</v>
      </c>
      <c r="K31" s="280" t="str">
        <f>'Напрямки конкурса'!P16</f>
        <v>12 місяців</v>
      </c>
      <c r="L31" s="877">
        <f t="shared" si="0"/>
        <v>0</v>
      </c>
      <c r="M31" s="878">
        <f t="shared" si="1"/>
        <v>0</v>
      </c>
      <c r="N31" s="879">
        <f t="shared" si="2"/>
        <v>0</v>
      </c>
      <c r="O31" s="880" t="str">
        <f>IF(G31=$O$2,IF(F31="мережа",(IF(K31=$AA$2,Закони!$AF$2,IF(K31=$AA$1,Закони!$AF$3))),IF(F31="альянс",(IF(K31=$AA$2,Закони!$AF$4,IF(K31=$AA$1,Закони!$AF$5,""))),"")),"")</f>
        <v/>
      </c>
      <c r="P31" s="881">
        <v>1</v>
      </c>
      <c r="Q31" s="881">
        <v>0.8</v>
      </c>
      <c r="R31" s="881">
        <f t="shared" si="3"/>
        <v>0.19999999999999996</v>
      </c>
      <c r="S31" s="882">
        <f t="shared" si="4"/>
        <v>0.19999999999999996</v>
      </c>
      <c r="T31" s="883"/>
      <c r="U31" s="884">
        <f t="shared" si="5"/>
        <v>0</v>
      </c>
      <c r="V31" s="885">
        <f>'Додаток 3.3 Бюджет проекту'!F40</f>
        <v>0</v>
      </c>
      <c r="W31" s="885">
        <f>'Додаток 3.3 Бюджет проекту'!G40</f>
        <v>0</v>
      </c>
      <c r="X31" s="885">
        <f>'Додаток 3.3 Бюджет проекту'!I40</f>
        <v>0</v>
      </c>
      <c r="Y31" s="886">
        <f>'Додаток 3.3 Бюджет проекту'!J40</f>
        <v>0</v>
      </c>
      <c r="Z31" s="887" t="e">
        <f t="shared" si="6"/>
        <v>#DIV/0!</v>
      </c>
      <c r="AA31" s="881" t="e">
        <f t="shared" si="7"/>
        <v>#DIV/0!</v>
      </c>
      <c r="AB31" s="881" t="e">
        <f t="shared" si="8"/>
        <v>#DIV/0!</v>
      </c>
      <c r="AC31" s="881" t="e">
        <f t="shared" si="9"/>
        <v>#DIV/0!</v>
      </c>
      <c r="AD31" s="888" t="e">
        <f t="shared" si="10"/>
        <v>#DIV/0!</v>
      </c>
      <c r="AE31" s="810" t="str">
        <f>'Напрямки конкурса'!S16</f>
        <v>Відкритий конкурс</v>
      </c>
    </row>
    <row r="32" spans="1:31" s="182" customFormat="1" ht="12.75" hidden="1" customHeight="1">
      <c r="A32" s="182">
        <f>IF(G32="ТАК",COUNTIF($G$17:$G32,"ТАК"),0)</f>
        <v>0</v>
      </c>
      <c r="B32" s="261"/>
      <c r="C32" s="182">
        <f>IF(G32="ТАК",COUNTIF($G$17:$G32,"ТАК"),0)</f>
        <v>0</v>
      </c>
      <c r="D32" s="496" t="str">
        <f>'Напрямки конкурса'!A17</f>
        <v>18M</v>
      </c>
      <c r="E32" s="262"/>
      <c r="F32" s="894" t="str">
        <f>'Напрямки конкурса'!B17</f>
        <v>Мережа</v>
      </c>
      <c r="G32" s="264"/>
      <c r="H32" s="899" t="str">
        <f>'Напрямки конкурса'!Q17</f>
        <v>проект</v>
      </c>
      <c r="I32" s="220"/>
      <c r="J32" s="470">
        <f>'Напрямки конкурса'!R17</f>
        <v>0</v>
      </c>
      <c r="K32" s="280" t="str">
        <f>'Напрямки конкурса'!P17</f>
        <v>12 місяців</v>
      </c>
      <c r="L32" s="877">
        <f t="shared" si="0"/>
        <v>0</v>
      </c>
      <c r="M32" s="878">
        <f t="shared" si="1"/>
        <v>0</v>
      </c>
      <c r="N32" s="879">
        <f t="shared" si="2"/>
        <v>0</v>
      </c>
      <c r="O32" s="880" t="str">
        <f>IF(G32=$O$2,IF(F32="мережа",(IF(K32=$AA$2,Закони!$AF$2,IF(K32=$AA$1,Закони!$AF$3))),IF(F32="альянс",(IF(K32=$AA$2,Закони!$AF$4,IF(K32=$AA$1,Закони!$AF$5,""))),"")),"")</f>
        <v/>
      </c>
      <c r="P32" s="881">
        <v>1</v>
      </c>
      <c r="Q32" s="881">
        <v>0.8</v>
      </c>
      <c r="R32" s="881">
        <f t="shared" si="3"/>
        <v>0.19999999999999996</v>
      </c>
      <c r="S32" s="882">
        <f t="shared" si="4"/>
        <v>0.19999999999999996</v>
      </c>
      <c r="T32" s="883"/>
      <c r="U32" s="884">
        <f t="shared" si="5"/>
        <v>0</v>
      </c>
      <c r="V32" s="885">
        <f>'Додаток 3.3 Бюджет проекту'!F41</f>
        <v>0</v>
      </c>
      <c r="W32" s="885">
        <f>'Додаток 3.3 Бюджет проекту'!G41</f>
        <v>0</v>
      </c>
      <c r="X32" s="885">
        <f>'Додаток 3.3 Бюджет проекту'!I41</f>
        <v>0</v>
      </c>
      <c r="Y32" s="886">
        <f>'Додаток 3.3 Бюджет проекту'!J41</f>
        <v>0</v>
      </c>
      <c r="Z32" s="887" t="e">
        <f t="shared" si="6"/>
        <v>#DIV/0!</v>
      </c>
      <c r="AA32" s="881" t="e">
        <f t="shared" si="7"/>
        <v>#DIV/0!</v>
      </c>
      <c r="AB32" s="881" t="e">
        <f t="shared" si="8"/>
        <v>#DIV/0!</v>
      </c>
      <c r="AC32" s="881" t="e">
        <f t="shared" si="9"/>
        <v>#DIV/0!</v>
      </c>
      <c r="AD32" s="888" t="e">
        <f t="shared" si="10"/>
        <v>#DIV/0!</v>
      </c>
      <c r="AE32" s="810" t="str">
        <f>'Напрямки конкурса'!S17</f>
        <v>Відкритий конкурс</v>
      </c>
    </row>
    <row r="33" spans="1:31" s="182" customFormat="1" ht="12.75" hidden="1" customHeight="1">
      <c r="A33" s="182">
        <f>IF(G33="ТАК",COUNTIF($G$17:$G33,"ТАК"),0)</f>
        <v>0</v>
      </c>
      <c r="B33" s="261"/>
      <c r="C33" s="182">
        <f>IF(G33="ТАК",COUNTIF($G$17:$G33,"ТАК"),0)</f>
        <v>0</v>
      </c>
      <c r="D33" s="496" t="str">
        <f>'Напрямки конкурса'!A18</f>
        <v>20M</v>
      </c>
      <c r="E33" s="262"/>
      <c r="F33" s="894" t="str">
        <f>'Напрямки конкурса'!B18</f>
        <v>Мережа</v>
      </c>
      <c r="G33" s="264"/>
      <c r="H33" s="899" t="str">
        <f>'Напрямки конкурса'!Q18</f>
        <v>проект</v>
      </c>
      <c r="I33" s="220"/>
      <c r="J33" s="470">
        <f>'Напрямки конкурса'!R18</f>
        <v>0</v>
      </c>
      <c r="K33" s="280" t="str">
        <f>'Напрямки конкурса'!P18</f>
        <v>12 місяців</v>
      </c>
      <c r="L33" s="877">
        <f t="shared" si="0"/>
        <v>0</v>
      </c>
      <c r="M33" s="878">
        <f t="shared" si="1"/>
        <v>0</v>
      </c>
      <c r="N33" s="879">
        <f t="shared" si="2"/>
        <v>0</v>
      </c>
      <c r="O33" s="880" t="str">
        <f>IF(G33=$O$2,IF(F33="мережа",(IF(K33=$AA$2,Закони!$AF$2,IF(K33=$AA$1,Закони!$AF$3))),IF(F33="альянс",(IF(K33=$AA$2,Закони!$AF$4,IF(K33=$AA$1,Закони!$AF$5,""))),"")),"")</f>
        <v/>
      </c>
      <c r="P33" s="881">
        <v>1</v>
      </c>
      <c r="Q33" s="881">
        <v>0.8</v>
      </c>
      <c r="R33" s="881">
        <f t="shared" si="3"/>
        <v>0.19999999999999996</v>
      </c>
      <c r="S33" s="882">
        <f t="shared" si="4"/>
        <v>0.19999999999999996</v>
      </c>
      <c r="T33" s="883"/>
      <c r="U33" s="884">
        <f t="shared" si="5"/>
        <v>0</v>
      </c>
      <c r="V33" s="885">
        <f>'Додаток 3.3 Бюджет проекту'!F42</f>
        <v>0</v>
      </c>
      <c r="W33" s="885">
        <f>'Додаток 3.3 Бюджет проекту'!G42</f>
        <v>0</v>
      </c>
      <c r="X33" s="885">
        <f>'Додаток 3.3 Бюджет проекту'!I42</f>
        <v>0</v>
      </c>
      <c r="Y33" s="886">
        <f>'Додаток 3.3 Бюджет проекту'!J42</f>
        <v>0</v>
      </c>
      <c r="Z33" s="887" t="e">
        <f t="shared" si="6"/>
        <v>#DIV/0!</v>
      </c>
      <c r="AA33" s="881" t="e">
        <f t="shared" si="7"/>
        <v>#DIV/0!</v>
      </c>
      <c r="AB33" s="881" t="e">
        <f t="shared" si="8"/>
        <v>#DIV/0!</v>
      </c>
      <c r="AC33" s="881" t="e">
        <f t="shared" si="9"/>
        <v>#DIV/0!</v>
      </c>
      <c r="AD33" s="888" t="e">
        <f t="shared" si="10"/>
        <v>#DIV/0!</v>
      </c>
      <c r="AE33" s="810" t="str">
        <f>'Напрямки конкурса'!S18</f>
        <v>Відкритий конкурс</v>
      </c>
    </row>
    <row r="34" spans="1:31" s="182" customFormat="1" ht="12.75" hidden="1" customHeight="1">
      <c r="A34" s="182">
        <f>IF(G34="ТАК",COUNTIF($G$17:$G34,"ТАК"),0)</f>
        <v>0</v>
      </c>
      <c r="B34" s="261"/>
      <c r="C34" s="182">
        <f>IF(G34="ТАК",COUNTIF($G$17:$G34,"ТАК"),0)</f>
        <v>0</v>
      </c>
      <c r="D34" s="496" t="str">
        <f>'Напрямки конкурса'!A19</f>
        <v>21M</v>
      </c>
      <c r="E34" s="262"/>
      <c r="F34" s="894" t="str">
        <f>'Напрямки конкурса'!B19</f>
        <v>Мережа</v>
      </c>
      <c r="G34" s="264"/>
      <c r="H34" s="899" t="str">
        <f>'Напрямки конкурса'!Q19</f>
        <v>клієнт</v>
      </c>
      <c r="I34" s="220"/>
      <c r="J34" s="470">
        <f>'Напрямки конкурса'!R19</f>
        <v>0</v>
      </c>
      <c r="K34" s="280" t="str">
        <f>'Напрямки конкурса'!P19</f>
        <v>6 місяців</v>
      </c>
      <c r="L34" s="877">
        <f t="shared" si="0"/>
        <v>0</v>
      </c>
      <c r="M34" s="878">
        <f t="shared" si="1"/>
        <v>0</v>
      </c>
      <c r="N34" s="879">
        <f t="shared" si="2"/>
        <v>0</v>
      </c>
      <c r="O34" s="880" t="str">
        <f>IF(G34=$O$2,IF(F34="мережа",(IF(K34=$AA$2,Закони!$AF$2,IF(K34=$AA$1,Закони!$AF$3))),IF(F34="альянс",(IF(K34=$AA$2,Закони!$AF$4,IF(K34=$AA$1,Закони!$AF$5,""))),"")),"")</f>
        <v/>
      </c>
      <c r="P34" s="881">
        <v>1</v>
      </c>
      <c r="Q34" s="881">
        <v>0.8</v>
      </c>
      <c r="R34" s="881">
        <f t="shared" si="3"/>
        <v>0.19999999999999996</v>
      </c>
      <c r="S34" s="882">
        <f t="shared" si="4"/>
        <v>0.19999999999999996</v>
      </c>
      <c r="T34" s="883"/>
      <c r="U34" s="884">
        <f t="shared" si="5"/>
        <v>0</v>
      </c>
      <c r="V34" s="885">
        <f>'Додаток 3.3 Бюджет проекту'!F43</f>
        <v>0</v>
      </c>
      <c r="W34" s="885">
        <f>'Додаток 3.3 Бюджет проекту'!G43</f>
        <v>0</v>
      </c>
      <c r="X34" s="885">
        <f>'Додаток 3.3 Бюджет проекту'!I43</f>
        <v>0</v>
      </c>
      <c r="Y34" s="886">
        <f>'Додаток 3.3 Бюджет проекту'!J43</f>
        <v>0</v>
      </c>
      <c r="Z34" s="887" t="e">
        <f t="shared" si="6"/>
        <v>#DIV/0!</v>
      </c>
      <c r="AA34" s="881" t="e">
        <f t="shared" si="7"/>
        <v>#DIV/0!</v>
      </c>
      <c r="AB34" s="881" t="e">
        <f t="shared" si="8"/>
        <v>#DIV/0!</v>
      </c>
      <c r="AC34" s="881" t="e">
        <f t="shared" si="9"/>
        <v>#DIV/0!</v>
      </c>
      <c r="AD34" s="888" t="e">
        <f t="shared" si="10"/>
        <v>#DIV/0!</v>
      </c>
      <c r="AE34" s="810" t="str">
        <f>'Напрямки конкурса'!S19</f>
        <v>Відкритий конкурс/Технічне завдання</v>
      </c>
    </row>
    <row r="35" spans="1:31" s="182" customFormat="1" ht="12.75" hidden="1" customHeight="1">
      <c r="A35" s="182">
        <f>IF(G35="ТАК",COUNTIF($G$17:$G35,"ТАК"),0)</f>
        <v>0</v>
      </c>
      <c r="B35" s="261"/>
      <c r="C35" s="182">
        <f>IF(G35="ТАК",COUNTIF($G$17:$G35,"ТАК"),0)</f>
        <v>0</v>
      </c>
      <c r="D35" s="496" t="str">
        <f>'Напрямки конкурса'!A20</f>
        <v>22М</v>
      </c>
      <c r="E35" s="262"/>
      <c r="F35" s="894" t="str">
        <f>'Напрямки конкурса'!B20</f>
        <v>Мережа</v>
      </c>
      <c r="G35" s="264"/>
      <c r="H35" s="899" t="str">
        <f>'Напрямки конкурса'!Q20</f>
        <v>клієнт</v>
      </c>
      <c r="I35" s="220"/>
      <c r="J35" s="470">
        <f>'Напрямки конкурса'!R20</f>
        <v>0</v>
      </c>
      <c r="K35" s="280" t="str">
        <f>'Напрямки конкурса'!P20</f>
        <v>6 місяців</v>
      </c>
      <c r="L35" s="877">
        <f t="shared" si="0"/>
        <v>0</v>
      </c>
      <c r="M35" s="878">
        <f t="shared" si="1"/>
        <v>0</v>
      </c>
      <c r="N35" s="879">
        <f t="shared" si="2"/>
        <v>0</v>
      </c>
      <c r="O35" s="880" t="str">
        <f>IF(G35=$O$2,IF(F35="мережа",(IF(K35=$AA$2,Закони!$AF$2,IF(K35=$AA$1,Закони!$AF$3))),IF(F35="альянс",(IF(K35=$AA$2,Закони!$AF$4,IF(K35=$AA$1,Закони!$AF$5,""))),"")),"")</f>
        <v/>
      </c>
      <c r="P35" s="881">
        <v>1</v>
      </c>
      <c r="Q35" s="881">
        <v>0.8</v>
      </c>
      <c r="R35" s="881">
        <f t="shared" si="3"/>
        <v>0.19999999999999996</v>
      </c>
      <c r="S35" s="882">
        <f t="shared" si="4"/>
        <v>0.19999999999999996</v>
      </c>
      <c r="T35" s="883"/>
      <c r="U35" s="884">
        <f t="shared" si="5"/>
        <v>0</v>
      </c>
      <c r="V35" s="885">
        <f>'Додаток 3.3 Бюджет проекту'!F44</f>
        <v>0</v>
      </c>
      <c r="W35" s="885">
        <f>'Додаток 3.3 Бюджет проекту'!G44</f>
        <v>0</v>
      </c>
      <c r="X35" s="885">
        <f>'Додаток 3.3 Бюджет проекту'!I44</f>
        <v>0</v>
      </c>
      <c r="Y35" s="886">
        <f>'Додаток 3.3 Бюджет проекту'!J44</f>
        <v>0</v>
      </c>
      <c r="Z35" s="887" t="e">
        <f t="shared" si="6"/>
        <v>#DIV/0!</v>
      </c>
      <c r="AA35" s="881" t="e">
        <f t="shared" si="7"/>
        <v>#DIV/0!</v>
      </c>
      <c r="AB35" s="881" t="e">
        <f t="shared" si="8"/>
        <v>#DIV/0!</v>
      </c>
      <c r="AC35" s="881" t="e">
        <f t="shared" si="9"/>
        <v>#DIV/0!</v>
      </c>
      <c r="AD35" s="888" t="e">
        <f t="shared" si="10"/>
        <v>#DIV/0!</v>
      </c>
      <c r="AE35" s="810" t="str">
        <f>'Напрямки конкурса'!S20</f>
        <v>Відкритий конкурс/Технічне завдання</v>
      </c>
    </row>
    <row r="36" spans="1:31" s="182" customFormat="1" ht="12.75" hidden="1" customHeight="1">
      <c r="A36" s="182">
        <f>IF(G36="ТАК",COUNTIF($G$17:$G36,"ТАК"),0)</f>
        <v>0</v>
      </c>
      <c r="B36" s="261"/>
      <c r="C36" s="182">
        <f>IF(G36="ТАК",COUNTIF($G$17:$G36,"ТАК"),0)</f>
        <v>0</v>
      </c>
      <c r="D36" s="496" t="str">
        <f>'Напрямки конкурса'!A21</f>
        <v>23М</v>
      </c>
      <c r="E36" s="262"/>
      <c r="F36" s="894" t="str">
        <f>'Напрямки конкурса'!B21</f>
        <v>Мережа</v>
      </c>
      <c r="G36" s="264"/>
      <c r="H36" s="899" t="str">
        <f>'Напрямки конкурса'!Q21</f>
        <v>проект</v>
      </c>
      <c r="I36" s="220"/>
      <c r="J36" s="470">
        <f>'Напрямки конкурса'!R21</f>
        <v>0</v>
      </c>
      <c r="K36" s="280" t="str">
        <f>'Напрямки конкурса'!P21</f>
        <v>12 місяців</v>
      </c>
      <c r="L36" s="877">
        <f t="shared" si="0"/>
        <v>0</v>
      </c>
      <c r="M36" s="878">
        <f t="shared" si="1"/>
        <v>0</v>
      </c>
      <c r="N36" s="879">
        <f t="shared" si="2"/>
        <v>0</v>
      </c>
      <c r="O36" s="880" t="str">
        <f>IF(G36=$O$2,IF(F36="мережа",(IF(K36=$AA$2,Закони!$AF$2,IF(K36=$AA$1,Закони!$AF$3))),IF(F36="альянс",(IF(K36=$AA$2,Закони!$AF$4,IF(K36=$AA$1,Закони!$AF$5,""))),"")),"")</f>
        <v/>
      </c>
      <c r="P36" s="881">
        <v>1</v>
      </c>
      <c r="Q36" s="881">
        <v>0.8</v>
      </c>
      <c r="R36" s="881">
        <f t="shared" si="3"/>
        <v>0.19999999999999996</v>
      </c>
      <c r="S36" s="882">
        <f t="shared" si="4"/>
        <v>0.19999999999999996</v>
      </c>
      <c r="T36" s="883"/>
      <c r="U36" s="884">
        <f t="shared" si="5"/>
        <v>0</v>
      </c>
      <c r="V36" s="885">
        <f>'Додаток 3.3 Бюджет проекту'!F45</f>
        <v>0</v>
      </c>
      <c r="W36" s="885">
        <f>'Додаток 3.3 Бюджет проекту'!G45</f>
        <v>0</v>
      </c>
      <c r="X36" s="885">
        <f>'Додаток 3.3 Бюджет проекту'!I45</f>
        <v>0</v>
      </c>
      <c r="Y36" s="886">
        <f>'Додаток 3.3 Бюджет проекту'!J45</f>
        <v>0</v>
      </c>
      <c r="Z36" s="887" t="e">
        <f t="shared" si="6"/>
        <v>#DIV/0!</v>
      </c>
      <c r="AA36" s="881" t="e">
        <f t="shared" si="7"/>
        <v>#DIV/0!</v>
      </c>
      <c r="AB36" s="881" t="e">
        <f t="shared" si="8"/>
        <v>#DIV/0!</v>
      </c>
      <c r="AC36" s="881" t="e">
        <f t="shared" si="9"/>
        <v>#DIV/0!</v>
      </c>
      <c r="AD36" s="888" t="e">
        <f t="shared" si="10"/>
        <v>#DIV/0!</v>
      </c>
      <c r="AE36" s="810" t="str">
        <f>'Напрямки конкурса'!S21</f>
        <v>Відкритий конкурс</v>
      </c>
    </row>
    <row r="37" spans="1:31" s="182" customFormat="1" ht="12.75" hidden="1" customHeight="1">
      <c r="A37" s="182">
        <f>IF(G37="ТАК",COUNTIF($G$17:$G37,"ТАК"),0)</f>
        <v>0</v>
      </c>
      <c r="B37" s="261"/>
      <c r="C37" s="182">
        <f>IF(G37="ТАК",COUNTIF($G$17:$G37,"ТАК"),0)</f>
        <v>0</v>
      </c>
      <c r="D37" s="496" t="str">
        <f>'Напрямки конкурса'!A22</f>
        <v>24М</v>
      </c>
      <c r="E37" s="262"/>
      <c r="F37" s="894" t="str">
        <f>'Напрямки конкурса'!B22</f>
        <v>Мережа</v>
      </c>
      <c r="G37" s="264"/>
      <c r="H37" s="899" t="str">
        <f>'Напрямки конкурса'!Q22</f>
        <v>клієнт</v>
      </c>
      <c r="I37" s="220"/>
      <c r="J37" s="470">
        <f>'Напрямки конкурса'!R22</f>
        <v>0</v>
      </c>
      <c r="K37" s="280" t="str">
        <f>'Напрямки конкурса'!P22</f>
        <v>6 місяців</v>
      </c>
      <c r="L37" s="877">
        <f t="shared" si="0"/>
        <v>0</v>
      </c>
      <c r="M37" s="878">
        <f t="shared" si="1"/>
        <v>0</v>
      </c>
      <c r="N37" s="879">
        <f t="shared" si="2"/>
        <v>0</v>
      </c>
      <c r="O37" s="880" t="str">
        <f>IF(G37=$O$2,IF(F37="мережа",(IF(K37=$AA$2,Закони!$AF$2,IF(K37=$AA$1,Закони!$AF$3))),IF(F37="альянс",(IF(K37=$AA$2,Закони!$AF$4,IF(K37=$AA$1,Закони!$AF$5,""))),"")),"")</f>
        <v/>
      </c>
      <c r="P37" s="881">
        <v>1</v>
      </c>
      <c r="Q37" s="881">
        <v>0.8</v>
      </c>
      <c r="R37" s="881">
        <f t="shared" si="3"/>
        <v>0.19999999999999996</v>
      </c>
      <c r="S37" s="882">
        <f t="shared" si="4"/>
        <v>0.19999999999999996</v>
      </c>
      <c r="T37" s="883"/>
      <c r="U37" s="884">
        <f t="shared" si="5"/>
        <v>0</v>
      </c>
      <c r="V37" s="885">
        <f>'Додаток 3.3 Бюджет проекту'!F46</f>
        <v>0</v>
      </c>
      <c r="W37" s="885">
        <f>'Додаток 3.3 Бюджет проекту'!G46</f>
        <v>0</v>
      </c>
      <c r="X37" s="885">
        <f>'Додаток 3.3 Бюджет проекту'!I46</f>
        <v>0</v>
      </c>
      <c r="Y37" s="886">
        <f>'Додаток 3.3 Бюджет проекту'!J46</f>
        <v>0</v>
      </c>
      <c r="Z37" s="887" t="e">
        <f t="shared" si="6"/>
        <v>#DIV/0!</v>
      </c>
      <c r="AA37" s="881" t="e">
        <f t="shared" si="7"/>
        <v>#DIV/0!</v>
      </c>
      <c r="AB37" s="881" t="e">
        <f t="shared" si="8"/>
        <v>#DIV/0!</v>
      </c>
      <c r="AC37" s="881" t="e">
        <f t="shared" si="9"/>
        <v>#DIV/0!</v>
      </c>
      <c r="AD37" s="888" t="e">
        <f t="shared" si="10"/>
        <v>#DIV/0!</v>
      </c>
      <c r="AE37" s="810" t="str">
        <f>'Напрямки конкурса'!S22</f>
        <v>Відкритий конкурс</v>
      </c>
    </row>
    <row r="38" spans="1:31" s="182" customFormat="1" ht="12.75" hidden="1" customHeight="1">
      <c r="A38" s="182">
        <f>IF(G38="ТАК",COUNTIF($G$17:$G38,"ТАК"),0)</f>
        <v>0</v>
      </c>
      <c r="B38" s="261"/>
      <c r="C38" s="182">
        <f>IF(G38="ТАК",COUNTIF($G$17:$G38,"ТАК"),0)</f>
        <v>0</v>
      </c>
      <c r="D38" s="496" t="str">
        <f>'Напрямки конкурса'!A23</f>
        <v>25М1</v>
      </c>
      <c r="E38" s="262"/>
      <c r="F38" s="903" t="str">
        <f>'Напрямки конкурса'!B23</f>
        <v>Мережа</v>
      </c>
      <c r="G38" s="264"/>
      <c r="H38" s="899" t="str">
        <f>'Напрямки конкурса'!Q23</f>
        <v>клієнт</v>
      </c>
      <c r="I38" s="220"/>
      <c r="J38" s="470">
        <f>'Напрямки конкурса'!R23</f>
        <v>0</v>
      </c>
      <c r="K38" s="280" t="str">
        <f>'Напрямки конкурса'!P23</f>
        <v>6 місяців</v>
      </c>
      <c r="L38" s="265">
        <f t="shared" si="0"/>
        <v>0</v>
      </c>
      <c r="M38" s="266">
        <f t="shared" si="1"/>
        <v>0</v>
      </c>
      <c r="N38" s="497">
        <f t="shared" si="2"/>
        <v>0</v>
      </c>
      <c r="O38" s="484" t="str">
        <f>IF(G38=$O$2,IF(F38="мережа",(IF(K38=$AA$2,Закони!$AF$2,IF(K38=$AA$1,Закони!$AF$3))),IF(F38="альянс",(IF(K38=$AA$2,Закони!$AF$4,IF(K38=$AA$1,Закони!$AF$5,""))),"")),"")</f>
        <v/>
      </c>
      <c r="P38" s="280">
        <v>1</v>
      </c>
      <c r="Q38" s="280">
        <v>0.8</v>
      </c>
      <c r="R38" s="280">
        <f t="shared" si="3"/>
        <v>0.19999999999999996</v>
      </c>
      <c r="S38" s="539">
        <f t="shared" si="4"/>
        <v>0.19999999999999996</v>
      </c>
      <c r="T38" s="506"/>
      <c r="U38" s="512">
        <f t="shared" si="5"/>
        <v>0</v>
      </c>
      <c r="V38" s="267">
        <f>'Додаток 3.3 Бюджет проекту'!F47</f>
        <v>0</v>
      </c>
      <c r="W38" s="267">
        <f>'Додаток 3.3 Бюджет проекту'!G47</f>
        <v>0</v>
      </c>
      <c r="X38" s="267">
        <f>'Додаток 3.3 Бюджет проекту'!I47</f>
        <v>0</v>
      </c>
      <c r="Y38" s="513">
        <f>'Додаток 3.3 Бюджет проекту'!J47</f>
        <v>0</v>
      </c>
      <c r="Z38" s="523" t="e">
        <f t="shared" si="6"/>
        <v>#DIV/0!</v>
      </c>
      <c r="AA38" s="280" t="e">
        <f t="shared" si="7"/>
        <v>#DIV/0!</v>
      </c>
      <c r="AB38" s="280" t="e">
        <f t="shared" si="8"/>
        <v>#DIV/0!</v>
      </c>
      <c r="AC38" s="280" t="e">
        <f t="shared" si="9"/>
        <v>#DIV/0!</v>
      </c>
      <c r="AD38" s="524" t="e">
        <f t="shared" si="10"/>
        <v>#DIV/0!</v>
      </c>
      <c r="AE38" s="810" t="str">
        <f>'Напрямки конкурса'!S23</f>
        <v>Технічне завдання</v>
      </c>
    </row>
    <row r="39" spans="1:31" s="182" customFormat="1" ht="12.75" hidden="1" customHeight="1">
      <c r="A39" s="182">
        <f>IF(G39="ТАК",COUNTIF($G$17:$G39,"ТАК"),0)</f>
        <v>0</v>
      </c>
      <c r="B39" s="261"/>
      <c r="C39" s="182">
        <f>IF(G39="ТАК",COUNTIF($G$17:$G39,"ТАК"),0)</f>
        <v>0</v>
      </c>
      <c r="D39" s="496" t="str">
        <f>'Напрямки конкурса'!A24</f>
        <v>25М2</v>
      </c>
      <c r="E39" s="262"/>
      <c r="F39" s="903" t="str">
        <f>'Напрямки конкурса'!B24</f>
        <v>Мережа</v>
      </c>
      <c r="G39" s="264"/>
      <c r="H39" s="899" t="str">
        <f>'Напрямки конкурса'!Q24</f>
        <v>клієнт</v>
      </c>
      <c r="I39" s="220"/>
      <c r="J39" s="470">
        <f>'Напрямки конкурса'!R24</f>
        <v>0</v>
      </c>
      <c r="K39" s="280" t="str">
        <f>'Напрямки конкурса'!P24</f>
        <v>12 місяців</v>
      </c>
      <c r="L39" s="265">
        <f t="shared" si="0"/>
        <v>0</v>
      </c>
      <c r="M39" s="266">
        <f t="shared" si="1"/>
        <v>0</v>
      </c>
      <c r="N39" s="497">
        <f t="shared" si="2"/>
        <v>0</v>
      </c>
      <c r="O39" s="484" t="str">
        <f>IF(G39=$O$2,IF(F39="мережа",(IF(K39=$AA$2,Закони!$AF$2,IF(K39=$AA$1,Закони!$AF$3))),IF(F39="альянс",(IF(K39=$AA$2,Закони!$AF$4,IF(K39=$AA$1,Закони!$AF$5,""))),"")),"")</f>
        <v/>
      </c>
      <c r="P39" s="280">
        <v>1</v>
      </c>
      <c r="Q39" s="280">
        <v>0.8</v>
      </c>
      <c r="R39" s="280">
        <f t="shared" si="3"/>
        <v>0.19999999999999996</v>
      </c>
      <c r="S39" s="539">
        <f t="shared" si="4"/>
        <v>0.19999999999999996</v>
      </c>
      <c r="T39" s="506"/>
      <c r="U39" s="512">
        <f t="shared" si="5"/>
        <v>0</v>
      </c>
      <c r="V39" s="267">
        <f>'Додаток 3.3 Бюджет проекту'!F48</f>
        <v>0</v>
      </c>
      <c r="W39" s="267">
        <f>'Додаток 3.3 Бюджет проекту'!G48</f>
        <v>0</v>
      </c>
      <c r="X39" s="267">
        <f>'Додаток 3.3 Бюджет проекту'!I48</f>
        <v>0</v>
      </c>
      <c r="Y39" s="513">
        <f>'Додаток 3.3 Бюджет проекту'!J48</f>
        <v>0</v>
      </c>
      <c r="Z39" s="523" t="e">
        <f t="shared" si="6"/>
        <v>#DIV/0!</v>
      </c>
      <c r="AA39" s="280" t="e">
        <f t="shared" si="7"/>
        <v>#DIV/0!</v>
      </c>
      <c r="AB39" s="280" t="e">
        <f t="shared" si="8"/>
        <v>#DIV/0!</v>
      </c>
      <c r="AC39" s="280" t="e">
        <f t="shared" si="9"/>
        <v>#DIV/0!</v>
      </c>
      <c r="AD39" s="524" t="e">
        <f t="shared" si="10"/>
        <v>#DIV/0!</v>
      </c>
      <c r="AE39" s="810" t="str">
        <f>'Напрямки конкурса'!S24</f>
        <v>Технічне завдання</v>
      </c>
    </row>
    <row r="40" spans="1:31" s="182" customFormat="1" ht="12.75" hidden="1" customHeight="1">
      <c r="A40" s="182">
        <f>IF(G40="ТАК",COUNTIF($G$17:$G40,"ТАК"),0)</f>
        <v>0</v>
      </c>
      <c r="B40" s="261"/>
      <c r="C40" s="182">
        <f>IF(G40="ТАК",COUNTIF($G$17:$G40,"ТАК"),0)</f>
        <v>0</v>
      </c>
      <c r="D40" s="496" t="str">
        <f>'Напрямки конкурса'!A25</f>
        <v>26М</v>
      </c>
      <c r="E40" s="262"/>
      <c r="F40" s="903" t="str">
        <f>'Напрямки конкурса'!B25</f>
        <v>Мережа</v>
      </c>
      <c r="G40" s="264"/>
      <c r="H40" s="899" t="str">
        <f>'Напрямки конкурса'!Q25</f>
        <v>клієнт</v>
      </c>
      <c r="I40" s="220"/>
      <c r="J40" s="470">
        <f>'Напрямки конкурса'!R25</f>
        <v>0</v>
      </c>
      <c r="K40" s="280" t="str">
        <f>'Напрямки конкурса'!P25</f>
        <v>6 місяців</v>
      </c>
      <c r="L40" s="265">
        <f t="shared" si="0"/>
        <v>0</v>
      </c>
      <c r="M40" s="266">
        <f t="shared" si="1"/>
        <v>0</v>
      </c>
      <c r="N40" s="497">
        <f t="shared" si="2"/>
        <v>0</v>
      </c>
      <c r="O40" s="484" t="str">
        <f>IF(G40=$O$2,IF(F40="мережа",(IF(K40=$AA$2,Закони!$AF$2,IF(K40=$AA$1,Закони!$AF$3))),IF(F40="альянс",(IF(K40=$AA$2,Закони!$AF$4,IF(K40=$AA$1,Закони!$AF$5,""))),"")),"")</f>
        <v/>
      </c>
      <c r="P40" s="280">
        <v>1</v>
      </c>
      <c r="Q40" s="280">
        <v>0.8</v>
      </c>
      <c r="R40" s="280">
        <f t="shared" si="3"/>
        <v>0.19999999999999996</v>
      </c>
      <c r="S40" s="539">
        <f t="shared" si="4"/>
        <v>0.19999999999999996</v>
      </c>
      <c r="T40" s="506"/>
      <c r="U40" s="512">
        <f t="shared" si="5"/>
        <v>0</v>
      </c>
      <c r="V40" s="267">
        <f>'Додаток 3.3 Бюджет проекту'!F49</f>
        <v>0</v>
      </c>
      <c r="W40" s="267">
        <f>'Додаток 3.3 Бюджет проекту'!G49</f>
        <v>0</v>
      </c>
      <c r="X40" s="267">
        <f>'Додаток 3.3 Бюджет проекту'!I49</f>
        <v>0</v>
      </c>
      <c r="Y40" s="513">
        <f>'Додаток 3.3 Бюджет проекту'!J49</f>
        <v>0</v>
      </c>
      <c r="Z40" s="523" t="e">
        <f t="shared" si="6"/>
        <v>#DIV/0!</v>
      </c>
      <c r="AA40" s="280" t="e">
        <f t="shared" si="7"/>
        <v>#DIV/0!</v>
      </c>
      <c r="AB40" s="280" t="e">
        <f t="shared" si="8"/>
        <v>#DIV/0!</v>
      </c>
      <c r="AC40" s="280" t="e">
        <f t="shared" si="9"/>
        <v>#DIV/0!</v>
      </c>
      <c r="AD40" s="524" t="e">
        <f t="shared" si="10"/>
        <v>#DIV/0!</v>
      </c>
      <c r="AE40" s="810" t="str">
        <f>'Напрямки конкурса'!S25</f>
        <v>Технічне завдання</v>
      </c>
    </row>
    <row r="41" spans="1:31" s="182" customFormat="1" ht="12.75" hidden="1" customHeight="1">
      <c r="A41" s="182">
        <f>IF(G41="ТАК",COUNTIF($G$17:$G41,"ТАК"),0)</f>
        <v>0</v>
      </c>
      <c r="B41" s="261"/>
      <c r="C41" s="182">
        <f>IF(G41="ТАК",COUNTIF($G$17:$G41,"ТАК"),0)</f>
        <v>0</v>
      </c>
      <c r="D41" s="496" t="str">
        <f>'Напрямки конкурса'!A26</f>
        <v>27М</v>
      </c>
      <c r="E41" s="262"/>
      <c r="F41" s="903" t="str">
        <f>'Напрямки конкурса'!B26</f>
        <v>Мережа</v>
      </c>
      <c r="G41" s="264"/>
      <c r="H41" s="899" t="str">
        <f>'Напрямки конкурса'!Q26</f>
        <v>клієнт</v>
      </c>
      <c r="I41" s="220"/>
      <c r="J41" s="470">
        <f>'Напрямки конкурса'!R26</f>
        <v>0</v>
      </c>
      <c r="K41" s="280" t="str">
        <f>'Напрямки конкурса'!P26</f>
        <v>12 місяців</v>
      </c>
      <c r="L41" s="265">
        <f t="shared" si="0"/>
        <v>0</v>
      </c>
      <c r="M41" s="266">
        <f t="shared" si="1"/>
        <v>0</v>
      </c>
      <c r="N41" s="497">
        <f t="shared" si="2"/>
        <v>0</v>
      </c>
      <c r="O41" s="484" t="str">
        <f>IF(G41=$O$2,IF(F41="мережа",(IF(K41=$AA$2,Закони!$AF$2,IF(K41=$AA$1,Закони!$AF$3))),IF(F41="альянс",(IF(K41=$AA$2,Закони!$AF$4,IF(K41=$AA$1,Закони!$AF$5,""))),"")),"")</f>
        <v/>
      </c>
      <c r="P41" s="280">
        <v>1</v>
      </c>
      <c r="Q41" s="280">
        <v>0.8</v>
      </c>
      <c r="R41" s="280">
        <f t="shared" si="3"/>
        <v>0.19999999999999996</v>
      </c>
      <c r="S41" s="539">
        <f t="shared" si="4"/>
        <v>0.19999999999999996</v>
      </c>
      <c r="T41" s="506"/>
      <c r="U41" s="512">
        <f t="shared" si="5"/>
        <v>0</v>
      </c>
      <c r="V41" s="267">
        <f>'Додаток 3.3 Бюджет проекту'!F50</f>
        <v>0</v>
      </c>
      <c r="W41" s="267">
        <f>'Додаток 3.3 Бюджет проекту'!G50</f>
        <v>0</v>
      </c>
      <c r="X41" s="267">
        <f>'Додаток 3.3 Бюджет проекту'!I50</f>
        <v>0</v>
      </c>
      <c r="Y41" s="513">
        <f>'Додаток 3.3 Бюджет проекту'!J50</f>
        <v>0</v>
      </c>
      <c r="Z41" s="523" t="e">
        <f t="shared" si="6"/>
        <v>#DIV/0!</v>
      </c>
      <c r="AA41" s="280" t="e">
        <f t="shared" si="7"/>
        <v>#DIV/0!</v>
      </c>
      <c r="AB41" s="280" t="e">
        <f t="shared" si="8"/>
        <v>#DIV/0!</v>
      </c>
      <c r="AC41" s="280" t="e">
        <f t="shared" si="9"/>
        <v>#DIV/0!</v>
      </c>
      <c r="AD41" s="524" t="e">
        <f t="shared" si="10"/>
        <v>#DIV/0!</v>
      </c>
      <c r="AE41" s="810" t="str">
        <f>'Напрямки конкурса'!S26</f>
        <v>Технічне завдання</v>
      </c>
    </row>
    <row r="42" spans="1:31" s="182" customFormat="1" ht="12.75" hidden="1" customHeight="1">
      <c r="A42" s="182">
        <f>IF(G42="ТАК",COUNTIF($G$17:$G42,"ТАК"),0)</f>
        <v>0</v>
      </c>
      <c r="B42" s="261"/>
      <c r="C42" s="182">
        <f>IF(G42="ТАК",COUNTIF($G$17:$G42,"ТАК"),0)</f>
        <v>0</v>
      </c>
      <c r="D42" s="496" t="str">
        <f>'Напрямки конкурса'!A27</f>
        <v>28М</v>
      </c>
      <c r="E42" s="262"/>
      <c r="F42" s="903" t="str">
        <f>'Напрямки конкурса'!B27</f>
        <v>Мережа</v>
      </c>
      <c r="G42" s="264"/>
      <c r="H42" s="899" t="str">
        <f>'Напрямки конкурса'!Q27</f>
        <v>клієнт</v>
      </c>
      <c r="I42" s="220"/>
      <c r="J42" s="470">
        <f>'Напрямки конкурса'!R27</f>
        <v>0</v>
      </c>
      <c r="K42" s="280" t="str">
        <f>'Напрямки конкурса'!P27</f>
        <v>12 місяців</v>
      </c>
      <c r="L42" s="265">
        <f t="shared" si="0"/>
        <v>0</v>
      </c>
      <c r="M42" s="266">
        <f t="shared" si="1"/>
        <v>0</v>
      </c>
      <c r="N42" s="497">
        <f t="shared" si="2"/>
        <v>0</v>
      </c>
      <c r="O42" s="484" t="str">
        <f>IF(G42=$O$2,IF(F42="мережа",(IF(K42=$AA$2,Закони!$AF$2,IF(K42=$AA$1,Закони!$AF$3))),IF(F42="альянс",(IF(K42=$AA$2,Закони!$AF$4,IF(K42=$AA$1,Закони!$AF$5,""))),"")),"")</f>
        <v/>
      </c>
      <c r="P42" s="280">
        <v>1</v>
      </c>
      <c r="Q42" s="280">
        <v>0.8</v>
      </c>
      <c r="R42" s="280">
        <f t="shared" si="3"/>
        <v>0.19999999999999996</v>
      </c>
      <c r="S42" s="539">
        <f t="shared" si="4"/>
        <v>0.19999999999999996</v>
      </c>
      <c r="T42" s="506"/>
      <c r="U42" s="512">
        <f t="shared" si="5"/>
        <v>0</v>
      </c>
      <c r="V42" s="267">
        <f>'Додаток 3.3 Бюджет проекту'!F51</f>
        <v>0</v>
      </c>
      <c r="W42" s="267">
        <f>'Додаток 3.3 Бюджет проекту'!G51</f>
        <v>0</v>
      </c>
      <c r="X42" s="267">
        <f>'Додаток 3.3 Бюджет проекту'!I51</f>
        <v>0</v>
      </c>
      <c r="Y42" s="513">
        <f>'Додаток 3.3 Бюджет проекту'!J51</f>
        <v>0</v>
      </c>
      <c r="Z42" s="523" t="e">
        <f t="shared" si="6"/>
        <v>#DIV/0!</v>
      </c>
      <c r="AA42" s="280" t="e">
        <f t="shared" si="7"/>
        <v>#DIV/0!</v>
      </c>
      <c r="AB42" s="280" t="e">
        <f t="shared" si="8"/>
        <v>#DIV/0!</v>
      </c>
      <c r="AC42" s="280" t="e">
        <f t="shared" si="9"/>
        <v>#DIV/0!</v>
      </c>
      <c r="AD42" s="524" t="e">
        <f t="shared" si="10"/>
        <v>#DIV/0!</v>
      </c>
      <c r="AE42" s="810" t="str">
        <f>'Напрямки конкурса'!S27</f>
        <v>Технічне завдання</v>
      </c>
    </row>
    <row r="43" spans="1:31" s="182" customFormat="1" ht="12.75" hidden="1" customHeight="1">
      <c r="A43" s="182">
        <f>IF(G43="ТАК",COUNTIF($G$17:$G43,"ТАК"),0)</f>
        <v>0</v>
      </c>
      <c r="B43" s="261"/>
      <c r="C43" s="182">
        <f>IF(G43="ТАК",COUNTIF($G$17:$G43,"ТАК"),0)</f>
        <v>0</v>
      </c>
      <c r="D43" s="496" t="str">
        <f>'Напрямки конкурса'!A28</f>
        <v>29М</v>
      </c>
      <c r="E43" s="262"/>
      <c r="F43" s="894" t="str">
        <f>'Напрямки конкурса'!B28</f>
        <v>Мережа</v>
      </c>
      <c r="G43" s="264"/>
      <c r="H43" s="899" t="str">
        <f>'Напрямки конкурса'!Q28</f>
        <v>проект</v>
      </c>
      <c r="I43" s="282"/>
      <c r="J43" s="470">
        <f>'Напрямки конкурса'!R28</f>
        <v>0</v>
      </c>
      <c r="K43" s="280" t="str">
        <f>'Напрямки конкурса'!P28</f>
        <v>12 місяців</v>
      </c>
      <c r="L43" s="877">
        <f t="shared" si="0"/>
        <v>0</v>
      </c>
      <c r="M43" s="878">
        <f t="shared" si="1"/>
        <v>0</v>
      </c>
      <c r="N43" s="879">
        <f t="shared" si="2"/>
        <v>0</v>
      </c>
      <c r="O43" s="880" t="str">
        <f>IF(G43=$O$2,IF(F43="мережа",(IF(K43=$AA$2,Закони!$AF$2,IF(K43=$AA$1,Закони!$AF$3))),IF(F43="альянс",(IF(K43=$AA$2,Закони!$AF$4,IF(K43=$AA$1,Закони!$AF$5,""))),"")),"")</f>
        <v/>
      </c>
      <c r="P43" s="881">
        <v>1</v>
      </c>
      <c r="Q43" s="881">
        <v>0.8</v>
      </c>
      <c r="R43" s="881">
        <f t="shared" si="3"/>
        <v>0.19999999999999996</v>
      </c>
      <c r="S43" s="882">
        <f t="shared" si="4"/>
        <v>0.19999999999999996</v>
      </c>
      <c r="T43" s="883"/>
      <c r="U43" s="884">
        <f t="shared" si="5"/>
        <v>0</v>
      </c>
      <c r="V43" s="885">
        <f>'Додаток 3.3 Бюджет проекту'!F52</f>
        <v>0</v>
      </c>
      <c r="W43" s="885">
        <f>'Додаток 3.3 Бюджет проекту'!G52</f>
        <v>0</v>
      </c>
      <c r="X43" s="885">
        <f>'Додаток 3.3 Бюджет проекту'!I52</f>
        <v>0</v>
      </c>
      <c r="Y43" s="886">
        <f>'Додаток 3.3 Бюджет проекту'!J52</f>
        <v>0</v>
      </c>
      <c r="Z43" s="887" t="e">
        <f t="shared" si="6"/>
        <v>#DIV/0!</v>
      </c>
      <c r="AA43" s="881" t="e">
        <f t="shared" si="7"/>
        <v>#DIV/0!</v>
      </c>
      <c r="AB43" s="881" t="e">
        <f t="shared" si="8"/>
        <v>#DIV/0!</v>
      </c>
      <c r="AC43" s="881" t="e">
        <f t="shared" si="9"/>
        <v>#DIV/0!</v>
      </c>
      <c r="AD43" s="888" t="e">
        <f t="shared" si="10"/>
        <v>#DIV/0!</v>
      </c>
      <c r="AE43" s="810" t="str">
        <f>'Напрямки конкурса'!S28</f>
        <v>Відкритий конкурс</v>
      </c>
    </row>
    <row r="44" spans="1:31" s="182" customFormat="1" ht="12.75" hidden="1" customHeight="1">
      <c r="A44" s="182">
        <f>IF(G44="ТАК",COUNTIF($G$17:$G44,"ТАК"),0)</f>
        <v>0</v>
      </c>
      <c r="B44" s="261"/>
      <c r="C44" s="182">
        <f>IF(G44="ТАК",COUNTIF($G$17:$G44,"ТАК"),0)</f>
        <v>0</v>
      </c>
      <c r="D44" s="496" t="str">
        <f>'Напрямки конкурса'!A29</f>
        <v>30М</v>
      </c>
      <c r="E44" s="262"/>
      <c r="F44" s="903" t="str">
        <f>'Напрямки конкурса'!B29</f>
        <v>Мережа</v>
      </c>
      <c r="G44" s="264"/>
      <c r="H44" s="899" t="str">
        <f>'Напрямки конкурса'!Q29</f>
        <v>клієнт</v>
      </c>
      <c r="I44" s="282"/>
      <c r="J44" s="470">
        <f>'Напрямки конкурса'!R29</f>
        <v>0</v>
      </c>
      <c r="K44" s="280" t="str">
        <f>'Напрямки конкурса'!P29</f>
        <v>12 місяців</v>
      </c>
      <c r="L44" s="265">
        <f t="shared" si="0"/>
        <v>0</v>
      </c>
      <c r="M44" s="266">
        <f t="shared" si="1"/>
        <v>0</v>
      </c>
      <c r="N44" s="497">
        <f t="shared" si="2"/>
        <v>0</v>
      </c>
      <c r="O44" s="484" t="str">
        <f>IF(G44=$O$2,IF(F44="мережа",(IF(K44=$AA$2,Закони!$AF$2,IF(K44=$AA$1,Закони!$AF$3))),IF(F44="альянс",(IF(K44=$AA$2,Закони!$AF$4,IF(K44=$AA$1,Закони!$AF$5,""))),"")),"")</f>
        <v/>
      </c>
      <c r="P44" s="280">
        <v>1</v>
      </c>
      <c r="Q44" s="280">
        <v>0.8</v>
      </c>
      <c r="R44" s="280">
        <f t="shared" si="3"/>
        <v>0.19999999999999996</v>
      </c>
      <c r="S44" s="539">
        <f t="shared" si="4"/>
        <v>0.19999999999999996</v>
      </c>
      <c r="T44" s="506"/>
      <c r="U44" s="512">
        <f t="shared" si="5"/>
        <v>0</v>
      </c>
      <c r="V44" s="267">
        <f>'Додаток 3.3 Бюджет проекту'!F53</f>
        <v>0</v>
      </c>
      <c r="W44" s="267">
        <f>'Додаток 3.3 Бюджет проекту'!G53</f>
        <v>0</v>
      </c>
      <c r="X44" s="267">
        <f>'Додаток 3.3 Бюджет проекту'!I53</f>
        <v>0</v>
      </c>
      <c r="Y44" s="513">
        <f>'Додаток 3.3 Бюджет проекту'!J53</f>
        <v>0</v>
      </c>
      <c r="Z44" s="523" t="e">
        <f t="shared" si="6"/>
        <v>#DIV/0!</v>
      </c>
      <c r="AA44" s="280" t="e">
        <f t="shared" si="7"/>
        <v>#DIV/0!</v>
      </c>
      <c r="AB44" s="280" t="e">
        <f t="shared" si="8"/>
        <v>#DIV/0!</v>
      </c>
      <c r="AC44" s="280" t="e">
        <f t="shared" si="9"/>
        <v>#DIV/0!</v>
      </c>
      <c r="AD44" s="524" t="e">
        <f t="shared" si="10"/>
        <v>#DIV/0!</v>
      </c>
      <c r="AE44" s="810" t="str">
        <f>'Напрямки конкурса'!S29</f>
        <v>НКТ</v>
      </c>
    </row>
    <row r="45" spans="1:31" s="182" customFormat="1" ht="12.75" hidden="1" customHeight="1">
      <c r="A45" s="182">
        <f>IF(G45="ТАК",COUNTIF($G$17:$G45,"ТАК"),0)</f>
        <v>0</v>
      </c>
      <c r="B45" s="261"/>
      <c r="C45" s="182">
        <f>IF(G45="ТАК",COUNTIF($G$17:$G45,"ТАК"),0)</f>
        <v>0</v>
      </c>
      <c r="D45" s="496" t="str">
        <f>'Напрямки конкурса'!A30</f>
        <v>35М</v>
      </c>
      <c r="E45" s="262"/>
      <c r="F45" s="894" t="str">
        <f>'Напрямки конкурса'!B30</f>
        <v>Мережа</v>
      </c>
      <c r="G45" s="264"/>
      <c r="H45" s="899" t="str">
        <f>'Напрямки конкурса'!Q30</f>
        <v>проект</v>
      </c>
      <c r="I45" s="282"/>
      <c r="J45" s="470">
        <f>'Напрямки конкурса'!R30</f>
        <v>0</v>
      </c>
      <c r="K45" s="280" t="str">
        <f>'Напрямки конкурса'!P30</f>
        <v>12 місяців</v>
      </c>
      <c r="L45" s="877">
        <f t="shared" si="0"/>
        <v>0</v>
      </c>
      <c r="M45" s="878">
        <f t="shared" si="1"/>
        <v>0</v>
      </c>
      <c r="N45" s="879">
        <f t="shared" si="2"/>
        <v>0</v>
      </c>
      <c r="O45" s="880" t="str">
        <f>IF(G45=$O$2,IF(F45="мережа",(IF(K45=$AA$2,Закони!$AF$2,IF(K45=$AA$1,Закони!$AF$3))),IF(F45="альянс",(IF(K45=$AA$2,Закони!$AF$4,IF(K45=$AA$1,Закони!$AF$5,""))),"")),"")</f>
        <v/>
      </c>
      <c r="P45" s="881">
        <v>1</v>
      </c>
      <c r="Q45" s="881">
        <v>0.8</v>
      </c>
      <c r="R45" s="881">
        <f t="shared" si="3"/>
        <v>0.19999999999999996</v>
      </c>
      <c r="S45" s="882">
        <f t="shared" si="4"/>
        <v>0.19999999999999996</v>
      </c>
      <c r="T45" s="883"/>
      <c r="U45" s="884">
        <f t="shared" si="5"/>
        <v>0</v>
      </c>
      <c r="V45" s="885">
        <f>'Додаток 3.3 Бюджет проекту'!F54</f>
        <v>0</v>
      </c>
      <c r="W45" s="885">
        <f>'Додаток 3.3 Бюджет проекту'!G54</f>
        <v>0</v>
      </c>
      <c r="X45" s="885">
        <f>'Додаток 3.3 Бюджет проекту'!I54</f>
        <v>0</v>
      </c>
      <c r="Y45" s="886">
        <f>'Додаток 3.3 Бюджет проекту'!J54</f>
        <v>0</v>
      </c>
      <c r="Z45" s="887" t="e">
        <f t="shared" si="6"/>
        <v>#DIV/0!</v>
      </c>
      <c r="AA45" s="881" t="e">
        <f t="shared" si="7"/>
        <v>#DIV/0!</v>
      </c>
      <c r="AB45" s="881" t="e">
        <f t="shared" si="8"/>
        <v>#DIV/0!</v>
      </c>
      <c r="AC45" s="881" t="e">
        <f t="shared" si="9"/>
        <v>#DIV/0!</v>
      </c>
      <c r="AD45" s="888" t="e">
        <f t="shared" si="10"/>
        <v>#DIV/0!</v>
      </c>
      <c r="AE45" s="810" t="str">
        <f>'Напрямки конкурса'!S30</f>
        <v>Відкритий конкурс</v>
      </c>
    </row>
    <row r="46" spans="1:31" s="182" customFormat="1" ht="12.75" hidden="1">
      <c r="A46" s="182">
        <f>IF(G46="ТАК",COUNTIF($G$17:$G46,"ТАК"),0)</f>
        <v>0</v>
      </c>
      <c r="B46" s="261"/>
      <c r="C46" s="182">
        <f>IF(G46="ТАК",COUNTIF($G$17:$G46,"ТАК"),0)</f>
        <v>0</v>
      </c>
      <c r="D46" s="496" t="str">
        <f>'Напрямки конкурса'!A31</f>
        <v>36М</v>
      </c>
      <c r="E46" s="896"/>
      <c r="F46" s="894" t="str">
        <f>'Напрямки конкурса'!B31</f>
        <v>Мережа</v>
      </c>
      <c r="G46" s="264"/>
      <c r="H46" s="899" t="str">
        <f>'Напрямки конкурса'!Q31</f>
        <v>проект</v>
      </c>
      <c r="I46" s="282"/>
      <c r="J46" s="470">
        <f>'Напрямки конкурса'!R31</f>
        <v>0</v>
      </c>
      <c r="K46" s="280" t="str">
        <f>'Напрямки конкурса'!P31</f>
        <v>12 місяців</v>
      </c>
      <c r="L46" s="877">
        <f t="shared" si="0"/>
        <v>0</v>
      </c>
      <c r="M46" s="878">
        <f t="shared" si="1"/>
        <v>0</v>
      </c>
      <c r="N46" s="879">
        <f t="shared" si="2"/>
        <v>0</v>
      </c>
      <c r="O46" s="880" t="str">
        <f>IF(G46=$O$2,IF(F46="мережа",(IF(K46=$AA$2,Закони!$AF$2,IF(K46=$AA$1,Закони!$AF$3))),IF(F46="альянс",(IF(K46=$AA$2,Закони!$AF$4,IF(K46=$AA$1,Закони!$AF$5,""))),"")),"")</f>
        <v/>
      </c>
      <c r="P46" s="881">
        <v>1</v>
      </c>
      <c r="Q46" s="881">
        <v>0.8</v>
      </c>
      <c r="R46" s="881">
        <f t="shared" si="3"/>
        <v>0.19999999999999996</v>
      </c>
      <c r="S46" s="882">
        <f t="shared" si="4"/>
        <v>0.19999999999999996</v>
      </c>
      <c r="T46" s="883"/>
      <c r="U46" s="884">
        <f t="shared" si="5"/>
        <v>0</v>
      </c>
      <c r="V46" s="885">
        <f>'Додаток 3.3 Бюджет проекту'!F55</f>
        <v>0</v>
      </c>
      <c r="W46" s="885">
        <f>'Додаток 3.3 Бюджет проекту'!G55</f>
        <v>0</v>
      </c>
      <c r="X46" s="885">
        <f>'Додаток 3.3 Бюджет проекту'!I55</f>
        <v>0</v>
      </c>
      <c r="Y46" s="886">
        <f>'Додаток 3.3 Бюджет проекту'!J55</f>
        <v>0</v>
      </c>
      <c r="Z46" s="887" t="e">
        <f t="shared" si="6"/>
        <v>#DIV/0!</v>
      </c>
      <c r="AA46" s="881" t="e">
        <f t="shared" si="7"/>
        <v>#DIV/0!</v>
      </c>
      <c r="AB46" s="881" t="e">
        <f t="shared" si="8"/>
        <v>#DIV/0!</v>
      </c>
      <c r="AC46" s="881" t="e">
        <f t="shared" si="9"/>
        <v>#DIV/0!</v>
      </c>
      <c r="AD46" s="888" t="e">
        <f t="shared" si="10"/>
        <v>#DIV/0!</v>
      </c>
      <c r="AE46" s="810" t="str">
        <f>'Напрямки конкурса'!S31</f>
        <v>Відкритий конкурс</v>
      </c>
    </row>
    <row r="47" spans="1:31" s="182" customFormat="1" ht="12.75" hidden="1" customHeight="1">
      <c r="A47" s="182">
        <f>IF(G47="ТАК",COUNTIF($G$17:$G47,"ТАК"),0)</f>
        <v>0</v>
      </c>
      <c r="B47" s="261"/>
      <c r="C47" s="182">
        <f>IF(G47="ТАК",COUNTIF($G$17:$G47,"ТАК"),0)</f>
        <v>0</v>
      </c>
      <c r="D47" s="496" t="str">
        <f>'Напрямки конкурса'!A32</f>
        <v>37М</v>
      </c>
      <c r="E47" s="262"/>
      <c r="F47" s="894" t="str">
        <f>'Напрямки конкурса'!B32</f>
        <v>Мережа</v>
      </c>
      <c r="G47" s="264"/>
      <c r="H47" s="899" t="str">
        <f>'Напрямки конкурса'!Q32</f>
        <v>проект</v>
      </c>
      <c r="I47" s="282"/>
      <c r="J47" s="470">
        <f>'Напрямки конкурса'!R32</f>
        <v>0</v>
      </c>
      <c r="K47" s="280" t="str">
        <f>'Напрямки конкурса'!P32</f>
        <v>12 місяців</v>
      </c>
      <c r="L47" s="877">
        <f t="shared" si="0"/>
        <v>0</v>
      </c>
      <c r="M47" s="878">
        <f t="shared" si="1"/>
        <v>0</v>
      </c>
      <c r="N47" s="879">
        <f t="shared" si="2"/>
        <v>0</v>
      </c>
      <c r="O47" s="880" t="str">
        <f>IF(G47=$O$2,IF(F47="мережа",(IF(K47=$AA$2,Закони!$AF$2,IF(K47=$AA$1,Закони!$AF$3))),IF(F47="альянс",(IF(K47=$AA$2,Закони!$AF$4,IF(K47=$AA$1,Закони!$AF$5,""))),"")),"")</f>
        <v/>
      </c>
      <c r="P47" s="881">
        <v>1</v>
      </c>
      <c r="Q47" s="881">
        <v>0.8</v>
      </c>
      <c r="R47" s="881">
        <f t="shared" si="3"/>
        <v>0.19999999999999996</v>
      </c>
      <c r="S47" s="882">
        <f t="shared" si="4"/>
        <v>0.19999999999999996</v>
      </c>
      <c r="T47" s="883"/>
      <c r="U47" s="884">
        <f t="shared" si="5"/>
        <v>0</v>
      </c>
      <c r="V47" s="885">
        <f>'Додаток 3.3 Бюджет проекту'!F56</f>
        <v>0</v>
      </c>
      <c r="W47" s="885">
        <f>'Додаток 3.3 Бюджет проекту'!G56</f>
        <v>0</v>
      </c>
      <c r="X47" s="885">
        <f>'Додаток 3.3 Бюджет проекту'!I56</f>
        <v>0</v>
      </c>
      <c r="Y47" s="886">
        <f>'Додаток 3.3 Бюджет проекту'!J56</f>
        <v>0</v>
      </c>
      <c r="Z47" s="887" t="e">
        <f t="shared" si="6"/>
        <v>#DIV/0!</v>
      </c>
      <c r="AA47" s="881" t="e">
        <f t="shared" si="7"/>
        <v>#DIV/0!</v>
      </c>
      <c r="AB47" s="881" t="e">
        <f t="shared" si="8"/>
        <v>#DIV/0!</v>
      </c>
      <c r="AC47" s="881" t="e">
        <f t="shared" si="9"/>
        <v>#DIV/0!</v>
      </c>
      <c r="AD47" s="888" t="e">
        <f t="shared" si="10"/>
        <v>#DIV/0!</v>
      </c>
      <c r="AE47" s="810" t="str">
        <f>'Напрямки конкурса'!S32</f>
        <v>Відкритий конкурс</v>
      </c>
    </row>
    <row r="48" spans="1:31" s="182" customFormat="1" ht="12.75" hidden="1" customHeight="1">
      <c r="A48" s="182">
        <f>IF(G48="ТАК",COUNTIF($G$17:$G48,"ТАК"),0)</f>
        <v>0</v>
      </c>
      <c r="B48" s="261"/>
      <c r="C48" s="182">
        <f>IF(G48="ТАК",COUNTIF($G$17:$G48,"ТАК"),0)</f>
        <v>0</v>
      </c>
      <c r="D48" s="496" t="str">
        <f>'Напрямки конкурса'!A33</f>
        <v>38М</v>
      </c>
      <c r="E48" s="262"/>
      <c r="F48" s="894" t="str">
        <f>'Напрямки конкурса'!B33</f>
        <v>Мережа</v>
      </c>
      <c r="G48" s="264"/>
      <c r="H48" s="899" t="str">
        <f>'Напрямки конкурса'!Q33</f>
        <v>проект</v>
      </c>
      <c r="I48" s="282"/>
      <c r="J48" s="470">
        <f>'Напрямки конкурса'!R33</f>
        <v>0</v>
      </c>
      <c r="K48" s="280" t="str">
        <f>'Напрямки конкурса'!P33</f>
        <v>12 місяців</v>
      </c>
      <c r="L48" s="877">
        <f t="shared" si="0"/>
        <v>0</v>
      </c>
      <c r="M48" s="878">
        <f t="shared" si="1"/>
        <v>0</v>
      </c>
      <c r="N48" s="879">
        <f t="shared" si="2"/>
        <v>0</v>
      </c>
      <c r="O48" s="880" t="str">
        <f>IF(G48=$O$2,IF(F48="мережа",(IF(K48=$AA$2,Закони!$AF$2,IF(K48=$AA$1,Закони!$AF$3))),IF(F48="альянс",(IF(K48=$AA$2,Закони!$AF$4,IF(K48=$AA$1,Закони!$AF$5,""))),"")),"")</f>
        <v/>
      </c>
      <c r="P48" s="881">
        <v>1</v>
      </c>
      <c r="Q48" s="881">
        <v>0.8</v>
      </c>
      <c r="R48" s="881">
        <f t="shared" si="3"/>
        <v>0.19999999999999996</v>
      </c>
      <c r="S48" s="882">
        <f t="shared" si="4"/>
        <v>0.19999999999999996</v>
      </c>
      <c r="T48" s="883"/>
      <c r="U48" s="884">
        <f t="shared" si="5"/>
        <v>0</v>
      </c>
      <c r="V48" s="885">
        <f>'Додаток 3.3 Бюджет проекту'!F57</f>
        <v>0</v>
      </c>
      <c r="W48" s="885">
        <f>'Додаток 3.3 Бюджет проекту'!G57</f>
        <v>0</v>
      </c>
      <c r="X48" s="885">
        <f>'Додаток 3.3 Бюджет проекту'!I57</f>
        <v>0</v>
      </c>
      <c r="Y48" s="886">
        <f>'Додаток 3.3 Бюджет проекту'!J57</f>
        <v>0</v>
      </c>
      <c r="Z48" s="887" t="e">
        <f t="shared" si="6"/>
        <v>#DIV/0!</v>
      </c>
      <c r="AA48" s="881" t="e">
        <f t="shared" si="7"/>
        <v>#DIV/0!</v>
      </c>
      <c r="AB48" s="881" t="e">
        <f t="shared" si="8"/>
        <v>#DIV/0!</v>
      </c>
      <c r="AC48" s="881" t="e">
        <f t="shared" si="9"/>
        <v>#DIV/0!</v>
      </c>
      <c r="AD48" s="888" t="e">
        <f t="shared" si="10"/>
        <v>#DIV/0!</v>
      </c>
      <c r="AE48" s="810" t="str">
        <f>'Напрямки конкурса'!S33</f>
        <v>Відкритий конкурс</v>
      </c>
    </row>
    <row r="49" spans="1:31" s="182" customFormat="1" ht="12.75" hidden="1" customHeight="1">
      <c r="A49" s="182">
        <f>IF(G49="ТАК",COUNTIF($G$17:$G49,"ТАК"),0)</f>
        <v>0</v>
      </c>
      <c r="B49" s="261"/>
      <c r="C49" s="182">
        <f>IF(G49="ТАК",COUNTIF($G$17:$G49,"ТАК"),0)</f>
        <v>0</v>
      </c>
      <c r="D49" s="496" t="str">
        <f>'Напрямки конкурса'!A34</f>
        <v>39М</v>
      </c>
      <c r="E49" s="262"/>
      <c r="F49" s="894" t="str">
        <f>'Напрямки конкурса'!B34</f>
        <v>Мережа</v>
      </c>
      <c r="G49" s="264"/>
      <c r="H49" s="899" t="str">
        <f>'Напрямки конкурса'!Q34</f>
        <v>проект</v>
      </c>
      <c r="I49" s="282"/>
      <c r="J49" s="470">
        <f>'Напрямки конкурса'!R34</f>
        <v>0</v>
      </c>
      <c r="K49" s="280" t="str">
        <f>'Напрямки конкурса'!P34</f>
        <v>12 місяців</v>
      </c>
      <c r="L49" s="877">
        <f t="shared" si="0"/>
        <v>0</v>
      </c>
      <c r="M49" s="878">
        <f t="shared" si="1"/>
        <v>0</v>
      </c>
      <c r="N49" s="879">
        <f t="shared" si="2"/>
        <v>0</v>
      </c>
      <c r="O49" s="880" t="str">
        <f>IF(G49=$O$2,IF(F49="мережа",(IF(K49=$AA$2,Закони!$AF$2,IF(K49=$AA$1,Закони!$AF$3))),IF(F49="альянс",(IF(K49=$AA$2,Закони!$AF$4,IF(K49=$AA$1,Закони!$AF$5,""))),"")),"")</f>
        <v/>
      </c>
      <c r="P49" s="881">
        <v>1</v>
      </c>
      <c r="Q49" s="881">
        <v>0.8</v>
      </c>
      <c r="R49" s="881">
        <f t="shared" si="3"/>
        <v>0.19999999999999996</v>
      </c>
      <c r="S49" s="882">
        <f t="shared" si="4"/>
        <v>0.19999999999999996</v>
      </c>
      <c r="T49" s="883"/>
      <c r="U49" s="884">
        <f t="shared" si="5"/>
        <v>0</v>
      </c>
      <c r="V49" s="885">
        <f>'Додаток 3.3 Бюджет проекту'!F58</f>
        <v>0</v>
      </c>
      <c r="W49" s="885">
        <f>'Додаток 3.3 Бюджет проекту'!G58</f>
        <v>0</v>
      </c>
      <c r="X49" s="885">
        <f>'Додаток 3.3 Бюджет проекту'!I58</f>
        <v>0</v>
      </c>
      <c r="Y49" s="886">
        <f>'Додаток 3.3 Бюджет проекту'!J58</f>
        <v>0</v>
      </c>
      <c r="Z49" s="887" t="e">
        <f t="shared" si="6"/>
        <v>#DIV/0!</v>
      </c>
      <c r="AA49" s="881" t="e">
        <f t="shared" si="7"/>
        <v>#DIV/0!</v>
      </c>
      <c r="AB49" s="881" t="e">
        <f t="shared" si="8"/>
        <v>#DIV/0!</v>
      </c>
      <c r="AC49" s="881" t="e">
        <f t="shared" si="9"/>
        <v>#DIV/0!</v>
      </c>
      <c r="AD49" s="888" t="e">
        <f t="shared" si="10"/>
        <v>#DIV/0!</v>
      </c>
      <c r="AE49" s="810" t="str">
        <f>'Напрямки конкурса'!S34</f>
        <v>Відкритий конкурс</v>
      </c>
    </row>
    <row r="50" spans="1:31" s="182" customFormat="1" ht="12.75" hidden="1">
      <c r="A50" s="182">
        <f>IF(G50="ТАК",COUNTIF($G$17:$G50,"ТАК"),0)</f>
        <v>0</v>
      </c>
      <c r="B50" s="261"/>
      <c r="C50" s="182">
        <f>IF(G50="ТАК",COUNTIF($G$17:$G50,"ТАК"),0)</f>
        <v>0</v>
      </c>
      <c r="D50" s="496" t="str">
        <f>'Напрямки конкурса'!A35</f>
        <v>40М</v>
      </c>
      <c r="E50" s="896"/>
      <c r="F50" s="894" t="str">
        <f>'Напрямки конкурса'!B35</f>
        <v>Мережа</v>
      </c>
      <c r="G50" s="264"/>
      <c r="H50" s="899" t="str">
        <f>'Напрямки конкурса'!Q35</f>
        <v>проект</v>
      </c>
      <c r="I50" s="282"/>
      <c r="J50" s="470">
        <f>'Напрямки конкурса'!R35</f>
        <v>0</v>
      </c>
      <c r="K50" s="280" t="str">
        <f>'Напрямки конкурса'!P35</f>
        <v>12 місяців</v>
      </c>
      <c r="L50" s="877">
        <f t="shared" si="0"/>
        <v>0</v>
      </c>
      <c r="M50" s="878">
        <f t="shared" si="1"/>
        <v>0</v>
      </c>
      <c r="N50" s="879">
        <f t="shared" si="2"/>
        <v>0</v>
      </c>
      <c r="O50" s="880" t="str">
        <f>IF(G50=$O$2,IF(F50="мережа",(IF(K50=$AA$2,Закони!$AF$2,IF(K50=$AA$1,Закони!$AF$3))),IF(F50="альянс",(IF(K50=$AA$2,Закони!$AF$4,IF(K50=$AA$1,Закони!$AF$5,""))),"")),"")</f>
        <v/>
      </c>
      <c r="P50" s="881">
        <v>1</v>
      </c>
      <c r="Q50" s="881">
        <v>0.8</v>
      </c>
      <c r="R50" s="881">
        <f t="shared" si="3"/>
        <v>0.19999999999999996</v>
      </c>
      <c r="S50" s="882">
        <f t="shared" si="4"/>
        <v>0.19999999999999996</v>
      </c>
      <c r="T50" s="883"/>
      <c r="U50" s="884">
        <f t="shared" si="5"/>
        <v>0</v>
      </c>
      <c r="V50" s="885">
        <f>'Додаток 3.3 Бюджет проекту'!F59</f>
        <v>0</v>
      </c>
      <c r="W50" s="885">
        <f>'Додаток 3.3 Бюджет проекту'!G59</f>
        <v>0</v>
      </c>
      <c r="X50" s="885">
        <f>'Додаток 3.3 Бюджет проекту'!I59</f>
        <v>0</v>
      </c>
      <c r="Y50" s="886">
        <f>'Додаток 3.3 Бюджет проекту'!J59</f>
        <v>0</v>
      </c>
      <c r="Z50" s="887" t="e">
        <f t="shared" si="6"/>
        <v>#DIV/0!</v>
      </c>
      <c r="AA50" s="881" t="e">
        <f t="shared" si="7"/>
        <v>#DIV/0!</v>
      </c>
      <c r="AB50" s="881" t="e">
        <f t="shared" si="8"/>
        <v>#DIV/0!</v>
      </c>
      <c r="AC50" s="881" t="e">
        <f t="shared" si="9"/>
        <v>#DIV/0!</v>
      </c>
      <c r="AD50" s="888" t="e">
        <f t="shared" si="10"/>
        <v>#DIV/0!</v>
      </c>
      <c r="AE50" s="810" t="str">
        <f>'Напрямки конкурса'!S35</f>
        <v>Відкритий конкурс</v>
      </c>
    </row>
    <row r="51" spans="1:31" s="182" customFormat="1" ht="12.75" hidden="1" customHeight="1">
      <c r="A51" s="182">
        <f>IF(G51="ТАК",COUNTIF($G$17:$G51,"ТАК"),0)</f>
        <v>0</v>
      </c>
      <c r="B51" s="261"/>
      <c r="C51" s="182">
        <f>IF(G51="ТАК",COUNTIF($G$17:$G51,"ТАК"),0)</f>
        <v>0</v>
      </c>
      <c r="D51" s="496" t="str">
        <f>'Напрямки конкурса'!A36</f>
        <v>50М</v>
      </c>
      <c r="E51" s="262"/>
      <c r="F51" s="894" t="str">
        <f>'Напрямки конкурса'!B36</f>
        <v>Мережа</v>
      </c>
      <c r="G51" s="264"/>
      <c r="H51" s="899" t="str">
        <f>'Напрямки конкурса'!Q36</f>
        <v>клієнт</v>
      </c>
      <c r="I51" s="282"/>
      <c r="J51" s="470">
        <f>'Напрямки конкурса'!R36</f>
        <v>0</v>
      </c>
      <c r="K51" s="280" t="str">
        <f>'Напрямки конкурса'!P36</f>
        <v>10 місяців</v>
      </c>
      <c r="L51" s="877">
        <f t="shared" si="0"/>
        <v>0</v>
      </c>
      <c r="M51" s="878">
        <f t="shared" si="1"/>
        <v>0</v>
      </c>
      <c r="N51" s="879">
        <f t="shared" si="2"/>
        <v>0</v>
      </c>
      <c r="O51" s="880" t="str">
        <f>IF(G51=$O$2,"Мережа_АДМ_12","")</f>
        <v/>
      </c>
      <c r="P51" s="881">
        <v>1</v>
      </c>
      <c r="Q51" s="881">
        <v>0.8</v>
      </c>
      <c r="R51" s="881">
        <f t="shared" si="3"/>
        <v>0.19999999999999996</v>
      </c>
      <c r="S51" s="882">
        <f t="shared" si="4"/>
        <v>0.19999999999999996</v>
      </c>
      <c r="T51" s="883"/>
      <c r="U51" s="884">
        <f t="shared" si="5"/>
        <v>0</v>
      </c>
      <c r="V51" s="885">
        <f>'Додаток 3.3 Бюджет проекту'!F60</f>
        <v>0</v>
      </c>
      <c r="W51" s="885">
        <f>'Додаток 3.3 Бюджет проекту'!G60</f>
        <v>0</v>
      </c>
      <c r="X51" s="885">
        <f>'Додаток 3.3 Бюджет проекту'!I60</f>
        <v>0</v>
      </c>
      <c r="Y51" s="886">
        <f>'Додаток 3.3 Бюджет проекту'!J60</f>
        <v>0</v>
      </c>
      <c r="Z51" s="887" t="e">
        <f t="shared" si="6"/>
        <v>#DIV/0!</v>
      </c>
      <c r="AA51" s="881" t="e">
        <f t="shared" si="7"/>
        <v>#DIV/0!</v>
      </c>
      <c r="AB51" s="881" t="e">
        <f t="shared" si="8"/>
        <v>#DIV/0!</v>
      </c>
      <c r="AC51" s="881" t="e">
        <f t="shared" si="9"/>
        <v>#DIV/0!</v>
      </c>
      <c r="AD51" s="888" t="e">
        <f t="shared" si="10"/>
        <v>#DIV/0!</v>
      </c>
      <c r="AE51" s="810" t="str">
        <f>'Напрямки конкурса'!S36</f>
        <v>Відкритий конкурс/НКТ</v>
      </c>
    </row>
    <row r="52" spans="1:31" s="182" customFormat="1" ht="12.75" hidden="1">
      <c r="A52" s="182">
        <f>IF(G52="ТАК",COUNTIF($G$17:$G52,"ТАК"),0)</f>
        <v>0</v>
      </c>
      <c r="B52" s="261"/>
      <c r="C52" s="182">
        <f>IF(G52="ТАК",COUNTIF($G$17:$G52,"ТАК"),0)</f>
        <v>0</v>
      </c>
      <c r="D52" s="496" t="str">
        <f>'Напрямки конкурса'!A37</f>
        <v>51М</v>
      </c>
      <c r="E52" s="262"/>
      <c r="F52" s="894" t="str">
        <f>'Напрямки конкурса'!B37</f>
        <v>Мережа</v>
      </c>
      <c r="G52" s="264"/>
      <c r="H52" s="899" t="str">
        <f>'Напрямки конкурса'!Q37</f>
        <v>клієнт</v>
      </c>
      <c r="I52" s="282"/>
      <c r="J52" s="470">
        <f>'Напрямки конкурса'!R37</f>
        <v>0</v>
      </c>
      <c r="K52" s="280" t="str">
        <f>'Напрямки конкурса'!P37</f>
        <v>10 місяців</v>
      </c>
      <c r="L52" s="877">
        <f t="shared" si="0"/>
        <v>0</v>
      </c>
      <c r="M52" s="878">
        <f t="shared" si="1"/>
        <v>0</v>
      </c>
      <c r="N52" s="879">
        <f t="shared" si="2"/>
        <v>0</v>
      </c>
      <c r="O52" s="880" t="str">
        <f>IF(G52=$O$2,"Мережа_АДМ_12","")</f>
        <v/>
      </c>
      <c r="P52" s="881">
        <v>1</v>
      </c>
      <c r="Q52" s="881">
        <v>0.8</v>
      </c>
      <c r="R52" s="881">
        <f t="shared" si="3"/>
        <v>0.19999999999999996</v>
      </c>
      <c r="S52" s="882">
        <f t="shared" si="4"/>
        <v>0.19999999999999996</v>
      </c>
      <c r="T52" s="883"/>
      <c r="U52" s="884">
        <f t="shared" si="5"/>
        <v>0</v>
      </c>
      <c r="V52" s="885">
        <f>'Додаток 3.3 Бюджет проекту'!F61</f>
        <v>0</v>
      </c>
      <c r="W52" s="885">
        <f>'Додаток 3.3 Бюджет проекту'!G61</f>
        <v>0</v>
      </c>
      <c r="X52" s="885">
        <f>'Додаток 3.3 Бюджет проекту'!I61</f>
        <v>0</v>
      </c>
      <c r="Y52" s="886">
        <f>'Додаток 3.3 Бюджет проекту'!J61</f>
        <v>0</v>
      </c>
      <c r="Z52" s="887" t="e">
        <f t="shared" si="6"/>
        <v>#DIV/0!</v>
      </c>
      <c r="AA52" s="881" t="e">
        <f t="shared" si="7"/>
        <v>#DIV/0!</v>
      </c>
      <c r="AB52" s="881" t="e">
        <f t="shared" si="8"/>
        <v>#DIV/0!</v>
      </c>
      <c r="AC52" s="881" t="e">
        <f t="shared" si="9"/>
        <v>#DIV/0!</v>
      </c>
      <c r="AD52" s="888" t="e">
        <f t="shared" si="10"/>
        <v>#DIV/0!</v>
      </c>
      <c r="AE52" s="810" t="str">
        <f>'Напрямки конкурса'!S37</f>
        <v>Відкритий конкурс</v>
      </c>
    </row>
    <row r="53" spans="1:31" s="182" customFormat="1" ht="12.75" hidden="1">
      <c r="A53" s="182">
        <f>IF(G53="ТАК",COUNTIF($G$17:$G53,"ТАК"),0)</f>
        <v>0</v>
      </c>
      <c r="B53" s="261"/>
      <c r="C53" s="182">
        <f>IF(G53="ТАК",COUNTIF($G$17:$G53,"ТАК"),0)</f>
        <v>0</v>
      </c>
      <c r="D53" s="496">
        <f>'Напрямки конкурса'!A38</f>
        <v>0</v>
      </c>
      <c r="E53" s="262"/>
      <c r="F53" s="263">
        <f>'Напрямки конкурса'!B38</f>
        <v>0</v>
      </c>
      <c r="G53" s="264"/>
      <c r="H53" s="899">
        <f>'Напрямки конкурса'!Q38</f>
        <v>0</v>
      </c>
      <c r="I53" s="282"/>
      <c r="J53" s="470">
        <f>'Напрямки конкурса'!R38</f>
        <v>0</v>
      </c>
      <c r="K53" s="280">
        <f>'Напрямки конкурса'!P38</f>
        <v>0</v>
      </c>
      <c r="L53" s="265">
        <f t="shared" si="0"/>
        <v>0</v>
      </c>
      <c r="M53" s="266">
        <f t="shared" si="1"/>
        <v>0</v>
      </c>
      <c r="N53" s="497">
        <f t="shared" si="2"/>
        <v>0</v>
      </c>
      <c r="O53" s="484" t="str">
        <f>IF(G53=$O$2,IF(F53="мережа",(IF(K53=$AA$2,Закони!$AF$2,IF(K53=$AA$1,Закони!$AF$3))),IF(F53="альянс",(IF(K53=$AA$2,Закони!$AF$4,IF(K53=$AA$1,Закони!$AF$5,""))),"")),"")</f>
        <v/>
      </c>
      <c r="P53" s="280">
        <v>1</v>
      </c>
      <c r="Q53" s="280">
        <v>0.8</v>
      </c>
      <c r="R53" s="280">
        <f t="shared" si="3"/>
        <v>0.19999999999999996</v>
      </c>
      <c r="S53" s="539">
        <f t="shared" si="4"/>
        <v>0.19999999999999996</v>
      </c>
      <c r="T53" s="506"/>
      <c r="U53" s="512">
        <f>V53+W53+X53+Y53</f>
        <v>0</v>
      </c>
      <c r="V53" s="267">
        <f>'Додаток 3.3 Бюджет проекту'!F62</f>
        <v>0</v>
      </c>
      <c r="W53" s="267">
        <f>'Додаток 3.3 Бюджет проекту'!G62</f>
        <v>0</v>
      </c>
      <c r="X53" s="267">
        <f>'Додаток 3.3 Бюджет проекту'!I62</f>
        <v>0</v>
      </c>
      <c r="Y53" s="513">
        <f>'Додаток 3.3 Бюджет проекту'!J62</f>
        <v>0</v>
      </c>
      <c r="Z53" s="523" t="e">
        <f t="shared" si="6"/>
        <v>#DIV/0!</v>
      </c>
      <c r="AA53" s="280" t="e">
        <f t="shared" ref="AA53:AB56" si="11">V53/(X53+V53)</f>
        <v>#DIV/0!</v>
      </c>
      <c r="AB53" s="280" t="e">
        <f t="shared" si="11"/>
        <v>#DIV/0!</v>
      </c>
      <c r="AC53" s="280" t="e">
        <f t="shared" ref="AC53:AD56" si="12">X53/(X53+V53)</f>
        <v>#DIV/0!</v>
      </c>
      <c r="AD53" s="524" t="e">
        <f t="shared" si="12"/>
        <v>#DIV/0!</v>
      </c>
      <c r="AE53" s="810">
        <f>'Напрямки конкурса'!S38</f>
        <v>0</v>
      </c>
    </row>
    <row r="54" spans="1:31" s="182" customFormat="1" ht="12.75" hidden="1">
      <c r="A54" s="182">
        <f>IF(G54="ТАК",COUNTIF($G$17:$G54,"ТАК"),0)</f>
        <v>0</v>
      </c>
      <c r="B54" s="261"/>
      <c r="C54" s="182">
        <f>IF(G54="ТАК",COUNTIF($G$17:$G54,"ТАК"),0)</f>
        <v>0</v>
      </c>
      <c r="D54" s="496">
        <f>'Напрямки конкурса'!A39</f>
        <v>0</v>
      </c>
      <c r="E54" s="262"/>
      <c r="F54" s="263">
        <f>'Напрямки конкурса'!B39</f>
        <v>0</v>
      </c>
      <c r="G54" s="264"/>
      <c r="H54" s="899">
        <f>'Напрямки конкурса'!Q39</f>
        <v>0</v>
      </c>
      <c r="I54" s="282"/>
      <c r="J54" s="470">
        <f>'Напрямки конкурса'!R39</f>
        <v>0</v>
      </c>
      <c r="K54" s="280">
        <f>'Напрямки конкурса'!P39</f>
        <v>0</v>
      </c>
      <c r="L54" s="265">
        <f t="shared" si="0"/>
        <v>0</v>
      </c>
      <c r="M54" s="266">
        <f t="shared" si="1"/>
        <v>0</v>
      </c>
      <c r="N54" s="497">
        <f t="shared" si="2"/>
        <v>0</v>
      </c>
      <c r="O54" s="484" t="str">
        <f>IF(G54=$O$2,IF(F54="мережа",(IF(K54=$AA$2,Закони!$AF$2,IF(K54=$AA$1,Закони!$AF$3))),IF(F54="альянс",(IF(K54=$AA$2,Закони!$AF$4,IF(K54=$AA$1,Закони!$AF$5,""))),"")),"")</f>
        <v/>
      </c>
      <c r="P54" s="280">
        <v>1</v>
      </c>
      <c r="Q54" s="280">
        <v>0.8</v>
      </c>
      <c r="R54" s="280">
        <f t="shared" si="3"/>
        <v>0.19999999999999996</v>
      </c>
      <c r="S54" s="539">
        <f t="shared" si="4"/>
        <v>0.19999999999999996</v>
      </c>
      <c r="T54" s="506"/>
      <c r="U54" s="512">
        <f>V54+W54+X54+Y54</f>
        <v>0</v>
      </c>
      <c r="V54" s="267">
        <f>'Додаток 3.3 Бюджет проекту'!F63</f>
        <v>0</v>
      </c>
      <c r="W54" s="267">
        <f>'Додаток 3.3 Бюджет проекту'!G63</f>
        <v>0</v>
      </c>
      <c r="X54" s="267">
        <f>'Додаток 3.3 Бюджет проекту'!I63</f>
        <v>0</v>
      </c>
      <c r="Y54" s="513">
        <f>'Додаток 3.3 Бюджет проекту'!J63</f>
        <v>0</v>
      </c>
      <c r="Z54" s="523" t="e">
        <f t="shared" si="6"/>
        <v>#DIV/0!</v>
      </c>
      <c r="AA54" s="280" t="e">
        <f t="shared" si="11"/>
        <v>#DIV/0!</v>
      </c>
      <c r="AB54" s="280" t="e">
        <f t="shared" si="11"/>
        <v>#DIV/0!</v>
      </c>
      <c r="AC54" s="280" t="e">
        <f t="shared" si="12"/>
        <v>#DIV/0!</v>
      </c>
      <c r="AD54" s="524" t="e">
        <f t="shared" si="12"/>
        <v>#DIV/0!</v>
      </c>
      <c r="AE54" s="810">
        <f>'Напрямки конкурса'!S39</f>
        <v>0</v>
      </c>
    </row>
    <row r="55" spans="1:31" s="541" customFormat="1" ht="12.75" hidden="1">
      <c r="A55" s="541">
        <f>IF(G55="ТАК",COUNTIF($G$17:$G55,"ТАК"),0)</f>
        <v>0</v>
      </c>
      <c r="B55" s="542"/>
      <c r="C55" s="182">
        <f>IF(G55="ТАК",COUNTIF($G$17:$G55,"ТАК"),0)</f>
        <v>0</v>
      </c>
      <c r="D55" s="543">
        <f>'Напрямки конкурса'!A40</f>
        <v>0</v>
      </c>
      <c r="E55" s="544"/>
      <c r="F55" s="545">
        <f>'Напрямки конкурса'!B40</f>
        <v>0</v>
      </c>
      <c r="G55" s="264"/>
      <c r="H55" s="900">
        <f>'Напрямки конкурса'!Q40</f>
        <v>0</v>
      </c>
      <c r="I55" s="220"/>
      <c r="J55" s="546">
        <f>'Напрямки конкурса'!R40</f>
        <v>0</v>
      </c>
      <c r="K55" s="547">
        <f>'Напрямки конкурса'!P40</f>
        <v>0</v>
      </c>
      <c r="L55" s="548">
        <f t="shared" si="0"/>
        <v>0</v>
      </c>
      <c r="M55" s="549">
        <f t="shared" si="1"/>
        <v>0</v>
      </c>
      <c r="N55" s="550">
        <f t="shared" si="2"/>
        <v>0</v>
      </c>
      <c r="O55" s="484" t="str">
        <f>IF(G55=$O$2,IF(F55="мережа",(IF(K55=$AA$2,Закони!$AF$2,IF(K55=$AA$1,Закони!$AF$3))),IF(F55="альянс",(IF(K55=$AA$2,Закони!$AF$4,IF(K55=$AA$1,Закони!$AF$5,""))),"")),"")</f>
        <v/>
      </c>
      <c r="P55" s="547">
        <v>1</v>
      </c>
      <c r="Q55" s="547">
        <v>0.8</v>
      </c>
      <c r="R55" s="547">
        <f t="shared" si="3"/>
        <v>0.19999999999999996</v>
      </c>
      <c r="S55" s="539">
        <f t="shared" si="4"/>
        <v>0.19999999999999996</v>
      </c>
      <c r="T55" s="551"/>
      <c r="U55" s="512">
        <f>V55+W55+X55+Y55</f>
        <v>0</v>
      </c>
      <c r="V55" s="267">
        <f>'Додаток 3.3 Бюджет проекту'!F64</f>
        <v>0</v>
      </c>
      <c r="W55" s="267">
        <f>'Додаток 3.3 Бюджет проекту'!G64</f>
        <v>0</v>
      </c>
      <c r="X55" s="267">
        <f>'Додаток 3.3 Бюджет проекту'!I64</f>
        <v>0</v>
      </c>
      <c r="Y55" s="513">
        <f>'Додаток 3.3 Бюджет проекту'!J64</f>
        <v>0</v>
      </c>
      <c r="Z55" s="523" t="e">
        <f t="shared" si="6"/>
        <v>#DIV/0!</v>
      </c>
      <c r="AA55" s="280" t="e">
        <f t="shared" si="11"/>
        <v>#DIV/0!</v>
      </c>
      <c r="AB55" s="280" t="e">
        <f t="shared" si="11"/>
        <v>#DIV/0!</v>
      </c>
      <c r="AC55" s="280" t="e">
        <f t="shared" si="12"/>
        <v>#DIV/0!</v>
      </c>
      <c r="AD55" s="524" t="e">
        <f t="shared" si="12"/>
        <v>#DIV/0!</v>
      </c>
      <c r="AE55" s="810">
        <f>'Напрямки конкурса'!S40</f>
        <v>0</v>
      </c>
    </row>
    <row r="56" spans="1:31" s="541" customFormat="1" ht="12.75" hidden="1">
      <c r="A56" s="541">
        <f>IF(G56="ТАК",COUNTIF($G$17:$G56,"ТАК"),0)</f>
        <v>0</v>
      </c>
      <c r="B56" s="542"/>
      <c r="C56" s="182">
        <f>IF(G56="ТАК",COUNTIF($G$17:$G56,"ТАК"),0)</f>
        <v>0</v>
      </c>
      <c r="D56" s="543">
        <f>'Напрямки конкурса'!A41</f>
        <v>0</v>
      </c>
      <c r="E56" s="544" t="str">
        <f>'Напрямки конкурса'!L41</f>
        <v>.</v>
      </c>
      <c r="F56" s="545">
        <f>'Напрямки конкурса'!B41</f>
        <v>0</v>
      </c>
      <c r="G56" s="264"/>
      <c r="H56" s="900">
        <f>'Напрямки конкурса'!Q41</f>
        <v>0</v>
      </c>
      <c r="I56" s="220"/>
      <c r="J56" s="546">
        <f>'Напрямки конкурса'!R41</f>
        <v>0</v>
      </c>
      <c r="K56" s="547">
        <f>'Напрямки конкурса'!P41</f>
        <v>0</v>
      </c>
      <c r="L56" s="548">
        <f t="shared" si="0"/>
        <v>0</v>
      </c>
      <c r="M56" s="549">
        <f t="shared" si="1"/>
        <v>0</v>
      </c>
      <c r="N56" s="550">
        <f t="shared" si="2"/>
        <v>0</v>
      </c>
      <c r="O56" s="484" t="str">
        <f>IF(G56=$O$2,IF(F56="мережа",(IF(K56=$AA$2,Закони!$AF$2,IF(K56=$AA$1,Закони!$AF$3))),IF(F56="альянс",(IF(K56=$AA$2,Закони!$AF$4,IF(K56=$AA$1,Закони!$AF$5,""))),"")),"")</f>
        <v/>
      </c>
      <c r="P56" s="547">
        <v>1</v>
      </c>
      <c r="Q56" s="547">
        <v>0.8</v>
      </c>
      <c r="R56" s="547">
        <f>P56-Q56</f>
        <v>0.19999999999999996</v>
      </c>
      <c r="S56" s="539">
        <f t="shared" si="4"/>
        <v>0.19999999999999996</v>
      </c>
      <c r="T56" s="551"/>
      <c r="U56" s="512">
        <f>V56+W56+X56+Y56</f>
        <v>0</v>
      </c>
      <c r="V56" s="267">
        <f>'Додаток 3.3 Бюджет проекту'!F65</f>
        <v>0</v>
      </c>
      <c r="W56" s="267">
        <f>'Додаток 3.3 Бюджет проекту'!G65</f>
        <v>0</v>
      </c>
      <c r="X56" s="267">
        <f>'Додаток 3.3 Бюджет проекту'!I65</f>
        <v>0</v>
      </c>
      <c r="Y56" s="513">
        <f>'Додаток 3.3 Бюджет проекту'!J65</f>
        <v>0</v>
      </c>
      <c r="Z56" s="523" t="e">
        <f t="shared" si="6"/>
        <v>#DIV/0!</v>
      </c>
      <c r="AA56" s="280" t="e">
        <f t="shared" si="11"/>
        <v>#DIV/0!</v>
      </c>
      <c r="AB56" s="280" t="e">
        <f t="shared" si="11"/>
        <v>#DIV/0!</v>
      </c>
      <c r="AC56" s="280" t="e">
        <f t="shared" si="12"/>
        <v>#DIV/0!</v>
      </c>
      <c r="AD56" s="524" t="e">
        <f t="shared" si="12"/>
        <v>#DIV/0!</v>
      </c>
      <c r="AE56" s="810">
        <f>'Напрямки конкурса'!S41</f>
        <v>0</v>
      </c>
    </row>
    <row r="57" spans="1:31" ht="12.75" hidden="1">
      <c r="B57" s="261">
        <f>IF(G57="ТАК",1,0)</f>
        <v>0</v>
      </c>
      <c r="C57" s="182">
        <f>IF(G57="ТАК",COUNTIF($G$17:$G57,"ТАК"),0)</f>
        <v>0</v>
      </c>
      <c r="D57" s="499" t="str">
        <f>'Напрямки конкурса'!A42</f>
        <v>01А</v>
      </c>
      <c r="E57" s="468"/>
      <c r="F57" s="895" t="str">
        <f>'Напрямки конкурса'!B42</f>
        <v>Альянс</v>
      </c>
      <c r="G57" s="264"/>
      <c r="H57" s="901" t="str">
        <f>'Напрямки конкурса'!Q42</f>
        <v>клієнт</v>
      </c>
      <c r="I57" s="282"/>
      <c r="J57" s="471"/>
      <c r="K57" s="280" t="str">
        <f>'Напрямки конкурса'!P42</f>
        <v>6 місяців</v>
      </c>
      <c r="L57" s="889">
        <f t="shared" ref="L57:L62" si="13">IF(G57="ТАК",I57*J57,0)</f>
        <v>0</v>
      </c>
      <c r="M57" s="890">
        <f t="shared" ref="M57:M79" si="14">L57*Q57</f>
        <v>0</v>
      </c>
      <c r="N57" s="891">
        <f t="shared" ref="N57:N79" si="15">L57*R57</f>
        <v>0</v>
      </c>
      <c r="O57" s="880" t="str">
        <f>IF(G57=$O$2,IF(F57="мережа",(IF(K57=$AA$2,Закони!$AF$2,IF(K57=$AA$1,Закони!$AF$3))),IF(F57="альянс",(IF(K57=$AA$2,Закони!$AF$4,IF(K57=$AA$1,Закони!$AF$5,""))),"")),"")</f>
        <v/>
      </c>
      <c r="P57" s="881">
        <v>1</v>
      </c>
      <c r="Q57" s="881">
        <v>0.8</v>
      </c>
      <c r="R57" s="881">
        <f t="shared" ref="R57:R94" si="16">P57-Q57</f>
        <v>0.19999999999999996</v>
      </c>
      <c r="S57" s="882">
        <f t="shared" si="4"/>
        <v>0.19999999999999996</v>
      </c>
      <c r="T57" s="489"/>
      <c r="U57" s="892">
        <f>V57+W57+X57+Y57</f>
        <v>0</v>
      </c>
      <c r="V57" s="164">
        <f>'Додаток 3.3 Бюджет проекту'!F86</f>
        <v>0</v>
      </c>
      <c r="W57" s="164">
        <f>'Додаток 3.3 Бюджет проекту'!G86</f>
        <v>0</v>
      </c>
      <c r="X57" s="164">
        <f>'Додаток 3.3 Бюджет проекту'!I86</f>
        <v>0</v>
      </c>
      <c r="Y57" s="893">
        <f>'Додаток 3.3 Бюджет проекту'!J86</f>
        <v>0</v>
      </c>
      <c r="Z57" s="887" t="e">
        <f t="shared" si="6"/>
        <v>#DIV/0!</v>
      </c>
      <c r="AA57" s="881" t="e">
        <f t="shared" si="7"/>
        <v>#DIV/0!</v>
      </c>
      <c r="AB57" s="881" t="e">
        <f t="shared" si="8"/>
        <v>#DIV/0!</v>
      </c>
      <c r="AC57" s="881" t="e">
        <f t="shared" si="9"/>
        <v>#DIV/0!</v>
      </c>
      <c r="AD57" s="888" t="e">
        <f t="shared" si="10"/>
        <v>#DIV/0!</v>
      </c>
      <c r="AE57" s="810" t="str">
        <f>'Напрямки конкурса'!S42</f>
        <v>Відкритий конкурс/Технічне завдання</v>
      </c>
    </row>
    <row r="58" spans="1:31" ht="12.75" hidden="1">
      <c r="B58" s="261">
        <f>IF(G58="ТАК",COUNTIF($G$57:$G58,"ТАК"),0)</f>
        <v>0</v>
      </c>
      <c r="C58" s="182">
        <f>IF(G58="ТАК",COUNTIF($G$17:$G58,"ТАК"),0)</f>
        <v>0</v>
      </c>
      <c r="D58" s="499" t="str">
        <f>'Напрямки конкурса'!A43</f>
        <v>01А1</v>
      </c>
      <c r="E58" s="468"/>
      <c r="F58" s="895" t="str">
        <f>'Напрямки конкурса'!B43</f>
        <v>Альянс</v>
      </c>
      <c r="G58" s="264"/>
      <c r="H58" s="901" t="str">
        <f>'Напрямки конкурса'!Q43</f>
        <v>ампула</v>
      </c>
      <c r="I58" s="282"/>
      <c r="J58" s="471"/>
      <c r="K58" s="280" t="str">
        <f>'Напрямки конкурса'!P43</f>
        <v>6 місяців</v>
      </c>
      <c r="L58" s="889">
        <f t="shared" si="13"/>
        <v>0</v>
      </c>
      <c r="M58" s="890">
        <f t="shared" si="14"/>
        <v>0</v>
      </c>
      <c r="N58" s="891">
        <f t="shared" si="15"/>
        <v>0</v>
      </c>
      <c r="O58" s="880" t="str">
        <f>IF(G58=$O$2,IF(F58="мережа",(IF(K58=$AA$2,Закони!$AF$2,IF(K58=$AA$1,Закони!$AF$3))),IF(F58="альянс",(IF(K58=$AA$2,Закони!$AF$4,IF(K58=$AA$1,Закони!$AF$5,""))),"")),"")</f>
        <v/>
      </c>
      <c r="P58" s="881">
        <v>1</v>
      </c>
      <c r="Q58" s="881">
        <v>1</v>
      </c>
      <c r="R58" s="881">
        <f t="shared" si="16"/>
        <v>0</v>
      </c>
      <c r="S58" s="882">
        <f t="shared" si="4"/>
        <v>0</v>
      </c>
      <c r="T58" s="489"/>
      <c r="U58" s="892">
        <f t="shared" ref="U58:U93" si="17">V58+W58+X58+Y58</f>
        <v>0</v>
      </c>
      <c r="V58" s="164">
        <f>'Додаток 3.3 Бюджет проекту'!F87</f>
        <v>0</v>
      </c>
      <c r="W58" s="164">
        <f>'Додаток 3.3 Бюджет проекту'!G87</f>
        <v>0</v>
      </c>
      <c r="X58" s="164">
        <f>'Додаток 3.3 Бюджет проекту'!I87</f>
        <v>0</v>
      </c>
      <c r="Y58" s="893">
        <f>'Додаток 3.3 Бюджет проекту'!J87</f>
        <v>0</v>
      </c>
      <c r="Z58" s="887" t="e">
        <f t="shared" si="6"/>
        <v>#DIV/0!</v>
      </c>
      <c r="AA58" s="881" t="e">
        <f t="shared" si="7"/>
        <v>#DIV/0!</v>
      </c>
      <c r="AB58" s="881" t="e">
        <f t="shared" si="8"/>
        <v>#DIV/0!</v>
      </c>
      <c r="AC58" s="881" t="e">
        <f t="shared" si="9"/>
        <v>#DIV/0!</v>
      </c>
      <c r="AD58" s="888" t="e">
        <f t="shared" si="10"/>
        <v>#DIV/0!</v>
      </c>
      <c r="AE58" s="810" t="str">
        <f>'Напрямки конкурса'!S43</f>
        <v>Відкритий конкурс/Технічне завдання</v>
      </c>
    </row>
    <row r="59" spans="1:31" ht="12.75" hidden="1">
      <c r="B59" s="261">
        <f>IF(G59="ТАК",COUNTIF($G$57:$G59,"ТАК"),0)</f>
        <v>0</v>
      </c>
      <c r="C59" s="182">
        <f>IF(G59="ТАК",COUNTIF($G$17:$G59,"ТАК"),0)</f>
        <v>0</v>
      </c>
      <c r="D59" s="499" t="str">
        <f>'Напрямки конкурса'!A44</f>
        <v>02А</v>
      </c>
      <c r="E59" s="468"/>
      <c r="F59" s="283" t="str">
        <f>'Напрямки конкурса'!B44</f>
        <v>Альянс</v>
      </c>
      <c r="G59" s="264"/>
      <c r="H59" s="901" t="str">
        <f>'Напрямки конкурса'!Q44</f>
        <v>клієнт</v>
      </c>
      <c r="I59" s="282"/>
      <c r="J59" s="471"/>
      <c r="K59" s="280" t="str">
        <f>'Напрямки конкурса'!P44</f>
        <v>6 місяців</v>
      </c>
      <c r="L59" s="185">
        <f t="shared" si="13"/>
        <v>0</v>
      </c>
      <c r="M59" s="186">
        <f t="shared" si="14"/>
        <v>0</v>
      </c>
      <c r="N59" s="498">
        <f t="shared" si="15"/>
        <v>0</v>
      </c>
      <c r="O59" s="484" t="str">
        <f>IF(G59=$O$2,IF(F59="мережа",(IF(K59=$AA$2,Закони!$AF$2,IF(K59=$AA$1,Закони!$AF$3))),IF(F59="альянс",(IF(K59=$AA$2,Закони!$AF$4,IF(K59=$AA$1,Закони!$AF$5,""))),"")),"")</f>
        <v/>
      </c>
      <c r="P59" s="280">
        <v>1</v>
      </c>
      <c r="Q59" s="280">
        <v>0.8</v>
      </c>
      <c r="R59" s="280">
        <f t="shared" si="16"/>
        <v>0.19999999999999996</v>
      </c>
      <c r="S59" s="539">
        <f t="shared" si="4"/>
        <v>0.19999999999999996</v>
      </c>
      <c r="T59" s="486"/>
      <c r="U59" s="514">
        <f t="shared" si="17"/>
        <v>0</v>
      </c>
      <c r="V59" s="164">
        <f>'Додаток 3.3 Бюджет проекту'!F88</f>
        <v>0</v>
      </c>
      <c r="W59" s="164">
        <f>'Додаток 3.3 Бюджет проекту'!G88</f>
        <v>0</v>
      </c>
      <c r="X59" s="164">
        <f>'Додаток 3.3 Бюджет проекту'!I88</f>
        <v>0</v>
      </c>
      <c r="Y59" s="893">
        <f>'Додаток 3.3 Бюджет проекту'!J88</f>
        <v>0</v>
      </c>
      <c r="Z59" s="523" t="e">
        <f t="shared" si="6"/>
        <v>#DIV/0!</v>
      </c>
      <c r="AA59" s="280" t="e">
        <f t="shared" si="7"/>
        <v>#DIV/0!</v>
      </c>
      <c r="AB59" s="280" t="e">
        <f t="shared" si="8"/>
        <v>#DIV/0!</v>
      </c>
      <c r="AC59" s="280" t="e">
        <f t="shared" si="9"/>
        <v>#DIV/0!</v>
      </c>
      <c r="AD59" s="524" t="e">
        <f t="shared" si="10"/>
        <v>#DIV/0!</v>
      </c>
      <c r="AE59" s="810" t="str">
        <f>'Напрямки конкурса'!S44</f>
        <v>Технічне завдання</v>
      </c>
    </row>
    <row r="60" spans="1:31" s="274" customFormat="1" ht="12.75" hidden="1">
      <c r="B60" s="261">
        <f>IF(G60="ТАК",COUNTIF($G$57:$G60,"ТАК"),0)</f>
        <v>0</v>
      </c>
      <c r="C60" s="182">
        <f>IF(G60="ТАК",COUNTIF($G$17:$G60,"ТАК"),0)</f>
        <v>0</v>
      </c>
      <c r="D60" s="499" t="str">
        <f>'Напрямки конкурса'!A45</f>
        <v>03А1</v>
      </c>
      <c r="E60" s="468"/>
      <c r="F60" s="283" t="str">
        <f>'Напрямки конкурса'!B45</f>
        <v>Альянс</v>
      </c>
      <c r="G60" s="264"/>
      <c r="H60" s="901" t="str">
        <f>'Напрямки конкурса'!Q45</f>
        <v>клієнт</v>
      </c>
      <c r="I60" s="282"/>
      <c r="J60" s="471"/>
      <c r="K60" s="280" t="str">
        <f>'Напрямки конкурса'!P45</f>
        <v>6 місяців</v>
      </c>
      <c r="L60" s="185">
        <f t="shared" si="13"/>
        <v>0</v>
      </c>
      <c r="M60" s="186">
        <f t="shared" si="14"/>
        <v>0</v>
      </c>
      <c r="N60" s="498">
        <f t="shared" si="15"/>
        <v>0</v>
      </c>
      <c r="O60" s="484" t="str">
        <f>IF(G60=$O$2,IF(F60="мережа",(IF(K60=$AA$2,Закони!$AF$2,IF(K60=$AA$1,Закони!$AF$3))),IF(F60="альянс",(IF(K60=$AA$2,Закони!$AF$4,IF(K60=$AA$1,Закони!$AF$5,""))),"")),"")</f>
        <v/>
      </c>
      <c r="P60" s="280">
        <v>1</v>
      </c>
      <c r="Q60" s="280">
        <v>0.8</v>
      </c>
      <c r="R60" s="280">
        <f t="shared" si="16"/>
        <v>0.19999999999999996</v>
      </c>
      <c r="S60" s="539">
        <f t="shared" si="4"/>
        <v>0.19999999999999996</v>
      </c>
      <c r="T60" s="505"/>
      <c r="U60" s="514">
        <f t="shared" si="17"/>
        <v>0</v>
      </c>
      <c r="V60" s="164">
        <f>'Додаток 3.3 Бюджет проекту'!F89</f>
        <v>0</v>
      </c>
      <c r="W60" s="164">
        <f>'Додаток 3.3 Бюджет проекту'!G89</f>
        <v>0</v>
      </c>
      <c r="X60" s="164">
        <f>'Додаток 3.3 Бюджет проекту'!I89</f>
        <v>0</v>
      </c>
      <c r="Y60" s="893">
        <f>'Додаток 3.3 Бюджет проекту'!J89</f>
        <v>0</v>
      </c>
      <c r="Z60" s="523" t="e">
        <f t="shared" si="6"/>
        <v>#DIV/0!</v>
      </c>
      <c r="AA60" s="280" t="e">
        <f t="shared" si="7"/>
        <v>#DIV/0!</v>
      </c>
      <c r="AB60" s="280" t="e">
        <f t="shared" si="8"/>
        <v>#DIV/0!</v>
      </c>
      <c r="AC60" s="280" t="e">
        <f t="shared" si="9"/>
        <v>#DIV/0!</v>
      </c>
      <c r="AD60" s="524" t="e">
        <f t="shared" si="10"/>
        <v>#DIV/0!</v>
      </c>
      <c r="AE60" s="810" t="str">
        <f>'Напрямки конкурса'!S45</f>
        <v>Технічне завдання</v>
      </c>
    </row>
    <row r="61" spans="1:31" ht="12.75" hidden="1">
      <c r="B61" s="261">
        <f>IF(G61="ТАК",COUNTIF($G$57:$G61,"ТАК"),0)</f>
        <v>0</v>
      </c>
      <c r="C61" s="182">
        <f>IF(G61="ТАК",COUNTIF($G$17:$G61,"ТАК"),0)</f>
        <v>0</v>
      </c>
      <c r="D61" s="499" t="str">
        <f>'Напрямки конкурса'!A46</f>
        <v>03А2</v>
      </c>
      <c r="E61" s="468"/>
      <c r="F61" s="283" t="str">
        <f>'Напрямки конкурса'!B46</f>
        <v>Альянс</v>
      </c>
      <c r="G61" s="264"/>
      <c r="H61" s="901" t="str">
        <f>'Напрямки конкурса'!Q46</f>
        <v>клієнт</v>
      </c>
      <c r="I61" s="282"/>
      <c r="J61" s="471"/>
      <c r="K61" s="280" t="str">
        <f>'Напрямки конкурса'!P46</f>
        <v>6 місяців</v>
      </c>
      <c r="L61" s="185">
        <f t="shared" si="13"/>
        <v>0</v>
      </c>
      <c r="M61" s="186">
        <f t="shared" si="14"/>
        <v>0</v>
      </c>
      <c r="N61" s="498">
        <f t="shared" si="15"/>
        <v>0</v>
      </c>
      <c r="O61" s="484" t="str">
        <f>IF(G61=$O$2,IF(F61="мережа",(IF(K61=$AA$2,Закони!$AF$2,IF(K61=$AA$1,Закони!$AF$3))),IF(F61="альянс",(IF(K61=$AA$2,Закони!$AF$4,IF(K61=$AA$1,Закони!$AF$5,""))),"")),"")</f>
        <v/>
      </c>
      <c r="P61" s="280">
        <v>1</v>
      </c>
      <c r="Q61" s="280">
        <v>0.8</v>
      </c>
      <c r="R61" s="280">
        <f t="shared" si="16"/>
        <v>0.19999999999999996</v>
      </c>
      <c r="S61" s="539">
        <f t="shared" si="4"/>
        <v>0.19999999999999996</v>
      </c>
      <c r="T61" s="486"/>
      <c r="U61" s="514">
        <f t="shared" si="17"/>
        <v>0</v>
      </c>
      <c r="V61" s="164">
        <f>'Додаток 3.3 Бюджет проекту'!F90</f>
        <v>0</v>
      </c>
      <c r="W61" s="164">
        <f>'Додаток 3.3 Бюджет проекту'!G90</f>
        <v>0</v>
      </c>
      <c r="X61" s="164">
        <f>'Додаток 3.3 Бюджет проекту'!I90</f>
        <v>0</v>
      </c>
      <c r="Y61" s="893">
        <f>'Додаток 3.3 Бюджет проекту'!J90</f>
        <v>0</v>
      </c>
      <c r="Z61" s="523" t="e">
        <f t="shared" si="6"/>
        <v>#DIV/0!</v>
      </c>
      <c r="AA61" s="280" t="e">
        <f t="shared" si="7"/>
        <v>#DIV/0!</v>
      </c>
      <c r="AB61" s="280" t="e">
        <f t="shared" si="8"/>
        <v>#DIV/0!</v>
      </c>
      <c r="AC61" s="280" t="e">
        <f t="shared" si="9"/>
        <v>#DIV/0!</v>
      </c>
      <c r="AD61" s="524" t="e">
        <f t="shared" si="10"/>
        <v>#DIV/0!</v>
      </c>
      <c r="AE61" s="810" t="str">
        <f>'Напрямки конкурса'!S46</f>
        <v>Технічне завдання</v>
      </c>
    </row>
    <row r="62" spans="1:31" ht="12.75" hidden="1">
      <c r="B62" s="261">
        <f>IF(G62="ТАК",COUNTIF($G$57:$G62,"ТАК"),0)</f>
        <v>0</v>
      </c>
      <c r="C62" s="182">
        <f>IF(G62="ТАК",COUNTIF($G$17:$G62,"ТАК"),0)</f>
        <v>0</v>
      </c>
      <c r="D62" s="499" t="str">
        <f>'Напрямки конкурса'!A47</f>
        <v>04А</v>
      </c>
      <c r="E62" s="468"/>
      <c r="F62" s="895" t="str">
        <f>'Напрямки конкурса'!B47</f>
        <v>Альянс</v>
      </c>
      <c r="G62" s="264"/>
      <c r="H62" s="901" t="str">
        <f>'Напрямки конкурса'!Q47</f>
        <v>клієнт</v>
      </c>
      <c r="I62" s="282"/>
      <c r="J62" s="471"/>
      <c r="K62" s="280" t="str">
        <f>'Напрямки конкурса'!P47</f>
        <v>12 місяців</v>
      </c>
      <c r="L62" s="889">
        <f t="shared" si="13"/>
        <v>0</v>
      </c>
      <c r="M62" s="890">
        <f t="shared" si="14"/>
        <v>0</v>
      </c>
      <c r="N62" s="891">
        <f t="shared" si="15"/>
        <v>0</v>
      </c>
      <c r="O62" s="880" t="str">
        <f>IF(G62=$O$2,IF(F62="мережа",(IF(K62=$AA$2,Закони!$AF$2,IF(K62=$AA$1,Закони!$AF$3))),IF(F62="альянс",(IF(K62=$AA$2,Закони!$AF$4,IF(K62=$AA$1,Закони!$AF$5,""))),"")),"")</f>
        <v/>
      </c>
      <c r="P62" s="881">
        <v>1</v>
      </c>
      <c r="Q62" s="881">
        <v>0.8</v>
      </c>
      <c r="R62" s="881">
        <f t="shared" si="16"/>
        <v>0.19999999999999996</v>
      </c>
      <c r="S62" s="882">
        <f t="shared" si="4"/>
        <v>0.19999999999999996</v>
      </c>
      <c r="T62" s="489"/>
      <c r="U62" s="892">
        <f t="shared" si="17"/>
        <v>0</v>
      </c>
      <c r="V62" s="164">
        <f>'Додаток 3.3 Бюджет проекту'!F91</f>
        <v>0</v>
      </c>
      <c r="W62" s="164">
        <f>'Додаток 3.3 Бюджет проекту'!G91</f>
        <v>0</v>
      </c>
      <c r="X62" s="164">
        <f>'Додаток 3.3 Бюджет проекту'!I91</f>
        <v>0</v>
      </c>
      <c r="Y62" s="893">
        <f>'Додаток 3.3 Бюджет проекту'!J91</f>
        <v>0</v>
      </c>
      <c r="Z62" s="887" t="e">
        <f t="shared" si="6"/>
        <v>#DIV/0!</v>
      </c>
      <c r="AA62" s="881" t="e">
        <f t="shared" si="7"/>
        <v>#DIV/0!</v>
      </c>
      <c r="AB62" s="881" t="e">
        <f t="shared" si="8"/>
        <v>#DIV/0!</v>
      </c>
      <c r="AC62" s="881" t="e">
        <f t="shared" si="9"/>
        <v>#DIV/0!</v>
      </c>
      <c r="AD62" s="888" t="e">
        <f t="shared" si="10"/>
        <v>#DIV/0!</v>
      </c>
      <c r="AE62" s="810" t="str">
        <f>'Напрямки конкурса'!S47</f>
        <v>Відкритий конкурс</v>
      </c>
    </row>
    <row r="63" spans="1:31" s="274" customFormat="1" ht="12.75" hidden="1">
      <c r="B63" s="261">
        <f>IF(G63="ТАК",COUNTIF($G$57:$G63,"ТАК"),0)</f>
        <v>0</v>
      </c>
      <c r="C63" s="182">
        <f>IF(G63="ТАК",COUNTIF($G$17:$G63,"ТАК"),0)</f>
        <v>0</v>
      </c>
      <c r="D63" s="499" t="str">
        <f>'Напрямки конкурса'!A48</f>
        <v>05А1</v>
      </c>
      <c r="E63" s="468"/>
      <c r="F63" s="283" t="str">
        <f>'Напрямки конкурса'!B48</f>
        <v>Альянс</v>
      </c>
      <c r="G63" s="264"/>
      <c r="H63" s="902" t="str">
        <f>'Напрямки конкурса'!Q48</f>
        <v>Амбулаторія</v>
      </c>
      <c r="I63" s="552"/>
      <c r="J63" s="559"/>
      <c r="K63" s="553" t="str">
        <f>'Напрямки конкурса'!P48</f>
        <v>6 місяців</v>
      </c>
      <c r="L63" s="554">
        <f>IF(G63="ТАК",IF(Лист1!$C$5=1,Лист1!$E$10*Налаштування!J63,IF(Лист1!$C$5=4,Лист1!$E$11*Налаштування!J63,IF(Лист1!$C$5=9,Лист1!$E$14*Налаштування!J63,0))),0)</f>
        <v>0</v>
      </c>
      <c r="M63" s="186">
        <f t="shared" si="14"/>
        <v>0</v>
      </c>
      <c r="N63" s="498">
        <f t="shared" si="15"/>
        <v>0</v>
      </c>
      <c r="O63" s="827" t="str">
        <f>IF(G63=$O$2,IF(F63="мережа",(IF(K63=$AA$2,Закони!$AF$2,IF(K63=$AA$1,Закони!$AF$3))),IF(F63="альянс",(IF(K63=$AA$2,Закони!$AF$4,IF(K63=$AA$1,Закони!$AF$5,""))),"")),"")</f>
        <v/>
      </c>
      <c r="P63" s="553">
        <v>1</v>
      </c>
      <c r="Q63" s="553">
        <v>0.8</v>
      </c>
      <c r="R63" s="553">
        <f t="shared" si="16"/>
        <v>0.19999999999999996</v>
      </c>
      <c r="S63" s="539">
        <f t="shared" si="4"/>
        <v>0.19999999999999996</v>
      </c>
      <c r="T63" s="505"/>
      <c r="U63" s="555">
        <f t="shared" si="17"/>
        <v>0</v>
      </c>
      <c r="V63" s="164">
        <f>'Додаток 3.3 Бюджет проекту'!F92</f>
        <v>0</v>
      </c>
      <c r="W63" s="164">
        <f>'Додаток 3.3 Бюджет проекту'!G92</f>
        <v>0</v>
      </c>
      <c r="X63" s="164">
        <f>'Додаток 3.3 Бюджет проекту'!I92</f>
        <v>0</v>
      </c>
      <c r="Y63" s="893">
        <f>'Додаток 3.3 Бюджет проекту'!J92</f>
        <v>0</v>
      </c>
      <c r="Z63" s="523" t="e">
        <f t="shared" si="6"/>
        <v>#DIV/0!</v>
      </c>
      <c r="AA63" s="553" t="e">
        <f t="shared" si="7"/>
        <v>#DIV/0!</v>
      </c>
      <c r="AB63" s="553" t="e">
        <f t="shared" si="8"/>
        <v>#DIV/0!</v>
      </c>
      <c r="AC63" s="553" t="e">
        <f t="shared" si="9"/>
        <v>#DIV/0!</v>
      </c>
      <c r="AD63" s="556" t="e">
        <f t="shared" si="10"/>
        <v>#DIV/0!</v>
      </c>
      <c r="AE63" s="810" t="str">
        <f>'Напрямки конкурса'!S48</f>
        <v>Технічне завдання</v>
      </c>
    </row>
    <row r="64" spans="1:31" ht="12.75" hidden="1">
      <c r="B64" s="261">
        <f>IF(G64="ТАК",COUNTIF($G$57:$G64,"ТАК"),0)</f>
        <v>0</v>
      </c>
      <c r="C64" s="182">
        <f>IF(G64="ТАК",COUNTIF($G$17:$G64,"ТАК"),0)</f>
        <v>0</v>
      </c>
      <c r="D64" s="499" t="str">
        <f>'Напрямки конкурса'!A49</f>
        <v>06А</v>
      </c>
      <c r="E64" s="468"/>
      <c r="F64" s="895" t="str">
        <f>'Напрямки конкурса'!B49</f>
        <v>Альянс</v>
      </c>
      <c r="G64" s="264"/>
      <c r="H64" s="901" t="str">
        <f>'Напрямки конкурса'!Q49</f>
        <v>клієнт</v>
      </c>
      <c r="I64" s="282"/>
      <c r="J64" s="471"/>
      <c r="K64" s="280" t="str">
        <f>'Напрямки конкурса'!P49</f>
        <v>6 місяців</v>
      </c>
      <c r="L64" s="889">
        <f>IF(G64="ТАК",I64*J64,0)</f>
        <v>0</v>
      </c>
      <c r="M64" s="890">
        <f t="shared" si="14"/>
        <v>0</v>
      </c>
      <c r="N64" s="891">
        <f t="shared" si="15"/>
        <v>0</v>
      </c>
      <c r="O64" s="880" t="str">
        <f>IF(G64=$O$2,IF(F64="мережа",(IF(K64=$AA$2,Закони!$AF$2,IF(K64=$AA$1,Закони!$AF$3))),IF(F64="альянс",(IF(K64=$AA$2,Закони!$AF$4,IF(K64=$AA$1,Закони!$AF$5,""))),"")),"")</f>
        <v/>
      </c>
      <c r="P64" s="881">
        <v>1</v>
      </c>
      <c r="Q64" s="881">
        <v>0.8</v>
      </c>
      <c r="R64" s="881">
        <f t="shared" si="16"/>
        <v>0.19999999999999996</v>
      </c>
      <c r="S64" s="882">
        <f t="shared" si="4"/>
        <v>0.19999999999999996</v>
      </c>
      <c r="T64" s="489"/>
      <c r="U64" s="892">
        <f t="shared" si="17"/>
        <v>0</v>
      </c>
      <c r="V64" s="164">
        <f>'Додаток 3.3 Бюджет проекту'!F93</f>
        <v>0</v>
      </c>
      <c r="W64" s="164">
        <f>'Додаток 3.3 Бюджет проекту'!G93</f>
        <v>0</v>
      </c>
      <c r="X64" s="164">
        <f>'Додаток 3.3 Бюджет проекту'!I93</f>
        <v>0</v>
      </c>
      <c r="Y64" s="893">
        <f>'Додаток 3.3 Бюджет проекту'!J93</f>
        <v>0</v>
      </c>
      <c r="Z64" s="887" t="e">
        <f t="shared" si="6"/>
        <v>#DIV/0!</v>
      </c>
      <c r="AA64" s="881" t="e">
        <f t="shared" si="7"/>
        <v>#DIV/0!</v>
      </c>
      <c r="AB64" s="881" t="e">
        <f t="shared" si="8"/>
        <v>#DIV/0!</v>
      </c>
      <c r="AC64" s="881" t="e">
        <f t="shared" si="9"/>
        <v>#DIV/0!</v>
      </c>
      <c r="AD64" s="888" t="e">
        <f t="shared" si="10"/>
        <v>#DIV/0!</v>
      </c>
      <c r="AE64" s="810" t="str">
        <f>'Напрямки конкурса'!S49</f>
        <v>Відкритий конкурс/Технічне завдання</v>
      </c>
    </row>
    <row r="65" spans="2:31" ht="12.75" hidden="1">
      <c r="B65" s="261">
        <f>IF(G65="ТАК",COUNTIF($G$57:$G65,"ТАК"),0)</f>
        <v>0</v>
      </c>
      <c r="C65" s="182">
        <f>IF(G65="ТАК",COUNTIF($G$17:$G65,"ТАК"),0)</f>
        <v>0</v>
      </c>
      <c r="D65" s="499" t="str">
        <f>'Напрямки конкурса'!A50</f>
        <v>07А</v>
      </c>
      <c r="E65" s="468"/>
      <c r="F65" s="283" t="str">
        <f>'Напрямки конкурса'!B50</f>
        <v>Альянс</v>
      </c>
      <c r="G65" s="264"/>
      <c r="H65" s="901" t="str">
        <f>'Напрямки конкурса'!Q50</f>
        <v>клієнт</v>
      </c>
      <c r="I65" s="282"/>
      <c r="J65" s="471"/>
      <c r="K65" s="280" t="str">
        <f>'Напрямки конкурса'!P50</f>
        <v>6 місяців</v>
      </c>
      <c r="L65" s="185">
        <f>IF(G65="ТАК",I65*J65,0)</f>
        <v>0</v>
      </c>
      <c r="M65" s="186">
        <f t="shared" si="14"/>
        <v>0</v>
      </c>
      <c r="N65" s="498">
        <f t="shared" si="15"/>
        <v>0</v>
      </c>
      <c r="O65" s="484" t="str">
        <f>IF(G65=$O$2,IF(F65="мережа",(IF(K65=$AA$2,Закони!$AF$2,IF(K65=$AA$1,Закони!$AF$3))),IF(F65="альянс",(IF(K65=$AA$2,Закони!$AF$4,IF(K65=$AA$1,Закони!$AF$5,""))),"")),"")</f>
        <v/>
      </c>
      <c r="P65" s="280">
        <v>1</v>
      </c>
      <c r="Q65" s="280">
        <v>0.8</v>
      </c>
      <c r="R65" s="280">
        <f t="shared" si="16"/>
        <v>0.19999999999999996</v>
      </c>
      <c r="S65" s="539">
        <f t="shared" si="4"/>
        <v>0.19999999999999996</v>
      </c>
      <c r="T65" s="486"/>
      <c r="U65" s="514">
        <f t="shared" si="17"/>
        <v>0</v>
      </c>
      <c r="V65" s="164">
        <f>'Додаток 3.3 Бюджет проекту'!F94</f>
        <v>0</v>
      </c>
      <c r="W65" s="164">
        <f>'Додаток 3.3 Бюджет проекту'!G94</f>
        <v>0</v>
      </c>
      <c r="X65" s="164">
        <f>'Додаток 3.3 Бюджет проекту'!I94</f>
        <v>0</v>
      </c>
      <c r="Y65" s="893">
        <f>'Додаток 3.3 Бюджет проекту'!J94</f>
        <v>0</v>
      </c>
      <c r="Z65" s="523" t="e">
        <f t="shared" si="6"/>
        <v>#DIV/0!</v>
      </c>
      <c r="AA65" s="280" t="e">
        <f t="shared" si="7"/>
        <v>#DIV/0!</v>
      </c>
      <c r="AB65" s="280" t="e">
        <f t="shared" si="8"/>
        <v>#DIV/0!</v>
      </c>
      <c r="AC65" s="280" t="e">
        <f t="shared" si="9"/>
        <v>#DIV/0!</v>
      </c>
      <c r="AD65" s="524" t="e">
        <f t="shared" si="10"/>
        <v>#DIV/0!</v>
      </c>
      <c r="AE65" s="810" t="str">
        <f>'Напрямки конкурса'!S50</f>
        <v>Технічне завдання</v>
      </c>
    </row>
    <row r="66" spans="2:31" ht="12.75" hidden="1">
      <c r="B66" s="261">
        <f>IF(G66="ТАК",COUNTIF($G$57:$G66,"ТАК"),0)</f>
        <v>0</v>
      </c>
      <c r="C66" s="182">
        <f>IF(G66="ТАК",COUNTIF($G$17:$G66,"ТАК"),0)</f>
        <v>0</v>
      </c>
      <c r="D66" s="499" t="str">
        <f>'Напрямки конкурса'!A51</f>
        <v>08А1</v>
      </c>
      <c r="E66" s="468"/>
      <c r="F66" s="283" t="str">
        <f>'Напрямки конкурса'!B51</f>
        <v>Альянс</v>
      </c>
      <c r="G66" s="264"/>
      <c r="H66" s="901" t="str">
        <f>'Напрямки конкурса'!Q51</f>
        <v>клієнт</v>
      </c>
      <c r="I66" s="282"/>
      <c r="J66" s="471"/>
      <c r="K66" s="280" t="str">
        <f>'Напрямки конкурса'!P51</f>
        <v>6 місяців</v>
      </c>
      <c r="L66" s="185">
        <f>IF(G66="ТАК",I66*J66,0)</f>
        <v>0</v>
      </c>
      <c r="M66" s="186">
        <f t="shared" si="14"/>
        <v>0</v>
      </c>
      <c r="N66" s="498">
        <f t="shared" si="15"/>
        <v>0</v>
      </c>
      <c r="O66" s="484" t="str">
        <f>IF(G66=$O$2,IF(F66="мережа",(IF(K66=$AA$2,Закони!$AF$2,IF(K66=$AA$1,Закони!$AF$3))),IF(F66="альянс",(IF(K66=$AA$2,Закони!$AF$4,IF(K66=$AA$1,Закони!$AF$5,""))),"")),"")</f>
        <v/>
      </c>
      <c r="P66" s="280">
        <v>1</v>
      </c>
      <c r="Q66" s="280">
        <v>0.8</v>
      </c>
      <c r="R66" s="280">
        <f t="shared" si="16"/>
        <v>0.19999999999999996</v>
      </c>
      <c r="S66" s="539">
        <f t="shared" si="4"/>
        <v>0.19999999999999996</v>
      </c>
      <c r="T66" s="486"/>
      <c r="U66" s="514">
        <f t="shared" si="17"/>
        <v>0</v>
      </c>
      <c r="V66" s="164">
        <f>'Додаток 3.3 Бюджет проекту'!F95</f>
        <v>0</v>
      </c>
      <c r="W66" s="164">
        <f>'Додаток 3.3 Бюджет проекту'!G95</f>
        <v>0</v>
      </c>
      <c r="X66" s="164">
        <f>'Додаток 3.3 Бюджет проекту'!I95</f>
        <v>0</v>
      </c>
      <c r="Y66" s="893">
        <f>'Додаток 3.3 Бюджет проекту'!J95</f>
        <v>0</v>
      </c>
      <c r="Z66" s="523" t="e">
        <f t="shared" si="6"/>
        <v>#DIV/0!</v>
      </c>
      <c r="AA66" s="280" t="e">
        <f t="shared" si="7"/>
        <v>#DIV/0!</v>
      </c>
      <c r="AB66" s="280" t="e">
        <f t="shared" si="8"/>
        <v>#DIV/0!</v>
      </c>
      <c r="AC66" s="280" t="e">
        <f t="shared" si="9"/>
        <v>#DIV/0!</v>
      </c>
      <c r="AD66" s="524" t="e">
        <f t="shared" si="10"/>
        <v>#DIV/0!</v>
      </c>
      <c r="AE66" s="810" t="str">
        <f>'Напрямки конкурса'!S51</f>
        <v>Технічне завдання</v>
      </c>
    </row>
    <row r="67" spans="2:31" ht="12.75" hidden="1">
      <c r="B67" s="261">
        <f>IF(G67="ТАК",COUNTIF($G$57:$G67,"ТАК"),0)</f>
        <v>0</v>
      </c>
      <c r="C67" s="182">
        <f>IF(G67="ТАК",COUNTIF($G$17:$G67,"ТАК"),0)</f>
        <v>0</v>
      </c>
      <c r="D67" s="499" t="str">
        <f>'Напрямки конкурса'!A52</f>
        <v>08А2</v>
      </c>
      <c r="E67" s="468"/>
      <c r="F67" s="283" t="str">
        <f>'Напрямки конкурса'!B52</f>
        <v>Альянс</v>
      </c>
      <c r="G67" s="264"/>
      <c r="H67" s="901" t="str">
        <f>'Напрямки конкурса'!Q52</f>
        <v>клієнт</v>
      </c>
      <c r="I67" s="282"/>
      <c r="J67" s="471"/>
      <c r="K67" s="280" t="str">
        <f>'Напрямки конкурса'!P52</f>
        <v>6 місяців</v>
      </c>
      <c r="L67" s="185">
        <f>IF(G67="ТАК",I67*J67,0)</f>
        <v>0</v>
      </c>
      <c r="M67" s="186">
        <f t="shared" si="14"/>
        <v>0</v>
      </c>
      <c r="N67" s="498">
        <f t="shared" si="15"/>
        <v>0</v>
      </c>
      <c r="O67" s="484" t="str">
        <f>IF(G67=$O$2,IF(F67="мережа",(IF(K67=$AA$2,Закони!$AF$2,IF(K67=$AA$1,Закони!$AF$3))),IF(F67="альянс",(IF(K67=$AA$2,Закони!$AF$4,IF(K67=$AA$1,Закони!$AF$5,""))),"")),"")</f>
        <v/>
      </c>
      <c r="P67" s="280">
        <v>1</v>
      </c>
      <c r="Q67" s="280">
        <v>0.8</v>
      </c>
      <c r="R67" s="280">
        <f t="shared" si="16"/>
        <v>0.19999999999999996</v>
      </c>
      <c r="S67" s="539">
        <f t="shared" si="4"/>
        <v>0.19999999999999996</v>
      </c>
      <c r="T67" s="486"/>
      <c r="U67" s="514">
        <f t="shared" si="17"/>
        <v>0</v>
      </c>
      <c r="V67" s="164">
        <f>'Додаток 3.3 Бюджет проекту'!F96</f>
        <v>0</v>
      </c>
      <c r="W67" s="164">
        <f>'Додаток 3.3 Бюджет проекту'!G96</f>
        <v>0</v>
      </c>
      <c r="X67" s="164">
        <f>'Додаток 3.3 Бюджет проекту'!I96</f>
        <v>0</v>
      </c>
      <c r="Y67" s="893">
        <f>'Додаток 3.3 Бюджет проекту'!J96</f>
        <v>0</v>
      </c>
      <c r="Z67" s="523" t="e">
        <f t="shared" si="6"/>
        <v>#DIV/0!</v>
      </c>
      <c r="AA67" s="280" t="e">
        <f t="shared" si="7"/>
        <v>#DIV/0!</v>
      </c>
      <c r="AB67" s="280" t="e">
        <f t="shared" si="8"/>
        <v>#DIV/0!</v>
      </c>
      <c r="AC67" s="280" t="e">
        <f t="shared" si="9"/>
        <v>#DIV/0!</v>
      </c>
      <c r="AD67" s="524" t="e">
        <f t="shared" si="10"/>
        <v>#DIV/0!</v>
      </c>
      <c r="AE67" s="810" t="str">
        <f>'Напрямки конкурса'!S52</f>
        <v>Технічне завдання</v>
      </c>
    </row>
    <row r="68" spans="2:31" s="274" customFormat="1" ht="12.75" hidden="1">
      <c r="B68" s="261">
        <f>IF(G68="ТАК",COUNTIF($G$57:$G68,"ТАК"),0)</f>
        <v>0</v>
      </c>
      <c r="C68" s="182">
        <f>IF(G68="ТАК",COUNTIF($G$17:$G68,"ТАК"),0)</f>
        <v>0</v>
      </c>
      <c r="D68" s="499" t="str">
        <f>'Напрямки конкурса'!A53</f>
        <v>05А2</v>
      </c>
      <c r="E68" s="468"/>
      <c r="F68" s="283" t="str">
        <f>'Напрямки конкурса'!B53</f>
        <v>Альянс</v>
      </c>
      <c r="G68" s="264"/>
      <c r="H68" s="902" t="str">
        <f>'Напрямки конкурса'!Q53</f>
        <v>Амбулаторія</v>
      </c>
      <c r="I68" s="552"/>
      <c r="J68" s="559"/>
      <c r="K68" s="553" t="str">
        <f>'Напрямки конкурса'!P53</f>
        <v>6 місяців</v>
      </c>
      <c r="L68" s="554">
        <f>IF(G68="ТАК",IF(Лист1!$C$5=1,Лист1!$E$10*Налаштування!J68,IF(Лист1!$C$5=4,Лист1!$E$12*Налаштування!J68,IF(Лист1!$C$5=9,Лист1!$E$15*Налаштування!J68,0))),0)</f>
        <v>0</v>
      </c>
      <c r="M68" s="186">
        <f t="shared" si="14"/>
        <v>0</v>
      </c>
      <c r="N68" s="498">
        <f t="shared" si="15"/>
        <v>0</v>
      </c>
      <c r="O68" s="827" t="str">
        <f>IF(G68=$O$2,IF(F68="мережа",(IF(K68=$AA$2,Закони!$AF$2,IF(K68=$AA$1,Закони!$AF$3))),IF(F68="альянс",(IF(K68=$AA$2,Закони!$AF$4,IF(K68=$AA$1,Закони!$AF$5,""))),"")),"")</f>
        <v/>
      </c>
      <c r="P68" s="553">
        <v>1</v>
      </c>
      <c r="Q68" s="553">
        <v>0.8</v>
      </c>
      <c r="R68" s="553">
        <f t="shared" si="16"/>
        <v>0.19999999999999996</v>
      </c>
      <c r="S68" s="539">
        <f t="shared" si="4"/>
        <v>0.19999999999999996</v>
      </c>
      <c r="T68" s="505"/>
      <c r="U68" s="555">
        <f t="shared" si="17"/>
        <v>0</v>
      </c>
      <c r="V68" s="164">
        <f>'Додаток 3.3 Бюджет проекту'!F97</f>
        <v>0</v>
      </c>
      <c r="W68" s="164">
        <f>'Додаток 3.3 Бюджет проекту'!G97</f>
        <v>0</v>
      </c>
      <c r="X68" s="164">
        <f>'Додаток 3.3 Бюджет проекту'!I97</f>
        <v>0</v>
      </c>
      <c r="Y68" s="893">
        <f>'Додаток 3.3 Бюджет проекту'!J97</f>
        <v>0</v>
      </c>
      <c r="Z68" s="523" t="e">
        <f t="shared" si="6"/>
        <v>#DIV/0!</v>
      </c>
      <c r="AA68" s="553" t="e">
        <f t="shared" si="7"/>
        <v>#DIV/0!</v>
      </c>
      <c r="AB68" s="553" t="e">
        <f t="shared" si="8"/>
        <v>#DIV/0!</v>
      </c>
      <c r="AC68" s="553" t="e">
        <f t="shared" si="9"/>
        <v>#DIV/0!</v>
      </c>
      <c r="AD68" s="556" t="e">
        <f t="shared" si="10"/>
        <v>#DIV/0!</v>
      </c>
      <c r="AE68" s="810" t="str">
        <f>'Напрямки конкурса'!S53</f>
        <v>Технічне завдання</v>
      </c>
    </row>
    <row r="69" spans="2:31" ht="12.75" hidden="1">
      <c r="B69" s="261">
        <f>IF(G69="ТАК",COUNTIF($G$57:$G69,"ТАК"),0)</f>
        <v>0</v>
      </c>
      <c r="C69" s="182">
        <f>IF(G69="ТАК",COUNTIF($G$17:$G69,"ТАК"),0)</f>
        <v>0</v>
      </c>
      <c r="D69" s="499" t="str">
        <f>'Напрямки конкурса'!A54</f>
        <v>09А</v>
      </c>
      <c r="E69" s="468"/>
      <c r="F69" s="283" t="str">
        <f>'Напрямки конкурса'!B54</f>
        <v>Альянс</v>
      </c>
      <c r="G69" s="264"/>
      <c r="H69" s="901" t="str">
        <f>'Напрямки конкурса'!Q54</f>
        <v>клієнт</v>
      </c>
      <c r="I69" s="282"/>
      <c r="J69" s="471"/>
      <c r="K69" s="280" t="str">
        <f>'Напрямки конкурса'!P54</f>
        <v>6 місяців</v>
      </c>
      <c r="L69" s="185">
        <f>IF(G69="ТАК",I69*J69,0)</f>
        <v>0</v>
      </c>
      <c r="M69" s="186">
        <f t="shared" si="14"/>
        <v>0</v>
      </c>
      <c r="N69" s="498">
        <f t="shared" si="15"/>
        <v>0</v>
      </c>
      <c r="O69" s="484" t="str">
        <f>IF(G69=$O$2,IF(F69="мережа",(IF(K69=$AA$2,Закони!$AF$2,IF(K69=$AA$1,Закони!$AF$3))),IF(F69="альянс",(IF(K69=$AA$2,Закони!$AF$4,IF(K69=$AA$1,Закони!$AF$5,""))),"")),"")</f>
        <v/>
      </c>
      <c r="P69" s="280">
        <v>1</v>
      </c>
      <c r="Q69" s="280">
        <v>0.8</v>
      </c>
      <c r="R69" s="280">
        <f t="shared" si="16"/>
        <v>0.19999999999999996</v>
      </c>
      <c r="S69" s="539">
        <f t="shared" si="4"/>
        <v>0.19999999999999996</v>
      </c>
      <c r="T69" s="486"/>
      <c r="U69" s="514">
        <f t="shared" si="17"/>
        <v>0</v>
      </c>
      <c r="V69" s="164">
        <f>'Додаток 3.3 Бюджет проекту'!F98</f>
        <v>0</v>
      </c>
      <c r="W69" s="164">
        <f>'Додаток 3.3 Бюджет проекту'!G98</f>
        <v>0</v>
      </c>
      <c r="X69" s="164">
        <f>'Додаток 3.3 Бюджет проекту'!I98</f>
        <v>0</v>
      </c>
      <c r="Y69" s="893">
        <f>'Додаток 3.3 Бюджет проекту'!J98</f>
        <v>0</v>
      </c>
      <c r="Z69" s="523" t="e">
        <f t="shared" si="6"/>
        <v>#DIV/0!</v>
      </c>
      <c r="AA69" s="280" t="e">
        <f t="shared" si="7"/>
        <v>#DIV/0!</v>
      </c>
      <c r="AB69" s="280" t="e">
        <f t="shared" si="8"/>
        <v>#DIV/0!</v>
      </c>
      <c r="AC69" s="280" t="e">
        <f t="shared" si="9"/>
        <v>#DIV/0!</v>
      </c>
      <c r="AD69" s="524" t="e">
        <f t="shared" si="10"/>
        <v>#DIV/0!</v>
      </c>
      <c r="AE69" s="810" t="str">
        <f>'Напрямки конкурса'!S54</f>
        <v>Технічне завдання</v>
      </c>
    </row>
    <row r="70" spans="2:31" ht="12.75" hidden="1">
      <c r="B70" s="261">
        <f>IF(G70="ТАК",COUNTIF($G$57:$G70,"ТАК"),0)</f>
        <v>0</v>
      </c>
      <c r="C70" s="182">
        <f>IF(G70="ТАК",COUNTIF($G$17:$G70,"ТАК"),0)</f>
        <v>0</v>
      </c>
      <c r="D70" s="499" t="str">
        <f>'Напрямки конкурса'!A55</f>
        <v>10А</v>
      </c>
      <c r="E70" s="468"/>
      <c r="F70" s="283" t="str">
        <f>'Напрямки конкурса'!B55</f>
        <v>Альянс</v>
      </c>
      <c r="G70" s="264"/>
      <c r="H70" s="901" t="str">
        <f>'Напрямки конкурса'!Q55</f>
        <v>клієнт</v>
      </c>
      <c r="I70" s="282"/>
      <c r="J70" s="471"/>
      <c r="K70" s="280" t="str">
        <f>'Напрямки конкурса'!P55</f>
        <v>6 місяців</v>
      </c>
      <c r="L70" s="185">
        <f>IF(G70="ТАК",I70*J70,0)</f>
        <v>0</v>
      </c>
      <c r="M70" s="186">
        <f t="shared" si="14"/>
        <v>0</v>
      </c>
      <c r="N70" s="498">
        <f t="shared" si="15"/>
        <v>0</v>
      </c>
      <c r="O70" s="484" t="str">
        <f>IF(G70=$O$2,IF(F70="мережа",(IF(K70=$AA$2,Закони!$AF$2,IF(K70=$AA$1,Закони!$AF$3))),IF(F70="альянс",(IF(K70=$AA$2,Закони!$AF$4,IF(K70=$AA$1,Закони!$AF$5,""))),"")),"")</f>
        <v/>
      </c>
      <c r="P70" s="280">
        <v>1</v>
      </c>
      <c r="Q70" s="280">
        <v>0.8</v>
      </c>
      <c r="R70" s="280">
        <f t="shared" si="16"/>
        <v>0.19999999999999996</v>
      </c>
      <c r="S70" s="539">
        <f t="shared" si="4"/>
        <v>0.19999999999999996</v>
      </c>
      <c r="T70" s="486"/>
      <c r="U70" s="514">
        <f t="shared" si="17"/>
        <v>0</v>
      </c>
      <c r="V70" s="164">
        <f>'Додаток 3.3 Бюджет проекту'!F99</f>
        <v>0</v>
      </c>
      <c r="W70" s="164">
        <f>'Додаток 3.3 Бюджет проекту'!G99</f>
        <v>0</v>
      </c>
      <c r="X70" s="164">
        <f>'Додаток 3.3 Бюджет проекту'!I99</f>
        <v>0</v>
      </c>
      <c r="Y70" s="893">
        <f>'Додаток 3.3 Бюджет проекту'!J99</f>
        <v>0</v>
      </c>
      <c r="Z70" s="523" t="e">
        <f t="shared" si="6"/>
        <v>#DIV/0!</v>
      </c>
      <c r="AA70" s="280" t="e">
        <f t="shared" si="7"/>
        <v>#DIV/0!</v>
      </c>
      <c r="AB70" s="280" t="e">
        <f t="shared" si="8"/>
        <v>#DIV/0!</v>
      </c>
      <c r="AC70" s="280" t="e">
        <f t="shared" si="9"/>
        <v>#DIV/0!</v>
      </c>
      <c r="AD70" s="524" t="e">
        <f t="shared" si="10"/>
        <v>#DIV/0!</v>
      </c>
      <c r="AE70" s="810" t="str">
        <f>'Напрямки конкурса'!S55</f>
        <v>Технічне завдання</v>
      </c>
    </row>
    <row r="71" spans="2:31" ht="12.75" hidden="1">
      <c r="B71" s="261">
        <f>IF(G71="ТАК",COUNTIF($G$57:$G71,"ТАК"),0)</f>
        <v>0</v>
      </c>
      <c r="C71" s="182">
        <f>IF(G71="ТАК",COUNTIF($G$17:$G71,"ТАК"),0)</f>
        <v>0</v>
      </c>
      <c r="D71" s="499" t="str">
        <f>'Напрямки конкурса'!A56</f>
        <v>11А1</v>
      </c>
      <c r="E71" s="468"/>
      <c r="F71" s="283" t="str">
        <f>'Напрямки конкурса'!B56</f>
        <v>Альянс</v>
      </c>
      <c r="G71" s="264"/>
      <c r="H71" s="901" t="str">
        <f>'Напрямки конкурса'!Q56</f>
        <v>клієнт</v>
      </c>
      <c r="I71" s="282"/>
      <c r="J71" s="471"/>
      <c r="K71" s="280" t="str">
        <f>'Напрямки конкурса'!P56</f>
        <v>6 місяців</v>
      </c>
      <c r="L71" s="185">
        <f>IF(G71="ТАК",I71*J71,0)</f>
        <v>0</v>
      </c>
      <c r="M71" s="186">
        <f t="shared" si="14"/>
        <v>0</v>
      </c>
      <c r="N71" s="498">
        <f t="shared" si="15"/>
        <v>0</v>
      </c>
      <c r="O71" s="484" t="str">
        <f>IF(G71=$O$2,IF(F71="мережа",(IF(K71=$AA$2,Закони!$AF$2,IF(K71=$AA$1,Закони!$AF$3))),IF(F71="альянс",(IF(K71=$AA$2,Закони!$AF$4,IF(K71=$AA$1,Закони!$AF$5,""))),"")),"")</f>
        <v/>
      </c>
      <c r="P71" s="280">
        <v>1</v>
      </c>
      <c r="Q71" s="280">
        <v>0.8</v>
      </c>
      <c r="R71" s="280">
        <f t="shared" si="16"/>
        <v>0.19999999999999996</v>
      </c>
      <c r="S71" s="539">
        <f t="shared" si="4"/>
        <v>0.19999999999999996</v>
      </c>
      <c r="T71" s="486"/>
      <c r="U71" s="514">
        <f t="shared" si="17"/>
        <v>0</v>
      </c>
      <c r="V71" s="164">
        <f>'Додаток 3.3 Бюджет проекту'!F100</f>
        <v>0</v>
      </c>
      <c r="W71" s="164">
        <f>'Додаток 3.3 Бюджет проекту'!G100</f>
        <v>0</v>
      </c>
      <c r="X71" s="164">
        <f>'Додаток 3.3 Бюджет проекту'!I100</f>
        <v>0</v>
      </c>
      <c r="Y71" s="893">
        <f>'Додаток 3.3 Бюджет проекту'!J100</f>
        <v>0</v>
      </c>
      <c r="Z71" s="523" t="e">
        <f t="shared" si="6"/>
        <v>#DIV/0!</v>
      </c>
      <c r="AA71" s="280" t="e">
        <f t="shared" si="7"/>
        <v>#DIV/0!</v>
      </c>
      <c r="AB71" s="280" t="e">
        <f t="shared" si="8"/>
        <v>#DIV/0!</v>
      </c>
      <c r="AC71" s="280" t="e">
        <f t="shared" si="9"/>
        <v>#DIV/0!</v>
      </c>
      <c r="AD71" s="524" t="e">
        <f t="shared" si="10"/>
        <v>#DIV/0!</v>
      </c>
      <c r="AE71" s="810" t="str">
        <f>'Напрямки конкурса'!S56</f>
        <v>Технічне завдання</v>
      </c>
    </row>
    <row r="72" spans="2:31" ht="12.75" hidden="1">
      <c r="B72" s="261">
        <f>IF(G72="ТАК",COUNTIF($G$57:$G72,"ТАК"),0)</f>
        <v>0</v>
      </c>
      <c r="C72" s="182">
        <f>IF(G72="ТАК",COUNTIF($G$17:$G72,"ТАК"),0)</f>
        <v>0</v>
      </c>
      <c r="D72" s="499" t="str">
        <f>'Напрямки конкурса'!A57</f>
        <v>11А2</v>
      </c>
      <c r="E72" s="468"/>
      <c r="F72" s="283" t="str">
        <f>'Напрямки конкурса'!B57</f>
        <v>Альянс</v>
      </c>
      <c r="G72" s="264"/>
      <c r="H72" s="901" t="str">
        <f>'Напрямки конкурса'!Q57</f>
        <v>клієнт</v>
      </c>
      <c r="I72" s="282"/>
      <c r="J72" s="471"/>
      <c r="K72" s="280" t="str">
        <f>'Напрямки конкурса'!P57</f>
        <v>6 місяців</v>
      </c>
      <c r="L72" s="185">
        <f>IF(G72="ТАК",I72*J72,0)</f>
        <v>0</v>
      </c>
      <c r="M72" s="186">
        <f t="shared" si="14"/>
        <v>0</v>
      </c>
      <c r="N72" s="498">
        <f t="shared" si="15"/>
        <v>0</v>
      </c>
      <c r="O72" s="484" t="str">
        <f>IF(G72=$O$2,IF(F72="мережа",(IF(K72=$AA$2,Закони!$AF$2,IF(K72=$AA$1,Закони!$AF$3))),IF(F72="альянс",(IF(K72=$AA$2,Закони!$AF$4,IF(K72=$AA$1,Закони!$AF$5,""))),"")),"")</f>
        <v/>
      </c>
      <c r="P72" s="280">
        <v>1</v>
      </c>
      <c r="Q72" s="280">
        <v>0.8</v>
      </c>
      <c r="R72" s="280">
        <f t="shared" si="16"/>
        <v>0.19999999999999996</v>
      </c>
      <c r="S72" s="539">
        <f t="shared" si="4"/>
        <v>0.19999999999999996</v>
      </c>
      <c r="T72" s="486"/>
      <c r="U72" s="514">
        <f t="shared" si="17"/>
        <v>0</v>
      </c>
      <c r="V72" s="164">
        <f>'Додаток 3.3 Бюджет проекту'!F101</f>
        <v>0</v>
      </c>
      <c r="W72" s="164">
        <f>'Додаток 3.3 Бюджет проекту'!G101</f>
        <v>0</v>
      </c>
      <c r="X72" s="164">
        <f>'Додаток 3.3 Бюджет проекту'!I101</f>
        <v>0</v>
      </c>
      <c r="Y72" s="893">
        <f>'Додаток 3.3 Бюджет проекту'!J101</f>
        <v>0</v>
      </c>
      <c r="Z72" s="523" t="e">
        <f t="shared" si="6"/>
        <v>#DIV/0!</v>
      </c>
      <c r="AA72" s="280" t="e">
        <f t="shared" si="7"/>
        <v>#DIV/0!</v>
      </c>
      <c r="AB72" s="280" t="e">
        <f t="shared" si="8"/>
        <v>#DIV/0!</v>
      </c>
      <c r="AC72" s="280" t="e">
        <f t="shared" si="9"/>
        <v>#DIV/0!</v>
      </c>
      <c r="AD72" s="524" t="e">
        <f t="shared" si="10"/>
        <v>#DIV/0!</v>
      </c>
      <c r="AE72" s="810" t="str">
        <f>'Напрямки конкурса'!S57</f>
        <v>Технічне завдання</v>
      </c>
    </row>
    <row r="73" spans="2:31" ht="12.75" hidden="1">
      <c r="B73" s="261">
        <f>IF(G73="ТАК",COUNTIF($G$57:$G73,"ТАК"),0)</f>
        <v>0</v>
      </c>
      <c r="C73" s="182">
        <f>IF(G73="ТАК",COUNTIF($G$17:$G73,"ТАК"),0)</f>
        <v>0</v>
      </c>
      <c r="D73" s="499" t="str">
        <f>'Напрямки конкурса'!A58</f>
        <v>12А</v>
      </c>
      <c r="E73" s="468"/>
      <c r="F73" s="283" t="str">
        <f>'Напрямки конкурса'!B58</f>
        <v>Альянс</v>
      </c>
      <c r="G73" s="264"/>
      <c r="H73" s="901" t="str">
        <f>'Напрямки конкурса'!Q58</f>
        <v>Проект</v>
      </c>
      <c r="I73" s="282"/>
      <c r="J73" s="471"/>
      <c r="K73" s="280" t="str">
        <f>'Напрямки конкурса'!P58</f>
        <v>6 місяців</v>
      </c>
      <c r="L73" s="185">
        <f>IF(G73="ТАК",I73*J73,0)</f>
        <v>0</v>
      </c>
      <c r="M73" s="186">
        <f t="shared" si="14"/>
        <v>0</v>
      </c>
      <c r="N73" s="498">
        <f t="shared" si="15"/>
        <v>0</v>
      </c>
      <c r="O73" s="484" t="str">
        <f>IF(G73=$O$2,IF(F73="мережа",(IF(K73=$AA$2,Закони!$AF$2,IF(K73=$AA$1,Закони!$AF$3))),IF(F73="альянс",(IF(K73=$AA$2,Закони!$AF$4,IF(K73=$AA$1,Закони!$AF$5,""))),"")),"")</f>
        <v/>
      </c>
      <c r="P73" s="280">
        <v>1</v>
      </c>
      <c r="Q73" s="280">
        <v>0.8</v>
      </c>
      <c r="R73" s="280">
        <f t="shared" si="16"/>
        <v>0.19999999999999996</v>
      </c>
      <c r="S73" s="539">
        <f t="shared" si="4"/>
        <v>0.19999999999999996</v>
      </c>
      <c r="T73" s="486"/>
      <c r="U73" s="514">
        <f t="shared" si="17"/>
        <v>0</v>
      </c>
      <c r="V73" s="164">
        <f>'Додаток 3.3 Бюджет проекту'!F102</f>
        <v>0</v>
      </c>
      <c r="W73" s="164">
        <f>'Додаток 3.3 Бюджет проекту'!G102</f>
        <v>0</v>
      </c>
      <c r="X73" s="164">
        <f>'Додаток 3.3 Бюджет проекту'!I102</f>
        <v>0</v>
      </c>
      <c r="Y73" s="893">
        <f>'Додаток 3.3 Бюджет проекту'!J102</f>
        <v>0</v>
      </c>
      <c r="Z73" s="523" t="e">
        <f t="shared" si="6"/>
        <v>#DIV/0!</v>
      </c>
      <c r="AA73" s="280" t="e">
        <f t="shared" si="7"/>
        <v>#DIV/0!</v>
      </c>
      <c r="AB73" s="280" t="e">
        <f t="shared" si="8"/>
        <v>#DIV/0!</v>
      </c>
      <c r="AC73" s="280" t="e">
        <f t="shared" si="9"/>
        <v>#DIV/0!</v>
      </c>
      <c r="AD73" s="524" t="e">
        <f t="shared" si="10"/>
        <v>#DIV/0!</v>
      </c>
      <c r="AE73" s="810" t="str">
        <f>'Напрямки конкурса'!S58</f>
        <v>Технічне завдання</v>
      </c>
    </row>
    <row r="74" spans="2:31" s="274" customFormat="1" ht="12.75" hidden="1">
      <c r="B74" s="261">
        <f>IF(G74="ТАК",COUNTIF($G$57:$G74,"ТАК"),0)</f>
        <v>0</v>
      </c>
      <c r="C74" s="182">
        <f>IF(G74="ТАК",COUNTIF($G$17:$G74,"ТАК"),0)</f>
        <v>0</v>
      </c>
      <c r="D74" s="499" t="str">
        <f>'Напрямки конкурса'!A59</f>
        <v>05А3</v>
      </c>
      <c r="E74" s="468"/>
      <c r="F74" s="283" t="str">
        <f>'Напрямки конкурса'!B59</f>
        <v>Альянс</v>
      </c>
      <c r="G74" s="264"/>
      <c r="H74" s="902" t="str">
        <f>'Напрямки конкурса'!Q59</f>
        <v>Амбулаторія</v>
      </c>
      <c r="I74" s="552"/>
      <c r="J74" s="559"/>
      <c r="K74" s="553" t="str">
        <f>'Напрямки конкурса'!P59</f>
        <v>6 місяців</v>
      </c>
      <c r="L74" s="554">
        <f>IF(G74="ТАК",IF(Лист1!$C$5=1,Лист1!$E$10*Налаштування!J74,IF(Лист1!$C$5=4,Лист1!$E$12*Налаштування!J74,IF(Лист1!$C$5=9,Лист1!$E$16*Налаштування!J74,IF(Лист1!$C$5=5,Лист1!$E$13*Налаштування!J74,0)))),0)</f>
        <v>0</v>
      </c>
      <c r="M74" s="186">
        <f t="shared" si="14"/>
        <v>0</v>
      </c>
      <c r="N74" s="498">
        <f t="shared" si="15"/>
        <v>0</v>
      </c>
      <c r="O74" s="827" t="str">
        <f>IF(G74=$O$2,IF(F74="мережа",(IF(K74=$AA$2,Закони!$AF$2,IF(K74=$AA$1,Закони!$AF$3))),IF(F74="альянс",(IF(K74=$AA$2,Закони!$AF$4,IF(K74=$AA$1,Закони!$AF$5,""))),"")),"")</f>
        <v/>
      </c>
      <c r="P74" s="553">
        <v>1</v>
      </c>
      <c r="Q74" s="553">
        <v>0.8</v>
      </c>
      <c r="R74" s="553">
        <f t="shared" si="16"/>
        <v>0.19999999999999996</v>
      </c>
      <c r="S74" s="539">
        <f t="shared" si="4"/>
        <v>0.19999999999999996</v>
      </c>
      <c r="T74" s="505"/>
      <c r="U74" s="555">
        <f t="shared" si="17"/>
        <v>0</v>
      </c>
      <c r="V74" s="164">
        <f>'Додаток 3.3 Бюджет проекту'!F103</f>
        <v>0</v>
      </c>
      <c r="W74" s="164">
        <f>'Додаток 3.3 Бюджет проекту'!G103</f>
        <v>0</v>
      </c>
      <c r="X74" s="164">
        <f>'Додаток 3.3 Бюджет проекту'!I103</f>
        <v>0</v>
      </c>
      <c r="Y74" s="893">
        <f>'Додаток 3.3 Бюджет проекту'!J103</f>
        <v>0</v>
      </c>
      <c r="Z74" s="523" t="e">
        <f t="shared" si="6"/>
        <v>#DIV/0!</v>
      </c>
      <c r="AA74" s="553" t="e">
        <f t="shared" si="7"/>
        <v>#DIV/0!</v>
      </c>
      <c r="AB74" s="553" t="e">
        <f t="shared" si="8"/>
        <v>#DIV/0!</v>
      </c>
      <c r="AC74" s="553" t="e">
        <f t="shared" si="9"/>
        <v>#DIV/0!</v>
      </c>
      <c r="AD74" s="556" t="e">
        <f t="shared" si="10"/>
        <v>#DIV/0!</v>
      </c>
      <c r="AE74" s="810" t="str">
        <f>'Напрямки конкурса'!S59</f>
        <v>Технічне завдання</v>
      </c>
    </row>
    <row r="75" spans="2:31" s="274" customFormat="1" ht="12.75" hidden="1">
      <c r="B75" s="261">
        <f>IF(G75="ТАК",COUNTIF($G$57:$G75,"ТАК"),0)</f>
        <v>0</v>
      </c>
      <c r="C75" s="182">
        <f>IF(G75="ТАК",COUNTIF($G$17:$G75,"ТАК"),0)</f>
        <v>0</v>
      </c>
      <c r="D75" s="499" t="str">
        <f>'Напрямки конкурса'!A60</f>
        <v>01А_НКТ</v>
      </c>
      <c r="E75" s="468"/>
      <c r="F75" s="283" t="str">
        <f>'Напрямки конкурса'!B60</f>
        <v>Альянс</v>
      </c>
      <c r="G75" s="264"/>
      <c r="H75" s="901" t="str">
        <f>'Напрямки конкурса'!Q60</f>
        <v>клієнт</v>
      </c>
      <c r="I75" s="282"/>
      <c r="J75" s="471"/>
      <c r="K75" s="280" t="str">
        <f>'Напрямки конкурса'!P60</f>
        <v>12 місяців</v>
      </c>
      <c r="L75" s="185">
        <f>IF(G75="ТАК",I75*J75,0)</f>
        <v>0</v>
      </c>
      <c r="M75" s="186">
        <f t="shared" si="14"/>
        <v>0</v>
      </c>
      <c r="N75" s="498">
        <f t="shared" si="15"/>
        <v>0</v>
      </c>
      <c r="O75" s="484" t="str">
        <f>IF(G75=$O$2,IF(F75="мережа",(IF(K75=$AA$2,Закони!$AF$2,IF(K75=$AA$1,Закони!$AF$3))),IF(F75="альянс",(IF(K75=$AA$2,Закони!$AF$4,IF(K75=$AA$1,Закони!$AF$5,""))),"")),"")</f>
        <v/>
      </c>
      <c r="P75" s="280">
        <v>1</v>
      </c>
      <c r="Q75" s="280">
        <v>0.8</v>
      </c>
      <c r="R75" s="280">
        <f>P75-Q75</f>
        <v>0.19999999999999996</v>
      </c>
      <c r="S75" s="539">
        <f t="shared" si="4"/>
        <v>0.19999999999999996</v>
      </c>
      <c r="T75" s="486"/>
      <c r="U75" s="514">
        <f>V75+W75+X75+Y75</f>
        <v>0</v>
      </c>
      <c r="V75" s="164">
        <f>'Додаток 3.3 Бюджет проекту'!F104</f>
        <v>0</v>
      </c>
      <c r="W75" s="164">
        <f>'Додаток 3.3 Бюджет проекту'!G104</f>
        <v>0</v>
      </c>
      <c r="X75" s="164">
        <f>'Додаток 3.3 Бюджет проекту'!I104</f>
        <v>0</v>
      </c>
      <c r="Y75" s="893">
        <f>'Додаток 3.3 Бюджет проекту'!J104</f>
        <v>0</v>
      </c>
      <c r="Z75" s="523" t="e">
        <f t="shared" si="6"/>
        <v>#DIV/0!</v>
      </c>
      <c r="AA75" s="280" t="e">
        <f t="shared" ref="AA75:AB79" si="18">V75/(X75+V75)</f>
        <v>#DIV/0!</v>
      </c>
      <c r="AB75" s="280" t="e">
        <f t="shared" si="18"/>
        <v>#DIV/0!</v>
      </c>
      <c r="AC75" s="280" t="e">
        <f t="shared" ref="AC75:AD79" si="19">X75/(X75+V75)</f>
        <v>#DIV/0!</v>
      </c>
      <c r="AD75" s="524" t="e">
        <f t="shared" si="19"/>
        <v>#DIV/0!</v>
      </c>
      <c r="AE75" s="810" t="str">
        <f>'Напрямки конкурса'!S60</f>
        <v>Технічне завдання</v>
      </c>
    </row>
    <row r="76" spans="2:31" s="274" customFormat="1" ht="12.75" hidden="1">
      <c r="B76" s="261">
        <f>IF(G76="ТАК",COUNTIF($G$57:$G76,"ТАК"),0)</f>
        <v>0</v>
      </c>
      <c r="C76" s="182">
        <f>IF(G76="ТАК",COUNTIF($G$17:$G76,"ТАК"),0)</f>
        <v>0</v>
      </c>
      <c r="D76" s="499" t="str">
        <f>'Напрямки конкурса'!A61</f>
        <v>05А1_НКТ</v>
      </c>
      <c r="E76" s="468"/>
      <c r="F76" s="283" t="str">
        <f>'Напрямки конкурса'!B61</f>
        <v>Альянс</v>
      </c>
      <c r="G76" s="264"/>
      <c r="H76" s="902" t="str">
        <f>'Напрямки конкурса'!Q61</f>
        <v>Амбулаторія</v>
      </c>
      <c r="I76" s="552"/>
      <c r="J76" s="559"/>
      <c r="K76" s="280" t="str">
        <f>'Напрямки конкурса'!P61</f>
        <v>12 місяців</v>
      </c>
      <c r="L76" s="185">
        <f>IF(J76=0,0,J76)</f>
        <v>0</v>
      </c>
      <c r="M76" s="186">
        <f t="shared" si="14"/>
        <v>0</v>
      </c>
      <c r="N76" s="498">
        <f t="shared" si="15"/>
        <v>0</v>
      </c>
      <c r="O76" s="484" t="str">
        <f>IF(G76=$O$2,IF(F76="мережа",(IF(K76=$AA$2,Закони!$AF$2,IF(K76=$AA$1,Закони!$AF$3))),IF(F76="альянс",(IF(K76=$AA$2,Закони!$AF$4,IF(K76=$AA$1,Закони!$AF$5,""))),"")),"")</f>
        <v/>
      </c>
      <c r="P76" s="280">
        <v>1</v>
      </c>
      <c r="Q76" s="280">
        <v>0.8</v>
      </c>
      <c r="R76" s="280">
        <f>P76-Q76</f>
        <v>0.19999999999999996</v>
      </c>
      <c r="S76" s="539">
        <f t="shared" si="4"/>
        <v>0.19999999999999996</v>
      </c>
      <c r="T76" s="486"/>
      <c r="U76" s="514">
        <f>V76+W76+X76+Y76</f>
        <v>0</v>
      </c>
      <c r="V76" s="164">
        <f>'Додаток 3.3 Бюджет проекту'!F105</f>
        <v>0</v>
      </c>
      <c r="W76" s="164">
        <f>'Додаток 3.3 Бюджет проекту'!G105</f>
        <v>0</v>
      </c>
      <c r="X76" s="164">
        <f>'Додаток 3.3 Бюджет проекту'!I105</f>
        <v>0</v>
      </c>
      <c r="Y76" s="893">
        <f>'Додаток 3.3 Бюджет проекту'!J105</f>
        <v>0</v>
      </c>
      <c r="Z76" s="523" t="e">
        <f t="shared" si="6"/>
        <v>#DIV/0!</v>
      </c>
      <c r="AA76" s="280" t="e">
        <f t="shared" si="18"/>
        <v>#DIV/0!</v>
      </c>
      <c r="AB76" s="280" t="e">
        <f t="shared" si="18"/>
        <v>#DIV/0!</v>
      </c>
      <c r="AC76" s="280" t="e">
        <f t="shared" si="19"/>
        <v>#DIV/0!</v>
      </c>
      <c r="AD76" s="524" t="e">
        <f t="shared" si="19"/>
        <v>#DIV/0!</v>
      </c>
      <c r="AE76" s="810" t="str">
        <f>'Напрямки конкурса'!S61</f>
        <v>Технічне завдання</v>
      </c>
    </row>
    <row r="77" spans="2:31" s="274" customFormat="1" ht="12.75" hidden="1">
      <c r="B77" s="261">
        <f>IF(G77="ТАК",COUNTIF($G$57:$G77,"ТАК"),0)</f>
        <v>0</v>
      </c>
      <c r="C77" s="182">
        <f>IF(G77="ТАК",COUNTIF($G$17:$G77,"ТАК"),0)</f>
        <v>0</v>
      </c>
      <c r="D77" s="499" t="str">
        <f>'Напрямки конкурса'!A62</f>
        <v>06А_НКТ</v>
      </c>
      <c r="E77" s="468"/>
      <c r="F77" s="283" t="str">
        <f>'Напрямки конкурса'!B62</f>
        <v>Альянс</v>
      </c>
      <c r="G77" s="264"/>
      <c r="H77" s="901" t="str">
        <f>'Напрямки конкурса'!Q62</f>
        <v>клієнт</v>
      </c>
      <c r="I77" s="282"/>
      <c r="J77" s="471"/>
      <c r="K77" s="280" t="str">
        <f>'Напрямки конкурса'!P62</f>
        <v>12 місяців</v>
      </c>
      <c r="L77" s="185">
        <f>IF(G77="ТАК",I77*J77,0)</f>
        <v>0</v>
      </c>
      <c r="M77" s="186">
        <f t="shared" si="14"/>
        <v>0</v>
      </c>
      <c r="N77" s="498">
        <f t="shared" si="15"/>
        <v>0</v>
      </c>
      <c r="O77" s="484" t="str">
        <f>IF(G77=$O$2,IF(F77="мережа",(IF(K77=$AA$2,Закони!$AF$2,IF(K77=$AA$1,Закони!$AF$3))),IF(F77="альянс",(IF(K77=$AA$2,Закони!$AF$4,IF(K77=$AA$1,Закони!$AF$5,""))),"")),"")</f>
        <v/>
      </c>
      <c r="P77" s="280">
        <v>1</v>
      </c>
      <c r="Q77" s="280">
        <v>0.8</v>
      </c>
      <c r="R77" s="280">
        <f>P77-Q77</f>
        <v>0.19999999999999996</v>
      </c>
      <c r="S77" s="539">
        <f t="shared" si="4"/>
        <v>0.19999999999999996</v>
      </c>
      <c r="T77" s="486"/>
      <c r="U77" s="514">
        <f>V77+W77+X77+Y77</f>
        <v>0</v>
      </c>
      <c r="V77" s="164">
        <f>'Додаток 3.3 Бюджет проекту'!F106</f>
        <v>0</v>
      </c>
      <c r="W77" s="164">
        <f>'Додаток 3.3 Бюджет проекту'!G106</f>
        <v>0</v>
      </c>
      <c r="X77" s="164">
        <f>'Додаток 3.3 Бюджет проекту'!I106</f>
        <v>0</v>
      </c>
      <c r="Y77" s="893">
        <f>'Додаток 3.3 Бюджет проекту'!J106</f>
        <v>0</v>
      </c>
      <c r="Z77" s="523" t="e">
        <f t="shared" si="6"/>
        <v>#DIV/0!</v>
      </c>
      <c r="AA77" s="280" t="e">
        <f t="shared" si="18"/>
        <v>#DIV/0!</v>
      </c>
      <c r="AB77" s="280" t="e">
        <f t="shared" si="18"/>
        <v>#DIV/0!</v>
      </c>
      <c r="AC77" s="280" t="e">
        <f t="shared" si="19"/>
        <v>#DIV/0!</v>
      </c>
      <c r="AD77" s="524" t="e">
        <f t="shared" si="19"/>
        <v>#DIV/0!</v>
      </c>
      <c r="AE77" s="810" t="str">
        <f>'Напрямки конкурса'!S62</f>
        <v>Технічне завдання</v>
      </c>
    </row>
    <row r="78" spans="2:31" s="274" customFormat="1" ht="12.75" hidden="1">
      <c r="B78" s="261">
        <f>IF(G78="ТАК",COUNTIF($G$57:$G78,"ТАК"),0)</f>
        <v>0</v>
      </c>
      <c r="C78" s="182">
        <f>IF(G78="ТАК",COUNTIF($G$17:$G78,"ТАК"),0)</f>
        <v>0</v>
      </c>
      <c r="D78" s="499" t="str">
        <f>'Напрямки конкурса'!A63</f>
        <v>05А2_НКТ</v>
      </c>
      <c r="E78" s="468"/>
      <c r="F78" s="283" t="str">
        <f>'Напрямки конкурса'!B63</f>
        <v>Альянс</v>
      </c>
      <c r="G78" s="264"/>
      <c r="H78" s="902" t="str">
        <f>'Напрямки конкурса'!Q63</f>
        <v>Амбулаторія</v>
      </c>
      <c r="I78" s="552"/>
      <c r="J78" s="559"/>
      <c r="K78" s="280" t="str">
        <f>'Напрямки конкурса'!P63</f>
        <v>12 місяців</v>
      </c>
      <c r="L78" s="185">
        <f>IF(J78=0,0,J78)</f>
        <v>0</v>
      </c>
      <c r="M78" s="186">
        <f t="shared" si="14"/>
        <v>0</v>
      </c>
      <c r="N78" s="498">
        <f t="shared" si="15"/>
        <v>0</v>
      </c>
      <c r="O78" s="484" t="str">
        <f>IF(G78=$O$2,IF(F78="мережа",(IF(K78=$AA$2,Закони!$AF$2,IF(K78=$AA$1,Закони!$AF$3))),IF(F78="альянс",(IF(K78=$AA$2,Закони!$AF$4,IF(K78=$AA$1,Закони!$AF$5,""))),"")),"")</f>
        <v/>
      </c>
      <c r="P78" s="280">
        <v>1</v>
      </c>
      <c r="Q78" s="280">
        <v>0.8</v>
      </c>
      <c r="R78" s="280">
        <f>P78-Q78</f>
        <v>0.19999999999999996</v>
      </c>
      <c r="S78" s="539">
        <f t="shared" si="4"/>
        <v>0.19999999999999996</v>
      </c>
      <c r="T78" s="486"/>
      <c r="U78" s="514">
        <f>V78+W78+X78+Y78</f>
        <v>0</v>
      </c>
      <c r="V78" s="164">
        <f>'Додаток 3.3 Бюджет проекту'!F107</f>
        <v>0</v>
      </c>
      <c r="W78" s="164">
        <f>'Додаток 3.3 Бюджет проекту'!G107</f>
        <v>0</v>
      </c>
      <c r="X78" s="164">
        <f>'Додаток 3.3 Бюджет проекту'!I107</f>
        <v>0</v>
      </c>
      <c r="Y78" s="893">
        <f>'Додаток 3.3 Бюджет проекту'!J107</f>
        <v>0</v>
      </c>
      <c r="Z78" s="523" t="e">
        <f t="shared" si="6"/>
        <v>#DIV/0!</v>
      </c>
      <c r="AA78" s="280" t="e">
        <f t="shared" si="18"/>
        <v>#DIV/0!</v>
      </c>
      <c r="AB78" s="280" t="e">
        <f t="shared" si="18"/>
        <v>#DIV/0!</v>
      </c>
      <c r="AC78" s="280" t="e">
        <f t="shared" si="19"/>
        <v>#DIV/0!</v>
      </c>
      <c r="AD78" s="524" t="e">
        <f t="shared" si="19"/>
        <v>#DIV/0!</v>
      </c>
      <c r="AE78" s="810" t="str">
        <f>'Напрямки конкурса'!S63</f>
        <v>Технічне завдання</v>
      </c>
    </row>
    <row r="79" spans="2:31" s="274" customFormat="1" ht="12.75" hidden="1">
      <c r="B79" s="261">
        <f>IF(G79="ТАК",COUNTIF($G$57:$G79,"ТАК"),0)</f>
        <v>0</v>
      </c>
      <c r="C79" s="182">
        <f>IF(G79="ТАК",COUNTIF($G$17:$G79,"ТАК"),0)</f>
        <v>0</v>
      </c>
      <c r="D79" s="499" t="str">
        <f>'Напрямки конкурса'!A64</f>
        <v>09А_НКТ</v>
      </c>
      <c r="E79" s="468"/>
      <c r="F79" s="283" t="str">
        <f>'Напрямки конкурса'!B64</f>
        <v>Альянс</v>
      </c>
      <c r="G79" s="264"/>
      <c r="H79" s="901" t="str">
        <f>'Напрямки конкурса'!Q64</f>
        <v>клієнт</v>
      </c>
      <c r="I79" s="282"/>
      <c r="J79" s="471"/>
      <c r="K79" s="280" t="str">
        <f>'Напрямки конкурса'!P64</f>
        <v>12 місяців</v>
      </c>
      <c r="L79" s="185">
        <f t="shared" ref="L79:L94" si="20">IF(G79="ТАК",I79*J79,0)</f>
        <v>0</v>
      </c>
      <c r="M79" s="186">
        <f t="shared" si="14"/>
        <v>0</v>
      </c>
      <c r="N79" s="498">
        <f t="shared" si="15"/>
        <v>0</v>
      </c>
      <c r="O79" s="484" t="str">
        <f>IF(G79=$O$2,IF(F79="мережа",(IF(K79=$AA$2,Закони!$AF$2,IF(K79=$AA$1,Закони!$AF$3))),IF(F79="альянс",(IF(K79=$AA$2,Закони!$AF$4,IF(K79=$AA$1,Закони!$AF$5,""))),"")),"")</f>
        <v/>
      </c>
      <c r="P79" s="280">
        <v>1</v>
      </c>
      <c r="Q79" s="280">
        <v>0.8</v>
      </c>
      <c r="R79" s="280">
        <f>P79-Q79</f>
        <v>0.19999999999999996</v>
      </c>
      <c r="S79" s="539">
        <f t="shared" si="4"/>
        <v>0.19999999999999996</v>
      </c>
      <c r="T79" s="486"/>
      <c r="U79" s="514">
        <f>V79+W79+X79+Y79</f>
        <v>0</v>
      </c>
      <c r="V79" s="164">
        <f>'Додаток 3.3 Бюджет проекту'!F108</f>
        <v>0</v>
      </c>
      <c r="W79" s="164">
        <f>'Додаток 3.3 Бюджет проекту'!G108</f>
        <v>0</v>
      </c>
      <c r="X79" s="164">
        <f>'Додаток 3.3 Бюджет проекту'!I108</f>
        <v>0</v>
      </c>
      <c r="Y79" s="893">
        <f>'Додаток 3.3 Бюджет проекту'!J108</f>
        <v>0</v>
      </c>
      <c r="Z79" s="523" t="e">
        <f t="shared" si="6"/>
        <v>#DIV/0!</v>
      </c>
      <c r="AA79" s="280" t="e">
        <f t="shared" si="18"/>
        <v>#DIV/0!</v>
      </c>
      <c r="AB79" s="280" t="e">
        <f t="shared" si="18"/>
        <v>#DIV/0!</v>
      </c>
      <c r="AC79" s="280" t="e">
        <f t="shared" si="19"/>
        <v>#DIV/0!</v>
      </c>
      <c r="AD79" s="524" t="e">
        <f t="shared" si="19"/>
        <v>#DIV/0!</v>
      </c>
      <c r="AE79" s="810" t="str">
        <f>'Напрямки конкурса'!S64</f>
        <v>Технічне завдання</v>
      </c>
    </row>
    <row r="80" spans="2:31" s="269" customFormat="1" ht="12.75" hidden="1">
      <c r="B80" s="261">
        <f>IF(G80="ТАК",COUNTIF($G$57:$G80,"ТАК"),0)</f>
        <v>0</v>
      </c>
      <c r="C80" s="182">
        <f>IF(G80="ТАК",COUNTIF($G$17:$G80,"ТАК"),0)</f>
        <v>0</v>
      </c>
      <c r="D80" s="499" t="str">
        <f>'Напрямки конкурса'!A65</f>
        <v>13А</v>
      </c>
      <c r="E80" s="468"/>
      <c r="F80" s="283" t="str">
        <f>'Напрямки конкурса'!B65</f>
        <v>Альянс</v>
      </c>
      <c r="G80" s="264"/>
      <c r="H80" s="901" t="str">
        <f>'Напрямки конкурса'!Q65</f>
        <v>клієнт</v>
      </c>
      <c r="I80" s="282"/>
      <c r="J80" s="472"/>
      <c r="K80" s="280" t="str">
        <f>'Напрямки конкурса'!P65</f>
        <v>6 місяців</v>
      </c>
      <c r="L80" s="185">
        <f t="shared" si="20"/>
        <v>0</v>
      </c>
      <c r="M80" s="186">
        <f t="shared" ref="M80:M94" si="21">L80*Q80</f>
        <v>0</v>
      </c>
      <c r="N80" s="498">
        <f t="shared" ref="N80:N94" si="22">L80*R80</f>
        <v>0</v>
      </c>
      <c r="O80" s="484" t="str">
        <f>IF(G80=$O$2,IF(F80="мережа",(IF(K80=$AA$2,Закони!$AF$2,IF(K80=$AA$1,Закони!$AF$3))),IF(F80="альянс",(IF(K80=$AA$2,Закони!$AF$4,IF(K80=$AA$1,Закони!$AF$5,""))),"")),"")</f>
        <v/>
      </c>
      <c r="P80" s="280">
        <v>1</v>
      </c>
      <c r="Q80" s="280">
        <v>0.8</v>
      </c>
      <c r="R80" s="280">
        <f t="shared" si="16"/>
        <v>0.19999999999999996</v>
      </c>
      <c r="S80" s="539">
        <f t="shared" si="4"/>
        <v>0.19999999999999996</v>
      </c>
      <c r="T80" s="507"/>
      <c r="U80" s="514">
        <f t="shared" si="17"/>
        <v>0</v>
      </c>
      <c r="V80" s="164">
        <f>'Додаток 3.3 Бюджет проекту'!F109</f>
        <v>0</v>
      </c>
      <c r="W80" s="164">
        <f>'Додаток 3.3 Бюджет проекту'!G109</f>
        <v>0</v>
      </c>
      <c r="X80" s="164">
        <f>'Додаток 3.3 Бюджет проекту'!I109</f>
        <v>0</v>
      </c>
      <c r="Y80" s="893">
        <f>'Додаток 3.3 Бюджет проекту'!J109</f>
        <v>0</v>
      </c>
      <c r="Z80" s="523" t="e">
        <f t="shared" si="6"/>
        <v>#DIV/0!</v>
      </c>
      <c r="AA80" s="280" t="e">
        <f t="shared" si="7"/>
        <v>#DIV/0!</v>
      </c>
      <c r="AB80" s="280" t="e">
        <f t="shared" si="8"/>
        <v>#DIV/0!</v>
      </c>
      <c r="AC80" s="280" t="e">
        <f t="shared" si="9"/>
        <v>#DIV/0!</v>
      </c>
      <c r="AD80" s="524" t="e">
        <f t="shared" si="10"/>
        <v>#DIV/0!</v>
      </c>
      <c r="AE80" s="810" t="str">
        <f>'Напрямки конкурса'!S65</f>
        <v>Технічне завдання</v>
      </c>
    </row>
    <row r="81" spans="2:34" ht="12.75" hidden="1">
      <c r="B81" s="261">
        <f>IF(G81="ТАК",COUNTIF($G$57:$G81,"ТАК"),0)</f>
        <v>0</v>
      </c>
      <c r="C81" s="182">
        <f>IF(G81="ТАК",COUNTIF($G$17:$G81,"ТАК"),0)</f>
        <v>0</v>
      </c>
      <c r="D81" s="499" t="str">
        <f>'Напрямки конкурса'!A66</f>
        <v>14А</v>
      </c>
      <c r="E81" s="468"/>
      <c r="F81" s="895" t="str">
        <f>'Напрямки конкурса'!B66</f>
        <v>Альянс</v>
      </c>
      <c r="G81" s="264"/>
      <c r="H81" s="901" t="str">
        <f>'Напрямки конкурса'!Q66</f>
        <v>Проект</v>
      </c>
      <c r="I81" s="282"/>
      <c r="J81" s="472"/>
      <c r="K81" s="280" t="str">
        <f>'Напрямки конкурса'!P66</f>
        <v>12 місяців</v>
      </c>
      <c r="L81" s="889">
        <f t="shared" si="20"/>
        <v>0</v>
      </c>
      <c r="M81" s="890">
        <f t="shared" si="21"/>
        <v>0</v>
      </c>
      <c r="N81" s="891">
        <f t="shared" si="22"/>
        <v>0</v>
      </c>
      <c r="O81" s="880" t="str">
        <f>IF(G81=$O$2,IF(F81="мережа",(IF(K81=$AA$2,Закони!$AF$2,IF(K81=$AA$1,Закони!$AF$3))),IF(F81="альянс",(IF(K81=$AA$2,Закони!$AF$4,IF(K81=$AA$1,Закони!$AF$5,""))),"")),"")</f>
        <v/>
      </c>
      <c r="P81" s="881">
        <v>1</v>
      </c>
      <c r="Q81" s="881">
        <v>0.8</v>
      </c>
      <c r="R81" s="881">
        <f t="shared" si="16"/>
        <v>0.19999999999999996</v>
      </c>
      <c r="S81" s="882">
        <f t="shared" si="4"/>
        <v>0.19999999999999996</v>
      </c>
      <c r="T81" s="489"/>
      <c r="U81" s="892">
        <f t="shared" si="17"/>
        <v>0</v>
      </c>
      <c r="V81" s="164">
        <f>'Додаток 3.3 Бюджет проекту'!F110</f>
        <v>0</v>
      </c>
      <c r="W81" s="164">
        <f>'Додаток 3.3 Бюджет проекту'!G110</f>
        <v>0</v>
      </c>
      <c r="X81" s="164">
        <f>'Додаток 3.3 Бюджет проекту'!I110</f>
        <v>0</v>
      </c>
      <c r="Y81" s="893">
        <f>'Додаток 3.3 Бюджет проекту'!J110</f>
        <v>0</v>
      </c>
      <c r="Z81" s="887" t="e">
        <f t="shared" si="6"/>
        <v>#DIV/0!</v>
      </c>
      <c r="AA81" s="881" t="e">
        <f t="shared" si="7"/>
        <v>#DIV/0!</v>
      </c>
      <c r="AB81" s="881" t="e">
        <f t="shared" si="8"/>
        <v>#DIV/0!</v>
      </c>
      <c r="AC81" s="881" t="e">
        <f t="shared" si="9"/>
        <v>#DIV/0!</v>
      </c>
      <c r="AD81" s="888" t="e">
        <f t="shared" si="10"/>
        <v>#DIV/0!</v>
      </c>
      <c r="AE81" s="810" t="str">
        <f>'Напрямки конкурса'!S66</f>
        <v>Відкритий конкурс</v>
      </c>
    </row>
    <row r="82" spans="2:34" ht="12.75" hidden="1">
      <c r="B82" s="261">
        <f>IF(G82="ТАК",COUNTIF($G$57:$G82,"ТАК"),0)</f>
        <v>0</v>
      </c>
      <c r="C82" s="182">
        <f>IF(G82="ТАК",COUNTIF($G$17:$G82,"ТАК"),0)</f>
        <v>0</v>
      </c>
      <c r="D82" s="499" t="str">
        <f>'Напрямки конкурса'!A67</f>
        <v>15А</v>
      </c>
      <c r="E82" s="468"/>
      <c r="F82" s="895" t="str">
        <f>'Напрямки конкурса'!B67</f>
        <v>Альянс</v>
      </c>
      <c r="G82" s="264"/>
      <c r="H82" s="901" t="str">
        <f>'Напрямки конкурса'!Q67</f>
        <v>Проект</v>
      </c>
      <c r="I82" s="282"/>
      <c r="J82" s="472"/>
      <c r="K82" s="280" t="str">
        <f>'Напрямки конкурса'!P67</f>
        <v>12 місяців</v>
      </c>
      <c r="L82" s="889">
        <f t="shared" si="20"/>
        <v>0</v>
      </c>
      <c r="M82" s="890">
        <f t="shared" si="21"/>
        <v>0</v>
      </c>
      <c r="N82" s="891">
        <f t="shared" si="22"/>
        <v>0</v>
      </c>
      <c r="O82" s="880" t="str">
        <f>IF(G82=$O$2,IF(F82="мережа",(IF(K82=$AA$2,Закони!$AF$2,IF(K82=$AA$1,Закони!$AF$3))),IF(F82="альянс",(IF(K82=$AA$2,Закони!$AF$4,IF(K82=$AA$1,Закони!$AF$5,""))),"")),"")</f>
        <v/>
      </c>
      <c r="P82" s="881">
        <v>1</v>
      </c>
      <c r="Q82" s="881">
        <v>0.8</v>
      </c>
      <c r="R82" s="881">
        <f t="shared" si="16"/>
        <v>0.19999999999999996</v>
      </c>
      <c r="S82" s="882">
        <f t="shared" ref="S82:S94" si="23">R82/P82</f>
        <v>0.19999999999999996</v>
      </c>
      <c r="T82" s="489"/>
      <c r="U82" s="892">
        <f t="shared" si="17"/>
        <v>0</v>
      </c>
      <c r="V82" s="164">
        <f>'Додаток 3.3 Бюджет проекту'!F111</f>
        <v>0</v>
      </c>
      <c r="W82" s="164">
        <f>'Додаток 3.3 Бюджет проекту'!G111</f>
        <v>0</v>
      </c>
      <c r="X82" s="164">
        <f>'Додаток 3.3 Бюджет проекту'!I111</f>
        <v>0</v>
      </c>
      <c r="Y82" s="893">
        <f>'Додаток 3.3 Бюджет проекту'!J111</f>
        <v>0</v>
      </c>
      <c r="Z82" s="887" t="e">
        <f t="shared" ref="Z82:Z94" si="24">Y82/U82</f>
        <v>#DIV/0!</v>
      </c>
      <c r="AA82" s="881" t="e">
        <f t="shared" si="7"/>
        <v>#DIV/0!</v>
      </c>
      <c r="AB82" s="881" t="e">
        <f t="shared" si="8"/>
        <v>#DIV/0!</v>
      </c>
      <c r="AC82" s="881" t="e">
        <f t="shared" si="9"/>
        <v>#DIV/0!</v>
      </c>
      <c r="AD82" s="888" t="e">
        <f t="shared" si="10"/>
        <v>#DIV/0!</v>
      </c>
      <c r="AE82" s="810" t="str">
        <f>'Напрямки конкурса'!S67</f>
        <v>Відкритий конкурс</v>
      </c>
    </row>
    <row r="83" spans="2:34" ht="12.75" hidden="1">
      <c r="B83" s="261">
        <f>IF(G83="ТАК",COUNTIF($G$57:$G83,"ТАК"),0)</f>
        <v>0</v>
      </c>
      <c r="C83" s="182">
        <f>IF(G83="ТАК",COUNTIF($G$17:$G83,"ТАК"),0)</f>
        <v>0</v>
      </c>
      <c r="D83" s="499" t="str">
        <f>'Напрямки конкурса'!A68</f>
        <v xml:space="preserve">16А </v>
      </c>
      <c r="E83" s="897"/>
      <c r="F83" s="895" t="str">
        <f>'Напрямки конкурса'!B68</f>
        <v>Альянс</v>
      </c>
      <c r="G83" s="264"/>
      <c r="H83" s="901" t="str">
        <f>'Напрямки конкурса'!Q68</f>
        <v>клієнт</v>
      </c>
      <c r="I83" s="282"/>
      <c r="J83" s="472"/>
      <c r="K83" s="280" t="str">
        <f>'Напрямки конкурса'!P68</f>
        <v>12 місяців</v>
      </c>
      <c r="L83" s="889">
        <f t="shared" si="20"/>
        <v>0</v>
      </c>
      <c r="M83" s="890">
        <f t="shared" si="21"/>
        <v>0</v>
      </c>
      <c r="N83" s="891">
        <f t="shared" si="22"/>
        <v>0</v>
      </c>
      <c r="O83" s="880" t="str">
        <f>IF(G83=$O$2,IF(F83="мережа",(IF(K83=$AA$2,Закони!$AF$2,IF(K83=$AA$1,Закони!$AF$3))),IF(F83="альянс",(IF(K83=$AA$2,Закони!$AF$4,IF(K83=$AA$1,Закони!$AF$5,""))),"")),"")</f>
        <v/>
      </c>
      <c r="P83" s="881">
        <v>1</v>
      </c>
      <c r="Q83" s="881">
        <v>0.8</v>
      </c>
      <c r="R83" s="881">
        <f t="shared" si="16"/>
        <v>0.19999999999999996</v>
      </c>
      <c r="S83" s="882">
        <f t="shared" si="23"/>
        <v>0.19999999999999996</v>
      </c>
      <c r="T83" s="489"/>
      <c r="U83" s="892">
        <f t="shared" si="17"/>
        <v>0</v>
      </c>
      <c r="V83" s="164">
        <f>'Додаток 3.3 Бюджет проекту'!F112</f>
        <v>0</v>
      </c>
      <c r="W83" s="164">
        <f>'Додаток 3.3 Бюджет проекту'!G112</f>
        <v>0</v>
      </c>
      <c r="X83" s="164">
        <f>'Додаток 3.3 Бюджет проекту'!I112</f>
        <v>0</v>
      </c>
      <c r="Y83" s="893">
        <f>'Додаток 3.3 Бюджет проекту'!J112</f>
        <v>0</v>
      </c>
      <c r="Z83" s="887" t="e">
        <f t="shared" si="24"/>
        <v>#DIV/0!</v>
      </c>
      <c r="AA83" s="881" t="e">
        <f t="shared" si="7"/>
        <v>#DIV/0!</v>
      </c>
      <c r="AB83" s="881" t="e">
        <f t="shared" si="8"/>
        <v>#DIV/0!</v>
      </c>
      <c r="AC83" s="881" t="e">
        <f t="shared" si="9"/>
        <v>#DIV/0!</v>
      </c>
      <c r="AD83" s="888" t="e">
        <f t="shared" si="10"/>
        <v>#DIV/0!</v>
      </c>
      <c r="AE83" s="810" t="str">
        <f>'Напрямки конкурса'!S68</f>
        <v>Відкритий конкурс</v>
      </c>
    </row>
    <row r="84" spans="2:34" ht="12.75" hidden="1">
      <c r="B84" s="261">
        <f>IF(G84="ТАК",COUNTIF($G$57:$G84,"ТАК"),0)</f>
        <v>0</v>
      </c>
      <c r="C84" s="182">
        <f>IF(G84="ТАК",COUNTIF($G$17:$G84,"ТАК"),0)</f>
        <v>0</v>
      </c>
      <c r="D84" s="499" t="str">
        <f>'Напрямки конкурса'!A69</f>
        <v>17А</v>
      </c>
      <c r="E84" s="468"/>
      <c r="F84" s="283" t="str">
        <f>'Напрямки конкурса'!B69</f>
        <v>Альянс</v>
      </c>
      <c r="G84" s="264"/>
      <c r="H84" s="901" t="str">
        <f>'Напрямки конкурса'!Q69</f>
        <v>клієнт</v>
      </c>
      <c r="I84" s="282"/>
      <c r="J84" s="472"/>
      <c r="K84" s="280" t="str">
        <f>'Напрямки конкурса'!P69</f>
        <v>12 місяців</v>
      </c>
      <c r="L84" s="185">
        <f t="shared" si="20"/>
        <v>0</v>
      </c>
      <c r="M84" s="186">
        <f t="shared" si="21"/>
        <v>0</v>
      </c>
      <c r="N84" s="498">
        <f t="shared" si="22"/>
        <v>0</v>
      </c>
      <c r="O84" s="484" t="str">
        <f>IF(G84=$O$2,IF(F84="мережа",(IF(K84=$AA$2,Закони!$AF$2,IF(K84=$AA$1,Закони!$AF$3))),IF(F84="альянс",(IF(K84=$AA$2,Закони!$AF$4,IF(K84=$AA$1,Закони!$AF$5,""))),"")),"")</f>
        <v/>
      </c>
      <c r="P84" s="280">
        <v>1</v>
      </c>
      <c r="Q84" s="280">
        <v>0.8</v>
      </c>
      <c r="R84" s="280">
        <f t="shared" si="16"/>
        <v>0.19999999999999996</v>
      </c>
      <c r="S84" s="539">
        <f t="shared" si="23"/>
        <v>0.19999999999999996</v>
      </c>
      <c r="T84" s="486"/>
      <c r="U84" s="514">
        <f t="shared" si="17"/>
        <v>0</v>
      </c>
      <c r="V84" s="164">
        <f>'Додаток 3.3 Бюджет проекту'!F113</f>
        <v>0</v>
      </c>
      <c r="W84" s="164">
        <f>'Додаток 3.3 Бюджет проекту'!G113</f>
        <v>0</v>
      </c>
      <c r="X84" s="164">
        <f>'Додаток 3.3 Бюджет проекту'!I113</f>
        <v>0</v>
      </c>
      <c r="Y84" s="893">
        <f>'Додаток 3.3 Бюджет проекту'!J113</f>
        <v>0</v>
      </c>
      <c r="Z84" s="523" t="e">
        <f t="shared" si="24"/>
        <v>#DIV/0!</v>
      </c>
      <c r="AA84" s="280" t="e">
        <f t="shared" si="7"/>
        <v>#DIV/0!</v>
      </c>
      <c r="AB84" s="280" t="e">
        <f t="shared" si="8"/>
        <v>#DIV/0!</v>
      </c>
      <c r="AC84" s="280" t="e">
        <f t="shared" si="9"/>
        <v>#DIV/0!</v>
      </c>
      <c r="AD84" s="524" t="e">
        <f t="shared" si="10"/>
        <v>#DIV/0!</v>
      </c>
      <c r="AE84" s="810" t="str">
        <f>'Напрямки конкурса'!S69</f>
        <v>Технічне завдання</v>
      </c>
      <c r="AH84" s="932">
        <f>L85-U85</f>
        <v>0</v>
      </c>
    </row>
    <row r="85" spans="2:34" s="182" customFormat="1" ht="12.75" hidden="1">
      <c r="B85" s="261">
        <f>IF(G85="ТАК",COUNTIF($G$57:$G85,"ТАК"),0)</f>
        <v>0</v>
      </c>
      <c r="C85" s="182">
        <f>IF(G85="ТАК",COUNTIF($G$17:$G85,"ТАК"),0)</f>
        <v>0</v>
      </c>
      <c r="D85" s="499" t="str">
        <f>'Напрямки конкурса'!A70</f>
        <v>18А</v>
      </c>
      <c r="E85" s="468"/>
      <c r="F85" s="283" t="str">
        <f>'Напрямки конкурса'!B70</f>
        <v>Альянс</v>
      </c>
      <c r="G85" s="264"/>
      <c r="H85" s="901" t="str">
        <f>'Напрямки конкурса'!Q70</f>
        <v>клієнт</v>
      </c>
      <c r="I85" s="282"/>
      <c r="J85" s="472"/>
      <c r="K85" s="280" t="str">
        <f>'Напрямки конкурса'!P70</f>
        <v>12 місяців</v>
      </c>
      <c r="L85" s="185">
        <f t="shared" si="20"/>
        <v>0</v>
      </c>
      <c r="M85" s="186">
        <f t="shared" si="21"/>
        <v>0</v>
      </c>
      <c r="N85" s="498">
        <f t="shared" si="22"/>
        <v>0</v>
      </c>
      <c r="O85" s="484" t="str">
        <f>IF(G85=$O$2,IF(F85="мережа",(IF(K85=$AA$2,Закони!$AF$2,IF(K85=$AA$1,Закони!$AF$3))),IF(F85="альянс",(IF(K85=$AA$2,Закони!$AF$4,IF(K85=$AA$1,Закони!$AF$5,""))),"")),"")</f>
        <v/>
      </c>
      <c r="P85" s="280">
        <v>1</v>
      </c>
      <c r="Q85" s="280">
        <v>0.8</v>
      </c>
      <c r="R85" s="280">
        <f t="shared" si="16"/>
        <v>0.19999999999999996</v>
      </c>
      <c r="S85" s="539">
        <f t="shared" si="23"/>
        <v>0.19999999999999996</v>
      </c>
      <c r="T85" s="506"/>
      <c r="U85" s="514">
        <f t="shared" si="17"/>
        <v>0</v>
      </c>
      <c r="V85" s="164">
        <f>'Додаток 3.3 Бюджет проекту'!F114</f>
        <v>0</v>
      </c>
      <c r="W85" s="164">
        <f>'Додаток 3.3 Бюджет проекту'!G114</f>
        <v>0</v>
      </c>
      <c r="X85" s="164">
        <f>'Додаток 3.3 Бюджет проекту'!I114</f>
        <v>0</v>
      </c>
      <c r="Y85" s="893">
        <f>'Додаток 3.3 Бюджет проекту'!J114</f>
        <v>0</v>
      </c>
      <c r="Z85" s="523" t="e">
        <f t="shared" si="24"/>
        <v>#DIV/0!</v>
      </c>
      <c r="AA85" s="280" t="e">
        <f t="shared" si="7"/>
        <v>#DIV/0!</v>
      </c>
      <c r="AB85" s="280" t="e">
        <f t="shared" si="8"/>
        <v>#DIV/0!</v>
      </c>
      <c r="AC85" s="280" t="e">
        <f t="shared" si="9"/>
        <v>#DIV/0!</v>
      </c>
      <c r="AD85" s="524" t="e">
        <f t="shared" si="10"/>
        <v>#DIV/0!</v>
      </c>
      <c r="AE85" s="810" t="str">
        <f>'Напрямки конкурса'!S70</f>
        <v>Технічне завдання</v>
      </c>
      <c r="AG85" s="932">
        <f>L85-U85</f>
        <v>0</v>
      </c>
    </row>
    <row r="86" spans="2:34" s="182" customFormat="1" ht="12.75" hidden="1">
      <c r="B86" s="261">
        <f>IF(G86="ТАК",COUNTIF($G$57:$G86,"ТАК"),0)</f>
        <v>0</v>
      </c>
      <c r="C86" s="182">
        <f>IF(G86="ТАК",COUNTIF($G$17:$G86,"ТАК"),0)</f>
        <v>0</v>
      </c>
      <c r="D86" s="499" t="str">
        <f>'Напрямки конкурса'!A71</f>
        <v>20А1</v>
      </c>
      <c r="E86" s="468"/>
      <c r="F86" s="895" t="str">
        <f>'Напрямки конкурса'!B71</f>
        <v>Альянс</v>
      </c>
      <c r="G86" s="264"/>
      <c r="H86" s="901" t="str">
        <f>'Напрямки конкурса'!Q71</f>
        <v>клієнт</v>
      </c>
      <c r="I86" s="282"/>
      <c r="J86" s="472"/>
      <c r="K86" s="280" t="str">
        <f>'Напрямки конкурса'!P71</f>
        <v>6 місяців</v>
      </c>
      <c r="L86" s="889">
        <f t="shared" si="20"/>
        <v>0</v>
      </c>
      <c r="M86" s="890">
        <f t="shared" si="21"/>
        <v>0</v>
      </c>
      <c r="N86" s="891">
        <f t="shared" si="22"/>
        <v>0</v>
      </c>
      <c r="O86" s="880" t="str">
        <f>IF(G86=$O$2,IF(F86="мережа",(IF(K86=$AA$2,Закони!$AF$2,IF(K86=$AA$1,Закони!$AF$3))),IF(F86="альянс",(IF(K86=$AA$2,Закони!$AF$4,IF(K86=$AA$1,Закони!$AF$5,""))),"")),"")</f>
        <v/>
      </c>
      <c r="P86" s="881">
        <v>1</v>
      </c>
      <c r="Q86" s="881">
        <v>0.8</v>
      </c>
      <c r="R86" s="881">
        <f t="shared" si="16"/>
        <v>0.19999999999999996</v>
      </c>
      <c r="S86" s="882">
        <f t="shared" si="23"/>
        <v>0.19999999999999996</v>
      </c>
      <c r="T86" s="883"/>
      <c r="U86" s="892">
        <f t="shared" si="17"/>
        <v>0</v>
      </c>
      <c r="V86" s="164">
        <f>'Додаток 3.3 Бюджет проекту'!F115</f>
        <v>0</v>
      </c>
      <c r="W86" s="164">
        <f>'Додаток 3.3 Бюджет проекту'!G115</f>
        <v>0</v>
      </c>
      <c r="X86" s="164">
        <f>'Додаток 3.3 Бюджет проекту'!I115</f>
        <v>0</v>
      </c>
      <c r="Y86" s="893">
        <f>'Додаток 3.3 Бюджет проекту'!J115</f>
        <v>0</v>
      </c>
      <c r="Z86" s="887" t="e">
        <f t="shared" si="24"/>
        <v>#DIV/0!</v>
      </c>
      <c r="AA86" s="881" t="e">
        <f t="shared" si="7"/>
        <v>#DIV/0!</v>
      </c>
      <c r="AB86" s="881" t="e">
        <f t="shared" si="8"/>
        <v>#DIV/0!</v>
      </c>
      <c r="AC86" s="881" t="e">
        <f t="shared" si="9"/>
        <v>#DIV/0!</v>
      </c>
      <c r="AD86" s="888" t="e">
        <f t="shared" si="10"/>
        <v>#DIV/0!</v>
      </c>
      <c r="AE86" s="810" t="str">
        <f>'Напрямки конкурса'!S71</f>
        <v>Відкритий конкурс/Технічне завдання</v>
      </c>
    </row>
    <row r="87" spans="2:34" s="182" customFormat="1" ht="12.75" hidden="1">
      <c r="B87" s="261">
        <f>IF(G87="ТАК",COUNTIF($G$57:$G87,"ТАК"),0)</f>
        <v>0</v>
      </c>
      <c r="C87" s="182">
        <f>IF(G87="ТАК",COUNTIF($G$17:$G87,"ТАК"),0)</f>
        <v>0</v>
      </c>
      <c r="D87" s="499" t="str">
        <f>'Напрямки конкурса'!A72</f>
        <v>20А2</v>
      </c>
      <c r="E87" s="468"/>
      <c r="F87" s="895" t="str">
        <f>'Напрямки конкурса'!B72</f>
        <v>Альянс</v>
      </c>
      <c r="G87" s="264"/>
      <c r="H87" s="901" t="str">
        <f>'Напрямки конкурса'!Q72</f>
        <v>клієнт</v>
      </c>
      <c r="I87" s="282"/>
      <c r="J87" s="472"/>
      <c r="K87" s="280" t="str">
        <f>'Напрямки конкурса'!P72</f>
        <v>6 місяців</v>
      </c>
      <c r="L87" s="889">
        <f t="shared" si="20"/>
        <v>0</v>
      </c>
      <c r="M87" s="890">
        <f t="shared" si="21"/>
        <v>0</v>
      </c>
      <c r="N87" s="891">
        <f t="shared" si="22"/>
        <v>0</v>
      </c>
      <c r="O87" s="880" t="str">
        <f>IF(G87=$O$2,IF(F87="мережа",(IF(K87=$AA$2,Закони!$AF$2,IF(K87=$AA$1,Закони!$AF$3))),IF(F87="альянс",(IF(K87=$AA$2,Закони!$AF$4,IF(K87=$AA$1,Закони!$AF$5,""))),"")),"")</f>
        <v/>
      </c>
      <c r="P87" s="881">
        <v>1</v>
      </c>
      <c r="Q87" s="881">
        <v>0.8</v>
      </c>
      <c r="R87" s="881">
        <f t="shared" si="16"/>
        <v>0.19999999999999996</v>
      </c>
      <c r="S87" s="882">
        <f t="shared" si="23"/>
        <v>0.19999999999999996</v>
      </c>
      <c r="T87" s="883"/>
      <c r="U87" s="892">
        <f t="shared" si="17"/>
        <v>0</v>
      </c>
      <c r="V87" s="164">
        <f>'Додаток 3.3 Бюджет проекту'!F116</f>
        <v>0</v>
      </c>
      <c r="W87" s="164">
        <f>'Додаток 3.3 Бюджет проекту'!G116</f>
        <v>0</v>
      </c>
      <c r="X87" s="164">
        <f>'Додаток 3.3 Бюджет проекту'!I116</f>
        <v>0</v>
      </c>
      <c r="Y87" s="893">
        <f>'Додаток 3.3 Бюджет проекту'!J116</f>
        <v>0</v>
      </c>
      <c r="Z87" s="887" t="e">
        <f t="shared" si="24"/>
        <v>#DIV/0!</v>
      </c>
      <c r="AA87" s="881" t="e">
        <f t="shared" si="7"/>
        <v>#DIV/0!</v>
      </c>
      <c r="AB87" s="881" t="e">
        <f t="shared" si="8"/>
        <v>#DIV/0!</v>
      </c>
      <c r="AC87" s="881" t="e">
        <f t="shared" si="9"/>
        <v>#DIV/0!</v>
      </c>
      <c r="AD87" s="888" t="e">
        <f t="shared" si="10"/>
        <v>#DIV/0!</v>
      </c>
      <c r="AE87" s="810" t="str">
        <f>'Напрямки конкурса'!S72</f>
        <v>Відкритий конкурс/Технічне завдання</v>
      </c>
    </row>
    <row r="88" spans="2:34" s="182" customFormat="1" ht="12.75" hidden="1">
      <c r="B88" s="261">
        <f>IF(G88="ТАК",COUNTIF($G$57:$G88,"ТАК"),0)</f>
        <v>0</v>
      </c>
      <c r="C88" s="182">
        <f>IF(G88="ТАК",COUNTIF($G$17:$G88,"ТАК"),0)</f>
        <v>0</v>
      </c>
      <c r="D88" s="499" t="str">
        <f>'Напрямки конкурса'!A73</f>
        <v>21А</v>
      </c>
      <c r="E88" s="468"/>
      <c r="F88" s="895" t="str">
        <f>'Напрямки конкурса'!B73</f>
        <v>Альянс</v>
      </c>
      <c r="G88" s="264"/>
      <c r="H88" s="901" t="str">
        <f>'Напрямки конкурса'!Q73</f>
        <v>клієнт</v>
      </c>
      <c r="I88" s="282"/>
      <c r="J88" s="472"/>
      <c r="K88" s="280" t="str">
        <f>'Напрямки конкурса'!P73</f>
        <v>12 місяців</v>
      </c>
      <c r="L88" s="889">
        <f t="shared" si="20"/>
        <v>0</v>
      </c>
      <c r="M88" s="890">
        <f t="shared" si="21"/>
        <v>0</v>
      </c>
      <c r="N88" s="891">
        <f t="shared" si="22"/>
        <v>0</v>
      </c>
      <c r="O88" s="880" t="str">
        <f>IF(G88=$O$2,IF(F88="мережа",(IF(K88=$AA$2,Закони!$AF$2,IF(K88=$AA$1,Закони!$AF$3))),IF(F88="альянс",(IF(K88=$AA$2,Закони!$AF$4,IF(K88=$AA$1,Закони!$AF$5,""))),"")),"")</f>
        <v/>
      </c>
      <c r="P88" s="881">
        <v>1</v>
      </c>
      <c r="Q88" s="881">
        <v>0.8</v>
      </c>
      <c r="R88" s="881">
        <f t="shared" si="16"/>
        <v>0.19999999999999996</v>
      </c>
      <c r="S88" s="882">
        <f t="shared" si="23"/>
        <v>0.19999999999999996</v>
      </c>
      <c r="T88" s="883"/>
      <c r="U88" s="892">
        <f t="shared" si="17"/>
        <v>0</v>
      </c>
      <c r="V88" s="164">
        <f>'Додаток 3.3 Бюджет проекту'!F117</f>
        <v>0</v>
      </c>
      <c r="W88" s="164">
        <f>'Додаток 3.3 Бюджет проекту'!G117</f>
        <v>0</v>
      </c>
      <c r="X88" s="164">
        <f>'Додаток 3.3 Бюджет проекту'!I117</f>
        <v>0</v>
      </c>
      <c r="Y88" s="893">
        <f>'Додаток 3.3 Бюджет проекту'!J117</f>
        <v>0</v>
      </c>
      <c r="Z88" s="887" t="e">
        <f t="shared" si="24"/>
        <v>#DIV/0!</v>
      </c>
      <c r="AA88" s="881" t="e">
        <f t="shared" si="7"/>
        <v>#DIV/0!</v>
      </c>
      <c r="AB88" s="881" t="e">
        <f t="shared" si="8"/>
        <v>#DIV/0!</v>
      </c>
      <c r="AC88" s="881" t="e">
        <f t="shared" si="9"/>
        <v>#DIV/0!</v>
      </c>
      <c r="AD88" s="888" t="e">
        <f t="shared" si="10"/>
        <v>#DIV/0!</v>
      </c>
      <c r="AE88" s="810" t="str">
        <f>'Напрямки конкурса'!S73</f>
        <v>Відкритий конкурс</v>
      </c>
    </row>
    <row r="89" spans="2:34" ht="12.75" hidden="1">
      <c r="B89" s="261">
        <f>IF(G89="ТАК",COUNTIF($G$57:$G89,"ТАК"),0)</f>
        <v>0</v>
      </c>
      <c r="C89" s="182">
        <f>IF(G89="ТАК",COUNTIF($G$17:$G89,"ТАК"),0)</f>
        <v>0</v>
      </c>
      <c r="D89" s="499" t="str">
        <f>'Напрямки конкурса'!A74</f>
        <v>22А</v>
      </c>
      <c r="E89" s="468"/>
      <c r="F89" s="895" t="str">
        <f>'Напрямки конкурса'!B74</f>
        <v>Альянс</v>
      </c>
      <c r="G89" s="264"/>
      <c r="H89" s="901" t="str">
        <f>'Напрямки конкурса'!Q74</f>
        <v>клієнт</v>
      </c>
      <c r="I89" s="282"/>
      <c r="J89" s="472"/>
      <c r="K89" s="280" t="str">
        <f>'Напрямки конкурса'!P74</f>
        <v>6 місяців</v>
      </c>
      <c r="L89" s="889">
        <f t="shared" si="20"/>
        <v>0</v>
      </c>
      <c r="M89" s="890">
        <f t="shared" si="21"/>
        <v>0</v>
      </c>
      <c r="N89" s="891">
        <f t="shared" si="22"/>
        <v>0</v>
      </c>
      <c r="O89" s="880" t="str">
        <f>IF(G89=$O$2,IF(F89="мережа",(IF(K89=$AA$2,Закони!$AF$2,IF(K89=$AA$1,Закони!$AF$3))),IF(F89="альянс",(IF(K89=$AA$2,Закони!$AF$4,IF(K89=$AA$1,Закони!$AF$5,""))),"")),"")</f>
        <v/>
      </c>
      <c r="P89" s="881">
        <v>1</v>
      </c>
      <c r="Q89" s="881">
        <v>0.8</v>
      </c>
      <c r="R89" s="881">
        <f t="shared" si="16"/>
        <v>0.19999999999999996</v>
      </c>
      <c r="S89" s="882">
        <f t="shared" si="23"/>
        <v>0.19999999999999996</v>
      </c>
      <c r="T89" s="489"/>
      <c r="U89" s="892">
        <f t="shared" si="17"/>
        <v>0</v>
      </c>
      <c r="V89" s="164">
        <f>'Додаток 3.3 Бюджет проекту'!F118</f>
        <v>0</v>
      </c>
      <c r="W89" s="164">
        <f>'Додаток 3.3 Бюджет проекту'!G118</f>
        <v>0</v>
      </c>
      <c r="X89" s="164">
        <f>'Додаток 3.3 Бюджет проекту'!I118</f>
        <v>0</v>
      </c>
      <c r="Y89" s="893">
        <f>'Додаток 3.3 Бюджет проекту'!J118</f>
        <v>0</v>
      </c>
      <c r="Z89" s="887" t="e">
        <f t="shared" si="24"/>
        <v>#DIV/0!</v>
      </c>
      <c r="AA89" s="881" t="e">
        <f t="shared" ref="AA89:AB93" si="25">V89/(X89+V89)</f>
        <v>#DIV/0!</v>
      </c>
      <c r="AB89" s="881" t="e">
        <f t="shared" si="25"/>
        <v>#DIV/0!</v>
      </c>
      <c r="AC89" s="881" t="e">
        <f t="shared" ref="AC89:AD93" si="26">X89/(X89+V89)</f>
        <v>#DIV/0!</v>
      </c>
      <c r="AD89" s="888" t="e">
        <f t="shared" si="26"/>
        <v>#DIV/0!</v>
      </c>
      <c r="AE89" s="810" t="str">
        <f>'Напрямки конкурса'!S74</f>
        <v>Відкритий конкурс/Технічне завдання</v>
      </c>
    </row>
    <row r="90" spans="2:34" ht="12.75" hidden="1">
      <c r="B90" s="261">
        <f>IF(G90="ТАК",COUNTIF($G$57:$G90,"ТАК"),0)</f>
        <v>0</v>
      </c>
      <c r="C90" s="182">
        <f>IF(G90="ТАК",COUNTIF($G$17:$G90,"ТАК"),0)</f>
        <v>0</v>
      </c>
      <c r="D90" s="499" t="str">
        <f>'Напрямки конкурса'!A75</f>
        <v>23А1</v>
      </c>
      <c r="E90" s="468"/>
      <c r="F90" s="895" t="str">
        <f>'Напрямки конкурса'!B75</f>
        <v>Альянс</v>
      </c>
      <c r="G90" s="264"/>
      <c r="H90" s="901" t="str">
        <f>'Напрямки конкурса'!Q75</f>
        <v>клієнт</v>
      </c>
      <c r="I90" s="282"/>
      <c r="J90" s="472"/>
      <c r="K90" s="280" t="str">
        <f>'Напрямки конкурса'!P75</f>
        <v>12 місяців</v>
      </c>
      <c r="L90" s="889">
        <f t="shared" si="20"/>
        <v>0</v>
      </c>
      <c r="M90" s="890">
        <f t="shared" si="21"/>
        <v>0</v>
      </c>
      <c r="N90" s="891">
        <f t="shared" si="22"/>
        <v>0</v>
      </c>
      <c r="O90" s="880" t="str">
        <f>IF(G90=$O$2,IF(F90="мережа",(IF(K90=$AA$2,Закони!$AF$2,IF(K90=$AA$1,Закони!$AF$3))),IF(F90="альянс",(IF(K90=$AA$2,Закони!$AF$4,IF(K90=$AA$1,Закони!$AF$5,""))),"")),"")</f>
        <v/>
      </c>
      <c r="P90" s="881">
        <v>1</v>
      </c>
      <c r="Q90" s="881">
        <v>0.8</v>
      </c>
      <c r="R90" s="881">
        <f t="shared" si="16"/>
        <v>0.19999999999999996</v>
      </c>
      <c r="S90" s="882">
        <f t="shared" si="23"/>
        <v>0.19999999999999996</v>
      </c>
      <c r="T90" s="489"/>
      <c r="U90" s="892">
        <f t="shared" si="17"/>
        <v>0</v>
      </c>
      <c r="V90" s="164">
        <f>'Додаток 3.3 Бюджет проекту'!F119</f>
        <v>0</v>
      </c>
      <c r="W90" s="164">
        <f>'Додаток 3.3 Бюджет проекту'!G119</f>
        <v>0</v>
      </c>
      <c r="X90" s="164">
        <f>'Додаток 3.3 Бюджет проекту'!I119</f>
        <v>0</v>
      </c>
      <c r="Y90" s="893">
        <f>'Додаток 3.3 Бюджет проекту'!J119</f>
        <v>0</v>
      </c>
      <c r="Z90" s="887" t="e">
        <f t="shared" si="24"/>
        <v>#DIV/0!</v>
      </c>
      <c r="AA90" s="881" t="e">
        <f t="shared" si="25"/>
        <v>#DIV/0!</v>
      </c>
      <c r="AB90" s="881" t="e">
        <f t="shared" si="25"/>
        <v>#DIV/0!</v>
      </c>
      <c r="AC90" s="881" t="e">
        <f t="shared" si="26"/>
        <v>#DIV/0!</v>
      </c>
      <c r="AD90" s="888" t="e">
        <f t="shared" si="26"/>
        <v>#DIV/0!</v>
      </c>
      <c r="AE90" s="810" t="str">
        <f>'Напрямки конкурса'!S75</f>
        <v>Відкритий конкурс</v>
      </c>
    </row>
    <row r="91" spans="2:34" ht="12.75" hidden="1">
      <c r="B91" s="261">
        <f>IF(G91="ТАК",COUNTIF($G$57:$G91,"ТАК"),0)</f>
        <v>0</v>
      </c>
      <c r="C91" s="182">
        <f>IF(G91="ТАК",COUNTIF($G$17:$G91,"ТАК"),0)</f>
        <v>0</v>
      </c>
      <c r="D91" s="499" t="str">
        <f>'Напрямки конкурса'!A76</f>
        <v>23А2</v>
      </c>
      <c r="E91" s="468"/>
      <c r="F91" s="895" t="str">
        <f>'Напрямки конкурса'!B76</f>
        <v>Альянс</v>
      </c>
      <c r="G91" s="264"/>
      <c r="H91" s="901" t="str">
        <f>'Напрямки конкурса'!Q76</f>
        <v>клієнт</v>
      </c>
      <c r="I91" s="282"/>
      <c r="J91" s="472"/>
      <c r="K91" s="280" t="str">
        <f>'Напрямки конкурса'!P76</f>
        <v>12 місяців</v>
      </c>
      <c r="L91" s="889">
        <f t="shared" si="20"/>
        <v>0</v>
      </c>
      <c r="M91" s="890">
        <f t="shared" si="21"/>
        <v>0</v>
      </c>
      <c r="N91" s="891">
        <f t="shared" si="22"/>
        <v>0</v>
      </c>
      <c r="O91" s="880" t="str">
        <f>IF(G91=$O$2,IF(F91="мережа",(IF(K91=$AA$2,Закони!$AF$2,IF(K91=$AA$1,Закони!$AF$3))),IF(F91="альянс",(IF(K91=$AA$2,Закони!$AF$4,IF(K91=$AA$1,Закони!$AF$5,""))),"")),"")</f>
        <v/>
      </c>
      <c r="P91" s="881">
        <v>1</v>
      </c>
      <c r="Q91" s="881">
        <v>0.8</v>
      </c>
      <c r="R91" s="881">
        <f t="shared" si="16"/>
        <v>0.19999999999999996</v>
      </c>
      <c r="S91" s="882">
        <f t="shared" si="23"/>
        <v>0.19999999999999996</v>
      </c>
      <c r="T91" s="489"/>
      <c r="U91" s="892">
        <f t="shared" si="17"/>
        <v>0</v>
      </c>
      <c r="V91" s="164">
        <f>'Додаток 3.3 Бюджет проекту'!F120</f>
        <v>0</v>
      </c>
      <c r="W91" s="164">
        <f>'Додаток 3.3 Бюджет проекту'!G120</f>
        <v>0</v>
      </c>
      <c r="X91" s="164">
        <f>'Додаток 3.3 Бюджет проекту'!I120</f>
        <v>0</v>
      </c>
      <c r="Y91" s="893">
        <f>'Додаток 3.3 Бюджет проекту'!J120</f>
        <v>0</v>
      </c>
      <c r="Z91" s="887" t="e">
        <f t="shared" si="24"/>
        <v>#DIV/0!</v>
      </c>
      <c r="AA91" s="881" t="e">
        <f t="shared" si="25"/>
        <v>#DIV/0!</v>
      </c>
      <c r="AB91" s="881" t="e">
        <f t="shared" si="25"/>
        <v>#DIV/0!</v>
      </c>
      <c r="AC91" s="881" t="e">
        <f t="shared" si="26"/>
        <v>#DIV/0!</v>
      </c>
      <c r="AD91" s="888" t="e">
        <f t="shared" si="26"/>
        <v>#DIV/0!</v>
      </c>
      <c r="AE91" s="810" t="str">
        <f>'Напрямки конкурса'!S76</f>
        <v>Відкритий конкурс</v>
      </c>
    </row>
    <row r="92" spans="2:34" ht="12.75" hidden="1">
      <c r="B92" s="261">
        <f>IF(G92="ТАК",COUNTIF($G$57:$G92,"ТАК"),0)</f>
        <v>0</v>
      </c>
      <c r="C92" s="182">
        <f>IF(G92="ТАК",COUNTIF($G$17:$G92,"ТАК"),0)</f>
        <v>0</v>
      </c>
      <c r="D92" s="499" t="str">
        <f>'Напрямки конкурса'!A77</f>
        <v>24А</v>
      </c>
      <c r="E92" s="468"/>
      <c r="F92" s="895" t="str">
        <f>'Напрямки конкурса'!B77</f>
        <v>Альянс</v>
      </c>
      <c r="G92" s="264"/>
      <c r="H92" s="901" t="str">
        <f>'Напрямки конкурса'!Q77</f>
        <v>Проект</v>
      </c>
      <c r="I92" s="282"/>
      <c r="J92" s="472"/>
      <c r="K92" s="280" t="str">
        <f>'Напрямки конкурса'!P77</f>
        <v>12 місяців</v>
      </c>
      <c r="L92" s="889">
        <f t="shared" si="20"/>
        <v>0</v>
      </c>
      <c r="M92" s="890">
        <f t="shared" si="21"/>
        <v>0</v>
      </c>
      <c r="N92" s="891">
        <f t="shared" si="22"/>
        <v>0</v>
      </c>
      <c r="O92" s="880" t="str">
        <f>IF(G92=$O$2,IF(F92="мережа",(IF(K92=$AA$2,Закони!$AF$2,IF(K92=$AA$1,Закони!$AF$3))),IF(F92="альянс",(IF(K92=$AA$2,Закони!$AF$4,IF(K92=$AA$1,Закони!$AF$5,""))),"")),"")</f>
        <v/>
      </c>
      <c r="P92" s="881">
        <v>1</v>
      </c>
      <c r="Q92" s="881">
        <v>0.8</v>
      </c>
      <c r="R92" s="881">
        <f t="shared" si="16"/>
        <v>0.19999999999999996</v>
      </c>
      <c r="S92" s="882">
        <f t="shared" si="23"/>
        <v>0.19999999999999996</v>
      </c>
      <c r="T92" s="489"/>
      <c r="U92" s="892">
        <f t="shared" si="17"/>
        <v>0</v>
      </c>
      <c r="V92" s="164">
        <f>'Додаток 3.3 Бюджет проекту'!F121</f>
        <v>0</v>
      </c>
      <c r="W92" s="164">
        <f>'Додаток 3.3 Бюджет проекту'!G121</f>
        <v>0</v>
      </c>
      <c r="X92" s="164">
        <f>'Додаток 3.3 Бюджет проекту'!I121</f>
        <v>0</v>
      </c>
      <c r="Y92" s="893">
        <f>'Додаток 3.3 Бюджет проекту'!J121</f>
        <v>0</v>
      </c>
      <c r="Z92" s="887" t="e">
        <f t="shared" si="24"/>
        <v>#DIV/0!</v>
      </c>
      <c r="AA92" s="881" t="e">
        <f t="shared" si="25"/>
        <v>#DIV/0!</v>
      </c>
      <c r="AB92" s="881" t="e">
        <f t="shared" si="25"/>
        <v>#DIV/0!</v>
      </c>
      <c r="AC92" s="881" t="e">
        <f t="shared" si="26"/>
        <v>#DIV/0!</v>
      </c>
      <c r="AD92" s="888" t="e">
        <f t="shared" si="26"/>
        <v>#DIV/0!</v>
      </c>
      <c r="AE92" s="810" t="str">
        <f>'Напрямки конкурса'!S77</f>
        <v>Відкритий конкурс</v>
      </c>
    </row>
    <row r="93" spans="2:34" ht="12.75" hidden="1">
      <c r="B93" s="261">
        <f>IF(G93="ТАК",COUNTIF($G$57:$G93,"ТАК"),0)</f>
        <v>0</v>
      </c>
      <c r="C93" s="182">
        <f>IF(G93="ТАК",COUNTIF($G$17:$G93,"ТАК"),0)</f>
        <v>0</v>
      </c>
      <c r="D93" s="499" t="str">
        <f>'Напрямки конкурса'!A78</f>
        <v>25А</v>
      </c>
      <c r="E93" s="897"/>
      <c r="F93" s="895" t="str">
        <f>'Напрямки конкурса'!B78</f>
        <v>Альянс</v>
      </c>
      <c r="G93" s="264"/>
      <c r="H93" s="901" t="str">
        <f>'Напрямки конкурса'!Q78</f>
        <v>Проект</v>
      </c>
      <c r="I93" s="282"/>
      <c r="J93" s="472"/>
      <c r="K93" s="280" t="str">
        <f>'Напрямки конкурса'!P78</f>
        <v>12 місяців</v>
      </c>
      <c r="L93" s="889">
        <f t="shared" si="20"/>
        <v>0</v>
      </c>
      <c r="M93" s="890">
        <f t="shared" si="21"/>
        <v>0</v>
      </c>
      <c r="N93" s="891">
        <f t="shared" si="22"/>
        <v>0</v>
      </c>
      <c r="O93" s="880" t="str">
        <f>IF(G93=$O$2,IF(F93="мережа",(IF(K93=$AA$2,Закони!$AF$2,IF(K93=$AA$1,Закони!$AF$3))),IF(F93="альянс",(IF(K93=$AA$2,Закони!$AF$4,IF(K93=$AA$1,Закони!$AF$5,""))),"")),"")</f>
        <v/>
      </c>
      <c r="P93" s="881">
        <v>1</v>
      </c>
      <c r="Q93" s="881">
        <v>0.8</v>
      </c>
      <c r="R93" s="881">
        <f t="shared" si="16"/>
        <v>0.19999999999999996</v>
      </c>
      <c r="S93" s="882">
        <f t="shared" si="23"/>
        <v>0.19999999999999996</v>
      </c>
      <c r="T93" s="489"/>
      <c r="U93" s="892">
        <f t="shared" si="17"/>
        <v>0</v>
      </c>
      <c r="V93" s="164">
        <f>'Додаток 3.3 Бюджет проекту'!F122</f>
        <v>0</v>
      </c>
      <c r="W93" s="164">
        <f>'Додаток 3.3 Бюджет проекту'!G122</f>
        <v>0</v>
      </c>
      <c r="X93" s="164">
        <f>'Додаток 3.3 Бюджет проекту'!I122</f>
        <v>0</v>
      </c>
      <c r="Y93" s="893">
        <f>'Додаток 3.3 Бюджет проекту'!J122</f>
        <v>0</v>
      </c>
      <c r="Z93" s="887" t="e">
        <f t="shared" si="24"/>
        <v>#DIV/0!</v>
      </c>
      <c r="AA93" s="881" t="e">
        <f t="shared" si="25"/>
        <v>#DIV/0!</v>
      </c>
      <c r="AB93" s="881" t="e">
        <f t="shared" si="25"/>
        <v>#DIV/0!</v>
      </c>
      <c r="AC93" s="881" t="e">
        <f t="shared" si="26"/>
        <v>#DIV/0!</v>
      </c>
      <c r="AD93" s="888" t="e">
        <f t="shared" si="26"/>
        <v>#DIV/0!</v>
      </c>
      <c r="AE93" s="810" t="str">
        <f>'Напрямки конкурса'!S78</f>
        <v>Відкритий конкурс</v>
      </c>
    </row>
    <row r="94" spans="2:34" ht="12.75" hidden="1">
      <c r="B94" s="261">
        <f>IF(G94="ТАК",COUNTIF($G$57:$G94,"ТАК"),0)</f>
        <v>0</v>
      </c>
      <c r="C94" s="182">
        <f>IF(G94="ТАК",COUNTIF($G$17:$G94,"ТАК"),0)</f>
        <v>0</v>
      </c>
      <c r="D94" s="499" t="str">
        <f>'Напрямки конкурса'!A79</f>
        <v>26А</v>
      </c>
      <c r="E94" s="468"/>
      <c r="F94" s="895" t="str">
        <f>'Напрямки конкурса'!B79</f>
        <v>Альянс</v>
      </c>
      <c r="G94" s="264"/>
      <c r="H94" s="901" t="str">
        <f>'Напрямки конкурса'!Q79</f>
        <v>клієнт</v>
      </c>
      <c r="I94" s="282"/>
      <c r="J94" s="472"/>
      <c r="K94" s="280" t="str">
        <f>'Напрямки конкурса'!P79</f>
        <v>12 місяців</v>
      </c>
      <c r="L94" s="889">
        <f t="shared" si="20"/>
        <v>0</v>
      </c>
      <c r="M94" s="890">
        <f t="shared" si="21"/>
        <v>0</v>
      </c>
      <c r="N94" s="891">
        <f t="shared" si="22"/>
        <v>0</v>
      </c>
      <c r="O94" s="880" t="str">
        <f>IF(G94=$O$2,IF(F94="мережа",(IF(K94=$AA$2,Закони!$AF$2,IF(K94=$AA$1,Закони!$AF$3))),IF(F94="альянс",(IF(K94=$AA$2,Закони!$AF$4,IF(K94=$AA$1,Закони!$AF$5,""))),"")),"")</f>
        <v/>
      </c>
      <c r="P94" s="881">
        <v>1</v>
      </c>
      <c r="Q94" s="881">
        <v>0.8</v>
      </c>
      <c r="R94" s="881">
        <f t="shared" si="16"/>
        <v>0.19999999999999996</v>
      </c>
      <c r="S94" s="882">
        <f t="shared" si="23"/>
        <v>0.19999999999999996</v>
      </c>
      <c r="T94" s="489"/>
      <c r="U94" s="892">
        <f>V94+W94+X94+Y94</f>
        <v>0</v>
      </c>
      <c r="V94" s="164">
        <f>'Додаток 3.3 Бюджет проекту'!F123</f>
        <v>0</v>
      </c>
      <c r="W94" s="164">
        <f>'Додаток 3.3 Бюджет проекту'!G123</f>
        <v>0</v>
      </c>
      <c r="X94" s="164">
        <f>'Додаток 3.3 Бюджет проекту'!I123</f>
        <v>0</v>
      </c>
      <c r="Y94" s="893">
        <f>'Додаток 3.3 Бюджет проекту'!J123</f>
        <v>0</v>
      </c>
      <c r="Z94" s="887" t="e">
        <f t="shared" si="24"/>
        <v>#DIV/0!</v>
      </c>
      <c r="AA94" s="881" t="e">
        <f>V94/(X94+V94)</f>
        <v>#DIV/0!</v>
      </c>
      <c r="AB94" s="881" t="e">
        <f>W94/(Y94+W94)</f>
        <v>#DIV/0!</v>
      </c>
      <c r="AC94" s="881" t="e">
        <f>X94/(X94+V94)</f>
        <v>#DIV/0!</v>
      </c>
      <c r="AD94" s="888" t="e">
        <f>Y94/(Y94+W94)</f>
        <v>#DIV/0!</v>
      </c>
      <c r="AE94" s="810" t="str">
        <f>'Напрямки конкурса'!S79</f>
        <v>Відкритий конкурс</v>
      </c>
    </row>
    <row r="95" spans="2:34" ht="13.5" thickBot="1">
      <c r="B95" s="261">
        <f>IF(G95="ТАК",COUNTIF($G$57:$G95,"ТАК"),0)</f>
        <v>1</v>
      </c>
      <c r="C95" s="182">
        <f>IF(G95="ТАК",COUNTIF($G$17:$G95,"ТАК"),0)</f>
        <v>1</v>
      </c>
      <c r="D95" s="499" t="str">
        <f>'Напрямки конкурса'!A80</f>
        <v>27А</v>
      </c>
      <c r="E95" s="468" t="str">
        <f>'Напрямки конкурса'!L80</f>
        <v>27А.Підтримка у підготовці та оснащенні приміщень для ЗПТ</v>
      </c>
      <c r="F95" s="895" t="str">
        <f>'Напрямки конкурса'!B80</f>
        <v>Альянс</v>
      </c>
      <c r="G95" s="264" t="s">
        <v>184</v>
      </c>
      <c r="H95" s="901" t="str">
        <f>'Напрямки конкурса'!Q80</f>
        <v>Проект</v>
      </c>
      <c r="I95" s="904">
        <v>1</v>
      </c>
      <c r="J95" s="472">
        <f>'Напрямки конкурса'!R80</f>
        <v>0</v>
      </c>
      <c r="K95" s="280" t="str">
        <f>'Напрямки конкурса'!P80</f>
        <v>12 місяців</v>
      </c>
      <c r="L95" s="889">
        <f>IF(G95="ТАК",I95*J95,0)</f>
        <v>0</v>
      </c>
      <c r="M95" s="890">
        <f>L95*Q95</f>
        <v>0</v>
      </c>
      <c r="N95" s="891">
        <f>L95*R95</f>
        <v>0</v>
      </c>
      <c r="O95" s="880" t="str">
        <f>IF(G95=$O$2,IF(F95="мережа",(IF(K95=$AA$2,Закони!$AF$2,IF(K95=$AA$1,Закони!$AF$3))),IF(F95="альянс",(IF(K95=$AA$2,Закони!$AF$4,IF(K95=$AA$1,Закони!$AF$5,""))),"")),"")</f>
        <v>Альянс_АДМ_12</v>
      </c>
      <c r="P95" s="881">
        <v>1</v>
      </c>
      <c r="Q95" s="881">
        <f>P95-R95</f>
        <v>0.92</v>
      </c>
      <c r="R95" s="881">
        <v>0.08</v>
      </c>
      <c r="S95" s="882">
        <f>R95/P95</f>
        <v>0.08</v>
      </c>
      <c r="T95" s="489"/>
      <c r="U95" s="892">
        <f>V95+W95+X95+Y95</f>
        <v>0</v>
      </c>
      <c r="V95" s="164">
        <f>'Додаток 3.3 Бюджет проекту'!F125</f>
        <v>0</v>
      </c>
      <c r="W95" s="164">
        <f>'Додаток 3.3 Бюджет проекту'!G125</f>
        <v>0</v>
      </c>
      <c r="X95" s="164">
        <f>'Додаток 3.3 Бюджет проекту'!I125</f>
        <v>0</v>
      </c>
      <c r="Y95" s="893">
        <f>'Додаток 3.3 Бюджет проекту'!J125</f>
        <v>0</v>
      </c>
      <c r="Z95" s="887" t="e">
        <f>Y95/U95</f>
        <v>#DIV/0!</v>
      </c>
      <c r="AA95" s="881" t="e">
        <f>V95/(X95+V95)</f>
        <v>#DIV/0!</v>
      </c>
      <c r="AB95" s="881" t="e">
        <f>W95/(Y95+W95)</f>
        <v>#DIV/0!</v>
      </c>
      <c r="AC95" s="881" t="e">
        <f>X95/(X95+V95)</f>
        <v>#DIV/0!</v>
      </c>
      <c r="AD95" s="888" t="e">
        <f>Y95/(Y95+W95)</f>
        <v>#DIV/0!</v>
      </c>
      <c r="AE95" s="810" t="str">
        <f>'Напрямки конкурса'!S80</f>
        <v>Відкритий конкурс</v>
      </c>
    </row>
    <row r="96" spans="2:34">
      <c r="Z96" s="461"/>
      <c r="AA96" s="275"/>
      <c r="AB96" s="275"/>
      <c r="AC96" s="275"/>
      <c r="AD96" s="275"/>
    </row>
    <row r="97" spans="26:30">
      <c r="Z97" s="461"/>
      <c r="AA97" s="275"/>
      <c r="AB97" s="275"/>
      <c r="AC97" s="275"/>
      <c r="AD97" s="275"/>
    </row>
    <row r="98" spans="26:30">
      <c r="Z98" s="461"/>
      <c r="AA98" s="275"/>
      <c r="AB98" s="275"/>
      <c r="AC98" s="275"/>
      <c r="AD98" s="275"/>
    </row>
    <row r="99" spans="26:30">
      <c r="Z99" s="461"/>
      <c r="AA99" s="275"/>
      <c r="AB99" s="275"/>
      <c r="AC99" s="275"/>
      <c r="AD99" s="275"/>
    </row>
    <row r="100" spans="26:30">
      <c r="Z100" s="461"/>
      <c r="AA100" s="275"/>
      <c r="AB100" s="275"/>
      <c r="AC100" s="275"/>
      <c r="AD100" s="275"/>
    </row>
    <row r="101" spans="26:30">
      <c r="Z101" s="461"/>
      <c r="AA101" s="275"/>
      <c r="AB101" s="275"/>
      <c r="AC101" s="275"/>
      <c r="AD101" s="275"/>
    </row>
    <row r="102" spans="26:30">
      <c r="Z102" s="461"/>
      <c r="AA102" s="275"/>
      <c r="AB102" s="275"/>
      <c r="AC102" s="275"/>
      <c r="AD102" s="275"/>
    </row>
    <row r="103" spans="26:30">
      <c r="Z103" s="461"/>
      <c r="AA103" s="275"/>
      <c r="AB103" s="275"/>
      <c r="AC103" s="275"/>
      <c r="AD103" s="275"/>
    </row>
    <row r="104" spans="26:30">
      <c r="Z104" s="461"/>
      <c r="AA104" s="275"/>
      <c r="AB104" s="275"/>
      <c r="AC104" s="275"/>
      <c r="AD104" s="275"/>
    </row>
    <row r="105" spans="26:30">
      <c r="Z105" s="461"/>
      <c r="AA105" s="275"/>
      <c r="AB105" s="275"/>
      <c r="AC105" s="275"/>
      <c r="AD105" s="275"/>
    </row>
    <row r="106" spans="26:30">
      <c r="Z106" s="461"/>
      <c r="AA106" s="275"/>
      <c r="AB106" s="275"/>
      <c r="AC106" s="275"/>
      <c r="AD106" s="275"/>
    </row>
    <row r="107" spans="26:30">
      <c r="Z107" s="461"/>
      <c r="AA107" s="275"/>
      <c r="AB107" s="275"/>
      <c r="AC107" s="275"/>
      <c r="AD107" s="275"/>
    </row>
    <row r="108" spans="26:30">
      <c r="Z108" s="461"/>
      <c r="AA108" s="275"/>
      <c r="AB108" s="275"/>
      <c r="AC108" s="275"/>
      <c r="AD108" s="275"/>
    </row>
    <row r="109" spans="26:30">
      <c r="Z109" s="461"/>
      <c r="AA109" s="275"/>
      <c r="AB109" s="275"/>
      <c r="AC109" s="275"/>
      <c r="AD109" s="275"/>
    </row>
    <row r="110" spans="26:30">
      <c r="Z110" s="461"/>
      <c r="AA110" s="275"/>
      <c r="AB110" s="275"/>
      <c r="AC110" s="275"/>
      <c r="AD110" s="275"/>
    </row>
    <row r="111" spans="26:30">
      <c r="Z111" s="461"/>
      <c r="AA111" s="275"/>
      <c r="AB111" s="275"/>
      <c r="AC111" s="275"/>
      <c r="AD111" s="275"/>
    </row>
    <row r="112" spans="26:30">
      <c r="Z112" s="461"/>
      <c r="AA112" s="275"/>
      <c r="AB112" s="275"/>
      <c r="AC112" s="275"/>
      <c r="AD112" s="275"/>
    </row>
    <row r="113" spans="26:30">
      <c r="Z113" s="461"/>
      <c r="AA113" s="275"/>
      <c r="AB113" s="275"/>
      <c r="AC113" s="275"/>
      <c r="AD113" s="275"/>
    </row>
    <row r="114" spans="26:30">
      <c r="Z114" s="461"/>
      <c r="AA114" s="275"/>
      <c r="AB114" s="275"/>
      <c r="AC114" s="275"/>
      <c r="AD114" s="275"/>
    </row>
    <row r="115" spans="26:30">
      <c r="Z115" s="461"/>
      <c r="AA115" s="275"/>
      <c r="AB115" s="275"/>
      <c r="AC115" s="275"/>
      <c r="AD115" s="275"/>
    </row>
    <row r="116" spans="26:30">
      <c r="Z116" s="461"/>
      <c r="AA116" s="275"/>
      <c r="AB116" s="275"/>
      <c r="AC116" s="275"/>
      <c r="AD116" s="275"/>
    </row>
    <row r="117" spans="26:30">
      <c r="Z117" s="461"/>
      <c r="AA117" s="275"/>
      <c r="AB117" s="275"/>
      <c r="AC117" s="275"/>
      <c r="AD117" s="275"/>
    </row>
    <row r="118" spans="26:30">
      <c r="Z118" s="461"/>
      <c r="AA118" s="275"/>
      <c r="AB118" s="275"/>
      <c r="AC118" s="275"/>
      <c r="AD118" s="275"/>
    </row>
    <row r="119" spans="26:30">
      <c r="Z119" s="461"/>
      <c r="AA119" s="275"/>
      <c r="AB119" s="275"/>
      <c r="AC119" s="275"/>
      <c r="AD119" s="275"/>
    </row>
    <row r="120" spans="26:30">
      <c r="Z120" s="461"/>
      <c r="AA120" s="275"/>
      <c r="AB120" s="275"/>
      <c r="AC120" s="275"/>
      <c r="AD120" s="275"/>
    </row>
    <row r="121" spans="26:30">
      <c r="Z121" s="461"/>
      <c r="AA121" s="275"/>
      <c r="AB121" s="275"/>
      <c r="AC121" s="275"/>
      <c r="AD121" s="275"/>
    </row>
    <row r="122" spans="26:30">
      <c r="Z122" s="461"/>
      <c r="AA122" s="275"/>
      <c r="AB122" s="275"/>
      <c r="AC122" s="275"/>
      <c r="AD122" s="275"/>
    </row>
    <row r="123" spans="26:30">
      <c r="Z123" s="461"/>
      <c r="AA123" s="275"/>
      <c r="AB123" s="275"/>
      <c r="AC123" s="275"/>
      <c r="AD123" s="275"/>
    </row>
    <row r="124" spans="26:30">
      <c r="Z124" s="461"/>
      <c r="AA124" s="275"/>
      <c r="AB124" s="275"/>
      <c r="AC124" s="275"/>
      <c r="AD124" s="275"/>
    </row>
    <row r="125" spans="26:30">
      <c r="Z125" s="461"/>
      <c r="AA125" s="275"/>
      <c r="AB125" s="275"/>
      <c r="AC125" s="275"/>
      <c r="AD125" s="275"/>
    </row>
    <row r="126" spans="26:30">
      <c r="Z126" s="461"/>
      <c r="AA126" s="275"/>
      <c r="AB126" s="275"/>
      <c r="AC126" s="275"/>
      <c r="AD126" s="275"/>
    </row>
    <row r="127" spans="26:30">
      <c r="Z127" s="461"/>
      <c r="AA127" s="275"/>
      <c r="AB127" s="275"/>
      <c r="AC127" s="275"/>
      <c r="AD127" s="275"/>
    </row>
    <row r="128" spans="26:30">
      <c r="Z128" s="461"/>
      <c r="AA128" s="275"/>
      <c r="AB128" s="275"/>
      <c r="AC128" s="275"/>
      <c r="AD128" s="275"/>
    </row>
    <row r="129" spans="26:31">
      <c r="Z129" s="461"/>
      <c r="AA129" s="275"/>
      <c r="AB129" s="275"/>
      <c r="AC129" s="275"/>
      <c r="AD129" s="275"/>
    </row>
    <row r="130" spans="26:31">
      <c r="Z130" s="461"/>
      <c r="AA130" s="275"/>
      <c r="AB130" s="275"/>
      <c r="AC130" s="275"/>
      <c r="AD130" s="275"/>
    </row>
    <row r="131" spans="26:31">
      <c r="Z131" s="461"/>
      <c r="AA131" s="275"/>
      <c r="AB131" s="275"/>
      <c r="AC131" s="275"/>
      <c r="AD131" s="275"/>
      <c r="AE131" s="275"/>
    </row>
    <row r="132" spans="26:31">
      <c r="Z132" s="461"/>
      <c r="AA132" s="275"/>
      <c r="AB132" s="275"/>
      <c r="AC132" s="275"/>
      <c r="AD132" s="275"/>
      <c r="AE132" s="275"/>
    </row>
    <row r="133" spans="26:31">
      <c r="Z133" s="461"/>
      <c r="AA133" s="275"/>
      <c r="AB133" s="275"/>
      <c r="AC133" s="275"/>
      <c r="AD133" s="275"/>
      <c r="AE133" s="275"/>
    </row>
    <row r="134" spans="26:31">
      <c r="Z134" s="461"/>
      <c r="AA134" s="275"/>
      <c r="AB134" s="275"/>
      <c r="AC134" s="275"/>
      <c r="AD134" s="275"/>
      <c r="AE134" s="275"/>
    </row>
    <row r="135" spans="26:31">
      <c r="Z135" s="461"/>
      <c r="AA135" s="275"/>
      <c r="AB135" s="275"/>
      <c r="AC135" s="275"/>
      <c r="AD135" s="469"/>
    </row>
    <row r="136" spans="26:31">
      <c r="Z136" s="461"/>
      <c r="AA136" s="275"/>
      <c r="AB136" s="275"/>
      <c r="AC136" s="275"/>
      <c r="AD136" s="469"/>
    </row>
    <row r="137" spans="26:31">
      <c r="Z137" s="461"/>
      <c r="AA137" s="275"/>
      <c r="AB137" s="275"/>
      <c r="AC137" s="275"/>
      <c r="AD137" s="469"/>
    </row>
    <row r="138" spans="26:31">
      <c r="Z138" s="461"/>
      <c r="AA138" s="275"/>
      <c r="AB138" s="275"/>
      <c r="AC138" s="275"/>
      <c r="AD138" s="469"/>
    </row>
    <row r="139" spans="26:31">
      <c r="Z139" s="461"/>
      <c r="AA139" s="275"/>
      <c r="AB139" s="275"/>
      <c r="AC139" s="275"/>
      <c r="AD139" s="469"/>
    </row>
    <row r="140" spans="26:31">
      <c r="Z140" s="461"/>
      <c r="AA140" s="275"/>
      <c r="AB140" s="275"/>
      <c r="AC140" s="275"/>
      <c r="AD140" s="469"/>
    </row>
    <row r="141" spans="26:31">
      <c r="Z141" s="461"/>
      <c r="AA141" s="275"/>
      <c r="AB141" s="275"/>
      <c r="AC141" s="275"/>
      <c r="AD141" s="469"/>
    </row>
    <row r="142" spans="26:31">
      <c r="Z142" s="461"/>
      <c r="AA142" s="275"/>
      <c r="AB142" s="275"/>
      <c r="AC142" s="275"/>
      <c r="AD142" s="469"/>
    </row>
    <row r="143" spans="26:31">
      <c r="Z143" s="461"/>
      <c r="AA143" s="275"/>
      <c r="AB143" s="275"/>
      <c r="AC143" s="275"/>
      <c r="AD143" s="469"/>
    </row>
    <row r="144" spans="26:31">
      <c r="Z144" s="461"/>
      <c r="AA144" s="275"/>
      <c r="AB144" s="275"/>
      <c r="AC144" s="275"/>
      <c r="AD144" s="469"/>
    </row>
  </sheetData>
  <sheetProtection formatCells="0" formatRows="0" autoFilter="0"/>
  <autoFilter ref="A16:WYK95">
    <filterColumn colId="4">
      <customFilters>
        <customFilter operator="notEqual" val=" "/>
      </customFilters>
    </filterColumn>
    <filterColumn colId="5">
      <filters>
        <filter val="Альянс"/>
      </filters>
    </filterColumn>
    <filterColumn colId="21" showButton="0"/>
    <filterColumn colId="23" showButton="0"/>
    <filterColumn colId="26" showButton="0"/>
    <filterColumn colId="28" showButton="0"/>
  </autoFilter>
  <mergeCells count="26">
    <mergeCell ref="D14:E14"/>
    <mergeCell ref="D1:N1"/>
    <mergeCell ref="O1:T1"/>
    <mergeCell ref="U1:Y1"/>
    <mergeCell ref="D2:N2"/>
    <mergeCell ref="I4:L4"/>
    <mergeCell ref="D4:H4"/>
    <mergeCell ref="I6:L6"/>
    <mergeCell ref="I8:L8"/>
    <mergeCell ref="D12:E12"/>
    <mergeCell ref="V11:W11"/>
    <mergeCell ref="X11:Y11"/>
    <mergeCell ref="D6:H6"/>
    <mergeCell ref="D8:H8"/>
    <mergeCell ref="G13:I13"/>
    <mergeCell ref="G15:I15"/>
    <mergeCell ref="AA11:AB11"/>
    <mergeCell ref="AC11:AD11"/>
    <mergeCell ref="AA16:AB16"/>
    <mergeCell ref="AC16:AD16"/>
    <mergeCell ref="X16:Y16"/>
    <mergeCell ref="V16:W16"/>
    <mergeCell ref="X13:Y13"/>
    <mergeCell ref="X15:Y15"/>
    <mergeCell ref="V13:W13"/>
    <mergeCell ref="V15:W15"/>
  </mergeCells>
  <conditionalFormatting sqref="F17 F57">
    <cfRule type="cellIs" dxfId="68" priority="37" operator="equal">
      <formula>"альянс"</formula>
    </cfRule>
  </conditionalFormatting>
  <conditionalFormatting sqref="G18">
    <cfRule type="cellIs" dxfId="67" priority="28" operator="equal">
      <formula>$O$2</formula>
    </cfRule>
  </conditionalFormatting>
  <conditionalFormatting sqref="G19">
    <cfRule type="cellIs" dxfId="66" priority="27" operator="equal">
      <formula>$O$2</formula>
    </cfRule>
  </conditionalFormatting>
  <conditionalFormatting sqref="G20:G34">
    <cfRule type="cellIs" dxfId="65" priority="19" operator="equal">
      <formula>$O$2</formula>
    </cfRule>
  </conditionalFormatting>
  <conditionalFormatting sqref="F18:F56">
    <cfRule type="cellIs" dxfId="64" priority="16" operator="equal">
      <formula>"альянс"</formula>
    </cfRule>
  </conditionalFormatting>
  <conditionalFormatting sqref="G35:G49">
    <cfRule type="cellIs" dxfId="63" priority="13" operator="equal">
      <formula>$O$2</formula>
    </cfRule>
  </conditionalFormatting>
  <conditionalFormatting sqref="G75:G79">
    <cfRule type="cellIs" dxfId="62" priority="12" operator="equal">
      <formula>$O$2</formula>
    </cfRule>
  </conditionalFormatting>
  <conditionalFormatting sqref="F58:F94">
    <cfRule type="cellIs" dxfId="61" priority="11" operator="equal">
      <formula>"альянс"</formula>
    </cfRule>
  </conditionalFormatting>
  <conditionalFormatting sqref="G67:G74">
    <cfRule type="cellIs" dxfId="60" priority="9" operator="equal">
      <formula>$O$2</formula>
    </cfRule>
  </conditionalFormatting>
  <conditionalFormatting sqref="G80:G94">
    <cfRule type="cellIs" dxfId="59" priority="8" operator="equal">
      <formula>$O$2</formula>
    </cfRule>
  </conditionalFormatting>
  <conditionalFormatting sqref="G17">
    <cfRule type="cellIs" dxfId="58" priority="7" operator="equal">
      <formula>$O$2</formula>
    </cfRule>
  </conditionalFormatting>
  <conditionalFormatting sqref="G56:G66">
    <cfRule type="cellIs" dxfId="57" priority="5" operator="equal">
      <formula>$O$2</formula>
    </cfRule>
  </conditionalFormatting>
  <conditionalFormatting sqref="G50">
    <cfRule type="cellIs" dxfId="56" priority="4" operator="equal">
      <formula>$O$2</formula>
    </cfRule>
  </conditionalFormatting>
  <conditionalFormatting sqref="G51:G55">
    <cfRule type="cellIs" dxfId="55" priority="3" operator="equal">
      <formula>$O$2</formula>
    </cfRule>
  </conditionalFormatting>
  <conditionalFormatting sqref="F95">
    <cfRule type="cellIs" dxfId="54" priority="2" operator="equal">
      <formula>"альянс"</formula>
    </cfRule>
  </conditionalFormatting>
  <conditionalFormatting sqref="G95">
    <cfRule type="cellIs" dxfId="53" priority="1" operator="equal">
      <formula>$O$2</formula>
    </cfRule>
  </conditionalFormatting>
  <dataValidations count="3">
    <dataValidation type="list" allowBlank="1" showInputMessage="1" showErrorMessage="1" sqref="I63 I68 I74 I76 I78">
      <formula1>$Z$1:$Z$2</formula1>
    </dataValidation>
    <dataValidation type="list" allowBlank="1" showInputMessage="1" showErrorMessage="1" sqref="G16">
      <formula1>$G$17:$G$59</formula1>
    </dataValidation>
    <dataValidation type="list" allowBlank="1" showInputMessage="1" showErrorMessage="1" sqref="G17:G95">
      <formula1>Рекомендований_напрямок</formula1>
    </dataValidation>
  </dataValidations>
  <pageMargins left="0.11811023622047245" right="0.11811023622047245" top="0.15748031496062992" bottom="0.15748031496062992" header="0.31496062992125984" footer="0.31496062992125984"/>
  <pageSetup paperSize="9" scale="5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454"/>
  <sheetViews>
    <sheetView zoomScale="106" zoomScaleNormal="106" workbookViewId="0">
      <pane xSplit="3" ySplit="4" topLeftCell="D35" activePane="bottomRight" state="frozen"/>
      <selection pane="topRight" activeCell="D1" sqref="D1"/>
      <selection pane="bottomLeft" activeCell="A5" sqref="A5"/>
      <selection pane="bottomRight" activeCell="P456" sqref="P456"/>
    </sheetView>
  </sheetViews>
  <sheetFormatPr defaultColWidth="8.85546875" defaultRowHeight="10.5" outlineLevelRow="1" outlineLevelCol="4"/>
  <cols>
    <col min="1" max="1" width="6.42578125" style="17" bestFit="1" customWidth="1"/>
    <col min="2" max="2" width="7.42578125" style="17" customWidth="1" outlineLevel="1"/>
    <col min="3" max="3" width="22.85546875" style="200" customWidth="1"/>
    <col min="4" max="4" width="20" style="16" customWidth="1"/>
    <col min="5" max="5" width="16.85546875" style="16" customWidth="1"/>
    <col min="6" max="6" width="15.42578125" style="16" customWidth="1"/>
    <col min="7" max="7" width="15.85546875" style="16" customWidth="1"/>
    <col min="8" max="8" width="17.7109375" style="200" customWidth="1"/>
    <col min="9" max="9" width="10.7109375" style="16" customWidth="1"/>
    <col min="10" max="10" width="7.7109375" style="16" customWidth="1"/>
    <col min="11" max="11" width="7.42578125" style="17" bestFit="1" customWidth="1"/>
    <col min="12" max="12" width="14.140625" style="16" bestFit="1" customWidth="1"/>
    <col min="13" max="13" width="10.42578125" style="18" customWidth="1"/>
    <col min="14" max="14" width="8.28515625" style="16" customWidth="1"/>
    <col min="15" max="15" width="11.28515625" style="16" customWidth="1"/>
    <col min="16" max="16" width="11.140625" style="16" bestFit="1" customWidth="1"/>
    <col min="17" max="17" width="9.7109375" style="16" hidden="1" customWidth="1" outlineLevel="4"/>
    <col min="18" max="21" width="6.85546875" style="12" hidden="1" customWidth="1" outlineLevel="4"/>
    <col min="22" max="22" width="8" style="12" hidden="1" customWidth="1" outlineLevel="4"/>
    <col min="23" max="23" width="6.85546875" style="12" customWidth="1" outlineLevel="3" collapsed="1"/>
    <col min="24" max="28" width="6.85546875" style="12" customWidth="1" outlineLevel="3"/>
    <col min="29" max="36" width="9.42578125" style="12" customWidth="1" outlineLevel="4"/>
    <col min="37" max="37" width="17.42578125" style="12" customWidth="1" outlineLevel="1"/>
    <col min="38" max="38" width="17" style="12" customWidth="1" outlineLevel="1"/>
    <col min="39" max="39" width="2.42578125" style="12" customWidth="1"/>
    <col min="40" max="157" width="8.85546875" style="12"/>
    <col min="158" max="158" width="7.42578125" style="12" bestFit="1" customWidth="1"/>
    <col min="159" max="159" width="21.140625" style="12" bestFit="1" customWidth="1"/>
    <col min="160" max="160" width="32.140625" style="12" customWidth="1"/>
    <col min="161" max="161" width="45" style="12" bestFit="1" customWidth="1"/>
    <col min="162" max="162" width="21.85546875" style="12" customWidth="1"/>
    <col min="163" max="163" width="25" style="12" customWidth="1"/>
    <col min="164" max="165" width="18.85546875" style="12" customWidth="1"/>
    <col min="166" max="166" width="12.85546875" style="12" customWidth="1"/>
    <col min="167" max="167" width="10.140625" style="12" customWidth="1"/>
    <col min="168" max="168" width="11.42578125" style="12" customWidth="1"/>
    <col min="169" max="169" width="12.140625" style="12" customWidth="1"/>
    <col min="170" max="170" width="15.85546875" style="12" bestFit="1" customWidth="1"/>
    <col min="171" max="172" width="9.140625" style="12" customWidth="1"/>
    <col min="173" max="182" width="8.85546875" style="12" bestFit="1" customWidth="1"/>
    <col min="183" max="194" width="9.140625" style="12" customWidth="1"/>
    <col min="195" max="195" width="8.85546875" style="12" bestFit="1" customWidth="1"/>
    <col min="196" max="203" width="10.85546875" style="12" customWidth="1"/>
    <col min="204" max="205" width="13.85546875" style="12" customWidth="1"/>
    <col min="206" max="206" width="14.140625" style="12" bestFit="1" customWidth="1"/>
    <col min="207" max="207" width="12.140625" style="12" bestFit="1" customWidth="1"/>
    <col min="208" max="209" width="13.140625" style="12" bestFit="1" customWidth="1"/>
    <col min="210" max="211" width="12.140625" style="12" bestFit="1" customWidth="1"/>
    <col min="212" max="213" width="13.140625" style="12" bestFit="1" customWidth="1"/>
    <col min="214" max="221" width="4.85546875" style="12" customWidth="1"/>
    <col min="222" max="222" width="21.42578125" style="12" customWidth="1"/>
    <col min="223" max="223" width="18.85546875" style="12" customWidth="1"/>
    <col min="224" max="413" width="8.85546875" style="12"/>
    <col min="414" max="414" width="7.42578125" style="12" bestFit="1" customWidth="1"/>
    <col min="415" max="415" width="21.140625" style="12" bestFit="1" customWidth="1"/>
    <col min="416" max="416" width="32.140625" style="12" customWidth="1"/>
    <col min="417" max="417" width="45" style="12" bestFit="1" customWidth="1"/>
    <col min="418" max="418" width="21.85546875" style="12" customWidth="1"/>
    <col min="419" max="419" width="25" style="12" customWidth="1"/>
    <col min="420" max="421" width="18.85546875" style="12" customWidth="1"/>
    <col min="422" max="422" width="12.85546875" style="12" customWidth="1"/>
    <col min="423" max="423" width="10.140625" style="12" customWidth="1"/>
    <col min="424" max="424" width="11.42578125" style="12" customWidth="1"/>
    <col min="425" max="425" width="12.140625" style="12" customWidth="1"/>
    <col min="426" max="426" width="15.85546875" style="12" bestFit="1" customWidth="1"/>
    <col min="427" max="428" width="9.140625" style="12" customWidth="1"/>
    <col min="429" max="438" width="8.85546875" style="12" bestFit="1" customWidth="1"/>
    <col min="439" max="450" width="9.140625" style="12" customWidth="1"/>
    <col min="451" max="451" width="8.85546875" style="12" bestFit="1" customWidth="1"/>
    <col min="452" max="459" width="10.85546875" style="12" customWidth="1"/>
    <col min="460" max="461" width="13.85546875" style="12" customWidth="1"/>
    <col min="462" max="462" width="14.140625" style="12" bestFit="1" customWidth="1"/>
    <col min="463" max="463" width="12.140625" style="12" bestFit="1" customWidth="1"/>
    <col min="464" max="465" width="13.140625" style="12" bestFit="1" customWidth="1"/>
    <col min="466" max="467" width="12.140625" style="12" bestFit="1" customWidth="1"/>
    <col min="468" max="469" width="13.140625" style="12" bestFit="1" customWidth="1"/>
    <col min="470" max="477" width="4.85546875" style="12" customWidth="1"/>
    <col min="478" max="478" width="21.42578125" style="12" customWidth="1"/>
    <col min="479" max="479" width="18.85546875" style="12" customWidth="1"/>
    <col min="480" max="669" width="8.85546875" style="12"/>
    <col min="670" max="670" width="7.42578125" style="12" bestFit="1" customWidth="1"/>
    <col min="671" max="671" width="21.140625" style="12" bestFit="1" customWidth="1"/>
    <col min="672" max="672" width="32.140625" style="12" customWidth="1"/>
    <col min="673" max="673" width="45" style="12" bestFit="1" customWidth="1"/>
    <col min="674" max="674" width="21.85546875" style="12" customWidth="1"/>
    <col min="675" max="675" width="25" style="12" customWidth="1"/>
    <col min="676" max="677" width="18.85546875" style="12" customWidth="1"/>
    <col min="678" max="678" width="12.85546875" style="12" customWidth="1"/>
    <col min="679" max="679" width="10.140625" style="12" customWidth="1"/>
    <col min="680" max="680" width="11.42578125" style="12" customWidth="1"/>
    <col min="681" max="681" width="12.140625" style="12" customWidth="1"/>
    <col min="682" max="682" width="15.85546875" style="12" bestFit="1" customWidth="1"/>
    <col min="683" max="684" width="9.140625" style="12" customWidth="1"/>
    <col min="685" max="694" width="8.85546875" style="12" bestFit="1" customWidth="1"/>
    <col min="695" max="706" width="9.140625" style="12" customWidth="1"/>
    <col min="707" max="707" width="8.85546875" style="12" bestFit="1" customWidth="1"/>
    <col min="708" max="715" width="10.85546875" style="12" customWidth="1"/>
    <col min="716" max="717" width="13.85546875" style="12" customWidth="1"/>
    <col min="718" max="718" width="14.140625" style="12" bestFit="1" customWidth="1"/>
    <col min="719" max="719" width="12.140625" style="12" bestFit="1" customWidth="1"/>
    <col min="720" max="721" width="13.140625" style="12" bestFit="1" customWidth="1"/>
    <col min="722" max="723" width="12.140625" style="12" bestFit="1" customWidth="1"/>
    <col min="724" max="725" width="13.140625" style="12" bestFit="1" customWidth="1"/>
    <col min="726" max="733" width="4.85546875" style="12" customWidth="1"/>
    <col min="734" max="734" width="21.42578125" style="12" customWidth="1"/>
    <col min="735" max="735" width="18.85546875" style="12" customWidth="1"/>
    <col min="736" max="925" width="8.85546875" style="12"/>
    <col min="926" max="926" width="7.42578125" style="12" bestFit="1" customWidth="1"/>
    <col min="927" max="927" width="21.140625" style="12" bestFit="1" customWidth="1"/>
    <col min="928" max="928" width="32.140625" style="12" customWidth="1"/>
    <col min="929" max="929" width="45" style="12" bestFit="1" customWidth="1"/>
    <col min="930" max="930" width="21.85546875" style="12" customWidth="1"/>
    <col min="931" max="931" width="25" style="12" customWidth="1"/>
    <col min="932" max="933" width="18.85546875" style="12" customWidth="1"/>
    <col min="934" max="934" width="12.85546875" style="12" customWidth="1"/>
    <col min="935" max="935" width="10.140625" style="12" customWidth="1"/>
    <col min="936" max="936" width="11.42578125" style="12" customWidth="1"/>
    <col min="937" max="937" width="12.140625" style="12" customWidth="1"/>
    <col min="938" max="938" width="15.85546875" style="12" bestFit="1" customWidth="1"/>
    <col min="939" max="940" width="9.140625" style="12" customWidth="1"/>
    <col min="941" max="950" width="8.85546875" style="12" bestFit="1" customWidth="1"/>
    <col min="951" max="962" width="9.140625" style="12" customWidth="1"/>
    <col min="963" max="963" width="8.85546875" style="12" bestFit="1" customWidth="1"/>
    <col min="964" max="971" width="10.85546875" style="12" customWidth="1"/>
    <col min="972" max="973" width="13.85546875" style="12" customWidth="1"/>
    <col min="974" max="974" width="14.140625" style="12" bestFit="1" customWidth="1"/>
    <col min="975" max="975" width="12.140625" style="12" bestFit="1" customWidth="1"/>
    <col min="976" max="977" width="13.140625" style="12" bestFit="1" customWidth="1"/>
    <col min="978" max="979" width="12.140625" style="12" bestFit="1" customWidth="1"/>
    <col min="980" max="981" width="13.140625" style="12" bestFit="1" customWidth="1"/>
    <col min="982" max="989" width="4.85546875" style="12" customWidth="1"/>
    <col min="990" max="990" width="21.42578125" style="12" customWidth="1"/>
    <col min="991" max="991" width="18.85546875" style="12" customWidth="1"/>
    <col min="992" max="1181" width="8.85546875" style="12"/>
    <col min="1182" max="1182" width="7.42578125" style="12" bestFit="1" customWidth="1"/>
    <col min="1183" max="1183" width="21.140625" style="12" bestFit="1" customWidth="1"/>
    <col min="1184" max="1184" width="32.140625" style="12" customWidth="1"/>
    <col min="1185" max="1185" width="45" style="12" bestFit="1" customWidth="1"/>
    <col min="1186" max="1186" width="21.85546875" style="12" customWidth="1"/>
    <col min="1187" max="1187" width="25" style="12" customWidth="1"/>
    <col min="1188" max="1189" width="18.85546875" style="12" customWidth="1"/>
    <col min="1190" max="1190" width="12.85546875" style="12" customWidth="1"/>
    <col min="1191" max="1191" width="10.140625" style="12" customWidth="1"/>
    <col min="1192" max="1192" width="11.42578125" style="12" customWidth="1"/>
    <col min="1193" max="1193" width="12.140625" style="12" customWidth="1"/>
    <col min="1194" max="1194" width="15.85546875" style="12" bestFit="1" customWidth="1"/>
    <col min="1195" max="1196" width="9.140625" style="12" customWidth="1"/>
    <col min="1197" max="1206" width="8.85546875" style="12" bestFit="1" customWidth="1"/>
    <col min="1207" max="1218" width="9.140625" style="12" customWidth="1"/>
    <col min="1219" max="1219" width="8.85546875" style="12" bestFit="1" customWidth="1"/>
    <col min="1220" max="1227" width="10.85546875" style="12" customWidth="1"/>
    <col min="1228" max="1229" width="13.85546875" style="12" customWidth="1"/>
    <col min="1230" max="1230" width="14.140625" style="12" bestFit="1" customWidth="1"/>
    <col min="1231" max="1231" width="12.140625" style="12" bestFit="1" customWidth="1"/>
    <col min="1232" max="1233" width="13.140625" style="12" bestFit="1" customWidth="1"/>
    <col min="1234" max="1235" width="12.140625" style="12" bestFit="1" customWidth="1"/>
    <col min="1236" max="1237" width="13.140625" style="12" bestFit="1" customWidth="1"/>
    <col min="1238" max="1245" width="4.85546875" style="12" customWidth="1"/>
    <col min="1246" max="1246" width="21.42578125" style="12" customWidth="1"/>
    <col min="1247" max="1247" width="18.85546875" style="12" customWidth="1"/>
    <col min="1248" max="1437" width="8.85546875" style="12"/>
    <col min="1438" max="1438" width="7.42578125" style="12" bestFit="1" customWidth="1"/>
    <col min="1439" max="1439" width="21.140625" style="12" bestFit="1" customWidth="1"/>
    <col min="1440" max="1440" width="32.140625" style="12" customWidth="1"/>
    <col min="1441" max="1441" width="45" style="12" bestFit="1" customWidth="1"/>
    <col min="1442" max="1442" width="21.85546875" style="12" customWidth="1"/>
    <col min="1443" max="1443" width="25" style="12" customWidth="1"/>
    <col min="1444" max="1445" width="18.85546875" style="12" customWidth="1"/>
    <col min="1446" max="1446" width="12.85546875" style="12" customWidth="1"/>
    <col min="1447" max="1447" width="10.140625" style="12" customWidth="1"/>
    <col min="1448" max="1448" width="11.42578125" style="12" customWidth="1"/>
    <col min="1449" max="1449" width="12.140625" style="12" customWidth="1"/>
    <col min="1450" max="1450" width="15.85546875" style="12" bestFit="1" customWidth="1"/>
    <col min="1451" max="1452" width="9.140625" style="12" customWidth="1"/>
    <col min="1453" max="1462" width="8.85546875" style="12" bestFit="1" customWidth="1"/>
    <col min="1463" max="1474" width="9.140625" style="12" customWidth="1"/>
    <col min="1475" max="1475" width="8.85546875" style="12" bestFit="1" customWidth="1"/>
    <col min="1476" max="1483" width="10.85546875" style="12" customWidth="1"/>
    <col min="1484" max="1485" width="13.85546875" style="12" customWidth="1"/>
    <col min="1486" max="1486" width="14.140625" style="12" bestFit="1" customWidth="1"/>
    <col min="1487" max="1487" width="12.140625" style="12" bestFit="1" customWidth="1"/>
    <col min="1488" max="1489" width="13.140625" style="12" bestFit="1" customWidth="1"/>
    <col min="1490" max="1491" width="12.140625" style="12" bestFit="1" customWidth="1"/>
    <col min="1492" max="1493" width="13.140625" style="12" bestFit="1" customWidth="1"/>
    <col min="1494" max="1501" width="4.85546875" style="12" customWidth="1"/>
    <col min="1502" max="1502" width="21.42578125" style="12" customWidth="1"/>
    <col min="1503" max="1503" width="18.85546875" style="12" customWidth="1"/>
    <col min="1504" max="1693" width="8.85546875" style="12"/>
    <col min="1694" max="1694" width="7.42578125" style="12" bestFit="1" customWidth="1"/>
    <col min="1695" max="1695" width="21.140625" style="12" bestFit="1" customWidth="1"/>
    <col min="1696" max="1696" width="32.140625" style="12" customWidth="1"/>
    <col min="1697" max="1697" width="45" style="12" bestFit="1" customWidth="1"/>
    <col min="1698" max="1698" width="21.85546875" style="12" customWidth="1"/>
    <col min="1699" max="1699" width="25" style="12" customWidth="1"/>
    <col min="1700" max="1701" width="18.85546875" style="12" customWidth="1"/>
    <col min="1702" max="1702" width="12.85546875" style="12" customWidth="1"/>
    <col min="1703" max="1703" width="10.140625" style="12" customWidth="1"/>
    <col min="1704" max="1704" width="11.42578125" style="12" customWidth="1"/>
    <col min="1705" max="1705" width="12.140625" style="12" customWidth="1"/>
    <col min="1706" max="1706" width="15.85546875" style="12" bestFit="1" customWidth="1"/>
    <col min="1707" max="1708" width="9.140625" style="12" customWidth="1"/>
    <col min="1709" max="1718" width="8.85546875" style="12" bestFit="1" customWidth="1"/>
    <col min="1719" max="1730" width="9.140625" style="12" customWidth="1"/>
    <col min="1731" max="1731" width="8.85546875" style="12" bestFit="1" customWidth="1"/>
    <col min="1732" max="1739" width="10.85546875" style="12" customWidth="1"/>
    <col min="1740" max="1741" width="13.85546875" style="12" customWidth="1"/>
    <col min="1742" max="1742" width="14.140625" style="12" bestFit="1" customWidth="1"/>
    <col min="1743" max="1743" width="12.140625" style="12" bestFit="1" customWidth="1"/>
    <col min="1744" max="1745" width="13.140625" style="12" bestFit="1" customWidth="1"/>
    <col min="1746" max="1747" width="12.140625" style="12" bestFit="1" customWidth="1"/>
    <col min="1748" max="1749" width="13.140625" style="12" bestFit="1" customWidth="1"/>
    <col min="1750" max="1757" width="4.85546875" style="12" customWidth="1"/>
    <col min="1758" max="1758" width="21.42578125" style="12" customWidth="1"/>
    <col min="1759" max="1759" width="18.85546875" style="12" customWidth="1"/>
    <col min="1760" max="1949" width="8.85546875" style="12"/>
    <col min="1950" max="1950" width="7.42578125" style="12" bestFit="1" customWidth="1"/>
    <col min="1951" max="1951" width="21.140625" style="12" bestFit="1" customWidth="1"/>
    <col min="1952" max="1952" width="32.140625" style="12" customWidth="1"/>
    <col min="1953" max="1953" width="45" style="12" bestFit="1" customWidth="1"/>
    <col min="1954" max="1954" width="21.85546875" style="12" customWidth="1"/>
    <col min="1955" max="1955" width="25" style="12" customWidth="1"/>
    <col min="1956" max="1957" width="18.85546875" style="12" customWidth="1"/>
    <col min="1958" max="1958" width="12.85546875" style="12" customWidth="1"/>
    <col min="1959" max="1959" width="10.140625" style="12" customWidth="1"/>
    <col min="1960" max="1960" width="11.42578125" style="12" customWidth="1"/>
    <col min="1961" max="1961" width="12.140625" style="12" customWidth="1"/>
    <col min="1962" max="1962" width="15.85546875" style="12" bestFit="1" customWidth="1"/>
    <col min="1963" max="1964" width="9.140625" style="12" customWidth="1"/>
    <col min="1965" max="1974" width="8.85546875" style="12" bestFit="1" customWidth="1"/>
    <col min="1975" max="1986" width="9.140625" style="12" customWidth="1"/>
    <col min="1987" max="1987" width="8.85546875" style="12" bestFit="1" customWidth="1"/>
    <col min="1988" max="1995" width="10.85546875" style="12" customWidth="1"/>
    <col min="1996" max="1997" width="13.85546875" style="12" customWidth="1"/>
    <col min="1998" max="1998" width="14.140625" style="12" bestFit="1" customWidth="1"/>
    <col min="1999" max="1999" width="12.140625" style="12" bestFit="1" customWidth="1"/>
    <col min="2000" max="2001" width="13.140625" style="12" bestFit="1" customWidth="1"/>
    <col min="2002" max="2003" width="12.140625" style="12" bestFit="1" customWidth="1"/>
    <col min="2004" max="2005" width="13.140625" style="12" bestFit="1" customWidth="1"/>
    <col min="2006" max="2013" width="4.85546875" style="12" customWidth="1"/>
    <col min="2014" max="2014" width="21.42578125" style="12" customWidth="1"/>
    <col min="2015" max="2015" width="18.85546875" style="12" customWidth="1"/>
    <col min="2016" max="2205" width="8.85546875" style="12"/>
    <col min="2206" max="2206" width="7.42578125" style="12" bestFit="1" customWidth="1"/>
    <col min="2207" max="2207" width="21.140625" style="12" bestFit="1" customWidth="1"/>
    <col min="2208" max="2208" width="32.140625" style="12" customWidth="1"/>
    <col min="2209" max="2209" width="45" style="12" bestFit="1" customWidth="1"/>
    <col min="2210" max="2210" width="21.85546875" style="12" customWidth="1"/>
    <col min="2211" max="2211" width="25" style="12" customWidth="1"/>
    <col min="2212" max="2213" width="18.85546875" style="12" customWidth="1"/>
    <col min="2214" max="2214" width="12.85546875" style="12" customWidth="1"/>
    <col min="2215" max="2215" width="10.140625" style="12" customWidth="1"/>
    <col min="2216" max="2216" width="11.42578125" style="12" customWidth="1"/>
    <col min="2217" max="2217" width="12.140625" style="12" customWidth="1"/>
    <col min="2218" max="2218" width="15.85546875" style="12" bestFit="1" customWidth="1"/>
    <col min="2219" max="2220" width="9.140625" style="12" customWidth="1"/>
    <col min="2221" max="2230" width="8.85546875" style="12" bestFit="1" customWidth="1"/>
    <col min="2231" max="2242" width="9.140625" style="12" customWidth="1"/>
    <col min="2243" max="2243" width="8.85546875" style="12" bestFit="1" customWidth="1"/>
    <col min="2244" max="2251" width="10.85546875" style="12" customWidth="1"/>
    <col min="2252" max="2253" width="13.85546875" style="12" customWidth="1"/>
    <col min="2254" max="2254" width="14.140625" style="12" bestFit="1" customWidth="1"/>
    <col min="2255" max="2255" width="12.140625" style="12" bestFit="1" customWidth="1"/>
    <col min="2256" max="2257" width="13.140625" style="12" bestFit="1" customWidth="1"/>
    <col min="2258" max="2259" width="12.140625" style="12" bestFit="1" customWidth="1"/>
    <col min="2260" max="2261" width="13.140625" style="12" bestFit="1" customWidth="1"/>
    <col min="2262" max="2269" width="4.85546875" style="12" customWidth="1"/>
    <col min="2270" max="2270" width="21.42578125" style="12" customWidth="1"/>
    <col min="2271" max="2271" width="18.85546875" style="12" customWidth="1"/>
    <col min="2272" max="2461" width="8.85546875" style="12"/>
    <col min="2462" max="2462" width="7.42578125" style="12" bestFit="1" customWidth="1"/>
    <col min="2463" max="2463" width="21.140625" style="12" bestFit="1" customWidth="1"/>
    <col min="2464" max="2464" width="32.140625" style="12" customWidth="1"/>
    <col min="2465" max="2465" width="45" style="12" bestFit="1" customWidth="1"/>
    <col min="2466" max="2466" width="21.85546875" style="12" customWidth="1"/>
    <col min="2467" max="2467" width="25" style="12" customWidth="1"/>
    <col min="2468" max="2469" width="18.85546875" style="12" customWidth="1"/>
    <col min="2470" max="2470" width="12.85546875" style="12" customWidth="1"/>
    <col min="2471" max="2471" width="10.140625" style="12" customWidth="1"/>
    <col min="2472" max="2472" width="11.42578125" style="12" customWidth="1"/>
    <col min="2473" max="2473" width="12.140625" style="12" customWidth="1"/>
    <col min="2474" max="2474" width="15.85546875" style="12" bestFit="1" customWidth="1"/>
    <col min="2475" max="2476" width="9.140625" style="12" customWidth="1"/>
    <col min="2477" max="2486" width="8.85546875" style="12" bestFit="1" customWidth="1"/>
    <col min="2487" max="2498" width="9.140625" style="12" customWidth="1"/>
    <col min="2499" max="2499" width="8.85546875" style="12" bestFit="1" customWidth="1"/>
    <col min="2500" max="2507" width="10.85546875" style="12" customWidth="1"/>
    <col min="2508" max="2509" width="13.85546875" style="12" customWidth="1"/>
    <col min="2510" max="2510" width="14.140625" style="12" bestFit="1" customWidth="1"/>
    <col min="2511" max="2511" width="12.140625" style="12" bestFit="1" customWidth="1"/>
    <col min="2512" max="2513" width="13.140625" style="12" bestFit="1" customWidth="1"/>
    <col min="2514" max="2515" width="12.140625" style="12" bestFit="1" customWidth="1"/>
    <col min="2516" max="2517" width="13.140625" style="12" bestFit="1" customWidth="1"/>
    <col min="2518" max="2525" width="4.85546875" style="12" customWidth="1"/>
    <col min="2526" max="2526" width="21.42578125" style="12" customWidth="1"/>
    <col min="2527" max="2527" width="18.85546875" style="12" customWidth="1"/>
    <col min="2528" max="2717" width="8.85546875" style="12"/>
    <col min="2718" max="2718" width="7.42578125" style="12" bestFit="1" customWidth="1"/>
    <col min="2719" max="2719" width="21.140625" style="12" bestFit="1" customWidth="1"/>
    <col min="2720" max="2720" width="32.140625" style="12" customWidth="1"/>
    <col min="2721" max="2721" width="45" style="12" bestFit="1" customWidth="1"/>
    <col min="2722" max="2722" width="21.85546875" style="12" customWidth="1"/>
    <col min="2723" max="2723" width="25" style="12" customWidth="1"/>
    <col min="2724" max="2725" width="18.85546875" style="12" customWidth="1"/>
    <col min="2726" max="2726" width="12.85546875" style="12" customWidth="1"/>
    <col min="2727" max="2727" width="10.140625" style="12" customWidth="1"/>
    <col min="2728" max="2728" width="11.42578125" style="12" customWidth="1"/>
    <col min="2729" max="2729" width="12.140625" style="12" customWidth="1"/>
    <col min="2730" max="2730" width="15.85546875" style="12" bestFit="1" customWidth="1"/>
    <col min="2731" max="2732" width="9.140625" style="12" customWidth="1"/>
    <col min="2733" max="2742" width="8.85546875" style="12" bestFit="1" customWidth="1"/>
    <col min="2743" max="2754" width="9.140625" style="12" customWidth="1"/>
    <col min="2755" max="2755" width="8.85546875" style="12" bestFit="1" customWidth="1"/>
    <col min="2756" max="2763" width="10.85546875" style="12" customWidth="1"/>
    <col min="2764" max="2765" width="13.85546875" style="12" customWidth="1"/>
    <col min="2766" max="2766" width="14.140625" style="12" bestFit="1" customWidth="1"/>
    <col min="2767" max="2767" width="12.140625" style="12" bestFit="1" customWidth="1"/>
    <col min="2768" max="2769" width="13.140625" style="12" bestFit="1" customWidth="1"/>
    <col min="2770" max="2771" width="12.140625" style="12" bestFit="1" customWidth="1"/>
    <col min="2772" max="2773" width="13.140625" style="12" bestFit="1" customWidth="1"/>
    <col min="2774" max="2781" width="4.85546875" style="12" customWidth="1"/>
    <col min="2782" max="2782" width="21.42578125" style="12" customWidth="1"/>
    <col min="2783" max="2783" width="18.85546875" style="12" customWidth="1"/>
    <col min="2784" max="2973" width="8.85546875" style="12"/>
    <col min="2974" max="2974" width="7.42578125" style="12" bestFit="1" customWidth="1"/>
    <col min="2975" max="2975" width="21.140625" style="12" bestFit="1" customWidth="1"/>
    <col min="2976" max="2976" width="32.140625" style="12" customWidth="1"/>
    <col min="2977" max="2977" width="45" style="12" bestFit="1" customWidth="1"/>
    <col min="2978" max="2978" width="21.85546875" style="12" customWidth="1"/>
    <col min="2979" max="2979" width="25" style="12" customWidth="1"/>
    <col min="2980" max="2981" width="18.85546875" style="12" customWidth="1"/>
    <col min="2982" max="2982" width="12.85546875" style="12" customWidth="1"/>
    <col min="2983" max="2983" width="10.140625" style="12" customWidth="1"/>
    <col min="2984" max="2984" width="11.42578125" style="12" customWidth="1"/>
    <col min="2985" max="2985" width="12.140625" style="12" customWidth="1"/>
    <col min="2986" max="2986" width="15.85546875" style="12" bestFit="1" customWidth="1"/>
    <col min="2987" max="2988" width="9.140625" style="12" customWidth="1"/>
    <col min="2989" max="2998" width="8.85546875" style="12" bestFit="1" customWidth="1"/>
    <col min="2999" max="3010" width="9.140625" style="12" customWidth="1"/>
    <col min="3011" max="3011" width="8.85546875" style="12" bestFit="1" customWidth="1"/>
    <col min="3012" max="3019" width="10.85546875" style="12" customWidth="1"/>
    <col min="3020" max="3021" width="13.85546875" style="12" customWidth="1"/>
    <col min="3022" max="3022" width="14.140625" style="12" bestFit="1" customWidth="1"/>
    <col min="3023" max="3023" width="12.140625" style="12" bestFit="1" customWidth="1"/>
    <col min="3024" max="3025" width="13.140625" style="12" bestFit="1" customWidth="1"/>
    <col min="3026" max="3027" width="12.140625" style="12" bestFit="1" customWidth="1"/>
    <col min="3028" max="3029" width="13.140625" style="12" bestFit="1" customWidth="1"/>
    <col min="3030" max="3037" width="4.85546875" style="12" customWidth="1"/>
    <col min="3038" max="3038" width="21.42578125" style="12" customWidth="1"/>
    <col min="3039" max="3039" width="18.85546875" style="12" customWidth="1"/>
    <col min="3040" max="3229" width="8.85546875" style="12"/>
    <col min="3230" max="3230" width="7.42578125" style="12" bestFit="1" customWidth="1"/>
    <col min="3231" max="3231" width="21.140625" style="12" bestFit="1" customWidth="1"/>
    <col min="3232" max="3232" width="32.140625" style="12" customWidth="1"/>
    <col min="3233" max="3233" width="45" style="12" bestFit="1" customWidth="1"/>
    <col min="3234" max="3234" width="21.85546875" style="12" customWidth="1"/>
    <col min="3235" max="3235" width="25" style="12" customWidth="1"/>
    <col min="3236" max="3237" width="18.85546875" style="12" customWidth="1"/>
    <col min="3238" max="3238" width="12.85546875" style="12" customWidth="1"/>
    <col min="3239" max="3239" width="10.140625" style="12" customWidth="1"/>
    <col min="3240" max="3240" width="11.42578125" style="12" customWidth="1"/>
    <col min="3241" max="3241" width="12.140625" style="12" customWidth="1"/>
    <col min="3242" max="3242" width="15.85546875" style="12" bestFit="1" customWidth="1"/>
    <col min="3243" max="3244" width="9.140625" style="12" customWidth="1"/>
    <col min="3245" max="3254" width="8.85546875" style="12" bestFit="1" customWidth="1"/>
    <col min="3255" max="3266" width="9.140625" style="12" customWidth="1"/>
    <col min="3267" max="3267" width="8.85546875" style="12" bestFit="1" customWidth="1"/>
    <col min="3268" max="3275" width="10.85546875" style="12" customWidth="1"/>
    <col min="3276" max="3277" width="13.85546875" style="12" customWidth="1"/>
    <col min="3278" max="3278" width="14.140625" style="12" bestFit="1" customWidth="1"/>
    <col min="3279" max="3279" width="12.140625" style="12" bestFit="1" customWidth="1"/>
    <col min="3280" max="3281" width="13.140625" style="12" bestFit="1" customWidth="1"/>
    <col min="3282" max="3283" width="12.140625" style="12" bestFit="1" customWidth="1"/>
    <col min="3284" max="3285" width="13.140625" style="12" bestFit="1" customWidth="1"/>
    <col min="3286" max="3293" width="4.85546875" style="12" customWidth="1"/>
    <col min="3294" max="3294" width="21.42578125" style="12" customWidth="1"/>
    <col min="3295" max="3295" width="18.85546875" style="12" customWidth="1"/>
    <col min="3296" max="3485" width="8.85546875" style="12"/>
    <col min="3486" max="3486" width="7.42578125" style="12" bestFit="1" customWidth="1"/>
    <col min="3487" max="3487" width="21.140625" style="12" bestFit="1" customWidth="1"/>
    <col min="3488" max="3488" width="32.140625" style="12" customWidth="1"/>
    <col min="3489" max="3489" width="45" style="12" bestFit="1" customWidth="1"/>
    <col min="3490" max="3490" width="21.85546875" style="12" customWidth="1"/>
    <col min="3491" max="3491" width="25" style="12" customWidth="1"/>
    <col min="3492" max="3493" width="18.85546875" style="12" customWidth="1"/>
    <col min="3494" max="3494" width="12.85546875" style="12" customWidth="1"/>
    <col min="3495" max="3495" width="10.140625" style="12" customWidth="1"/>
    <col min="3496" max="3496" width="11.42578125" style="12" customWidth="1"/>
    <col min="3497" max="3497" width="12.140625" style="12" customWidth="1"/>
    <col min="3498" max="3498" width="15.85546875" style="12" bestFit="1" customWidth="1"/>
    <col min="3499" max="3500" width="9.140625" style="12" customWidth="1"/>
    <col min="3501" max="3510" width="8.85546875" style="12" bestFit="1" customWidth="1"/>
    <col min="3511" max="3522" width="9.140625" style="12" customWidth="1"/>
    <col min="3523" max="3523" width="8.85546875" style="12" bestFit="1" customWidth="1"/>
    <col min="3524" max="3531" width="10.85546875" style="12" customWidth="1"/>
    <col min="3532" max="3533" width="13.85546875" style="12" customWidth="1"/>
    <col min="3534" max="3534" width="14.140625" style="12" bestFit="1" customWidth="1"/>
    <col min="3535" max="3535" width="12.140625" style="12" bestFit="1" customWidth="1"/>
    <col min="3536" max="3537" width="13.140625" style="12" bestFit="1" customWidth="1"/>
    <col min="3538" max="3539" width="12.140625" style="12" bestFit="1" customWidth="1"/>
    <col min="3540" max="3541" width="13.140625" style="12" bestFit="1" customWidth="1"/>
    <col min="3542" max="3549" width="4.85546875" style="12" customWidth="1"/>
    <col min="3550" max="3550" width="21.42578125" style="12" customWidth="1"/>
    <col min="3551" max="3551" width="18.85546875" style="12" customWidth="1"/>
    <col min="3552" max="3741" width="8.85546875" style="12"/>
    <col min="3742" max="3742" width="7.42578125" style="12" bestFit="1" customWidth="1"/>
    <col min="3743" max="3743" width="21.140625" style="12" bestFit="1" customWidth="1"/>
    <col min="3744" max="3744" width="32.140625" style="12" customWidth="1"/>
    <col min="3745" max="3745" width="45" style="12" bestFit="1" customWidth="1"/>
    <col min="3746" max="3746" width="21.85546875" style="12" customWidth="1"/>
    <col min="3747" max="3747" width="25" style="12" customWidth="1"/>
    <col min="3748" max="3749" width="18.85546875" style="12" customWidth="1"/>
    <col min="3750" max="3750" width="12.85546875" style="12" customWidth="1"/>
    <col min="3751" max="3751" width="10.140625" style="12" customWidth="1"/>
    <col min="3752" max="3752" width="11.42578125" style="12" customWidth="1"/>
    <col min="3753" max="3753" width="12.140625" style="12" customWidth="1"/>
    <col min="3754" max="3754" width="15.85546875" style="12" bestFit="1" customWidth="1"/>
    <col min="3755" max="3756" width="9.140625" style="12" customWidth="1"/>
    <col min="3757" max="3766" width="8.85546875" style="12" bestFit="1" customWidth="1"/>
    <col min="3767" max="3778" width="9.140625" style="12" customWidth="1"/>
    <col min="3779" max="3779" width="8.85546875" style="12" bestFit="1" customWidth="1"/>
    <col min="3780" max="3787" width="10.85546875" style="12" customWidth="1"/>
    <col min="3788" max="3789" width="13.85546875" style="12" customWidth="1"/>
    <col min="3790" max="3790" width="14.140625" style="12" bestFit="1" customWidth="1"/>
    <col min="3791" max="3791" width="12.140625" style="12" bestFit="1" customWidth="1"/>
    <col min="3792" max="3793" width="13.140625" style="12" bestFit="1" customWidth="1"/>
    <col min="3794" max="3795" width="12.140625" style="12" bestFit="1" customWidth="1"/>
    <col min="3796" max="3797" width="13.140625" style="12" bestFit="1" customWidth="1"/>
    <col min="3798" max="3805" width="4.85546875" style="12" customWidth="1"/>
    <col min="3806" max="3806" width="21.42578125" style="12" customWidth="1"/>
    <col min="3807" max="3807" width="18.85546875" style="12" customWidth="1"/>
    <col min="3808" max="3997" width="8.85546875" style="12"/>
    <col min="3998" max="3998" width="7.42578125" style="12" bestFit="1" customWidth="1"/>
    <col min="3999" max="3999" width="21.140625" style="12" bestFit="1" customWidth="1"/>
    <col min="4000" max="4000" width="32.140625" style="12" customWidth="1"/>
    <col min="4001" max="4001" width="45" style="12" bestFit="1" customWidth="1"/>
    <col min="4002" max="4002" width="21.85546875" style="12" customWidth="1"/>
    <col min="4003" max="4003" width="25" style="12" customWidth="1"/>
    <col min="4004" max="4005" width="18.85546875" style="12" customWidth="1"/>
    <col min="4006" max="4006" width="12.85546875" style="12" customWidth="1"/>
    <col min="4007" max="4007" width="10.140625" style="12" customWidth="1"/>
    <col min="4008" max="4008" width="11.42578125" style="12" customWidth="1"/>
    <col min="4009" max="4009" width="12.140625" style="12" customWidth="1"/>
    <col min="4010" max="4010" width="15.85546875" style="12" bestFit="1" customWidth="1"/>
    <col min="4011" max="4012" width="9.140625" style="12" customWidth="1"/>
    <col min="4013" max="4022" width="8.85546875" style="12" bestFit="1" customWidth="1"/>
    <col min="4023" max="4034" width="9.140625" style="12" customWidth="1"/>
    <col min="4035" max="4035" width="8.85546875" style="12" bestFit="1" customWidth="1"/>
    <col min="4036" max="4043" width="10.85546875" style="12" customWidth="1"/>
    <col min="4044" max="4045" width="13.85546875" style="12" customWidth="1"/>
    <col min="4046" max="4046" width="14.140625" style="12" bestFit="1" customWidth="1"/>
    <col min="4047" max="4047" width="12.140625" style="12" bestFit="1" customWidth="1"/>
    <col min="4048" max="4049" width="13.140625" style="12" bestFit="1" customWidth="1"/>
    <col min="4050" max="4051" width="12.140625" style="12" bestFit="1" customWidth="1"/>
    <col min="4052" max="4053" width="13.140625" style="12" bestFit="1" customWidth="1"/>
    <col min="4054" max="4061" width="4.85546875" style="12" customWidth="1"/>
    <col min="4062" max="4062" width="21.42578125" style="12" customWidth="1"/>
    <col min="4063" max="4063" width="18.85546875" style="12" customWidth="1"/>
    <col min="4064" max="4253" width="8.85546875" style="12"/>
    <col min="4254" max="4254" width="7.42578125" style="12" bestFit="1" customWidth="1"/>
    <col min="4255" max="4255" width="21.140625" style="12" bestFit="1" customWidth="1"/>
    <col min="4256" max="4256" width="32.140625" style="12" customWidth="1"/>
    <col min="4257" max="4257" width="45" style="12" bestFit="1" customWidth="1"/>
    <col min="4258" max="4258" width="21.85546875" style="12" customWidth="1"/>
    <col min="4259" max="4259" width="25" style="12" customWidth="1"/>
    <col min="4260" max="4261" width="18.85546875" style="12" customWidth="1"/>
    <col min="4262" max="4262" width="12.85546875" style="12" customWidth="1"/>
    <col min="4263" max="4263" width="10.140625" style="12" customWidth="1"/>
    <col min="4264" max="4264" width="11.42578125" style="12" customWidth="1"/>
    <col min="4265" max="4265" width="12.140625" style="12" customWidth="1"/>
    <col min="4266" max="4266" width="15.85546875" style="12" bestFit="1" customWidth="1"/>
    <col min="4267" max="4268" width="9.140625" style="12" customWidth="1"/>
    <col min="4269" max="4278" width="8.85546875" style="12" bestFit="1" customWidth="1"/>
    <col min="4279" max="4290" width="9.140625" style="12" customWidth="1"/>
    <col min="4291" max="4291" width="8.85546875" style="12" bestFit="1" customWidth="1"/>
    <col min="4292" max="4299" width="10.85546875" style="12" customWidth="1"/>
    <col min="4300" max="4301" width="13.85546875" style="12" customWidth="1"/>
    <col min="4302" max="4302" width="14.140625" style="12" bestFit="1" customWidth="1"/>
    <col min="4303" max="4303" width="12.140625" style="12" bestFit="1" customWidth="1"/>
    <col min="4304" max="4305" width="13.140625" style="12" bestFit="1" customWidth="1"/>
    <col min="4306" max="4307" width="12.140625" style="12" bestFit="1" customWidth="1"/>
    <col min="4308" max="4309" width="13.140625" style="12" bestFit="1" customWidth="1"/>
    <col min="4310" max="4317" width="4.85546875" style="12" customWidth="1"/>
    <col min="4318" max="4318" width="21.42578125" style="12" customWidth="1"/>
    <col min="4319" max="4319" width="18.85546875" style="12" customWidth="1"/>
    <col min="4320" max="4509" width="8.85546875" style="12"/>
    <col min="4510" max="4510" width="7.42578125" style="12" bestFit="1" customWidth="1"/>
    <col min="4511" max="4511" width="21.140625" style="12" bestFit="1" customWidth="1"/>
    <col min="4512" max="4512" width="32.140625" style="12" customWidth="1"/>
    <col min="4513" max="4513" width="45" style="12" bestFit="1" customWidth="1"/>
    <col min="4514" max="4514" width="21.85546875" style="12" customWidth="1"/>
    <col min="4515" max="4515" width="25" style="12" customWidth="1"/>
    <col min="4516" max="4517" width="18.85546875" style="12" customWidth="1"/>
    <col min="4518" max="4518" width="12.85546875" style="12" customWidth="1"/>
    <col min="4519" max="4519" width="10.140625" style="12" customWidth="1"/>
    <col min="4520" max="4520" width="11.42578125" style="12" customWidth="1"/>
    <col min="4521" max="4521" width="12.140625" style="12" customWidth="1"/>
    <col min="4522" max="4522" width="15.85546875" style="12" bestFit="1" customWidth="1"/>
    <col min="4523" max="4524" width="9.140625" style="12" customWidth="1"/>
    <col min="4525" max="4534" width="8.85546875" style="12" bestFit="1" customWidth="1"/>
    <col min="4535" max="4546" width="9.140625" style="12" customWidth="1"/>
    <col min="4547" max="4547" width="8.85546875" style="12" bestFit="1" customWidth="1"/>
    <col min="4548" max="4555" width="10.85546875" style="12" customWidth="1"/>
    <col min="4556" max="4557" width="13.85546875" style="12" customWidth="1"/>
    <col min="4558" max="4558" width="14.140625" style="12" bestFit="1" customWidth="1"/>
    <col min="4559" max="4559" width="12.140625" style="12" bestFit="1" customWidth="1"/>
    <col min="4560" max="4561" width="13.140625" style="12" bestFit="1" customWidth="1"/>
    <col min="4562" max="4563" width="12.140625" style="12" bestFit="1" customWidth="1"/>
    <col min="4564" max="4565" width="13.140625" style="12" bestFit="1" customWidth="1"/>
    <col min="4566" max="4573" width="4.85546875" style="12" customWidth="1"/>
    <col min="4574" max="4574" width="21.42578125" style="12" customWidth="1"/>
    <col min="4575" max="4575" width="18.85546875" style="12" customWidth="1"/>
    <col min="4576" max="4765" width="8.85546875" style="12"/>
    <col min="4766" max="4766" width="7.42578125" style="12" bestFit="1" customWidth="1"/>
    <col min="4767" max="4767" width="21.140625" style="12" bestFit="1" customWidth="1"/>
    <col min="4768" max="4768" width="32.140625" style="12" customWidth="1"/>
    <col min="4769" max="4769" width="45" style="12" bestFit="1" customWidth="1"/>
    <col min="4770" max="4770" width="21.85546875" style="12" customWidth="1"/>
    <col min="4771" max="4771" width="25" style="12" customWidth="1"/>
    <col min="4772" max="4773" width="18.85546875" style="12" customWidth="1"/>
    <col min="4774" max="4774" width="12.85546875" style="12" customWidth="1"/>
    <col min="4775" max="4775" width="10.140625" style="12" customWidth="1"/>
    <col min="4776" max="4776" width="11.42578125" style="12" customWidth="1"/>
    <col min="4777" max="4777" width="12.140625" style="12" customWidth="1"/>
    <col min="4778" max="4778" width="15.85546875" style="12" bestFit="1" customWidth="1"/>
    <col min="4779" max="4780" width="9.140625" style="12" customWidth="1"/>
    <col min="4781" max="4790" width="8.85546875" style="12" bestFit="1" customWidth="1"/>
    <col min="4791" max="4802" width="9.140625" style="12" customWidth="1"/>
    <col min="4803" max="4803" width="8.85546875" style="12" bestFit="1" customWidth="1"/>
    <col min="4804" max="4811" width="10.85546875" style="12" customWidth="1"/>
    <col min="4812" max="4813" width="13.85546875" style="12" customWidth="1"/>
    <col min="4814" max="4814" width="14.140625" style="12" bestFit="1" customWidth="1"/>
    <col min="4815" max="4815" width="12.140625" style="12" bestFit="1" customWidth="1"/>
    <col min="4816" max="4817" width="13.140625" style="12" bestFit="1" customWidth="1"/>
    <col min="4818" max="4819" width="12.140625" style="12" bestFit="1" customWidth="1"/>
    <col min="4820" max="4821" width="13.140625" style="12" bestFit="1" customWidth="1"/>
    <col min="4822" max="4829" width="4.85546875" style="12" customWidth="1"/>
    <col min="4830" max="4830" width="21.42578125" style="12" customWidth="1"/>
    <col min="4831" max="4831" width="18.85546875" style="12" customWidth="1"/>
    <col min="4832" max="5021" width="8.85546875" style="12"/>
    <col min="5022" max="5022" width="7.42578125" style="12" bestFit="1" customWidth="1"/>
    <col min="5023" max="5023" width="21.140625" style="12" bestFit="1" customWidth="1"/>
    <col min="5024" max="5024" width="32.140625" style="12" customWidth="1"/>
    <col min="5025" max="5025" width="45" style="12" bestFit="1" customWidth="1"/>
    <col min="5026" max="5026" width="21.85546875" style="12" customWidth="1"/>
    <col min="5027" max="5027" width="25" style="12" customWidth="1"/>
    <col min="5028" max="5029" width="18.85546875" style="12" customWidth="1"/>
    <col min="5030" max="5030" width="12.85546875" style="12" customWidth="1"/>
    <col min="5031" max="5031" width="10.140625" style="12" customWidth="1"/>
    <col min="5032" max="5032" width="11.42578125" style="12" customWidth="1"/>
    <col min="5033" max="5033" width="12.140625" style="12" customWidth="1"/>
    <col min="5034" max="5034" width="15.85546875" style="12" bestFit="1" customWidth="1"/>
    <col min="5035" max="5036" width="9.140625" style="12" customWidth="1"/>
    <col min="5037" max="5046" width="8.85546875" style="12" bestFit="1" customWidth="1"/>
    <col min="5047" max="5058" width="9.140625" style="12" customWidth="1"/>
    <col min="5059" max="5059" width="8.85546875" style="12" bestFit="1" customWidth="1"/>
    <col min="5060" max="5067" width="10.85546875" style="12" customWidth="1"/>
    <col min="5068" max="5069" width="13.85546875" style="12" customWidth="1"/>
    <col min="5070" max="5070" width="14.140625" style="12" bestFit="1" customWidth="1"/>
    <col min="5071" max="5071" width="12.140625" style="12" bestFit="1" customWidth="1"/>
    <col min="5072" max="5073" width="13.140625" style="12" bestFit="1" customWidth="1"/>
    <col min="5074" max="5075" width="12.140625" style="12" bestFit="1" customWidth="1"/>
    <col min="5076" max="5077" width="13.140625" style="12" bestFit="1" customWidth="1"/>
    <col min="5078" max="5085" width="4.85546875" style="12" customWidth="1"/>
    <col min="5086" max="5086" width="21.42578125" style="12" customWidth="1"/>
    <col min="5087" max="5087" width="18.85546875" style="12" customWidth="1"/>
    <col min="5088" max="5277" width="8.85546875" style="12"/>
    <col min="5278" max="5278" width="7.42578125" style="12" bestFit="1" customWidth="1"/>
    <col min="5279" max="5279" width="21.140625" style="12" bestFit="1" customWidth="1"/>
    <col min="5280" max="5280" width="32.140625" style="12" customWidth="1"/>
    <col min="5281" max="5281" width="45" style="12" bestFit="1" customWidth="1"/>
    <col min="5282" max="5282" width="21.85546875" style="12" customWidth="1"/>
    <col min="5283" max="5283" width="25" style="12" customWidth="1"/>
    <col min="5284" max="5285" width="18.85546875" style="12" customWidth="1"/>
    <col min="5286" max="5286" width="12.85546875" style="12" customWidth="1"/>
    <col min="5287" max="5287" width="10.140625" style="12" customWidth="1"/>
    <col min="5288" max="5288" width="11.42578125" style="12" customWidth="1"/>
    <col min="5289" max="5289" width="12.140625" style="12" customWidth="1"/>
    <col min="5290" max="5290" width="15.85546875" style="12" bestFit="1" customWidth="1"/>
    <col min="5291" max="5292" width="9.140625" style="12" customWidth="1"/>
    <col min="5293" max="5302" width="8.85546875" style="12" bestFit="1" customWidth="1"/>
    <col min="5303" max="5314" width="9.140625" style="12" customWidth="1"/>
    <col min="5315" max="5315" width="8.85546875" style="12" bestFit="1" customWidth="1"/>
    <col min="5316" max="5323" width="10.85546875" style="12" customWidth="1"/>
    <col min="5324" max="5325" width="13.85546875" style="12" customWidth="1"/>
    <col min="5326" max="5326" width="14.140625" style="12" bestFit="1" customWidth="1"/>
    <col min="5327" max="5327" width="12.140625" style="12" bestFit="1" customWidth="1"/>
    <col min="5328" max="5329" width="13.140625" style="12" bestFit="1" customWidth="1"/>
    <col min="5330" max="5331" width="12.140625" style="12" bestFit="1" customWidth="1"/>
    <col min="5332" max="5333" width="13.140625" style="12" bestFit="1" customWidth="1"/>
    <col min="5334" max="5341" width="4.85546875" style="12" customWidth="1"/>
    <col min="5342" max="5342" width="21.42578125" style="12" customWidth="1"/>
    <col min="5343" max="5343" width="18.85546875" style="12" customWidth="1"/>
    <col min="5344" max="5533" width="8.85546875" style="12"/>
    <col min="5534" max="5534" width="7.42578125" style="12" bestFit="1" customWidth="1"/>
    <col min="5535" max="5535" width="21.140625" style="12" bestFit="1" customWidth="1"/>
    <col min="5536" max="5536" width="32.140625" style="12" customWidth="1"/>
    <col min="5537" max="5537" width="45" style="12" bestFit="1" customWidth="1"/>
    <col min="5538" max="5538" width="21.85546875" style="12" customWidth="1"/>
    <col min="5539" max="5539" width="25" style="12" customWidth="1"/>
    <col min="5540" max="5541" width="18.85546875" style="12" customWidth="1"/>
    <col min="5542" max="5542" width="12.85546875" style="12" customWidth="1"/>
    <col min="5543" max="5543" width="10.140625" style="12" customWidth="1"/>
    <col min="5544" max="5544" width="11.42578125" style="12" customWidth="1"/>
    <col min="5545" max="5545" width="12.140625" style="12" customWidth="1"/>
    <col min="5546" max="5546" width="15.85546875" style="12" bestFit="1" customWidth="1"/>
    <col min="5547" max="5548" width="9.140625" style="12" customWidth="1"/>
    <col min="5549" max="5558" width="8.85546875" style="12" bestFit="1" customWidth="1"/>
    <col min="5559" max="5570" width="9.140625" style="12" customWidth="1"/>
    <col min="5571" max="5571" width="8.85546875" style="12" bestFit="1" customWidth="1"/>
    <col min="5572" max="5579" width="10.85546875" style="12" customWidth="1"/>
    <col min="5580" max="5581" width="13.85546875" style="12" customWidth="1"/>
    <col min="5582" max="5582" width="14.140625" style="12" bestFit="1" customWidth="1"/>
    <col min="5583" max="5583" width="12.140625" style="12" bestFit="1" customWidth="1"/>
    <col min="5584" max="5585" width="13.140625" style="12" bestFit="1" customWidth="1"/>
    <col min="5586" max="5587" width="12.140625" style="12" bestFit="1" customWidth="1"/>
    <col min="5588" max="5589" width="13.140625" style="12" bestFit="1" customWidth="1"/>
    <col min="5590" max="5597" width="4.85546875" style="12" customWidth="1"/>
    <col min="5598" max="5598" width="21.42578125" style="12" customWidth="1"/>
    <col min="5599" max="5599" width="18.85546875" style="12" customWidth="1"/>
    <col min="5600" max="5789" width="8.85546875" style="12"/>
    <col min="5790" max="5790" width="7.42578125" style="12" bestFit="1" customWidth="1"/>
    <col min="5791" max="5791" width="21.140625" style="12" bestFit="1" customWidth="1"/>
    <col min="5792" max="5792" width="32.140625" style="12" customWidth="1"/>
    <col min="5793" max="5793" width="45" style="12" bestFit="1" customWidth="1"/>
    <col min="5794" max="5794" width="21.85546875" style="12" customWidth="1"/>
    <col min="5795" max="5795" width="25" style="12" customWidth="1"/>
    <col min="5796" max="5797" width="18.85546875" style="12" customWidth="1"/>
    <col min="5798" max="5798" width="12.85546875" style="12" customWidth="1"/>
    <col min="5799" max="5799" width="10.140625" style="12" customWidth="1"/>
    <col min="5800" max="5800" width="11.42578125" style="12" customWidth="1"/>
    <col min="5801" max="5801" width="12.140625" style="12" customWidth="1"/>
    <col min="5802" max="5802" width="15.85546875" style="12" bestFit="1" customWidth="1"/>
    <col min="5803" max="5804" width="9.140625" style="12" customWidth="1"/>
    <col min="5805" max="5814" width="8.85546875" style="12" bestFit="1" customWidth="1"/>
    <col min="5815" max="5826" width="9.140625" style="12" customWidth="1"/>
    <col min="5827" max="5827" width="8.85546875" style="12" bestFit="1" customWidth="1"/>
    <col min="5828" max="5835" width="10.85546875" style="12" customWidth="1"/>
    <col min="5836" max="5837" width="13.85546875" style="12" customWidth="1"/>
    <col min="5838" max="5838" width="14.140625" style="12" bestFit="1" customWidth="1"/>
    <col min="5839" max="5839" width="12.140625" style="12" bestFit="1" customWidth="1"/>
    <col min="5840" max="5841" width="13.140625" style="12" bestFit="1" customWidth="1"/>
    <col min="5842" max="5843" width="12.140625" style="12" bestFit="1" customWidth="1"/>
    <col min="5844" max="5845" width="13.140625" style="12" bestFit="1" customWidth="1"/>
    <col min="5846" max="5853" width="4.85546875" style="12" customWidth="1"/>
    <col min="5854" max="5854" width="21.42578125" style="12" customWidth="1"/>
    <col min="5855" max="5855" width="18.85546875" style="12" customWidth="1"/>
    <col min="5856" max="6045" width="8.85546875" style="12"/>
    <col min="6046" max="6046" width="7.42578125" style="12" bestFit="1" customWidth="1"/>
    <col min="6047" max="6047" width="21.140625" style="12" bestFit="1" customWidth="1"/>
    <col min="6048" max="6048" width="32.140625" style="12" customWidth="1"/>
    <col min="6049" max="6049" width="45" style="12" bestFit="1" customWidth="1"/>
    <col min="6050" max="6050" width="21.85546875" style="12" customWidth="1"/>
    <col min="6051" max="6051" width="25" style="12" customWidth="1"/>
    <col min="6052" max="6053" width="18.85546875" style="12" customWidth="1"/>
    <col min="6054" max="6054" width="12.85546875" style="12" customWidth="1"/>
    <col min="6055" max="6055" width="10.140625" style="12" customWidth="1"/>
    <col min="6056" max="6056" width="11.42578125" style="12" customWidth="1"/>
    <col min="6057" max="6057" width="12.140625" style="12" customWidth="1"/>
    <col min="6058" max="6058" width="15.85546875" style="12" bestFit="1" customWidth="1"/>
    <col min="6059" max="6060" width="9.140625" style="12" customWidth="1"/>
    <col min="6061" max="6070" width="8.85546875" style="12" bestFit="1" customWidth="1"/>
    <col min="6071" max="6082" width="9.140625" style="12" customWidth="1"/>
    <col min="6083" max="6083" width="8.85546875" style="12" bestFit="1" customWidth="1"/>
    <col min="6084" max="6091" width="10.85546875" style="12" customWidth="1"/>
    <col min="6092" max="6093" width="13.85546875" style="12" customWidth="1"/>
    <col min="6094" max="6094" width="14.140625" style="12" bestFit="1" customWidth="1"/>
    <col min="6095" max="6095" width="12.140625" style="12" bestFit="1" customWidth="1"/>
    <col min="6096" max="6097" width="13.140625" style="12" bestFit="1" customWidth="1"/>
    <col min="6098" max="6099" width="12.140625" style="12" bestFit="1" customWidth="1"/>
    <col min="6100" max="6101" width="13.140625" style="12" bestFit="1" customWidth="1"/>
    <col min="6102" max="6109" width="4.85546875" style="12" customWidth="1"/>
    <col min="6110" max="6110" width="21.42578125" style="12" customWidth="1"/>
    <col min="6111" max="6111" width="18.85546875" style="12" customWidth="1"/>
    <col min="6112" max="6301" width="8.85546875" style="12"/>
    <col min="6302" max="6302" width="7.42578125" style="12" bestFit="1" customWidth="1"/>
    <col min="6303" max="6303" width="21.140625" style="12" bestFit="1" customWidth="1"/>
    <col min="6304" max="6304" width="32.140625" style="12" customWidth="1"/>
    <col min="6305" max="6305" width="45" style="12" bestFit="1" customWidth="1"/>
    <col min="6306" max="6306" width="21.85546875" style="12" customWidth="1"/>
    <col min="6307" max="6307" width="25" style="12" customWidth="1"/>
    <col min="6308" max="6309" width="18.85546875" style="12" customWidth="1"/>
    <col min="6310" max="6310" width="12.85546875" style="12" customWidth="1"/>
    <col min="6311" max="6311" width="10.140625" style="12" customWidth="1"/>
    <col min="6312" max="6312" width="11.42578125" style="12" customWidth="1"/>
    <col min="6313" max="6313" width="12.140625" style="12" customWidth="1"/>
    <col min="6314" max="6314" width="15.85546875" style="12" bestFit="1" customWidth="1"/>
    <col min="6315" max="6316" width="9.140625" style="12" customWidth="1"/>
    <col min="6317" max="6326" width="8.85546875" style="12" bestFit="1" customWidth="1"/>
    <col min="6327" max="6338" width="9.140625" style="12" customWidth="1"/>
    <col min="6339" max="6339" width="8.85546875" style="12" bestFit="1" customWidth="1"/>
    <col min="6340" max="6347" width="10.85546875" style="12" customWidth="1"/>
    <col min="6348" max="6349" width="13.85546875" style="12" customWidth="1"/>
    <col min="6350" max="6350" width="14.140625" style="12" bestFit="1" customWidth="1"/>
    <col min="6351" max="6351" width="12.140625" style="12" bestFit="1" customWidth="1"/>
    <col min="6352" max="6353" width="13.140625" style="12" bestFit="1" customWidth="1"/>
    <col min="6354" max="6355" width="12.140625" style="12" bestFit="1" customWidth="1"/>
    <col min="6356" max="6357" width="13.140625" style="12" bestFit="1" customWidth="1"/>
    <col min="6358" max="6365" width="4.85546875" style="12" customWidth="1"/>
    <col min="6366" max="6366" width="21.42578125" style="12" customWidth="1"/>
    <col min="6367" max="6367" width="18.85546875" style="12" customWidth="1"/>
    <col min="6368" max="6557" width="8.85546875" style="12"/>
    <col min="6558" max="6558" width="7.42578125" style="12" bestFit="1" customWidth="1"/>
    <col min="6559" max="6559" width="21.140625" style="12" bestFit="1" customWidth="1"/>
    <col min="6560" max="6560" width="32.140625" style="12" customWidth="1"/>
    <col min="6561" max="6561" width="45" style="12" bestFit="1" customWidth="1"/>
    <col min="6562" max="6562" width="21.85546875" style="12" customWidth="1"/>
    <col min="6563" max="6563" width="25" style="12" customWidth="1"/>
    <col min="6564" max="6565" width="18.85546875" style="12" customWidth="1"/>
    <col min="6566" max="6566" width="12.85546875" style="12" customWidth="1"/>
    <col min="6567" max="6567" width="10.140625" style="12" customWidth="1"/>
    <col min="6568" max="6568" width="11.42578125" style="12" customWidth="1"/>
    <col min="6569" max="6569" width="12.140625" style="12" customWidth="1"/>
    <col min="6570" max="6570" width="15.85546875" style="12" bestFit="1" customWidth="1"/>
    <col min="6571" max="6572" width="9.140625" style="12" customWidth="1"/>
    <col min="6573" max="6582" width="8.85546875" style="12" bestFit="1" customWidth="1"/>
    <col min="6583" max="6594" width="9.140625" style="12" customWidth="1"/>
    <col min="6595" max="6595" width="8.85546875" style="12" bestFit="1" customWidth="1"/>
    <col min="6596" max="6603" width="10.85546875" style="12" customWidth="1"/>
    <col min="6604" max="6605" width="13.85546875" style="12" customWidth="1"/>
    <col min="6606" max="6606" width="14.140625" style="12" bestFit="1" customWidth="1"/>
    <col min="6607" max="6607" width="12.140625" style="12" bestFit="1" customWidth="1"/>
    <col min="6608" max="6609" width="13.140625" style="12" bestFit="1" customWidth="1"/>
    <col min="6610" max="6611" width="12.140625" style="12" bestFit="1" customWidth="1"/>
    <col min="6612" max="6613" width="13.140625" style="12" bestFit="1" customWidth="1"/>
    <col min="6614" max="6621" width="4.85546875" style="12" customWidth="1"/>
    <col min="6622" max="6622" width="21.42578125" style="12" customWidth="1"/>
    <col min="6623" max="6623" width="18.85546875" style="12" customWidth="1"/>
    <col min="6624" max="6813" width="8.85546875" style="12"/>
    <col min="6814" max="6814" width="7.42578125" style="12" bestFit="1" customWidth="1"/>
    <col min="6815" max="6815" width="21.140625" style="12" bestFit="1" customWidth="1"/>
    <col min="6816" max="6816" width="32.140625" style="12" customWidth="1"/>
    <col min="6817" max="6817" width="45" style="12" bestFit="1" customWidth="1"/>
    <col min="6818" max="6818" width="21.85546875" style="12" customWidth="1"/>
    <col min="6819" max="6819" width="25" style="12" customWidth="1"/>
    <col min="6820" max="6821" width="18.85546875" style="12" customWidth="1"/>
    <col min="6822" max="6822" width="12.85546875" style="12" customWidth="1"/>
    <col min="6823" max="6823" width="10.140625" style="12" customWidth="1"/>
    <col min="6824" max="6824" width="11.42578125" style="12" customWidth="1"/>
    <col min="6825" max="6825" width="12.140625" style="12" customWidth="1"/>
    <col min="6826" max="6826" width="15.85546875" style="12" bestFit="1" customWidth="1"/>
    <col min="6827" max="6828" width="9.140625" style="12" customWidth="1"/>
    <col min="6829" max="6838" width="8.85546875" style="12" bestFit="1" customWidth="1"/>
    <col min="6839" max="6850" width="9.140625" style="12" customWidth="1"/>
    <col min="6851" max="6851" width="8.85546875" style="12" bestFit="1" customWidth="1"/>
    <col min="6852" max="6859" width="10.85546875" style="12" customWidth="1"/>
    <col min="6860" max="6861" width="13.85546875" style="12" customWidth="1"/>
    <col min="6862" max="6862" width="14.140625" style="12" bestFit="1" customWidth="1"/>
    <col min="6863" max="6863" width="12.140625" style="12" bestFit="1" customWidth="1"/>
    <col min="6864" max="6865" width="13.140625" style="12" bestFit="1" customWidth="1"/>
    <col min="6866" max="6867" width="12.140625" style="12" bestFit="1" customWidth="1"/>
    <col min="6868" max="6869" width="13.140625" style="12" bestFit="1" customWidth="1"/>
    <col min="6870" max="6877" width="4.85546875" style="12" customWidth="1"/>
    <col min="6878" max="6878" width="21.42578125" style="12" customWidth="1"/>
    <col min="6879" max="6879" width="18.85546875" style="12" customWidth="1"/>
    <col min="6880" max="7069" width="8.85546875" style="12"/>
    <col min="7070" max="7070" width="7.42578125" style="12" bestFit="1" customWidth="1"/>
    <col min="7071" max="7071" width="21.140625" style="12" bestFit="1" customWidth="1"/>
    <col min="7072" max="7072" width="32.140625" style="12" customWidth="1"/>
    <col min="7073" max="7073" width="45" style="12" bestFit="1" customWidth="1"/>
    <col min="7074" max="7074" width="21.85546875" style="12" customWidth="1"/>
    <col min="7075" max="7075" width="25" style="12" customWidth="1"/>
    <col min="7076" max="7077" width="18.85546875" style="12" customWidth="1"/>
    <col min="7078" max="7078" width="12.85546875" style="12" customWidth="1"/>
    <col min="7079" max="7079" width="10.140625" style="12" customWidth="1"/>
    <col min="7080" max="7080" width="11.42578125" style="12" customWidth="1"/>
    <col min="7081" max="7081" width="12.140625" style="12" customWidth="1"/>
    <col min="7082" max="7082" width="15.85546875" style="12" bestFit="1" customWidth="1"/>
    <col min="7083" max="7084" width="9.140625" style="12" customWidth="1"/>
    <col min="7085" max="7094" width="8.85546875" style="12" bestFit="1" customWidth="1"/>
    <col min="7095" max="7106" width="9.140625" style="12" customWidth="1"/>
    <col min="7107" max="7107" width="8.85546875" style="12" bestFit="1" customWidth="1"/>
    <col min="7108" max="7115" width="10.85546875" style="12" customWidth="1"/>
    <col min="7116" max="7117" width="13.85546875" style="12" customWidth="1"/>
    <col min="7118" max="7118" width="14.140625" style="12" bestFit="1" customWidth="1"/>
    <col min="7119" max="7119" width="12.140625" style="12" bestFit="1" customWidth="1"/>
    <col min="7120" max="7121" width="13.140625" style="12" bestFit="1" customWidth="1"/>
    <col min="7122" max="7123" width="12.140625" style="12" bestFit="1" customWidth="1"/>
    <col min="7124" max="7125" width="13.140625" style="12" bestFit="1" customWidth="1"/>
    <col min="7126" max="7133" width="4.85546875" style="12" customWidth="1"/>
    <col min="7134" max="7134" width="21.42578125" style="12" customWidth="1"/>
    <col min="7135" max="7135" width="18.85546875" style="12" customWidth="1"/>
    <col min="7136" max="7325" width="8.85546875" style="12"/>
    <col min="7326" max="7326" width="7.42578125" style="12" bestFit="1" customWidth="1"/>
    <col min="7327" max="7327" width="21.140625" style="12" bestFit="1" customWidth="1"/>
    <col min="7328" max="7328" width="32.140625" style="12" customWidth="1"/>
    <col min="7329" max="7329" width="45" style="12" bestFit="1" customWidth="1"/>
    <col min="7330" max="7330" width="21.85546875" style="12" customWidth="1"/>
    <col min="7331" max="7331" width="25" style="12" customWidth="1"/>
    <col min="7332" max="7333" width="18.85546875" style="12" customWidth="1"/>
    <col min="7334" max="7334" width="12.85546875" style="12" customWidth="1"/>
    <col min="7335" max="7335" width="10.140625" style="12" customWidth="1"/>
    <col min="7336" max="7336" width="11.42578125" style="12" customWidth="1"/>
    <col min="7337" max="7337" width="12.140625" style="12" customWidth="1"/>
    <col min="7338" max="7338" width="15.85546875" style="12" bestFit="1" customWidth="1"/>
    <col min="7339" max="7340" width="9.140625" style="12" customWidth="1"/>
    <col min="7341" max="7350" width="8.85546875" style="12" bestFit="1" customWidth="1"/>
    <col min="7351" max="7362" width="9.140625" style="12" customWidth="1"/>
    <col min="7363" max="7363" width="8.85546875" style="12" bestFit="1" customWidth="1"/>
    <col min="7364" max="7371" width="10.85546875" style="12" customWidth="1"/>
    <col min="7372" max="7373" width="13.85546875" style="12" customWidth="1"/>
    <col min="7374" max="7374" width="14.140625" style="12" bestFit="1" customWidth="1"/>
    <col min="7375" max="7375" width="12.140625" style="12" bestFit="1" customWidth="1"/>
    <col min="7376" max="7377" width="13.140625" style="12" bestFit="1" customWidth="1"/>
    <col min="7378" max="7379" width="12.140625" style="12" bestFit="1" customWidth="1"/>
    <col min="7380" max="7381" width="13.140625" style="12" bestFit="1" customWidth="1"/>
    <col min="7382" max="7389" width="4.85546875" style="12" customWidth="1"/>
    <col min="7390" max="7390" width="21.42578125" style="12" customWidth="1"/>
    <col min="7391" max="7391" width="18.85546875" style="12" customWidth="1"/>
    <col min="7392" max="7581" width="8.85546875" style="12"/>
    <col min="7582" max="7582" width="7.42578125" style="12" bestFit="1" customWidth="1"/>
    <col min="7583" max="7583" width="21.140625" style="12" bestFit="1" customWidth="1"/>
    <col min="7584" max="7584" width="32.140625" style="12" customWidth="1"/>
    <col min="7585" max="7585" width="45" style="12" bestFit="1" customWidth="1"/>
    <col min="7586" max="7586" width="21.85546875" style="12" customWidth="1"/>
    <col min="7587" max="7587" width="25" style="12" customWidth="1"/>
    <col min="7588" max="7589" width="18.85546875" style="12" customWidth="1"/>
    <col min="7590" max="7590" width="12.85546875" style="12" customWidth="1"/>
    <col min="7591" max="7591" width="10.140625" style="12" customWidth="1"/>
    <col min="7592" max="7592" width="11.42578125" style="12" customWidth="1"/>
    <col min="7593" max="7593" width="12.140625" style="12" customWidth="1"/>
    <col min="7594" max="7594" width="15.85546875" style="12" bestFit="1" customWidth="1"/>
    <col min="7595" max="7596" width="9.140625" style="12" customWidth="1"/>
    <col min="7597" max="7606" width="8.85546875" style="12" bestFit="1" customWidth="1"/>
    <col min="7607" max="7618" width="9.140625" style="12" customWidth="1"/>
    <col min="7619" max="7619" width="8.85546875" style="12" bestFit="1" customWidth="1"/>
    <col min="7620" max="7627" width="10.85546875" style="12" customWidth="1"/>
    <col min="7628" max="7629" width="13.85546875" style="12" customWidth="1"/>
    <col min="7630" max="7630" width="14.140625" style="12" bestFit="1" customWidth="1"/>
    <col min="7631" max="7631" width="12.140625" style="12" bestFit="1" customWidth="1"/>
    <col min="7632" max="7633" width="13.140625" style="12" bestFit="1" customWidth="1"/>
    <col min="7634" max="7635" width="12.140625" style="12" bestFit="1" customWidth="1"/>
    <col min="7636" max="7637" width="13.140625" style="12" bestFit="1" customWidth="1"/>
    <col min="7638" max="7645" width="4.85546875" style="12" customWidth="1"/>
    <col min="7646" max="7646" width="21.42578125" style="12" customWidth="1"/>
    <col min="7647" max="7647" width="18.85546875" style="12" customWidth="1"/>
    <col min="7648" max="7837" width="8.85546875" style="12"/>
    <col min="7838" max="7838" width="7.42578125" style="12" bestFit="1" customWidth="1"/>
    <col min="7839" max="7839" width="21.140625" style="12" bestFit="1" customWidth="1"/>
    <col min="7840" max="7840" width="32.140625" style="12" customWidth="1"/>
    <col min="7841" max="7841" width="45" style="12" bestFit="1" customWidth="1"/>
    <col min="7842" max="7842" width="21.85546875" style="12" customWidth="1"/>
    <col min="7843" max="7843" width="25" style="12" customWidth="1"/>
    <col min="7844" max="7845" width="18.85546875" style="12" customWidth="1"/>
    <col min="7846" max="7846" width="12.85546875" style="12" customWidth="1"/>
    <col min="7847" max="7847" width="10.140625" style="12" customWidth="1"/>
    <col min="7848" max="7848" width="11.42578125" style="12" customWidth="1"/>
    <col min="7849" max="7849" width="12.140625" style="12" customWidth="1"/>
    <col min="7850" max="7850" width="15.85546875" style="12" bestFit="1" customWidth="1"/>
    <col min="7851" max="7852" width="9.140625" style="12" customWidth="1"/>
    <col min="7853" max="7862" width="8.85546875" style="12" bestFit="1" customWidth="1"/>
    <col min="7863" max="7874" width="9.140625" style="12" customWidth="1"/>
    <col min="7875" max="7875" width="8.85546875" style="12" bestFit="1" customWidth="1"/>
    <col min="7876" max="7883" width="10.85546875" style="12" customWidth="1"/>
    <col min="7884" max="7885" width="13.85546875" style="12" customWidth="1"/>
    <col min="7886" max="7886" width="14.140625" style="12" bestFit="1" customWidth="1"/>
    <col min="7887" max="7887" width="12.140625" style="12" bestFit="1" customWidth="1"/>
    <col min="7888" max="7889" width="13.140625" style="12" bestFit="1" customWidth="1"/>
    <col min="7890" max="7891" width="12.140625" style="12" bestFit="1" customWidth="1"/>
    <col min="7892" max="7893" width="13.140625" style="12" bestFit="1" customWidth="1"/>
    <col min="7894" max="7901" width="4.85546875" style="12" customWidth="1"/>
    <col min="7902" max="7902" width="21.42578125" style="12" customWidth="1"/>
    <col min="7903" max="7903" width="18.85546875" style="12" customWidth="1"/>
    <col min="7904" max="8093" width="8.85546875" style="12"/>
    <col min="8094" max="8094" width="7.42578125" style="12" bestFit="1" customWidth="1"/>
    <col min="8095" max="8095" width="21.140625" style="12" bestFit="1" customWidth="1"/>
    <col min="8096" max="8096" width="32.140625" style="12" customWidth="1"/>
    <col min="8097" max="8097" width="45" style="12" bestFit="1" customWidth="1"/>
    <col min="8098" max="8098" width="21.85546875" style="12" customWidth="1"/>
    <col min="8099" max="8099" width="25" style="12" customWidth="1"/>
    <col min="8100" max="8101" width="18.85546875" style="12" customWidth="1"/>
    <col min="8102" max="8102" width="12.85546875" style="12" customWidth="1"/>
    <col min="8103" max="8103" width="10.140625" style="12" customWidth="1"/>
    <col min="8104" max="8104" width="11.42578125" style="12" customWidth="1"/>
    <col min="8105" max="8105" width="12.140625" style="12" customWidth="1"/>
    <col min="8106" max="8106" width="15.85546875" style="12" bestFit="1" customWidth="1"/>
    <col min="8107" max="8108" width="9.140625" style="12" customWidth="1"/>
    <col min="8109" max="8118" width="8.85546875" style="12" bestFit="1" customWidth="1"/>
    <col min="8119" max="8130" width="9.140625" style="12" customWidth="1"/>
    <col min="8131" max="8131" width="8.85546875" style="12" bestFit="1" customWidth="1"/>
    <col min="8132" max="8139" width="10.85546875" style="12" customWidth="1"/>
    <col min="8140" max="8141" width="13.85546875" style="12" customWidth="1"/>
    <col min="8142" max="8142" width="14.140625" style="12" bestFit="1" customWidth="1"/>
    <col min="8143" max="8143" width="12.140625" style="12" bestFit="1" customWidth="1"/>
    <col min="8144" max="8145" width="13.140625" style="12" bestFit="1" customWidth="1"/>
    <col min="8146" max="8147" width="12.140625" style="12" bestFit="1" customWidth="1"/>
    <col min="8148" max="8149" width="13.140625" style="12" bestFit="1" customWidth="1"/>
    <col min="8150" max="8157" width="4.85546875" style="12" customWidth="1"/>
    <col min="8158" max="8158" width="21.42578125" style="12" customWidth="1"/>
    <col min="8159" max="8159" width="18.85546875" style="12" customWidth="1"/>
    <col min="8160" max="8349" width="8.85546875" style="12"/>
    <col min="8350" max="8350" width="7.42578125" style="12" bestFit="1" customWidth="1"/>
    <col min="8351" max="8351" width="21.140625" style="12" bestFit="1" customWidth="1"/>
    <col min="8352" max="8352" width="32.140625" style="12" customWidth="1"/>
    <col min="8353" max="8353" width="45" style="12" bestFit="1" customWidth="1"/>
    <col min="8354" max="8354" width="21.85546875" style="12" customWidth="1"/>
    <col min="8355" max="8355" width="25" style="12" customWidth="1"/>
    <col min="8356" max="8357" width="18.85546875" style="12" customWidth="1"/>
    <col min="8358" max="8358" width="12.85546875" style="12" customWidth="1"/>
    <col min="8359" max="8359" width="10.140625" style="12" customWidth="1"/>
    <col min="8360" max="8360" width="11.42578125" style="12" customWidth="1"/>
    <col min="8361" max="8361" width="12.140625" style="12" customWidth="1"/>
    <col min="8362" max="8362" width="15.85546875" style="12" bestFit="1" customWidth="1"/>
    <col min="8363" max="8364" width="9.140625" style="12" customWidth="1"/>
    <col min="8365" max="8374" width="8.85546875" style="12" bestFit="1" customWidth="1"/>
    <col min="8375" max="8386" width="9.140625" style="12" customWidth="1"/>
    <col min="8387" max="8387" width="8.85546875" style="12" bestFit="1" customWidth="1"/>
    <col min="8388" max="8395" width="10.85546875" style="12" customWidth="1"/>
    <col min="8396" max="8397" width="13.85546875" style="12" customWidth="1"/>
    <col min="8398" max="8398" width="14.140625" style="12" bestFit="1" customWidth="1"/>
    <col min="8399" max="8399" width="12.140625" style="12" bestFit="1" customWidth="1"/>
    <col min="8400" max="8401" width="13.140625" style="12" bestFit="1" customWidth="1"/>
    <col min="8402" max="8403" width="12.140625" style="12" bestFit="1" customWidth="1"/>
    <col min="8404" max="8405" width="13.140625" style="12" bestFit="1" customWidth="1"/>
    <col min="8406" max="8413" width="4.85546875" style="12" customWidth="1"/>
    <col min="8414" max="8414" width="21.42578125" style="12" customWidth="1"/>
    <col min="8415" max="8415" width="18.85546875" style="12" customWidth="1"/>
    <col min="8416" max="8605" width="8.85546875" style="12"/>
    <col min="8606" max="8606" width="7.42578125" style="12" bestFit="1" customWidth="1"/>
    <col min="8607" max="8607" width="21.140625" style="12" bestFit="1" customWidth="1"/>
    <col min="8608" max="8608" width="32.140625" style="12" customWidth="1"/>
    <col min="8609" max="8609" width="45" style="12" bestFit="1" customWidth="1"/>
    <col min="8610" max="8610" width="21.85546875" style="12" customWidth="1"/>
    <col min="8611" max="8611" width="25" style="12" customWidth="1"/>
    <col min="8612" max="8613" width="18.85546875" style="12" customWidth="1"/>
    <col min="8614" max="8614" width="12.85546875" style="12" customWidth="1"/>
    <col min="8615" max="8615" width="10.140625" style="12" customWidth="1"/>
    <col min="8616" max="8616" width="11.42578125" style="12" customWidth="1"/>
    <col min="8617" max="8617" width="12.140625" style="12" customWidth="1"/>
    <col min="8618" max="8618" width="15.85546875" style="12" bestFit="1" customWidth="1"/>
    <col min="8619" max="8620" width="9.140625" style="12" customWidth="1"/>
    <col min="8621" max="8630" width="8.85546875" style="12" bestFit="1" customWidth="1"/>
    <col min="8631" max="8642" width="9.140625" style="12" customWidth="1"/>
    <col min="8643" max="8643" width="8.85546875" style="12" bestFit="1" customWidth="1"/>
    <col min="8644" max="8651" width="10.85546875" style="12" customWidth="1"/>
    <col min="8652" max="8653" width="13.85546875" style="12" customWidth="1"/>
    <col min="8654" max="8654" width="14.140625" style="12" bestFit="1" customWidth="1"/>
    <col min="8655" max="8655" width="12.140625" style="12" bestFit="1" customWidth="1"/>
    <col min="8656" max="8657" width="13.140625" style="12" bestFit="1" customWidth="1"/>
    <col min="8658" max="8659" width="12.140625" style="12" bestFit="1" customWidth="1"/>
    <col min="8660" max="8661" width="13.140625" style="12" bestFit="1" customWidth="1"/>
    <col min="8662" max="8669" width="4.85546875" style="12" customWidth="1"/>
    <col min="8670" max="8670" width="21.42578125" style="12" customWidth="1"/>
    <col min="8671" max="8671" width="18.85546875" style="12" customWidth="1"/>
    <col min="8672" max="8861" width="8.85546875" style="12"/>
    <col min="8862" max="8862" width="7.42578125" style="12" bestFit="1" customWidth="1"/>
    <col min="8863" max="8863" width="21.140625" style="12" bestFit="1" customWidth="1"/>
    <col min="8864" max="8864" width="32.140625" style="12" customWidth="1"/>
    <col min="8865" max="8865" width="45" style="12" bestFit="1" customWidth="1"/>
    <col min="8866" max="8866" width="21.85546875" style="12" customWidth="1"/>
    <col min="8867" max="8867" width="25" style="12" customWidth="1"/>
    <col min="8868" max="8869" width="18.85546875" style="12" customWidth="1"/>
    <col min="8870" max="8870" width="12.85546875" style="12" customWidth="1"/>
    <col min="8871" max="8871" width="10.140625" style="12" customWidth="1"/>
    <col min="8872" max="8872" width="11.42578125" style="12" customWidth="1"/>
    <col min="8873" max="8873" width="12.140625" style="12" customWidth="1"/>
    <col min="8874" max="8874" width="15.85546875" style="12" bestFit="1" customWidth="1"/>
    <col min="8875" max="8876" width="9.140625" style="12" customWidth="1"/>
    <col min="8877" max="8886" width="8.85546875" style="12" bestFit="1" customWidth="1"/>
    <col min="8887" max="8898" width="9.140625" style="12" customWidth="1"/>
    <col min="8899" max="8899" width="8.85546875" style="12" bestFit="1" customWidth="1"/>
    <col min="8900" max="8907" width="10.85546875" style="12" customWidth="1"/>
    <col min="8908" max="8909" width="13.85546875" style="12" customWidth="1"/>
    <col min="8910" max="8910" width="14.140625" style="12" bestFit="1" customWidth="1"/>
    <col min="8911" max="8911" width="12.140625" style="12" bestFit="1" customWidth="1"/>
    <col min="8912" max="8913" width="13.140625" style="12" bestFit="1" customWidth="1"/>
    <col min="8914" max="8915" width="12.140625" style="12" bestFit="1" customWidth="1"/>
    <col min="8916" max="8917" width="13.140625" style="12" bestFit="1" customWidth="1"/>
    <col min="8918" max="8925" width="4.85546875" style="12" customWidth="1"/>
    <col min="8926" max="8926" width="21.42578125" style="12" customWidth="1"/>
    <col min="8927" max="8927" width="18.85546875" style="12" customWidth="1"/>
    <col min="8928" max="9117" width="8.85546875" style="12"/>
    <col min="9118" max="9118" width="7.42578125" style="12" bestFit="1" customWidth="1"/>
    <col min="9119" max="9119" width="21.140625" style="12" bestFit="1" customWidth="1"/>
    <col min="9120" max="9120" width="32.140625" style="12" customWidth="1"/>
    <col min="9121" max="9121" width="45" style="12" bestFit="1" customWidth="1"/>
    <col min="9122" max="9122" width="21.85546875" style="12" customWidth="1"/>
    <col min="9123" max="9123" width="25" style="12" customWidth="1"/>
    <col min="9124" max="9125" width="18.85546875" style="12" customWidth="1"/>
    <col min="9126" max="9126" width="12.85546875" style="12" customWidth="1"/>
    <col min="9127" max="9127" width="10.140625" style="12" customWidth="1"/>
    <col min="9128" max="9128" width="11.42578125" style="12" customWidth="1"/>
    <col min="9129" max="9129" width="12.140625" style="12" customWidth="1"/>
    <col min="9130" max="9130" width="15.85546875" style="12" bestFit="1" customWidth="1"/>
    <col min="9131" max="9132" width="9.140625" style="12" customWidth="1"/>
    <col min="9133" max="9142" width="8.85546875" style="12" bestFit="1" customWidth="1"/>
    <col min="9143" max="9154" width="9.140625" style="12" customWidth="1"/>
    <col min="9155" max="9155" width="8.85546875" style="12" bestFit="1" customWidth="1"/>
    <col min="9156" max="9163" width="10.85546875" style="12" customWidth="1"/>
    <col min="9164" max="9165" width="13.85546875" style="12" customWidth="1"/>
    <col min="9166" max="9166" width="14.140625" style="12" bestFit="1" customWidth="1"/>
    <col min="9167" max="9167" width="12.140625" style="12" bestFit="1" customWidth="1"/>
    <col min="9168" max="9169" width="13.140625" style="12" bestFit="1" customWidth="1"/>
    <col min="9170" max="9171" width="12.140625" style="12" bestFit="1" customWidth="1"/>
    <col min="9172" max="9173" width="13.140625" style="12" bestFit="1" customWidth="1"/>
    <col min="9174" max="9181" width="4.85546875" style="12" customWidth="1"/>
    <col min="9182" max="9182" width="21.42578125" style="12" customWidth="1"/>
    <col min="9183" max="9183" width="18.85546875" style="12" customWidth="1"/>
    <col min="9184" max="9373" width="8.85546875" style="12"/>
    <col min="9374" max="9374" width="7.42578125" style="12" bestFit="1" customWidth="1"/>
    <col min="9375" max="9375" width="21.140625" style="12" bestFit="1" customWidth="1"/>
    <col min="9376" max="9376" width="32.140625" style="12" customWidth="1"/>
    <col min="9377" max="9377" width="45" style="12" bestFit="1" customWidth="1"/>
    <col min="9378" max="9378" width="21.85546875" style="12" customWidth="1"/>
    <col min="9379" max="9379" width="25" style="12" customWidth="1"/>
    <col min="9380" max="9381" width="18.85546875" style="12" customWidth="1"/>
    <col min="9382" max="9382" width="12.85546875" style="12" customWidth="1"/>
    <col min="9383" max="9383" width="10.140625" style="12" customWidth="1"/>
    <col min="9384" max="9384" width="11.42578125" style="12" customWidth="1"/>
    <col min="9385" max="9385" width="12.140625" style="12" customWidth="1"/>
    <col min="9386" max="9386" width="15.85546875" style="12" bestFit="1" customWidth="1"/>
    <col min="9387" max="9388" width="9.140625" style="12" customWidth="1"/>
    <col min="9389" max="9398" width="8.85546875" style="12" bestFit="1" customWidth="1"/>
    <col min="9399" max="9410" width="9.140625" style="12" customWidth="1"/>
    <col min="9411" max="9411" width="8.85546875" style="12" bestFit="1" customWidth="1"/>
    <col min="9412" max="9419" width="10.85546875" style="12" customWidth="1"/>
    <col min="9420" max="9421" width="13.85546875" style="12" customWidth="1"/>
    <col min="9422" max="9422" width="14.140625" style="12" bestFit="1" customWidth="1"/>
    <col min="9423" max="9423" width="12.140625" style="12" bestFit="1" customWidth="1"/>
    <col min="9424" max="9425" width="13.140625" style="12" bestFit="1" customWidth="1"/>
    <col min="9426" max="9427" width="12.140625" style="12" bestFit="1" customWidth="1"/>
    <col min="9428" max="9429" width="13.140625" style="12" bestFit="1" customWidth="1"/>
    <col min="9430" max="9437" width="4.85546875" style="12" customWidth="1"/>
    <col min="9438" max="9438" width="21.42578125" style="12" customWidth="1"/>
    <col min="9439" max="9439" width="18.85546875" style="12" customWidth="1"/>
    <col min="9440" max="9629" width="8.85546875" style="12"/>
    <col min="9630" max="9630" width="7.42578125" style="12" bestFit="1" customWidth="1"/>
    <col min="9631" max="9631" width="21.140625" style="12" bestFit="1" customWidth="1"/>
    <col min="9632" max="9632" width="32.140625" style="12" customWidth="1"/>
    <col min="9633" max="9633" width="45" style="12" bestFit="1" customWidth="1"/>
    <col min="9634" max="9634" width="21.85546875" style="12" customWidth="1"/>
    <col min="9635" max="9635" width="25" style="12" customWidth="1"/>
    <col min="9636" max="9637" width="18.85546875" style="12" customWidth="1"/>
    <col min="9638" max="9638" width="12.85546875" style="12" customWidth="1"/>
    <col min="9639" max="9639" width="10.140625" style="12" customWidth="1"/>
    <col min="9640" max="9640" width="11.42578125" style="12" customWidth="1"/>
    <col min="9641" max="9641" width="12.140625" style="12" customWidth="1"/>
    <col min="9642" max="9642" width="15.85546875" style="12" bestFit="1" customWidth="1"/>
    <col min="9643" max="9644" width="9.140625" style="12" customWidth="1"/>
    <col min="9645" max="9654" width="8.85546875" style="12" bestFit="1" customWidth="1"/>
    <col min="9655" max="9666" width="9.140625" style="12" customWidth="1"/>
    <col min="9667" max="9667" width="8.85546875" style="12" bestFit="1" customWidth="1"/>
    <col min="9668" max="9675" width="10.85546875" style="12" customWidth="1"/>
    <col min="9676" max="9677" width="13.85546875" style="12" customWidth="1"/>
    <col min="9678" max="9678" width="14.140625" style="12" bestFit="1" customWidth="1"/>
    <col min="9679" max="9679" width="12.140625" style="12" bestFit="1" customWidth="1"/>
    <col min="9680" max="9681" width="13.140625" style="12" bestFit="1" customWidth="1"/>
    <col min="9682" max="9683" width="12.140625" style="12" bestFit="1" customWidth="1"/>
    <col min="9684" max="9685" width="13.140625" style="12" bestFit="1" customWidth="1"/>
    <col min="9686" max="9693" width="4.85546875" style="12" customWidth="1"/>
    <col min="9694" max="9694" width="21.42578125" style="12" customWidth="1"/>
    <col min="9695" max="9695" width="18.85546875" style="12" customWidth="1"/>
    <col min="9696" max="9885" width="8.85546875" style="12"/>
    <col min="9886" max="9886" width="7.42578125" style="12" bestFit="1" customWidth="1"/>
    <col min="9887" max="9887" width="21.140625" style="12" bestFit="1" customWidth="1"/>
    <col min="9888" max="9888" width="32.140625" style="12" customWidth="1"/>
    <col min="9889" max="9889" width="45" style="12" bestFit="1" customWidth="1"/>
    <col min="9890" max="9890" width="21.85546875" style="12" customWidth="1"/>
    <col min="9891" max="9891" width="25" style="12" customWidth="1"/>
    <col min="9892" max="9893" width="18.85546875" style="12" customWidth="1"/>
    <col min="9894" max="9894" width="12.85546875" style="12" customWidth="1"/>
    <col min="9895" max="9895" width="10.140625" style="12" customWidth="1"/>
    <col min="9896" max="9896" width="11.42578125" style="12" customWidth="1"/>
    <col min="9897" max="9897" width="12.140625" style="12" customWidth="1"/>
    <col min="9898" max="9898" width="15.85546875" style="12" bestFit="1" customWidth="1"/>
    <col min="9899" max="9900" width="9.140625" style="12" customWidth="1"/>
    <col min="9901" max="9910" width="8.85546875" style="12" bestFit="1" customWidth="1"/>
    <col min="9911" max="9922" width="9.140625" style="12" customWidth="1"/>
    <col min="9923" max="9923" width="8.85546875" style="12" bestFit="1" customWidth="1"/>
    <col min="9924" max="9931" width="10.85546875" style="12" customWidth="1"/>
    <col min="9932" max="9933" width="13.85546875" style="12" customWidth="1"/>
    <col min="9934" max="9934" width="14.140625" style="12" bestFit="1" customWidth="1"/>
    <col min="9935" max="9935" width="12.140625" style="12" bestFit="1" customWidth="1"/>
    <col min="9936" max="9937" width="13.140625" style="12" bestFit="1" customWidth="1"/>
    <col min="9938" max="9939" width="12.140625" style="12" bestFit="1" customWidth="1"/>
    <col min="9940" max="9941" width="13.140625" style="12" bestFit="1" customWidth="1"/>
    <col min="9942" max="9949" width="4.85546875" style="12" customWidth="1"/>
    <col min="9950" max="9950" width="21.42578125" style="12" customWidth="1"/>
    <col min="9951" max="9951" width="18.85546875" style="12" customWidth="1"/>
    <col min="9952" max="10141" width="8.85546875" style="12"/>
    <col min="10142" max="10142" width="7.42578125" style="12" bestFit="1" customWidth="1"/>
    <col min="10143" max="10143" width="21.140625" style="12" bestFit="1" customWidth="1"/>
    <col min="10144" max="10144" width="32.140625" style="12" customWidth="1"/>
    <col min="10145" max="10145" width="45" style="12" bestFit="1" customWidth="1"/>
    <col min="10146" max="10146" width="21.85546875" style="12" customWidth="1"/>
    <col min="10147" max="10147" width="25" style="12" customWidth="1"/>
    <col min="10148" max="10149" width="18.85546875" style="12" customWidth="1"/>
    <col min="10150" max="10150" width="12.85546875" style="12" customWidth="1"/>
    <col min="10151" max="10151" width="10.140625" style="12" customWidth="1"/>
    <col min="10152" max="10152" width="11.42578125" style="12" customWidth="1"/>
    <col min="10153" max="10153" width="12.140625" style="12" customWidth="1"/>
    <col min="10154" max="10154" width="15.85546875" style="12" bestFit="1" customWidth="1"/>
    <col min="10155" max="10156" width="9.140625" style="12" customWidth="1"/>
    <col min="10157" max="10166" width="8.85546875" style="12" bestFit="1" customWidth="1"/>
    <col min="10167" max="10178" width="9.140625" style="12" customWidth="1"/>
    <col min="10179" max="10179" width="8.85546875" style="12" bestFit="1" customWidth="1"/>
    <col min="10180" max="10187" width="10.85546875" style="12" customWidth="1"/>
    <col min="10188" max="10189" width="13.85546875" style="12" customWidth="1"/>
    <col min="10190" max="10190" width="14.140625" style="12" bestFit="1" customWidth="1"/>
    <col min="10191" max="10191" width="12.140625" style="12" bestFit="1" customWidth="1"/>
    <col min="10192" max="10193" width="13.140625" style="12" bestFit="1" customWidth="1"/>
    <col min="10194" max="10195" width="12.140625" style="12" bestFit="1" customWidth="1"/>
    <col min="10196" max="10197" width="13.140625" style="12" bestFit="1" customWidth="1"/>
    <col min="10198" max="10205" width="4.85546875" style="12" customWidth="1"/>
    <col min="10206" max="10206" width="21.42578125" style="12" customWidth="1"/>
    <col min="10207" max="10207" width="18.85546875" style="12" customWidth="1"/>
    <col min="10208" max="10397" width="8.85546875" style="12"/>
    <col min="10398" max="10398" width="7.42578125" style="12" bestFit="1" customWidth="1"/>
    <col min="10399" max="10399" width="21.140625" style="12" bestFit="1" customWidth="1"/>
    <col min="10400" max="10400" width="32.140625" style="12" customWidth="1"/>
    <col min="10401" max="10401" width="45" style="12" bestFit="1" customWidth="1"/>
    <col min="10402" max="10402" width="21.85546875" style="12" customWidth="1"/>
    <col min="10403" max="10403" width="25" style="12" customWidth="1"/>
    <col min="10404" max="10405" width="18.85546875" style="12" customWidth="1"/>
    <col min="10406" max="10406" width="12.85546875" style="12" customWidth="1"/>
    <col min="10407" max="10407" width="10.140625" style="12" customWidth="1"/>
    <col min="10408" max="10408" width="11.42578125" style="12" customWidth="1"/>
    <col min="10409" max="10409" width="12.140625" style="12" customWidth="1"/>
    <col min="10410" max="10410" width="15.85546875" style="12" bestFit="1" customWidth="1"/>
    <col min="10411" max="10412" width="9.140625" style="12" customWidth="1"/>
    <col min="10413" max="10422" width="8.85546875" style="12" bestFit="1" customWidth="1"/>
    <col min="10423" max="10434" width="9.140625" style="12" customWidth="1"/>
    <col min="10435" max="10435" width="8.85546875" style="12" bestFit="1" customWidth="1"/>
    <col min="10436" max="10443" width="10.85546875" style="12" customWidth="1"/>
    <col min="10444" max="10445" width="13.85546875" style="12" customWidth="1"/>
    <col min="10446" max="10446" width="14.140625" style="12" bestFit="1" customWidth="1"/>
    <col min="10447" max="10447" width="12.140625" style="12" bestFit="1" customWidth="1"/>
    <col min="10448" max="10449" width="13.140625" style="12" bestFit="1" customWidth="1"/>
    <col min="10450" max="10451" width="12.140625" style="12" bestFit="1" customWidth="1"/>
    <col min="10452" max="10453" width="13.140625" style="12" bestFit="1" customWidth="1"/>
    <col min="10454" max="10461" width="4.85546875" style="12" customWidth="1"/>
    <col min="10462" max="10462" width="21.42578125" style="12" customWidth="1"/>
    <col min="10463" max="10463" width="18.85546875" style="12" customWidth="1"/>
    <col min="10464" max="10653" width="8.85546875" style="12"/>
    <col min="10654" max="10654" width="7.42578125" style="12" bestFit="1" customWidth="1"/>
    <col min="10655" max="10655" width="21.140625" style="12" bestFit="1" customWidth="1"/>
    <col min="10656" max="10656" width="32.140625" style="12" customWidth="1"/>
    <col min="10657" max="10657" width="45" style="12" bestFit="1" customWidth="1"/>
    <col min="10658" max="10658" width="21.85546875" style="12" customWidth="1"/>
    <col min="10659" max="10659" width="25" style="12" customWidth="1"/>
    <col min="10660" max="10661" width="18.85546875" style="12" customWidth="1"/>
    <col min="10662" max="10662" width="12.85546875" style="12" customWidth="1"/>
    <col min="10663" max="10663" width="10.140625" style="12" customWidth="1"/>
    <col min="10664" max="10664" width="11.42578125" style="12" customWidth="1"/>
    <col min="10665" max="10665" width="12.140625" style="12" customWidth="1"/>
    <col min="10666" max="10666" width="15.85546875" style="12" bestFit="1" customWidth="1"/>
    <col min="10667" max="10668" width="9.140625" style="12" customWidth="1"/>
    <col min="10669" max="10678" width="8.85546875" style="12" bestFit="1" customWidth="1"/>
    <col min="10679" max="10690" width="9.140625" style="12" customWidth="1"/>
    <col min="10691" max="10691" width="8.85546875" style="12" bestFit="1" customWidth="1"/>
    <col min="10692" max="10699" width="10.85546875" style="12" customWidth="1"/>
    <col min="10700" max="10701" width="13.85546875" style="12" customWidth="1"/>
    <col min="10702" max="10702" width="14.140625" style="12" bestFit="1" customWidth="1"/>
    <col min="10703" max="10703" width="12.140625" style="12" bestFit="1" customWidth="1"/>
    <col min="10704" max="10705" width="13.140625" style="12" bestFit="1" customWidth="1"/>
    <col min="10706" max="10707" width="12.140625" style="12" bestFit="1" customWidth="1"/>
    <col min="10708" max="10709" width="13.140625" style="12" bestFit="1" customWidth="1"/>
    <col min="10710" max="10717" width="4.85546875" style="12" customWidth="1"/>
    <col min="10718" max="10718" width="21.42578125" style="12" customWidth="1"/>
    <col min="10719" max="10719" width="18.85546875" style="12" customWidth="1"/>
    <col min="10720" max="10909" width="8.85546875" style="12"/>
    <col min="10910" max="10910" width="7.42578125" style="12" bestFit="1" customWidth="1"/>
    <col min="10911" max="10911" width="21.140625" style="12" bestFit="1" customWidth="1"/>
    <col min="10912" max="10912" width="32.140625" style="12" customWidth="1"/>
    <col min="10913" max="10913" width="45" style="12" bestFit="1" customWidth="1"/>
    <col min="10914" max="10914" width="21.85546875" style="12" customWidth="1"/>
    <col min="10915" max="10915" width="25" style="12" customWidth="1"/>
    <col min="10916" max="10917" width="18.85546875" style="12" customWidth="1"/>
    <col min="10918" max="10918" width="12.85546875" style="12" customWidth="1"/>
    <col min="10919" max="10919" width="10.140625" style="12" customWidth="1"/>
    <col min="10920" max="10920" width="11.42578125" style="12" customWidth="1"/>
    <col min="10921" max="10921" width="12.140625" style="12" customWidth="1"/>
    <col min="10922" max="10922" width="15.85546875" style="12" bestFit="1" customWidth="1"/>
    <col min="10923" max="10924" width="9.140625" style="12" customWidth="1"/>
    <col min="10925" max="10934" width="8.85546875" style="12" bestFit="1" customWidth="1"/>
    <col min="10935" max="10946" width="9.140625" style="12" customWidth="1"/>
    <col min="10947" max="10947" width="8.85546875" style="12" bestFit="1" customWidth="1"/>
    <col min="10948" max="10955" width="10.85546875" style="12" customWidth="1"/>
    <col min="10956" max="10957" width="13.85546875" style="12" customWidth="1"/>
    <col min="10958" max="10958" width="14.140625" style="12" bestFit="1" customWidth="1"/>
    <col min="10959" max="10959" width="12.140625" style="12" bestFit="1" customWidth="1"/>
    <col min="10960" max="10961" width="13.140625" style="12" bestFit="1" customWidth="1"/>
    <col min="10962" max="10963" width="12.140625" style="12" bestFit="1" customWidth="1"/>
    <col min="10964" max="10965" width="13.140625" style="12" bestFit="1" customWidth="1"/>
    <col min="10966" max="10973" width="4.85546875" style="12" customWidth="1"/>
    <col min="10974" max="10974" width="21.42578125" style="12" customWidth="1"/>
    <col min="10975" max="10975" width="18.85546875" style="12" customWidth="1"/>
    <col min="10976" max="11165" width="8.85546875" style="12"/>
    <col min="11166" max="11166" width="7.42578125" style="12" bestFit="1" customWidth="1"/>
    <col min="11167" max="11167" width="21.140625" style="12" bestFit="1" customWidth="1"/>
    <col min="11168" max="11168" width="32.140625" style="12" customWidth="1"/>
    <col min="11169" max="11169" width="45" style="12" bestFit="1" customWidth="1"/>
    <col min="11170" max="11170" width="21.85546875" style="12" customWidth="1"/>
    <col min="11171" max="11171" width="25" style="12" customWidth="1"/>
    <col min="11172" max="11173" width="18.85546875" style="12" customWidth="1"/>
    <col min="11174" max="11174" width="12.85546875" style="12" customWidth="1"/>
    <col min="11175" max="11175" width="10.140625" style="12" customWidth="1"/>
    <col min="11176" max="11176" width="11.42578125" style="12" customWidth="1"/>
    <col min="11177" max="11177" width="12.140625" style="12" customWidth="1"/>
    <col min="11178" max="11178" width="15.85546875" style="12" bestFit="1" customWidth="1"/>
    <col min="11179" max="11180" width="9.140625" style="12" customWidth="1"/>
    <col min="11181" max="11190" width="8.85546875" style="12" bestFit="1" customWidth="1"/>
    <col min="11191" max="11202" width="9.140625" style="12" customWidth="1"/>
    <col min="11203" max="11203" width="8.85546875" style="12" bestFit="1" customWidth="1"/>
    <col min="11204" max="11211" width="10.85546875" style="12" customWidth="1"/>
    <col min="11212" max="11213" width="13.85546875" style="12" customWidth="1"/>
    <col min="11214" max="11214" width="14.140625" style="12" bestFit="1" customWidth="1"/>
    <col min="11215" max="11215" width="12.140625" style="12" bestFit="1" customWidth="1"/>
    <col min="11216" max="11217" width="13.140625" style="12" bestFit="1" customWidth="1"/>
    <col min="11218" max="11219" width="12.140625" style="12" bestFit="1" customWidth="1"/>
    <col min="11220" max="11221" width="13.140625" style="12" bestFit="1" customWidth="1"/>
    <col min="11222" max="11229" width="4.85546875" style="12" customWidth="1"/>
    <col min="11230" max="11230" width="21.42578125" style="12" customWidth="1"/>
    <col min="11231" max="11231" width="18.85546875" style="12" customWidth="1"/>
    <col min="11232" max="11421" width="8.85546875" style="12"/>
    <col min="11422" max="11422" width="7.42578125" style="12" bestFit="1" customWidth="1"/>
    <col min="11423" max="11423" width="21.140625" style="12" bestFit="1" customWidth="1"/>
    <col min="11424" max="11424" width="32.140625" style="12" customWidth="1"/>
    <col min="11425" max="11425" width="45" style="12" bestFit="1" customWidth="1"/>
    <col min="11426" max="11426" width="21.85546875" style="12" customWidth="1"/>
    <col min="11427" max="11427" width="25" style="12" customWidth="1"/>
    <col min="11428" max="11429" width="18.85546875" style="12" customWidth="1"/>
    <col min="11430" max="11430" width="12.85546875" style="12" customWidth="1"/>
    <col min="11431" max="11431" width="10.140625" style="12" customWidth="1"/>
    <col min="11432" max="11432" width="11.42578125" style="12" customWidth="1"/>
    <col min="11433" max="11433" width="12.140625" style="12" customWidth="1"/>
    <col min="11434" max="11434" width="15.85546875" style="12" bestFit="1" customWidth="1"/>
    <col min="11435" max="11436" width="9.140625" style="12" customWidth="1"/>
    <col min="11437" max="11446" width="8.85546875" style="12" bestFit="1" customWidth="1"/>
    <col min="11447" max="11458" width="9.140625" style="12" customWidth="1"/>
    <col min="11459" max="11459" width="8.85546875" style="12" bestFit="1" customWidth="1"/>
    <col min="11460" max="11467" width="10.85546875" style="12" customWidth="1"/>
    <col min="11468" max="11469" width="13.85546875" style="12" customWidth="1"/>
    <col min="11470" max="11470" width="14.140625" style="12" bestFit="1" customWidth="1"/>
    <col min="11471" max="11471" width="12.140625" style="12" bestFit="1" customWidth="1"/>
    <col min="11472" max="11473" width="13.140625" style="12" bestFit="1" customWidth="1"/>
    <col min="11474" max="11475" width="12.140625" style="12" bestFit="1" customWidth="1"/>
    <col min="11476" max="11477" width="13.140625" style="12" bestFit="1" customWidth="1"/>
    <col min="11478" max="11485" width="4.85546875" style="12" customWidth="1"/>
    <col min="11486" max="11486" width="21.42578125" style="12" customWidth="1"/>
    <col min="11487" max="11487" width="18.85546875" style="12" customWidth="1"/>
    <col min="11488" max="11677" width="8.85546875" style="12"/>
    <col min="11678" max="11678" width="7.42578125" style="12" bestFit="1" customWidth="1"/>
    <col min="11679" max="11679" width="21.140625" style="12" bestFit="1" customWidth="1"/>
    <col min="11680" max="11680" width="32.140625" style="12" customWidth="1"/>
    <col min="11681" max="11681" width="45" style="12" bestFit="1" customWidth="1"/>
    <col min="11682" max="11682" width="21.85546875" style="12" customWidth="1"/>
    <col min="11683" max="11683" width="25" style="12" customWidth="1"/>
    <col min="11684" max="11685" width="18.85546875" style="12" customWidth="1"/>
    <col min="11686" max="11686" width="12.85546875" style="12" customWidth="1"/>
    <col min="11687" max="11687" width="10.140625" style="12" customWidth="1"/>
    <col min="11688" max="11688" width="11.42578125" style="12" customWidth="1"/>
    <col min="11689" max="11689" width="12.140625" style="12" customWidth="1"/>
    <col min="11690" max="11690" width="15.85546875" style="12" bestFit="1" customWidth="1"/>
    <col min="11691" max="11692" width="9.140625" style="12" customWidth="1"/>
    <col min="11693" max="11702" width="8.85546875" style="12" bestFit="1" customWidth="1"/>
    <col min="11703" max="11714" width="9.140625" style="12" customWidth="1"/>
    <col min="11715" max="11715" width="8.85546875" style="12" bestFit="1" customWidth="1"/>
    <col min="11716" max="11723" width="10.85546875" style="12" customWidth="1"/>
    <col min="11724" max="11725" width="13.85546875" style="12" customWidth="1"/>
    <col min="11726" max="11726" width="14.140625" style="12" bestFit="1" customWidth="1"/>
    <col min="11727" max="11727" width="12.140625" style="12" bestFit="1" customWidth="1"/>
    <col min="11728" max="11729" width="13.140625" style="12" bestFit="1" customWidth="1"/>
    <col min="11730" max="11731" width="12.140625" style="12" bestFit="1" customWidth="1"/>
    <col min="11732" max="11733" width="13.140625" style="12" bestFit="1" customWidth="1"/>
    <col min="11734" max="11741" width="4.85546875" style="12" customWidth="1"/>
    <col min="11742" max="11742" width="21.42578125" style="12" customWidth="1"/>
    <col min="11743" max="11743" width="18.85546875" style="12" customWidth="1"/>
    <col min="11744" max="11933" width="8.85546875" style="12"/>
    <col min="11934" max="11934" width="7.42578125" style="12" bestFit="1" customWidth="1"/>
    <col min="11935" max="11935" width="21.140625" style="12" bestFit="1" customWidth="1"/>
    <col min="11936" max="11936" width="32.140625" style="12" customWidth="1"/>
    <col min="11937" max="11937" width="45" style="12" bestFit="1" customWidth="1"/>
    <col min="11938" max="11938" width="21.85546875" style="12" customWidth="1"/>
    <col min="11939" max="11939" width="25" style="12" customWidth="1"/>
    <col min="11940" max="11941" width="18.85546875" style="12" customWidth="1"/>
    <col min="11942" max="11942" width="12.85546875" style="12" customWidth="1"/>
    <col min="11943" max="11943" width="10.140625" style="12" customWidth="1"/>
    <col min="11944" max="11944" width="11.42578125" style="12" customWidth="1"/>
    <col min="11945" max="11945" width="12.140625" style="12" customWidth="1"/>
    <col min="11946" max="11946" width="15.85546875" style="12" bestFit="1" customWidth="1"/>
    <col min="11947" max="11948" width="9.140625" style="12" customWidth="1"/>
    <col min="11949" max="11958" width="8.85546875" style="12" bestFit="1" customWidth="1"/>
    <col min="11959" max="11970" width="9.140625" style="12" customWidth="1"/>
    <col min="11971" max="11971" width="8.85546875" style="12" bestFit="1" customWidth="1"/>
    <col min="11972" max="11979" width="10.85546875" style="12" customWidth="1"/>
    <col min="11980" max="11981" width="13.85546875" style="12" customWidth="1"/>
    <col min="11982" max="11982" width="14.140625" style="12" bestFit="1" customWidth="1"/>
    <col min="11983" max="11983" width="12.140625" style="12" bestFit="1" customWidth="1"/>
    <col min="11984" max="11985" width="13.140625" style="12" bestFit="1" customWidth="1"/>
    <col min="11986" max="11987" width="12.140625" style="12" bestFit="1" customWidth="1"/>
    <col min="11988" max="11989" width="13.140625" style="12" bestFit="1" customWidth="1"/>
    <col min="11990" max="11997" width="4.85546875" style="12" customWidth="1"/>
    <col min="11998" max="11998" width="21.42578125" style="12" customWidth="1"/>
    <col min="11999" max="11999" width="18.85546875" style="12" customWidth="1"/>
    <col min="12000" max="12189" width="8.85546875" style="12"/>
    <col min="12190" max="12190" width="7.42578125" style="12" bestFit="1" customWidth="1"/>
    <col min="12191" max="12191" width="21.140625" style="12" bestFit="1" customWidth="1"/>
    <col min="12192" max="12192" width="32.140625" style="12" customWidth="1"/>
    <col min="12193" max="12193" width="45" style="12" bestFit="1" customWidth="1"/>
    <col min="12194" max="12194" width="21.85546875" style="12" customWidth="1"/>
    <col min="12195" max="12195" width="25" style="12" customWidth="1"/>
    <col min="12196" max="12197" width="18.85546875" style="12" customWidth="1"/>
    <col min="12198" max="12198" width="12.85546875" style="12" customWidth="1"/>
    <col min="12199" max="12199" width="10.140625" style="12" customWidth="1"/>
    <col min="12200" max="12200" width="11.42578125" style="12" customWidth="1"/>
    <col min="12201" max="12201" width="12.140625" style="12" customWidth="1"/>
    <col min="12202" max="12202" width="15.85546875" style="12" bestFit="1" customWidth="1"/>
    <col min="12203" max="12204" width="9.140625" style="12" customWidth="1"/>
    <col min="12205" max="12214" width="8.85546875" style="12" bestFit="1" customWidth="1"/>
    <col min="12215" max="12226" width="9.140625" style="12" customWidth="1"/>
    <col min="12227" max="12227" width="8.85546875" style="12" bestFit="1" customWidth="1"/>
    <col min="12228" max="12235" width="10.85546875" style="12" customWidth="1"/>
    <col min="12236" max="12237" width="13.85546875" style="12" customWidth="1"/>
    <col min="12238" max="12238" width="14.140625" style="12" bestFit="1" customWidth="1"/>
    <col min="12239" max="12239" width="12.140625" style="12" bestFit="1" customWidth="1"/>
    <col min="12240" max="12241" width="13.140625" style="12" bestFit="1" customWidth="1"/>
    <col min="12242" max="12243" width="12.140625" style="12" bestFit="1" customWidth="1"/>
    <col min="12244" max="12245" width="13.140625" style="12" bestFit="1" customWidth="1"/>
    <col min="12246" max="12253" width="4.85546875" style="12" customWidth="1"/>
    <col min="12254" max="12254" width="21.42578125" style="12" customWidth="1"/>
    <col min="12255" max="12255" width="18.85546875" style="12" customWidth="1"/>
    <col min="12256" max="12445" width="8.85546875" style="12"/>
    <col min="12446" max="12446" width="7.42578125" style="12" bestFit="1" customWidth="1"/>
    <col min="12447" max="12447" width="21.140625" style="12" bestFit="1" customWidth="1"/>
    <col min="12448" max="12448" width="32.140625" style="12" customWidth="1"/>
    <col min="12449" max="12449" width="45" style="12" bestFit="1" customWidth="1"/>
    <col min="12450" max="12450" width="21.85546875" style="12" customWidth="1"/>
    <col min="12451" max="12451" width="25" style="12" customWidth="1"/>
    <col min="12452" max="12453" width="18.85546875" style="12" customWidth="1"/>
    <col min="12454" max="12454" width="12.85546875" style="12" customWidth="1"/>
    <col min="12455" max="12455" width="10.140625" style="12" customWidth="1"/>
    <col min="12456" max="12456" width="11.42578125" style="12" customWidth="1"/>
    <col min="12457" max="12457" width="12.140625" style="12" customWidth="1"/>
    <col min="12458" max="12458" width="15.85546875" style="12" bestFit="1" customWidth="1"/>
    <col min="12459" max="12460" width="9.140625" style="12" customWidth="1"/>
    <col min="12461" max="12470" width="8.85546875" style="12" bestFit="1" customWidth="1"/>
    <col min="12471" max="12482" width="9.140625" style="12" customWidth="1"/>
    <col min="12483" max="12483" width="8.85546875" style="12" bestFit="1" customWidth="1"/>
    <col min="12484" max="12491" width="10.85546875" style="12" customWidth="1"/>
    <col min="12492" max="12493" width="13.85546875" style="12" customWidth="1"/>
    <col min="12494" max="12494" width="14.140625" style="12" bestFit="1" customWidth="1"/>
    <col min="12495" max="12495" width="12.140625" style="12" bestFit="1" customWidth="1"/>
    <col min="12496" max="12497" width="13.140625" style="12" bestFit="1" customWidth="1"/>
    <col min="12498" max="12499" width="12.140625" style="12" bestFit="1" customWidth="1"/>
    <col min="12500" max="12501" width="13.140625" style="12" bestFit="1" customWidth="1"/>
    <col min="12502" max="12509" width="4.85546875" style="12" customWidth="1"/>
    <col min="12510" max="12510" width="21.42578125" style="12" customWidth="1"/>
    <col min="12511" max="12511" width="18.85546875" style="12" customWidth="1"/>
    <col min="12512" max="12701" width="8.85546875" style="12"/>
    <col min="12702" max="12702" width="7.42578125" style="12" bestFit="1" customWidth="1"/>
    <col min="12703" max="12703" width="21.140625" style="12" bestFit="1" customWidth="1"/>
    <col min="12704" max="12704" width="32.140625" style="12" customWidth="1"/>
    <col min="12705" max="12705" width="45" style="12" bestFit="1" customWidth="1"/>
    <col min="12706" max="12706" width="21.85546875" style="12" customWidth="1"/>
    <col min="12707" max="12707" width="25" style="12" customWidth="1"/>
    <col min="12708" max="12709" width="18.85546875" style="12" customWidth="1"/>
    <col min="12710" max="12710" width="12.85546875" style="12" customWidth="1"/>
    <col min="12711" max="12711" width="10.140625" style="12" customWidth="1"/>
    <col min="12712" max="12712" width="11.42578125" style="12" customWidth="1"/>
    <col min="12713" max="12713" width="12.140625" style="12" customWidth="1"/>
    <col min="12714" max="12714" width="15.85546875" style="12" bestFit="1" customWidth="1"/>
    <col min="12715" max="12716" width="9.140625" style="12" customWidth="1"/>
    <col min="12717" max="12726" width="8.85546875" style="12" bestFit="1" customWidth="1"/>
    <col min="12727" max="12738" width="9.140625" style="12" customWidth="1"/>
    <col min="12739" max="12739" width="8.85546875" style="12" bestFit="1" customWidth="1"/>
    <col min="12740" max="12747" width="10.85546875" style="12" customWidth="1"/>
    <col min="12748" max="12749" width="13.85546875" style="12" customWidth="1"/>
    <col min="12750" max="12750" width="14.140625" style="12" bestFit="1" customWidth="1"/>
    <col min="12751" max="12751" width="12.140625" style="12" bestFit="1" customWidth="1"/>
    <col min="12752" max="12753" width="13.140625" style="12" bestFit="1" customWidth="1"/>
    <col min="12754" max="12755" width="12.140625" style="12" bestFit="1" customWidth="1"/>
    <col min="12756" max="12757" width="13.140625" style="12" bestFit="1" customWidth="1"/>
    <col min="12758" max="12765" width="4.85546875" style="12" customWidth="1"/>
    <col min="12766" max="12766" width="21.42578125" style="12" customWidth="1"/>
    <col min="12767" max="12767" width="18.85546875" style="12" customWidth="1"/>
    <col min="12768" max="12957" width="8.85546875" style="12"/>
    <col min="12958" max="12958" width="7.42578125" style="12" bestFit="1" customWidth="1"/>
    <col min="12959" max="12959" width="21.140625" style="12" bestFit="1" customWidth="1"/>
    <col min="12960" max="12960" width="32.140625" style="12" customWidth="1"/>
    <col min="12961" max="12961" width="45" style="12" bestFit="1" customWidth="1"/>
    <col min="12962" max="12962" width="21.85546875" style="12" customWidth="1"/>
    <col min="12963" max="12963" width="25" style="12" customWidth="1"/>
    <col min="12964" max="12965" width="18.85546875" style="12" customWidth="1"/>
    <col min="12966" max="12966" width="12.85546875" style="12" customWidth="1"/>
    <col min="12967" max="12967" width="10.140625" style="12" customWidth="1"/>
    <col min="12968" max="12968" width="11.42578125" style="12" customWidth="1"/>
    <col min="12969" max="12969" width="12.140625" style="12" customWidth="1"/>
    <col min="12970" max="12970" width="15.85546875" style="12" bestFit="1" customWidth="1"/>
    <col min="12971" max="12972" width="9.140625" style="12" customWidth="1"/>
    <col min="12973" max="12982" width="8.85546875" style="12" bestFit="1" customWidth="1"/>
    <col min="12983" max="12994" width="9.140625" style="12" customWidth="1"/>
    <col min="12995" max="12995" width="8.85546875" style="12" bestFit="1" customWidth="1"/>
    <col min="12996" max="13003" width="10.85546875" style="12" customWidth="1"/>
    <col min="13004" max="13005" width="13.85546875" style="12" customWidth="1"/>
    <col min="13006" max="13006" width="14.140625" style="12" bestFit="1" customWidth="1"/>
    <col min="13007" max="13007" width="12.140625" style="12" bestFit="1" customWidth="1"/>
    <col min="13008" max="13009" width="13.140625" style="12" bestFit="1" customWidth="1"/>
    <col min="13010" max="13011" width="12.140625" style="12" bestFit="1" customWidth="1"/>
    <col min="13012" max="13013" width="13.140625" style="12" bestFit="1" customWidth="1"/>
    <col min="13014" max="13021" width="4.85546875" style="12" customWidth="1"/>
    <col min="13022" max="13022" width="21.42578125" style="12" customWidth="1"/>
    <col min="13023" max="13023" width="18.85546875" style="12" customWidth="1"/>
    <col min="13024" max="13213" width="8.85546875" style="12"/>
    <col min="13214" max="13214" width="7.42578125" style="12" bestFit="1" customWidth="1"/>
    <col min="13215" max="13215" width="21.140625" style="12" bestFit="1" customWidth="1"/>
    <col min="13216" max="13216" width="32.140625" style="12" customWidth="1"/>
    <col min="13217" max="13217" width="45" style="12" bestFit="1" customWidth="1"/>
    <col min="13218" max="13218" width="21.85546875" style="12" customWidth="1"/>
    <col min="13219" max="13219" width="25" style="12" customWidth="1"/>
    <col min="13220" max="13221" width="18.85546875" style="12" customWidth="1"/>
    <col min="13222" max="13222" width="12.85546875" style="12" customWidth="1"/>
    <col min="13223" max="13223" width="10.140625" style="12" customWidth="1"/>
    <col min="13224" max="13224" width="11.42578125" style="12" customWidth="1"/>
    <col min="13225" max="13225" width="12.140625" style="12" customWidth="1"/>
    <col min="13226" max="13226" width="15.85546875" style="12" bestFit="1" customWidth="1"/>
    <col min="13227" max="13228" width="9.140625" style="12" customWidth="1"/>
    <col min="13229" max="13238" width="8.85546875" style="12" bestFit="1" customWidth="1"/>
    <col min="13239" max="13250" width="9.140625" style="12" customWidth="1"/>
    <col min="13251" max="13251" width="8.85546875" style="12" bestFit="1" customWidth="1"/>
    <col min="13252" max="13259" width="10.85546875" style="12" customWidth="1"/>
    <col min="13260" max="13261" width="13.85546875" style="12" customWidth="1"/>
    <col min="13262" max="13262" width="14.140625" style="12" bestFit="1" customWidth="1"/>
    <col min="13263" max="13263" width="12.140625" style="12" bestFit="1" customWidth="1"/>
    <col min="13264" max="13265" width="13.140625" style="12" bestFit="1" customWidth="1"/>
    <col min="13266" max="13267" width="12.140625" style="12" bestFit="1" customWidth="1"/>
    <col min="13268" max="13269" width="13.140625" style="12" bestFit="1" customWidth="1"/>
    <col min="13270" max="13277" width="4.85546875" style="12" customWidth="1"/>
    <col min="13278" max="13278" width="21.42578125" style="12" customWidth="1"/>
    <col min="13279" max="13279" width="18.85546875" style="12" customWidth="1"/>
    <col min="13280" max="13469" width="8.85546875" style="12"/>
    <col min="13470" max="13470" width="7.42578125" style="12" bestFit="1" customWidth="1"/>
    <col min="13471" max="13471" width="21.140625" style="12" bestFit="1" customWidth="1"/>
    <col min="13472" max="13472" width="32.140625" style="12" customWidth="1"/>
    <col min="13473" max="13473" width="45" style="12" bestFit="1" customWidth="1"/>
    <col min="13474" max="13474" width="21.85546875" style="12" customWidth="1"/>
    <col min="13475" max="13475" width="25" style="12" customWidth="1"/>
    <col min="13476" max="13477" width="18.85546875" style="12" customWidth="1"/>
    <col min="13478" max="13478" width="12.85546875" style="12" customWidth="1"/>
    <col min="13479" max="13479" width="10.140625" style="12" customWidth="1"/>
    <col min="13480" max="13480" width="11.42578125" style="12" customWidth="1"/>
    <col min="13481" max="13481" width="12.140625" style="12" customWidth="1"/>
    <col min="13482" max="13482" width="15.85546875" style="12" bestFit="1" customWidth="1"/>
    <col min="13483" max="13484" width="9.140625" style="12" customWidth="1"/>
    <col min="13485" max="13494" width="8.85546875" style="12" bestFit="1" customWidth="1"/>
    <col min="13495" max="13506" width="9.140625" style="12" customWidth="1"/>
    <col min="13507" max="13507" width="8.85546875" style="12" bestFit="1" customWidth="1"/>
    <col min="13508" max="13515" width="10.85546875" style="12" customWidth="1"/>
    <col min="13516" max="13517" width="13.85546875" style="12" customWidth="1"/>
    <col min="13518" max="13518" width="14.140625" style="12" bestFit="1" customWidth="1"/>
    <col min="13519" max="13519" width="12.140625" style="12" bestFit="1" customWidth="1"/>
    <col min="13520" max="13521" width="13.140625" style="12" bestFit="1" customWidth="1"/>
    <col min="13522" max="13523" width="12.140625" style="12" bestFit="1" customWidth="1"/>
    <col min="13524" max="13525" width="13.140625" style="12" bestFit="1" customWidth="1"/>
    <col min="13526" max="13533" width="4.85546875" style="12" customWidth="1"/>
    <col min="13534" max="13534" width="21.42578125" style="12" customWidth="1"/>
    <col min="13535" max="13535" width="18.85546875" style="12" customWidth="1"/>
    <col min="13536" max="13725" width="8.85546875" style="12"/>
    <col min="13726" max="13726" width="7.42578125" style="12" bestFit="1" customWidth="1"/>
    <col min="13727" max="13727" width="21.140625" style="12" bestFit="1" customWidth="1"/>
    <col min="13728" max="13728" width="32.140625" style="12" customWidth="1"/>
    <col min="13729" max="13729" width="45" style="12" bestFit="1" customWidth="1"/>
    <col min="13730" max="13730" width="21.85546875" style="12" customWidth="1"/>
    <col min="13731" max="13731" width="25" style="12" customWidth="1"/>
    <col min="13732" max="13733" width="18.85546875" style="12" customWidth="1"/>
    <col min="13734" max="13734" width="12.85546875" style="12" customWidth="1"/>
    <col min="13735" max="13735" width="10.140625" style="12" customWidth="1"/>
    <col min="13736" max="13736" width="11.42578125" style="12" customWidth="1"/>
    <col min="13737" max="13737" width="12.140625" style="12" customWidth="1"/>
    <col min="13738" max="13738" width="15.85546875" style="12" bestFit="1" customWidth="1"/>
    <col min="13739" max="13740" width="9.140625" style="12" customWidth="1"/>
    <col min="13741" max="13750" width="8.85546875" style="12" bestFit="1" customWidth="1"/>
    <col min="13751" max="13762" width="9.140625" style="12" customWidth="1"/>
    <col min="13763" max="13763" width="8.85546875" style="12" bestFit="1" customWidth="1"/>
    <col min="13764" max="13771" width="10.85546875" style="12" customWidth="1"/>
    <col min="13772" max="13773" width="13.85546875" style="12" customWidth="1"/>
    <col min="13774" max="13774" width="14.140625" style="12" bestFit="1" customWidth="1"/>
    <col min="13775" max="13775" width="12.140625" style="12" bestFit="1" customWidth="1"/>
    <col min="13776" max="13777" width="13.140625" style="12" bestFit="1" customWidth="1"/>
    <col min="13778" max="13779" width="12.140625" style="12" bestFit="1" customWidth="1"/>
    <col min="13780" max="13781" width="13.140625" style="12" bestFit="1" customWidth="1"/>
    <col min="13782" max="13789" width="4.85546875" style="12" customWidth="1"/>
    <col min="13790" max="13790" width="21.42578125" style="12" customWidth="1"/>
    <col min="13791" max="13791" width="18.85546875" style="12" customWidth="1"/>
    <col min="13792" max="13981" width="8.85546875" style="12"/>
    <col min="13982" max="13982" width="7.42578125" style="12" bestFit="1" customWidth="1"/>
    <col min="13983" max="13983" width="21.140625" style="12" bestFit="1" customWidth="1"/>
    <col min="13984" max="13984" width="32.140625" style="12" customWidth="1"/>
    <col min="13985" max="13985" width="45" style="12" bestFit="1" customWidth="1"/>
    <col min="13986" max="13986" width="21.85546875" style="12" customWidth="1"/>
    <col min="13987" max="13987" width="25" style="12" customWidth="1"/>
    <col min="13988" max="13989" width="18.85546875" style="12" customWidth="1"/>
    <col min="13990" max="13990" width="12.85546875" style="12" customWidth="1"/>
    <col min="13991" max="13991" width="10.140625" style="12" customWidth="1"/>
    <col min="13992" max="13992" width="11.42578125" style="12" customWidth="1"/>
    <col min="13993" max="13993" width="12.140625" style="12" customWidth="1"/>
    <col min="13994" max="13994" width="15.85546875" style="12" bestFit="1" customWidth="1"/>
    <col min="13995" max="13996" width="9.140625" style="12" customWidth="1"/>
    <col min="13997" max="14006" width="8.85546875" style="12" bestFit="1" customWidth="1"/>
    <col min="14007" max="14018" width="9.140625" style="12" customWidth="1"/>
    <col min="14019" max="14019" width="8.85546875" style="12" bestFit="1" customWidth="1"/>
    <col min="14020" max="14027" width="10.85546875" style="12" customWidth="1"/>
    <col min="14028" max="14029" width="13.85546875" style="12" customWidth="1"/>
    <col min="14030" max="14030" width="14.140625" style="12" bestFit="1" customWidth="1"/>
    <col min="14031" max="14031" width="12.140625" style="12" bestFit="1" customWidth="1"/>
    <col min="14032" max="14033" width="13.140625" style="12" bestFit="1" customWidth="1"/>
    <col min="14034" max="14035" width="12.140625" style="12" bestFit="1" customWidth="1"/>
    <col min="14036" max="14037" width="13.140625" style="12" bestFit="1" customWidth="1"/>
    <col min="14038" max="14045" width="4.85546875" style="12" customWidth="1"/>
    <col min="14046" max="14046" width="21.42578125" style="12" customWidth="1"/>
    <col min="14047" max="14047" width="18.85546875" style="12" customWidth="1"/>
    <col min="14048" max="14237" width="8.85546875" style="12"/>
    <col min="14238" max="14238" width="7.42578125" style="12" bestFit="1" customWidth="1"/>
    <col min="14239" max="14239" width="21.140625" style="12" bestFit="1" customWidth="1"/>
    <col min="14240" max="14240" width="32.140625" style="12" customWidth="1"/>
    <col min="14241" max="14241" width="45" style="12" bestFit="1" customWidth="1"/>
    <col min="14242" max="14242" width="21.85546875" style="12" customWidth="1"/>
    <col min="14243" max="14243" width="25" style="12" customWidth="1"/>
    <col min="14244" max="14245" width="18.85546875" style="12" customWidth="1"/>
    <col min="14246" max="14246" width="12.85546875" style="12" customWidth="1"/>
    <col min="14247" max="14247" width="10.140625" style="12" customWidth="1"/>
    <col min="14248" max="14248" width="11.42578125" style="12" customWidth="1"/>
    <col min="14249" max="14249" width="12.140625" style="12" customWidth="1"/>
    <col min="14250" max="14250" width="15.85546875" style="12" bestFit="1" customWidth="1"/>
    <col min="14251" max="14252" width="9.140625" style="12" customWidth="1"/>
    <col min="14253" max="14262" width="8.85546875" style="12" bestFit="1" customWidth="1"/>
    <col min="14263" max="14274" width="9.140625" style="12" customWidth="1"/>
    <col min="14275" max="14275" width="8.85546875" style="12" bestFit="1" customWidth="1"/>
    <col min="14276" max="14283" width="10.85546875" style="12" customWidth="1"/>
    <col min="14284" max="14285" width="13.85546875" style="12" customWidth="1"/>
    <col min="14286" max="14286" width="14.140625" style="12" bestFit="1" customWidth="1"/>
    <col min="14287" max="14287" width="12.140625" style="12" bestFit="1" customWidth="1"/>
    <col min="14288" max="14289" width="13.140625" style="12" bestFit="1" customWidth="1"/>
    <col min="14290" max="14291" width="12.140625" style="12" bestFit="1" customWidth="1"/>
    <col min="14292" max="14293" width="13.140625" style="12" bestFit="1" customWidth="1"/>
    <col min="14294" max="14301" width="4.85546875" style="12" customWidth="1"/>
    <col min="14302" max="14302" width="21.42578125" style="12" customWidth="1"/>
    <col min="14303" max="14303" width="18.85546875" style="12" customWidth="1"/>
    <col min="14304" max="14493" width="8.85546875" style="12"/>
    <col min="14494" max="14494" width="7.42578125" style="12" bestFit="1" customWidth="1"/>
    <col min="14495" max="14495" width="21.140625" style="12" bestFit="1" customWidth="1"/>
    <col min="14496" max="14496" width="32.140625" style="12" customWidth="1"/>
    <col min="14497" max="14497" width="45" style="12" bestFit="1" customWidth="1"/>
    <col min="14498" max="14498" width="21.85546875" style="12" customWidth="1"/>
    <col min="14499" max="14499" width="25" style="12" customWidth="1"/>
    <col min="14500" max="14501" width="18.85546875" style="12" customWidth="1"/>
    <col min="14502" max="14502" width="12.85546875" style="12" customWidth="1"/>
    <col min="14503" max="14503" width="10.140625" style="12" customWidth="1"/>
    <col min="14504" max="14504" width="11.42578125" style="12" customWidth="1"/>
    <col min="14505" max="14505" width="12.140625" style="12" customWidth="1"/>
    <col min="14506" max="14506" width="15.85546875" style="12" bestFit="1" customWidth="1"/>
    <col min="14507" max="14508" width="9.140625" style="12" customWidth="1"/>
    <col min="14509" max="14518" width="8.85546875" style="12" bestFit="1" customWidth="1"/>
    <col min="14519" max="14530" width="9.140625" style="12" customWidth="1"/>
    <col min="14531" max="14531" width="8.85546875" style="12" bestFit="1" customWidth="1"/>
    <col min="14532" max="14539" width="10.85546875" style="12" customWidth="1"/>
    <col min="14540" max="14541" width="13.85546875" style="12" customWidth="1"/>
    <col min="14542" max="14542" width="14.140625" style="12" bestFit="1" customWidth="1"/>
    <col min="14543" max="14543" width="12.140625" style="12" bestFit="1" customWidth="1"/>
    <col min="14544" max="14545" width="13.140625" style="12" bestFit="1" customWidth="1"/>
    <col min="14546" max="14547" width="12.140625" style="12" bestFit="1" customWidth="1"/>
    <col min="14548" max="14549" width="13.140625" style="12" bestFit="1" customWidth="1"/>
    <col min="14550" max="14557" width="4.85546875" style="12" customWidth="1"/>
    <col min="14558" max="14558" width="21.42578125" style="12" customWidth="1"/>
    <col min="14559" max="14559" width="18.85546875" style="12" customWidth="1"/>
    <col min="14560" max="14749" width="8.85546875" style="12"/>
    <col min="14750" max="14750" width="7.42578125" style="12" bestFit="1" customWidth="1"/>
    <col min="14751" max="14751" width="21.140625" style="12" bestFit="1" customWidth="1"/>
    <col min="14752" max="14752" width="32.140625" style="12" customWidth="1"/>
    <col min="14753" max="14753" width="45" style="12" bestFit="1" customWidth="1"/>
    <col min="14754" max="14754" width="21.85546875" style="12" customWidth="1"/>
    <col min="14755" max="14755" width="25" style="12" customWidth="1"/>
    <col min="14756" max="14757" width="18.85546875" style="12" customWidth="1"/>
    <col min="14758" max="14758" width="12.85546875" style="12" customWidth="1"/>
    <col min="14759" max="14759" width="10.140625" style="12" customWidth="1"/>
    <col min="14760" max="14760" width="11.42578125" style="12" customWidth="1"/>
    <col min="14761" max="14761" width="12.140625" style="12" customWidth="1"/>
    <col min="14762" max="14762" width="15.85546875" style="12" bestFit="1" customWidth="1"/>
    <col min="14763" max="14764" width="9.140625" style="12" customWidth="1"/>
    <col min="14765" max="14774" width="8.85546875" style="12" bestFit="1" customWidth="1"/>
    <col min="14775" max="14786" width="9.140625" style="12" customWidth="1"/>
    <col min="14787" max="14787" width="8.85546875" style="12" bestFit="1" customWidth="1"/>
    <col min="14788" max="14795" width="10.85546875" style="12" customWidth="1"/>
    <col min="14796" max="14797" width="13.85546875" style="12" customWidth="1"/>
    <col min="14798" max="14798" width="14.140625" style="12" bestFit="1" customWidth="1"/>
    <col min="14799" max="14799" width="12.140625" style="12" bestFit="1" customWidth="1"/>
    <col min="14800" max="14801" width="13.140625" style="12" bestFit="1" customWidth="1"/>
    <col min="14802" max="14803" width="12.140625" style="12" bestFit="1" customWidth="1"/>
    <col min="14804" max="14805" width="13.140625" style="12" bestFit="1" customWidth="1"/>
    <col min="14806" max="14813" width="4.85546875" style="12" customWidth="1"/>
    <col min="14814" max="14814" width="21.42578125" style="12" customWidth="1"/>
    <col min="14815" max="14815" width="18.85546875" style="12" customWidth="1"/>
    <col min="14816" max="15005" width="8.85546875" style="12"/>
    <col min="15006" max="15006" width="7.42578125" style="12" bestFit="1" customWidth="1"/>
    <col min="15007" max="15007" width="21.140625" style="12" bestFit="1" customWidth="1"/>
    <col min="15008" max="15008" width="32.140625" style="12" customWidth="1"/>
    <col min="15009" max="15009" width="45" style="12" bestFit="1" customWidth="1"/>
    <col min="15010" max="15010" width="21.85546875" style="12" customWidth="1"/>
    <col min="15011" max="15011" width="25" style="12" customWidth="1"/>
    <col min="15012" max="15013" width="18.85546875" style="12" customWidth="1"/>
    <col min="15014" max="15014" width="12.85546875" style="12" customWidth="1"/>
    <col min="15015" max="15015" width="10.140625" style="12" customWidth="1"/>
    <col min="15016" max="15016" width="11.42578125" style="12" customWidth="1"/>
    <col min="15017" max="15017" width="12.140625" style="12" customWidth="1"/>
    <col min="15018" max="15018" width="15.85546875" style="12" bestFit="1" customWidth="1"/>
    <col min="15019" max="15020" width="9.140625" style="12" customWidth="1"/>
    <col min="15021" max="15030" width="8.85546875" style="12" bestFit="1" customWidth="1"/>
    <col min="15031" max="15042" width="9.140625" style="12" customWidth="1"/>
    <col min="15043" max="15043" width="8.85546875" style="12" bestFit="1" customWidth="1"/>
    <col min="15044" max="15051" width="10.85546875" style="12" customWidth="1"/>
    <col min="15052" max="15053" width="13.85546875" style="12" customWidth="1"/>
    <col min="15054" max="15054" width="14.140625" style="12" bestFit="1" customWidth="1"/>
    <col min="15055" max="15055" width="12.140625" style="12" bestFit="1" customWidth="1"/>
    <col min="15056" max="15057" width="13.140625" style="12" bestFit="1" customWidth="1"/>
    <col min="15058" max="15059" width="12.140625" style="12" bestFit="1" customWidth="1"/>
    <col min="15060" max="15061" width="13.140625" style="12" bestFit="1" customWidth="1"/>
    <col min="15062" max="15069" width="4.85546875" style="12" customWidth="1"/>
    <col min="15070" max="15070" width="21.42578125" style="12" customWidth="1"/>
    <col min="15071" max="15071" width="18.85546875" style="12" customWidth="1"/>
    <col min="15072" max="15261" width="8.85546875" style="12"/>
    <col min="15262" max="15262" width="7.42578125" style="12" bestFit="1" customWidth="1"/>
    <col min="15263" max="15263" width="21.140625" style="12" bestFit="1" customWidth="1"/>
    <col min="15264" max="15264" width="32.140625" style="12" customWidth="1"/>
    <col min="15265" max="15265" width="45" style="12" bestFit="1" customWidth="1"/>
    <col min="15266" max="15266" width="21.85546875" style="12" customWidth="1"/>
    <col min="15267" max="15267" width="25" style="12" customWidth="1"/>
    <col min="15268" max="15269" width="18.85546875" style="12" customWidth="1"/>
    <col min="15270" max="15270" width="12.85546875" style="12" customWidth="1"/>
    <col min="15271" max="15271" width="10.140625" style="12" customWidth="1"/>
    <col min="15272" max="15272" width="11.42578125" style="12" customWidth="1"/>
    <col min="15273" max="15273" width="12.140625" style="12" customWidth="1"/>
    <col min="15274" max="15274" width="15.85546875" style="12" bestFit="1" customWidth="1"/>
    <col min="15275" max="15276" width="9.140625" style="12" customWidth="1"/>
    <col min="15277" max="15286" width="8.85546875" style="12" bestFit="1" customWidth="1"/>
    <col min="15287" max="15298" width="9.140625" style="12" customWidth="1"/>
    <col min="15299" max="15299" width="8.85546875" style="12" bestFit="1" customWidth="1"/>
    <col min="15300" max="15307" width="10.85546875" style="12" customWidth="1"/>
    <col min="15308" max="15309" width="13.85546875" style="12" customWidth="1"/>
    <col min="15310" max="15310" width="14.140625" style="12" bestFit="1" customWidth="1"/>
    <col min="15311" max="15311" width="12.140625" style="12" bestFit="1" customWidth="1"/>
    <col min="15312" max="15313" width="13.140625" style="12" bestFit="1" customWidth="1"/>
    <col min="15314" max="15315" width="12.140625" style="12" bestFit="1" customWidth="1"/>
    <col min="15316" max="15317" width="13.140625" style="12" bestFit="1" customWidth="1"/>
    <col min="15318" max="15325" width="4.85546875" style="12" customWidth="1"/>
    <col min="15326" max="15326" width="21.42578125" style="12" customWidth="1"/>
    <col min="15327" max="15327" width="18.85546875" style="12" customWidth="1"/>
    <col min="15328" max="15517" width="8.85546875" style="12"/>
    <col min="15518" max="15518" width="7.42578125" style="12" bestFit="1" customWidth="1"/>
    <col min="15519" max="15519" width="21.140625" style="12" bestFit="1" customWidth="1"/>
    <col min="15520" max="15520" width="32.140625" style="12" customWidth="1"/>
    <col min="15521" max="15521" width="45" style="12" bestFit="1" customWidth="1"/>
    <col min="15522" max="15522" width="21.85546875" style="12" customWidth="1"/>
    <col min="15523" max="15523" width="25" style="12" customWidth="1"/>
    <col min="15524" max="15525" width="18.85546875" style="12" customWidth="1"/>
    <col min="15526" max="15526" width="12.85546875" style="12" customWidth="1"/>
    <col min="15527" max="15527" width="10.140625" style="12" customWidth="1"/>
    <col min="15528" max="15528" width="11.42578125" style="12" customWidth="1"/>
    <col min="15529" max="15529" width="12.140625" style="12" customWidth="1"/>
    <col min="15530" max="15530" width="15.85546875" style="12" bestFit="1" customWidth="1"/>
    <col min="15531" max="15532" width="9.140625" style="12" customWidth="1"/>
    <col min="15533" max="15542" width="8.85546875" style="12" bestFit="1" customWidth="1"/>
    <col min="15543" max="15554" width="9.140625" style="12" customWidth="1"/>
    <col min="15555" max="15555" width="8.85546875" style="12" bestFit="1" customWidth="1"/>
    <col min="15556" max="15563" width="10.85546875" style="12" customWidth="1"/>
    <col min="15564" max="15565" width="13.85546875" style="12" customWidth="1"/>
    <col min="15566" max="15566" width="14.140625" style="12" bestFit="1" customWidth="1"/>
    <col min="15567" max="15567" width="12.140625" style="12" bestFit="1" customWidth="1"/>
    <col min="15568" max="15569" width="13.140625" style="12" bestFit="1" customWidth="1"/>
    <col min="15570" max="15571" width="12.140625" style="12" bestFit="1" customWidth="1"/>
    <col min="15572" max="15573" width="13.140625" style="12" bestFit="1" customWidth="1"/>
    <col min="15574" max="15581" width="4.85546875" style="12" customWidth="1"/>
    <col min="15582" max="15582" width="21.42578125" style="12" customWidth="1"/>
    <col min="15583" max="15583" width="18.85546875" style="12" customWidth="1"/>
    <col min="15584" max="15773" width="8.85546875" style="12"/>
    <col min="15774" max="15774" width="7.42578125" style="12" bestFit="1" customWidth="1"/>
    <col min="15775" max="15775" width="21.140625" style="12" bestFit="1" customWidth="1"/>
    <col min="15776" max="15776" width="32.140625" style="12" customWidth="1"/>
    <col min="15777" max="15777" width="45" style="12" bestFit="1" customWidth="1"/>
    <col min="15778" max="15778" width="21.85546875" style="12" customWidth="1"/>
    <col min="15779" max="15779" width="25" style="12" customWidth="1"/>
    <col min="15780" max="15781" width="18.85546875" style="12" customWidth="1"/>
    <col min="15782" max="15782" width="12.85546875" style="12" customWidth="1"/>
    <col min="15783" max="15783" width="10.140625" style="12" customWidth="1"/>
    <col min="15784" max="15784" width="11.42578125" style="12" customWidth="1"/>
    <col min="15785" max="15785" width="12.140625" style="12" customWidth="1"/>
    <col min="15786" max="15786" width="15.85546875" style="12" bestFit="1" customWidth="1"/>
    <col min="15787" max="15788" width="9.140625" style="12" customWidth="1"/>
    <col min="15789" max="15798" width="8.85546875" style="12" bestFit="1" customWidth="1"/>
    <col min="15799" max="15810" width="9.140625" style="12" customWidth="1"/>
    <col min="15811" max="15811" width="8.85546875" style="12" bestFit="1" customWidth="1"/>
    <col min="15812" max="15819" width="10.85546875" style="12" customWidth="1"/>
    <col min="15820" max="15821" width="13.85546875" style="12" customWidth="1"/>
    <col min="15822" max="15822" width="14.140625" style="12" bestFit="1" customWidth="1"/>
    <col min="15823" max="15823" width="12.140625" style="12" bestFit="1" customWidth="1"/>
    <col min="15824" max="15825" width="13.140625" style="12" bestFit="1" customWidth="1"/>
    <col min="15826" max="15827" width="12.140625" style="12" bestFit="1" customWidth="1"/>
    <col min="15828" max="15829" width="13.140625" style="12" bestFit="1" customWidth="1"/>
    <col min="15830" max="15837" width="4.85546875" style="12" customWidth="1"/>
    <col min="15838" max="15838" width="21.42578125" style="12" customWidth="1"/>
    <col min="15839" max="15839" width="18.85546875" style="12" customWidth="1"/>
    <col min="15840" max="16029" width="8.85546875" style="12"/>
    <col min="16030" max="16030" width="7.42578125" style="12" bestFit="1" customWidth="1"/>
    <col min="16031" max="16031" width="21.140625" style="12" bestFit="1" customWidth="1"/>
    <col min="16032" max="16032" width="32.140625" style="12" customWidth="1"/>
    <col min="16033" max="16033" width="45" style="12" bestFit="1" customWidth="1"/>
    <col min="16034" max="16034" width="21.85546875" style="12" customWidth="1"/>
    <col min="16035" max="16035" width="25" style="12" customWidth="1"/>
    <col min="16036" max="16037" width="18.85546875" style="12" customWidth="1"/>
    <col min="16038" max="16038" width="12.85546875" style="12" customWidth="1"/>
    <col min="16039" max="16039" width="10.140625" style="12" customWidth="1"/>
    <col min="16040" max="16040" width="11.42578125" style="12" customWidth="1"/>
    <col min="16041" max="16041" width="12.140625" style="12" customWidth="1"/>
    <col min="16042" max="16042" width="15.85546875" style="12" bestFit="1" customWidth="1"/>
    <col min="16043" max="16044" width="9.140625" style="12" customWidth="1"/>
    <col min="16045" max="16054" width="8.85546875" style="12" bestFit="1" customWidth="1"/>
    <col min="16055" max="16066" width="9.140625" style="12" customWidth="1"/>
    <col min="16067" max="16067" width="8.85546875" style="12" bestFit="1" customWidth="1"/>
    <col min="16068" max="16075" width="10.85546875" style="12" customWidth="1"/>
    <col min="16076" max="16077" width="13.85546875" style="12" customWidth="1"/>
    <col min="16078" max="16078" width="14.140625" style="12" bestFit="1" customWidth="1"/>
    <col min="16079" max="16079" width="12.140625" style="12" bestFit="1" customWidth="1"/>
    <col min="16080" max="16081" width="13.140625" style="12" bestFit="1" customWidth="1"/>
    <col min="16082" max="16083" width="12.140625" style="12" bestFit="1" customWidth="1"/>
    <col min="16084" max="16085" width="13.140625" style="12" bestFit="1" customWidth="1"/>
    <col min="16086" max="16093" width="4.85546875" style="12" customWidth="1"/>
    <col min="16094" max="16094" width="21.42578125" style="12" customWidth="1"/>
    <col min="16095" max="16095" width="18.85546875" style="12" customWidth="1"/>
    <col min="16096" max="16298" width="8.85546875" style="12"/>
    <col min="16299" max="16321" width="9.140625" style="12" customWidth="1"/>
    <col min="16322" max="16322" width="8.85546875" style="12"/>
    <col min="16323" max="16384" width="9.140625" style="12" customWidth="1"/>
  </cols>
  <sheetData>
    <row r="1" spans="1:39" s="19" customFormat="1" ht="21" customHeight="1">
      <c r="A1" s="982" t="s">
        <v>0</v>
      </c>
      <c r="B1" s="983"/>
      <c r="C1" s="983"/>
      <c r="D1" s="984"/>
      <c r="E1" s="988" t="s">
        <v>1</v>
      </c>
      <c r="F1" s="988"/>
      <c r="G1" s="988"/>
      <c r="H1" s="989"/>
      <c r="I1" s="988"/>
      <c r="J1" s="988"/>
      <c r="K1" s="988"/>
      <c r="L1" s="988"/>
      <c r="M1" s="988"/>
      <c r="N1" s="988"/>
      <c r="O1" s="988"/>
      <c r="P1" s="988"/>
      <c r="Q1" s="990" t="s">
        <v>615</v>
      </c>
      <c r="R1" s="990"/>
      <c r="S1" s="990"/>
      <c r="T1" s="990"/>
      <c r="U1" s="990"/>
      <c r="V1" s="990"/>
      <c r="W1" s="990"/>
      <c r="X1" s="990"/>
      <c r="Y1" s="990"/>
      <c r="Z1" s="990"/>
      <c r="AA1" s="990"/>
      <c r="AB1" s="990"/>
      <c r="AC1" s="978" t="s">
        <v>616</v>
      </c>
      <c r="AD1" s="979"/>
      <c r="AE1" s="979"/>
      <c r="AF1" s="980"/>
      <c r="AG1" s="981" t="s">
        <v>150</v>
      </c>
      <c r="AH1" s="981"/>
      <c r="AI1" s="981"/>
      <c r="AJ1" s="981"/>
      <c r="AK1" s="831"/>
      <c r="AL1" s="832"/>
      <c r="AM1" s="31"/>
    </row>
    <row r="2" spans="1:39" s="27" customFormat="1" ht="19.5" customHeight="1" thickBot="1">
      <c r="A2" s="985"/>
      <c r="B2" s="986"/>
      <c r="C2" s="986"/>
      <c r="D2" s="987"/>
      <c r="E2" s="988"/>
      <c r="F2" s="988"/>
      <c r="G2" s="988"/>
      <c r="H2" s="989"/>
      <c r="I2" s="988"/>
      <c r="J2" s="988"/>
      <c r="K2" s="988"/>
      <c r="L2" s="988"/>
      <c r="M2" s="988"/>
      <c r="N2" s="988"/>
      <c r="O2" s="988"/>
      <c r="P2" s="988"/>
      <c r="Q2" s="990"/>
      <c r="R2" s="990"/>
      <c r="S2" s="990"/>
      <c r="T2" s="990"/>
      <c r="U2" s="990"/>
      <c r="V2" s="990"/>
      <c r="W2" s="990"/>
      <c r="X2" s="990"/>
      <c r="Y2" s="990"/>
      <c r="Z2" s="990"/>
      <c r="AA2" s="990"/>
      <c r="AB2" s="990"/>
      <c r="AC2" s="25" t="s">
        <v>4</v>
      </c>
      <c r="AD2" s="25" t="s">
        <v>5</v>
      </c>
      <c r="AE2" s="25" t="s">
        <v>6</v>
      </c>
      <c r="AF2" s="25" t="s">
        <v>7</v>
      </c>
      <c r="AG2" s="26" t="s">
        <v>4</v>
      </c>
      <c r="AH2" s="26" t="s">
        <v>5</v>
      </c>
      <c r="AI2" s="26" t="s">
        <v>6</v>
      </c>
      <c r="AJ2" s="26" t="s">
        <v>7</v>
      </c>
      <c r="AK2" s="831"/>
      <c r="AL2" s="832"/>
      <c r="AM2" s="32"/>
    </row>
    <row r="3" spans="1:39" ht="48.6" customHeight="1">
      <c r="A3" s="20" t="s">
        <v>8</v>
      </c>
      <c r="B3" s="42" t="s">
        <v>88</v>
      </c>
      <c r="C3" s="197" t="s">
        <v>289</v>
      </c>
      <c r="D3" s="21" t="s">
        <v>245</v>
      </c>
      <c r="E3" s="828" t="s">
        <v>190</v>
      </c>
      <c r="F3" s="828" t="s">
        <v>189</v>
      </c>
      <c r="G3" s="37" t="s">
        <v>152</v>
      </c>
      <c r="H3" s="199" t="s">
        <v>10</v>
      </c>
      <c r="I3" s="828" t="s">
        <v>227</v>
      </c>
      <c r="J3" s="22" t="s">
        <v>30</v>
      </c>
      <c r="K3" s="23" t="s">
        <v>12</v>
      </c>
      <c r="L3" s="22" t="s">
        <v>231</v>
      </c>
      <c r="M3" s="179" t="s">
        <v>230</v>
      </c>
      <c r="N3" s="828" t="s">
        <v>13</v>
      </c>
      <c r="O3" s="828" t="s">
        <v>153</v>
      </c>
      <c r="P3" s="828" t="s">
        <v>406</v>
      </c>
      <c r="Q3" s="24" t="s">
        <v>407</v>
      </c>
      <c r="R3" s="24" t="s">
        <v>408</v>
      </c>
      <c r="S3" s="24" t="s">
        <v>409</v>
      </c>
      <c r="T3" s="24" t="s">
        <v>410</v>
      </c>
      <c r="U3" s="24" t="s">
        <v>411</v>
      </c>
      <c r="V3" s="24" t="s">
        <v>412</v>
      </c>
      <c r="W3" s="13" t="s">
        <v>413</v>
      </c>
      <c r="X3" s="13" t="s">
        <v>414</v>
      </c>
      <c r="Y3" s="13" t="s">
        <v>415</v>
      </c>
      <c r="Z3" s="13" t="s">
        <v>416</v>
      </c>
      <c r="AA3" s="13" t="s">
        <v>417</v>
      </c>
      <c r="AB3" s="13" t="s">
        <v>418</v>
      </c>
      <c r="AC3" s="14" t="s">
        <v>419</v>
      </c>
      <c r="AD3" s="14" t="s">
        <v>420</v>
      </c>
      <c r="AE3" s="14" t="s">
        <v>421</v>
      </c>
      <c r="AF3" s="14" t="s">
        <v>422</v>
      </c>
      <c r="AG3" s="15" t="s">
        <v>423</v>
      </c>
      <c r="AH3" s="15" t="s">
        <v>424</v>
      </c>
      <c r="AI3" s="15" t="s">
        <v>425</v>
      </c>
      <c r="AJ3" s="15" t="s">
        <v>426</v>
      </c>
      <c r="AK3" s="28" t="s">
        <v>2</v>
      </c>
      <c r="AL3" s="29" t="s">
        <v>3</v>
      </c>
      <c r="AM3" s="34"/>
    </row>
    <row r="4" spans="1:39" s="27" customFormat="1">
      <c r="A4" s="30">
        <v>1</v>
      </c>
      <c r="B4" s="30">
        <v>2</v>
      </c>
      <c r="C4" s="198">
        <v>4</v>
      </c>
      <c r="D4" s="30">
        <v>5</v>
      </c>
      <c r="E4" s="30">
        <v>6</v>
      </c>
      <c r="F4" s="30">
        <v>7</v>
      </c>
      <c r="G4" s="33">
        <v>8</v>
      </c>
      <c r="H4" s="569">
        <v>9</v>
      </c>
      <c r="I4" s="30">
        <v>10</v>
      </c>
      <c r="J4" s="30">
        <v>11</v>
      </c>
      <c r="K4" s="30">
        <v>12</v>
      </c>
      <c r="L4" s="30">
        <v>13</v>
      </c>
      <c r="M4" s="30">
        <v>14</v>
      </c>
      <c r="N4" s="30">
        <v>15</v>
      </c>
      <c r="O4" s="30">
        <v>16</v>
      </c>
      <c r="P4" s="30">
        <v>17</v>
      </c>
      <c r="Q4" s="30">
        <v>18</v>
      </c>
      <c r="R4" s="30">
        <v>19</v>
      </c>
      <c r="S4" s="30">
        <v>20</v>
      </c>
      <c r="T4" s="30">
        <v>21</v>
      </c>
      <c r="U4" s="30">
        <v>22</v>
      </c>
      <c r="V4" s="30">
        <v>23</v>
      </c>
      <c r="W4" s="30">
        <v>24</v>
      </c>
      <c r="X4" s="30">
        <v>25</v>
      </c>
      <c r="Y4" s="30">
        <v>26</v>
      </c>
      <c r="Z4" s="30">
        <v>27</v>
      </c>
      <c r="AA4" s="30">
        <v>28</v>
      </c>
      <c r="AB4" s="30">
        <v>29</v>
      </c>
      <c r="AC4" s="30">
        <v>31</v>
      </c>
      <c r="AD4" s="30">
        <v>32</v>
      </c>
      <c r="AE4" s="30">
        <v>33</v>
      </c>
      <c r="AF4" s="30">
        <v>34</v>
      </c>
      <c r="AG4" s="30">
        <v>35</v>
      </c>
      <c r="AH4" s="30">
        <v>36</v>
      </c>
      <c r="AI4" s="30">
        <v>37</v>
      </c>
      <c r="AJ4" s="30">
        <v>38</v>
      </c>
      <c r="AK4" s="30">
        <v>43</v>
      </c>
      <c r="AL4" s="30">
        <v>44</v>
      </c>
      <c r="AM4" s="33">
        <v>45</v>
      </c>
    </row>
    <row r="5" spans="1:39" s="169" customFormat="1">
      <c r="A5" s="560">
        <v>1</v>
      </c>
      <c r="B5" s="560" t="str">
        <f>IF(C5="","","Альянс")</f>
        <v>Альянс</v>
      </c>
      <c r="C5" s="561" t="s">
        <v>695</v>
      </c>
      <c r="D5" s="905"/>
      <c r="E5" s="905"/>
      <c r="F5" s="933"/>
      <c r="G5" s="562" t="str">
        <f>IF(H5='Категорія витрат'!$B$2,'Категорія витрат'!$A$2,IF(H5='Категорія витрат'!$B$3,'Категорія витрат'!$A$3,IF(H5='Категорія витрат'!$B$4,'Категорія витрат'!$A$4,IF(H5='Категорія витрат'!$B$5,'Категорія витрат'!$A$5,IF(H5='Категорія витрат'!$B$6,'Категорія витрат'!$A$6,IF(H5='Категорія витрат'!$B$7,'Категорія витрат'!$A$7,IF(H5='Категорія витрат'!$B$8,'Категорія витрат'!$A$8,IF(H5='Категорія витрат'!$B$9,'Категорія витрат'!$A$9,IF(H5='Категорія витрат'!$B$10,'Категорія витрат'!$A$10,IF(H5='Категорія витрат'!$B$11,'Категорія витрат'!$A$11,IF(H5='Категорія витрат'!$B$12,'Категорія витрат'!$A$12,IF(H5='Категорія витрат'!$B$13,'Категорія витрат'!$A$13,IF(H5='Категорія витрат'!$B$14,'Категорія витрат'!$A$14,IF(H5='Категорія витрат'!$B$15,'Категорія витрат'!$A$15,IF(H5='Категорія витрат'!$B$16,'Категорія витрат'!$A$16,IF(H5='Категорія витрат'!$B$17,'Категорія витрат'!$A$17,IF(H5='Категорія витрат'!$B$18,'Категорія витрат'!$A$18,IF(H5='Категорія витрат'!$B$19,'Категорія витрат'!$A$19,IF(H5='Категорія витрат'!$B$20,'Категорія витрат'!$A$20,IF(H5='Категорія витрат'!$B$21,'Категорія витрат'!$A$21,IF(H5='Категорія витрат'!$B$22,'Категорія витрат'!$A$22,IF(H5='Категорія витрат'!$B$23,'Категорія витрат'!$A$23,IF(H5='Категорія витрат'!$B$24,'Категорія витрат'!$A$24,IF(H5='Категорія витрат'!$B$25,'Категорія витрат'!$A$25,IF(H5='Категорія витрат'!$B$26,'Категорія витрат'!$A$26,IF(H5='Категорія витрат'!$B$27,'Категорія витрат'!$A$27,IF(H5='Категорія витрат'!$B$28,'Категорія витрат'!$A$28,IF(H5='Категорія витрат'!$B$29,'Категорія витрат'!$A$29,IF(H5='Категорія витрат'!$B$30,'Категорія витрат'!$A$30,IF(H5='Категорія витрат'!$B$31,'Категорія витрат'!$A$31,""))))))))))))))))))))))))))))))</f>
        <v/>
      </c>
      <c r="H5" s="837"/>
      <c r="I5" s="568"/>
      <c r="J5" s="71"/>
      <c r="K5" s="166">
        <f t="shared" ref="K5:K36" si="0">SUM(Q5:AB5)</f>
        <v>0</v>
      </c>
      <c r="L5" s="563"/>
      <c r="M5" s="564"/>
      <c r="N5" s="71">
        <f>L5*M5</f>
        <v>0</v>
      </c>
      <c r="O5" s="835">
        <f>IF(I5='Категорія витрат'!$G$2,ROUND(N5*0.22,2),IF(I5='Категорія витрат'!$G$4,ROUND(N5*0.22,2),IF(I5='Категорія витрат'!$G$5,ROUND(N5*0.22,2),IF(I5='Категорія витрат'!$G$3,ROUND(N5*0.0841,2),0))))</f>
        <v>0</v>
      </c>
      <c r="P5" s="565">
        <f>(N5+O5)*K5</f>
        <v>0</v>
      </c>
      <c r="Q5" s="936"/>
      <c r="R5" s="936"/>
      <c r="S5" s="936"/>
      <c r="T5" s="936"/>
      <c r="U5" s="936"/>
      <c r="V5" s="936"/>
      <c r="W5" s="566"/>
      <c r="X5" s="566"/>
      <c r="Y5" s="566"/>
      <c r="Z5" s="566"/>
      <c r="AA5" s="566"/>
      <c r="AB5" s="566"/>
      <c r="AC5" s="167">
        <f t="shared" ref="AC5:AC68" si="1">(N5+O5)*AG5</f>
        <v>0</v>
      </c>
      <c r="AD5" s="167">
        <f t="shared" ref="AD5:AD68" si="2">(N5+O5)*AH5</f>
        <v>0</v>
      </c>
      <c r="AE5" s="167">
        <f t="shared" ref="AE5:AE68" si="3">(N5+O5)*AI5</f>
        <v>0</v>
      </c>
      <c r="AF5" s="167">
        <f t="shared" ref="AF5:AF68" si="4">(N5+O5)*AJ5</f>
        <v>0</v>
      </c>
      <c r="AG5" s="167">
        <f t="shared" ref="AG5:AG68" si="5">Q5+R5+S5</f>
        <v>0</v>
      </c>
      <c r="AH5" s="167">
        <f t="shared" ref="AH5:AH68" si="6">T5+U5+V5</f>
        <v>0</v>
      </c>
      <c r="AI5" s="167">
        <f t="shared" ref="AI5:AI68" si="7">W5+X5+Y5</f>
        <v>0</v>
      </c>
      <c r="AJ5" s="167">
        <f t="shared" ref="AJ5:AJ68" si="8">Z5+AA5+AB5</f>
        <v>0</v>
      </c>
      <c r="AK5" s="567"/>
      <c r="AL5" s="567"/>
      <c r="AM5" s="168"/>
    </row>
    <row r="6" spans="1:39" s="169" customFormat="1">
      <c r="A6" s="560">
        <v>2</v>
      </c>
      <c r="B6" s="560" t="str">
        <f t="shared" ref="B6:B36" si="9">IF(C6="","","Альянс")</f>
        <v>Альянс</v>
      </c>
      <c r="C6" s="561" t="s">
        <v>695</v>
      </c>
      <c r="D6" s="905"/>
      <c r="E6" s="905"/>
      <c r="F6" s="933"/>
      <c r="G6" s="562" t="str">
        <f>IF(H6='Категорія витрат'!$B$2,'Категорія витрат'!$A$2,IF(H6='Категорія витрат'!$B$3,'Категорія витрат'!$A$3,IF(H6='Категорія витрат'!$B$4,'Категорія витрат'!$A$4,IF(H6='Категорія витрат'!$B$5,'Категорія витрат'!$A$5,IF(H6='Категорія витрат'!$B$6,'Категорія витрат'!$A$6,IF(H6='Категорія витрат'!$B$7,'Категорія витрат'!$A$7,IF(H6='Категорія витрат'!$B$8,'Категорія витрат'!$A$8,IF(H6='Категорія витрат'!$B$9,'Категорія витрат'!$A$9,IF(H6='Категорія витрат'!$B$10,'Категорія витрат'!$A$10,IF(H6='Категорія витрат'!$B$11,'Категорія витрат'!$A$11,IF(H6='Категорія витрат'!$B$12,'Категорія витрат'!$A$12,IF(H6='Категорія витрат'!$B$13,'Категорія витрат'!$A$13,IF(H6='Категорія витрат'!$B$14,'Категорія витрат'!$A$14,IF(H6='Категорія витрат'!$B$15,'Категорія витрат'!$A$15,IF(H6='Категорія витрат'!$B$16,'Категорія витрат'!$A$16,IF(H6='Категорія витрат'!$B$17,'Категорія витрат'!$A$17,IF(H6='Категорія витрат'!$B$18,'Категорія витрат'!$A$18,IF(H6='Категорія витрат'!$B$19,'Категорія витрат'!$A$19,IF(H6='Категорія витрат'!$B$20,'Категорія витрат'!$A$20,IF(H6='Категорія витрат'!$B$21,'Категорія витрат'!$A$21,IF(H6='Категорія витрат'!$B$22,'Категорія витрат'!$A$22,IF(H6='Категорія витрат'!$B$23,'Категорія витрат'!$A$23,IF(H6='Категорія витрат'!$B$24,'Категорія витрат'!$A$24,IF(H6='Категорія витрат'!$B$25,'Категорія витрат'!$A$25,IF(H6='Категорія витрат'!$B$26,'Категорія витрат'!$A$26,IF(H6='Категорія витрат'!$B$27,'Категорія витрат'!$A$27,IF(H6='Категорія витрат'!$B$28,'Категорія витрат'!$A$28,IF(H6='Категорія витрат'!$B$29,'Категорія витрат'!$A$29,IF(H6='Категорія витрат'!$B$30,'Категорія витрат'!$A$30,IF(H6='Категорія витрат'!$B$31,'Категорія витрат'!$A$31,""))))))))))))))))))))))))))))))</f>
        <v/>
      </c>
      <c r="H6" s="837"/>
      <c r="I6" s="568"/>
      <c r="J6" s="71"/>
      <c r="K6" s="166">
        <f t="shared" si="0"/>
        <v>0</v>
      </c>
      <c r="L6" s="563"/>
      <c r="M6" s="564"/>
      <c r="N6" s="71">
        <f t="shared" ref="N6:N34" si="10">L6*M6</f>
        <v>0</v>
      </c>
      <c r="O6" s="835">
        <f>IF(I6='Категорія витрат'!$G$2,ROUND(N6*0.22,2),IF(I6='Категорія витрат'!$G$4,ROUND(N6*0.22,2),IF(I6='Категорія витрат'!$G$5,ROUND(N6*0.22,2),IF(I6='Категорія витрат'!$G$3,ROUND(N6*0.0841,2),0))))</f>
        <v>0</v>
      </c>
      <c r="P6" s="565">
        <f t="shared" ref="P6:P34" si="11">(N6+O6)*K6</f>
        <v>0</v>
      </c>
      <c r="Q6" s="936"/>
      <c r="R6" s="936"/>
      <c r="S6" s="936"/>
      <c r="T6" s="936"/>
      <c r="U6" s="936"/>
      <c r="V6" s="936"/>
      <c r="W6" s="566"/>
      <c r="X6" s="566"/>
      <c r="Y6" s="566"/>
      <c r="Z6" s="566"/>
      <c r="AA6" s="566"/>
      <c r="AB6" s="566"/>
      <c r="AC6" s="167">
        <f t="shared" si="1"/>
        <v>0</v>
      </c>
      <c r="AD6" s="167">
        <f t="shared" si="2"/>
        <v>0</v>
      </c>
      <c r="AE6" s="167">
        <f t="shared" si="3"/>
        <v>0</v>
      </c>
      <c r="AF6" s="167">
        <f t="shared" si="4"/>
        <v>0</v>
      </c>
      <c r="AG6" s="167">
        <f t="shared" si="5"/>
        <v>0</v>
      </c>
      <c r="AH6" s="167">
        <f t="shared" si="6"/>
        <v>0</v>
      </c>
      <c r="AI6" s="167">
        <f t="shared" si="7"/>
        <v>0</v>
      </c>
      <c r="AJ6" s="167">
        <f t="shared" si="8"/>
        <v>0</v>
      </c>
      <c r="AK6" s="567"/>
      <c r="AL6" s="567"/>
      <c r="AM6" s="168"/>
    </row>
    <row r="7" spans="1:39" s="169" customFormat="1">
      <c r="A7" s="560">
        <v>3</v>
      </c>
      <c r="B7" s="560" t="str">
        <f t="shared" si="9"/>
        <v>Альянс</v>
      </c>
      <c r="C7" s="561" t="s">
        <v>695</v>
      </c>
      <c r="D7" s="905"/>
      <c r="E7" s="905"/>
      <c r="F7" s="933"/>
      <c r="G7" s="562" t="str">
        <f>IF(H7='Категорія витрат'!$B$2,'Категорія витрат'!$A$2,IF(H7='Категорія витрат'!$B$3,'Категорія витрат'!$A$3,IF(H7='Категорія витрат'!$B$4,'Категорія витрат'!$A$4,IF(H7='Категорія витрат'!$B$5,'Категорія витрат'!$A$5,IF(H7='Категорія витрат'!$B$6,'Категорія витрат'!$A$6,IF(H7='Категорія витрат'!$B$7,'Категорія витрат'!$A$7,IF(H7='Категорія витрат'!$B$8,'Категорія витрат'!$A$8,IF(H7='Категорія витрат'!$B$9,'Категорія витрат'!$A$9,IF(H7='Категорія витрат'!$B$10,'Категорія витрат'!$A$10,IF(H7='Категорія витрат'!$B$11,'Категорія витрат'!$A$11,IF(H7='Категорія витрат'!$B$12,'Категорія витрат'!$A$12,IF(H7='Категорія витрат'!$B$13,'Категорія витрат'!$A$13,IF(H7='Категорія витрат'!$B$14,'Категорія витрат'!$A$14,IF(H7='Категорія витрат'!$B$15,'Категорія витрат'!$A$15,IF(H7='Категорія витрат'!$B$16,'Категорія витрат'!$A$16,IF(H7='Категорія витрат'!$B$17,'Категорія витрат'!$A$17,IF(H7='Категорія витрат'!$B$18,'Категорія витрат'!$A$18,IF(H7='Категорія витрат'!$B$19,'Категорія витрат'!$A$19,IF(H7='Категорія витрат'!$B$20,'Категорія витрат'!$A$20,IF(H7='Категорія витрат'!$B$21,'Категорія витрат'!$A$21,IF(H7='Категорія витрат'!$B$22,'Категорія витрат'!$A$22,IF(H7='Категорія витрат'!$B$23,'Категорія витрат'!$A$23,IF(H7='Категорія витрат'!$B$24,'Категорія витрат'!$A$24,IF(H7='Категорія витрат'!$B$25,'Категорія витрат'!$A$25,IF(H7='Категорія витрат'!$B$26,'Категорія витрат'!$A$26,IF(H7='Категорія витрат'!$B$27,'Категорія витрат'!$A$27,IF(H7='Категорія витрат'!$B$28,'Категорія витрат'!$A$28,IF(H7='Категорія витрат'!$B$29,'Категорія витрат'!$A$29,IF(H7='Категорія витрат'!$B$30,'Категорія витрат'!$A$30,IF(H7='Категорія витрат'!$B$31,'Категорія витрат'!$A$31,""))))))))))))))))))))))))))))))</f>
        <v/>
      </c>
      <c r="H7" s="837"/>
      <c r="I7" s="568"/>
      <c r="J7" s="71"/>
      <c r="K7" s="166">
        <f t="shared" si="0"/>
        <v>0</v>
      </c>
      <c r="L7" s="563"/>
      <c r="M7" s="564"/>
      <c r="N7" s="71">
        <f t="shared" si="10"/>
        <v>0</v>
      </c>
      <c r="O7" s="835">
        <f>IF(I7='Категорія витрат'!$G$2,ROUND(N7*0.22,2),IF(I7='Категорія витрат'!$G$4,ROUND(N7*0.22,2),IF(I7='Категорія витрат'!$G$5,ROUND(N7*0.22,2),IF(I7='Категорія витрат'!$G$3,ROUND(N7*0.0841,2),0))))</f>
        <v>0</v>
      </c>
      <c r="P7" s="565">
        <f t="shared" si="11"/>
        <v>0</v>
      </c>
      <c r="Q7" s="936"/>
      <c r="R7" s="936"/>
      <c r="S7" s="936"/>
      <c r="T7" s="936"/>
      <c r="U7" s="936"/>
      <c r="V7" s="936"/>
      <c r="W7" s="566"/>
      <c r="X7" s="566"/>
      <c r="Y7" s="566"/>
      <c r="Z7" s="566"/>
      <c r="AA7" s="566"/>
      <c r="AB7" s="566"/>
      <c r="AC7" s="167">
        <f t="shared" si="1"/>
        <v>0</v>
      </c>
      <c r="AD7" s="167">
        <f t="shared" si="2"/>
        <v>0</v>
      </c>
      <c r="AE7" s="167">
        <f t="shared" si="3"/>
        <v>0</v>
      </c>
      <c r="AF7" s="167">
        <f t="shared" si="4"/>
        <v>0</v>
      </c>
      <c r="AG7" s="167">
        <f t="shared" si="5"/>
        <v>0</v>
      </c>
      <c r="AH7" s="167">
        <f t="shared" si="6"/>
        <v>0</v>
      </c>
      <c r="AI7" s="167">
        <f t="shared" si="7"/>
        <v>0</v>
      </c>
      <c r="AJ7" s="167">
        <f t="shared" si="8"/>
        <v>0</v>
      </c>
      <c r="AK7" s="567"/>
      <c r="AL7" s="567"/>
      <c r="AM7" s="168"/>
    </row>
    <row r="8" spans="1:39" s="169" customFormat="1">
      <c r="A8" s="560">
        <v>4</v>
      </c>
      <c r="B8" s="560" t="str">
        <f t="shared" si="9"/>
        <v>Альянс</v>
      </c>
      <c r="C8" s="561" t="s">
        <v>695</v>
      </c>
      <c r="D8" s="905"/>
      <c r="E8" s="905"/>
      <c r="F8" s="933"/>
      <c r="G8" s="562" t="str">
        <f>IF(H8='Категорія витрат'!$B$2,'Категорія витрат'!$A$2,IF(H8='Категорія витрат'!$B$3,'Категорія витрат'!$A$3,IF(H8='Категорія витрат'!$B$4,'Категорія витрат'!$A$4,IF(H8='Категорія витрат'!$B$5,'Категорія витрат'!$A$5,IF(H8='Категорія витрат'!$B$6,'Категорія витрат'!$A$6,IF(H8='Категорія витрат'!$B$7,'Категорія витрат'!$A$7,IF(H8='Категорія витрат'!$B$8,'Категорія витрат'!$A$8,IF(H8='Категорія витрат'!$B$9,'Категорія витрат'!$A$9,IF(H8='Категорія витрат'!$B$10,'Категорія витрат'!$A$10,IF(H8='Категорія витрат'!$B$11,'Категорія витрат'!$A$11,IF(H8='Категорія витрат'!$B$12,'Категорія витрат'!$A$12,IF(H8='Категорія витрат'!$B$13,'Категорія витрат'!$A$13,IF(H8='Категорія витрат'!$B$14,'Категорія витрат'!$A$14,IF(H8='Категорія витрат'!$B$15,'Категорія витрат'!$A$15,IF(H8='Категорія витрат'!$B$16,'Категорія витрат'!$A$16,IF(H8='Категорія витрат'!$B$17,'Категорія витрат'!$A$17,IF(H8='Категорія витрат'!$B$18,'Категорія витрат'!$A$18,IF(H8='Категорія витрат'!$B$19,'Категорія витрат'!$A$19,IF(H8='Категорія витрат'!$B$20,'Категорія витрат'!$A$20,IF(H8='Категорія витрат'!$B$21,'Категорія витрат'!$A$21,IF(H8='Категорія витрат'!$B$22,'Категорія витрат'!$A$22,IF(H8='Категорія витрат'!$B$23,'Категорія витрат'!$A$23,IF(H8='Категорія витрат'!$B$24,'Категорія витрат'!$A$24,IF(H8='Категорія витрат'!$B$25,'Категорія витрат'!$A$25,IF(H8='Категорія витрат'!$B$26,'Категорія витрат'!$A$26,IF(H8='Категорія витрат'!$B$27,'Категорія витрат'!$A$27,IF(H8='Категорія витрат'!$B$28,'Категорія витрат'!$A$28,IF(H8='Категорія витрат'!$B$29,'Категорія витрат'!$A$29,IF(H8='Категорія витрат'!$B$30,'Категорія витрат'!$A$30,IF(H8='Категорія витрат'!$B$31,'Категорія витрат'!$A$31,""))))))))))))))))))))))))))))))</f>
        <v/>
      </c>
      <c r="H8" s="837"/>
      <c r="I8" s="568"/>
      <c r="J8" s="71"/>
      <c r="K8" s="166">
        <f t="shared" si="0"/>
        <v>0</v>
      </c>
      <c r="L8" s="71"/>
      <c r="M8" s="564"/>
      <c r="N8" s="71">
        <f t="shared" si="10"/>
        <v>0</v>
      </c>
      <c r="O8" s="835">
        <f>IF(I8='Категорія витрат'!$G$2,ROUND(N8*0.22,2),IF(I8='Категорія витрат'!$G$4,ROUND(N8*0.22,2),IF(I8='Категорія витрат'!$G$5,ROUND(N8*0.22,2),IF(I8='Категорія витрат'!$G$3,ROUND(N8*0.0841,2),0))))</f>
        <v>0</v>
      </c>
      <c r="P8" s="565">
        <f t="shared" si="11"/>
        <v>0</v>
      </c>
      <c r="Q8" s="936"/>
      <c r="R8" s="936"/>
      <c r="S8" s="936"/>
      <c r="T8" s="936"/>
      <c r="U8" s="936"/>
      <c r="V8" s="936"/>
      <c r="W8" s="566"/>
      <c r="X8" s="566"/>
      <c r="Y8" s="566"/>
      <c r="Z8" s="566"/>
      <c r="AA8" s="566"/>
      <c r="AB8" s="566"/>
      <c r="AC8" s="167">
        <f t="shared" si="1"/>
        <v>0</v>
      </c>
      <c r="AD8" s="167">
        <f t="shared" si="2"/>
        <v>0</v>
      </c>
      <c r="AE8" s="167">
        <f t="shared" si="3"/>
        <v>0</v>
      </c>
      <c r="AF8" s="167">
        <f t="shared" si="4"/>
        <v>0</v>
      </c>
      <c r="AG8" s="167">
        <f t="shared" si="5"/>
        <v>0</v>
      </c>
      <c r="AH8" s="167">
        <f t="shared" si="6"/>
        <v>0</v>
      </c>
      <c r="AI8" s="167">
        <f t="shared" si="7"/>
        <v>0</v>
      </c>
      <c r="AJ8" s="167">
        <f t="shared" si="8"/>
        <v>0</v>
      </c>
      <c r="AK8" s="567"/>
      <c r="AL8" s="567"/>
      <c r="AM8" s="168"/>
    </row>
    <row r="9" spans="1:39" s="169" customFormat="1">
      <c r="A9" s="560">
        <v>5</v>
      </c>
      <c r="B9" s="560" t="str">
        <f t="shared" si="9"/>
        <v>Альянс</v>
      </c>
      <c r="C9" s="561" t="s">
        <v>695</v>
      </c>
      <c r="D9" s="905"/>
      <c r="E9" s="905"/>
      <c r="F9" s="933"/>
      <c r="G9" s="562" t="str">
        <f>IF(H9='Категорія витрат'!$B$2,'Категорія витрат'!$A$2,IF(H9='Категорія витрат'!$B$3,'Категорія витрат'!$A$3,IF(H9='Категорія витрат'!$B$4,'Категорія витрат'!$A$4,IF(H9='Категорія витрат'!$B$5,'Категорія витрат'!$A$5,IF(H9='Категорія витрат'!$B$6,'Категорія витрат'!$A$6,IF(H9='Категорія витрат'!$B$7,'Категорія витрат'!$A$7,IF(H9='Категорія витрат'!$B$8,'Категорія витрат'!$A$8,IF(H9='Категорія витрат'!$B$9,'Категорія витрат'!$A$9,IF(H9='Категорія витрат'!$B$10,'Категорія витрат'!$A$10,IF(H9='Категорія витрат'!$B$11,'Категорія витрат'!$A$11,IF(H9='Категорія витрат'!$B$12,'Категорія витрат'!$A$12,IF(H9='Категорія витрат'!$B$13,'Категорія витрат'!$A$13,IF(H9='Категорія витрат'!$B$14,'Категорія витрат'!$A$14,IF(H9='Категорія витрат'!$B$15,'Категорія витрат'!$A$15,IF(H9='Категорія витрат'!$B$16,'Категорія витрат'!$A$16,IF(H9='Категорія витрат'!$B$17,'Категорія витрат'!$A$17,IF(H9='Категорія витрат'!$B$18,'Категорія витрат'!$A$18,IF(H9='Категорія витрат'!$B$19,'Категорія витрат'!$A$19,IF(H9='Категорія витрат'!$B$20,'Категорія витрат'!$A$20,IF(H9='Категорія витрат'!$B$21,'Категорія витрат'!$A$21,IF(H9='Категорія витрат'!$B$22,'Категорія витрат'!$A$22,IF(H9='Категорія витрат'!$B$23,'Категорія витрат'!$A$23,IF(H9='Категорія витрат'!$B$24,'Категорія витрат'!$A$24,IF(H9='Категорія витрат'!$B$25,'Категорія витрат'!$A$25,IF(H9='Категорія витрат'!$B$26,'Категорія витрат'!$A$26,IF(H9='Категорія витрат'!$B$27,'Категорія витрат'!$A$27,IF(H9='Категорія витрат'!$B$28,'Категорія витрат'!$A$28,IF(H9='Категорія витрат'!$B$29,'Категорія витрат'!$A$29,IF(H9='Категорія витрат'!$B$30,'Категорія витрат'!$A$30,IF(H9='Категорія витрат'!$B$31,'Категорія витрат'!$A$31,""))))))))))))))))))))))))))))))</f>
        <v/>
      </c>
      <c r="H9" s="837"/>
      <c r="I9" s="568"/>
      <c r="J9" s="71"/>
      <c r="K9" s="166">
        <f t="shared" si="0"/>
        <v>0</v>
      </c>
      <c r="L9" s="563"/>
      <c r="M9" s="564"/>
      <c r="N9" s="71">
        <f t="shared" si="10"/>
        <v>0</v>
      </c>
      <c r="O9" s="835">
        <f>IF(I9='Категорія витрат'!$G$2,ROUND(N9*0.22,2),IF(I9='Категорія витрат'!$G$4,ROUND(N9*0.22,2),IF(I9='Категорія витрат'!$G$5,ROUND(N9*0.22,2),IF(I9='Категорія витрат'!$G$3,ROUND(N9*0.0841,2),0))))</f>
        <v>0</v>
      </c>
      <c r="P9" s="565">
        <f t="shared" si="11"/>
        <v>0</v>
      </c>
      <c r="Q9" s="936"/>
      <c r="R9" s="936"/>
      <c r="S9" s="936"/>
      <c r="T9" s="936"/>
      <c r="U9" s="936"/>
      <c r="V9" s="936"/>
      <c r="W9" s="566"/>
      <c r="X9" s="566"/>
      <c r="Y9" s="566"/>
      <c r="Z9" s="566"/>
      <c r="AA9" s="566"/>
      <c r="AB9" s="566"/>
      <c r="AC9" s="167">
        <f t="shared" si="1"/>
        <v>0</v>
      </c>
      <c r="AD9" s="167">
        <f t="shared" si="2"/>
        <v>0</v>
      </c>
      <c r="AE9" s="167">
        <f t="shared" si="3"/>
        <v>0</v>
      </c>
      <c r="AF9" s="167">
        <f t="shared" si="4"/>
        <v>0</v>
      </c>
      <c r="AG9" s="167">
        <f t="shared" si="5"/>
        <v>0</v>
      </c>
      <c r="AH9" s="167">
        <f t="shared" si="6"/>
        <v>0</v>
      </c>
      <c r="AI9" s="167">
        <f t="shared" si="7"/>
        <v>0</v>
      </c>
      <c r="AJ9" s="167">
        <f t="shared" si="8"/>
        <v>0</v>
      </c>
      <c r="AK9" s="567"/>
      <c r="AL9" s="567"/>
      <c r="AM9" s="168"/>
    </row>
    <row r="10" spans="1:39" s="169" customFormat="1">
      <c r="A10" s="560">
        <v>6</v>
      </c>
      <c r="B10" s="560" t="str">
        <f t="shared" si="9"/>
        <v>Альянс</v>
      </c>
      <c r="C10" s="561" t="s">
        <v>695</v>
      </c>
      <c r="D10" s="905"/>
      <c r="E10" s="905"/>
      <c r="F10" s="933"/>
      <c r="G10" s="562" t="str">
        <f>IF(H10='Категорія витрат'!$B$2,'Категорія витрат'!$A$2,IF(H10='Категорія витрат'!$B$3,'Категорія витрат'!$A$3,IF(H10='Категорія витрат'!$B$4,'Категорія витрат'!$A$4,IF(H10='Категорія витрат'!$B$5,'Категорія витрат'!$A$5,IF(H10='Категорія витрат'!$B$6,'Категорія витрат'!$A$6,IF(H10='Категорія витрат'!$B$7,'Категорія витрат'!$A$7,IF(H10='Категорія витрат'!$B$8,'Категорія витрат'!$A$8,IF(H10='Категорія витрат'!$B$9,'Категорія витрат'!$A$9,IF(H10='Категорія витрат'!$B$10,'Категорія витрат'!$A$10,IF(H10='Категорія витрат'!$B$11,'Категорія витрат'!$A$11,IF(H10='Категорія витрат'!$B$12,'Категорія витрат'!$A$12,IF(H10='Категорія витрат'!$B$13,'Категорія витрат'!$A$13,IF(H10='Категорія витрат'!$B$14,'Категорія витрат'!$A$14,IF(H10='Категорія витрат'!$B$15,'Категорія витрат'!$A$15,IF(H10='Категорія витрат'!$B$16,'Категорія витрат'!$A$16,IF(H10='Категорія витрат'!$B$17,'Категорія витрат'!$A$17,IF(H10='Категорія витрат'!$B$18,'Категорія витрат'!$A$18,IF(H10='Категорія витрат'!$B$19,'Категорія витрат'!$A$19,IF(H10='Категорія витрат'!$B$20,'Категорія витрат'!$A$20,IF(H10='Категорія витрат'!$B$21,'Категорія витрат'!$A$21,IF(H10='Категорія витрат'!$B$22,'Категорія витрат'!$A$22,IF(H10='Категорія витрат'!$B$23,'Категорія витрат'!$A$23,IF(H10='Категорія витрат'!$B$24,'Категорія витрат'!$A$24,IF(H10='Категорія витрат'!$B$25,'Категорія витрат'!$A$25,IF(H10='Категорія витрат'!$B$26,'Категорія витрат'!$A$26,IF(H10='Категорія витрат'!$B$27,'Категорія витрат'!$A$27,IF(H10='Категорія витрат'!$B$28,'Категорія витрат'!$A$28,IF(H10='Категорія витрат'!$B$29,'Категорія витрат'!$A$29,IF(H10='Категорія витрат'!$B$30,'Категорія витрат'!$A$30,IF(H10='Категорія витрат'!$B$31,'Категорія витрат'!$A$31,""))))))))))))))))))))))))))))))</f>
        <v/>
      </c>
      <c r="H10" s="837"/>
      <c r="I10" s="568"/>
      <c r="J10" s="71"/>
      <c r="K10" s="166">
        <f t="shared" si="0"/>
        <v>0</v>
      </c>
      <c r="L10" s="563"/>
      <c r="M10" s="564"/>
      <c r="N10" s="71">
        <f t="shared" si="10"/>
        <v>0</v>
      </c>
      <c r="O10" s="835">
        <f>IF(I10='Категорія витрат'!$G$2,ROUND(N10*0.22,2),IF(I10='Категорія витрат'!$G$4,ROUND(N10*0.22,2),IF(I10='Категорія витрат'!$G$5,ROUND(N10*0.22,2),IF(I10='Категорія витрат'!$G$3,ROUND(N10*0.0841,2),0))))</f>
        <v>0</v>
      </c>
      <c r="P10" s="565">
        <f t="shared" si="11"/>
        <v>0</v>
      </c>
      <c r="Q10" s="936"/>
      <c r="R10" s="936"/>
      <c r="S10" s="936"/>
      <c r="T10" s="936"/>
      <c r="U10" s="936"/>
      <c r="V10" s="936"/>
      <c r="W10" s="566"/>
      <c r="X10" s="566"/>
      <c r="Y10" s="566"/>
      <c r="Z10" s="566"/>
      <c r="AA10" s="566"/>
      <c r="AB10" s="566"/>
      <c r="AC10" s="167">
        <f t="shared" si="1"/>
        <v>0</v>
      </c>
      <c r="AD10" s="167">
        <f t="shared" si="2"/>
        <v>0</v>
      </c>
      <c r="AE10" s="167">
        <f t="shared" si="3"/>
        <v>0</v>
      </c>
      <c r="AF10" s="167">
        <f t="shared" si="4"/>
        <v>0</v>
      </c>
      <c r="AG10" s="167">
        <f t="shared" si="5"/>
        <v>0</v>
      </c>
      <c r="AH10" s="167">
        <f t="shared" si="6"/>
        <v>0</v>
      </c>
      <c r="AI10" s="167">
        <f t="shared" si="7"/>
        <v>0</v>
      </c>
      <c r="AJ10" s="167">
        <f t="shared" si="8"/>
        <v>0</v>
      </c>
      <c r="AK10" s="567"/>
      <c r="AL10" s="567"/>
      <c r="AM10" s="168"/>
    </row>
    <row r="11" spans="1:39" s="169" customFormat="1">
      <c r="A11" s="560">
        <v>7</v>
      </c>
      <c r="B11" s="560" t="str">
        <f t="shared" si="9"/>
        <v>Альянс</v>
      </c>
      <c r="C11" s="561" t="s">
        <v>695</v>
      </c>
      <c r="D11" s="905"/>
      <c r="E11" s="905"/>
      <c r="F11" s="933"/>
      <c r="G11" s="562" t="str">
        <f>IF(H11='Категорія витрат'!$B$2,'Категорія витрат'!$A$2,IF(H11='Категорія витрат'!$B$3,'Категорія витрат'!$A$3,IF(H11='Категорія витрат'!$B$4,'Категорія витрат'!$A$4,IF(H11='Категорія витрат'!$B$5,'Категорія витрат'!$A$5,IF(H11='Категорія витрат'!$B$6,'Категорія витрат'!$A$6,IF(H11='Категорія витрат'!$B$7,'Категорія витрат'!$A$7,IF(H11='Категорія витрат'!$B$8,'Категорія витрат'!$A$8,IF(H11='Категорія витрат'!$B$9,'Категорія витрат'!$A$9,IF(H11='Категорія витрат'!$B$10,'Категорія витрат'!$A$10,IF(H11='Категорія витрат'!$B$11,'Категорія витрат'!$A$11,IF(H11='Категорія витрат'!$B$12,'Категорія витрат'!$A$12,IF(H11='Категорія витрат'!$B$13,'Категорія витрат'!$A$13,IF(H11='Категорія витрат'!$B$14,'Категорія витрат'!$A$14,IF(H11='Категорія витрат'!$B$15,'Категорія витрат'!$A$15,IF(H11='Категорія витрат'!$B$16,'Категорія витрат'!$A$16,IF(H11='Категорія витрат'!$B$17,'Категорія витрат'!$A$17,IF(H11='Категорія витрат'!$B$18,'Категорія витрат'!$A$18,IF(H11='Категорія витрат'!$B$19,'Категорія витрат'!$A$19,IF(H11='Категорія витрат'!$B$20,'Категорія витрат'!$A$20,IF(H11='Категорія витрат'!$B$21,'Категорія витрат'!$A$21,IF(H11='Категорія витрат'!$B$22,'Категорія витрат'!$A$22,IF(H11='Категорія витрат'!$B$23,'Категорія витрат'!$A$23,IF(H11='Категорія витрат'!$B$24,'Категорія витрат'!$A$24,IF(H11='Категорія витрат'!$B$25,'Категорія витрат'!$A$25,IF(H11='Категорія витрат'!$B$26,'Категорія витрат'!$A$26,IF(H11='Категорія витрат'!$B$27,'Категорія витрат'!$A$27,IF(H11='Категорія витрат'!$B$28,'Категорія витрат'!$A$28,IF(H11='Категорія витрат'!$B$29,'Категорія витрат'!$A$29,IF(H11='Категорія витрат'!$B$30,'Категорія витрат'!$A$30,IF(H11='Категорія витрат'!$B$31,'Категорія витрат'!$A$31,""))))))))))))))))))))))))))))))</f>
        <v/>
      </c>
      <c r="H11" s="837"/>
      <c r="I11" s="568"/>
      <c r="J11" s="71"/>
      <c r="K11" s="166">
        <f t="shared" si="0"/>
        <v>0</v>
      </c>
      <c r="L11" s="563"/>
      <c r="M11" s="564"/>
      <c r="N11" s="71">
        <f t="shared" si="10"/>
        <v>0</v>
      </c>
      <c r="O11" s="835">
        <f>IF(I11='Категорія витрат'!$G$2,ROUND(N11*0.22,2),IF(I11='Категорія витрат'!$G$4,ROUND(N11*0.22,2),IF(I11='Категорія витрат'!$G$5,ROUND(N11*0.22,2),IF(I11='Категорія витрат'!$G$3,ROUND(N11*0.0841,2),0))))</f>
        <v>0</v>
      </c>
      <c r="P11" s="565">
        <f t="shared" si="11"/>
        <v>0</v>
      </c>
      <c r="Q11" s="936"/>
      <c r="R11" s="936"/>
      <c r="S11" s="936"/>
      <c r="T11" s="936"/>
      <c r="U11" s="936"/>
      <c r="V11" s="936"/>
      <c r="W11" s="566"/>
      <c r="X11" s="566"/>
      <c r="Y11" s="566"/>
      <c r="Z11" s="566"/>
      <c r="AA11" s="566"/>
      <c r="AB11" s="566"/>
      <c r="AC11" s="167">
        <f t="shared" si="1"/>
        <v>0</v>
      </c>
      <c r="AD11" s="167">
        <f t="shared" si="2"/>
        <v>0</v>
      </c>
      <c r="AE11" s="167">
        <f t="shared" si="3"/>
        <v>0</v>
      </c>
      <c r="AF11" s="167">
        <f t="shared" si="4"/>
        <v>0</v>
      </c>
      <c r="AG11" s="167">
        <f t="shared" si="5"/>
        <v>0</v>
      </c>
      <c r="AH11" s="167">
        <f t="shared" si="6"/>
        <v>0</v>
      </c>
      <c r="AI11" s="167">
        <f t="shared" si="7"/>
        <v>0</v>
      </c>
      <c r="AJ11" s="167">
        <f t="shared" si="8"/>
        <v>0</v>
      </c>
      <c r="AK11" s="567"/>
      <c r="AL11" s="567"/>
      <c r="AM11" s="168"/>
    </row>
    <row r="12" spans="1:39" s="169" customFormat="1">
      <c r="A12" s="560">
        <v>8</v>
      </c>
      <c r="B12" s="560" t="str">
        <f t="shared" si="9"/>
        <v>Альянс</v>
      </c>
      <c r="C12" s="561" t="s">
        <v>695</v>
      </c>
      <c r="D12" s="905"/>
      <c r="E12" s="905"/>
      <c r="F12" s="933"/>
      <c r="G12" s="562" t="str">
        <f>IF(H12='Категорія витрат'!$B$2,'Категорія витрат'!$A$2,IF(H12='Категорія витрат'!$B$3,'Категорія витрат'!$A$3,IF(H12='Категорія витрат'!$B$4,'Категорія витрат'!$A$4,IF(H12='Категорія витрат'!$B$5,'Категорія витрат'!$A$5,IF(H12='Категорія витрат'!$B$6,'Категорія витрат'!$A$6,IF(H12='Категорія витрат'!$B$7,'Категорія витрат'!$A$7,IF(H12='Категорія витрат'!$B$8,'Категорія витрат'!$A$8,IF(H12='Категорія витрат'!$B$9,'Категорія витрат'!$A$9,IF(H12='Категорія витрат'!$B$10,'Категорія витрат'!$A$10,IF(H12='Категорія витрат'!$B$11,'Категорія витрат'!$A$11,IF(H12='Категорія витрат'!$B$12,'Категорія витрат'!$A$12,IF(H12='Категорія витрат'!$B$13,'Категорія витрат'!$A$13,IF(H12='Категорія витрат'!$B$14,'Категорія витрат'!$A$14,IF(H12='Категорія витрат'!$B$15,'Категорія витрат'!$A$15,IF(H12='Категорія витрат'!$B$16,'Категорія витрат'!$A$16,IF(H12='Категорія витрат'!$B$17,'Категорія витрат'!$A$17,IF(H12='Категорія витрат'!$B$18,'Категорія витрат'!$A$18,IF(H12='Категорія витрат'!$B$19,'Категорія витрат'!$A$19,IF(H12='Категорія витрат'!$B$20,'Категорія витрат'!$A$20,IF(H12='Категорія витрат'!$B$21,'Категорія витрат'!$A$21,IF(H12='Категорія витрат'!$B$22,'Категорія витрат'!$A$22,IF(H12='Категорія витрат'!$B$23,'Категорія витрат'!$A$23,IF(H12='Категорія витрат'!$B$24,'Категорія витрат'!$A$24,IF(H12='Категорія витрат'!$B$25,'Категорія витрат'!$A$25,IF(H12='Категорія витрат'!$B$26,'Категорія витрат'!$A$26,IF(H12='Категорія витрат'!$B$27,'Категорія витрат'!$A$27,IF(H12='Категорія витрат'!$B$28,'Категорія витрат'!$A$28,IF(H12='Категорія витрат'!$B$29,'Категорія витрат'!$A$29,IF(H12='Категорія витрат'!$B$30,'Категорія витрат'!$A$30,IF(H12='Категорія витрат'!$B$31,'Категорія витрат'!$A$31,""))))))))))))))))))))))))))))))</f>
        <v/>
      </c>
      <c r="H12" s="837"/>
      <c r="I12" s="568"/>
      <c r="J12" s="71"/>
      <c r="K12" s="166">
        <f t="shared" si="0"/>
        <v>0</v>
      </c>
      <c r="L12" s="563"/>
      <c r="M12" s="564"/>
      <c r="N12" s="71">
        <f t="shared" si="10"/>
        <v>0</v>
      </c>
      <c r="O12" s="835">
        <f>IF(I12='Категорія витрат'!$G$2,ROUND(N12*0.22,2),IF(I12='Категорія витрат'!$G$4,ROUND(N12*0.22,2),IF(I12='Категорія витрат'!$G$5,ROUND(N12*0.22,2),IF(I12='Категорія витрат'!$G$3,ROUND(N12*0.0841,2),0))))</f>
        <v>0</v>
      </c>
      <c r="P12" s="565">
        <f t="shared" si="11"/>
        <v>0</v>
      </c>
      <c r="Q12" s="936"/>
      <c r="R12" s="936"/>
      <c r="S12" s="936"/>
      <c r="T12" s="936"/>
      <c r="U12" s="936"/>
      <c r="V12" s="936"/>
      <c r="W12" s="566"/>
      <c r="X12" s="566"/>
      <c r="Y12" s="566"/>
      <c r="Z12" s="566"/>
      <c r="AA12" s="566"/>
      <c r="AB12" s="566"/>
      <c r="AC12" s="167">
        <f t="shared" si="1"/>
        <v>0</v>
      </c>
      <c r="AD12" s="167">
        <f t="shared" si="2"/>
        <v>0</v>
      </c>
      <c r="AE12" s="167">
        <f t="shared" si="3"/>
        <v>0</v>
      </c>
      <c r="AF12" s="167">
        <f t="shared" si="4"/>
        <v>0</v>
      </c>
      <c r="AG12" s="167">
        <f t="shared" si="5"/>
        <v>0</v>
      </c>
      <c r="AH12" s="167">
        <f t="shared" si="6"/>
        <v>0</v>
      </c>
      <c r="AI12" s="167">
        <f t="shared" si="7"/>
        <v>0</v>
      </c>
      <c r="AJ12" s="167">
        <f t="shared" si="8"/>
        <v>0</v>
      </c>
      <c r="AK12" s="567"/>
      <c r="AL12" s="567"/>
      <c r="AM12" s="168"/>
    </row>
    <row r="13" spans="1:39" s="169" customFormat="1">
      <c r="A13" s="560">
        <v>9</v>
      </c>
      <c r="B13" s="560" t="str">
        <f t="shared" si="9"/>
        <v>Альянс</v>
      </c>
      <c r="C13" s="561" t="s">
        <v>695</v>
      </c>
      <c r="D13" s="905"/>
      <c r="E13" s="905"/>
      <c r="F13" s="933"/>
      <c r="G13" s="562" t="str">
        <f>IF(H13='Категорія витрат'!$B$2,'Категорія витрат'!$A$2,IF(H13='Категорія витрат'!$B$3,'Категорія витрат'!$A$3,IF(H13='Категорія витрат'!$B$4,'Категорія витрат'!$A$4,IF(H13='Категорія витрат'!$B$5,'Категорія витрат'!$A$5,IF(H13='Категорія витрат'!$B$6,'Категорія витрат'!$A$6,IF(H13='Категорія витрат'!$B$7,'Категорія витрат'!$A$7,IF(H13='Категорія витрат'!$B$8,'Категорія витрат'!$A$8,IF(H13='Категорія витрат'!$B$9,'Категорія витрат'!$A$9,IF(H13='Категорія витрат'!$B$10,'Категорія витрат'!$A$10,IF(H13='Категорія витрат'!$B$11,'Категорія витрат'!$A$11,IF(H13='Категорія витрат'!$B$12,'Категорія витрат'!$A$12,IF(H13='Категорія витрат'!$B$13,'Категорія витрат'!$A$13,IF(H13='Категорія витрат'!$B$14,'Категорія витрат'!$A$14,IF(H13='Категорія витрат'!$B$15,'Категорія витрат'!$A$15,IF(H13='Категорія витрат'!$B$16,'Категорія витрат'!$A$16,IF(H13='Категорія витрат'!$B$17,'Категорія витрат'!$A$17,IF(H13='Категорія витрат'!$B$18,'Категорія витрат'!$A$18,IF(H13='Категорія витрат'!$B$19,'Категорія витрат'!$A$19,IF(H13='Категорія витрат'!$B$20,'Категорія витрат'!$A$20,IF(H13='Категорія витрат'!$B$21,'Категорія витрат'!$A$21,IF(H13='Категорія витрат'!$B$22,'Категорія витрат'!$A$22,IF(H13='Категорія витрат'!$B$23,'Категорія витрат'!$A$23,IF(H13='Категорія витрат'!$B$24,'Категорія витрат'!$A$24,IF(H13='Категорія витрат'!$B$25,'Категорія витрат'!$A$25,IF(H13='Категорія витрат'!$B$26,'Категорія витрат'!$A$26,IF(H13='Категорія витрат'!$B$27,'Категорія витрат'!$A$27,IF(H13='Категорія витрат'!$B$28,'Категорія витрат'!$A$28,IF(H13='Категорія витрат'!$B$29,'Категорія витрат'!$A$29,IF(H13='Категорія витрат'!$B$30,'Категорія витрат'!$A$30,IF(H13='Категорія витрат'!$B$31,'Категорія витрат'!$A$31,""))))))))))))))))))))))))))))))</f>
        <v/>
      </c>
      <c r="H13" s="837"/>
      <c r="I13" s="568"/>
      <c r="J13" s="71"/>
      <c r="K13" s="166">
        <f t="shared" si="0"/>
        <v>0</v>
      </c>
      <c r="L13" s="563"/>
      <c r="M13" s="564"/>
      <c r="N13" s="71">
        <f t="shared" si="10"/>
        <v>0</v>
      </c>
      <c r="O13" s="835">
        <f>IF(I13='Категорія витрат'!$G$2,ROUND(N13*0.22,2),IF(I13='Категорія витрат'!$G$4,ROUND(N13*0.22,2),IF(I13='Категорія витрат'!$G$5,ROUND(N13*0.22,2),IF(I13='Категорія витрат'!$G$3,ROUND(N13*0.0841,2),0))))</f>
        <v>0</v>
      </c>
      <c r="P13" s="565">
        <f t="shared" si="11"/>
        <v>0</v>
      </c>
      <c r="Q13" s="936"/>
      <c r="R13" s="936"/>
      <c r="S13" s="936"/>
      <c r="T13" s="936"/>
      <c r="U13" s="936"/>
      <c r="V13" s="936"/>
      <c r="W13" s="566"/>
      <c r="X13" s="566"/>
      <c r="Y13" s="566"/>
      <c r="Z13" s="566"/>
      <c r="AA13" s="566"/>
      <c r="AB13" s="566"/>
      <c r="AC13" s="167">
        <f t="shared" si="1"/>
        <v>0</v>
      </c>
      <c r="AD13" s="167">
        <f t="shared" si="2"/>
        <v>0</v>
      </c>
      <c r="AE13" s="167">
        <f t="shared" si="3"/>
        <v>0</v>
      </c>
      <c r="AF13" s="167">
        <f t="shared" si="4"/>
        <v>0</v>
      </c>
      <c r="AG13" s="167">
        <f t="shared" si="5"/>
        <v>0</v>
      </c>
      <c r="AH13" s="167">
        <f t="shared" si="6"/>
        <v>0</v>
      </c>
      <c r="AI13" s="167">
        <f t="shared" si="7"/>
        <v>0</v>
      </c>
      <c r="AJ13" s="167">
        <f t="shared" si="8"/>
        <v>0</v>
      </c>
      <c r="AK13" s="567"/>
      <c r="AL13" s="567"/>
      <c r="AM13" s="168"/>
    </row>
    <row r="14" spans="1:39" s="169" customFormat="1">
      <c r="A14" s="560">
        <v>10</v>
      </c>
      <c r="B14" s="560" t="str">
        <f t="shared" si="9"/>
        <v>Альянс</v>
      </c>
      <c r="C14" s="561" t="s">
        <v>695</v>
      </c>
      <c r="D14" s="905"/>
      <c r="E14" s="905"/>
      <c r="F14" s="933"/>
      <c r="G14" s="562" t="str">
        <f>IF(H14='Категорія витрат'!$B$2,'Категорія витрат'!$A$2,IF(H14='Категорія витрат'!$B$3,'Категорія витрат'!$A$3,IF(H14='Категорія витрат'!$B$4,'Категорія витрат'!$A$4,IF(H14='Категорія витрат'!$B$5,'Категорія витрат'!$A$5,IF(H14='Категорія витрат'!$B$6,'Категорія витрат'!$A$6,IF(H14='Категорія витрат'!$B$7,'Категорія витрат'!$A$7,IF(H14='Категорія витрат'!$B$8,'Категорія витрат'!$A$8,IF(H14='Категорія витрат'!$B$9,'Категорія витрат'!$A$9,IF(H14='Категорія витрат'!$B$10,'Категорія витрат'!$A$10,IF(H14='Категорія витрат'!$B$11,'Категорія витрат'!$A$11,IF(H14='Категорія витрат'!$B$12,'Категорія витрат'!$A$12,IF(H14='Категорія витрат'!$B$13,'Категорія витрат'!$A$13,IF(H14='Категорія витрат'!$B$14,'Категорія витрат'!$A$14,IF(H14='Категорія витрат'!$B$15,'Категорія витрат'!$A$15,IF(H14='Категорія витрат'!$B$16,'Категорія витрат'!$A$16,IF(H14='Категорія витрат'!$B$17,'Категорія витрат'!$A$17,IF(H14='Категорія витрат'!$B$18,'Категорія витрат'!$A$18,IF(H14='Категорія витрат'!$B$19,'Категорія витрат'!$A$19,IF(H14='Категорія витрат'!$B$20,'Категорія витрат'!$A$20,IF(H14='Категорія витрат'!$B$21,'Категорія витрат'!$A$21,IF(H14='Категорія витрат'!$B$22,'Категорія витрат'!$A$22,IF(H14='Категорія витрат'!$B$23,'Категорія витрат'!$A$23,IF(H14='Категорія витрат'!$B$24,'Категорія витрат'!$A$24,IF(H14='Категорія витрат'!$B$25,'Категорія витрат'!$A$25,IF(H14='Категорія витрат'!$B$26,'Категорія витрат'!$A$26,IF(H14='Категорія витрат'!$B$27,'Категорія витрат'!$A$27,IF(H14='Категорія витрат'!$B$28,'Категорія витрат'!$A$28,IF(H14='Категорія витрат'!$B$29,'Категорія витрат'!$A$29,IF(H14='Категорія витрат'!$B$30,'Категорія витрат'!$A$30,IF(H14='Категорія витрат'!$B$31,'Категорія витрат'!$A$31,""))))))))))))))))))))))))))))))</f>
        <v/>
      </c>
      <c r="H14" s="837"/>
      <c r="I14" s="568"/>
      <c r="J14" s="71"/>
      <c r="K14" s="166">
        <f t="shared" si="0"/>
        <v>0</v>
      </c>
      <c r="L14" s="563"/>
      <c r="M14" s="564"/>
      <c r="N14" s="71">
        <f t="shared" si="10"/>
        <v>0</v>
      </c>
      <c r="O14" s="835">
        <f>IF(I14='Категорія витрат'!$G$2,ROUND(N14*0.22,2),IF(I14='Категорія витрат'!$G$4,ROUND(N14*0.22,2),IF(I14='Категорія витрат'!$G$5,ROUND(N14*0.22,2),IF(I14='Категорія витрат'!$G$3,ROUND(N14*0.0841,2),0))))</f>
        <v>0</v>
      </c>
      <c r="P14" s="565">
        <f t="shared" si="11"/>
        <v>0</v>
      </c>
      <c r="Q14" s="936"/>
      <c r="R14" s="936"/>
      <c r="S14" s="936"/>
      <c r="T14" s="936"/>
      <c r="U14" s="936"/>
      <c r="V14" s="936"/>
      <c r="W14" s="566"/>
      <c r="X14" s="566"/>
      <c r="Y14" s="566"/>
      <c r="Z14" s="566"/>
      <c r="AA14" s="566"/>
      <c r="AB14" s="566"/>
      <c r="AC14" s="167">
        <f t="shared" si="1"/>
        <v>0</v>
      </c>
      <c r="AD14" s="167">
        <f t="shared" si="2"/>
        <v>0</v>
      </c>
      <c r="AE14" s="167">
        <f t="shared" si="3"/>
        <v>0</v>
      </c>
      <c r="AF14" s="167">
        <f t="shared" si="4"/>
        <v>0</v>
      </c>
      <c r="AG14" s="167">
        <f t="shared" si="5"/>
        <v>0</v>
      </c>
      <c r="AH14" s="167">
        <f t="shared" si="6"/>
        <v>0</v>
      </c>
      <c r="AI14" s="167">
        <f t="shared" si="7"/>
        <v>0</v>
      </c>
      <c r="AJ14" s="167">
        <f t="shared" si="8"/>
        <v>0</v>
      </c>
      <c r="AK14" s="567"/>
      <c r="AL14" s="567"/>
      <c r="AM14" s="168"/>
    </row>
    <row r="15" spans="1:39" s="169" customFormat="1">
      <c r="A15" s="560">
        <v>11</v>
      </c>
      <c r="B15" s="560" t="str">
        <f t="shared" si="9"/>
        <v>Альянс</v>
      </c>
      <c r="C15" s="561" t="s">
        <v>695</v>
      </c>
      <c r="D15" s="905"/>
      <c r="E15" s="905"/>
      <c r="F15" s="933"/>
      <c r="G15" s="562" t="str">
        <f>IF(H15='Категорія витрат'!$B$2,'Категорія витрат'!$A$2,IF(H15='Категорія витрат'!$B$3,'Категорія витрат'!$A$3,IF(H15='Категорія витрат'!$B$4,'Категорія витрат'!$A$4,IF(H15='Категорія витрат'!$B$5,'Категорія витрат'!$A$5,IF(H15='Категорія витрат'!$B$6,'Категорія витрат'!$A$6,IF(H15='Категорія витрат'!$B$7,'Категорія витрат'!$A$7,IF(H15='Категорія витрат'!$B$8,'Категорія витрат'!$A$8,IF(H15='Категорія витрат'!$B$9,'Категорія витрат'!$A$9,IF(H15='Категорія витрат'!$B$10,'Категорія витрат'!$A$10,IF(H15='Категорія витрат'!$B$11,'Категорія витрат'!$A$11,IF(H15='Категорія витрат'!$B$12,'Категорія витрат'!$A$12,IF(H15='Категорія витрат'!$B$13,'Категорія витрат'!$A$13,IF(H15='Категорія витрат'!$B$14,'Категорія витрат'!$A$14,IF(H15='Категорія витрат'!$B$15,'Категорія витрат'!$A$15,IF(H15='Категорія витрат'!$B$16,'Категорія витрат'!$A$16,IF(H15='Категорія витрат'!$B$17,'Категорія витрат'!$A$17,IF(H15='Категорія витрат'!$B$18,'Категорія витрат'!$A$18,IF(H15='Категорія витрат'!$B$19,'Категорія витрат'!$A$19,IF(H15='Категорія витрат'!$B$20,'Категорія витрат'!$A$20,IF(H15='Категорія витрат'!$B$21,'Категорія витрат'!$A$21,IF(H15='Категорія витрат'!$B$22,'Категорія витрат'!$A$22,IF(H15='Категорія витрат'!$B$23,'Категорія витрат'!$A$23,IF(H15='Категорія витрат'!$B$24,'Категорія витрат'!$A$24,IF(H15='Категорія витрат'!$B$25,'Категорія витрат'!$A$25,IF(H15='Категорія витрат'!$B$26,'Категорія витрат'!$A$26,IF(H15='Категорія витрат'!$B$27,'Категорія витрат'!$A$27,IF(H15='Категорія витрат'!$B$28,'Категорія витрат'!$A$28,IF(H15='Категорія витрат'!$B$29,'Категорія витрат'!$A$29,IF(H15='Категорія витрат'!$B$30,'Категорія витрат'!$A$30,IF(H15='Категорія витрат'!$B$31,'Категорія витрат'!$A$31,""))))))))))))))))))))))))))))))</f>
        <v/>
      </c>
      <c r="H15" s="837"/>
      <c r="I15" s="568"/>
      <c r="J15" s="71"/>
      <c r="K15" s="166">
        <f t="shared" si="0"/>
        <v>0</v>
      </c>
      <c r="L15" s="563"/>
      <c r="M15" s="564"/>
      <c r="N15" s="71">
        <f t="shared" si="10"/>
        <v>0</v>
      </c>
      <c r="O15" s="835">
        <f>IF(I15='Категорія витрат'!$G$2,ROUND(N15*0.22,2),IF(I15='Категорія витрат'!$G$4,ROUND(N15*0.22,2),IF(I15='Категорія витрат'!$G$5,ROUND(N15*0.22,2),IF(I15='Категорія витрат'!$G$3,ROUND(N15*0.0841,2),0))))</f>
        <v>0</v>
      </c>
      <c r="P15" s="565">
        <f t="shared" si="11"/>
        <v>0</v>
      </c>
      <c r="Q15" s="936"/>
      <c r="R15" s="936"/>
      <c r="S15" s="936"/>
      <c r="T15" s="936"/>
      <c r="U15" s="936"/>
      <c r="V15" s="936"/>
      <c r="W15" s="566"/>
      <c r="X15" s="566"/>
      <c r="Y15" s="566"/>
      <c r="Z15" s="566"/>
      <c r="AA15" s="566"/>
      <c r="AB15" s="566"/>
      <c r="AC15" s="167">
        <f t="shared" si="1"/>
        <v>0</v>
      </c>
      <c r="AD15" s="167">
        <f t="shared" si="2"/>
        <v>0</v>
      </c>
      <c r="AE15" s="167">
        <f t="shared" si="3"/>
        <v>0</v>
      </c>
      <c r="AF15" s="167">
        <f t="shared" si="4"/>
        <v>0</v>
      </c>
      <c r="AG15" s="167">
        <f t="shared" si="5"/>
        <v>0</v>
      </c>
      <c r="AH15" s="167">
        <f t="shared" si="6"/>
        <v>0</v>
      </c>
      <c r="AI15" s="167">
        <f t="shared" si="7"/>
        <v>0</v>
      </c>
      <c r="AJ15" s="167">
        <f t="shared" si="8"/>
        <v>0</v>
      </c>
      <c r="AK15" s="567"/>
      <c r="AL15" s="567"/>
      <c r="AM15" s="168"/>
    </row>
    <row r="16" spans="1:39" s="169" customFormat="1">
      <c r="A16" s="560">
        <v>12</v>
      </c>
      <c r="B16" s="560" t="str">
        <f t="shared" si="9"/>
        <v>Альянс</v>
      </c>
      <c r="C16" s="561" t="s">
        <v>695</v>
      </c>
      <c r="D16" s="905"/>
      <c r="E16" s="905"/>
      <c r="F16" s="933"/>
      <c r="G16" s="562" t="str">
        <f>IF(H16='Категорія витрат'!$B$2,'Категорія витрат'!$A$2,IF(H16='Категорія витрат'!$B$3,'Категорія витрат'!$A$3,IF(H16='Категорія витрат'!$B$4,'Категорія витрат'!$A$4,IF(H16='Категорія витрат'!$B$5,'Категорія витрат'!$A$5,IF(H16='Категорія витрат'!$B$6,'Категорія витрат'!$A$6,IF(H16='Категорія витрат'!$B$7,'Категорія витрат'!$A$7,IF(H16='Категорія витрат'!$B$8,'Категорія витрат'!$A$8,IF(H16='Категорія витрат'!$B$9,'Категорія витрат'!$A$9,IF(H16='Категорія витрат'!$B$10,'Категорія витрат'!$A$10,IF(H16='Категорія витрат'!$B$11,'Категорія витрат'!$A$11,IF(H16='Категорія витрат'!$B$12,'Категорія витрат'!$A$12,IF(H16='Категорія витрат'!$B$13,'Категорія витрат'!$A$13,IF(H16='Категорія витрат'!$B$14,'Категорія витрат'!$A$14,IF(H16='Категорія витрат'!$B$15,'Категорія витрат'!$A$15,IF(H16='Категорія витрат'!$B$16,'Категорія витрат'!$A$16,IF(H16='Категорія витрат'!$B$17,'Категорія витрат'!$A$17,IF(H16='Категорія витрат'!$B$18,'Категорія витрат'!$A$18,IF(H16='Категорія витрат'!$B$19,'Категорія витрат'!$A$19,IF(H16='Категорія витрат'!$B$20,'Категорія витрат'!$A$20,IF(H16='Категорія витрат'!$B$21,'Категорія витрат'!$A$21,IF(H16='Категорія витрат'!$B$22,'Категорія витрат'!$A$22,IF(H16='Категорія витрат'!$B$23,'Категорія витрат'!$A$23,IF(H16='Категорія витрат'!$B$24,'Категорія витрат'!$A$24,IF(H16='Категорія витрат'!$B$25,'Категорія витрат'!$A$25,IF(H16='Категорія витрат'!$B$26,'Категорія витрат'!$A$26,IF(H16='Категорія витрат'!$B$27,'Категорія витрат'!$A$27,IF(H16='Категорія витрат'!$B$28,'Категорія витрат'!$A$28,IF(H16='Категорія витрат'!$B$29,'Категорія витрат'!$A$29,IF(H16='Категорія витрат'!$B$30,'Категорія витрат'!$A$30,IF(H16='Категорія витрат'!$B$31,'Категорія витрат'!$A$31,""))))))))))))))))))))))))))))))</f>
        <v/>
      </c>
      <c r="H16" s="837"/>
      <c r="I16" s="568"/>
      <c r="J16" s="71"/>
      <c r="K16" s="166">
        <f t="shared" si="0"/>
        <v>0</v>
      </c>
      <c r="L16" s="563"/>
      <c r="M16" s="564"/>
      <c r="N16" s="71">
        <f t="shared" si="10"/>
        <v>0</v>
      </c>
      <c r="O16" s="835">
        <f>IF(I16='Категорія витрат'!$G$2,ROUND(N16*0.22,2),IF(I16='Категорія витрат'!$G$4,ROUND(N16*0.22,2),IF(I16='Категорія витрат'!$G$5,ROUND(N16*0.22,2),IF(I16='Категорія витрат'!$G$3,ROUND(N16*0.0841,2),0))))</f>
        <v>0</v>
      </c>
      <c r="P16" s="565">
        <f t="shared" si="11"/>
        <v>0</v>
      </c>
      <c r="Q16" s="936"/>
      <c r="R16" s="936"/>
      <c r="S16" s="936"/>
      <c r="T16" s="936"/>
      <c r="U16" s="936"/>
      <c r="V16" s="936"/>
      <c r="W16" s="566"/>
      <c r="X16" s="566"/>
      <c r="Y16" s="566"/>
      <c r="Z16" s="566"/>
      <c r="AA16" s="566"/>
      <c r="AB16" s="566"/>
      <c r="AC16" s="167">
        <f t="shared" si="1"/>
        <v>0</v>
      </c>
      <c r="AD16" s="167">
        <f t="shared" si="2"/>
        <v>0</v>
      </c>
      <c r="AE16" s="167">
        <f t="shared" si="3"/>
        <v>0</v>
      </c>
      <c r="AF16" s="167">
        <f t="shared" si="4"/>
        <v>0</v>
      </c>
      <c r="AG16" s="167">
        <f t="shared" si="5"/>
        <v>0</v>
      </c>
      <c r="AH16" s="167">
        <f t="shared" si="6"/>
        <v>0</v>
      </c>
      <c r="AI16" s="167">
        <f t="shared" si="7"/>
        <v>0</v>
      </c>
      <c r="AJ16" s="167">
        <f t="shared" si="8"/>
        <v>0</v>
      </c>
      <c r="AK16" s="567"/>
      <c r="AL16" s="567"/>
      <c r="AM16" s="168"/>
    </row>
    <row r="17" spans="1:39" s="169" customFormat="1">
      <c r="A17" s="560">
        <v>13</v>
      </c>
      <c r="B17" s="560" t="str">
        <f t="shared" si="9"/>
        <v>Альянс</v>
      </c>
      <c r="C17" s="561" t="s">
        <v>695</v>
      </c>
      <c r="D17" s="905"/>
      <c r="E17" s="905"/>
      <c r="F17" s="934"/>
      <c r="G17" s="562" t="str">
        <f>IF(H17='Категорія витрат'!$B$2,'Категорія витрат'!$A$2,IF(H17='Категорія витрат'!$B$3,'Категорія витрат'!$A$3,IF(H17='Категорія витрат'!$B$4,'Категорія витрат'!$A$4,IF(H17='Категорія витрат'!$B$5,'Категорія витрат'!$A$5,IF(H17='Категорія витрат'!$B$6,'Категорія витрат'!$A$6,IF(H17='Категорія витрат'!$B$7,'Категорія витрат'!$A$7,IF(H17='Категорія витрат'!$B$8,'Категорія витрат'!$A$8,IF(H17='Категорія витрат'!$B$9,'Категорія витрат'!$A$9,IF(H17='Категорія витрат'!$B$10,'Категорія витрат'!$A$10,IF(H17='Категорія витрат'!$B$11,'Категорія витрат'!$A$11,IF(H17='Категорія витрат'!$B$12,'Категорія витрат'!$A$12,IF(H17='Категорія витрат'!$B$13,'Категорія витрат'!$A$13,IF(H17='Категорія витрат'!$B$14,'Категорія витрат'!$A$14,IF(H17='Категорія витрат'!$B$15,'Категорія витрат'!$A$15,IF(H17='Категорія витрат'!$B$16,'Категорія витрат'!$A$16,IF(H17='Категорія витрат'!$B$17,'Категорія витрат'!$A$17,IF(H17='Категорія витрат'!$B$18,'Категорія витрат'!$A$18,IF(H17='Категорія витрат'!$B$19,'Категорія витрат'!$A$19,IF(H17='Категорія витрат'!$B$20,'Категорія витрат'!$A$20,IF(H17='Категорія витрат'!$B$21,'Категорія витрат'!$A$21,IF(H17='Категорія витрат'!$B$22,'Категорія витрат'!$A$22,IF(H17='Категорія витрат'!$B$23,'Категорія витрат'!$A$23,IF(H17='Категорія витрат'!$B$24,'Категорія витрат'!$A$24,IF(H17='Категорія витрат'!$B$25,'Категорія витрат'!$A$25,IF(H17='Категорія витрат'!$B$26,'Категорія витрат'!$A$26,IF(H17='Категорія витрат'!$B$27,'Категорія витрат'!$A$27,IF(H17='Категорія витрат'!$B$28,'Категорія витрат'!$A$28,IF(H17='Категорія витрат'!$B$29,'Категорія витрат'!$A$29,IF(H17='Категорія витрат'!$B$30,'Категорія витрат'!$A$30,IF(H17='Категорія витрат'!$B$31,'Категорія витрат'!$A$31,""))))))))))))))))))))))))))))))</f>
        <v/>
      </c>
      <c r="H17" s="837"/>
      <c r="I17" s="568"/>
      <c r="J17" s="71"/>
      <c r="K17" s="166">
        <f t="shared" si="0"/>
        <v>0</v>
      </c>
      <c r="L17" s="563"/>
      <c r="M17" s="564"/>
      <c r="N17" s="71">
        <f t="shared" si="10"/>
        <v>0</v>
      </c>
      <c r="O17" s="835">
        <f>IF(I17='Категорія витрат'!$G$2,ROUND(N17*0.22,2),IF(I17='Категорія витрат'!$G$4,ROUND(N17*0.22,2),IF(I17='Категорія витрат'!$G$5,ROUND(N17*0.22,2),IF(I17='Категорія витрат'!$G$3,ROUND(N17*0.0841,2),0))))</f>
        <v>0</v>
      </c>
      <c r="P17" s="565">
        <f t="shared" si="11"/>
        <v>0</v>
      </c>
      <c r="Q17" s="936"/>
      <c r="R17" s="936"/>
      <c r="S17" s="936"/>
      <c r="T17" s="936"/>
      <c r="U17" s="936"/>
      <c r="V17" s="936"/>
      <c r="W17" s="566"/>
      <c r="X17" s="566"/>
      <c r="Y17" s="566"/>
      <c r="Z17" s="566"/>
      <c r="AA17" s="566"/>
      <c r="AB17" s="566"/>
      <c r="AC17" s="167">
        <f t="shared" si="1"/>
        <v>0</v>
      </c>
      <c r="AD17" s="167">
        <f t="shared" si="2"/>
        <v>0</v>
      </c>
      <c r="AE17" s="167">
        <f t="shared" si="3"/>
        <v>0</v>
      </c>
      <c r="AF17" s="167">
        <f t="shared" si="4"/>
        <v>0</v>
      </c>
      <c r="AG17" s="167">
        <f t="shared" si="5"/>
        <v>0</v>
      </c>
      <c r="AH17" s="167">
        <f t="shared" si="6"/>
        <v>0</v>
      </c>
      <c r="AI17" s="167">
        <f t="shared" si="7"/>
        <v>0</v>
      </c>
      <c r="AJ17" s="167">
        <f t="shared" si="8"/>
        <v>0</v>
      </c>
      <c r="AK17" s="567"/>
      <c r="AL17" s="567"/>
      <c r="AM17" s="168"/>
    </row>
    <row r="18" spans="1:39" s="169" customFormat="1">
      <c r="A18" s="560">
        <v>14</v>
      </c>
      <c r="B18" s="560" t="str">
        <f t="shared" si="9"/>
        <v>Альянс</v>
      </c>
      <c r="C18" s="561" t="s">
        <v>695</v>
      </c>
      <c r="D18" s="905"/>
      <c r="E18" s="905"/>
      <c r="F18" s="933"/>
      <c r="G18" s="562" t="str">
        <f>IF(H18='Категорія витрат'!$B$2,'Категорія витрат'!$A$2,IF(H18='Категорія витрат'!$B$3,'Категорія витрат'!$A$3,IF(H18='Категорія витрат'!$B$4,'Категорія витрат'!$A$4,IF(H18='Категорія витрат'!$B$5,'Категорія витрат'!$A$5,IF(H18='Категорія витрат'!$B$6,'Категорія витрат'!$A$6,IF(H18='Категорія витрат'!$B$7,'Категорія витрат'!$A$7,IF(H18='Категорія витрат'!$B$8,'Категорія витрат'!$A$8,IF(H18='Категорія витрат'!$B$9,'Категорія витрат'!$A$9,IF(H18='Категорія витрат'!$B$10,'Категорія витрат'!$A$10,IF(H18='Категорія витрат'!$B$11,'Категорія витрат'!$A$11,IF(H18='Категорія витрат'!$B$12,'Категорія витрат'!$A$12,IF(H18='Категорія витрат'!$B$13,'Категорія витрат'!$A$13,IF(H18='Категорія витрат'!$B$14,'Категорія витрат'!$A$14,IF(H18='Категорія витрат'!$B$15,'Категорія витрат'!$A$15,IF(H18='Категорія витрат'!$B$16,'Категорія витрат'!$A$16,IF(H18='Категорія витрат'!$B$17,'Категорія витрат'!$A$17,IF(H18='Категорія витрат'!$B$18,'Категорія витрат'!$A$18,IF(H18='Категорія витрат'!$B$19,'Категорія витрат'!$A$19,IF(H18='Категорія витрат'!$B$20,'Категорія витрат'!$A$20,IF(H18='Категорія витрат'!$B$21,'Категорія витрат'!$A$21,IF(H18='Категорія витрат'!$B$22,'Категорія витрат'!$A$22,IF(H18='Категорія витрат'!$B$23,'Категорія витрат'!$A$23,IF(H18='Категорія витрат'!$B$24,'Категорія витрат'!$A$24,IF(H18='Категорія витрат'!$B$25,'Категорія витрат'!$A$25,IF(H18='Категорія витрат'!$B$26,'Категорія витрат'!$A$26,IF(H18='Категорія витрат'!$B$27,'Категорія витрат'!$A$27,IF(H18='Категорія витрат'!$B$28,'Категорія витрат'!$A$28,IF(H18='Категорія витрат'!$B$29,'Категорія витрат'!$A$29,IF(H18='Категорія витрат'!$B$30,'Категорія витрат'!$A$30,IF(H18='Категорія витрат'!$B$31,'Категорія витрат'!$A$31,""))))))))))))))))))))))))))))))</f>
        <v/>
      </c>
      <c r="H18" s="837"/>
      <c r="I18" s="568"/>
      <c r="J18" s="71"/>
      <c r="K18" s="166">
        <f t="shared" si="0"/>
        <v>0</v>
      </c>
      <c r="L18" s="563"/>
      <c r="M18" s="564"/>
      <c r="N18" s="71">
        <f t="shared" si="10"/>
        <v>0</v>
      </c>
      <c r="O18" s="835">
        <f>IF(I18='Категорія витрат'!$G$2,ROUND(N18*0.22,2),IF(I18='Категорія витрат'!$G$4,ROUND(N18*0.22,2),IF(I18='Категорія витрат'!$G$5,ROUND(N18*0.22,2),IF(I18='Категорія витрат'!$G$3,ROUND(N18*0.0841,2),0))))</f>
        <v>0</v>
      </c>
      <c r="P18" s="565">
        <f t="shared" si="11"/>
        <v>0</v>
      </c>
      <c r="Q18" s="936"/>
      <c r="R18" s="936"/>
      <c r="S18" s="936"/>
      <c r="T18" s="936"/>
      <c r="U18" s="936"/>
      <c r="V18" s="936"/>
      <c r="W18" s="566"/>
      <c r="X18" s="566"/>
      <c r="Y18" s="566"/>
      <c r="Z18" s="566"/>
      <c r="AA18" s="566"/>
      <c r="AB18" s="566"/>
      <c r="AC18" s="167">
        <f t="shared" si="1"/>
        <v>0</v>
      </c>
      <c r="AD18" s="167">
        <f t="shared" si="2"/>
        <v>0</v>
      </c>
      <c r="AE18" s="167">
        <f t="shared" si="3"/>
        <v>0</v>
      </c>
      <c r="AF18" s="167">
        <f t="shared" si="4"/>
        <v>0</v>
      </c>
      <c r="AG18" s="167">
        <f t="shared" si="5"/>
        <v>0</v>
      </c>
      <c r="AH18" s="167">
        <f t="shared" si="6"/>
        <v>0</v>
      </c>
      <c r="AI18" s="167">
        <f t="shared" si="7"/>
        <v>0</v>
      </c>
      <c r="AJ18" s="167">
        <f t="shared" si="8"/>
        <v>0</v>
      </c>
      <c r="AK18" s="567"/>
      <c r="AL18" s="567"/>
      <c r="AM18" s="168"/>
    </row>
    <row r="19" spans="1:39" s="169" customFormat="1">
      <c r="A19" s="560">
        <v>15</v>
      </c>
      <c r="B19" s="560" t="str">
        <f t="shared" si="9"/>
        <v>Альянс</v>
      </c>
      <c r="C19" s="561" t="s">
        <v>695</v>
      </c>
      <c r="D19" s="905"/>
      <c r="E19" s="905"/>
      <c r="F19" s="933"/>
      <c r="G19" s="562" t="str">
        <f>IF(H19='Категорія витрат'!$B$2,'Категорія витрат'!$A$2,IF(H19='Категорія витрат'!$B$3,'Категорія витрат'!$A$3,IF(H19='Категорія витрат'!$B$4,'Категорія витрат'!$A$4,IF(H19='Категорія витрат'!$B$5,'Категорія витрат'!$A$5,IF(H19='Категорія витрат'!$B$6,'Категорія витрат'!$A$6,IF(H19='Категорія витрат'!$B$7,'Категорія витрат'!$A$7,IF(H19='Категорія витрат'!$B$8,'Категорія витрат'!$A$8,IF(H19='Категорія витрат'!$B$9,'Категорія витрат'!$A$9,IF(H19='Категорія витрат'!$B$10,'Категорія витрат'!$A$10,IF(H19='Категорія витрат'!$B$11,'Категорія витрат'!$A$11,IF(H19='Категорія витрат'!$B$12,'Категорія витрат'!$A$12,IF(H19='Категорія витрат'!$B$13,'Категорія витрат'!$A$13,IF(H19='Категорія витрат'!$B$14,'Категорія витрат'!$A$14,IF(H19='Категорія витрат'!$B$15,'Категорія витрат'!$A$15,IF(H19='Категорія витрат'!$B$16,'Категорія витрат'!$A$16,IF(H19='Категорія витрат'!$B$17,'Категорія витрат'!$A$17,IF(H19='Категорія витрат'!$B$18,'Категорія витрат'!$A$18,IF(H19='Категорія витрат'!$B$19,'Категорія витрат'!$A$19,IF(H19='Категорія витрат'!$B$20,'Категорія витрат'!$A$20,IF(H19='Категорія витрат'!$B$21,'Категорія витрат'!$A$21,IF(H19='Категорія витрат'!$B$22,'Категорія витрат'!$A$22,IF(H19='Категорія витрат'!$B$23,'Категорія витрат'!$A$23,IF(H19='Категорія витрат'!$B$24,'Категорія витрат'!$A$24,IF(H19='Категорія витрат'!$B$25,'Категорія витрат'!$A$25,IF(H19='Категорія витрат'!$B$26,'Категорія витрат'!$A$26,IF(H19='Категорія витрат'!$B$27,'Категорія витрат'!$A$27,IF(H19='Категорія витрат'!$B$28,'Категорія витрат'!$A$28,IF(H19='Категорія витрат'!$B$29,'Категорія витрат'!$A$29,IF(H19='Категорія витрат'!$B$30,'Категорія витрат'!$A$30,IF(H19='Категорія витрат'!$B$31,'Категорія витрат'!$A$31,""))))))))))))))))))))))))))))))</f>
        <v/>
      </c>
      <c r="H19" s="837"/>
      <c r="I19" s="568"/>
      <c r="J19" s="71"/>
      <c r="K19" s="166">
        <f t="shared" si="0"/>
        <v>0</v>
      </c>
      <c r="L19" s="563"/>
      <c r="M19" s="564"/>
      <c r="N19" s="71">
        <f t="shared" si="10"/>
        <v>0</v>
      </c>
      <c r="O19" s="835">
        <f>IF(I19='Категорія витрат'!$G$2,ROUND(N19*0.22,2),IF(I19='Категорія витрат'!$G$4,ROUND(N19*0.22,2),IF(I19='Категорія витрат'!$G$5,ROUND(N19*0.22,2),IF(I19='Категорія витрат'!$G$3,ROUND(N19*0.0841,2),0))))</f>
        <v>0</v>
      </c>
      <c r="P19" s="565">
        <f t="shared" si="11"/>
        <v>0</v>
      </c>
      <c r="Q19" s="936"/>
      <c r="R19" s="936"/>
      <c r="S19" s="936"/>
      <c r="T19" s="936"/>
      <c r="U19" s="936"/>
      <c r="V19" s="936"/>
      <c r="W19" s="566"/>
      <c r="X19" s="566"/>
      <c r="Y19" s="566"/>
      <c r="Z19" s="566"/>
      <c r="AA19" s="566"/>
      <c r="AB19" s="566"/>
      <c r="AC19" s="167">
        <f t="shared" si="1"/>
        <v>0</v>
      </c>
      <c r="AD19" s="167">
        <f t="shared" si="2"/>
        <v>0</v>
      </c>
      <c r="AE19" s="167">
        <f t="shared" si="3"/>
        <v>0</v>
      </c>
      <c r="AF19" s="167">
        <f t="shared" si="4"/>
        <v>0</v>
      </c>
      <c r="AG19" s="167">
        <f t="shared" si="5"/>
        <v>0</v>
      </c>
      <c r="AH19" s="167">
        <f t="shared" si="6"/>
        <v>0</v>
      </c>
      <c r="AI19" s="167">
        <f t="shared" si="7"/>
        <v>0</v>
      </c>
      <c r="AJ19" s="167">
        <f t="shared" si="8"/>
        <v>0</v>
      </c>
      <c r="AK19" s="567"/>
      <c r="AL19" s="567"/>
      <c r="AM19" s="168"/>
    </row>
    <row r="20" spans="1:39" s="169" customFormat="1">
      <c r="A20" s="560">
        <v>16</v>
      </c>
      <c r="B20" s="560" t="str">
        <f t="shared" si="9"/>
        <v>Альянс</v>
      </c>
      <c r="C20" s="561" t="s">
        <v>695</v>
      </c>
      <c r="D20" s="905"/>
      <c r="E20" s="905"/>
      <c r="F20" s="933"/>
      <c r="G20" s="562" t="str">
        <f>IF(H20='Категорія витрат'!$B$2,'Категорія витрат'!$A$2,IF(H20='Категорія витрат'!$B$3,'Категорія витрат'!$A$3,IF(H20='Категорія витрат'!$B$4,'Категорія витрат'!$A$4,IF(H20='Категорія витрат'!$B$5,'Категорія витрат'!$A$5,IF(H20='Категорія витрат'!$B$6,'Категорія витрат'!$A$6,IF(H20='Категорія витрат'!$B$7,'Категорія витрат'!$A$7,IF(H20='Категорія витрат'!$B$8,'Категорія витрат'!$A$8,IF(H20='Категорія витрат'!$B$9,'Категорія витрат'!$A$9,IF(H20='Категорія витрат'!$B$10,'Категорія витрат'!$A$10,IF(H20='Категорія витрат'!$B$11,'Категорія витрат'!$A$11,IF(H20='Категорія витрат'!$B$12,'Категорія витрат'!$A$12,IF(H20='Категорія витрат'!$B$13,'Категорія витрат'!$A$13,IF(H20='Категорія витрат'!$B$14,'Категорія витрат'!$A$14,IF(H20='Категорія витрат'!$B$15,'Категорія витрат'!$A$15,IF(H20='Категорія витрат'!$B$16,'Категорія витрат'!$A$16,IF(H20='Категорія витрат'!$B$17,'Категорія витрат'!$A$17,IF(H20='Категорія витрат'!$B$18,'Категорія витрат'!$A$18,IF(H20='Категорія витрат'!$B$19,'Категорія витрат'!$A$19,IF(H20='Категорія витрат'!$B$20,'Категорія витрат'!$A$20,IF(H20='Категорія витрат'!$B$21,'Категорія витрат'!$A$21,IF(H20='Категорія витрат'!$B$22,'Категорія витрат'!$A$22,IF(H20='Категорія витрат'!$B$23,'Категорія витрат'!$A$23,IF(H20='Категорія витрат'!$B$24,'Категорія витрат'!$A$24,IF(H20='Категорія витрат'!$B$25,'Категорія витрат'!$A$25,IF(H20='Категорія витрат'!$B$26,'Категорія витрат'!$A$26,IF(H20='Категорія витрат'!$B$27,'Категорія витрат'!$A$27,IF(H20='Категорія витрат'!$B$28,'Категорія витрат'!$A$28,IF(H20='Категорія витрат'!$B$29,'Категорія витрат'!$A$29,IF(H20='Категорія витрат'!$B$30,'Категорія витрат'!$A$30,IF(H20='Категорія витрат'!$B$31,'Категорія витрат'!$A$31,""))))))))))))))))))))))))))))))</f>
        <v/>
      </c>
      <c r="H20" s="837"/>
      <c r="I20" s="568"/>
      <c r="J20" s="71"/>
      <c r="K20" s="166">
        <f t="shared" si="0"/>
        <v>0</v>
      </c>
      <c r="L20" s="563"/>
      <c r="M20" s="564"/>
      <c r="N20" s="71">
        <f t="shared" si="10"/>
        <v>0</v>
      </c>
      <c r="O20" s="835">
        <f>IF(I20='Категорія витрат'!$G$2,ROUND(N20*0.22,2),IF(I20='Категорія витрат'!$G$4,ROUND(N20*0.22,2),IF(I20='Категорія витрат'!$G$5,ROUND(N20*0.22,2),IF(I20='Категорія витрат'!$G$3,ROUND(N20*0.0841,2),0))))</f>
        <v>0</v>
      </c>
      <c r="P20" s="565">
        <f t="shared" si="11"/>
        <v>0</v>
      </c>
      <c r="Q20" s="936"/>
      <c r="R20" s="936"/>
      <c r="S20" s="936"/>
      <c r="T20" s="936"/>
      <c r="U20" s="936"/>
      <c r="V20" s="936"/>
      <c r="W20" s="566"/>
      <c r="X20" s="566"/>
      <c r="Y20" s="566"/>
      <c r="Z20" s="566"/>
      <c r="AA20" s="566"/>
      <c r="AB20" s="566"/>
      <c r="AC20" s="167">
        <f t="shared" si="1"/>
        <v>0</v>
      </c>
      <c r="AD20" s="167">
        <f t="shared" si="2"/>
        <v>0</v>
      </c>
      <c r="AE20" s="167">
        <f t="shared" si="3"/>
        <v>0</v>
      </c>
      <c r="AF20" s="167">
        <f t="shared" si="4"/>
        <v>0</v>
      </c>
      <c r="AG20" s="167">
        <f t="shared" si="5"/>
        <v>0</v>
      </c>
      <c r="AH20" s="167">
        <f t="shared" si="6"/>
        <v>0</v>
      </c>
      <c r="AI20" s="167">
        <f t="shared" si="7"/>
        <v>0</v>
      </c>
      <c r="AJ20" s="167">
        <f t="shared" si="8"/>
        <v>0</v>
      </c>
      <c r="AK20" s="567"/>
      <c r="AL20" s="567"/>
      <c r="AM20" s="168"/>
    </row>
    <row r="21" spans="1:39" s="169" customFormat="1">
      <c r="A21" s="560">
        <v>17</v>
      </c>
      <c r="B21" s="560" t="str">
        <f t="shared" si="9"/>
        <v>Альянс</v>
      </c>
      <c r="C21" s="561" t="s">
        <v>695</v>
      </c>
      <c r="D21" s="905"/>
      <c r="E21" s="905"/>
      <c r="F21" s="933"/>
      <c r="G21" s="562" t="str">
        <f>IF(H21='Категорія витрат'!$B$2,'Категорія витрат'!$A$2,IF(H21='Категорія витрат'!$B$3,'Категорія витрат'!$A$3,IF(H21='Категорія витрат'!$B$4,'Категорія витрат'!$A$4,IF(H21='Категорія витрат'!$B$5,'Категорія витрат'!$A$5,IF(H21='Категорія витрат'!$B$6,'Категорія витрат'!$A$6,IF(H21='Категорія витрат'!$B$7,'Категорія витрат'!$A$7,IF(H21='Категорія витрат'!$B$8,'Категорія витрат'!$A$8,IF(H21='Категорія витрат'!$B$9,'Категорія витрат'!$A$9,IF(H21='Категорія витрат'!$B$10,'Категорія витрат'!$A$10,IF(H21='Категорія витрат'!$B$11,'Категорія витрат'!$A$11,IF(H21='Категорія витрат'!$B$12,'Категорія витрат'!$A$12,IF(H21='Категорія витрат'!$B$13,'Категорія витрат'!$A$13,IF(H21='Категорія витрат'!$B$14,'Категорія витрат'!$A$14,IF(H21='Категорія витрат'!$B$15,'Категорія витрат'!$A$15,IF(H21='Категорія витрат'!$B$16,'Категорія витрат'!$A$16,IF(H21='Категорія витрат'!$B$17,'Категорія витрат'!$A$17,IF(H21='Категорія витрат'!$B$18,'Категорія витрат'!$A$18,IF(H21='Категорія витрат'!$B$19,'Категорія витрат'!$A$19,IF(H21='Категорія витрат'!$B$20,'Категорія витрат'!$A$20,IF(H21='Категорія витрат'!$B$21,'Категорія витрат'!$A$21,IF(H21='Категорія витрат'!$B$22,'Категорія витрат'!$A$22,IF(H21='Категорія витрат'!$B$23,'Категорія витрат'!$A$23,IF(H21='Категорія витрат'!$B$24,'Категорія витрат'!$A$24,IF(H21='Категорія витрат'!$B$25,'Категорія витрат'!$A$25,IF(H21='Категорія витрат'!$B$26,'Категорія витрат'!$A$26,IF(H21='Категорія витрат'!$B$27,'Категорія витрат'!$A$27,IF(H21='Категорія витрат'!$B$28,'Категорія витрат'!$A$28,IF(H21='Категорія витрат'!$B$29,'Категорія витрат'!$A$29,IF(H21='Категорія витрат'!$B$30,'Категорія витрат'!$A$30,IF(H21='Категорія витрат'!$B$31,'Категорія витрат'!$A$31,""))))))))))))))))))))))))))))))</f>
        <v/>
      </c>
      <c r="H21" s="837"/>
      <c r="I21" s="568"/>
      <c r="J21" s="71"/>
      <c r="K21" s="166">
        <f t="shared" si="0"/>
        <v>0</v>
      </c>
      <c r="L21" s="563"/>
      <c r="M21" s="564"/>
      <c r="N21" s="71">
        <f t="shared" si="10"/>
        <v>0</v>
      </c>
      <c r="O21" s="835">
        <f>IF(I21='Категорія витрат'!$G$2,ROUND(N21*0.22,2),IF(I21='Категорія витрат'!$G$4,ROUND(N21*0.22,2),IF(I21='Категорія витрат'!$G$5,ROUND(N21*0.22,2),IF(I21='Категорія витрат'!$G$3,ROUND(N21*0.0841,2),0))))</f>
        <v>0</v>
      </c>
      <c r="P21" s="565">
        <f t="shared" si="11"/>
        <v>0</v>
      </c>
      <c r="Q21" s="936"/>
      <c r="R21" s="936"/>
      <c r="S21" s="936"/>
      <c r="T21" s="936"/>
      <c r="U21" s="936"/>
      <c r="V21" s="936"/>
      <c r="W21" s="566"/>
      <c r="X21" s="566"/>
      <c r="Y21" s="566"/>
      <c r="Z21" s="566"/>
      <c r="AA21" s="566"/>
      <c r="AB21" s="566"/>
      <c r="AC21" s="167">
        <f t="shared" si="1"/>
        <v>0</v>
      </c>
      <c r="AD21" s="167">
        <f t="shared" si="2"/>
        <v>0</v>
      </c>
      <c r="AE21" s="167">
        <f t="shared" si="3"/>
        <v>0</v>
      </c>
      <c r="AF21" s="167">
        <f t="shared" si="4"/>
        <v>0</v>
      </c>
      <c r="AG21" s="167">
        <f t="shared" si="5"/>
        <v>0</v>
      </c>
      <c r="AH21" s="167">
        <f t="shared" si="6"/>
        <v>0</v>
      </c>
      <c r="AI21" s="167">
        <f t="shared" si="7"/>
        <v>0</v>
      </c>
      <c r="AJ21" s="167">
        <f t="shared" si="8"/>
        <v>0</v>
      </c>
      <c r="AK21" s="567"/>
      <c r="AL21" s="567"/>
      <c r="AM21" s="168"/>
    </row>
    <row r="22" spans="1:39" s="169" customFormat="1">
      <c r="A22" s="560">
        <v>18</v>
      </c>
      <c r="B22" s="560" t="str">
        <f t="shared" si="9"/>
        <v>Альянс</v>
      </c>
      <c r="C22" s="561" t="s">
        <v>695</v>
      </c>
      <c r="D22" s="905"/>
      <c r="E22" s="905"/>
      <c r="F22" s="933"/>
      <c r="G22" s="562" t="str">
        <f>IF(H22='Категорія витрат'!$B$2,'Категорія витрат'!$A$2,IF(H22='Категорія витрат'!$B$3,'Категорія витрат'!$A$3,IF(H22='Категорія витрат'!$B$4,'Категорія витрат'!$A$4,IF(H22='Категорія витрат'!$B$5,'Категорія витрат'!$A$5,IF(H22='Категорія витрат'!$B$6,'Категорія витрат'!$A$6,IF(H22='Категорія витрат'!$B$7,'Категорія витрат'!$A$7,IF(H22='Категорія витрат'!$B$8,'Категорія витрат'!$A$8,IF(H22='Категорія витрат'!$B$9,'Категорія витрат'!$A$9,IF(H22='Категорія витрат'!$B$10,'Категорія витрат'!$A$10,IF(H22='Категорія витрат'!$B$11,'Категорія витрат'!$A$11,IF(H22='Категорія витрат'!$B$12,'Категорія витрат'!$A$12,IF(H22='Категорія витрат'!$B$13,'Категорія витрат'!$A$13,IF(H22='Категорія витрат'!$B$14,'Категорія витрат'!$A$14,IF(H22='Категорія витрат'!$B$15,'Категорія витрат'!$A$15,IF(H22='Категорія витрат'!$B$16,'Категорія витрат'!$A$16,IF(H22='Категорія витрат'!$B$17,'Категорія витрат'!$A$17,IF(H22='Категорія витрат'!$B$18,'Категорія витрат'!$A$18,IF(H22='Категорія витрат'!$B$19,'Категорія витрат'!$A$19,IF(H22='Категорія витрат'!$B$20,'Категорія витрат'!$A$20,IF(H22='Категорія витрат'!$B$21,'Категорія витрат'!$A$21,IF(H22='Категорія витрат'!$B$22,'Категорія витрат'!$A$22,IF(H22='Категорія витрат'!$B$23,'Категорія витрат'!$A$23,IF(H22='Категорія витрат'!$B$24,'Категорія витрат'!$A$24,IF(H22='Категорія витрат'!$B$25,'Категорія витрат'!$A$25,IF(H22='Категорія витрат'!$B$26,'Категорія витрат'!$A$26,IF(H22='Категорія витрат'!$B$27,'Категорія витрат'!$A$27,IF(H22='Категорія витрат'!$B$28,'Категорія витрат'!$A$28,IF(H22='Категорія витрат'!$B$29,'Категорія витрат'!$A$29,IF(H22='Категорія витрат'!$B$30,'Категорія витрат'!$A$30,IF(H22='Категорія витрат'!$B$31,'Категорія витрат'!$A$31,""))))))))))))))))))))))))))))))</f>
        <v/>
      </c>
      <c r="H22" s="837"/>
      <c r="I22" s="568"/>
      <c r="J22" s="71"/>
      <c r="K22" s="166">
        <f t="shared" si="0"/>
        <v>0</v>
      </c>
      <c r="L22" s="563"/>
      <c r="M22" s="564"/>
      <c r="N22" s="71">
        <f t="shared" si="10"/>
        <v>0</v>
      </c>
      <c r="O22" s="835">
        <f>IF(I22='Категорія витрат'!$G$2,ROUND(N22*0.22,2),IF(I22='Категорія витрат'!$G$4,ROUND(N22*0.22,2),IF(I22='Категорія витрат'!$G$5,ROUND(N22*0.22,2),IF(I22='Категорія витрат'!$G$3,ROUND(N22*0.0841,2),0))))</f>
        <v>0</v>
      </c>
      <c r="P22" s="565">
        <f t="shared" si="11"/>
        <v>0</v>
      </c>
      <c r="Q22" s="936"/>
      <c r="R22" s="936"/>
      <c r="S22" s="936"/>
      <c r="T22" s="936"/>
      <c r="U22" s="936"/>
      <c r="V22" s="936"/>
      <c r="W22" s="566"/>
      <c r="X22" s="566"/>
      <c r="Y22" s="566"/>
      <c r="Z22" s="566"/>
      <c r="AA22" s="566"/>
      <c r="AB22" s="566"/>
      <c r="AC22" s="167">
        <f t="shared" si="1"/>
        <v>0</v>
      </c>
      <c r="AD22" s="167">
        <f t="shared" si="2"/>
        <v>0</v>
      </c>
      <c r="AE22" s="167">
        <f t="shared" si="3"/>
        <v>0</v>
      </c>
      <c r="AF22" s="167">
        <f t="shared" si="4"/>
        <v>0</v>
      </c>
      <c r="AG22" s="167">
        <f t="shared" si="5"/>
        <v>0</v>
      </c>
      <c r="AH22" s="167">
        <f t="shared" si="6"/>
        <v>0</v>
      </c>
      <c r="AI22" s="167">
        <f t="shared" si="7"/>
        <v>0</v>
      </c>
      <c r="AJ22" s="167">
        <f t="shared" si="8"/>
        <v>0</v>
      </c>
      <c r="AK22" s="567"/>
      <c r="AL22" s="567"/>
      <c r="AM22" s="168"/>
    </row>
    <row r="23" spans="1:39" s="169" customFormat="1">
      <c r="A23" s="560">
        <v>19</v>
      </c>
      <c r="B23" s="560" t="str">
        <f t="shared" si="9"/>
        <v>Альянс</v>
      </c>
      <c r="C23" s="561" t="s">
        <v>695</v>
      </c>
      <c r="D23" s="905"/>
      <c r="E23" s="905"/>
      <c r="F23" s="933"/>
      <c r="G23" s="562" t="str">
        <f>IF(H23='Категорія витрат'!$B$2,'Категорія витрат'!$A$2,IF(H23='Категорія витрат'!$B$3,'Категорія витрат'!$A$3,IF(H23='Категорія витрат'!$B$4,'Категорія витрат'!$A$4,IF(H23='Категорія витрат'!$B$5,'Категорія витрат'!$A$5,IF(H23='Категорія витрат'!$B$6,'Категорія витрат'!$A$6,IF(H23='Категорія витрат'!$B$7,'Категорія витрат'!$A$7,IF(H23='Категорія витрат'!$B$8,'Категорія витрат'!$A$8,IF(H23='Категорія витрат'!$B$9,'Категорія витрат'!$A$9,IF(H23='Категорія витрат'!$B$10,'Категорія витрат'!$A$10,IF(H23='Категорія витрат'!$B$11,'Категорія витрат'!$A$11,IF(H23='Категорія витрат'!$B$12,'Категорія витрат'!$A$12,IF(H23='Категорія витрат'!$B$13,'Категорія витрат'!$A$13,IF(H23='Категорія витрат'!$B$14,'Категорія витрат'!$A$14,IF(H23='Категорія витрат'!$B$15,'Категорія витрат'!$A$15,IF(H23='Категорія витрат'!$B$16,'Категорія витрат'!$A$16,IF(H23='Категорія витрат'!$B$17,'Категорія витрат'!$A$17,IF(H23='Категорія витрат'!$B$18,'Категорія витрат'!$A$18,IF(H23='Категорія витрат'!$B$19,'Категорія витрат'!$A$19,IF(H23='Категорія витрат'!$B$20,'Категорія витрат'!$A$20,IF(H23='Категорія витрат'!$B$21,'Категорія витрат'!$A$21,IF(H23='Категорія витрат'!$B$22,'Категорія витрат'!$A$22,IF(H23='Категорія витрат'!$B$23,'Категорія витрат'!$A$23,IF(H23='Категорія витрат'!$B$24,'Категорія витрат'!$A$24,IF(H23='Категорія витрат'!$B$25,'Категорія витрат'!$A$25,IF(H23='Категорія витрат'!$B$26,'Категорія витрат'!$A$26,IF(H23='Категорія витрат'!$B$27,'Категорія витрат'!$A$27,IF(H23='Категорія витрат'!$B$28,'Категорія витрат'!$A$28,IF(H23='Категорія витрат'!$B$29,'Категорія витрат'!$A$29,IF(H23='Категорія витрат'!$B$30,'Категорія витрат'!$A$30,IF(H23='Категорія витрат'!$B$31,'Категорія витрат'!$A$31,""))))))))))))))))))))))))))))))</f>
        <v/>
      </c>
      <c r="H23" s="837"/>
      <c r="I23" s="568"/>
      <c r="J23" s="71"/>
      <c r="K23" s="166">
        <f t="shared" si="0"/>
        <v>0</v>
      </c>
      <c r="L23" s="563"/>
      <c r="M23" s="564"/>
      <c r="N23" s="71">
        <f t="shared" si="10"/>
        <v>0</v>
      </c>
      <c r="O23" s="835">
        <f>IF(I23='Категорія витрат'!$G$2,ROUND(N23*0.22,2),IF(I23='Категорія витрат'!$G$4,ROUND(N23*0.22,2),IF(I23='Категорія витрат'!$G$5,ROUND(N23*0.22,2),IF(I23='Категорія витрат'!$G$3,ROUND(N23*0.0841,2),0))))</f>
        <v>0</v>
      </c>
      <c r="P23" s="565">
        <f t="shared" si="11"/>
        <v>0</v>
      </c>
      <c r="Q23" s="936"/>
      <c r="R23" s="936"/>
      <c r="S23" s="936"/>
      <c r="T23" s="936"/>
      <c r="U23" s="936"/>
      <c r="V23" s="936"/>
      <c r="W23" s="566"/>
      <c r="X23" s="566"/>
      <c r="Y23" s="566"/>
      <c r="Z23" s="566"/>
      <c r="AA23" s="566"/>
      <c r="AB23" s="566"/>
      <c r="AC23" s="167">
        <f t="shared" si="1"/>
        <v>0</v>
      </c>
      <c r="AD23" s="167">
        <f t="shared" si="2"/>
        <v>0</v>
      </c>
      <c r="AE23" s="167">
        <f t="shared" si="3"/>
        <v>0</v>
      </c>
      <c r="AF23" s="167">
        <f t="shared" si="4"/>
        <v>0</v>
      </c>
      <c r="AG23" s="167">
        <f t="shared" si="5"/>
        <v>0</v>
      </c>
      <c r="AH23" s="167">
        <f t="shared" si="6"/>
        <v>0</v>
      </c>
      <c r="AI23" s="167">
        <f t="shared" si="7"/>
        <v>0</v>
      </c>
      <c r="AJ23" s="167">
        <f t="shared" si="8"/>
        <v>0</v>
      </c>
      <c r="AK23" s="567"/>
      <c r="AL23" s="567"/>
      <c r="AM23" s="168"/>
    </row>
    <row r="24" spans="1:39" s="169" customFormat="1">
      <c r="A24" s="560">
        <v>20</v>
      </c>
      <c r="B24" s="560" t="str">
        <f t="shared" si="9"/>
        <v>Альянс</v>
      </c>
      <c r="C24" s="561" t="s">
        <v>695</v>
      </c>
      <c r="D24" s="905"/>
      <c r="E24" s="905"/>
      <c r="F24" s="933"/>
      <c r="G24" s="562" t="str">
        <f>IF(H24='Категорія витрат'!$B$2,'Категорія витрат'!$A$2,IF(H24='Категорія витрат'!$B$3,'Категорія витрат'!$A$3,IF(H24='Категорія витрат'!$B$4,'Категорія витрат'!$A$4,IF(H24='Категорія витрат'!$B$5,'Категорія витрат'!$A$5,IF(H24='Категорія витрат'!$B$6,'Категорія витрат'!$A$6,IF(H24='Категорія витрат'!$B$7,'Категорія витрат'!$A$7,IF(H24='Категорія витрат'!$B$8,'Категорія витрат'!$A$8,IF(H24='Категорія витрат'!$B$9,'Категорія витрат'!$A$9,IF(H24='Категорія витрат'!$B$10,'Категорія витрат'!$A$10,IF(H24='Категорія витрат'!$B$11,'Категорія витрат'!$A$11,IF(H24='Категорія витрат'!$B$12,'Категорія витрат'!$A$12,IF(H24='Категорія витрат'!$B$13,'Категорія витрат'!$A$13,IF(H24='Категорія витрат'!$B$14,'Категорія витрат'!$A$14,IF(H24='Категорія витрат'!$B$15,'Категорія витрат'!$A$15,IF(H24='Категорія витрат'!$B$16,'Категорія витрат'!$A$16,IF(H24='Категорія витрат'!$B$17,'Категорія витрат'!$A$17,IF(H24='Категорія витрат'!$B$18,'Категорія витрат'!$A$18,IF(H24='Категорія витрат'!$B$19,'Категорія витрат'!$A$19,IF(H24='Категорія витрат'!$B$20,'Категорія витрат'!$A$20,IF(H24='Категорія витрат'!$B$21,'Категорія витрат'!$A$21,IF(H24='Категорія витрат'!$B$22,'Категорія витрат'!$A$22,IF(H24='Категорія витрат'!$B$23,'Категорія витрат'!$A$23,IF(H24='Категорія витрат'!$B$24,'Категорія витрат'!$A$24,IF(H24='Категорія витрат'!$B$25,'Категорія витрат'!$A$25,IF(H24='Категорія витрат'!$B$26,'Категорія витрат'!$A$26,IF(H24='Категорія витрат'!$B$27,'Категорія витрат'!$A$27,IF(H24='Категорія витрат'!$B$28,'Категорія витрат'!$A$28,IF(H24='Категорія витрат'!$B$29,'Категорія витрат'!$A$29,IF(H24='Категорія витрат'!$B$30,'Категорія витрат'!$A$30,IF(H24='Категорія витрат'!$B$31,'Категорія витрат'!$A$31,""))))))))))))))))))))))))))))))</f>
        <v/>
      </c>
      <c r="H24" s="837"/>
      <c r="I24" s="568"/>
      <c r="J24" s="71"/>
      <c r="K24" s="166">
        <f t="shared" si="0"/>
        <v>0</v>
      </c>
      <c r="L24" s="563"/>
      <c r="M24" s="564"/>
      <c r="N24" s="71">
        <f t="shared" si="10"/>
        <v>0</v>
      </c>
      <c r="O24" s="835">
        <f>IF(I24='Категорія витрат'!$G$2,ROUND(N24*0.22,2),IF(I24='Категорія витрат'!$G$4,ROUND(N24*0.22,2),IF(I24='Категорія витрат'!$G$5,ROUND(N24*0.22,2),IF(I24='Категорія витрат'!$G$3,ROUND(N24*0.0841,2),0))))</f>
        <v>0</v>
      </c>
      <c r="P24" s="565">
        <f t="shared" si="11"/>
        <v>0</v>
      </c>
      <c r="Q24" s="936"/>
      <c r="R24" s="936"/>
      <c r="S24" s="936"/>
      <c r="T24" s="936"/>
      <c r="U24" s="936"/>
      <c r="V24" s="936"/>
      <c r="W24" s="566"/>
      <c r="X24" s="566"/>
      <c r="Y24" s="566"/>
      <c r="Z24" s="566"/>
      <c r="AA24" s="566"/>
      <c r="AB24" s="566"/>
      <c r="AC24" s="167">
        <f t="shared" si="1"/>
        <v>0</v>
      </c>
      <c r="AD24" s="167">
        <f t="shared" si="2"/>
        <v>0</v>
      </c>
      <c r="AE24" s="167">
        <f t="shared" si="3"/>
        <v>0</v>
      </c>
      <c r="AF24" s="167">
        <f t="shared" si="4"/>
        <v>0</v>
      </c>
      <c r="AG24" s="167">
        <f t="shared" si="5"/>
        <v>0</v>
      </c>
      <c r="AH24" s="167">
        <f t="shared" si="6"/>
        <v>0</v>
      </c>
      <c r="AI24" s="167">
        <f t="shared" si="7"/>
        <v>0</v>
      </c>
      <c r="AJ24" s="167">
        <f t="shared" si="8"/>
        <v>0</v>
      </c>
      <c r="AK24" s="567"/>
      <c r="AL24" s="567"/>
      <c r="AM24" s="168"/>
    </row>
    <row r="25" spans="1:39" s="169" customFormat="1">
      <c r="A25" s="560">
        <v>21</v>
      </c>
      <c r="B25" s="560" t="str">
        <f t="shared" si="9"/>
        <v>Альянс</v>
      </c>
      <c r="C25" s="561" t="s">
        <v>695</v>
      </c>
      <c r="D25" s="905"/>
      <c r="E25" s="905"/>
      <c r="F25" s="933"/>
      <c r="G25" s="562" t="str">
        <f>IF(H25='Категорія витрат'!$B$2,'Категорія витрат'!$A$2,IF(H25='Категорія витрат'!$B$3,'Категорія витрат'!$A$3,IF(H25='Категорія витрат'!$B$4,'Категорія витрат'!$A$4,IF(H25='Категорія витрат'!$B$5,'Категорія витрат'!$A$5,IF(H25='Категорія витрат'!$B$6,'Категорія витрат'!$A$6,IF(H25='Категорія витрат'!$B$7,'Категорія витрат'!$A$7,IF(H25='Категорія витрат'!$B$8,'Категорія витрат'!$A$8,IF(H25='Категорія витрат'!$B$9,'Категорія витрат'!$A$9,IF(H25='Категорія витрат'!$B$10,'Категорія витрат'!$A$10,IF(H25='Категорія витрат'!$B$11,'Категорія витрат'!$A$11,IF(H25='Категорія витрат'!$B$12,'Категорія витрат'!$A$12,IF(H25='Категорія витрат'!$B$13,'Категорія витрат'!$A$13,IF(H25='Категорія витрат'!$B$14,'Категорія витрат'!$A$14,IF(H25='Категорія витрат'!$B$15,'Категорія витрат'!$A$15,IF(H25='Категорія витрат'!$B$16,'Категорія витрат'!$A$16,IF(H25='Категорія витрат'!$B$17,'Категорія витрат'!$A$17,IF(H25='Категорія витрат'!$B$18,'Категорія витрат'!$A$18,IF(H25='Категорія витрат'!$B$19,'Категорія витрат'!$A$19,IF(H25='Категорія витрат'!$B$20,'Категорія витрат'!$A$20,IF(H25='Категорія витрат'!$B$21,'Категорія витрат'!$A$21,IF(H25='Категорія витрат'!$B$22,'Категорія витрат'!$A$22,IF(H25='Категорія витрат'!$B$23,'Категорія витрат'!$A$23,IF(H25='Категорія витрат'!$B$24,'Категорія витрат'!$A$24,IF(H25='Категорія витрат'!$B$25,'Категорія витрат'!$A$25,IF(H25='Категорія витрат'!$B$26,'Категорія витрат'!$A$26,IF(H25='Категорія витрат'!$B$27,'Категорія витрат'!$A$27,IF(H25='Категорія витрат'!$B$28,'Категорія витрат'!$A$28,IF(H25='Категорія витрат'!$B$29,'Категорія витрат'!$A$29,IF(H25='Категорія витрат'!$B$30,'Категорія витрат'!$A$30,IF(H25='Категорія витрат'!$B$31,'Категорія витрат'!$A$31,""))))))))))))))))))))))))))))))</f>
        <v/>
      </c>
      <c r="H25" s="837"/>
      <c r="I25" s="568"/>
      <c r="J25" s="71"/>
      <c r="K25" s="166">
        <f t="shared" si="0"/>
        <v>0</v>
      </c>
      <c r="L25" s="563"/>
      <c r="M25" s="564"/>
      <c r="N25" s="71">
        <f t="shared" si="10"/>
        <v>0</v>
      </c>
      <c r="O25" s="835">
        <f>IF(I25='Категорія витрат'!$G$2,ROUND(N25*0.22,2),IF(I25='Категорія витрат'!$G$4,ROUND(N25*0.22,2),IF(I25='Категорія витрат'!$G$5,ROUND(N25*0.22,2),IF(I25='Категорія витрат'!$G$3,ROUND(N25*0.0841,2),0))))</f>
        <v>0</v>
      </c>
      <c r="P25" s="565">
        <f t="shared" si="11"/>
        <v>0</v>
      </c>
      <c r="Q25" s="936"/>
      <c r="R25" s="936"/>
      <c r="S25" s="936"/>
      <c r="T25" s="936"/>
      <c r="U25" s="936"/>
      <c r="V25" s="936"/>
      <c r="W25" s="566"/>
      <c r="X25" s="566"/>
      <c r="Y25" s="566"/>
      <c r="Z25" s="566"/>
      <c r="AA25" s="566"/>
      <c r="AB25" s="566"/>
      <c r="AC25" s="167">
        <f t="shared" si="1"/>
        <v>0</v>
      </c>
      <c r="AD25" s="167">
        <f t="shared" si="2"/>
        <v>0</v>
      </c>
      <c r="AE25" s="167">
        <f t="shared" si="3"/>
        <v>0</v>
      </c>
      <c r="AF25" s="167">
        <f t="shared" si="4"/>
        <v>0</v>
      </c>
      <c r="AG25" s="167">
        <f t="shared" si="5"/>
        <v>0</v>
      </c>
      <c r="AH25" s="167">
        <f t="shared" si="6"/>
        <v>0</v>
      </c>
      <c r="AI25" s="167">
        <f t="shared" si="7"/>
        <v>0</v>
      </c>
      <c r="AJ25" s="167">
        <f t="shared" si="8"/>
        <v>0</v>
      </c>
      <c r="AK25" s="567"/>
      <c r="AL25" s="567"/>
      <c r="AM25" s="168"/>
    </row>
    <row r="26" spans="1:39" s="169" customFormat="1">
      <c r="A26" s="560">
        <v>22</v>
      </c>
      <c r="B26" s="560" t="str">
        <f t="shared" si="9"/>
        <v>Альянс</v>
      </c>
      <c r="C26" s="561" t="s">
        <v>695</v>
      </c>
      <c r="D26" s="905"/>
      <c r="E26" s="905"/>
      <c r="F26" s="933"/>
      <c r="G26" s="562" t="str">
        <f>IF(H26='Категорія витрат'!$B$2,'Категорія витрат'!$A$2,IF(H26='Категорія витрат'!$B$3,'Категорія витрат'!$A$3,IF(H26='Категорія витрат'!$B$4,'Категорія витрат'!$A$4,IF(H26='Категорія витрат'!$B$5,'Категорія витрат'!$A$5,IF(H26='Категорія витрат'!$B$6,'Категорія витрат'!$A$6,IF(H26='Категорія витрат'!$B$7,'Категорія витрат'!$A$7,IF(H26='Категорія витрат'!$B$8,'Категорія витрат'!$A$8,IF(H26='Категорія витрат'!$B$9,'Категорія витрат'!$A$9,IF(H26='Категорія витрат'!$B$10,'Категорія витрат'!$A$10,IF(H26='Категорія витрат'!$B$11,'Категорія витрат'!$A$11,IF(H26='Категорія витрат'!$B$12,'Категорія витрат'!$A$12,IF(H26='Категорія витрат'!$B$13,'Категорія витрат'!$A$13,IF(H26='Категорія витрат'!$B$14,'Категорія витрат'!$A$14,IF(H26='Категорія витрат'!$B$15,'Категорія витрат'!$A$15,IF(H26='Категорія витрат'!$B$16,'Категорія витрат'!$A$16,IF(H26='Категорія витрат'!$B$17,'Категорія витрат'!$A$17,IF(H26='Категорія витрат'!$B$18,'Категорія витрат'!$A$18,IF(H26='Категорія витрат'!$B$19,'Категорія витрат'!$A$19,IF(H26='Категорія витрат'!$B$20,'Категорія витрат'!$A$20,IF(H26='Категорія витрат'!$B$21,'Категорія витрат'!$A$21,IF(H26='Категорія витрат'!$B$22,'Категорія витрат'!$A$22,IF(H26='Категорія витрат'!$B$23,'Категорія витрат'!$A$23,IF(H26='Категорія витрат'!$B$24,'Категорія витрат'!$A$24,IF(H26='Категорія витрат'!$B$25,'Категорія витрат'!$A$25,IF(H26='Категорія витрат'!$B$26,'Категорія витрат'!$A$26,IF(H26='Категорія витрат'!$B$27,'Категорія витрат'!$A$27,IF(H26='Категорія витрат'!$B$28,'Категорія витрат'!$A$28,IF(H26='Категорія витрат'!$B$29,'Категорія витрат'!$A$29,IF(H26='Категорія витрат'!$B$30,'Категорія витрат'!$A$30,IF(H26='Категорія витрат'!$B$31,'Категорія витрат'!$A$31,""))))))))))))))))))))))))))))))</f>
        <v/>
      </c>
      <c r="H26" s="837"/>
      <c r="I26" s="568"/>
      <c r="J26" s="71"/>
      <c r="K26" s="166">
        <f t="shared" si="0"/>
        <v>0</v>
      </c>
      <c r="L26" s="563"/>
      <c r="M26" s="564"/>
      <c r="N26" s="71">
        <f t="shared" si="10"/>
        <v>0</v>
      </c>
      <c r="O26" s="835">
        <f>IF(I26='Категорія витрат'!$G$2,ROUND(N26*0.22,2),IF(I26='Категорія витрат'!$G$4,ROUND(N26*0.22,2),IF(I26='Категорія витрат'!$G$5,ROUND(N26*0.22,2),IF(I26='Категорія витрат'!$G$3,ROUND(N26*0.0841,2),0))))</f>
        <v>0</v>
      </c>
      <c r="P26" s="565">
        <f t="shared" si="11"/>
        <v>0</v>
      </c>
      <c r="Q26" s="936"/>
      <c r="R26" s="936"/>
      <c r="S26" s="936"/>
      <c r="T26" s="936"/>
      <c r="U26" s="936"/>
      <c r="V26" s="936"/>
      <c r="W26" s="566"/>
      <c r="X26" s="566"/>
      <c r="Y26" s="566"/>
      <c r="Z26" s="566"/>
      <c r="AA26" s="566"/>
      <c r="AB26" s="566"/>
      <c r="AC26" s="167">
        <f t="shared" si="1"/>
        <v>0</v>
      </c>
      <c r="AD26" s="167">
        <f t="shared" si="2"/>
        <v>0</v>
      </c>
      <c r="AE26" s="167">
        <f t="shared" si="3"/>
        <v>0</v>
      </c>
      <c r="AF26" s="167">
        <f t="shared" si="4"/>
        <v>0</v>
      </c>
      <c r="AG26" s="167">
        <f t="shared" si="5"/>
        <v>0</v>
      </c>
      <c r="AH26" s="167">
        <f t="shared" si="6"/>
        <v>0</v>
      </c>
      <c r="AI26" s="167">
        <f t="shared" si="7"/>
        <v>0</v>
      </c>
      <c r="AJ26" s="167">
        <f t="shared" si="8"/>
        <v>0</v>
      </c>
      <c r="AK26" s="567"/>
      <c r="AL26" s="567"/>
      <c r="AM26" s="168"/>
    </row>
    <row r="27" spans="1:39" s="169" customFormat="1">
      <c r="A27" s="560">
        <v>23</v>
      </c>
      <c r="B27" s="560" t="str">
        <f t="shared" si="9"/>
        <v>Альянс</v>
      </c>
      <c r="C27" s="561" t="s">
        <v>695</v>
      </c>
      <c r="D27" s="905"/>
      <c r="E27" s="905"/>
      <c r="F27" s="933"/>
      <c r="G27" s="562" t="str">
        <f>IF(H27='Категорія витрат'!$B$2,'Категорія витрат'!$A$2,IF(H27='Категорія витрат'!$B$3,'Категорія витрат'!$A$3,IF(H27='Категорія витрат'!$B$4,'Категорія витрат'!$A$4,IF(H27='Категорія витрат'!$B$5,'Категорія витрат'!$A$5,IF(H27='Категорія витрат'!$B$6,'Категорія витрат'!$A$6,IF(H27='Категорія витрат'!$B$7,'Категорія витрат'!$A$7,IF(H27='Категорія витрат'!$B$8,'Категорія витрат'!$A$8,IF(H27='Категорія витрат'!$B$9,'Категорія витрат'!$A$9,IF(H27='Категорія витрат'!$B$10,'Категорія витрат'!$A$10,IF(H27='Категорія витрат'!$B$11,'Категорія витрат'!$A$11,IF(H27='Категорія витрат'!$B$12,'Категорія витрат'!$A$12,IF(H27='Категорія витрат'!$B$13,'Категорія витрат'!$A$13,IF(H27='Категорія витрат'!$B$14,'Категорія витрат'!$A$14,IF(H27='Категорія витрат'!$B$15,'Категорія витрат'!$A$15,IF(H27='Категорія витрат'!$B$16,'Категорія витрат'!$A$16,IF(H27='Категорія витрат'!$B$17,'Категорія витрат'!$A$17,IF(H27='Категорія витрат'!$B$18,'Категорія витрат'!$A$18,IF(H27='Категорія витрат'!$B$19,'Категорія витрат'!$A$19,IF(H27='Категорія витрат'!$B$20,'Категорія витрат'!$A$20,IF(H27='Категорія витрат'!$B$21,'Категорія витрат'!$A$21,IF(H27='Категорія витрат'!$B$22,'Категорія витрат'!$A$22,IF(H27='Категорія витрат'!$B$23,'Категорія витрат'!$A$23,IF(H27='Категорія витрат'!$B$24,'Категорія витрат'!$A$24,IF(H27='Категорія витрат'!$B$25,'Категорія витрат'!$A$25,IF(H27='Категорія витрат'!$B$26,'Категорія витрат'!$A$26,IF(H27='Категорія витрат'!$B$27,'Категорія витрат'!$A$27,IF(H27='Категорія витрат'!$B$28,'Категорія витрат'!$A$28,IF(H27='Категорія витрат'!$B$29,'Категорія витрат'!$A$29,IF(H27='Категорія витрат'!$B$30,'Категорія витрат'!$A$30,IF(H27='Категорія витрат'!$B$31,'Категорія витрат'!$A$31,""))))))))))))))))))))))))))))))</f>
        <v/>
      </c>
      <c r="H27" s="837"/>
      <c r="I27" s="568"/>
      <c r="J27" s="71"/>
      <c r="K27" s="166">
        <f t="shared" si="0"/>
        <v>0</v>
      </c>
      <c r="L27" s="563"/>
      <c r="M27" s="564"/>
      <c r="N27" s="71">
        <f t="shared" si="10"/>
        <v>0</v>
      </c>
      <c r="O27" s="835">
        <f>IF(I27='Категорія витрат'!$G$2,ROUND(N27*0.22,2),IF(I27='Категорія витрат'!$G$4,ROUND(N27*0.22,2),IF(I27='Категорія витрат'!$G$5,ROUND(N27*0.22,2),IF(I27='Категорія витрат'!$G$3,ROUND(N27*0.0841,2),0))))</f>
        <v>0</v>
      </c>
      <c r="P27" s="565">
        <f t="shared" si="11"/>
        <v>0</v>
      </c>
      <c r="Q27" s="936"/>
      <c r="R27" s="936"/>
      <c r="S27" s="936"/>
      <c r="T27" s="936"/>
      <c r="U27" s="936"/>
      <c r="V27" s="936"/>
      <c r="W27" s="566"/>
      <c r="X27" s="566"/>
      <c r="Y27" s="566"/>
      <c r="Z27" s="566"/>
      <c r="AA27" s="566"/>
      <c r="AB27" s="566"/>
      <c r="AC27" s="167">
        <f t="shared" si="1"/>
        <v>0</v>
      </c>
      <c r="AD27" s="167">
        <f t="shared" si="2"/>
        <v>0</v>
      </c>
      <c r="AE27" s="167">
        <f t="shared" si="3"/>
        <v>0</v>
      </c>
      <c r="AF27" s="167">
        <f t="shared" si="4"/>
        <v>0</v>
      </c>
      <c r="AG27" s="167">
        <f t="shared" si="5"/>
        <v>0</v>
      </c>
      <c r="AH27" s="167">
        <f t="shared" si="6"/>
        <v>0</v>
      </c>
      <c r="AI27" s="167">
        <f t="shared" si="7"/>
        <v>0</v>
      </c>
      <c r="AJ27" s="167">
        <f t="shared" si="8"/>
        <v>0</v>
      </c>
      <c r="AK27" s="567"/>
      <c r="AL27" s="567"/>
      <c r="AM27" s="168"/>
    </row>
    <row r="28" spans="1:39" s="169" customFormat="1">
      <c r="A28" s="560">
        <v>24</v>
      </c>
      <c r="B28" s="560" t="str">
        <f t="shared" si="9"/>
        <v>Альянс</v>
      </c>
      <c r="C28" s="561" t="s">
        <v>695</v>
      </c>
      <c r="D28" s="905"/>
      <c r="E28" s="905"/>
      <c r="F28" s="933"/>
      <c r="G28" s="562" t="str">
        <f>IF(H28='Категорія витрат'!$B$2,'Категорія витрат'!$A$2,IF(H28='Категорія витрат'!$B$3,'Категорія витрат'!$A$3,IF(H28='Категорія витрат'!$B$4,'Категорія витрат'!$A$4,IF(H28='Категорія витрат'!$B$5,'Категорія витрат'!$A$5,IF(H28='Категорія витрат'!$B$6,'Категорія витрат'!$A$6,IF(H28='Категорія витрат'!$B$7,'Категорія витрат'!$A$7,IF(H28='Категорія витрат'!$B$8,'Категорія витрат'!$A$8,IF(H28='Категорія витрат'!$B$9,'Категорія витрат'!$A$9,IF(H28='Категорія витрат'!$B$10,'Категорія витрат'!$A$10,IF(H28='Категорія витрат'!$B$11,'Категорія витрат'!$A$11,IF(H28='Категорія витрат'!$B$12,'Категорія витрат'!$A$12,IF(H28='Категорія витрат'!$B$13,'Категорія витрат'!$A$13,IF(H28='Категорія витрат'!$B$14,'Категорія витрат'!$A$14,IF(H28='Категорія витрат'!$B$15,'Категорія витрат'!$A$15,IF(H28='Категорія витрат'!$B$16,'Категорія витрат'!$A$16,IF(H28='Категорія витрат'!$B$17,'Категорія витрат'!$A$17,IF(H28='Категорія витрат'!$B$18,'Категорія витрат'!$A$18,IF(H28='Категорія витрат'!$B$19,'Категорія витрат'!$A$19,IF(H28='Категорія витрат'!$B$20,'Категорія витрат'!$A$20,IF(H28='Категорія витрат'!$B$21,'Категорія витрат'!$A$21,IF(H28='Категорія витрат'!$B$22,'Категорія витрат'!$A$22,IF(H28='Категорія витрат'!$B$23,'Категорія витрат'!$A$23,IF(H28='Категорія витрат'!$B$24,'Категорія витрат'!$A$24,IF(H28='Категорія витрат'!$B$25,'Категорія витрат'!$A$25,IF(H28='Категорія витрат'!$B$26,'Категорія витрат'!$A$26,IF(H28='Категорія витрат'!$B$27,'Категорія витрат'!$A$27,IF(H28='Категорія витрат'!$B$28,'Категорія витрат'!$A$28,IF(H28='Категорія витрат'!$B$29,'Категорія витрат'!$A$29,IF(H28='Категорія витрат'!$B$30,'Категорія витрат'!$A$30,IF(H28='Категорія витрат'!$B$31,'Категорія витрат'!$A$31,""))))))))))))))))))))))))))))))</f>
        <v/>
      </c>
      <c r="H28" s="837"/>
      <c r="I28" s="568"/>
      <c r="J28" s="71"/>
      <c r="K28" s="166">
        <f t="shared" si="0"/>
        <v>0</v>
      </c>
      <c r="L28" s="563"/>
      <c r="M28" s="564"/>
      <c r="N28" s="71">
        <f t="shared" si="10"/>
        <v>0</v>
      </c>
      <c r="O28" s="835">
        <f>IF(I28='Категорія витрат'!$G$2,ROUND(N28*0.22,2),IF(I28='Категорія витрат'!$G$4,ROUND(N28*0.22,2),IF(I28='Категорія витрат'!$G$5,ROUND(N28*0.22,2),IF(I28='Категорія витрат'!$G$3,ROUND(N28*0.0841,2),0))))</f>
        <v>0</v>
      </c>
      <c r="P28" s="565">
        <f t="shared" si="11"/>
        <v>0</v>
      </c>
      <c r="Q28" s="936"/>
      <c r="R28" s="936"/>
      <c r="S28" s="936"/>
      <c r="T28" s="936"/>
      <c r="U28" s="936"/>
      <c r="V28" s="936"/>
      <c r="W28" s="566"/>
      <c r="X28" s="566"/>
      <c r="Y28" s="566"/>
      <c r="Z28" s="566"/>
      <c r="AA28" s="566"/>
      <c r="AB28" s="566"/>
      <c r="AC28" s="167">
        <f t="shared" si="1"/>
        <v>0</v>
      </c>
      <c r="AD28" s="167">
        <f t="shared" si="2"/>
        <v>0</v>
      </c>
      <c r="AE28" s="167">
        <f t="shared" si="3"/>
        <v>0</v>
      </c>
      <c r="AF28" s="167">
        <f t="shared" si="4"/>
        <v>0</v>
      </c>
      <c r="AG28" s="167">
        <f t="shared" si="5"/>
        <v>0</v>
      </c>
      <c r="AH28" s="167">
        <f t="shared" si="6"/>
        <v>0</v>
      </c>
      <c r="AI28" s="167">
        <f t="shared" si="7"/>
        <v>0</v>
      </c>
      <c r="AJ28" s="167">
        <f t="shared" si="8"/>
        <v>0</v>
      </c>
      <c r="AK28" s="567"/>
      <c r="AL28" s="567"/>
      <c r="AM28" s="168"/>
    </row>
    <row r="29" spans="1:39" s="169" customFormat="1">
      <c r="A29" s="560">
        <v>25</v>
      </c>
      <c r="B29" s="560" t="str">
        <f t="shared" si="9"/>
        <v>Альянс</v>
      </c>
      <c r="C29" s="561" t="s">
        <v>695</v>
      </c>
      <c r="D29" s="905"/>
      <c r="E29" s="905"/>
      <c r="F29" s="933"/>
      <c r="G29" s="562" t="str">
        <f>IF(H29='Категорія витрат'!$B$2,'Категорія витрат'!$A$2,IF(H29='Категорія витрат'!$B$3,'Категорія витрат'!$A$3,IF(H29='Категорія витрат'!$B$4,'Категорія витрат'!$A$4,IF(H29='Категорія витрат'!$B$5,'Категорія витрат'!$A$5,IF(H29='Категорія витрат'!$B$6,'Категорія витрат'!$A$6,IF(H29='Категорія витрат'!$B$7,'Категорія витрат'!$A$7,IF(H29='Категорія витрат'!$B$8,'Категорія витрат'!$A$8,IF(H29='Категорія витрат'!$B$9,'Категорія витрат'!$A$9,IF(H29='Категорія витрат'!$B$10,'Категорія витрат'!$A$10,IF(H29='Категорія витрат'!$B$11,'Категорія витрат'!$A$11,IF(H29='Категорія витрат'!$B$12,'Категорія витрат'!$A$12,IF(H29='Категорія витрат'!$B$13,'Категорія витрат'!$A$13,IF(H29='Категорія витрат'!$B$14,'Категорія витрат'!$A$14,IF(H29='Категорія витрат'!$B$15,'Категорія витрат'!$A$15,IF(H29='Категорія витрат'!$B$16,'Категорія витрат'!$A$16,IF(H29='Категорія витрат'!$B$17,'Категорія витрат'!$A$17,IF(H29='Категорія витрат'!$B$18,'Категорія витрат'!$A$18,IF(H29='Категорія витрат'!$B$19,'Категорія витрат'!$A$19,IF(H29='Категорія витрат'!$B$20,'Категорія витрат'!$A$20,IF(H29='Категорія витрат'!$B$21,'Категорія витрат'!$A$21,IF(H29='Категорія витрат'!$B$22,'Категорія витрат'!$A$22,IF(H29='Категорія витрат'!$B$23,'Категорія витрат'!$A$23,IF(H29='Категорія витрат'!$B$24,'Категорія витрат'!$A$24,IF(H29='Категорія витрат'!$B$25,'Категорія витрат'!$A$25,IF(H29='Категорія витрат'!$B$26,'Категорія витрат'!$A$26,IF(H29='Категорія витрат'!$B$27,'Категорія витрат'!$A$27,IF(H29='Категорія витрат'!$B$28,'Категорія витрат'!$A$28,IF(H29='Категорія витрат'!$B$29,'Категорія витрат'!$A$29,IF(H29='Категорія витрат'!$B$30,'Категорія витрат'!$A$30,IF(H29='Категорія витрат'!$B$31,'Категорія витрат'!$A$31,""))))))))))))))))))))))))))))))</f>
        <v/>
      </c>
      <c r="H29" s="837"/>
      <c r="I29" s="568"/>
      <c r="J29" s="71"/>
      <c r="K29" s="166">
        <f t="shared" si="0"/>
        <v>0</v>
      </c>
      <c r="L29" s="563"/>
      <c r="M29" s="564"/>
      <c r="N29" s="71">
        <f t="shared" si="10"/>
        <v>0</v>
      </c>
      <c r="O29" s="835">
        <f>IF(I29='Категорія витрат'!$G$2,ROUND(N29*0.22,2),IF(I29='Категорія витрат'!$G$4,ROUND(N29*0.22,2),IF(I29='Категорія витрат'!$G$5,ROUND(N29*0.22,2),IF(I29='Категорія витрат'!$G$3,ROUND(N29*0.0841,2),0))))</f>
        <v>0</v>
      </c>
      <c r="P29" s="565">
        <f t="shared" si="11"/>
        <v>0</v>
      </c>
      <c r="Q29" s="936"/>
      <c r="R29" s="936"/>
      <c r="S29" s="936"/>
      <c r="T29" s="936"/>
      <c r="U29" s="936"/>
      <c r="V29" s="936"/>
      <c r="W29" s="566"/>
      <c r="X29" s="566"/>
      <c r="Y29" s="566"/>
      <c r="Z29" s="566"/>
      <c r="AA29" s="566"/>
      <c r="AB29" s="566"/>
      <c r="AC29" s="167">
        <f t="shared" si="1"/>
        <v>0</v>
      </c>
      <c r="AD29" s="167">
        <f t="shared" si="2"/>
        <v>0</v>
      </c>
      <c r="AE29" s="167">
        <f t="shared" si="3"/>
        <v>0</v>
      </c>
      <c r="AF29" s="167">
        <f t="shared" si="4"/>
        <v>0</v>
      </c>
      <c r="AG29" s="167">
        <f t="shared" si="5"/>
        <v>0</v>
      </c>
      <c r="AH29" s="167">
        <f t="shared" si="6"/>
        <v>0</v>
      </c>
      <c r="AI29" s="167">
        <f t="shared" si="7"/>
        <v>0</v>
      </c>
      <c r="AJ29" s="167">
        <f t="shared" si="8"/>
        <v>0</v>
      </c>
      <c r="AK29" s="567"/>
      <c r="AL29" s="567"/>
      <c r="AM29" s="168"/>
    </row>
    <row r="30" spans="1:39" s="169" customFormat="1">
      <c r="A30" s="560">
        <v>26</v>
      </c>
      <c r="B30" s="560" t="str">
        <f t="shared" si="9"/>
        <v>Альянс</v>
      </c>
      <c r="C30" s="561" t="s">
        <v>695</v>
      </c>
      <c r="D30" s="905"/>
      <c r="E30" s="905"/>
      <c r="F30" s="933"/>
      <c r="G30" s="562" t="str">
        <f>IF(H30='Категорія витрат'!$B$2,'Категорія витрат'!$A$2,IF(H30='Категорія витрат'!$B$3,'Категорія витрат'!$A$3,IF(H30='Категорія витрат'!$B$4,'Категорія витрат'!$A$4,IF(H30='Категорія витрат'!$B$5,'Категорія витрат'!$A$5,IF(H30='Категорія витрат'!$B$6,'Категорія витрат'!$A$6,IF(H30='Категорія витрат'!$B$7,'Категорія витрат'!$A$7,IF(H30='Категорія витрат'!$B$8,'Категорія витрат'!$A$8,IF(H30='Категорія витрат'!$B$9,'Категорія витрат'!$A$9,IF(H30='Категорія витрат'!$B$10,'Категорія витрат'!$A$10,IF(H30='Категорія витрат'!$B$11,'Категорія витрат'!$A$11,IF(H30='Категорія витрат'!$B$12,'Категорія витрат'!$A$12,IF(H30='Категорія витрат'!$B$13,'Категорія витрат'!$A$13,IF(H30='Категорія витрат'!$B$14,'Категорія витрат'!$A$14,IF(H30='Категорія витрат'!$B$15,'Категорія витрат'!$A$15,IF(H30='Категорія витрат'!$B$16,'Категорія витрат'!$A$16,IF(H30='Категорія витрат'!$B$17,'Категорія витрат'!$A$17,IF(H30='Категорія витрат'!$B$18,'Категорія витрат'!$A$18,IF(H30='Категорія витрат'!$B$19,'Категорія витрат'!$A$19,IF(H30='Категорія витрат'!$B$20,'Категорія витрат'!$A$20,IF(H30='Категорія витрат'!$B$21,'Категорія витрат'!$A$21,IF(H30='Категорія витрат'!$B$22,'Категорія витрат'!$A$22,IF(H30='Категорія витрат'!$B$23,'Категорія витрат'!$A$23,IF(H30='Категорія витрат'!$B$24,'Категорія витрат'!$A$24,IF(H30='Категорія витрат'!$B$25,'Категорія витрат'!$A$25,IF(H30='Категорія витрат'!$B$26,'Категорія витрат'!$A$26,IF(H30='Категорія витрат'!$B$27,'Категорія витрат'!$A$27,IF(H30='Категорія витрат'!$B$28,'Категорія витрат'!$A$28,IF(H30='Категорія витрат'!$B$29,'Категорія витрат'!$A$29,IF(H30='Категорія витрат'!$B$30,'Категорія витрат'!$A$30,IF(H30='Категорія витрат'!$B$31,'Категорія витрат'!$A$31,""))))))))))))))))))))))))))))))</f>
        <v/>
      </c>
      <c r="H30" s="837"/>
      <c r="I30" s="568"/>
      <c r="J30" s="71"/>
      <c r="K30" s="166">
        <f t="shared" si="0"/>
        <v>0</v>
      </c>
      <c r="L30" s="563"/>
      <c r="M30" s="564"/>
      <c r="N30" s="71">
        <f t="shared" si="10"/>
        <v>0</v>
      </c>
      <c r="O30" s="835">
        <f>IF(I30='Категорія витрат'!$G$2,ROUND(N30*0.22,2),IF(I30='Категорія витрат'!$G$4,ROUND(N30*0.22,2),IF(I30='Категорія витрат'!$G$5,ROUND(N30*0.22,2),IF(I30='Категорія витрат'!$G$3,ROUND(N30*0.0841,2),0))))</f>
        <v>0</v>
      </c>
      <c r="P30" s="565">
        <f t="shared" si="11"/>
        <v>0</v>
      </c>
      <c r="Q30" s="936"/>
      <c r="R30" s="936"/>
      <c r="S30" s="936"/>
      <c r="T30" s="936"/>
      <c r="U30" s="936"/>
      <c r="V30" s="936"/>
      <c r="W30" s="566"/>
      <c r="X30" s="566"/>
      <c r="Y30" s="566"/>
      <c r="Z30" s="566"/>
      <c r="AA30" s="566"/>
      <c r="AB30" s="566"/>
      <c r="AC30" s="167">
        <f t="shared" si="1"/>
        <v>0</v>
      </c>
      <c r="AD30" s="167">
        <f t="shared" si="2"/>
        <v>0</v>
      </c>
      <c r="AE30" s="167">
        <f t="shared" si="3"/>
        <v>0</v>
      </c>
      <c r="AF30" s="167">
        <f t="shared" si="4"/>
        <v>0</v>
      </c>
      <c r="AG30" s="167">
        <f t="shared" si="5"/>
        <v>0</v>
      </c>
      <c r="AH30" s="167">
        <f t="shared" si="6"/>
        <v>0</v>
      </c>
      <c r="AI30" s="167">
        <f t="shared" si="7"/>
        <v>0</v>
      </c>
      <c r="AJ30" s="167">
        <f t="shared" si="8"/>
        <v>0</v>
      </c>
      <c r="AK30" s="567"/>
      <c r="AL30" s="567"/>
      <c r="AM30" s="168"/>
    </row>
    <row r="31" spans="1:39" s="169" customFormat="1">
      <c r="A31" s="560">
        <v>27</v>
      </c>
      <c r="B31" s="560" t="str">
        <f t="shared" si="9"/>
        <v>Альянс</v>
      </c>
      <c r="C31" s="561" t="s">
        <v>695</v>
      </c>
      <c r="D31" s="905"/>
      <c r="E31" s="905"/>
      <c r="F31" s="933"/>
      <c r="G31" s="562" t="str">
        <f>IF(H31='Категорія витрат'!$B$2,'Категорія витрат'!$A$2,IF(H31='Категорія витрат'!$B$3,'Категорія витрат'!$A$3,IF(H31='Категорія витрат'!$B$4,'Категорія витрат'!$A$4,IF(H31='Категорія витрат'!$B$5,'Категорія витрат'!$A$5,IF(H31='Категорія витрат'!$B$6,'Категорія витрат'!$A$6,IF(H31='Категорія витрат'!$B$7,'Категорія витрат'!$A$7,IF(H31='Категорія витрат'!$B$8,'Категорія витрат'!$A$8,IF(H31='Категорія витрат'!$B$9,'Категорія витрат'!$A$9,IF(H31='Категорія витрат'!$B$10,'Категорія витрат'!$A$10,IF(H31='Категорія витрат'!$B$11,'Категорія витрат'!$A$11,IF(H31='Категорія витрат'!$B$12,'Категорія витрат'!$A$12,IF(H31='Категорія витрат'!$B$13,'Категорія витрат'!$A$13,IF(H31='Категорія витрат'!$B$14,'Категорія витрат'!$A$14,IF(H31='Категорія витрат'!$B$15,'Категорія витрат'!$A$15,IF(H31='Категорія витрат'!$B$16,'Категорія витрат'!$A$16,IF(H31='Категорія витрат'!$B$17,'Категорія витрат'!$A$17,IF(H31='Категорія витрат'!$B$18,'Категорія витрат'!$A$18,IF(H31='Категорія витрат'!$B$19,'Категорія витрат'!$A$19,IF(H31='Категорія витрат'!$B$20,'Категорія витрат'!$A$20,IF(H31='Категорія витрат'!$B$21,'Категорія витрат'!$A$21,IF(H31='Категорія витрат'!$B$22,'Категорія витрат'!$A$22,IF(H31='Категорія витрат'!$B$23,'Категорія витрат'!$A$23,IF(H31='Категорія витрат'!$B$24,'Категорія витрат'!$A$24,IF(H31='Категорія витрат'!$B$25,'Категорія витрат'!$A$25,IF(H31='Категорія витрат'!$B$26,'Категорія витрат'!$A$26,IF(H31='Категорія витрат'!$B$27,'Категорія витрат'!$A$27,IF(H31='Категорія витрат'!$B$28,'Категорія витрат'!$A$28,IF(H31='Категорія витрат'!$B$29,'Категорія витрат'!$A$29,IF(H31='Категорія витрат'!$B$30,'Категорія витрат'!$A$30,IF(H31='Категорія витрат'!$B$31,'Категорія витрат'!$A$31,""))))))))))))))))))))))))))))))</f>
        <v/>
      </c>
      <c r="H31" s="837"/>
      <c r="I31" s="568"/>
      <c r="J31" s="71"/>
      <c r="K31" s="166">
        <f t="shared" si="0"/>
        <v>0</v>
      </c>
      <c r="L31" s="563"/>
      <c r="M31" s="564"/>
      <c r="N31" s="71">
        <f t="shared" si="10"/>
        <v>0</v>
      </c>
      <c r="O31" s="835">
        <f>IF(I31='Категорія витрат'!$G$2,ROUND(N31*0.22,2),IF(I31='Категорія витрат'!$G$4,ROUND(N31*0.22,2),IF(I31='Категорія витрат'!$G$5,ROUND(N31*0.22,2),IF(I31='Категорія витрат'!$G$3,ROUND(N31*0.0841,2),0))))</f>
        <v>0</v>
      </c>
      <c r="P31" s="565">
        <f t="shared" si="11"/>
        <v>0</v>
      </c>
      <c r="Q31" s="936"/>
      <c r="R31" s="936"/>
      <c r="S31" s="936"/>
      <c r="T31" s="936"/>
      <c r="U31" s="936"/>
      <c r="V31" s="936"/>
      <c r="W31" s="566"/>
      <c r="X31" s="566"/>
      <c r="Y31" s="566"/>
      <c r="Z31" s="566"/>
      <c r="AA31" s="566"/>
      <c r="AB31" s="566"/>
      <c r="AC31" s="167">
        <f t="shared" si="1"/>
        <v>0</v>
      </c>
      <c r="AD31" s="167">
        <f t="shared" si="2"/>
        <v>0</v>
      </c>
      <c r="AE31" s="167">
        <f t="shared" si="3"/>
        <v>0</v>
      </c>
      <c r="AF31" s="167">
        <f t="shared" si="4"/>
        <v>0</v>
      </c>
      <c r="AG31" s="167">
        <f t="shared" si="5"/>
        <v>0</v>
      </c>
      <c r="AH31" s="167">
        <f t="shared" si="6"/>
        <v>0</v>
      </c>
      <c r="AI31" s="167">
        <f t="shared" si="7"/>
        <v>0</v>
      </c>
      <c r="AJ31" s="167">
        <f t="shared" si="8"/>
        <v>0</v>
      </c>
      <c r="AK31" s="567"/>
      <c r="AL31" s="567"/>
      <c r="AM31" s="168"/>
    </row>
    <row r="32" spans="1:39" s="169" customFormat="1">
      <c r="A32" s="560">
        <v>28</v>
      </c>
      <c r="B32" s="560" t="str">
        <f t="shared" si="9"/>
        <v>Альянс</v>
      </c>
      <c r="C32" s="561" t="s">
        <v>695</v>
      </c>
      <c r="D32" s="905"/>
      <c r="E32" s="905"/>
      <c r="F32" s="933"/>
      <c r="G32" s="562" t="str">
        <f>IF(H32='Категорія витрат'!$B$2,'Категорія витрат'!$A$2,IF(H32='Категорія витрат'!$B$3,'Категорія витрат'!$A$3,IF(H32='Категорія витрат'!$B$4,'Категорія витрат'!$A$4,IF(H32='Категорія витрат'!$B$5,'Категорія витрат'!$A$5,IF(H32='Категорія витрат'!$B$6,'Категорія витрат'!$A$6,IF(H32='Категорія витрат'!$B$7,'Категорія витрат'!$A$7,IF(H32='Категорія витрат'!$B$8,'Категорія витрат'!$A$8,IF(H32='Категорія витрат'!$B$9,'Категорія витрат'!$A$9,IF(H32='Категорія витрат'!$B$10,'Категорія витрат'!$A$10,IF(H32='Категорія витрат'!$B$11,'Категорія витрат'!$A$11,IF(H32='Категорія витрат'!$B$12,'Категорія витрат'!$A$12,IF(H32='Категорія витрат'!$B$13,'Категорія витрат'!$A$13,IF(H32='Категорія витрат'!$B$14,'Категорія витрат'!$A$14,IF(H32='Категорія витрат'!$B$15,'Категорія витрат'!$A$15,IF(H32='Категорія витрат'!$B$16,'Категорія витрат'!$A$16,IF(H32='Категорія витрат'!$B$17,'Категорія витрат'!$A$17,IF(H32='Категорія витрат'!$B$18,'Категорія витрат'!$A$18,IF(H32='Категорія витрат'!$B$19,'Категорія витрат'!$A$19,IF(H32='Категорія витрат'!$B$20,'Категорія витрат'!$A$20,IF(H32='Категорія витрат'!$B$21,'Категорія витрат'!$A$21,IF(H32='Категорія витрат'!$B$22,'Категорія витрат'!$A$22,IF(H32='Категорія витрат'!$B$23,'Категорія витрат'!$A$23,IF(H32='Категорія витрат'!$B$24,'Категорія витрат'!$A$24,IF(H32='Категорія витрат'!$B$25,'Категорія витрат'!$A$25,IF(H32='Категорія витрат'!$B$26,'Категорія витрат'!$A$26,IF(H32='Категорія витрат'!$B$27,'Категорія витрат'!$A$27,IF(H32='Категорія витрат'!$B$28,'Категорія витрат'!$A$28,IF(H32='Категорія витрат'!$B$29,'Категорія витрат'!$A$29,IF(H32='Категорія витрат'!$B$30,'Категорія витрат'!$A$30,IF(H32='Категорія витрат'!$B$31,'Категорія витрат'!$A$31,""))))))))))))))))))))))))))))))</f>
        <v/>
      </c>
      <c r="H32" s="837"/>
      <c r="I32" s="568"/>
      <c r="J32" s="71"/>
      <c r="K32" s="166">
        <f t="shared" si="0"/>
        <v>0</v>
      </c>
      <c r="L32" s="563"/>
      <c r="M32" s="564"/>
      <c r="N32" s="71">
        <f t="shared" si="10"/>
        <v>0</v>
      </c>
      <c r="O32" s="835">
        <f>IF(I32='Категорія витрат'!$G$2,ROUND(N32*0.22,2),IF(I32='Категорія витрат'!$G$4,ROUND(N32*0.22,2),IF(I32='Категорія витрат'!$G$5,ROUND(N32*0.22,2),IF(I32='Категорія витрат'!$G$3,ROUND(N32*0.0841,2),0))))</f>
        <v>0</v>
      </c>
      <c r="P32" s="565">
        <f t="shared" si="11"/>
        <v>0</v>
      </c>
      <c r="Q32" s="936"/>
      <c r="R32" s="936"/>
      <c r="S32" s="936"/>
      <c r="T32" s="936"/>
      <c r="U32" s="936"/>
      <c r="V32" s="936"/>
      <c r="W32" s="566"/>
      <c r="X32" s="566"/>
      <c r="Y32" s="566"/>
      <c r="Z32" s="566"/>
      <c r="AA32" s="566"/>
      <c r="AB32" s="566"/>
      <c r="AC32" s="167">
        <f t="shared" si="1"/>
        <v>0</v>
      </c>
      <c r="AD32" s="167">
        <f t="shared" si="2"/>
        <v>0</v>
      </c>
      <c r="AE32" s="167">
        <f t="shared" si="3"/>
        <v>0</v>
      </c>
      <c r="AF32" s="167">
        <f t="shared" si="4"/>
        <v>0</v>
      </c>
      <c r="AG32" s="167">
        <f t="shared" si="5"/>
        <v>0</v>
      </c>
      <c r="AH32" s="167">
        <f t="shared" si="6"/>
        <v>0</v>
      </c>
      <c r="AI32" s="167">
        <f t="shared" si="7"/>
        <v>0</v>
      </c>
      <c r="AJ32" s="167">
        <f t="shared" si="8"/>
        <v>0</v>
      </c>
      <c r="AK32" s="567"/>
      <c r="AL32" s="567"/>
      <c r="AM32" s="168"/>
    </row>
    <row r="33" spans="1:39" s="169" customFormat="1">
      <c r="A33" s="560">
        <v>29</v>
      </c>
      <c r="B33" s="560" t="str">
        <f t="shared" si="9"/>
        <v>Альянс</v>
      </c>
      <c r="C33" s="561" t="s">
        <v>695</v>
      </c>
      <c r="D33" s="905"/>
      <c r="E33" s="905"/>
      <c r="F33" s="933"/>
      <c r="G33" s="562" t="str">
        <f>IF(H33='Категорія витрат'!$B$2,'Категорія витрат'!$A$2,IF(H33='Категорія витрат'!$B$3,'Категорія витрат'!$A$3,IF(H33='Категорія витрат'!$B$4,'Категорія витрат'!$A$4,IF(H33='Категорія витрат'!$B$5,'Категорія витрат'!$A$5,IF(H33='Категорія витрат'!$B$6,'Категорія витрат'!$A$6,IF(H33='Категорія витрат'!$B$7,'Категорія витрат'!$A$7,IF(H33='Категорія витрат'!$B$8,'Категорія витрат'!$A$8,IF(H33='Категорія витрат'!$B$9,'Категорія витрат'!$A$9,IF(H33='Категорія витрат'!$B$10,'Категорія витрат'!$A$10,IF(H33='Категорія витрат'!$B$11,'Категорія витрат'!$A$11,IF(H33='Категорія витрат'!$B$12,'Категорія витрат'!$A$12,IF(H33='Категорія витрат'!$B$13,'Категорія витрат'!$A$13,IF(H33='Категорія витрат'!$B$14,'Категорія витрат'!$A$14,IF(H33='Категорія витрат'!$B$15,'Категорія витрат'!$A$15,IF(H33='Категорія витрат'!$B$16,'Категорія витрат'!$A$16,IF(H33='Категорія витрат'!$B$17,'Категорія витрат'!$A$17,IF(H33='Категорія витрат'!$B$18,'Категорія витрат'!$A$18,IF(H33='Категорія витрат'!$B$19,'Категорія витрат'!$A$19,IF(H33='Категорія витрат'!$B$20,'Категорія витрат'!$A$20,IF(H33='Категорія витрат'!$B$21,'Категорія витрат'!$A$21,IF(H33='Категорія витрат'!$B$22,'Категорія витрат'!$A$22,IF(H33='Категорія витрат'!$B$23,'Категорія витрат'!$A$23,IF(H33='Категорія витрат'!$B$24,'Категорія витрат'!$A$24,IF(H33='Категорія витрат'!$B$25,'Категорія витрат'!$A$25,IF(H33='Категорія витрат'!$B$26,'Категорія витрат'!$A$26,IF(H33='Категорія витрат'!$B$27,'Категорія витрат'!$A$27,IF(H33='Категорія витрат'!$B$28,'Категорія витрат'!$A$28,IF(H33='Категорія витрат'!$B$29,'Категорія витрат'!$A$29,IF(H33='Категорія витрат'!$B$30,'Категорія витрат'!$A$30,IF(H33='Категорія витрат'!$B$31,'Категорія витрат'!$A$31,""))))))))))))))))))))))))))))))</f>
        <v/>
      </c>
      <c r="H33" s="837"/>
      <c r="I33" s="568"/>
      <c r="J33" s="71"/>
      <c r="K33" s="166">
        <f t="shared" si="0"/>
        <v>0</v>
      </c>
      <c r="L33" s="563"/>
      <c r="M33" s="564"/>
      <c r="N33" s="71">
        <f t="shared" si="10"/>
        <v>0</v>
      </c>
      <c r="O33" s="835">
        <f>IF(I33='Категорія витрат'!$G$2,ROUND(N33*0.22,2),IF(I33='Категорія витрат'!$G$4,ROUND(N33*0.22,2),IF(I33='Категорія витрат'!$G$5,ROUND(N33*0.22,2),IF(I33='Категорія витрат'!$G$3,ROUND(N33*0.0841,2),0))))</f>
        <v>0</v>
      </c>
      <c r="P33" s="565">
        <f t="shared" si="11"/>
        <v>0</v>
      </c>
      <c r="Q33" s="936"/>
      <c r="R33" s="936"/>
      <c r="S33" s="936"/>
      <c r="T33" s="936"/>
      <c r="U33" s="936"/>
      <c r="V33" s="936"/>
      <c r="W33" s="566"/>
      <c r="X33" s="566"/>
      <c r="Y33" s="566"/>
      <c r="Z33" s="566"/>
      <c r="AA33" s="566"/>
      <c r="AB33" s="566"/>
      <c r="AC33" s="167">
        <f t="shared" si="1"/>
        <v>0</v>
      </c>
      <c r="AD33" s="167">
        <f t="shared" si="2"/>
        <v>0</v>
      </c>
      <c r="AE33" s="167">
        <f t="shared" si="3"/>
        <v>0</v>
      </c>
      <c r="AF33" s="167">
        <f t="shared" si="4"/>
        <v>0</v>
      </c>
      <c r="AG33" s="167">
        <f t="shared" si="5"/>
        <v>0</v>
      </c>
      <c r="AH33" s="167">
        <f t="shared" si="6"/>
        <v>0</v>
      </c>
      <c r="AI33" s="167">
        <f t="shared" si="7"/>
        <v>0</v>
      </c>
      <c r="AJ33" s="167">
        <f t="shared" si="8"/>
        <v>0</v>
      </c>
      <c r="AK33" s="567"/>
      <c r="AL33" s="567"/>
      <c r="AM33" s="168"/>
    </row>
    <row r="34" spans="1:39" s="169" customFormat="1">
      <c r="A34" s="560">
        <v>30</v>
      </c>
      <c r="B34" s="560" t="str">
        <f t="shared" si="9"/>
        <v>Альянс</v>
      </c>
      <c r="C34" s="561" t="s">
        <v>695</v>
      </c>
      <c r="D34" s="905"/>
      <c r="E34" s="905"/>
      <c r="F34" s="933"/>
      <c r="G34" s="562" t="str">
        <f>IF(H34='Категорія витрат'!$B$2,'Категорія витрат'!$A$2,IF(H34='Категорія витрат'!$B$3,'Категорія витрат'!$A$3,IF(H34='Категорія витрат'!$B$4,'Категорія витрат'!$A$4,IF(H34='Категорія витрат'!$B$5,'Категорія витрат'!$A$5,IF(H34='Категорія витрат'!$B$6,'Категорія витрат'!$A$6,IF(H34='Категорія витрат'!$B$7,'Категорія витрат'!$A$7,IF(H34='Категорія витрат'!$B$8,'Категорія витрат'!$A$8,IF(H34='Категорія витрат'!$B$9,'Категорія витрат'!$A$9,IF(H34='Категорія витрат'!$B$10,'Категорія витрат'!$A$10,IF(H34='Категорія витрат'!$B$11,'Категорія витрат'!$A$11,IF(H34='Категорія витрат'!$B$12,'Категорія витрат'!$A$12,IF(H34='Категорія витрат'!$B$13,'Категорія витрат'!$A$13,IF(H34='Категорія витрат'!$B$14,'Категорія витрат'!$A$14,IF(H34='Категорія витрат'!$B$15,'Категорія витрат'!$A$15,IF(H34='Категорія витрат'!$B$16,'Категорія витрат'!$A$16,IF(H34='Категорія витрат'!$B$17,'Категорія витрат'!$A$17,IF(H34='Категорія витрат'!$B$18,'Категорія витрат'!$A$18,IF(H34='Категорія витрат'!$B$19,'Категорія витрат'!$A$19,IF(H34='Категорія витрат'!$B$20,'Категорія витрат'!$A$20,IF(H34='Категорія витрат'!$B$21,'Категорія витрат'!$A$21,IF(H34='Категорія витрат'!$B$22,'Категорія витрат'!$A$22,IF(H34='Категорія витрат'!$B$23,'Категорія витрат'!$A$23,IF(H34='Категорія витрат'!$B$24,'Категорія витрат'!$A$24,IF(H34='Категорія витрат'!$B$25,'Категорія витрат'!$A$25,IF(H34='Категорія витрат'!$B$26,'Категорія витрат'!$A$26,IF(H34='Категорія витрат'!$B$27,'Категорія витрат'!$A$27,IF(H34='Категорія витрат'!$B$28,'Категорія витрат'!$A$28,IF(H34='Категорія витрат'!$B$29,'Категорія витрат'!$A$29,IF(H34='Категорія витрат'!$B$30,'Категорія витрат'!$A$30,IF(H34='Категорія витрат'!$B$31,'Категорія витрат'!$A$31,""))))))))))))))))))))))))))))))</f>
        <v/>
      </c>
      <c r="H34" s="837"/>
      <c r="I34" s="568"/>
      <c r="J34" s="71"/>
      <c r="K34" s="166">
        <f t="shared" si="0"/>
        <v>0</v>
      </c>
      <c r="L34" s="563"/>
      <c r="M34" s="564"/>
      <c r="N34" s="71">
        <f t="shared" si="10"/>
        <v>0</v>
      </c>
      <c r="O34" s="835">
        <f>IF(I34='Категорія витрат'!$G$2,ROUND(N34*0.22,2),IF(I34='Категорія витрат'!$G$4,ROUND(N34*0.22,2),IF(I34='Категорія витрат'!$G$5,ROUND(N34*0.22,2),IF(I34='Категорія витрат'!$G$3,ROUND(N34*0.0841,2),0))))</f>
        <v>0</v>
      </c>
      <c r="P34" s="565">
        <f t="shared" si="11"/>
        <v>0</v>
      </c>
      <c r="Q34" s="936"/>
      <c r="R34" s="936"/>
      <c r="S34" s="936"/>
      <c r="T34" s="936"/>
      <c r="U34" s="936"/>
      <c r="V34" s="936"/>
      <c r="W34" s="566"/>
      <c r="X34" s="566"/>
      <c r="Y34" s="566"/>
      <c r="Z34" s="566"/>
      <c r="AA34" s="566"/>
      <c r="AB34" s="566"/>
      <c r="AC34" s="167">
        <f t="shared" si="1"/>
        <v>0</v>
      </c>
      <c r="AD34" s="167">
        <f t="shared" si="2"/>
        <v>0</v>
      </c>
      <c r="AE34" s="167">
        <f t="shared" si="3"/>
        <v>0</v>
      </c>
      <c r="AF34" s="167">
        <f t="shared" si="4"/>
        <v>0</v>
      </c>
      <c r="AG34" s="167">
        <f t="shared" si="5"/>
        <v>0</v>
      </c>
      <c r="AH34" s="167">
        <f t="shared" si="6"/>
        <v>0</v>
      </c>
      <c r="AI34" s="167">
        <f t="shared" si="7"/>
        <v>0</v>
      </c>
      <c r="AJ34" s="167">
        <f t="shared" si="8"/>
        <v>0</v>
      </c>
      <c r="AK34" s="567"/>
      <c r="AL34" s="567"/>
      <c r="AM34" s="168"/>
    </row>
    <row r="35" spans="1:39" s="169" customFormat="1">
      <c r="A35" s="560">
        <v>31</v>
      </c>
      <c r="B35" s="560" t="str">
        <f t="shared" si="9"/>
        <v>Альянс</v>
      </c>
      <c r="C35" s="561" t="s">
        <v>695</v>
      </c>
      <c r="D35" s="905"/>
      <c r="E35" s="905"/>
      <c r="F35" s="933"/>
      <c r="G35" s="562" t="str">
        <f>IF(H35='Категорія витрат'!$B$2,'Категорія витрат'!$A$2,IF(H35='Категорія витрат'!$B$3,'Категорія витрат'!$A$3,IF(H35='Категорія витрат'!$B$4,'Категорія витрат'!$A$4,IF(H35='Категорія витрат'!$B$5,'Категорія витрат'!$A$5,IF(H35='Категорія витрат'!$B$6,'Категорія витрат'!$A$6,IF(H35='Категорія витрат'!$B$7,'Категорія витрат'!$A$7,IF(H35='Категорія витрат'!$B$8,'Категорія витрат'!$A$8,IF(H35='Категорія витрат'!$B$9,'Категорія витрат'!$A$9,IF(H35='Категорія витрат'!$B$10,'Категорія витрат'!$A$10,IF(H35='Категорія витрат'!$B$11,'Категорія витрат'!$A$11,IF(H35='Категорія витрат'!$B$12,'Категорія витрат'!$A$12,IF(H35='Категорія витрат'!$B$13,'Категорія витрат'!$A$13,IF(H35='Категорія витрат'!$B$14,'Категорія витрат'!$A$14,IF(H35='Категорія витрат'!$B$15,'Категорія витрат'!$A$15,IF(H35='Категорія витрат'!$B$16,'Категорія витрат'!$A$16,IF(H35='Категорія витрат'!$B$17,'Категорія витрат'!$A$17,IF(H35='Категорія витрат'!$B$18,'Категорія витрат'!$A$18,IF(H35='Категорія витрат'!$B$19,'Категорія витрат'!$A$19,IF(H35='Категорія витрат'!$B$20,'Категорія витрат'!$A$20,IF(H35='Категорія витрат'!$B$21,'Категорія витрат'!$A$21,IF(H35='Категорія витрат'!$B$22,'Категорія витрат'!$A$22,IF(H35='Категорія витрат'!$B$23,'Категорія витрат'!$A$23,IF(H35='Категорія витрат'!$B$24,'Категорія витрат'!$A$24,IF(H35='Категорія витрат'!$B$25,'Категорія витрат'!$A$25,IF(H35='Категорія витрат'!$B$26,'Категорія витрат'!$A$26,IF(H35='Категорія витрат'!$B$27,'Категорія витрат'!$A$27,IF(H35='Категорія витрат'!$B$28,'Категорія витрат'!$A$28,IF(H35='Категорія витрат'!$B$29,'Категорія витрат'!$A$29,IF(H35='Категорія витрат'!$B$30,'Категорія витрат'!$A$30,IF(H35='Категорія витрат'!$B$31,'Категорія витрат'!$A$31,""))))))))))))))))))))))))))))))</f>
        <v/>
      </c>
      <c r="H35" s="837"/>
      <c r="I35" s="568"/>
      <c r="J35" s="71"/>
      <c r="K35" s="166">
        <f t="shared" si="0"/>
        <v>0</v>
      </c>
      <c r="L35" s="563"/>
      <c r="M35" s="564"/>
      <c r="N35" s="71">
        <f>L35*M35</f>
        <v>0</v>
      </c>
      <c r="O35" s="835">
        <f>IF(I35='Категорія витрат'!$G$2,ROUND(N35*0.22,2),IF(I35='Категорія витрат'!$G$4,ROUND(N35*0.22,2),IF(I35='Категорія витрат'!$G$5,ROUND(N35*0.22,2),IF(I35='Категорія витрат'!$G$3,ROUND(N35*0.0841,2),0))))</f>
        <v>0</v>
      </c>
      <c r="P35" s="565">
        <f>(N35+O35)*K35</f>
        <v>0</v>
      </c>
      <c r="Q35" s="936"/>
      <c r="R35" s="936"/>
      <c r="S35" s="936"/>
      <c r="T35" s="936"/>
      <c r="U35" s="936"/>
      <c r="V35" s="936"/>
      <c r="W35" s="566"/>
      <c r="X35" s="566"/>
      <c r="Y35" s="566"/>
      <c r="Z35" s="566"/>
      <c r="AA35" s="566"/>
      <c r="AB35" s="566"/>
      <c r="AC35" s="167">
        <f t="shared" si="1"/>
        <v>0</v>
      </c>
      <c r="AD35" s="167">
        <f t="shared" si="2"/>
        <v>0</v>
      </c>
      <c r="AE35" s="167">
        <f t="shared" si="3"/>
        <v>0</v>
      </c>
      <c r="AF35" s="167">
        <f t="shared" si="4"/>
        <v>0</v>
      </c>
      <c r="AG35" s="167">
        <f t="shared" si="5"/>
        <v>0</v>
      </c>
      <c r="AH35" s="167">
        <f t="shared" si="6"/>
        <v>0</v>
      </c>
      <c r="AI35" s="167">
        <f t="shared" si="7"/>
        <v>0</v>
      </c>
      <c r="AJ35" s="167">
        <f t="shared" si="8"/>
        <v>0</v>
      </c>
      <c r="AK35" s="567"/>
      <c r="AL35" s="567"/>
      <c r="AM35" s="168"/>
    </row>
    <row r="36" spans="1:39" s="169" customFormat="1">
      <c r="A36" s="560">
        <v>32</v>
      </c>
      <c r="B36" s="560" t="str">
        <f t="shared" si="9"/>
        <v>Альянс</v>
      </c>
      <c r="C36" s="561" t="s">
        <v>695</v>
      </c>
      <c r="D36" s="905"/>
      <c r="E36" s="905"/>
      <c r="F36" s="933"/>
      <c r="G36" s="562" t="str">
        <f>IF(H36='Категорія витрат'!$B$2,'Категорія витрат'!$A$2,IF(H36='Категорія витрат'!$B$3,'Категорія витрат'!$A$3,IF(H36='Категорія витрат'!$B$4,'Категорія витрат'!$A$4,IF(H36='Категорія витрат'!$B$5,'Категорія витрат'!$A$5,IF(H36='Категорія витрат'!$B$6,'Категорія витрат'!$A$6,IF(H36='Категорія витрат'!$B$7,'Категорія витрат'!$A$7,IF(H36='Категорія витрат'!$B$8,'Категорія витрат'!$A$8,IF(H36='Категорія витрат'!$B$9,'Категорія витрат'!$A$9,IF(H36='Категорія витрат'!$B$10,'Категорія витрат'!$A$10,IF(H36='Категорія витрат'!$B$11,'Категорія витрат'!$A$11,IF(H36='Категорія витрат'!$B$12,'Категорія витрат'!$A$12,IF(H36='Категорія витрат'!$B$13,'Категорія витрат'!$A$13,IF(H36='Категорія витрат'!$B$14,'Категорія витрат'!$A$14,IF(H36='Категорія витрат'!$B$15,'Категорія витрат'!$A$15,IF(H36='Категорія витрат'!$B$16,'Категорія витрат'!$A$16,IF(H36='Категорія витрат'!$B$17,'Категорія витрат'!$A$17,IF(H36='Категорія витрат'!$B$18,'Категорія витрат'!$A$18,IF(H36='Категорія витрат'!$B$19,'Категорія витрат'!$A$19,IF(H36='Категорія витрат'!$B$20,'Категорія витрат'!$A$20,IF(H36='Категорія витрат'!$B$21,'Категорія витрат'!$A$21,IF(H36='Категорія витрат'!$B$22,'Категорія витрат'!$A$22,IF(H36='Категорія витрат'!$B$23,'Категорія витрат'!$A$23,IF(H36='Категорія витрат'!$B$24,'Категорія витрат'!$A$24,IF(H36='Категорія витрат'!$B$25,'Категорія витрат'!$A$25,IF(H36='Категорія витрат'!$B$26,'Категорія витрат'!$A$26,IF(H36='Категорія витрат'!$B$27,'Категорія витрат'!$A$27,IF(H36='Категорія витрат'!$B$28,'Категорія витрат'!$A$28,IF(H36='Категорія витрат'!$B$29,'Категорія витрат'!$A$29,IF(H36='Категорія витрат'!$B$30,'Категорія витрат'!$A$30,IF(H36='Категорія витрат'!$B$31,'Категорія витрат'!$A$31,""))))))))))))))))))))))))))))))</f>
        <v/>
      </c>
      <c r="H36" s="837"/>
      <c r="I36" s="568"/>
      <c r="J36" s="71"/>
      <c r="K36" s="166">
        <f t="shared" si="0"/>
        <v>0</v>
      </c>
      <c r="L36" s="563"/>
      <c r="M36" s="564"/>
      <c r="N36" s="71">
        <f>L36*M36</f>
        <v>0</v>
      </c>
      <c r="O36" s="835">
        <f>IF(I36='Категорія витрат'!$G$2,ROUND(N36*0.22,2),IF(I36='Категорія витрат'!$G$4,ROUND(N36*0.22,2),IF(I36='Категорія витрат'!$G$5,ROUND(N36*0.22,2),IF(I36='Категорія витрат'!$G$3,ROUND(N36*0.0841,2),0))))</f>
        <v>0</v>
      </c>
      <c r="P36" s="565">
        <f>(N36+O36)*K36</f>
        <v>0</v>
      </c>
      <c r="Q36" s="936"/>
      <c r="R36" s="936"/>
      <c r="S36" s="936"/>
      <c r="T36" s="936"/>
      <c r="U36" s="936"/>
      <c r="V36" s="936"/>
      <c r="W36" s="566"/>
      <c r="X36" s="566"/>
      <c r="Y36" s="566"/>
      <c r="Z36" s="566"/>
      <c r="AA36" s="566"/>
      <c r="AB36" s="566"/>
      <c r="AC36" s="167">
        <f t="shared" si="1"/>
        <v>0</v>
      </c>
      <c r="AD36" s="167">
        <f t="shared" si="2"/>
        <v>0</v>
      </c>
      <c r="AE36" s="167">
        <f t="shared" si="3"/>
        <v>0</v>
      </c>
      <c r="AF36" s="167">
        <f t="shared" si="4"/>
        <v>0</v>
      </c>
      <c r="AG36" s="167">
        <f t="shared" si="5"/>
        <v>0</v>
      </c>
      <c r="AH36" s="167">
        <f t="shared" si="6"/>
        <v>0</v>
      </c>
      <c r="AI36" s="167">
        <f t="shared" si="7"/>
        <v>0</v>
      </c>
      <c r="AJ36" s="167">
        <f t="shared" si="8"/>
        <v>0</v>
      </c>
      <c r="AK36" s="567"/>
      <c r="AL36" s="567"/>
      <c r="AM36" s="168"/>
    </row>
    <row r="37" spans="1:39" s="169" customFormat="1">
      <c r="A37" s="560">
        <v>33</v>
      </c>
      <c r="B37" s="560" t="str">
        <f t="shared" ref="B37:B100" si="12">IF(C37="","","Альянс")</f>
        <v>Альянс</v>
      </c>
      <c r="C37" s="561" t="s">
        <v>695</v>
      </c>
      <c r="D37" s="905"/>
      <c r="E37" s="905"/>
      <c r="F37" s="933"/>
      <c r="G37" s="562" t="str">
        <f>IF(H37='Категорія витрат'!$B$2,'Категорія витрат'!$A$2,IF(H37='Категорія витрат'!$B$3,'Категорія витрат'!$A$3,IF(H37='Категорія витрат'!$B$4,'Категорія витрат'!$A$4,IF(H37='Категорія витрат'!$B$5,'Категорія витрат'!$A$5,IF(H37='Категорія витрат'!$B$6,'Категорія витрат'!$A$6,IF(H37='Категорія витрат'!$B$7,'Категорія витрат'!$A$7,IF(H37='Категорія витрат'!$B$8,'Категорія витрат'!$A$8,IF(H37='Категорія витрат'!$B$9,'Категорія витрат'!$A$9,IF(H37='Категорія витрат'!$B$10,'Категорія витрат'!$A$10,IF(H37='Категорія витрат'!$B$11,'Категорія витрат'!$A$11,IF(H37='Категорія витрат'!$B$12,'Категорія витрат'!$A$12,IF(H37='Категорія витрат'!$B$13,'Категорія витрат'!$A$13,IF(H37='Категорія витрат'!$B$14,'Категорія витрат'!$A$14,IF(H37='Категорія витрат'!$B$15,'Категорія витрат'!$A$15,IF(H37='Категорія витрат'!$B$16,'Категорія витрат'!$A$16,IF(H37='Категорія витрат'!$B$17,'Категорія витрат'!$A$17,IF(H37='Категорія витрат'!$B$18,'Категорія витрат'!$A$18,IF(H37='Категорія витрат'!$B$19,'Категорія витрат'!$A$19,IF(H37='Категорія витрат'!$B$20,'Категорія витрат'!$A$20,IF(H37='Категорія витрат'!$B$21,'Категорія витрат'!$A$21,IF(H37='Категорія витрат'!$B$22,'Категорія витрат'!$A$22,IF(H37='Категорія витрат'!$B$23,'Категорія витрат'!$A$23,IF(H37='Категорія витрат'!$B$24,'Категорія витрат'!$A$24,IF(H37='Категорія витрат'!$B$25,'Категорія витрат'!$A$25,IF(H37='Категорія витрат'!$B$26,'Категорія витрат'!$A$26,IF(H37='Категорія витрат'!$B$27,'Категорія витрат'!$A$27,IF(H37='Категорія витрат'!$B$28,'Категорія витрат'!$A$28,IF(H37='Категорія витрат'!$B$29,'Категорія витрат'!$A$29,IF(H37='Категорія витрат'!$B$30,'Категорія витрат'!$A$30,IF(H37='Категорія витрат'!$B$31,'Категорія витрат'!$A$31,""))))))))))))))))))))))))))))))</f>
        <v/>
      </c>
      <c r="H37" s="837"/>
      <c r="I37" s="568"/>
      <c r="J37" s="71"/>
      <c r="K37" s="166">
        <f t="shared" ref="K37:K100" si="13">SUM(Q37:AB37)</f>
        <v>0</v>
      </c>
      <c r="L37" s="563"/>
      <c r="M37" s="564"/>
      <c r="N37" s="71">
        <f t="shared" ref="N37:N100" si="14">L37*M37</f>
        <v>0</v>
      </c>
      <c r="O37" s="835">
        <f>IF(I37='Категорія витрат'!$G$2,ROUND(N37*0.22,2),IF(I37='Категорія витрат'!$G$4,ROUND(N37*0.22,2),IF(I37='Категорія витрат'!$G$5,ROUND(N37*0.22,2),IF(I37='Категорія витрат'!$G$3,ROUND(N37*0.0841,2),0))))</f>
        <v>0</v>
      </c>
      <c r="P37" s="565">
        <f t="shared" ref="P37:P100" si="15">(N37+O37)*K37</f>
        <v>0</v>
      </c>
      <c r="Q37" s="936"/>
      <c r="R37" s="936"/>
      <c r="S37" s="936"/>
      <c r="T37" s="936"/>
      <c r="U37" s="936"/>
      <c r="V37" s="936"/>
      <c r="W37" s="566"/>
      <c r="X37" s="566"/>
      <c r="Y37" s="566"/>
      <c r="Z37" s="566"/>
      <c r="AA37" s="566"/>
      <c r="AB37" s="566"/>
      <c r="AC37" s="167">
        <f t="shared" si="1"/>
        <v>0</v>
      </c>
      <c r="AD37" s="167">
        <f t="shared" si="2"/>
        <v>0</v>
      </c>
      <c r="AE37" s="167">
        <f t="shared" si="3"/>
        <v>0</v>
      </c>
      <c r="AF37" s="167">
        <f t="shared" si="4"/>
        <v>0</v>
      </c>
      <c r="AG37" s="167">
        <f t="shared" si="5"/>
        <v>0</v>
      </c>
      <c r="AH37" s="167">
        <f t="shared" si="6"/>
        <v>0</v>
      </c>
      <c r="AI37" s="167">
        <f t="shared" si="7"/>
        <v>0</v>
      </c>
      <c r="AJ37" s="167">
        <f t="shared" si="8"/>
        <v>0</v>
      </c>
      <c r="AK37" s="567"/>
      <c r="AL37" s="567"/>
      <c r="AM37" s="168"/>
    </row>
    <row r="38" spans="1:39" s="169" customFormat="1">
      <c r="A38" s="560">
        <v>34</v>
      </c>
      <c r="B38" s="560" t="str">
        <f t="shared" si="12"/>
        <v>Альянс</v>
      </c>
      <c r="C38" s="561" t="s">
        <v>695</v>
      </c>
      <c r="D38" s="905"/>
      <c r="E38" s="905"/>
      <c r="F38" s="933"/>
      <c r="G38" s="562" t="str">
        <f>IF(H38='Категорія витрат'!$B$2,'Категорія витрат'!$A$2,IF(H38='Категорія витрат'!$B$3,'Категорія витрат'!$A$3,IF(H38='Категорія витрат'!$B$4,'Категорія витрат'!$A$4,IF(H38='Категорія витрат'!$B$5,'Категорія витрат'!$A$5,IF(H38='Категорія витрат'!$B$6,'Категорія витрат'!$A$6,IF(H38='Категорія витрат'!$B$7,'Категорія витрат'!$A$7,IF(H38='Категорія витрат'!$B$8,'Категорія витрат'!$A$8,IF(H38='Категорія витрат'!$B$9,'Категорія витрат'!$A$9,IF(H38='Категорія витрат'!$B$10,'Категорія витрат'!$A$10,IF(H38='Категорія витрат'!$B$11,'Категорія витрат'!$A$11,IF(H38='Категорія витрат'!$B$12,'Категорія витрат'!$A$12,IF(H38='Категорія витрат'!$B$13,'Категорія витрат'!$A$13,IF(H38='Категорія витрат'!$B$14,'Категорія витрат'!$A$14,IF(H38='Категорія витрат'!$B$15,'Категорія витрат'!$A$15,IF(H38='Категорія витрат'!$B$16,'Категорія витрат'!$A$16,IF(H38='Категорія витрат'!$B$17,'Категорія витрат'!$A$17,IF(H38='Категорія витрат'!$B$18,'Категорія витрат'!$A$18,IF(H38='Категорія витрат'!$B$19,'Категорія витрат'!$A$19,IF(H38='Категорія витрат'!$B$20,'Категорія витрат'!$A$20,IF(H38='Категорія витрат'!$B$21,'Категорія витрат'!$A$21,IF(H38='Категорія витрат'!$B$22,'Категорія витрат'!$A$22,IF(H38='Категорія витрат'!$B$23,'Категорія витрат'!$A$23,IF(H38='Категорія витрат'!$B$24,'Категорія витрат'!$A$24,IF(H38='Категорія витрат'!$B$25,'Категорія витрат'!$A$25,IF(H38='Категорія витрат'!$B$26,'Категорія витрат'!$A$26,IF(H38='Категорія витрат'!$B$27,'Категорія витрат'!$A$27,IF(H38='Категорія витрат'!$B$28,'Категорія витрат'!$A$28,IF(H38='Категорія витрат'!$B$29,'Категорія витрат'!$A$29,IF(H38='Категорія витрат'!$B$30,'Категорія витрат'!$A$30,IF(H38='Категорія витрат'!$B$31,'Категорія витрат'!$A$31,""))))))))))))))))))))))))))))))</f>
        <v/>
      </c>
      <c r="H38" s="837"/>
      <c r="I38" s="568"/>
      <c r="J38" s="71"/>
      <c r="K38" s="166">
        <f t="shared" si="13"/>
        <v>0</v>
      </c>
      <c r="L38" s="563"/>
      <c r="M38" s="564"/>
      <c r="N38" s="71">
        <f t="shared" si="14"/>
        <v>0</v>
      </c>
      <c r="O38" s="835">
        <f>IF(I38='Категорія витрат'!$G$2,ROUND(N38*0.22,2),IF(I38='Категорія витрат'!$G$4,ROUND(N38*0.22,2),IF(I38='Категорія витрат'!$G$5,ROUND(N38*0.22,2),IF(I38='Категорія витрат'!$G$3,ROUND(N38*0.0841,2),0))))</f>
        <v>0</v>
      </c>
      <c r="P38" s="565">
        <f t="shared" si="15"/>
        <v>0</v>
      </c>
      <c r="Q38" s="936"/>
      <c r="R38" s="936"/>
      <c r="S38" s="936"/>
      <c r="T38" s="936"/>
      <c r="U38" s="936"/>
      <c r="V38" s="936"/>
      <c r="W38" s="566"/>
      <c r="X38" s="566"/>
      <c r="Y38" s="566"/>
      <c r="Z38" s="566"/>
      <c r="AA38" s="566"/>
      <c r="AB38" s="566"/>
      <c r="AC38" s="167">
        <f t="shared" si="1"/>
        <v>0</v>
      </c>
      <c r="AD38" s="167">
        <f t="shared" si="2"/>
        <v>0</v>
      </c>
      <c r="AE38" s="167">
        <f t="shared" si="3"/>
        <v>0</v>
      </c>
      <c r="AF38" s="167">
        <f t="shared" si="4"/>
        <v>0</v>
      </c>
      <c r="AG38" s="167">
        <f t="shared" si="5"/>
        <v>0</v>
      </c>
      <c r="AH38" s="167">
        <f t="shared" si="6"/>
        <v>0</v>
      </c>
      <c r="AI38" s="167">
        <f t="shared" si="7"/>
        <v>0</v>
      </c>
      <c r="AJ38" s="167">
        <f t="shared" si="8"/>
        <v>0</v>
      </c>
      <c r="AK38" s="567"/>
      <c r="AL38" s="567"/>
      <c r="AM38" s="168"/>
    </row>
    <row r="39" spans="1:39" s="169" customFormat="1">
      <c r="A39" s="560">
        <v>35</v>
      </c>
      <c r="B39" s="560" t="str">
        <f t="shared" si="12"/>
        <v>Альянс</v>
      </c>
      <c r="C39" s="561" t="s">
        <v>695</v>
      </c>
      <c r="D39" s="905"/>
      <c r="E39" s="905"/>
      <c r="F39" s="933"/>
      <c r="G39" s="562" t="str">
        <f>IF(H39='Категорія витрат'!$B$2,'Категорія витрат'!$A$2,IF(H39='Категорія витрат'!$B$3,'Категорія витрат'!$A$3,IF(H39='Категорія витрат'!$B$4,'Категорія витрат'!$A$4,IF(H39='Категорія витрат'!$B$5,'Категорія витрат'!$A$5,IF(H39='Категорія витрат'!$B$6,'Категорія витрат'!$A$6,IF(H39='Категорія витрат'!$B$7,'Категорія витрат'!$A$7,IF(H39='Категорія витрат'!$B$8,'Категорія витрат'!$A$8,IF(H39='Категорія витрат'!$B$9,'Категорія витрат'!$A$9,IF(H39='Категорія витрат'!$B$10,'Категорія витрат'!$A$10,IF(H39='Категорія витрат'!$B$11,'Категорія витрат'!$A$11,IF(H39='Категорія витрат'!$B$12,'Категорія витрат'!$A$12,IF(H39='Категорія витрат'!$B$13,'Категорія витрат'!$A$13,IF(H39='Категорія витрат'!$B$14,'Категорія витрат'!$A$14,IF(H39='Категорія витрат'!$B$15,'Категорія витрат'!$A$15,IF(H39='Категорія витрат'!$B$16,'Категорія витрат'!$A$16,IF(H39='Категорія витрат'!$B$17,'Категорія витрат'!$A$17,IF(H39='Категорія витрат'!$B$18,'Категорія витрат'!$A$18,IF(H39='Категорія витрат'!$B$19,'Категорія витрат'!$A$19,IF(H39='Категорія витрат'!$B$20,'Категорія витрат'!$A$20,IF(H39='Категорія витрат'!$B$21,'Категорія витрат'!$A$21,IF(H39='Категорія витрат'!$B$22,'Категорія витрат'!$A$22,IF(H39='Категорія витрат'!$B$23,'Категорія витрат'!$A$23,IF(H39='Категорія витрат'!$B$24,'Категорія витрат'!$A$24,IF(H39='Категорія витрат'!$B$25,'Категорія витрат'!$A$25,IF(H39='Категорія витрат'!$B$26,'Категорія витрат'!$A$26,IF(H39='Категорія витрат'!$B$27,'Категорія витрат'!$A$27,IF(H39='Категорія витрат'!$B$28,'Категорія витрат'!$A$28,IF(H39='Категорія витрат'!$B$29,'Категорія витрат'!$A$29,IF(H39='Категорія витрат'!$B$30,'Категорія витрат'!$A$30,IF(H39='Категорія витрат'!$B$31,'Категорія витрат'!$A$31,""))))))))))))))))))))))))))))))</f>
        <v/>
      </c>
      <c r="H39" s="837"/>
      <c r="I39" s="568"/>
      <c r="J39" s="71"/>
      <c r="K39" s="166">
        <f t="shared" si="13"/>
        <v>0</v>
      </c>
      <c r="L39" s="563"/>
      <c r="M39" s="564"/>
      <c r="N39" s="71">
        <f t="shared" si="14"/>
        <v>0</v>
      </c>
      <c r="O39" s="835">
        <f>IF(I39='Категорія витрат'!$G$2,ROUND(N39*0.22,2),IF(I39='Категорія витрат'!$G$4,ROUND(N39*0.22,2),IF(I39='Категорія витрат'!$G$5,ROUND(N39*0.22,2),IF(I39='Категорія витрат'!$G$3,ROUND(N39*0.0841,2),0))))</f>
        <v>0</v>
      </c>
      <c r="P39" s="565">
        <f t="shared" si="15"/>
        <v>0</v>
      </c>
      <c r="Q39" s="936"/>
      <c r="R39" s="936"/>
      <c r="S39" s="936"/>
      <c r="T39" s="936"/>
      <c r="U39" s="936"/>
      <c r="V39" s="936"/>
      <c r="W39" s="566"/>
      <c r="X39" s="566"/>
      <c r="Y39" s="566"/>
      <c r="Z39" s="566"/>
      <c r="AA39" s="566"/>
      <c r="AB39" s="566"/>
      <c r="AC39" s="167">
        <f t="shared" si="1"/>
        <v>0</v>
      </c>
      <c r="AD39" s="167">
        <f t="shared" si="2"/>
        <v>0</v>
      </c>
      <c r="AE39" s="167">
        <f t="shared" si="3"/>
        <v>0</v>
      </c>
      <c r="AF39" s="167">
        <f t="shared" si="4"/>
        <v>0</v>
      </c>
      <c r="AG39" s="167">
        <f t="shared" si="5"/>
        <v>0</v>
      </c>
      <c r="AH39" s="167">
        <f t="shared" si="6"/>
        <v>0</v>
      </c>
      <c r="AI39" s="167">
        <f t="shared" si="7"/>
        <v>0</v>
      </c>
      <c r="AJ39" s="167">
        <f t="shared" si="8"/>
        <v>0</v>
      </c>
      <c r="AK39" s="567"/>
      <c r="AL39" s="567"/>
      <c r="AM39" s="168"/>
    </row>
    <row r="40" spans="1:39" s="169" customFormat="1">
      <c r="A40" s="560">
        <v>36</v>
      </c>
      <c r="B40" s="560" t="str">
        <f t="shared" si="12"/>
        <v>Альянс</v>
      </c>
      <c r="C40" s="561" t="s">
        <v>695</v>
      </c>
      <c r="D40" s="905"/>
      <c r="E40" s="905"/>
      <c r="F40" s="933"/>
      <c r="G40" s="562" t="str">
        <f>IF(H40='Категорія витрат'!$B$2,'Категорія витрат'!$A$2,IF(H40='Категорія витрат'!$B$3,'Категорія витрат'!$A$3,IF(H40='Категорія витрат'!$B$4,'Категорія витрат'!$A$4,IF(H40='Категорія витрат'!$B$5,'Категорія витрат'!$A$5,IF(H40='Категорія витрат'!$B$6,'Категорія витрат'!$A$6,IF(H40='Категорія витрат'!$B$7,'Категорія витрат'!$A$7,IF(H40='Категорія витрат'!$B$8,'Категорія витрат'!$A$8,IF(H40='Категорія витрат'!$B$9,'Категорія витрат'!$A$9,IF(H40='Категорія витрат'!$B$10,'Категорія витрат'!$A$10,IF(H40='Категорія витрат'!$B$11,'Категорія витрат'!$A$11,IF(H40='Категорія витрат'!$B$12,'Категорія витрат'!$A$12,IF(H40='Категорія витрат'!$B$13,'Категорія витрат'!$A$13,IF(H40='Категорія витрат'!$B$14,'Категорія витрат'!$A$14,IF(H40='Категорія витрат'!$B$15,'Категорія витрат'!$A$15,IF(H40='Категорія витрат'!$B$16,'Категорія витрат'!$A$16,IF(H40='Категорія витрат'!$B$17,'Категорія витрат'!$A$17,IF(H40='Категорія витрат'!$B$18,'Категорія витрат'!$A$18,IF(H40='Категорія витрат'!$B$19,'Категорія витрат'!$A$19,IF(H40='Категорія витрат'!$B$20,'Категорія витрат'!$A$20,IF(H40='Категорія витрат'!$B$21,'Категорія витрат'!$A$21,IF(H40='Категорія витрат'!$B$22,'Категорія витрат'!$A$22,IF(H40='Категорія витрат'!$B$23,'Категорія витрат'!$A$23,IF(H40='Категорія витрат'!$B$24,'Категорія витрат'!$A$24,IF(H40='Категорія витрат'!$B$25,'Категорія витрат'!$A$25,IF(H40='Категорія витрат'!$B$26,'Категорія витрат'!$A$26,IF(H40='Категорія витрат'!$B$27,'Категорія витрат'!$A$27,IF(H40='Категорія витрат'!$B$28,'Категорія витрат'!$A$28,IF(H40='Категорія витрат'!$B$29,'Категорія витрат'!$A$29,IF(H40='Категорія витрат'!$B$30,'Категорія витрат'!$A$30,IF(H40='Категорія витрат'!$B$31,'Категорія витрат'!$A$31,""))))))))))))))))))))))))))))))</f>
        <v/>
      </c>
      <c r="H40" s="837"/>
      <c r="I40" s="568"/>
      <c r="J40" s="71"/>
      <c r="K40" s="166">
        <f t="shared" si="13"/>
        <v>0</v>
      </c>
      <c r="L40" s="563"/>
      <c r="M40" s="564"/>
      <c r="N40" s="71">
        <f t="shared" si="14"/>
        <v>0</v>
      </c>
      <c r="O40" s="835">
        <f>IF(I40='Категорія витрат'!$G$2,ROUND(N40*0.22,2),IF(I40='Категорія витрат'!$G$4,ROUND(N40*0.22,2),IF(I40='Категорія витрат'!$G$5,ROUND(N40*0.22,2),IF(I40='Категорія витрат'!$G$3,ROUND(N40*0.0841,2),0))))</f>
        <v>0</v>
      </c>
      <c r="P40" s="565">
        <f t="shared" si="15"/>
        <v>0</v>
      </c>
      <c r="Q40" s="936"/>
      <c r="R40" s="936"/>
      <c r="S40" s="936"/>
      <c r="T40" s="936"/>
      <c r="U40" s="936"/>
      <c r="V40" s="936"/>
      <c r="W40" s="566"/>
      <c r="X40" s="566"/>
      <c r="Y40" s="566"/>
      <c r="Z40" s="566"/>
      <c r="AA40" s="566"/>
      <c r="AB40" s="566"/>
      <c r="AC40" s="167">
        <f t="shared" si="1"/>
        <v>0</v>
      </c>
      <c r="AD40" s="167">
        <f t="shared" si="2"/>
        <v>0</v>
      </c>
      <c r="AE40" s="167">
        <f t="shared" si="3"/>
        <v>0</v>
      </c>
      <c r="AF40" s="167">
        <f t="shared" si="4"/>
        <v>0</v>
      </c>
      <c r="AG40" s="167">
        <f t="shared" si="5"/>
        <v>0</v>
      </c>
      <c r="AH40" s="167">
        <f t="shared" si="6"/>
        <v>0</v>
      </c>
      <c r="AI40" s="167">
        <f t="shared" si="7"/>
        <v>0</v>
      </c>
      <c r="AJ40" s="167">
        <f t="shared" si="8"/>
        <v>0</v>
      </c>
      <c r="AK40" s="567"/>
      <c r="AL40" s="567"/>
      <c r="AM40" s="168"/>
    </row>
    <row r="41" spans="1:39" s="169" customFormat="1">
      <c r="A41" s="560">
        <v>37</v>
      </c>
      <c r="B41" s="560" t="str">
        <f t="shared" si="12"/>
        <v>Альянс</v>
      </c>
      <c r="C41" s="561" t="s">
        <v>695</v>
      </c>
      <c r="D41" s="905"/>
      <c r="E41" s="905"/>
      <c r="F41" s="933"/>
      <c r="G41" s="562" t="str">
        <f>IF(H41='Категорія витрат'!$B$2,'Категорія витрат'!$A$2,IF(H41='Категорія витрат'!$B$3,'Категорія витрат'!$A$3,IF(H41='Категорія витрат'!$B$4,'Категорія витрат'!$A$4,IF(H41='Категорія витрат'!$B$5,'Категорія витрат'!$A$5,IF(H41='Категорія витрат'!$B$6,'Категорія витрат'!$A$6,IF(H41='Категорія витрат'!$B$7,'Категорія витрат'!$A$7,IF(H41='Категорія витрат'!$B$8,'Категорія витрат'!$A$8,IF(H41='Категорія витрат'!$B$9,'Категорія витрат'!$A$9,IF(H41='Категорія витрат'!$B$10,'Категорія витрат'!$A$10,IF(H41='Категорія витрат'!$B$11,'Категорія витрат'!$A$11,IF(H41='Категорія витрат'!$B$12,'Категорія витрат'!$A$12,IF(H41='Категорія витрат'!$B$13,'Категорія витрат'!$A$13,IF(H41='Категорія витрат'!$B$14,'Категорія витрат'!$A$14,IF(H41='Категорія витрат'!$B$15,'Категорія витрат'!$A$15,IF(H41='Категорія витрат'!$B$16,'Категорія витрат'!$A$16,IF(H41='Категорія витрат'!$B$17,'Категорія витрат'!$A$17,IF(H41='Категорія витрат'!$B$18,'Категорія витрат'!$A$18,IF(H41='Категорія витрат'!$B$19,'Категорія витрат'!$A$19,IF(H41='Категорія витрат'!$B$20,'Категорія витрат'!$A$20,IF(H41='Категорія витрат'!$B$21,'Категорія витрат'!$A$21,IF(H41='Категорія витрат'!$B$22,'Категорія витрат'!$A$22,IF(H41='Категорія витрат'!$B$23,'Категорія витрат'!$A$23,IF(H41='Категорія витрат'!$B$24,'Категорія витрат'!$A$24,IF(H41='Категорія витрат'!$B$25,'Категорія витрат'!$A$25,IF(H41='Категорія витрат'!$B$26,'Категорія витрат'!$A$26,IF(H41='Категорія витрат'!$B$27,'Категорія витрат'!$A$27,IF(H41='Категорія витрат'!$B$28,'Категорія витрат'!$A$28,IF(H41='Категорія витрат'!$B$29,'Категорія витрат'!$A$29,IF(H41='Категорія витрат'!$B$30,'Категорія витрат'!$A$30,IF(H41='Категорія витрат'!$B$31,'Категорія витрат'!$A$31,""))))))))))))))))))))))))))))))</f>
        <v/>
      </c>
      <c r="H41" s="837"/>
      <c r="I41" s="568"/>
      <c r="J41" s="71"/>
      <c r="K41" s="166">
        <f t="shared" si="13"/>
        <v>0</v>
      </c>
      <c r="L41" s="563"/>
      <c r="M41" s="564"/>
      <c r="N41" s="71">
        <f t="shared" si="14"/>
        <v>0</v>
      </c>
      <c r="O41" s="835">
        <f>IF(I41='Категорія витрат'!$G$2,ROUND(N41*0.22,2),IF(I41='Категорія витрат'!$G$4,ROUND(N41*0.22,2),IF(I41='Категорія витрат'!$G$5,ROUND(N41*0.22,2),IF(I41='Категорія витрат'!$G$3,ROUND(N41*0.0841,2),0))))</f>
        <v>0</v>
      </c>
      <c r="P41" s="565">
        <f t="shared" si="15"/>
        <v>0</v>
      </c>
      <c r="Q41" s="936"/>
      <c r="R41" s="936"/>
      <c r="S41" s="936"/>
      <c r="T41" s="936"/>
      <c r="U41" s="936"/>
      <c r="V41" s="936"/>
      <c r="W41" s="566"/>
      <c r="X41" s="566"/>
      <c r="Y41" s="566"/>
      <c r="Z41" s="566"/>
      <c r="AA41" s="566"/>
      <c r="AB41" s="566"/>
      <c r="AC41" s="167">
        <f t="shared" si="1"/>
        <v>0</v>
      </c>
      <c r="AD41" s="167">
        <f t="shared" si="2"/>
        <v>0</v>
      </c>
      <c r="AE41" s="167">
        <f t="shared" si="3"/>
        <v>0</v>
      </c>
      <c r="AF41" s="167">
        <f t="shared" si="4"/>
        <v>0</v>
      </c>
      <c r="AG41" s="167">
        <f t="shared" si="5"/>
        <v>0</v>
      </c>
      <c r="AH41" s="167">
        <f t="shared" si="6"/>
        <v>0</v>
      </c>
      <c r="AI41" s="167">
        <f t="shared" si="7"/>
        <v>0</v>
      </c>
      <c r="AJ41" s="167">
        <f t="shared" si="8"/>
        <v>0</v>
      </c>
      <c r="AK41" s="567"/>
      <c r="AL41" s="567"/>
      <c r="AM41" s="168"/>
    </row>
    <row r="42" spans="1:39" s="169" customFormat="1">
      <c r="A42" s="560">
        <v>38</v>
      </c>
      <c r="B42" s="560" t="str">
        <f t="shared" si="12"/>
        <v>Альянс</v>
      </c>
      <c r="C42" s="561" t="s">
        <v>695</v>
      </c>
      <c r="D42" s="905"/>
      <c r="E42" s="905"/>
      <c r="F42" s="933"/>
      <c r="G42" s="562" t="str">
        <f>IF(H42='Категорія витрат'!$B$2,'Категорія витрат'!$A$2,IF(H42='Категорія витрат'!$B$3,'Категорія витрат'!$A$3,IF(H42='Категорія витрат'!$B$4,'Категорія витрат'!$A$4,IF(H42='Категорія витрат'!$B$5,'Категорія витрат'!$A$5,IF(H42='Категорія витрат'!$B$6,'Категорія витрат'!$A$6,IF(H42='Категорія витрат'!$B$7,'Категорія витрат'!$A$7,IF(H42='Категорія витрат'!$B$8,'Категорія витрат'!$A$8,IF(H42='Категорія витрат'!$B$9,'Категорія витрат'!$A$9,IF(H42='Категорія витрат'!$B$10,'Категорія витрат'!$A$10,IF(H42='Категорія витрат'!$B$11,'Категорія витрат'!$A$11,IF(H42='Категорія витрат'!$B$12,'Категорія витрат'!$A$12,IF(H42='Категорія витрат'!$B$13,'Категорія витрат'!$A$13,IF(H42='Категорія витрат'!$B$14,'Категорія витрат'!$A$14,IF(H42='Категорія витрат'!$B$15,'Категорія витрат'!$A$15,IF(H42='Категорія витрат'!$B$16,'Категорія витрат'!$A$16,IF(H42='Категорія витрат'!$B$17,'Категорія витрат'!$A$17,IF(H42='Категорія витрат'!$B$18,'Категорія витрат'!$A$18,IF(H42='Категорія витрат'!$B$19,'Категорія витрат'!$A$19,IF(H42='Категорія витрат'!$B$20,'Категорія витрат'!$A$20,IF(H42='Категорія витрат'!$B$21,'Категорія витрат'!$A$21,IF(H42='Категорія витрат'!$B$22,'Категорія витрат'!$A$22,IF(H42='Категорія витрат'!$B$23,'Категорія витрат'!$A$23,IF(H42='Категорія витрат'!$B$24,'Категорія витрат'!$A$24,IF(H42='Категорія витрат'!$B$25,'Категорія витрат'!$A$25,IF(H42='Категорія витрат'!$B$26,'Категорія витрат'!$A$26,IF(H42='Категорія витрат'!$B$27,'Категорія витрат'!$A$27,IF(H42='Категорія витрат'!$B$28,'Категорія витрат'!$A$28,IF(H42='Категорія витрат'!$B$29,'Категорія витрат'!$A$29,IF(H42='Категорія витрат'!$B$30,'Категорія витрат'!$A$30,IF(H42='Категорія витрат'!$B$31,'Категорія витрат'!$A$31,""))))))))))))))))))))))))))))))</f>
        <v/>
      </c>
      <c r="H42" s="837"/>
      <c r="I42" s="568"/>
      <c r="J42" s="71"/>
      <c r="K42" s="166">
        <f t="shared" si="13"/>
        <v>0</v>
      </c>
      <c r="L42" s="563"/>
      <c r="M42" s="564"/>
      <c r="N42" s="71">
        <f t="shared" si="14"/>
        <v>0</v>
      </c>
      <c r="O42" s="835">
        <f>IF(I42='Категорія витрат'!$G$2,ROUND(N42*0.22,2),IF(I42='Категорія витрат'!$G$4,ROUND(N42*0.22,2),IF(I42='Категорія витрат'!$G$5,ROUND(N42*0.22,2),IF(I42='Категорія витрат'!$G$3,ROUND(N42*0.0841,2),0))))</f>
        <v>0</v>
      </c>
      <c r="P42" s="565">
        <f t="shared" si="15"/>
        <v>0</v>
      </c>
      <c r="Q42" s="936"/>
      <c r="R42" s="936"/>
      <c r="S42" s="936"/>
      <c r="T42" s="936"/>
      <c r="U42" s="936"/>
      <c r="V42" s="936"/>
      <c r="W42" s="566"/>
      <c r="X42" s="566"/>
      <c r="Y42" s="566"/>
      <c r="Z42" s="566"/>
      <c r="AA42" s="566"/>
      <c r="AB42" s="566"/>
      <c r="AC42" s="167">
        <f t="shared" si="1"/>
        <v>0</v>
      </c>
      <c r="AD42" s="167">
        <f t="shared" si="2"/>
        <v>0</v>
      </c>
      <c r="AE42" s="167">
        <f t="shared" si="3"/>
        <v>0</v>
      </c>
      <c r="AF42" s="167">
        <f t="shared" si="4"/>
        <v>0</v>
      </c>
      <c r="AG42" s="167">
        <f t="shared" si="5"/>
        <v>0</v>
      </c>
      <c r="AH42" s="167">
        <f t="shared" si="6"/>
        <v>0</v>
      </c>
      <c r="AI42" s="167">
        <f t="shared" si="7"/>
        <v>0</v>
      </c>
      <c r="AJ42" s="167">
        <f t="shared" si="8"/>
        <v>0</v>
      </c>
      <c r="AK42" s="567"/>
      <c r="AL42" s="567"/>
      <c r="AM42" s="168"/>
    </row>
    <row r="43" spans="1:39" s="169" customFormat="1">
      <c r="A43" s="560">
        <v>39</v>
      </c>
      <c r="B43" s="560" t="str">
        <f t="shared" si="12"/>
        <v>Альянс</v>
      </c>
      <c r="C43" s="561" t="s">
        <v>695</v>
      </c>
      <c r="D43" s="905"/>
      <c r="E43" s="905"/>
      <c r="F43" s="933"/>
      <c r="G43" s="562" t="str">
        <f>IF(H43='Категорія витрат'!$B$2,'Категорія витрат'!$A$2,IF(H43='Категорія витрат'!$B$3,'Категорія витрат'!$A$3,IF(H43='Категорія витрат'!$B$4,'Категорія витрат'!$A$4,IF(H43='Категорія витрат'!$B$5,'Категорія витрат'!$A$5,IF(H43='Категорія витрат'!$B$6,'Категорія витрат'!$A$6,IF(H43='Категорія витрат'!$B$7,'Категорія витрат'!$A$7,IF(H43='Категорія витрат'!$B$8,'Категорія витрат'!$A$8,IF(H43='Категорія витрат'!$B$9,'Категорія витрат'!$A$9,IF(H43='Категорія витрат'!$B$10,'Категорія витрат'!$A$10,IF(H43='Категорія витрат'!$B$11,'Категорія витрат'!$A$11,IF(H43='Категорія витрат'!$B$12,'Категорія витрат'!$A$12,IF(H43='Категорія витрат'!$B$13,'Категорія витрат'!$A$13,IF(H43='Категорія витрат'!$B$14,'Категорія витрат'!$A$14,IF(H43='Категорія витрат'!$B$15,'Категорія витрат'!$A$15,IF(H43='Категорія витрат'!$B$16,'Категорія витрат'!$A$16,IF(H43='Категорія витрат'!$B$17,'Категорія витрат'!$A$17,IF(H43='Категорія витрат'!$B$18,'Категорія витрат'!$A$18,IF(H43='Категорія витрат'!$B$19,'Категорія витрат'!$A$19,IF(H43='Категорія витрат'!$B$20,'Категорія витрат'!$A$20,IF(H43='Категорія витрат'!$B$21,'Категорія витрат'!$A$21,IF(H43='Категорія витрат'!$B$22,'Категорія витрат'!$A$22,IF(H43='Категорія витрат'!$B$23,'Категорія витрат'!$A$23,IF(H43='Категорія витрат'!$B$24,'Категорія витрат'!$A$24,IF(H43='Категорія витрат'!$B$25,'Категорія витрат'!$A$25,IF(H43='Категорія витрат'!$B$26,'Категорія витрат'!$A$26,IF(H43='Категорія витрат'!$B$27,'Категорія витрат'!$A$27,IF(H43='Категорія витрат'!$B$28,'Категорія витрат'!$A$28,IF(H43='Категорія витрат'!$B$29,'Категорія витрат'!$A$29,IF(H43='Категорія витрат'!$B$30,'Категорія витрат'!$A$30,IF(H43='Категорія витрат'!$B$31,'Категорія витрат'!$A$31,""))))))))))))))))))))))))))))))</f>
        <v/>
      </c>
      <c r="H43" s="837"/>
      <c r="I43" s="568"/>
      <c r="J43" s="71"/>
      <c r="K43" s="166">
        <f t="shared" si="13"/>
        <v>0</v>
      </c>
      <c r="L43" s="563"/>
      <c r="M43" s="564"/>
      <c r="N43" s="71">
        <f t="shared" si="14"/>
        <v>0</v>
      </c>
      <c r="O43" s="835">
        <f>IF(I43='Категорія витрат'!$G$2,ROUND(N43*0.22,2),IF(I43='Категорія витрат'!$G$4,ROUND(N43*0.22,2),IF(I43='Категорія витрат'!$G$5,ROUND(N43*0.22,2),IF(I43='Категорія витрат'!$G$3,ROUND(N43*0.0841,2),0))))</f>
        <v>0</v>
      </c>
      <c r="P43" s="565">
        <f t="shared" si="15"/>
        <v>0</v>
      </c>
      <c r="Q43" s="936"/>
      <c r="R43" s="936"/>
      <c r="S43" s="936"/>
      <c r="T43" s="936"/>
      <c r="U43" s="936"/>
      <c r="V43" s="936"/>
      <c r="W43" s="566"/>
      <c r="X43" s="566"/>
      <c r="Y43" s="566"/>
      <c r="Z43" s="566"/>
      <c r="AA43" s="566"/>
      <c r="AB43" s="566"/>
      <c r="AC43" s="167">
        <f t="shared" si="1"/>
        <v>0</v>
      </c>
      <c r="AD43" s="167">
        <f t="shared" si="2"/>
        <v>0</v>
      </c>
      <c r="AE43" s="167">
        <f t="shared" si="3"/>
        <v>0</v>
      </c>
      <c r="AF43" s="167">
        <f t="shared" si="4"/>
        <v>0</v>
      </c>
      <c r="AG43" s="167">
        <f t="shared" si="5"/>
        <v>0</v>
      </c>
      <c r="AH43" s="167">
        <f t="shared" si="6"/>
        <v>0</v>
      </c>
      <c r="AI43" s="167">
        <f t="shared" si="7"/>
        <v>0</v>
      </c>
      <c r="AJ43" s="167">
        <f t="shared" si="8"/>
        <v>0</v>
      </c>
      <c r="AK43" s="567"/>
      <c r="AL43" s="567"/>
      <c r="AM43" s="168"/>
    </row>
    <row r="44" spans="1:39" s="169" customFormat="1">
      <c r="A44" s="560">
        <v>40</v>
      </c>
      <c r="B44" s="560" t="str">
        <f t="shared" si="12"/>
        <v>Альянс</v>
      </c>
      <c r="C44" s="561" t="s">
        <v>695</v>
      </c>
      <c r="D44" s="905"/>
      <c r="E44" s="905"/>
      <c r="F44" s="933"/>
      <c r="G44" s="562" t="str">
        <f>IF(H44='Категорія витрат'!$B$2,'Категорія витрат'!$A$2,IF(H44='Категорія витрат'!$B$3,'Категорія витрат'!$A$3,IF(H44='Категорія витрат'!$B$4,'Категорія витрат'!$A$4,IF(H44='Категорія витрат'!$B$5,'Категорія витрат'!$A$5,IF(H44='Категорія витрат'!$B$6,'Категорія витрат'!$A$6,IF(H44='Категорія витрат'!$B$7,'Категорія витрат'!$A$7,IF(H44='Категорія витрат'!$B$8,'Категорія витрат'!$A$8,IF(H44='Категорія витрат'!$B$9,'Категорія витрат'!$A$9,IF(H44='Категорія витрат'!$B$10,'Категорія витрат'!$A$10,IF(H44='Категорія витрат'!$B$11,'Категорія витрат'!$A$11,IF(H44='Категорія витрат'!$B$12,'Категорія витрат'!$A$12,IF(H44='Категорія витрат'!$B$13,'Категорія витрат'!$A$13,IF(H44='Категорія витрат'!$B$14,'Категорія витрат'!$A$14,IF(H44='Категорія витрат'!$B$15,'Категорія витрат'!$A$15,IF(H44='Категорія витрат'!$B$16,'Категорія витрат'!$A$16,IF(H44='Категорія витрат'!$B$17,'Категорія витрат'!$A$17,IF(H44='Категорія витрат'!$B$18,'Категорія витрат'!$A$18,IF(H44='Категорія витрат'!$B$19,'Категорія витрат'!$A$19,IF(H44='Категорія витрат'!$B$20,'Категорія витрат'!$A$20,IF(H44='Категорія витрат'!$B$21,'Категорія витрат'!$A$21,IF(H44='Категорія витрат'!$B$22,'Категорія витрат'!$A$22,IF(H44='Категорія витрат'!$B$23,'Категорія витрат'!$A$23,IF(H44='Категорія витрат'!$B$24,'Категорія витрат'!$A$24,IF(H44='Категорія витрат'!$B$25,'Категорія витрат'!$A$25,IF(H44='Категорія витрат'!$B$26,'Категорія витрат'!$A$26,IF(H44='Категорія витрат'!$B$27,'Категорія витрат'!$A$27,IF(H44='Категорія витрат'!$B$28,'Категорія витрат'!$A$28,IF(H44='Категорія витрат'!$B$29,'Категорія витрат'!$A$29,IF(H44='Категорія витрат'!$B$30,'Категорія витрат'!$A$30,IF(H44='Категорія витрат'!$B$31,'Категорія витрат'!$A$31,""))))))))))))))))))))))))))))))</f>
        <v/>
      </c>
      <c r="H44" s="837"/>
      <c r="I44" s="568"/>
      <c r="J44" s="71"/>
      <c r="K44" s="166">
        <f t="shared" si="13"/>
        <v>0</v>
      </c>
      <c r="L44" s="563"/>
      <c r="M44" s="564"/>
      <c r="N44" s="71">
        <f t="shared" si="14"/>
        <v>0</v>
      </c>
      <c r="O44" s="835">
        <f>IF(I44='Категорія витрат'!$G$2,ROUND(N44*0.22,2),IF(I44='Категорія витрат'!$G$4,ROUND(N44*0.22,2),IF(I44='Категорія витрат'!$G$5,ROUND(N44*0.22,2),IF(I44='Категорія витрат'!$G$3,ROUND(N44*0.0841,2),0))))</f>
        <v>0</v>
      </c>
      <c r="P44" s="565">
        <f t="shared" si="15"/>
        <v>0</v>
      </c>
      <c r="Q44" s="936"/>
      <c r="R44" s="936"/>
      <c r="S44" s="936"/>
      <c r="T44" s="936"/>
      <c r="U44" s="936"/>
      <c r="V44" s="936"/>
      <c r="W44" s="566"/>
      <c r="X44" s="566"/>
      <c r="Y44" s="566"/>
      <c r="Z44" s="566"/>
      <c r="AA44" s="566"/>
      <c r="AB44" s="566"/>
      <c r="AC44" s="167">
        <f t="shared" si="1"/>
        <v>0</v>
      </c>
      <c r="AD44" s="167">
        <f t="shared" si="2"/>
        <v>0</v>
      </c>
      <c r="AE44" s="167">
        <f t="shared" si="3"/>
        <v>0</v>
      </c>
      <c r="AF44" s="167">
        <f t="shared" si="4"/>
        <v>0</v>
      </c>
      <c r="AG44" s="167">
        <f t="shared" si="5"/>
        <v>0</v>
      </c>
      <c r="AH44" s="167">
        <f t="shared" si="6"/>
        <v>0</v>
      </c>
      <c r="AI44" s="167">
        <f t="shared" si="7"/>
        <v>0</v>
      </c>
      <c r="AJ44" s="167">
        <f t="shared" si="8"/>
        <v>0</v>
      </c>
      <c r="AK44" s="567"/>
      <c r="AL44" s="567"/>
      <c r="AM44" s="168"/>
    </row>
    <row r="45" spans="1:39" s="169" customFormat="1">
      <c r="A45" s="560">
        <v>41</v>
      </c>
      <c r="B45" s="560" t="str">
        <f t="shared" si="12"/>
        <v>Альянс</v>
      </c>
      <c r="C45" s="561" t="s">
        <v>695</v>
      </c>
      <c r="D45" s="905"/>
      <c r="E45" s="905"/>
      <c r="F45" s="933"/>
      <c r="G45" s="562" t="str">
        <f>IF(H45='Категорія витрат'!$B$2,'Категорія витрат'!$A$2,IF(H45='Категорія витрат'!$B$3,'Категорія витрат'!$A$3,IF(H45='Категорія витрат'!$B$4,'Категорія витрат'!$A$4,IF(H45='Категорія витрат'!$B$5,'Категорія витрат'!$A$5,IF(H45='Категорія витрат'!$B$6,'Категорія витрат'!$A$6,IF(H45='Категорія витрат'!$B$7,'Категорія витрат'!$A$7,IF(H45='Категорія витрат'!$B$8,'Категорія витрат'!$A$8,IF(H45='Категорія витрат'!$B$9,'Категорія витрат'!$A$9,IF(H45='Категорія витрат'!$B$10,'Категорія витрат'!$A$10,IF(H45='Категорія витрат'!$B$11,'Категорія витрат'!$A$11,IF(H45='Категорія витрат'!$B$12,'Категорія витрат'!$A$12,IF(H45='Категорія витрат'!$B$13,'Категорія витрат'!$A$13,IF(H45='Категорія витрат'!$B$14,'Категорія витрат'!$A$14,IF(H45='Категорія витрат'!$B$15,'Категорія витрат'!$A$15,IF(H45='Категорія витрат'!$B$16,'Категорія витрат'!$A$16,IF(H45='Категорія витрат'!$B$17,'Категорія витрат'!$A$17,IF(H45='Категорія витрат'!$B$18,'Категорія витрат'!$A$18,IF(H45='Категорія витрат'!$B$19,'Категорія витрат'!$A$19,IF(H45='Категорія витрат'!$B$20,'Категорія витрат'!$A$20,IF(H45='Категорія витрат'!$B$21,'Категорія витрат'!$A$21,IF(H45='Категорія витрат'!$B$22,'Категорія витрат'!$A$22,IF(H45='Категорія витрат'!$B$23,'Категорія витрат'!$A$23,IF(H45='Категорія витрат'!$B$24,'Категорія витрат'!$A$24,IF(H45='Категорія витрат'!$B$25,'Категорія витрат'!$A$25,IF(H45='Категорія витрат'!$B$26,'Категорія витрат'!$A$26,IF(H45='Категорія витрат'!$B$27,'Категорія витрат'!$A$27,IF(H45='Категорія витрат'!$B$28,'Категорія витрат'!$A$28,IF(H45='Категорія витрат'!$B$29,'Категорія витрат'!$A$29,IF(H45='Категорія витрат'!$B$30,'Категорія витрат'!$A$30,IF(H45='Категорія витрат'!$B$31,'Категорія витрат'!$A$31,""))))))))))))))))))))))))))))))</f>
        <v/>
      </c>
      <c r="H45" s="837"/>
      <c r="I45" s="568"/>
      <c r="J45" s="71"/>
      <c r="K45" s="166">
        <f t="shared" si="13"/>
        <v>0</v>
      </c>
      <c r="L45" s="563"/>
      <c r="M45" s="564"/>
      <c r="N45" s="71">
        <f t="shared" si="14"/>
        <v>0</v>
      </c>
      <c r="O45" s="835">
        <f>IF(I45='Категорія витрат'!$G$2,ROUND(N45*0.22,2),IF(I45='Категорія витрат'!$G$4,ROUND(N45*0.22,2),IF(I45='Категорія витрат'!$G$5,ROUND(N45*0.22,2),IF(I45='Категорія витрат'!$G$3,ROUND(N45*0.0841,2),0))))</f>
        <v>0</v>
      </c>
      <c r="P45" s="565">
        <f t="shared" si="15"/>
        <v>0</v>
      </c>
      <c r="Q45" s="936"/>
      <c r="R45" s="936"/>
      <c r="S45" s="936"/>
      <c r="T45" s="936"/>
      <c r="U45" s="936"/>
      <c r="V45" s="936"/>
      <c r="W45" s="566"/>
      <c r="X45" s="566"/>
      <c r="Y45" s="566"/>
      <c r="Z45" s="566"/>
      <c r="AA45" s="566"/>
      <c r="AB45" s="566"/>
      <c r="AC45" s="167">
        <f t="shared" si="1"/>
        <v>0</v>
      </c>
      <c r="AD45" s="167">
        <f t="shared" si="2"/>
        <v>0</v>
      </c>
      <c r="AE45" s="167">
        <f t="shared" si="3"/>
        <v>0</v>
      </c>
      <c r="AF45" s="167">
        <f t="shared" si="4"/>
        <v>0</v>
      </c>
      <c r="AG45" s="167">
        <f t="shared" si="5"/>
        <v>0</v>
      </c>
      <c r="AH45" s="167">
        <f t="shared" si="6"/>
        <v>0</v>
      </c>
      <c r="AI45" s="167">
        <f t="shared" si="7"/>
        <v>0</v>
      </c>
      <c r="AJ45" s="167">
        <f t="shared" si="8"/>
        <v>0</v>
      </c>
      <c r="AK45" s="567"/>
      <c r="AL45" s="567"/>
      <c r="AM45" s="168"/>
    </row>
    <row r="46" spans="1:39" s="169" customFormat="1">
      <c r="A46" s="560">
        <v>42</v>
      </c>
      <c r="B46" s="560" t="str">
        <f t="shared" si="12"/>
        <v>Альянс</v>
      </c>
      <c r="C46" s="561" t="s">
        <v>695</v>
      </c>
      <c r="D46" s="905"/>
      <c r="E46" s="905"/>
      <c r="F46" s="933"/>
      <c r="G46" s="562" t="str">
        <f>IF(H46='Категорія витрат'!$B$2,'Категорія витрат'!$A$2,IF(H46='Категорія витрат'!$B$3,'Категорія витрат'!$A$3,IF(H46='Категорія витрат'!$B$4,'Категорія витрат'!$A$4,IF(H46='Категорія витрат'!$B$5,'Категорія витрат'!$A$5,IF(H46='Категорія витрат'!$B$6,'Категорія витрат'!$A$6,IF(H46='Категорія витрат'!$B$7,'Категорія витрат'!$A$7,IF(H46='Категорія витрат'!$B$8,'Категорія витрат'!$A$8,IF(H46='Категорія витрат'!$B$9,'Категорія витрат'!$A$9,IF(H46='Категорія витрат'!$B$10,'Категорія витрат'!$A$10,IF(H46='Категорія витрат'!$B$11,'Категорія витрат'!$A$11,IF(H46='Категорія витрат'!$B$12,'Категорія витрат'!$A$12,IF(H46='Категорія витрат'!$B$13,'Категорія витрат'!$A$13,IF(H46='Категорія витрат'!$B$14,'Категорія витрат'!$A$14,IF(H46='Категорія витрат'!$B$15,'Категорія витрат'!$A$15,IF(H46='Категорія витрат'!$B$16,'Категорія витрат'!$A$16,IF(H46='Категорія витрат'!$B$17,'Категорія витрат'!$A$17,IF(H46='Категорія витрат'!$B$18,'Категорія витрат'!$A$18,IF(H46='Категорія витрат'!$B$19,'Категорія витрат'!$A$19,IF(H46='Категорія витрат'!$B$20,'Категорія витрат'!$A$20,IF(H46='Категорія витрат'!$B$21,'Категорія витрат'!$A$21,IF(H46='Категорія витрат'!$B$22,'Категорія витрат'!$A$22,IF(H46='Категорія витрат'!$B$23,'Категорія витрат'!$A$23,IF(H46='Категорія витрат'!$B$24,'Категорія витрат'!$A$24,IF(H46='Категорія витрат'!$B$25,'Категорія витрат'!$A$25,IF(H46='Категорія витрат'!$B$26,'Категорія витрат'!$A$26,IF(H46='Категорія витрат'!$B$27,'Категорія витрат'!$A$27,IF(H46='Категорія витрат'!$B$28,'Категорія витрат'!$A$28,IF(H46='Категорія витрат'!$B$29,'Категорія витрат'!$A$29,IF(H46='Категорія витрат'!$B$30,'Категорія витрат'!$A$30,IF(H46='Категорія витрат'!$B$31,'Категорія витрат'!$A$31,""))))))))))))))))))))))))))))))</f>
        <v/>
      </c>
      <c r="H46" s="837"/>
      <c r="I46" s="568"/>
      <c r="J46" s="71"/>
      <c r="K46" s="166">
        <f t="shared" si="13"/>
        <v>0</v>
      </c>
      <c r="L46" s="563"/>
      <c r="M46" s="564"/>
      <c r="N46" s="71">
        <f t="shared" si="14"/>
        <v>0</v>
      </c>
      <c r="O46" s="835">
        <f>IF(I46='Категорія витрат'!$G$2,ROUND(N46*0.22,2),IF(I46='Категорія витрат'!$G$4,ROUND(N46*0.22,2),IF(I46='Категорія витрат'!$G$5,ROUND(N46*0.22,2),IF(I46='Категорія витрат'!$G$3,ROUND(N46*0.0841,2),0))))</f>
        <v>0</v>
      </c>
      <c r="P46" s="565">
        <f t="shared" si="15"/>
        <v>0</v>
      </c>
      <c r="Q46" s="936"/>
      <c r="R46" s="936"/>
      <c r="S46" s="936"/>
      <c r="T46" s="936"/>
      <c r="U46" s="936"/>
      <c r="V46" s="936"/>
      <c r="W46" s="566"/>
      <c r="X46" s="566"/>
      <c r="Y46" s="566"/>
      <c r="Z46" s="566"/>
      <c r="AA46" s="566"/>
      <c r="AB46" s="566"/>
      <c r="AC46" s="167">
        <f t="shared" si="1"/>
        <v>0</v>
      </c>
      <c r="AD46" s="167">
        <f t="shared" si="2"/>
        <v>0</v>
      </c>
      <c r="AE46" s="167">
        <f t="shared" si="3"/>
        <v>0</v>
      </c>
      <c r="AF46" s="167">
        <f t="shared" si="4"/>
        <v>0</v>
      </c>
      <c r="AG46" s="167">
        <f t="shared" si="5"/>
        <v>0</v>
      </c>
      <c r="AH46" s="167">
        <f t="shared" si="6"/>
        <v>0</v>
      </c>
      <c r="AI46" s="167">
        <f t="shared" si="7"/>
        <v>0</v>
      </c>
      <c r="AJ46" s="167">
        <f t="shared" si="8"/>
        <v>0</v>
      </c>
      <c r="AK46" s="567"/>
      <c r="AL46" s="567"/>
      <c r="AM46" s="168"/>
    </row>
    <row r="47" spans="1:39" s="169" customFormat="1">
      <c r="A47" s="560">
        <v>43</v>
      </c>
      <c r="B47" s="560" t="str">
        <f t="shared" si="12"/>
        <v>Альянс</v>
      </c>
      <c r="C47" s="561" t="s">
        <v>695</v>
      </c>
      <c r="D47" s="905"/>
      <c r="E47" s="905"/>
      <c r="F47" s="933"/>
      <c r="G47" s="562" t="str">
        <f>IF(H47='Категорія витрат'!$B$2,'Категорія витрат'!$A$2,IF(H47='Категорія витрат'!$B$3,'Категорія витрат'!$A$3,IF(H47='Категорія витрат'!$B$4,'Категорія витрат'!$A$4,IF(H47='Категорія витрат'!$B$5,'Категорія витрат'!$A$5,IF(H47='Категорія витрат'!$B$6,'Категорія витрат'!$A$6,IF(H47='Категорія витрат'!$B$7,'Категорія витрат'!$A$7,IF(H47='Категорія витрат'!$B$8,'Категорія витрат'!$A$8,IF(H47='Категорія витрат'!$B$9,'Категорія витрат'!$A$9,IF(H47='Категорія витрат'!$B$10,'Категорія витрат'!$A$10,IF(H47='Категорія витрат'!$B$11,'Категорія витрат'!$A$11,IF(H47='Категорія витрат'!$B$12,'Категорія витрат'!$A$12,IF(H47='Категорія витрат'!$B$13,'Категорія витрат'!$A$13,IF(H47='Категорія витрат'!$B$14,'Категорія витрат'!$A$14,IF(H47='Категорія витрат'!$B$15,'Категорія витрат'!$A$15,IF(H47='Категорія витрат'!$B$16,'Категорія витрат'!$A$16,IF(H47='Категорія витрат'!$B$17,'Категорія витрат'!$A$17,IF(H47='Категорія витрат'!$B$18,'Категорія витрат'!$A$18,IF(H47='Категорія витрат'!$B$19,'Категорія витрат'!$A$19,IF(H47='Категорія витрат'!$B$20,'Категорія витрат'!$A$20,IF(H47='Категорія витрат'!$B$21,'Категорія витрат'!$A$21,IF(H47='Категорія витрат'!$B$22,'Категорія витрат'!$A$22,IF(H47='Категорія витрат'!$B$23,'Категорія витрат'!$A$23,IF(H47='Категорія витрат'!$B$24,'Категорія витрат'!$A$24,IF(H47='Категорія витрат'!$B$25,'Категорія витрат'!$A$25,IF(H47='Категорія витрат'!$B$26,'Категорія витрат'!$A$26,IF(H47='Категорія витрат'!$B$27,'Категорія витрат'!$A$27,IF(H47='Категорія витрат'!$B$28,'Категорія витрат'!$A$28,IF(H47='Категорія витрат'!$B$29,'Категорія витрат'!$A$29,IF(H47='Категорія витрат'!$B$30,'Категорія витрат'!$A$30,IF(H47='Категорія витрат'!$B$31,'Категорія витрат'!$A$31,""))))))))))))))))))))))))))))))</f>
        <v/>
      </c>
      <c r="H47" s="837"/>
      <c r="I47" s="568"/>
      <c r="J47" s="71"/>
      <c r="K47" s="166">
        <f t="shared" si="13"/>
        <v>0</v>
      </c>
      <c r="L47" s="563"/>
      <c r="M47" s="564"/>
      <c r="N47" s="71">
        <f t="shared" si="14"/>
        <v>0</v>
      </c>
      <c r="O47" s="835">
        <f>IF(I47='Категорія витрат'!$G$2,ROUND(N47*0.22,2),IF(I47='Категорія витрат'!$G$4,ROUND(N47*0.22,2),IF(I47='Категорія витрат'!$G$5,ROUND(N47*0.22,2),IF(I47='Категорія витрат'!$G$3,ROUND(N47*0.0841,2),0))))</f>
        <v>0</v>
      </c>
      <c r="P47" s="565">
        <f t="shared" si="15"/>
        <v>0</v>
      </c>
      <c r="Q47" s="936"/>
      <c r="R47" s="936"/>
      <c r="S47" s="936"/>
      <c r="T47" s="936"/>
      <c r="U47" s="936"/>
      <c r="V47" s="936"/>
      <c r="W47" s="566"/>
      <c r="X47" s="566"/>
      <c r="Y47" s="566"/>
      <c r="Z47" s="566"/>
      <c r="AA47" s="566"/>
      <c r="AB47" s="566"/>
      <c r="AC47" s="167">
        <f t="shared" si="1"/>
        <v>0</v>
      </c>
      <c r="AD47" s="167">
        <f t="shared" si="2"/>
        <v>0</v>
      </c>
      <c r="AE47" s="167">
        <f t="shared" si="3"/>
        <v>0</v>
      </c>
      <c r="AF47" s="167">
        <f t="shared" si="4"/>
        <v>0</v>
      </c>
      <c r="AG47" s="167">
        <f t="shared" si="5"/>
        <v>0</v>
      </c>
      <c r="AH47" s="167">
        <f t="shared" si="6"/>
        <v>0</v>
      </c>
      <c r="AI47" s="167">
        <f t="shared" si="7"/>
        <v>0</v>
      </c>
      <c r="AJ47" s="167">
        <f t="shared" si="8"/>
        <v>0</v>
      </c>
      <c r="AK47" s="567"/>
      <c r="AL47" s="567"/>
      <c r="AM47" s="168"/>
    </row>
    <row r="48" spans="1:39" s="169" customFormat="1">
      <c r="A48" s="560">
        <v>44</v>
      </c>
      <c r="B48" s="560" t="str">
        <f t="shared" si="12"/>
        <v>Альянс</v>
      </c>
      <c r="C48" s="561" t="s">
        <v>695</v>
      </c>
      <c r="D48" s="905"/>
      <c r="E48" s="905"/>
      <c r="F48" s="933"/>
      <c r="G48" s="562" t="str">
        <f>IF(H48='Категорія витрат'!$B$2,'Категорія витрат'!$A$2,IF(H48='Категорія витрат'!$B$3,'Категорія витрат'!$A$3,IF(H48='Категорія витрат'!$B$4,'Категорія витрат'!$A$4,IF(H48='Категорія витрат'!$B$5,'Категорія витрат'!$A$5,IF(H48='Категорія витрат'!$B$6,'Категорія витрат'!$A$6,IF(H48='Категорія витрат'!$B$7,'Категорія витрат'!$A$7,IF(H48='Категорія витрат'!$B$8,'Категорія витрат'!$A$8,IF(H48='Категорія витрат'!$B$9,'Категорія витрат'!$A$9,IF(H48='Категорія витрат'!$B$10,'Категорія витрат'!$A$10,IF(H48='Категорія витрат'!$B$11,'Категорія витрат'!$A$11,IF(H48='Категорія витрат'!$B$12,'Категорія витрат'!$A$12,IF(H48='Категорія витрат'!$B$13,'Категорія витрат'!$A$13,IF(H48='Категорія витрат'!$B$14,'Категорія витрат'!$A$14,IF(H48='Категорія витрат'!$B$15,'Категорія витрат'!$A$15,IF(H48='Категорія витрат'!$B$16,'Категорія витрат'!$A$16,IF(H48='Категорія витрат'!$B$17,'Категорія витрат'!$A$17,IF(H48='Категорія витрат'!$B$18,'Категорія витрат'!$A$18,IF(H48='Категорія витрат'!$B$19,'Категорія витрат'!$A$19,IF(H48='Категорія витрат'!$B$20,'Категорія витрат'!$A$20,IF(H48='Категорія витрат'!$B$21,'Категорія витрат'!$A$21,IF(H48='Категорія витрат'!$B$22,'Категорія витрат'!$A$22,IF(H48='Категорія витрат'!$B$23,'Категорія витрат'!$A$23,IF(H48='Категорія витрат'!$B$24,'Категорія витрат'!$A$24,IF(H48='Категорія витрат'!$B$25,'Категорія витрат'!$A$25,IF(H48='Категорія витрат'!$B$26,'Категорія витрат'!$A$26,IF(H48='Категорія витрат'!$B$27,'Категорія витрат'!$A$27,IF(H48='Категорія витрат'!$B$28,'Категорія витрат'!$A$28,IF(H48='Категорія витрат'!$B$29,'Категорія витрат'!$A$29,IF(H48='Категорія витрат'!$B$30,'Категорія витрат'!$A$30,IF(H48='Категорія витрат'!$B$31,'Категорія витрат'!$A$31,""))))))))))))))))))))))))))))))</f>
        <v/>
      </c>
      <c r="H48" s="837"/>
      <c r="I48" s="568"/>
      <c r="J48" s="71"/>
      <c r="K48" s="166">
        <f t="shared" si="13"/>
        <v>0</v>
      </c>
      <c r="L48" s="563"/>
      <c r="M48" s="564"/>
      <c r="N48" s="71">
        <f t="shared" si="14"/>
        <v>0</v>
      </c>
      <c r="O48" s="835">
        <f>IF(I48='Категорія витрат'!$G$2,ROUND(N48*0.22,2),IF(I48='Категорія витрат'!$G$4,ROUND(N48*0.22,2),IF(I48='Категорія витрат'!$G$5,ROUND(N48*0.22,2),IF(I48='Категорія витрат'!$G$3,ROUND(N48*0.0841,2),0))))</f>
        <v>0</v>
      </c>
      <c r="P48" s="565">
        <f t="shared" si="15"/>
        <v>0</v>
      </c>
      <c r="Q48" s="936"/>
      <c r="R48" s="936"/>
      <c r="S48" s="936"/>
      <c r="T48" s="936"/>
      <c r="U48" s="936"/>
      <c r="V48" s="936"/>
      <c r="W48" s="566"/>
      <c r="X48" s="566"/>
      <c r="Y48" s="566"/>
      <c r="Z48" s="566"/>
      <c r="AA48" s="566"/>
      <c r="AB48" s="566"/>
      <c r="AC48" s="167">
        <f t="shared" si="1"/>
        <v>0</v>
      </c>
      <c r="AD48" s="167">
        <f t="shared" si="2"/>
        <v>0</v>
      </c>
      <c r="AE48" s="167">
        <f t="shared" si="3"/>
        <v>0</v>
      </c>
      <c r="AF48" s="167">
        <f t="shared" si="4"/>
        <v>0</v>
      </c>
      <c r="AG48" s="167">
        <f t="shared" si="5"/>
        <v>0</v>
      </c>
      <c r="AH48" s="167">
        <f t="shared" si="6"/>
        <v>0</v>
      </c>
      <c r="AI48" s="167">
        <f t="shared" si="7"/>
        <v>0</v>
      </c>
      <c r="AJ48" s="167">
        <f t="shared" si="8"/>
        <v>0</v>
      </c>
      <c r="AK48" s="567"/>
      <c r="AL48" s="567"/>
      <c r="AM48" s="168"/>
    </row>
    <row r="49" spans="1:39" s="169" customFormat="1">
      <c r="A49" s="560">
        <v>45</v>
      </c>
      <c r="B49" s="560" t="str">
        <f t="shared" si="12"/>
        <v>Альянс</v>
      </c>
      <c r="C49" s="561" t="s">
        <v>695</v>
      </c>
      <c r="D49" s="905"/>
      <c r="E49" s="905"/>
      <c r="F49" s="933"/>
      <c r="G49" s="562" t="str">
        <f>IF(H49='Категорія витрат'!$B$2,'Категорія витрат'!$A$2,IF(H49='Категорія витрат'!$B$3,'Категорія витрат'!$A$3,IF(H49='Категорія витрат'!$B$4,'Категорія витрат'!$A$4,IF(H49='Категорія витрат'!$B$5,'Категорія витрат'!$A$5,IF(H49='Категорія витрат'!$B$6,'Категорія витрат'!$A$6,IF(H49='Категорія витрат'!$B$7,'Категорія витрат'!$A$7,IF(H49='Категорія витрат'!$B$8,'Категорія витрат'!$A$8,IF(H49='Категорія витрат'!$B$9,'Категорія витрат'!$A$9,IF(H49='Категорія витрат'!$B$10,'Категорія витрат'!$A$10,IF(H49='Категорія витрат'!$B$11,'Категорія витрат'!$A$11,IF(H49='Категорія витрат'!$B$12,'Категорія витрат'!$A$12,IF(H49='Категорія витрат'!$B$13,'Категорія витрат'!$A$13,IF(H49='Категорія витрат'!$B$14,'Категорія витрат'!$A$14,IF(H49='Категорія витрат'!$B$15,'Категорія витрат'!$A$15,IF(H49='Категорія витрат'!$B$16,'Категорія витрат'!$A$16,IF(H49='Категорія витрат'!$B$17,'Категорія витрат'!$A$17,IF(H49='Категорія витрат'!$B$18,'Категорія витрат'!$A$18,IF(H49='Категорія витрат'!$B$19,'Категорія витрат'!$A$19,IF(H49='Категорія витрат'!$B$20,'Категорія витрат'!$A$20,IF(H49='Категорія витрат'!$B$21,'Категорія витрат'!$A$21,IF(H49='Категорія витрат'!$B$22,'Категорія витрат'!$A$22,IF(H49='Категорія витрат'!$B$23,'Категорія витрат'!$A$23,IF(H49='Категорія витрат'!$B$24,'Категорія витрат'!$A$24,IF(H49='Категорія витрат'!$B$25,'Категорія витрат'!$A$25,IF(H49='Категорія витрат'!$B$26,'Категорія витрат'!$A$26,IF(H49='Категорія витрат'!$B$27,'Категорія витрат'!$A$27,IF(H49='Категорія витрат'!$B$28,'Категорія витрат'!$A$28,IF(H49='Категорія витрат'!$B$29,'Категорія витрат'!$A$29,IF(H49='Категорія витрат'!$B$30,'Категорія витрат'!$A$30,IF(H49='Категорія витрат'!$B$31,'Категорія витрат'!$A$31,""))))))))))))))))))))))))))))))</f>
        <v/>
      </c>
      <c r="H49" s="837"/>
      <c r="I49" s="568"/>
      <c r="J49" s="71"/>
      <c r="K49" s="166">
        <f t="shared" si="13"/>
        <v>0</v>
      </c>
      <c r="L49" s="563"/>
      <c r="M49" s="564"/>
      <c r="N49" s="71">
        <f t="shared" si="14"/>
        <v>0</v>
      </c>
      <c r="O49" s="835">
        <f>IF(I49='Категорія витрат'!$G$2,ROUND(N49*0.22,2),IF(I49='Категорія витрат'!$G$4,ROUND(N49*0.22,2),IF(I49='Категорія витрат'!$G$5,ROUND(N49*0.22,2),IF(I49='Категорія витрат'!$G$3,ROUND(N49*0.0841,2),0))))</f>
        <v>0</v>
      </c>
      <c r="P49" s="565">
        <f t="shared" si="15"/>
        <v>0</v>
      </c>
      <c r="Q49" s="936"/>
      <c r="R49" s="936"/>
      <c r="S49" s="936"/>
      <c r="T49" s="936"/>
      <c r="U49" s="936"/>
      <c r="V49" s="936"/>
      <c r="W49" s="566"/>
      <c r="X49" s="566"/>
      <c r="Y49" s="566"/>
      <c r="Z49" s="566"/>
      <c r="AA49" s="566"/>
      <c r="AB49" s="566"/>
      <c r="AC49" s="167">
        <f t="shared" si="1"/>
        <v>0</v>
      </c>
      <c r="AD49" s="167">
        <f t="shared" si="2"/>
        <v>0</v>
      </c>
      <c r="AE49" s="167">
        <f t="shared" si="3"/>
        <v>0</v>
      </c>
      <c r="AF49" s="167">
        <f t="shared" si="4"/>
        <v>0</v>
      </c>
      <c r="AG49" s="167">
        <f t="shared" si="5"/>
        <v>0</v>
      </c>
      <c r="AH49" s="167">
        <f t="shared" si="6"/>
        <v>0</v>
      </c>
      <c r="AI49" s="167">
        <f t="shared" si="7"/>
        <v>0</v>
      </c>
      <c r="AJ49" s="167">
        <f t="shared" si="8"/>
        <v>0</v>
      </c>
      <c r="AK49" s="567"/>
      <c r="AL49" s="567"/>
      <c r="AM49" s="168"/>
    </row>
    <row r="50" spans="1:39" s="169" customFormat="1">
      <c r="A50" s="560">
        <v>46</v>
      </c>
      <c r="B50" s="560" t="str">
        <f t="shared" si="12"/>
        <v>Альянс</v>
      </c>
      <c r="C50" s="561" t="s">
        <v>695</v>
      </c>
      <c r="D50" s="905"/>
      <c r="E50" s="905"/>
      <c r="F50" s="933"/>
      <c r="G50" s="562" t="str">
        <f>IF(H50='Категорія витрат'!$B$2,'Категорія витрат'!$A$2,IF(H50='Категорія витрат'!$B$3,'Категорія витрат'!$A$3,IF(H50='Категорія витрат'!$B$4,'Категорія витрат'!$A$4,IF(H50='Категорія витрат'!$B$5,'Категорія витрат'!$A$5,IF(H50='Категорія витрат'!$B$6,'Категорія витрат'!$A$6,IF(H50='Категорія витрат'!$B$7,'Категорія витрат'!$A$7,IF(H50='Категорія витрат'!$B$8,'Категорія витрат'!$A$8,IF(H50='Категорія витрат'!$B$9,'Категорія витрат'!$A$9,IF(H50='Категорія витрат'!$B$10,'Категорія витрат'!$A$10,IF(H50='Категорія витрат'!$B$11,'Категорія витрат'!$A$11,IF(H50='Категорія витрат'!$B$12,'Категорія витрат'!$A$12,IF(H50='Категорія витрат'!$B$13,'Категорія витрат'!$A$13,IF(H50='Категорія витрат'!$B$14,'Категорія витрат'!$A$14,IF(H50='Категорія витрат'!$B$15,'Категорія витрат'!$A$15,IF(H50='Категорія витрат'!$B$16,'Категорія витрат'!$A$16,IF(H50='Категорія витрат'!$B$17,'Категорія витрат'!$A$17,IF(H50='Категорія витрат'!$B$18,'Категорія витрат'!$A$18,IF(H50='Категорія витрат'!$B$19,'Категорія витрат'!$A$19,IF(H50='Категорія витрат'!$B$20,'Категорія витрат'!$A$20,IF(H50='Категорія витрат'!$B$21,'Категорія витрат'!$A$21,IF(H50='Категорія витрат'!$B$22,'Категорія витрат'!$A$22,IF(H50='Категорія витрат'!$B$23,'Категорія витрат'!$A$23,IF(H50='Категорія витрат'!$B$24,'Категорія витрат'!$A$24,IF(H50='Категорія витрат'!$B$25,'Категорія витрат'!$A$25,IF(H50='Категорія витрат'!$B$26,'Категорія витрат'!$A$26,IF(H50='Категорія витрат'!$B$27,'Категорія витрат'!$A$27,IF(H50='Категорія витрат'!$B$28,'Категорія витрат'!$A$28,IF(H50='Категорія витрат'!$B$29,'Категорія витрат'!$A$29,IF(H50='Категорія витрат'!$B$30,'Категорія витрат'!$A$30,IF(H50='Категорія витрат'!$B$31,'Категорія витрат'!$A$31,""))))))))))))))))))))))))))))))</f>
        <v/>
      </c>
      <c r="H50" s="837"/>
      <c r="I50" s="568"/>
      <c r="J50" s="71"/>
      <c r="K50" s="166">
        <f t="shared" si="13"/>
        <v>0</v>
      </c>
      <c r="L50" s="563"/>
      <c r="M50" s="564"/>
      <c r="N50" s="71">
        <f t="shared" si="14"/>
        <v>0</v>
      </c>
      <c r="O50" s="835">
        <f>IF(I50='Категорія витрат'!$G$2,ROUND(N50*0.22,2),IF(I50='Категорія витрат'!$G$4,ROUND(N50*0.22,2),IF(I50='Категорія витрат'!$G$5,ROUND(N50*0.22,2),IF(I50='Категорія витрат'!$G$3,ROUND(N50*0.0841,2),0))))</f>
        <v>0</v>
      </c>
      <c r="P50" s="565">
        <f t="shared" si="15"/>
        <v>0</v>
      </c>
      <c r="Q50" s="936"/>
      <c r="R50" s="936"/>
      <c r="S50" s="936"/>
      <c r="T50" s="936"/>
      <c r="U50" s="936"/>
      <c r="V50" s="936"/>
      <c r="W50" s="566"/>
      <c r="X50" s="566"/>
      <c r="Y50" s="566"/>
      <c r="Z50" s="566"/>
      <c r="AA50" s="566"/>
      <c r="AB50" s="566"/>
      <c r="AC50" s="167">
        <f t="shared" si="1"/>
        <v>0</v>
      </c>
      <c r="AD50" s="167">
        <f t="shared" si="2"/>
        <v>0</v>
      </c>
      <c r="AE50" s="167">
        <f t="shared" si="3"/>
        <v>0</v>
      </c>
      <c r="AF50" s="167">
        <f t="shared" si="4"/>
        <v>0</v>
      </c>
      <c r="AG50" s="167">
        <f t="shared" si="5"/>
        <v>0</v>
      </c>
      <c r="AH50" s="167">
        <f t="shared" si="6"/>
        <v>0</v>
      </c>
      <c r="AI50" s="167">
        <f t="shared" si="7"/>
        <v>0</v>
      </c>
      <c r="AJ50" s="167">
        <f t="shared" si="8"/>
        <v>0</v>
      </c>
      <c r="AK50" s="567"/>
      <c r="AL50" s="567"/>
      <c r="AM50" s="168"/>
    </row>
    <row r="51" spans="1:39" s="169" customFormat="1">
      <c r="A51" s="560">
        <v>47</v>
      </c>
      <c r="B51" s="560" t="str">
        <f t="shared" si="12"/>
        <v>Альянс</v>
      </c>
      <c r="C51" s="561" t="s">
        <v>695</v>
      </c>
      <c r="D51" s="905"/>
      <c r="E51" s="905"/>
      <c r="F51" s="933"/>
      <c r="G51" s="562" t="str">
        <f>IF(H51='Категорія витрат'!$B$2,'Категорія витрат'!$A$2,IF(H51='Категорія витрат'!$B$3,'Категорія витрат'!$A$3,IF(H51='Категорія витрат'!$B$4,'Категорія витрат'!$A$4,IF(H51='Категорія витрат'!$B$5,'Категорія витрат'!$A$5,IF(H51='Категорія витрат'!$B$6,'Категорія витрат'!$A$6,IF(H51='Категорія витрат'!$B$7,'Категорія витрат'!$A$7,IF(H51='Категорія витрат'!$B$8,'Категорія витрат'!$A$8,IF(H51='Категорія витрат'!$B$9,'Категорія витрат'!$A$9,IF(H51='Категорія витрат'!$B$10,'Категорія витрат'!$A$10,IF(H51='Категорія витрат'!$B$11,'Категорія витрат'!$A$11,IF(H51='Категорія витрат'!$B$12,'Категорія витрат'!$A$12,IF(H51='Категорія витрат'!$B$13,'Категорія витрат'!$A$13,IF(H51='Категорія витрат'!$B$14,'Категорія витрат'!$A$14,IF(H51='Категорія витрат'!$B$15,'Категорія витрат'!$A$15,IF(H51='Категорія витрат'!$B$16,'Категорія витрат'!$A$16,IF(H51='Категорія витрат'!$B$17,'Категорія витрат'!$A$17,IF(H51='Категорія витрат'!$B$18,'Категорія витрат'!$A$18,IF(H51='Категорія витрат'!$B$19,'Категорія витрат'!$A$19,IF(H51='Категорія витрат'!$B$20,'Категорія витрат'!$A$20,IF(H51='Категорія витрат'!$B$21,'Категорія витрат'!$A$21,IF(H51='Категорія витрат'!$B$22,'Категорія витрат'!$A$22,IF(H51='Категорія витрат'!$B$23,'Категорія витрат'!$A$23,IF(H51='Категорія витрат'!$B$24,'Категорія витрат'!$A$24,IF(H51='Категорія витрат'!$B$25,'Категорія витрат'!$A$25,IF(H51='Категорія витрат'!$B$26,'Категорія витрат'!$A$26,IF(H51='Категорія витрат'!$B$27,'Категорія витрат'!$A$27,IF(H51='Категорія витрат'!$B$28,'Категорія витрат'!$A$28,IF(H51='Категорія витрат'!$B$29,'Категорія витрат'!$A$29,IF(H51='Категорія витрат'!$B$30,'Категорія витрат'!$A$30,IF(H51='Категорія витрат'!$B$31,'Категорія витрат'!$A$31,""))))))))))))))))))))))))))))))</f>
        <v/>
      </c>
      <c r="H51" s="837"/>
      <c r="I51" s="568"/>
      <c r="J51" s="71"/>
      <c r="K51" s="166">
        <f t="shared" si="13"/>
        <v>0</v>
      </c>
      <c r="L51" s="563"/>
      <c r="M51" s="564"/>
      <c r="N51" s="71">
        <f t="shared" si="14"/>
        <v>0</v>
      </c>
      <c r="O51" s="835">
        <f>IF(I51='Категорія витрат'!$G$2,ROUND(N51*0.22,2),IF(I51='Категорія витрат'!$G$4,ROUND(N51*0.22,2),IF(I51='Категорія витрат'!$G$5,ROUND(N51*0.22,2),IF(I51='Категорія витрат'!$G$3,ROUND(N51*0.0841,2),0))))</f>
        <v>0</v>
      </c>
      <c r="P51" s="565">
        <f t="shared" si="15"/>
        <v>0</v>
      </c>
      <c r="Q51" s="936"/>
      <c r="R51" s="936"/>
      <c r="S51" s="936"/>
      <c r="T51" s="936"/>
      <c r="U51" s="936"/>
      <c r="V51" s="936"/>
      <c r="W51" s="566"/>
      <c r="X51" s="566"/>
      <c r="Y51" s="566"/>
      <c r="Z51" s="566"/>
      <c r="AA51" s="566"/>
      <c r="AB51" s="566"/>
      <c r="AC51" s="167">
        <f t="shared" si="1"/>
        <v>0</v>
      </c>
      <c r="AD51" s="167">
        <f t="shared" si="2"/>
        <v>0</v>
      </c>
      <c r="AE51" s="167">
        <f t="shared" si="3"/>
        <v>0</v>
      </c>
      <c r="AF51" s="167">
        <f t="shared" si="4"/>
        <v>0</v>
      </c>
      <c r="AG51" s="167">
        <f t="shared" si="5"/>
        <v>0</v>
      </c>
      <c r="AH51" s="167">
        <f t="shared" si="6"/>
        <v>0</v>
      </c>
      <c r="AI51" s="167">
        <f t="shared" si="7"/>
        <v>0</v>
      </c>
      <c r="AJ51" s="167">
        <f t="shared" si="8"/>
        <v>0</v>
      </c>
      <c r="AK51" s="567"/>
      <c r="AL51" s="567"/>
      <c r="AM51" s="168"/>
    </row>
    <row r="52" spans="1:39" s="169" customFormat="1">
      <c r="A52" s="560">
        <v>48</v>
      </c>
      <c r="B52" s="560" t="str">
        <f t="shared" si="12"/>
        <v>Альянс</v>
      </c>
      <c r="C52" s="561" t="s">
        <v>695</v>
      </c>
      <c r="D52" s="905"/>
      <c r="E52" s="905"/>
      <c r="F52" s="933"/>
      <c r="G52" s="562" t="str">
        <f>IF(H52='Категорія витрат'!$B$2,'Категорія витрат'!$A$2,IF(H52='Категорія витрат'!$B$3,'Категорія витрат'!$A$3,IF(H52='Категорія витрат'!$B$4,'Категорія витрат'!$A$4,IF(H52='Категорія витрат'!$B$5,'Категорія витрат'!$A$5,IF(H52='Категорія витрат'!$B$6,'Категорія витрат'!$A$6,IF(H52='Категорія витрат'!$B$7,'Категорія витрат'!$A$7,IF(H52='Категорія витрат'!$B$8,'Категорія витрат'!$A$8,IF(H52='Категорія витрат'!$B$9,'Категорія витрат'!$A$9,IF(H52='Категорія витрат'!$B$10,'Категорія витрат'!$A$10,IF(H52='Категорія витрат'!$B$11,'Категорія витрат'!$A$11,IF(H52='Категорія витрат'!$B$12,'Категорія витрат'!$A$12,IF(H52='Категорія витрат'!$B$13,'Категорія витрат'!$A$13,IF(H52='Категорія витрат'!$B$14,'Категорія витрат'!$A$14,IF(H52='Категорія витрат'!$B$15,'Категорія витрат'!$A$15,IF(H52='Категорія витрат'!$B$16,'Категорія витрат'!$A$16,IF(H52='Категорія витрат'!$B$17,'Категорія витрат'!$A$17,IF(H52='Категорія витрат'!$B$18,'Категорія витрат'!$A$18,IF(H52='Категорія витрат'!$B$19,'Категорія витрат'!$A$19,IF(H52='Категорія витрат'!$B$20,'Категорія витрат'!$A$20,IF(H52='Категорія витрат'!$B$21,'Категорія витрат'!$A$21,IF(H52='Категорія витрат'!$B$22,'Категорія витрат'!$A$22,IF(H52='Категорія витрат'!$B$23,'Категорія витрат'!$A$23,IF(H52='Категорія витрат'!$B$24,'Категорія витрат'!$A$24,IF(H52='Категорія витрат'!$B$25,'Категорія витрат'!$A$25,IF(H52='Категорія витрат'!$B$26,'Категорія витрат'!$A$26,IF(H52='Категорія витрат'!$B$27,'Категорія витрат'!$A$27,IF(H52='Категорія витрат'!$B$28,'Категорія витрат'!$A$28,IF(H52='Категорія витрат'!$B$29,'Категорія витрат'!$A$29,IF(H52='Категорія витрат'!$B$30,'Категорія витрат'!$A$30,IF(H52='Категорія витрат'!$B$31,'Категорія витрат'!$A$31,""))))))))))))))))))))))))))))))</f>
        <v/>
      </c>
      <c r="H52" s="837"/>
      <c r="I52" s="568"/>
      <c r="J52" s="71"/>
      <c r="K52" s="166">
        <f t="shared" si="13"/>
        <v>0</v>
      </c>
      <c r="L52" s="563"/>
      <c r="M52" s="564"/>
      <c r="N52" s="71">
        <f t="shared" si="14"/>
        <v>0</v>
      </c>
      <c r="O52" s="835">
        <f>IF(I52='Категорія витрат'!$G$2,ROUND(N52*0.22,2),IF(I52='Категорія витрат'!$G$4,ROUND(N52*0.22,2),IF(I52='Категорія витрат'!$G$5,ROUND(N52*0.22,2),IF(I52='Категорія витрат'!$G$3,ROUND(N52*0.0841,2),0))))</f>
        <v>0</v>
      </c>
      <c r="P52" s="565">
        <f t="shared" si="15"/>
        <v>0</v>
      </c>
      <c r="Q52" s="936"/>
      <c r="R52" s="936"/>
      <c r="S52" s="936"/>
      <c r="T52" s="936"/>
      <c r="U52" s="936"/>
      <c r="V52" s="936"/>
      <c r="W52" s="566"/>
      <c r="X52" s="566"/>
      <c r="Y52" s="566"/>
      <c r="Z52" s="566"/>
      <c r="AA52" s="566"/>
      <c r="AB52" s="566"/>
      <c r="AC52" s="167">
        <f t="shared" si="1"/>
        <v>0</v>
      </c>
      <c r="AD52" s="167">
        <f t="shared" si="2"/>
        <v>0</v>
      </c>
      <c r="AE52" s="167">
        <f t="shared" si="3"/>
        <v>0</v>
      </c>
      <c r="AF52" s="167">
        <f t="shared" si="4"/>
        <v>0</v>
      </c>
      <c r="AG52" s="167">
        <f t="shared" si="5"/>
        <v>0</v>
      </c>
      <c r="AH52" s="167">
        <f t="shared" si="6"/>
        <v>0</v>
      </c>
      <c r="AI52" s="167">
        <f t="shared" si="7"/>
        <v>0</v>
      </c>
      <c r="AJ52" s="167">
        <f t="shared" si="8"/>
        <v>0</v>
      </c>
      <c r="AK52" s="567"/>
      <c r="AL52" s="567"/>
      <c r="AM52" s="168"/>
    </row>
    <row r="53" spans="1:39" s="169" customFormat="1">
      <c r="A53" s="560">
        <v>49</v>
      </c>
      <c r="B53" s="560" t="str">
        <f t="shared" si="12"/>
        <v>Альянс</v>
      </c>
      <c r="C53" s="561" t="s">
        <v>695</v>
      </c>
      <c r="D53" s="905"/>
      <c r="E53" s="905"/>
      <c r="F53" s="933"/>
      <c r="G53" s="562" t="str">
        <f>IF(H53='Категорія витрат'!$B$2,'Категорія витрат'!$A$2,IF(H53='Категорія витрат'!$B$3,'Категорія витрат'!$A$3,IF(H53='Категорія витрат'!$B$4,'Категорія витрат'!$A$4,IF(H53='Категорія витрат'!$B$5,'Категорія витрат'!$A$5,IF(H53='Категорія витрат'!$B$6,'Категорія витрат'!$A$6,IF(H53='Категорія витрат'!$B$7,'Категорія витрат'!$A$7,IF(H53='Категорія витрат'!$B$8,'Категорія витрат'!$A$8,IF(H53='Категорія витрат'!$B$9,'Категорія витрат'!$A$9,IF(H53='Категорія витрат'!$B$10,'Категорія витрат'!$A$10,IF(H53='Категорія витрат'!$B$11,'Категорія витрат'!$A$11,IF(H53='Категорія витрат'!$B$12,'Категорія витрат'!$A$12,IF(H53='Категорія витрат'!$B$13,'Категорія витрат'!$A$13,IF(H53='Категорія витрат'!$B$14,'Категорія витрат'!$A$14,IF(H53='Категорія витрат'!$B$15,'Категорія витрат'!$A$15,IF(H53='Категорія витрат'!$B$16,'Категорія витрат'!$A$16,IF(H53='Категорія витрат'!$B$17,'Категорія витрат'!$A$17,IF(H53='Категорія витрат'!$B$18,'Категорія витрат'!$A$18,IF(H53='Категорія витрат'!$B$19,'Категорія витрат'!$A$19,IF(H53='Категорія витрат'!$B$20,'Категорія витрат'!$A$20,IF(H53='Категорія витрат'!$B$21,'Категорія витрат'!$A$21,IF(H53='Категорія витрат'!$B$22,'Категорія витрат'!$A$22,IF(H53='Категорія витрат'!$B$23,'Категорія витрат'!$A$23,IF(H53='Категорія витрат'!$B$24,'Категорія витрат'!$A$24,IF(H53='Категорія витрат'!$B$25,'Категорія витрат'!$A$25,IF(H53='Категорія витрат'!$B$26,'Категорія витрат'!$A$26,IF(H53='Категорія витрат'!$B$27,'Категорія витрат'!$A$27,IF(H53='Категорія витрат'!$B$28,'Категорія витрат'!$A$28,IF(H53='Категорія витрат'!$B$29,'Категорія витрат'!$A$29,IF(H53='Категорія витрат'!$B$30,'Категорія витрат'!$A$30,IF(H53='Категорія витрат'!$B$31,'Категорія витрат'!$A$31,""))))))))))))))))))))))))))))))</f>
        <v/>
      </c>
      <c r="H53" s="837"/>
      <c r="I53" s="568"/>
      <c r="J53" s="71"/>
      <c r="K53" s="166">
        <f t="shared" si="13"/>
        <v>0</v>
      </c>
      <c r="L53" s="563"/>
      <c r="M53" s="564"/>
      <c r="N53" s="71">
        <f t="shared" si="14"/>
        <v>0</v>
      </c>
      <c r="O53" s="835">
        <f>IF(I53='Категорія витрат'!$G$2,ROUND(N53*0.22,2),IF(I53='Категорія витрат'!$G$4,ROUND(N53*0.22,2),IF(I53='Категорія витрат'!$G$5,ROUND(N53*0.22,2),IF(I53='Категорія витрат'!$G$3,ROUND(N53*0.0841,2),0))))</f>
        <v>0</v>
      </c>
      <c r="P53" s="565">
        <f t="shared" si="15"/>
        <v>0</v>
      </c>
      <c r="Q53" s="936"/>
      <c r="R53" s="936"/>
      <c r="S53" s="936"/>
      <c r="T53" s="936"/>
      <c r="U53" s="936"/>
      <c r="V53" s="936"/>
      <c r="W53" s="566"/>
      <c r="X53" s="566"/>
      <c r="Y53" s="566"/>
      <c r="Z53" s="566"/>
      <c r="AA53" s="566"/>
      <c r="AB53" s="566"/>
      <c r="AC53" s="167">
        <f t="shared" si="1"/>
        <v>0</v>
      </c>
      <c r="AD53" s="167">
        <f t="shared" si="2"/>
        <v>0</v>
      </c>
      <c r="AE53" s="167">
        <f t="shared" si="3"/>
        <v>0</v>
      </c>
      <c r="AF53" s="167">
        <f t="shared" si="4"/>
        <v>0</v>
      </c>
      <c r="AG53" s="167">
        <f t="shared" si="5"/>
        <v>0</v>
      </c>
      <c r="AH53" s="167">
        <f t="shared" si="6"/>
        <v>0</v>
      </c>
      <c r="AI53" s="167">
        <f t="shared" si="7"/>
        <v>0</v>
      </c>
      <c r="AJ53" s="167">
        <f t="shared" si="8"/>
        <v>0</v>
      </c>
      <c r="AK53" s="567"/>
      <c r="AL53" s="567"/>
      <c r="AM53" s="168"/>
    </row>
    <row r="54" spans="1:39" s="169" customFormat="1">
      <c r="A54" s="560">
        <v>50</v>
      </c>
      <c r="B54" s="560" t="str">
        <f t="shared" si="12"/>
        <v>Альянс</v>
      </c>
      <c r="C54" s="561" t="s">
        <v>695</v>
      </c>
      <c r="D54" s="905"/>
      <c r="E54" s="905"/>
      <c r="F54" s="933"/>
      <c r="G54" s="562" t="str">
        <f>IF(H54='Категорія витрат'!$B$2,'Категорія витрат'!$A$2,IF(H54='Категорія витрат'!$B$3,'Категорія витрат'!$A$3,IF(H54='Категорія витрат'!$B$4,'Категорія витрат'!$A$4,IF(H54='Категорія витрат'!$B$5,'Категорія витрат'!$A$5,IF(H54='Категорія витрат'!$B$6,'Категорія витрат'!$A$6,IF(H54='Категорія витрат'!$B$7,'Категорія витрат'!$A$7,IF(H54='Категорія витрат'!$B$8,'Категорія витрат'!$A$8,IF(H54='Категорія витрат'!$B$9,'Категорія витрат'!$A$9,IF(H54='Категорія витрат'!$B$10,'Категорія витрат'!$A$10,IF(H54='Категорія витрат'!$B$11,'Категорія витрат'!$A$11,IF(H54='Категорія витрат'!$B$12,'Категорія витрат'!$A$12,IF(H54='Категорія витрат'!$B$13,'Категорія витрат'!$A$13,IF(H54='Категорія витрат'!$B$14,'Категорія витрат'!$A$14,IF(H54='Категорія витрат'!$B$15,'Категорія витрат'!$A$15,IF(H54='Категорія витрат'!$B$16,'Категорія витрат'!$A$16,IF(H54='Категорія витрат'!$B$17,'Категорія витрат'!$A$17,IF(H54='Категорія витрат'!$B$18,'Категорія витрат'!$A$18,IF(H54='Категорія витрат'!$B$19,'Категорія витрат'!$A$19,IF(H54='Категорія витрат'!$B$20,'Категорія витрат'!$A$20,IF(H54='Категорія витрат'!$B$21,'Категорія витрат'!$A$21,IF(H54='Категорія витрат'!$B$22,'Категорія витрат'!$A$22,IF(H54='Категорія витрат'!$B$23,'Категорія витрат'!$A$23,IF(H54='Категорія витрат'!$B$24,'Категорія витрат'!$A$24,IF(H54='Категорія витрат'!$B$25,'Категорія витрат'!$A$25,IF(H54='Категорія витрат'!$B$26,'Категорія витрат'!$A$26,IF(H54='Категорія витрат'!$B$27,'Категорія витрат'!$A$27,IF(H54='Категорія витрат'!$B$28,'Категорія витрат'!$A$28,IF(H54='Категорія витрат'!$B$29,'Категорія витрат'!$A$29,IF(H54='Категорія витрат'!$B$30,'Категорія витрат'!$A$30,IF(H54='Категорія витрат'!$B$31,'Категорія витрат'!$A$31,""))))))))))))))))))))))))))))))</f>
        <v/>
      </c>
      <c r="H54" s="837"/>
      <c r="I54" s="568"/>
      <c r="J54" s="71"/>
      <c r="K54" s="166">
        <f t="shared" si="13"/>
        <v>0</v>
      </c>
      <c r="L54" s="563"/>
      <c r="M54" s="564"/>
      <c r="N54" s="71">
        <f t="shared" si="14"/>
        <v>0</v>
      </c>
      <c r="O54" s="835">
        <f>IF(I54='Категорія витрат'!$G$2,ROUND(N54*0.22,2),IF(I54='Категорія витрат'!$G$4,ROUND(N54*0.22,2),IF(I54='Категорія витрат'!$G$5,ROUND(N54*0.22,2),IF(I54='Категорія витрат'!$G$3,ROUND(N54*0.0841,2),0))))</f>
        <v>0</v>
      </c>
      <c r="P54" s="565">
        <f t="shared" si="15"/>
        <v>0</v>
      </c>
      <c r="Q54" s="936"/>
      <c r="R54" s="936"/>
      <c r="S54" s="936"/>
      <c r="T54" s="936"/>
      <c r="U54" s="936"/>
      <c r="V54" s="936"/>
      <c r="W54" s="566"/>
      <c r="X54" s="566"/>
      <c r="Y54" s="566"/>
      <c r="Z54" s="566"/>
      <c r="AA54" s="566"/>
      <c r="AB54" s="566"/>
      <c r="AC54" s="167">
        <f t="shared" si="1"/>
        <v>0</v>
      </c>
      <c r="AD54" s="167">
        <f t="shared" si="2"/>
        <v>0</v>
      </c>
      <c r="AE54" s="167">
        <f t="shared" si="3"/>
        <v>0</v>
      </c>
      <c r="AF54" s="167">
        <f t="shared" si="4"/>
        <v>0</v>
      </c>
      <c r="AG54" s="167">
        <f t="shared" si="5"/>
        <v>0</v>
      </c>
      <c r="AH54" s="167">
        <f t="shared" si="6"/>
        <v>0</v>
      </c>
      <c r="AI54" s="167">
        <f t="shared" si="7"/>
        <v>0</v>
      </c>
      <c r="AJ54" s="167">
        <f t="shared" si="8"/>
        <v>0</v>
      </c>
      <c r="AK54" s="567"/>
      <c r="AL54" s="567"/>
      <c r="AM54" s="168"/>
    </row>
    <row r="55" spans="1:39" s="169" customFormat="1">
      <c r="A55" s="560">
        <v>51</v>
      </c>
      <c r="B55" s="560" t="str">
        <f t="shared" si="12"/>
        <v>Альянс</v>
      </c>
      <c r="C55" s="561" t="s">
        <v>695</v>
      </c>
      <c r="D55" s="905"/>
      <c r="E55" s="905"/>
      <c r="F55" s="933"/>
      <c r="G55" s="562" t="str">
        <f>IF(H55='Категорія витрат'!$B$2,'Категорія витрат'!$A$2,IF(H55='Категорія витрат'!$B$3,'Категорія витрат'!$A$3,IF(H55='Категорія витрат'!$B$4,'Категорія витрат'!$A$4,IF(H55='Категорія витрат'!$B$5,'Категорія витрат'!$A$5,IF(H55='Категорія витрат'!$B$6,'Категорія витрат'!$A$6,IF(H55='Категорія витрат'!$B$7,'Категорія витрат'!$A$7,IF(H55='Категорія витрат'!$B$8,'Категорія витрат'!$A$8,IF(H55='Категорія витрат'!$B$9,'Категорія витрат'!$A$9,IF(H55='Категорія витрат'!$B$10,'Категорія витрат'!$A$10,IF(H55='Категорія витрат'!$B$11,'Категорія витрат'!$A$11,IF(H55='Категорія витрат'!$B$12,'Категорія витрат'!$A$12,IF(H55='Категорія витрат'!$B$13,'Категорія витрат'!$A$13,IF(H55='Категорія витрат'!$B$14,'Категорія витрат'!$A$14,IF(H55='Категорія витрат'!$B$15,'Категорія витрат'!$A$15,IF(H55='Категорія витрат'!$B$16,'Категорія витрат'!$A$16,IF(H55='Категорія витрат'!$B$17,'Категорія витрат'!$A$17,IF(H55='Категорія витрат'!$B$18,'Категорія витрат'!$A$18,IF(H55='Категорія витрат'!$B$19,'Категорія витрат'!$A$19,IF(H55='Категорія витрат'!$B$20,'Категорія витрат'!$A$20,IF(H55='Категорія витрат'!$B$21,'Категорія витрат'!$A$21,IF(H55='Категорія витрат'!$B$22,'Категорія витрат'!$A$22,IF(H55='Категорія витрат'!$B$23,'Категорія витрат'!$A$23,IF(H55='Категорія витрат'!$B$24,'Категорія витрат'!$A$24,IF(H55='Категорія витрат'!$B$25,'Категорія витрат'!$A$25,IF(H55='Категорія витрат'!$B$26,'Категорія витрат'!$A$26,IF(H55='Категорія витрат'!$B$27,'Категорія витрат'!$A$27,IF(H55='Категорія витрат'!$B$28,'Категорія витрат'!$A$28,IF(H55='Категорія витрат'!$B$29,'Категорія витрат'!$A$29,IF(H55='Категорія витрат'!$B$30,'Категорія витрат'!$A$30,IF(H55='Категорія витрат'!$B$31,'Категорія витрат'!$A$31,""))))))))))))))))))))))))))))))</f>
        <v/>
      </c>
      <c r="H55" s="837"/>
      <c r="I55" s="568"/>
      <c r="J55" s="71"/>
      <c r="K55" s="166">
        <f t="shared" si="13"/>
        <v>0</v>
      </c>
      <c r="L55" s="563"/>
      <c r="M55" s="564"/>
      <c r="N55" s="71">
        <f t="shared" si="14"/>
        <v>0</v>
      </c>
      <c r="O55" s="835">
        <f>IF(I55='Категорія витрат'!$G$2,ROUND(N55*0.22,2),IF(I55='Категорія витрат'!$G$4,ROUND(N55*0.22,2),IF(I55='Категорія витрат'!$G$5,ROUND(N55*0.22,2),IF(I55='Категорія витрат'!$G$3,ROUND(N55*0.0841,2),0))))</f>
        <v>0</v>
      </c>
      <c r="P55" s="565">
        <f t="shared" si="15"/>
        <v>0</v>
      </c>
      <c r="Q55" s="936"/>
      <c r="R55" s="936"/>
      <c r="S55" s="936"/>
      <c r="T55" s="936"/>
      <c r="U55" s="936"/>
      <c r="V55" s="936"/>
      <c r="W55" s="566"/>
      <c r="X55" s="566"/>
      <c r="Y55" s="566"/>
      <c r="Z55" s="566"/>
      <c r="AA55" s="566"/>
      <c r="AB55" s="566"/>
      <c r="AC55" s="167">
        <f t="shared" si="1"/>
        <v>0</v>
      </c>
      <c r="AD55" s="167">
        <f t="shared" si="2"/>
        <v>0</v>
      </c>
      <c r="AE55" s="167">
        <f t="shared" si="3"/>
        <v>0</v>
      </c>
      <c r="AF55" s="167">
        <f t="shared" si="4"/>
        <v>0</v>
      </c>
      <c r="AG55" s="167">
        <f t="shared" si="5"/>
        <v>0</v>
      </c>
      <c r="AH55" s="167">
        <f t="shared" si="6"/>
        <v>0</v>
      </c>
      <c r="AI55" s="167">
        <f t="shared" si="7"/>
        <v>0</v>
      </c>
      <c r="AJ55" s="167">
        <f t="shared" si="8"/>
        <v>0</v>
      </c>
      <c r="AK55" s="567"/>
      <c r="AL55" s="567"/>
      <c r="AM55" s="168"/>
    </row>
    <row r="56" spans="1:39" s="169" customFormat="1">
      <c r="A56" s="560">
        <v>52</v>
      </c>
      <c r="B56" s="560" t="str">
        <f t="shared" si="12"/>
        <v>Альянс</v>
      </c>
      <c r="C56" s="561" t="s">
        <v>695</v>
      </c>
      <c r="D56" s="905"/>
      <c r="E56" s="905"/>
      <c r="F56" s="933"/>
      <c r="G56" s="562" t="str">
        <f>IF(H56='Категорія витрат'!$B$2,'Категорія витрат'!$A$2,IF(H56='Категорія витрат'!$B$3,'Категорія витрат'!$A$3,IF(H56='Категорія витрат'!$B$4,'Категорія витрат'!$A$4,IF(H56='Категорія витрат'!$B$5,'Категорія витрат'!$A$5,IF(H56='Категорія витрат'!$B$6,'Категорія витрат'!$A$6,IF(H56='Категорія витрат'!$B$7,'Категорія витрат'!$A$7,IF(H56='Категорія витрат'!$B$8,'Категорія витрат'!$A$8,IF(H56='Категорія витрат'!$B$9,'Категорія витрат'!$A$9,IF(H56='Категорія витрат'!$B$10,'Категорія витрат'!$A$10,IF(H56='Категорія витрат'!$B$11,'Категорія витрат'!$A$11,IF(H56='Категорія витрат'!$B$12,'Категорія витрат'!$A$12,IF(H56='Категорія витрат'!$B$13,'Категорія витрат'!$A$13,IF(H56='Категорія витрат'!$B$14,'Категорія витрат'!$A$14,IF(H56='Категорія витрат'!$B$15,'Категорія витрат'!$A$15,IF(H56='Категорія витрат'!$B$16,'Категорія витрат'!$A$16,IF(H56='Категорія витрат'!$B$17,'Категорія витрат'!$A$17,IF(H56='Категорія витрат'!$B$18,'Категорія витрат'!$A$18,IF(H56='Категорія витрат'!$B$19,'Категорія витрат'!$A$19,IF(H56='Категорія витрат'!$B$20,'Категорія витрат'!$A$20,IF(H56='Категорія витрат'!$B$21,'Категорія витрат'!$A$21,IF(H56='Категорія витрат'!$B$22,'Категорія витрат'!$A$22,IF(H56='Категорія витрат'!$B$23,'Категорія витрат'!$A$23,IF(H56='Категорія витрат'!$B$24,'Категорія витрат'!$A$24,IF(H56='Категорія витрат'!$B$25,'Категорія витрат'!$A$25,IF(H56='Категорія витрат'!$B$26,'Категорія витрат'!$A$26,IF(H56='Категорія витрат'!$B$27,'Категорія витрат'!$A$27,IF(H56='Категорія витрат'!$B$28,'Категорія витрат'!$A$28,IF(H56='Категорія витрат'!$B$29,'Категорія витрат'!$A$29,IF(H56='Категорія витрат'!$B$30,'Категорія витрат'!$A$30,IF(H56='Категорія витрат'!$B$31,'Категорія витрат'!$A$31,""))))))))))))))))))))))))))))))</f>
        <v/>
      </c>
      <c r="H56" s="837"/>
      <c r="I56" s="568"/>
      <c r="J56" s="71"/>
      <c r="K56" s="166">
        <f t="shared" si="13"/>
        <v>0</v>
      </c>
      <c r="L56" s="563"/>
      <c r="M56" s="564"/>
      <c r="N56" s="71">
        <f t="shared" si="14"/>
        <v>0</v>
      </c>
      <c r="O56" s="835">
        <f>IF(I56='Категорія витрат'!$G$2,ROUND(N56*0.22,2),IF(I56='Категорія витрат'!$G$4,ROUND(N56*0.22,2),IF(I56='Категорія витрат'!$G$5,ROUND(N56*0.22,2),IF(I56='Категорія витрат'!$G$3,ROUND(N56*0.0841,2),0))))</f>
        <v>0</v>
      </c>
      <c r="P56" s="565">
        <f t="shared" si="15"/>
        <v>0</v>
      </c>
      <c r="Q56" s="936"/>
      <c r="R56" s="936"/>
      <c r="S56" s="936"/>
      <c r="T56" s="936"/>
      <c r="U56" s="936"/>
      <c r="V56" s="936"/>
      <c r="W56" s="566"/>
      <c r="X56" s="566"/>
      <c r="Y56" s="566"/>
      <c r="Z56" s="566"/>
      <c r="AA56" s="566"/>
      <c r="AB56" s="566"/>
      <c r="AC56" s="167">
        <f t="shared" si="1"/>
        <v>0</v>
      </c>
      <c r="AD56" s="167">
        <f t="shared" si="2"/>
        <v>0</v>
      </c>
      <c r="AE56" s="167">
        <f t="shared" si="3"/>
        <v>0</v>
      </c>
      <c r="AF56" s="167">
        <f t="shared" si="4"/>
        <v>0</v>
      </c>
      <c r="AG56" s="167">
        <f t="shared" si="5"/>
        <v>0</v>
      </c>
      <c r="AH56" s="167">
        <f t="shared" si="6"/>
        <v>0</v>
      </c>
      <c r="AI56" s="167">
        <f t="shared" si="7"/>
        <v>0</v>
      </c>
      <c r="AJ56" s="167">
        <f t="shared" si="8"/>
        <v>0</v>
      </c>
      <c r="AK56" s="567"/>
      <c r="AL56" s="567"/>
      <c r="AM56" s="168"/>
    </row>
    <row r="57" spans="1:39" s="169" customFormat="1">
      <c r="A57" s="560">
        <v>53</v>
      </c>
      <c r="B57" s="560" t="str">
        <f t="shared" si="12"/>
        <v>Альянс</v>
      </c>
      <c r="C57" s="561" t="s">
        <v>695</v>
      </c>
      <c r="D57" s="905"/>
      <c r="E57" s="905"/>
      <c r="F57" s="933"/>
      <c r="G57" s="562" t="str">
        <f>IF(H57='Категорія витрат'!$B$2,'Категорія витрат'!$A$2,IF(H57='Категорія витрат'!$B$3,'Категорія витрат'!$A$3,IF(H57='Категорія витрат'!$B$4,'Категорія витрат'!$A$4,IF(H57='Категорія витрат'!$B$5,'Категорія витрат'!$A$5,IF(H57='Категорія витрат'!$B$6,'Категорія витрат'!$A$6,IF(H57='Категорія витрат'!$B$7,'Категорія витрат'!$A$7,IF(H57='Категорія витрат'!$B$8,'Категорія витрат'!$A$8,IF(H57='Категорія витрат'!$B$9,'Категорія витрат'!$A$9,IF(H57='Категорія витрат'!$B$10,'Категорія витрат'!$A$10,IF(H57='Категорія витрат'!$B$11,'Категорія витрат'!$A$11,IF(H57='Категорія витрат'!$B$12,'Категорія витрат'!$A$12,IF(H57='Категорія витрат'!$B$13,'Категорія витрат'!$A$13,IF(H57='Категорія витрат'!$B$14,'Категорія витрат'!$A$14,IF(H57='Категорія витрат'!$B$15,'Категорія витрат'!$A$15,IF(H57='Категорія витрат'!$B$16,'Категорія витрат'!$A$16,IF(H57='Категорія витрат'!$B$17,'Категорія витрат'!$A$17,IF(H57='Категорія витрат'!$B$18,'Категорія витрат'!$A$18,IF(H57='Категорія витрат'!$B$19,'Категорія витрат'!$A$19,IF(H57='Категорія витрат'!$B$20,'Категорія витрат'!$A$20,IF(H57='Категорія витрат'!$B$21,'Категорія витрат'!$A$21,IF(H57='Категорія витрат'!$B$22,'Категорія витрат'!$A$22,IF(H57='Категорія витрат'!$B$23,'Категорія витрат'!$A$23,IF(H57='Категорія витрат'!$B$24,'Категорія витрат'!$A$24,IF(H57='Категорія витрат'!$B$25,'Категорія витрат'!$A$25,IF(H57='Категорія витрат'!$B$26,'Категорія витрат'!$A$26,IF(H57='Категорія витрат'!$B$27,'Категорія витрат'!$A$27,IF(H57='Категорія витрат'!$B$28,'Категорія витрат'!$A$28,IF(H57='Категорія витрат'!$B$29,'Категорія витрат'!$A$29,IF(H57='Категорія витрат'!$B$30,'Категорія витрат'!$A$30,IF(H57='Категорія витрат'!$B$31,'Категорія витрат'!$A$31,""))))))))))))))))))))))))))))))</f>
        <v/>
      </c>
      <c r="H57" s="837"/>
      <c r="I57" s="568"/>
      <c r="J57" s="71"/>
      <c r="K57" s="166">
        <f t="shared" si="13"/>
        <v>0</v>
      </c>
      <c r="L57" s="563"/>
      <c r="M57" s="564"/>
      <c r="N57" s="71">
        <f t="shared" si="14"/>
        <v>0</v>
      </c>
      <c r="O57" s="835">
        <f>IF(I57='Категорія витрат'!$G$2,ROUND(N57*0.22,2),IF(I57='Категорія витрат'!$G$4,ROUND(N57*0.22,2),IF(I57='Категорія витрат'!$G$5,ROUND(N57*0.22,2),IF(I57='Категорія витрат'!$G$3,ROUND(N57*0.0841,2),0))))</f>
        <v>0</v>
      </c>
      <c r="P57" s="565">
        <f t="shared" si="15"/>
        <v>0</v>
      </c>
      <c r="Q57" s="936"/>
      <c r="R57" s="936"/>
      <c r="S57" s="936"/>
      <c r="T57" s="936"/>
      <c r="U57" s="936"/>
      <c r="V57" s="936"/>
      <c r="W57" s="566"/>
      <c r="X57" s="566"/>
      <c r="Y57" s="566"/>
      <c r="Z57" s="566"/>
      <c r="AA57" s="566"/>
      <c r="AB57" s="566"/>
      <c r="AC57" s="167">
        <f t="shared" si="1"/>
        <v>0</v>
      </c>
      <c r="AD57" s="167">
        <f t="shared" si="2"/>
        <v>0</v>
      </c>
      <c r="AE57" s="167">
        <f t="shared" si="3"/>
        <v>0</v>
      </c>
      <c r="AF57" s="167">
        <f t="shared" si="4"/>
        <v>0</v>
      </c>
      <c r="AG57" s="167">
        <f t="shared" si="5"/>
        <v>0</v>
      </c>
      <c r="AH57" s="167">
        <f t="shared" si="6"/>
        <v>0</v>
      </c>
      <c r="AI57" s="167">
        <f t="shared" si="7"/>
        <v>0</v>
      </c>
      <c r="AJ57" s="167">
        <f t="shared" si="8"/>
        <v>0</v>
      </c>
      <c r="AK57" s="567"/>
      <c r="AL57" s="567"/>
      <c r="AM57" s="168"/>
    </row>
    <row r="58" spans="1:39" s="169" customFormat="1">
      <c r="A58" s="560">
        <v>54</v>
      </c>
      <c r="B58" s="560" t="str">
        <f t="shared" si="12"/>
        <v>Альянс</v>
      </c>
      <c r="C58" s="561" t="s">
        <v>695</v>
      </c>
      <c r="D58" s="905"/>
      <c r="E58" s="905"/>
      <c r="F58" s="933"/>
      <c r="G58" s="562" t="str">
        <f>IF(H58='Категорія витрат'!$B$2,'Категорія витрат'!$A$2,IF(H58='Категорія витрат'!$B$3,'Категорія витрат'!$A$3,IF(H58='Категорія витрат'!$B$4,'Категорія витрат'!$A$4,IF(H58='Категорія витрат'!$B$5,'Категорія витрат'!$A$5,IF(H58='Категорія витрат'!$B$6,'Категорія витрат'!$A$6,IF(H58='Категорія витрат'!$B$7,'Категорія витрат'!$A$7,IF(H58='Категорія витрат'!$B$8,'Категорія витрат'!$A$8,IF(H58='Категорія витрат'!$B$9,'Категорія витрат'!$A$9,IF(H58='Категорія витрат'!$B$10,'Категорія витрат'!$A$10,IF(H58='Категорія витрат'!$B$11,'Категорія витрат'!$A$11,IF(H58='Категорія витрат'!$B$12,'Категорія витрат'!$A$12,IF(H58='Категорія витрат'!$B$13,'Категорія витрат'!$A$13,IF(H58='Категорія витрат'!$B$14,'Категорія витрат'!$A$14,IF(H58='Категорія витрат'!$B$15,'Категорія витрат'!$A$15,IF(H58='Категорія витрат'!$B$16,'Категорія витрат'!$A$16,IF(H58='Категорія витрат'!$B$17,'Категорія витрат'!$A$17,IF(H58='Категорія витрат'!$B$18,'Категорія витрат'!$A$18,IF(H58='Категорія витрат'!$B$19,'Категорія витрат'!$A$19,IF(H58='Категорія витрат'!$B$20,'Категорія витрат'!$A$20,IF(H58='Категорія витрат'!$B$21,'Категорія витрат'!$A$21,IF(H58='Категорія витрат'!$B$22,'Категорія витрат'!$A$22,IF(H58='Категорія витрат'!$B$23,'Категорія витрат'!$A$23,IF(H58='Категорія витрат'!$B$24,'Категорія витрат'!$A$24,IF(H58='Категорія витрат'!$B$25,'Категорія витрат'!$A$25,IF(H58='Категорія витрат'!$B$26,'Категорія витрат'!$A$26,IF(H58='Категорія витрат'!$B$27,'Категорія витрат'!$A$27,IF(H58='Категорія витрат'!$B$28,'Категорія витрат'!$A$28,IF(H58='Категорія витрат'!$B$29,'Категорія витрат'!$A$29,IF(H58='Категорія витрат'!$B$30,'Категорія витрат'!$A$30,IF(H58='Категорія витрат'!$B$31,'Категорія витрат'!$A$31,""))))))))))))))))))))))))))))))</f>
        <v/>
      </c>
      <c r="H58" s="837"/>
      <c r="I58" s="568"/>
      <c r="J58" s="71"/>
      <c r="K58" s="166">
        <f t="shared" si="13"/>
        <v>0</v>
      </c>
      <c r="L58" s="563"/>
      <c r="M58" s="564"/>
      <c r="N58" s="71">
        <f t="shared" si="14"/>
        <v>0</v>
      </c>
      <c r="O58" s="835">
        <f>IF(I58='Категорія витрат'!$G$2,ROUND(N58*0.22,2),IF(I58='Категорія витрат'!$G$4,ROUND(N58*0.22,2),IF(I58='Категорія витрат'!$G$5,ROUND(N58*0.22,2),IF(I58='Категорія витрат'!$G$3,ROUND(N58*0.0841,2),0))))</f>
        <v>0</v>
      </c>
      <c r="P58" s="565">
        <f t="shared" si="15"/>
        <v>0</v>
      </c>
      <c r="Q58" s="936"/>
      <c r="R58" s="936"/>
      <c r="S58" s="936"/>
      <c r="T58" s="936"/>
      <c r="U58" s="936"/>
      <c r="V58" s="936"/>
      <c r="W58" s="566"/>
      <c r="X58" s="566"/>
      <c r="Y58" s="566"/>
      <c r="Z58" s="566"/>
      <c r="AA58" s="566"/>
      <c r="AB58" s="566"/>
      <c r="AC58" s="167">
        <f t="shared" si="1"/>
        <v>0</v>
      </c>
      <c r="AD58" s="167">
        <f t="shared" si="2"/>
        <v>0</v>
      </c>
      <c r="AE58" s="167">
        <f t="shared" si="3"/>
        <v>0</v>
      </c>
      <c r="AF58" s="167">
        <f t="shared" si="4"/>
        <v>0</v>
      </c>
      <c r="AG58" s="167">
        <f t="shared" si="5"/>
        <v>0</v>
      </c>
      <c r="AH58" s="167">
        <f t="shared" si="6"/>
        <v>0</v>
      </c>
      <c r="AI58" s="167">
        <f t="shared" si="7"/>
        <v>0</v>
      </c>
      <c r="AJ58" s="167">
        <f t="shared" si="8"/>
        <v>0</v>
      </c>
      <c r="AK58" s="567"/>
      <c r="AL58" s="567"/>
      <c r="AM58" s="168"/>
    </row>
    <row r="59" spans="1:39" s="169" customFormat="1">
      <c r="A59" s="560">
        <v>55</v>
      </c>
      <c r="B59" s="560" t="str">
        <f t="shared" si="12"/>
        <v>Альянс</v>
      </c>
      <c r="C59" s="561" t="s">
        <v>695</v>
      </c>
      <c r="D59" s="905"/>
      <c r="E59" s="905"/>
      <c r="F59" s="933"/>
      <c r="G59" s="562" t="str">
        <f>IF(H59='Категорія витрат'!$B$2,'Категорія витрат'!$A$2,IF(H59='Категорія витрат'!$B$3,'Категорія витрат'!$A$3,IF(H59='Категорія витрат'!$B$4,'Категорія витрат'!$A$4,IF(H59='Категорія витрат'!$B$5,'Категорія витрат'!$A$5,IF(H59='Категорія витрат'!$B$6,'Категорія витрат'!$A$6,IF(H59='Категорія витрат'!$B$7,'Категорія витрат'!$A$7,IF(H59='Категорія витрат'!$B$8,'Категорія витрат'!$A$8,IF(H59='Категорія витрат'!$B$9,'Категорія витрат'!$A$9,IF(H59='Категорія витрат'!$B$10,'Категорія витрат'!$A$10,IF(H59='Категорія витрат'!$B$11,'Категорія витрат'!$A$11,IF(H59='Категорія витрат'!$B$12,'Категорія витрат'!$A$12,IF(H59='Категорія витрат'!$B$13,'Категорія витрат'!$A$13,IF(H59='Категорія витрат'!$B$14,'Категорія витрат'!$A$14,IF(H59='Категорія витрат'!$B$15,'Категорія витрат'!$A$15,IF(H59='Категорія витрат'!$B$16,'Категорія витрат'!$A$16,IF(H59='Категорія витрат'!$B$17,'Категорія витрат'!$A$17,IF(H59='Категорія витрат'!$B$18,'Категорія витрат'!$A$18,IF(H59='Категорія витрат'!$B$19,'Категорія витрат'!$A$19,IF(H59='Категорія витрат'!$B$20,'Категорія витрат'!$A$20,IF(H59='Категорія витрат'!$B$21,'Категорія витрат'!$A$21,IF(H59='Категорія витрат'!$B$22,'Категорія витрат'!$A$22,IF(H59='Категорія витрат'!$B$23,'Категорія витрат'!$A$23,IF(H59='Категорія витрат'!$B$24,'Категорія витрат'!$A$24,IF(H59='Категорія витрат'!$B$25,'Категорія витрат'!$A$25,IF(H59='Категорія витрат'!$B$26,'Категорія витрат'!$A$26,IF(H59='Категорія витрат'!$B$27,'Категорія витрат'!$A$27,IF(H59='Категорія витрат'!$B$28,'Категорія витрат'!$A$28,IF(H59='Категорія витрат'!$B$29,'Категорія витрат'!$A$29,IF(H59='Категорія витрат'!$B$30,'Категорія витрат'!$A$30,IF(H59='Категорія витрат'!$B$31,'Категорія витрат'!$A$31,""))))))))))))))))))))))))))))))</f>
        <v/>
      </c>
      <c r="H59" s="837"/>
      <c r="I59" s="568"/>
      <c r="J59" s="71"/>
      <c r="K59" s="166">
        <f t="shared" si="13"/>
        <v>0</v>
      </c>
      <c r="L59" s="563"/>
      <c r="M59" s="564"/>
      <c r="N59" s="71">
        <f t="shared" si="14"/>
        <v>0</v>
      </c>
      <c r="O59" s="835">
        <f>IF(I59='Категорія витрат'!$G$2,ROUND(N59*0.22,2),IF(I59='Категорія витрат'!$G$4,ROUND(N59*0.22,2),IF(I59='Категорія витрат'!$G$5,ROUND(N59*0.22,2),IF(I59='Категорія витрат'!$G$3,ROUND(N59*0.0841,2),0))))</f>
        <v>0</v>
      </c>
      <c r="P59" s="565">
        <f t="shared" si="15"/>
        <v>0</v>
      </c>
      <c r="Q59" s="936"/>
      <c r="R59" s="936"/>
      <c r="S59" s="936"/>
      <c r="T59" s="936"/>
      <c r="U59" s="936"/>
      <c r="V59" s="936"/>
      <c r="W59" s="566"/>
      <c r="X59" s="566"/>
      <c r="Y59" s="566"/>
      <c r="Z59" s="566"/>
      <c r="AA59" s="566"/>
      <c r="AB59" s="566"/>
      <c r="AC59" s="167">
        <f t="shared" si="1"/>
        <v>0</v>
      </c>
      <c r="AD59" s="167">
        <f t="shared" si="2"/>
        <v>0</v>
      </c>
      <c r="AE59" s="167">
        <f t="shared" si="3"/>
        <v>0</v>
      </c>
      <c r="AF59" s="167">
        <f t="shared" si="4"/>
        <v>0</v>
      </c>
      <c r="AG59" s="167">
        <f t="shared" si="5"/>
        <v>0</v>
      </c>
      <c r="AH59" s="167">
        <f t="shared" si="6"/>
        <v>0</v>
      </c>
      <c r="AI59" s="167">
        <f t="shared" si="7"/>
        <v>0</v>
      </c>
      <c r="AJ59" s="167">
        <f t="shared" si="8"/>
        <v>0</v>
      </c>
      <c r="AK59" s="567"/>
      <c r="AL59" s="567"/>
      <c r="AM59" s="168"/>
    </row>
    <row r="60" spans="1:39" s="169" customFormat="1">
      <c r="A60" s="560">
        <v>56</v>
      </c>
      <c r="B60" s="560" t="str">
        <f t="shared" si="12"/>
        <v>Альянс</v>
      </c>
      <c r="C60" s="561" t="s">
        <v>695</v>
      </c>
      <c r="D60" s="905"/>
      <c r="E60" s="905"/>
      <c r="F60" s="933"/>
      <c r="G60" s="562" t="str">
        <f>IF(H60='Категорія витрат'!$B$2,'Категорія витрат'!$A$2,IF(H60='Категорія витрат'!$B$3,'Категорія витрат'!$A$3,IF(H60='Категорія витрат'!$B$4,'Категорія витрат'!$A$4,IF(H60='Категорія витрат'!$B$5,'Категорія витрат'!$A$5,IF(H60='Категорія витрат'!$B$6,'Категорія витрат'!$A$6,IF(H60='Категорія витрат'!$B$7,'Категорія витрат'!$A$7,IF(H60='Категорія витрат'!$B$8,'Категорія витрат'!$A$8,IF(H60='Категорія витрат'!$B$9,'Категорія витрат'!$A$9,IF(H60='Категорія витрат'!$B$10,'Категорія витрат'!$A$10,IF(H60='Категорія витрат'!$B$11,'Категорія витрат'!$A$11,IF(H60='Категорія витрат'!$B$12,'Категорія витрат'!$A$12,IF(H60='Категорія витрат'!$B$13,'Категорія витрат'!$A$13,IF(H60='Категорія витрат'!$B$14,'Категорія витрат'!$A$14,IF(H60='Категорія витрат'!$B$15,'Категорія витрат'!$A$15,IF(H60='Категорія витрат'!$B$16,'Категорія витрат'!$A$16,IF(H60='Категорія витрат'!$B$17,'Категорія витрат'!$A$17,IF(H60='Категорія витрат'!$B$18,'Категорія витрат'!$A$18,IF(H60='Категорія витрат'!$B$19,'Категорія витрат'!$A$19,IF(H60='Категорія витрат'!$B$20,'Категорія витрат'!$A$20,IF(H60='Категорія витрат'!$B$21,'Категорія витрат'!$A$21,IF(H60='Категорія витрат'!$B$22,'Категорія витрат'!$A$22,IF(H60='Категорія витрат'!$B$23,'Категорія витрат'!$A$23,IF(H60='Категорія витрат'!$B$24,'Категорія витрат'!$A$24,IF(H60='Категорія витрат'!$B$25,'Категорія витрат'!$A$25,IF(H60='Категорія витрат'!$B$26,'Категорія витрат'!$A$26,IF(H60='Категорія витрат'!$B$27,'Категорія витрат'!$A$27,IF(H60='Категорія витрат'!$B$28,'Категорія витрат'!$A$28,IF(H60='Категорія витрат'!$B$29,'Категорія витрат'!$A$29,IF(H60='Категорія витрат'!$B$30,'Категорія витрат'!$A$30,IF(H60='Категорія витрат'!$B$31,'Категорія витрат'!$A$31,""))))))))))))))))))))))))))))))</f>
        <v/>
      </c>
      <c r="H60" s="837"/>
      <c r="I60" s="568"/>
      <c r="J60" s="71"/>
      <c r="K60" s="166">
        <f t="shared" si="13"/>
        <v>0</v>
      </c>
      <c r="L60" s="563"/>
      <c r="M60" s="564"/>
      <c r="N60" s="71">
        <f t="shared" si="14"/>
        <v>0</v>
      </c>
      <c r="O60" s="835">
        <f>IF(I60='Категорія витрат'!$G$2,ROUND(N60*0.22,2),IF(I60='Категорія витрат'!$G$4,ROUND(N60*0.22,2),IF(I60='Категорія витрат'!$G$5,ROUND(N60*0.22,2),IF(I60='Категорія витрат'!$G$3,ROUND(N60*0.0841,2),0))))</f>
        <v>0</v>
      </c>
      <c r="P60" s="565">
        <f t="shared" si="15"/>
        <v>0</v>
      </c>
      <c r="Q60" s="936"/>
      <c r="R60" s="936"/>
      <c r="S60" s="936"/>
      <c r="T60" s="936"/>
      <c r="U60" s="936"/>
      <c r="V60" s="936"/>
      <c r="W60" s="566"/>
      <c r="X60" s="566"/>
      <c r="Y60" s="566"/>
      <c r="Z60" s="566"/>
      <c r="AA60" s="566"/>
      <c r="AB60" s="566"/>
      <c r="AC60" s="167">
        <f t="shared" si="1"/>
        <v>0</v>
      </c>
      <c r="AD60" s="167">
        <f t="shared" si="2"/>
        <v>0</v>
      </c>
      <c r="AE60" s="167">
        <f t="shared" si="3"/>
        <v>0</v>
      </c>
      <c r="AF60" s="167">
        <f t="shared" si="4"/>
        <v>0</v>
      </c>
      <c r="AG60" s="167">
        <f t="shared" si="5"/>
        <v>0</v>
      </c>
      <c r="AH60" s="167">
        <f t="shared" si="6"/>
        <v>0</v>
      </c>
      <c r="AI60" s="167">
        <f t="shared" si="7"/>
        <v>0</v>
      </c>
      <c r="AJ60" s="167">
        <f t="shared" si="8"/>
        <v>0</v>
      </c>
      <c r="AK60" s="567"/>
      <c r="AL60" s="567"/>
      <c r="AM60" s="168"/>
    </row>
    <row r="61" spans="1:39" s="169" customFormat="1">
      <c r="A61" s="560">
        <v>57</v>
      </c>
      <c r="B61" s="560" t="str">
        <f t="shared" si="12"/>
        <v>Альянс</v>
      </c>
      <c r="C61" s="561" t="s">
        <v>695</v>
      </c>
      <c r="D61" s="905"/>
      <c r="E61" s="905"/>
      <c r="F61" s="933"/>
      <c r="G61" s="562" t="str">
        <f>IF(H61='Категорія витрат'!$B$2,'Категорія витрат'!$A$2,IF(H61='Категорія витрат'!$B$3,'Категорія витрат'!$A$3,IF(H61='Категорія витрат'!$B$4,'Категорія витрат'!$A$4,IF(H61='Категорія витрат'!$B$5,'Категорія витрат'!$A$5,IF(H61='Категорія витрат'!$B$6,'Категорія витрат'!$A$6,IF(H61='Категорія витрат'!$B$7,'Категорія витрат'!$A$7,IF(H61='Категорія витрат'!$B$8,'Категорія витрат'!$A$8,IF(H61='Категорія витрат'!$B$9,'Категорія витрат'!$A$9,IF(H61='Категорія витрат'!$B$10,'Категорія витрат'!$A$10,IF(H61='Категорія витрат'!$B$11,'Категорія витрат'!$A$11,IF(H61='Категорія витрат'!$B$12,'Категорія витрат'!$A$12,IF(H61='Категорія витрат'!$B$13,'Категорія витрат'!$A$13,IF(H61='Категорія витрат'!$B$14,'Категорія витрат'!$A$14,IF(H61='Категорія витрат'!$B$15,'Категорія витрат'!$A$15,IF(H61='Категорія витрат'!$B$16,'Категорія витрат'!$A$16,IF(H61='Категорія витрат'!$B$17,'Категорія витрат'!$A$17,IF(H61='Категорія витрат'!$B$18,'Категорія витрат'!$A$18,IF(H61='Категорія витрат'!$B$19,'Категорія витрат'!$A$19,IF(H61='Категорія витрат'!$B$20,'Категорія витрат'!$A$20,IF(H61='Категорія витрат'!$B$21,'Категорія витрат'!$A$21,IF(H61='Категорія витрат'!$B$22,'Категорія витрат'!$A$22,IF(H61='Категорія витрат'!$B$23,'Категорія витрат'!$A$23,IF(H61='Категорія витрат'!$B$24,'Категорія витрат'!$A$24,IF(H61='Категорія витрат'!$B$25,'Категорія витрат'!$A$25,IF(H61='Категорія витрат'!$B$26,'Категорія витрат'!$A$26,IF(H61='Категорія витрат'!$B$27,'Категорія витрат'!$A$27,IF(H61='Категорія витрат'!$B$28,'Категорія витрат'!$A$28,IF(H61='Категорія витрат'!$B$29,'Категорія витрат'!$A$29,IF(H61='Категорія витрат'!$B$30,'Категорія витрат'!$A$30,IF(H61='Категорія витрат'!$B$31,'Категорія витрат'!$A$31,""))))))))))))))))))))))))))))))</f>
        <v/>
      </c>
      <c r="H61" s="837"/>
      <c r="I61" s="568"/>
      <c r="J61" s="71"/>
      <c r="K61" s="166">
        <f t="shared" si="13"/>
        <v>0</v>
      </c>
      <c r="L61" s="563"/>
      <c r="M61" s="564"/>
      <c r="N61" s="71">
        <f t="shared" si="14"/>
        <v>0</v>
      </c>
      <c r="O61" s="835">
        <f>IF(I61='Категорія витрат'!$G$2,ROUND(N61*0.22,2),IF(I61='Категорія витрат'!$G$4,ROUND(N61*0.22,2),IF(I61='Категорія витрат'!$G$5,ROUND(N61*0.22,2),IF(I61='Категорія витрат'!$G$3,ROUND(N61*0.0841,2),0))))</f>
        <v>0</v>
      </c>
      <c r="P61" s="565">
        <f t="shared" si="15"/>
        <v>0</v>
      </c>
      <c r="Q61" s="936"/>
      <c r="R61" s="936"/>
      <c r="S61" s="936"/>
      <c r="T61" s="936"/>
      <c r="U61" s="936"/>
      <c r="V61" s="936"/>
      <c r="W61" s="566"/>
      <c r="X61" s="566"/>
      <c r="Y61" s="566"/>
      <c r="Z61" s="566"/>
      <c r="AA61" s="566"/>
      <c r="AB61" s="566"/>
      <c r="AC61" s="167">
        <f t="shared" si="1"/>
        <v>0</v>
      </c>
      <c r="AD61" s="167">
        <f t="shared" si="2"/>
        <v>0</v>
      </c>
      <c r="AE61" s="167">
        <f t="shared" si="3"/>
        <v>0</v>
      </c>
      <c r="AF61" s="167">
        <f t="shared" si="4"/>
        <v>0</v>
      </c>
      <c r="AG61" s="167">
        <f t="shared" si="5"/>
        <v>0</v>
      </c>
      <c r="AH61" s="167">
        <f t="shared" si="6"/>
        <v>0</v>
      </c>
      <c r="AI61" s="167">
        <f t="shared" si="7"/>
        <v>0</v>
      </c>
      <c r="AJ61" s="167">
        <f t="shared" si="8"/>
        <v>0</v>
      </c>
      <c r="AK61" s="567"/>
      <c r="AL61" s="567"/>
      <c r="AM61" s="168"/>
    </row>
    <row r="62" spans="1:39" s="169" customFormat="1">
      <c r="A62" s="560">
        <v>58</v>
      </c>
      <c r="B62" s="560" t="str">
        <f t="shared" si="12"/>
        <v>Альянс</v>
      </c>
      <c r="C62" s="561" t="s">
        <v>695</v>
      </c>
      <c r="D62" s="905"/>
      <c r="E62" s="905"/>
      <c r="F62" s="933"/>
      <c r="G62" s="562" t="str">
        <f>IF(H62='Категорія витрат'!$B$2,'Категорія витрат'!$A$2,IF(H62='Категорія витрат'!$B$3,'Категорія витрат'!$A$3,IF(H62='Категорія витрат'!$B$4,'Категорія витрат'!$A$4,IF(H62='Категорія витрат'!$B$5,'Категорія витрат'!$A$5,IF(H62='Категорія витрат'!$B$6,'Категорія витрат'!$A$6,IF(H62='Категорія витрат'!$B$7,'Категорія витрат'!$A$7,IF(H62='Категорія витрат'!$B$8,'Категорія витрат'!$A$8,IF(H62='Категорія витрат'!$B$9,'Категорія витрат'!$A$9,IF(H62='Категорія витрат'!$B$10,'Категорія витрат'!$A$10,IF(H62='Категорія витрат'!$B$11,'Категорія витрат'!$A$11,IF(H62='Категорія витрат'!$B$12,'Категорія витрат'!$A$12,IF(H62='Категорія витрат'!$B$13,'Категорія витрат'!$A$13,IF(H62='Категорія витрат'!$B$14,'Категорія витрат'!$A$14,IF(H62='Категорія витрат'!$B$15,'Категорія витрат'!$A$15,IF(H62='Категорія витрат'!$B$16,'Категорія витрат'!$A$16,IF(H62='Категорія витрат'!$B$17,'Категорія витрат'!$A$17,IF(H62='Категорія витрат'!$B$18,'Категорія витрат'!$A$18,IF(H62='Категорія витрат'!$B$19,'Категорія витрат'!$A$19,IF(H62='Категорія витрат'!$B$20,'Категорія витрат'!$A$20,IF(H62='Категорія витрат'!$B$21,'Категорія витрат'!$A$21,IF(H62='Категорія витрат'!$B$22,'Категорія витрат'!$A$22,IF(H62='Категорія витрат'!$B$23,'Категорія витрат'!$A$23,IF(H62='Категорія витрат'!$B$24,'Категорія витрат'!$A$24,IF(H62='Категорія витрат'!$B$25,'Категорія витрат'!$A$25,IF(H62='Категорія витрат'!$B$26,'Категорія витрат'!$A$26,IF(H62='Категорія витрат'!$B$27,'Категорія витрат'!$A$27,IF(H62='Категорія витрат'!$B$28,'Категорія витрат'!$A$28,IF(H62='Категорія витрат'!$B$29,'Категорія витрат'!$A$29,IF(H62='Категорія витрат'!$B$30,'Категорія витрат'!$A$30,IF(H62='Категорія витрат'!$B$31,'Категорія витрат'!$A$31,""))))))))))))))))))))))))))))))</f>
        <v/>
      </c>
      <c r="H62" s="837"/>
      <c r="I62" s="568"/>
      <c r="J62" s="71"/>
      <c r="K62" s="166">
        <f t="shared" si="13"/>
        <v>0</v>
      </c>
      <c r="L62" s="563"/>
      <c r="M62" s="564"/>
      <c r="N62" s="71">
        <f t="shared" si="14"/>
        <v>0</v>
      </c>
      <c r="O62" s="835">
        <f>IF(I62='Категорія витрат'!$G$2,ROUND(N62*0.22,2),IF(I62='Категорія витрат'!$G$4,ROUND(N62*0.22,2),IF(I62='Категорія витрат'!$G$5,ROUND(N62*0.22,2),IF(I62='Категорія витрат'!$G$3,ROUND(N62*0.0841,2),0))))</f>
        <v>0</v>
      </c>
      <c r="P62" s="565">
        <f t="shared" si="15"/>
        <v>0</v>
      </c>
      <c r="Q62" s="936"/>
      <c r="R62" s="936"/>
      <c r="S62" s="936"/>
      <c r="T62" s="936"/>
      <c r="U62" s="936"/>
      <c r="V62" s="936"/>
      <c r="W62" s="566"/>
      <c r="X62" s="566"/>
      <c r="Y62" s="566"/>
      <c r="Z62" s="566"/>
      <c r="AA62" s="566"/>
      <c r="AB62" s="566"/>
      <c r="AC62" s="167">
        <f t="shared" si="1"/>
        <v>0</v>
      </c>
      <c r="AD62" s="167">
        <f t="shared" si="2"/>
        <v>0</v>
      </c>
      <c r="AE62" s="167">
        <f t="shared" si="3"/>
        <v>0</v>
      </c>
      <c r="AF62" s="167">
        <f t="shared" si="4"/>
        <v>0</v>
      </c>
      <c r="AG62" s="167">
        <f t="shared" si="5"/>
        <v>0</v>
      </c>
      <c r="AH62" s="167">
        <f t="shared" si="6"/>
        <v>0</v>
      </c>
      <c r="AI62" s="167">
        <f t="shared" si="7"/>
        <v>0</v>
      </c>
      <c r="AJ62" s="167">
        <f t="shared" si="8"/>
        <v>0</v>
      </c>
      <c r="AK62" s="567"/>
      <c r="AL62" s="567"/>
      <c r="AM62" s="168"/>
    </row>
    <row r="63" spans="1:39" s="169" customFormat="1">
      <c r="A63" s="560">
        <v>59</v>
      </c>
      <c r="B63" s="560" t="str">
        <f t="shared" si="12"/>
        <v>Альянс</v>
      </c>
      <c r="C63" s="561" t="s">
        <v>695</v>
      </c>
      <c r="D63" s="905"/>
      <c r="E63" s="905"/>
      <c r="F63" s="933"/>
      <c r="G63" s="562" t="str">
        <f>IF(H63='Категорія витрат'!$B$2,'Категорія витрат'!$A$2,IF(H63='Категорія витрат'!$B$3,'Категорія витрат'!$A$3,IF(H63='Категорія витрат'!$B$4,'Категорія витрат'!$A$4,IF(H63='Категорія витрат'!$B$5,'Категорія витрат'!$A$5,IF(H63='Категорія витрат'!$B$6,'Категорія витрат'!$A$6,IF(H63='Категорія витрат'!$B$7,'Категорія витрат'!$A$7,IF(H63='Категорія витрат'!$B$8,'Категорія витрат'!$A$8,IF(H63='Категорія витрат'!$B$9,'Категорія витрат'!$A$9,IF(H63='Категорія витрат'!$B$10,'Категорія витрат'!$A$10,IF(H63='Категорія витрат'!$B$11,'Категорія витрат'!$A$11,IF(H63='Категорія витрат'!$B$12,'Категорія витрат'!$A$12,IF(H63='Категорія витрат'!$B$13,'Категорія витрат'!$A$13,IF(H63='Категорія витрат'!$B$14,'Категорія витрат'!$A$14,IF(H63='Категорія витрат'!$B$15,'Категорія витрат'!$A$15,IF(H63='Категорія витрат'!$B$16,'Категорія витрат'!$A$16,IF(H63='Категорія витрат'!$B$17,'Категорія витрат'!$A$17,IF(H63='Категорія витрат'!$B$18,'Категорія витрат'!$A$18,IF(H63='Категорія витрат'!$B$19,'Категорія витрат'!$A$19,IF(H63='Категорія витрат'!$B$20,'Категорія витрат'!$A$20,IF(H63='Категорія витрат'!$B$21,'Категорія витрат'!$A$21,IF(H63='Категорія витрат'!$B$22,'Категорія витрат'!$A$22,IF(H63='Категорія витрат'!$B$23,'Категорія витрат'!$A$23,IF(H63='Категорія витрат'!$B$24,'Категорія витрат'!$A$24,IF(H63='Категорія витрат'!$B$25,'Категорія витрат'!$A$25,IF(H63='Категорія витрат'!$B$26,'Категорія витрат'!$A$26,IF(H63='Категорія витрат'!$B$27,'Категорія витрат'!$A$27,IF(H63='Категорія витрат'!$B$28,'Категорія витрат'!$A$28,IF(H63='Категорія витрат'!$B$29,'Категорія витрат'!$A$29,IF(H63='Категорія витрат'!$B$30,'Категорія витрат'!$A$30,IF(H63='Категорія витрат'!$B$31,'Категорія витрат'!$A$31,""))))))))))))))))))))))))))))))</f>
        <v/>
      </c>
      <c r="H63" s="837"/>
      <c r="I63" s="568"/>
      <c r="J63" s="71"/>
      <c r="K63" s="166">
        <f t="shared" si="13"/>
        <v>0</v>
      </c>
      <c r="L63" s="563"/>
      <c r="M63" s="564"/>
      <c r="N63" s="71">
        <f t="shared" si="14"/>
        <v>0</v>
      </c>
      <c r="O63" s="835">
        <f>IF(I63='Категорія витрат'!$G$2,ROUND(N63*0.22,2),IF(I63='Категорія витрат'!$G$4,ROUND(N63*0.22,2),IF(I63='Категорія витрат'!$G$5,ROUND(N63*0.22,2),IF(I63='Категорія витрат'!$G$3,ROUND(N63*0.0841,2),0))))</f>
        <v>0</v>
      </c>
      <c r="P63" s="565">
        <f t="shared" si="15"/>
        <v>0</v>
      </c>
      <c r="Q63" s="936"/>
      <c r="R63" s="936"/>
      <c r="S63" s="936"/>
      <c r="T63" s="936"/>
      <c r="U63" s="936"/>
      <c r="V63" s="936"/>
      <c r="W63" s="566"/>
      <c r="X63" s="566"/>
      <c r="Y63" s="566"/>
      <c r="Z63" s="566"/>
      <c r="AA63" s="566"/>
      <c r="AB63" s="566"/>
      <c r="AC63" s="167">
        <f t="shared" si="1"/>
        <v>0</v>
      </c>
      <c r="AD63" s="167">
        <f t="shared" si="2"/>
        <v>0</v>
      </c>
      <c r="AE63" s="167">
        <f t="shared" si="3"/>
        <v>0</v>
      </c>
      <c r="AF63" s="167">
        <f t="shared" si="4"/>
        <v>0</v>
      </c>
      <c r="AG63" s="167">
        <f t="shared" si="5"/>
        <v>0</v>
      </c>
      <c r="AH63" s="167">
        <f t="shared" si="6"/>
        <v>0</v>
      </c>
      <c r="AI63" s="167">
        <f t="shared" si="7"/>
        <v>0</v>
      </c>
      <c r="AJ63" s="167">
        <f t="shared" si="8"/>
        <v>0</v>
      </c>
      <c r="AK63" s="567"/>
      <c r="AL63" s="567"/>
      <c r="AM63" s="168"/>
    </row>
    <row r="64" spans="1:39" s="169" customFormat="1">
      <c r="A64" s="560">
        <v>60</v>
      </c>
      <c r="B64" s="560" t="str">
        <f t="shared" si="12"/>
        <v>Альянс</v>
      </c>
      <c r="C64" s="561" t="s">
        <v>695</v>
      </c>
      <c r="D64" s="905"/>
      <c r="E64" s="905"/>
      <c r="F64" s="933"/>
      <c r="G64" s="562" t="str">
        <f>IF(H64='Категорія витрат'!$B$2,'Категорія витрат'!$A$2,IF(H64='Категорія витрат'!$B$3,'Категорія витрат'!$A$3,IF(H64='Категорія витрат'!$B$4,'Категорія витрат'!$A$4,IF(H64='Категорія витрат'!$B$5,'Категорія витрат'!$A$5,IF(H64='Категорія витрат'!$B$6,'Категорія витрат'!$A$6,IF(H64='Категорія витрат'!$B$7,'Категорія витрат'!$A$7,IF(H64='Категорія витрат'!$B$8,'Категорія витрат'!$A$8,IF(H64='Категорія витрат'!$B$9,'Категорія витрат'!$A$9,IF(H64='Категорія витрат'!$B$10,'Категорія витрат'!$A$10,IF(H64='Категорія витрат'!$B$11,'Категорія витрат'!$A$11,IF(H64='Категорія витрат'!$B$12,'Категорія витрат'!$A$12,IF(H64='Категорія витрат'!$B$13,'Категорія витрат'!$A$13,IF(H64='Категорія витрат'!$B$14,'Категорія витрат'!$A$14,IF(H64='Категорія витрат'!$B$15,'Категорія витрат'!$A$15,IF(H64='Категорія витрат'!$B$16,'Категорія витрат'!$A$16,IF(H64='Категорія витрат'!$B$17,'Категорія витрат'!$A$17,IF(H64='Категорія витрат'!$B$18,'Категорія витрат'!$A$18,IF(H64='Категорія витрат'!$B$19,'Категорія витрат'!$A$19,IF(H64='Категорія витрат'!$B$20,'Категорія витрат'!$A$20,IF(H64='Категорія витрат'!$B$21,'Категорія витрат'!$A$21,IF(H64='Категорія витрат'!$B$22,'Категорія витрат'!$A$22,IF(H64='Категорія витрат'!$B$23,'Категорія витрат'!$A$23,IF(H64='Категорія витрат'!$B$24,'Категорія витрат'!$A$24,IF(H64='Категорія витрат'!$B$25,'Категорія витрат'!$A$25,IF(H64='Категорія витрат'!$B$26,'Категорія витрат'!$A$26,IF(H64='Категорія витрат'!$B$27,'Категорія витрат'!$A$27,IF(H64='Категорія витрат'!$B$28,'Категорія витрат'!$A$28,IF(H64='Категорія витрат'!$B$29,'Категорія витрат'!$A$29,IF(H64='Категорія витрат'!$B$30,'Категорія витрат'!$A$30,IF(H64='Категорія витрат'!$B$31,'Категорія витрат'!$A$31,""))))))))))))))))))))))))))))))</f>
        <v/>
      </c>
      <c r="H64" s="837"/>
      <c r="I64" s="568"/>
      <c r="J64" s="71"/>
      <c r="K64" s="166">
        <f t="shared" si="13"/>
        <v>0</v>
      </c>
      <c r="L64" s="563"/>
      <c r="M64" s="564"/>
      <c r="N64" s="71">
        <f t="shared" si="14"/>
        <v>0</v>
      </c>
      <c r="O64" s="835">
        <f>IF(I64='Категорія витрат'!$G$2,ROUND(N64*0.22,2),IF(I64='Категорія витрат'!$G$4,ROUND(N64*0.22,2),IF(I64='Категорія витрат'!$G$5,ROUND(N64*0.22,2),IF(I64='Категорія витрат'!$G$3,ROUND(N64*0.0841,2),0))))</f>
        <v>0</v>
      </c>
      <c r="P64" s="565">
        <f t="shared" si="15"/>
        <v>0</v>
      </c>
      <c r="Q64" s="936"/>
      <c r="R64" s="936"/>
      <c r="S64" s="936"/>
      <c r="T64" s="936"/>
      <c r="U64" s="936"/>
      <c r="V64" s="936"/>
      <c r="W64" s="566"/>
      <c r="X64" s="566"/>
      <c r="Y64" s="566"/>
      <c r="Z64" s="566"/>
      <c r="AA64" s="566"/>
      <c r="AB64" s="566"/>
      <c r="AC64" s="167">
        <f t="shared" si="1"/>
        <v>0</v>
      </c>
      <c r="AD64" s="167">
        <f t="shared" si="2"/>
        <v>0</v>
      </c>
      <c r="AE64" s="167">
        <f t="shared" si="3"/>
        <v>0</v>
      </c>
      <c r="AF64" s="167">
        <f t="shared" si="4"/>
        <v>0</v>
      </c>
      <c r="AG64" s="167">
        <f t="shared" si="5"/>
        <v>0</v>
      </c>
      <c r="AH64" s="167">
        <f t="shared" si="6"/>
        <v>0</v>
      </c>
      <c r="AI64" s="167">
        <f t="shared" si="7"/>
        <v>0</v>
      </c>
      <c r="AJ64" s="167">
        <f t="shared" si="8"/>
        <v>0</v>
      </c>
      <c r="AK64" s="567"/>
      <c r="AL64" s="567"/>
      <c r="AM64" s="168"/>
    </row>
    <row r="65" spans="1:39" s="169" customFormat="1">
      <c r="A65" s="560">
        <v>61</v>
      </c>
      <c r="B65" s="560" t="str">
        <f t="shared" si="12"/>
        <v>Альянс</v>
      </c>
      <c r="C65" s="561" t="s">
        <v>695</v>
      </c>
      <c r="D65" s="905"/>
      <c r="E65" s="905"/>
      <c r="F65" s="933"/>
      <c r="G65" s="562" t="str">
        <f>IF(H65='Категорія витрат'!$B$2,'Категорія витрат'!$A$2,IF(H65='Категорія витрат'!$B$3,'Категорія витрат'!$A$3,IF(H65='Категорія витрат'!$B$4,'Категорія витрат'!$A$4,IF(H65='Категорія витрат'!$B$5,'Категорія витрат'!$A$5,IF(H65='Категорія витрат'!$B$6,'Категорія витрат'!$A$6,IF(H65='Категорія витрат'!$B$7,'Категорія витрат'!$A$7,IF(H65='Категорія витрат'!$B$8,'Категорія витрат'!$A$8,IF(H65='Категорія витрат'!$B$9,'Категорія витрат'!$A$9,IF(H65='Категорія витрат'!$B$10,'Категорія витрат'!$A$10,IF(H65='Категорія витрат'!$B$11,'Категорія витрат'!$A$11,IF(H65='Категорія витрат'!$B$12,'Категорія витрат'!$A$12,IF(H65='Категорія витрат'!$B$13,'Категорія витрат'!$A$13,IF(H65='Категорія витрат'!$B$14,'Категорія витрат'!$A$14,IF(H65='Категорія витрат'!$B$15,'Категорія витрат'!$A$15,IF(H65='Категорія витрат'!$B$16,'Категорія витрат'!$A$16,IF(H65='Категорія витрат'!$B$17,'Категорія витрат'!$A$17,IF(H65='Категорія витрат'!$B$18,'Категорія витрат'!$A$18,IF(H65='Категорія витрат'!$B$19,'Категорія витрат'!$A$19,IF(H65='Категорія витрат'!$B$20,'Категорія витрат'!$A$20,IF(H65='Категорія витрат'!$B$21,'Категорія витрат'!$A$21,IF(H65='Категорія витрат'!$B$22,'Категорія витрат'!$A$22,IF(H65='Категорія витрат'!$B$23,'Категорія витрат'!$A$23,IF(H65='Категорія витрат'!$B$24,'Категорія витрат'!$A$24,IF(H65='Категорія витрат'!$B$25,'Категорія витрат'!$A$25,IF(H65='Категорія витрат'!$B$26,'Категорія витрат'!$A$26,IF(H65='Категорія витрат'!$B$27,'Категорія витрат'!$A$27,IF(H65='Категорія витрат'!$B$28,'Категорія витрат'!$A$28,IF(H65='Категорія витрат'!$B$29,'Категорія витрат'!$A$29,IF(H65='Категорія витрат'!$B$30,'Категорія витрат'!$A$30,IF(H65='Категорія витрат'!$B$31,'Категорія витрат'!$A$31,""))))))))))))))))))))))))))))))</f>
        <v/>
      </c>
      <c r="H65" s="837"/>
      <c r="I65" s="568"/>
      <c r="J65" s="71"/>
      <c r="K65" s="166">
        <f t="shared" si="13"/>
        <v>0</v>
      </c>
      <c r="L65" s="563"/>
      <c r="M65" s="564"/>
      <c r="N65" s="71">
        <f t="shared" si="14"/>
        <v>0</v>
      </c>
      <c r="O65" s="835">
        <f>IF(I65='Категорія витрат'!$G$2,ROUND(N65*0.22,2),IF(I65='Категорія витрат'!$G$4,ROUND(N65*0.22,2),IF(I65='Категорія витрат'!$G$5,ROUND(N65*0.22,2),IF(I65='Категорія витрат'!$G$3,ROUND(N65*0.0841,2),0))))</f>
        <v>0</v>
      </c>
      <c r="P65" s="565">
        <f t="shared" si="15"/>
        <v>0</v>
      </c>
      <c r="Q65" s="936"/>
      <c r="R65" s="936"/>
      <c r="S65" s="936"/>
      <c r="T65" s="936"/>
      <c r="U65" s="936"/>
      <c r="V65" s="936"/>
      <c r="W65" s="566"/>
      <c r="X65" s="566"/>
      <c r="Y65" s="566"/>
      <c r="Z65" s="566"/>
      <c r="AA65" s="566"/>
      <c r="AB65" s="566"/>
      <c r="AC65" s="167">
        <f t="shared" si="1"/>
        <v>0</v>
      </c>
      <c r="AD65" s="167">
        <f t="shared" si="2"/>
        <v>0</v>
      </c>
      <c r="AE65" s="167">
        <f t="shared" si="3"/>
        <v>0</v>
      </c>
      <c r="AF65" s="167">
        <f t="shared" si="4"/>
        <v>0</v>
      </c>
      <c r="AG65" s="167">
        <f t="shared" si="5"/>
        <v>0</v>
      </c>
      <c r="AH65" s="167">
        <f t="shared" si="6"/>
        <v>0</v>
      </c>
      <c r="AI65" s="167">
        <f t="shared" si="7"/>
        <v>0</v>
      </c>
      <c r="AJ65" s="167">
        <f t="shared" si="8"/>
        <v>0</v>
      </c>
      <c r="AK65" s="567"/>
      <c r="AL65" s="567"/>
      <c r="AM65" s="168"/>
    </row>
    <row r="66" spans="1:39" s="169" customFormat="1">
      <c r="A66" s="560">
        <v>62</v>
      </c>
      <c r="B66" s="560" t="str">
        <f t="shared" si="12"/>
        <v>Альянс</v>
      </c>
      <c r="C66" s="561" t="s">
        <v>695</v>
      </c>
      <c r="D66" s="905"/>
      <c r="E66" s="905"/>
      <c r="F66" s="933"/>
      <c r="G66" s="562" t="str">
        <f>IF(H66='Категорія витрат'!$B$2,'Категорія витрат'!$A$2,IF(H66='Категорія витрат'!$B$3,'Категорія витрат'!$A$3,IF(H66='Категорія витрат'!$B$4,'Категорія витрат'!$A$4,IF(H66='Категорія витрат'!$B$5,'Категорія витрат'!$A$5,IF(H66='Категорія витрат'!$B$6,'Категорія витрат'!$A$6,IF(H66='Категорія витрат'!$B$7,'Категорія витрат'!$A$7,IF(H66='Категорія витрат'!$B$8,'Категорія витрат'!$A$8,IF(H66='Категорія витрат'!$B$9,'Категорія витрат'!$A$9,IF(H66='Категорія витрат'!$B$10,'Категорія витрат'!$A$10,IF(H66='Категорія витрат'!$B$11,'Категорія витрат'!$A$11,IF(H66='Категорія витрат'!$B$12,'Категорія витрат'!$A$12,IF(H66='Категорія витрат'!$B$13,'Категорія витрат'!$A$13,IF(H66='Категорія витрат'!$B$14,'Категорія витрат'!$A$14,IF(H66='Категорія витрат'!$B$15,'Категорія витрат'!$A$15,IF(H66='Категорія витрат'!$B$16,'Категорія витрат'!$A$16,IF(H66='Категорія витрат'!$B$17,'Категорія витрат'!$A$17,IF(H66='Категорія витрат'!$B$18,'Категорія витрат'!$A$18,IF(H66='Категорія витрат'!$B$19,'Категорія витрат'!$A$19,IF(H66='Категорія витрат'!$B$20,'Категорія витрат'!$A$20,IF(H66='Категорія витрат'!$B$21,'Категорія витрат'!$A$21,IF(H66='Категорія витрат'!$B$22,'Категорія витрат'!$A$22,IF(H66='Категорія витрат'!$B$23,'Категорія витрат'!$A$23,IF(H66='Категорія витрат'!$B$24,'Категорія витрат'!$A$24,IF(H66='Категорія витрат'!$B$25,'Категорія витрат'!$A$25,IF(H66='Категорія витрат'!$B$26,'Категорія витрат'!$A$26,IF(H66='Категорія витрат'!$B$27,'Категорія витрат'!$A$27,IF(H66='Категорія витрат'!$B$28,'Категорія витрат'!$A$28,IF(H66='Категорія витрат'!$B$29,'Категорія витрат'!$A$29,IF(H66='Категорія витрат'!$B$30,'Категорія витрат'!$A$30,IF(H66='Категорія витрат'!$B$31,'Категорія витрат'!$A$31,""))))))))))))))))))))))))))))))</f>
        <v/>
      </c>
      <c r="H66" s="837"/>
      <c r="I66" s="568"/>
      <c r="J66" s="71"/>
      <c r="K66" s="166">
        <f t="shared" si="13"/>
        <v>0</v>
      </c>
      <c r="L66" s="563"/>
      <c r="M66" s="564"/>
      <c r="N66" s="71">
        <f t="shared" si="14"/>
        <v>0</v>
      </c>
      <c r="O66" s="835">
        <f>IF(I66='Категорія витрат'!$G$2,ROUND(N66*0.22,2),IF(I66='Категорія витрат'!$G$4,ROUND(N66*0.22,2),IF(I66='Категорія витрат'!$G$5,ROUND(N66*0.22,2),IF(I66='Категорія витрат'!$G$3,ROUND(N66*0.0841,2),0))))</f>
        <v>0</v>
      </c>
      <c r="P66" s="565">
        <f t="shared" si="15"/>
        <v>0</v>
      </c>
      <c r="Q66" s="936"/>
      <c r="R66" s="936"/>
      <c r="S66" s="936"/>
      <c r="T66" s="936"/>
      <c r="U66" s="936"/>
      <c r="V66" s="936"/>
      <c r="W66" s="566"/>
      <c r="X66" s="566"/>
      <c r="Y66" s="566"/>
      <c r="Z66" s="566"/>
      <c r="AA66" s="566"/>
      <c r="AB66" s="566"/>
      <c r="AC66" s="167">
        <f t="shared" si="1"/>
        <v>0</v>
      </c>
      <c r="AD66" s="167">
        <f t="shared" si="2"/>
        <v>0</v>
      </c>
      <c r="AE66" s="167">
        <f t="shared" si="3"/>
        <v>0</v>
      </c>
      <c r="AF66" s="167">
        <f t="shared" si="4"/>
        <v>0</v>
      </c>
      <c r="AG66" s="167">
        <f t="shared" si="5"/>
        <v>0</v>
      </c>
      <c r="AH66" s="167">
        <f t="shared" si="6"/>
        <v>0</v>
      </c>
      <c r="AI66" s="167">
        <f t="shared" si="7"/>
        <v>0</v>
      </c>
      <c r="AJ66" s="167">
        <f t="shared" si="8"/>
        <v>0</v>
      </c>
      <c r="AK66" s="567"/>
      <c r="AL66" s="567"/>
      <c r="AM66" s="168"/>
    </row>
    <row r="67" spans="1:39" s="169" customFormat="1">
      <c r="A67" s="560">
        <v>63</v>
      </c>
      <c r="B67" s="560" t="str">
        <f t="shared" si="12"/>
        <v>Альянс</v>
      </c>
      <c r="C67" s="561" t="s">
        <v>695</v>
      </c>
      <c r="D67" s="905"/>
      <c r="E67" s="905"/>
      <c r="F67" s="933"/>
      <c r="G67" s="562" t="str">
        <f>IF(H67='Категорія витрат'!$B$2,'Категорія витрат'!$A$2,IF(H67='Категорія витрат'!$B$3,'Категорія витрат'!$A$3,IF(H67='Категорія витрат'!$B$4,'Категорія витрат'!$A$4,IF(H67='Категорія витрат'!$B$5,'Категорія витрат'!$A$5,IF(H67='Категорія витрат'!$B$6,'Категорія витрат'!$A$6,IF(H67='Категорія витрат'!$B$7,'Категорія витрат'!$A$7,IF(H67='Категорія витрат'!$B$8,'Категорія витрат'!$A$8,IF(H67='Категорія витрат'!$B$9,'Категорія витрат'!$A$9,IF(H67='Категорія витрат'!$B$10,'Категорія витрат'!$A$10,IF(H67='Категорія витрат'!$B$11,'Категорія витрат'!$A$11,IF(H67='Категорія витрат'!$B$12,'Категорія витрат'!$A$12,IF(H67='Категорія витрат'!$B$13,'Категорія витрат'!$A$13,IF(H67='Категорія витрат'!$B$14,'Категорія витрат'!$A$14,IF(H67='Категорія витрат'!$B$15,'Категорія витрат'!$A$15,IF(H67='Категорія витрат'!$B$16,'Категорія витрат'!$A$16,IF(H67='Категорія витрат'!$B$17,'Категорія витрат'!$A$17,IF(H67='Категорія витрат'!$B$18,'Категорія витрат'!$A$18,IF(H67='Категорія витрат'!$B$19,'Категорія витрат'!$A$19,IF(H67='Категорія витрат'!$B$20,'Категорія витрат'!$A$20,IF(H67='Категорія витрат'!$B$21,'Категорія витрат'!$A$21,IF(H67='Категорія витрат'!$B$22,'Категорія витрат'!$A$22,IF(H67='Категорія витрат'!$B$23,'Категорія витрат'!$A$23,IF(H67='Категорія витрат'!$B$24,'Категорія витрат'!$A$24,IF(H67='Категорія витрат'!$B$25,'Категорія витрат'!$A$25,IF(H67='Категорія витрат'!$B$26,'Категорія витрат'!$A$26,IF(H67='Категорія витрат'!$B$27,'Категорія витрат'!$A$27,IF(H67='Категорія витрат'!$B$28,'Категорія витрат'!$A$28,IF(H67='Категорія витрат'!$B$29,'Категорія витрат'!$A$29,IF(H67='Категорія витрат'!$B$30,'Категорія витрат'!$A$30,IF(H67='Категорія витрат'!$B$31,'Категорія витрат'!$A$31,""))))))))))))))))))))))))))))))</f>
        <v/>
      </c>
      <c r="H67" s="837"/>
      <c r="I67" s="568"/>
      <c r="J67" s="71"/>
      <c r="K67" s="166">
        <f t="shared" si="13"/>
        <v>0</v>
      </c>
      <c r="L67" s="563"/>
      <c r="M67" s="564"/>
      <c r="N67" s="71">
        <f t="shared" si="14"/>
        <v>0</v>
      </c>
      <c r="O67" s="835">
        <f>IF(I67='Категорія витрат'!$G$2,ROUND(N67*0.22,2),IF(I67='Категорія витрат'!$G$4,ROUND(N67*0.22,2),IF(I67='Категорія витрат'!$G$5,ROUND(N67*0.22,2),IF(I67='Категорія витрат'!$G$3,ROUND(N67*0.0841,2),0))))</f>
        <v>0</v>
      </c>
      <c r="P67" s="565">
        <f t="shared" si="15"/>
        <v>0</v>
      </c>
      <c r="Q67" s="936"/>
      <c r="R67" s="936"/>
      <c r="S67" s="936"/>
      <c r="T67" s="936"/>
      <c r="U67" s="936"/>
      <c r="V67" s="936"/>
      <c r="W67" s="566"/>
      <c r="X67" s="566"/>
      <c r="Y67" s="566"/>
      <c r="Z67" s="566"/>
      <c r="AA67" s="566"/>
      <c r="AB67" s="566"/>
      <c r="AC67" s="167">
        <f t="shared" si="1"/>
        <v>0</v>
      </c>
      <c r="AD67" s="167">
        <f t="shared" si="2"/>
        <v>0</v>
      </c>
      <c r="AE67" s="167">
        <f t="shared" si="3"/>
        <v>0</v>
      </c>
      <c r="AF67" s="167">
        <f t="shared" si="4"/>
        <v>0</v>
      </c>
      <c r="AG67" s="167">
        <f t="shared" si="5"/>
        <v>0</v>
      </c>
      <c r="AH67" s="167">
        <f t="shared" si="6"/>
        <v>0</v>
      </c>
      <c r="AI67" s="167">
        <f t="shared" si="7"/>
        <v>0</v>
      </c>
      <c r="AJ67" s="167">
        <f t="shared" si="8"/>
        <v>0</v>
      </c>
      <c r="AK67" s="567"/>
      <c r="AL67" s="567"/>
      <c r="AM67" s="168"/>
    </row>
    <row r="68" spans="1:39" s="169" customFormat="1">
      <c r="A68" s="560">
        <v>64</v>
      </c>
      <c r="B68" s="560" t="str">
        <f t="shared" si="12"/>
        <v>Альянс</v>
      </c>
      <c r="C68" s="561" t="s">
        <v>695</v>
      </c>
      <c r="D68" s="905"/>
      <c r="E68" s="905"/>
      <c r="F68" s="933"/>
      <c r="G68" s="562" t="str">
        <f>IF(H68='Категорія витрат'!$B$2,'Категорія витрат'!$A$2,IF(H68='Категорія витрат'!$B$3,'Категорія витрат'!$A$3,IF(H68='Категорія витрат'!$B$4,'Категорія витрат'!$A$4,IF(H68='Категорія витрат'!$B$5,'Категорія витрат'!$A$5,IF(H68='Категорія витрат'!$B$6,'Категорія витрат'!$A$6,IF(H68='Категорія витрат'!$B$7,'Категорія витрат'!$A$7,IF(H68='Категорія витрат'!$B$8,'Категорія витрат'!$A$8,IF(H68='Категорія витрат'!$B$9,'Категорія витрат'!$A$9,IF(H68='Категорія витрат'!$B$10,'Категорія витрат'!$A$10,IF(H68='Категорія витрат'!$B$11,'Категорія витрат'!$A$11,IF(H68='Категорія витрат'!$B$12,'Категорія витрат'!$A$12,IF(H68='Категорія витрат'!$B$13,'Категорія витрат'!$A$13,IF(H68='Категорія витрат'!$B$14,'Категорія витрат'!$A$14,IF(H68='Категорія витрат'!$B$15,'Категорія витрат'!$A$15,IF(H68='Категорія витрат'!$B$16,'Категорія витрат'!$A$16,IF(H68='Категорія витрат'!$B$17,'Категорія витрат'!$A$17,IF(H68='Категорія витрат'!$B$18,'Категорія витрат'!$A$18,IF(H68='Категорія витрат'!$B$19,'Категорія витрат'!$A$19,IF(H68='Категорія витрат'!$B$20,'Категорія витрат'!$A$20,IF(H68='Категорія витрат'!$B$21,'Категорія витрат'!$A$21,IF(H68='Категорія витрат'!$B$22,'Категорія витрат'!$A$22,IF(H68='Категорія витрат'!$B$23,'Категорія витрат'!$A$23,IF(H68='Категорія витрат'!$B$24,'Категорія витрат'!$A$24,IF(H68='Категорія витрат'!$B$25,'Категорія витрат'!$A$25,IF(H68='Категорія витрат'!$B$26,'Категорія витрат'!$A$26,IF(H68='Категорія витрат'!$B$27,'Категорія витрат'!$A$27,IF(H68='Категорія витрат'!$B$28,'Категорія витрат'!$A$28,IF(H68='Категорія витрат'!$B$29,'Категорія витрат'!$A$29,IF(H68='Категорія витрат'!$B$30,'Категорія витрат'!$A$30,IF(H68='Категорія витрат'!$B$31,'Категорія витрат'!$A$31,""))))))))))))))))))))))))))))))</f>
        <v/>
      </c>
      <c r="H68" s="837"/>
      <c r="I68" s="568"/>
      <c r="J68" s="71"/>
      <c r="K68" s="166">
        <f t="shared" si="13"/>
        <v>0</v>
      </c>
      <c r="L68" s="563"/>
      <c r="M68" s="564"/>
      <c r="N68" s="71">
        <f t="shared" si="14"/>
        <v>0</v>
      </c>
      <c r="O68" s="835">
        <f>IF(I68='Категорія витрат'!$G$2,ROUND(N68*0.22,2),IF(I68='Категорія витрат'!$G$4,ROUND(N68*0.22,2),IF(I68='Категорія витрат'!$G$5,ROUND(N68*0.22,2),IF(I68='Категорія витрат'!$G$3,ROUND(N68*0.0841,2),0))))</f>
        <v>0</v>
      </c>
      <c r="P68" s="565">
        <f t="shared" si="15"/>
        <v>0</v>
      </c>
      <c r="Q68" s="936"/>
      <c r="R68" s="936"/>
      <c r="S68" s="936"/>
      <c r="T68" s="936"/>
      <c r="U68" s="936"/>
      <c r="V68" s="936"/>
      <c r="W68" s="566"/>
      <c r="X68" s="566"/>
      <c r="Y68" s="566"/>
      <c r="Z68" s="566"/>
      <c r="AA68" s="566"/>
      <c r="AB68" s="566"/>
      <c r="AC68" s="167">
        <f t="shared" si="1"/>
        <v>0</v>
      </c>
      <c r="AD68" s="167">
        <f t="shared" si="2"/>
        <v>0</v>
      </c>
      <c r="AE68" s="167">
        <f t="shared" si="3"/>
        <v>0</v>
      </c>
      <c r="AF68" s="167">
        <f t="shared" si="4"/>
        <v>0</v>
      </c>
      <c r="AG68" s="167">
        <f t="shared" si="5"/>
        <v>0</v>
      </c>
      <c r="AH68" s="167">
        <f t="shared" si="6"/>
        <v>0</v>
      </c>
      <c r="AI68" s="167">
        <f t="shared" si="7"/>
        <v>0</v>
      </c>
      <c r="AJ68" s="167">
        <f t="shared" si="8"/>
        <v>0</v>
      </c>
      <c r="AK68" s="567"/>
      <c r="AL68" s="567"/>
      <c r="AM68" s="168"/>
    </row>
    <row r="69" spans="1:39" s="169" customFormat="1">
      <c r="A69" s="560">
        <v>65</v>
      </c>
      <c r="B69" s="560" t="str">
        <f t="shared" si="12"/>
        <v>Альянс</v>
      </c>
      <c r="C69" s="561" t="s">
        <v>695</v>
      </c>
      <c r="D69" s="905"/>
      <c r="E69" s="905"/>
      <c r="F69" s="933"/>
      <c r="G69" s="562" t="str">
        <f>IF(H69='Категорія витрат'!$B$2,'Категорія витрат'!$A$2,IF(H69='Категорія витрат'!$B$3,'Категорія витрат'!$A$3,IF(H69='Категорія витрат'!$B$4,'Категорія витрат'!$A$4,IF(H69='Категорія витрат'!$B$5,'Категорія витрат'!$A$5,IF(H69='Категорія витрат'!$B$6,'Категорія витрат'!$A$6,IF(H69='Категорія витрат'!$B$7,'Категорія витрат'!$A$7,IF(H69='Категорія витрат'!$B$8,'Категорія витрат'!$A$8,IF(H69='Категорія витрат'!$B$9,'Категорія витрат'!$A$9,IF(H69='Категорія витрат'!$B$10,'Категорія витрат'!$A$10,IF(H69='Категорія витрат'!$B$11,'Категорія витрат'!$A$11,IF(H69='Категорія витрат'!$B$12,'Категорія витрат'!$A$12,IF(H69='Категорія витрат'!$B$13,'Категорія витрат'!$A$13,IF(H69='Категорія витрат'!$B$14,'Категорія витрат'!$A$14,IF(H69='Категорія витрат'!$B$15,'Категорія витрат'!$A$15,IF(H69='Категорія витрат'!$B$16,'Категорія витрат'!$A$16,IF(H69='Категорія витрат'!$B$17,'Категорія витрат'!$A$17,IF(H69='Категорія витрат'!$B$18,'Категорія витрат'!$A$18,IF(H69='Категорія витрат'!$B$19,'Категорія витрат'!$A$19,IF(H69='Категорія витрат'!$B$20,'Категорія витрат'!$A$20,IF(H69='Категорія витрат'!$B$21,'Категорія витрат'!$A$21,IF(H69='Категорія витрат'!$B$22,'Категорія витрат'!$A$22,IF(H69='Категорія витрат'!$B$23,'Категорія витрат'!$A$23,IF(H69='Категорія витрат'!$B$24,'Категорія витрат'!$A$24,IF(H69='Категорія витрат'!$B$25,'Категорія витрат'!$A$25,IF(H69='Категорія витрат'!$B$26,'Категорія витрат'!$A$26,IF(H69='Категорія витрат'!$B$27,'Категорія витрат'!$A$27,IF(H69='Категорія витрат'!$B$28,'Категорія витрат'!$A$28,IF(H69='Категорія витрат'!$B$29,'Категорія витрат'!$A$29,IF(H69='Категорія витрат'!$B$30,'Категорія витрат'!$A$30,IF(H69='Категорія витрат'!$B$31,'Категорія витрат'!$A$31,""))))))))))))))))))))))))))))))</f>
        <v/>
      </c>
      <c r="H69" s="837"/>
      <c r="I69" s="568"/>
      <c r="J69" s="71"/>
      <c r="K69" s="166">
        <f t="shared" si="13"/>
        <v>0</v>
      </c>
      <c r="L69" s="563"/>
      <c r="M69" s="564"/>
      <c r="N69" s="71">
        <f t="shared" si="14"/>
        <v>0</v>
      </c>
      <c r="O69" s="835">
        <f>IF(I69='Категорія витрат'!$G$2,ROUND(N69*0.22,2),IF(I69='Категорія витрат'!$G$4,ROUND(N69*0.22,2),IF(I69='Категорія витрат'!$G$5,ROUND(N69*0.22,2),IF(I69='Категорія витрат'!$G$3,ROUND(N69*0.0841,2),0))))</f>
        <v>0</v>
      </c>
      <c r="P69" s="565">
        <f t="shared" si="15"/>
        <v>0</v>
      </c>
      <c r="Q69" s="936"/>
      <c r="R69" s="936"/>
      <c r="S69" s="936"/>
      <c r="T69" s="936"/>
      <c r="U69" s="936"/>
      <c r="V69" s="936"/>
      <c r="W69" s="566"/>
      <c r="X69" s="566"/>
      <c r="Y69" s="566"/>
      <c r="Z69" s="566"/>
      <c r="AA69" s="566"/>
      <c r="AB69" s="566"/>
      <c r="AC69" s="167">
        <f t="shared" ref="AC69:AC132" si="16">(N69+O69)*AG69</f>
        <v>0</v>
      </c>
      <c r="AD69" s="167">
        <f t="shared" ref="AD69:AD132" si="17">(N69+O69)*AH69</f>
        <v>0</v>
      </c>
      <c r="AE69" s="167">
        <f t="shared" ref="AE69:AE132" si="18">(N69+O69)*AI69</f>
        <v>0</v>
      </c>
      <c r="AF69" s="167">
        <f t="shared" ref="AF69:AF132" si="19">(N69+O69)*AJ69</f>
        <v>0</v>
      </c>
      <c r="AG69" s="167">
        <f t="shared" ref="AG69:AG132" si="20">Q69+R69+S69</f>
        <v>0</v>
      </c>
      <c r="AH69" s="167">
        <f t="shared" ref="AH69:AH132" si="21">T69+U69+V69</f>
        <v>0</v>
      </c>
      <c r="AI69" s="167">
        <f t="shared" ref="AI69:AI132" si="22">W69+X69+Y69</f>
        <v>0</v>
      </c>
      <c r="AJ69" s="167">
        <f t="shared" ref="AJ69:AJ132" si="23">Z69+AA69+AB69</f>
        <v>0</v>
      </c>
      <c r="AK69" s="567"/>
      <c r="AL69" s="567"/>
      <c r="AM69" s="168"/>
    </row>
    <row r="70" spans="1:39" s="169" customFormat="1">
      <c r="A70" s="560">
        <v>66</v>
      </c>
      <c r="B70" s="560" t="str">
        <f t="shared" si="12"/>
        <v>Альянс</v>
      </c>
      <c r="C70" s="561" t="s">
        <v>695</v>
      </c>
      <c r="D70" s="905"/>
      <c r="E70" s="905"/>
      <c r="F70" s="933"/>
      <c r="G70" s="562" t="str">
        <f>IF(H70='Категорія витрат'!$B$2,'Категорія витрат'!$A$2,IF(H70='Категорія витрат'!$B$3,'Категорія витрат'!$A$3,IF(H70='Категорія витрат'!$B$4,'Категорія витрат'!$A$4,IF(H70='Категорія витрат'!$B$5,'Категорія витрат'!$A$5,IF(H70='Категорія витрат'!$B$6,'Категорія витрат'!$A$6,IF(H70='Категорія витрат'!$B$7,'Категорія витрат'!$A$7,IF(H70='Категорія витрат'!$B$8,'Категорія витрат'!$A$8,IF(H70='Категорія витрат'!$B$9,'Категорія витрат'!$A$9,IF(H70='Категорія витрат'!$B$10,'Категорія витрат'!$A$10,IF(H70='Категорія витрат'!$B$11,'Категорія витрат'!$A$11,IF(H70='Категорія витрат'!$B$12,'Категорія витрат'!$A$12,IF(H70='Категорія витрат'!$B$13,'Категорія витрат'!$A$13,IF(H70='Категорія витрат'!$B$14,'Категорія витрат'!$A$14,IF(H70='Категорія витрат'!$B$15,'Категорія витрат'!$A$15,IF(H70='Категорія витрат'!$B$16,'Категорія витрат'!$A$16,IF(H70='Категорія витрат'!$B$17,'Категорія витрат'!$A$17,IF(H70='Категорія витрат'!$B$18,'Категорія витрат'!$A$18,IF(H70='Категорія витрат'!$B$19,'Категорія витрат'!$A$19,IF(H70='Категорія витрат'!$B$20,'Категорія витрат'!$A$20,IF(H70='Категорія витрат'!$B$21,'Категорія витрат'!$A$21,IF(H70='Категорія витрат'!$B$22,'Категорія витрат'!$A$22,IF(H70='Категорія витрат'!$B$23,'Категорія витрат'!$A$23,IF(H70='Категорія витрат'!$B$24,'Категорія витрат'!$A$24,IF(H70='Категорія витрат'!$B$25,'Категорія витрат'!$A$25,IF(H70='Категорія витрат'!$B$26,'Категорія витрат'!$A$26,IF(H70='Категорія витрат'!$B$27,'Категорія витрат'!$A$27,IF(H70='Категорія витрат'!$B$28,'Категорія витрат'!$A$28,IF(H70='Категорія витрат'!$B$29,'Категорія витрат'!$A$29,IF(H70='Категорія витрат'!$B$30,'Категорія витрат'!$A$30,IF(H70='Категорія витрат'!$B$31,'Категорія витрат'!$A$31,""))))))))))))))))))))))))))))))</f>
        <v/>
      </c>
      <c r="H70" s="837"/>
      <c r="I70" s="568"/>
      <c r="J70" s="71"/>
      <c r="K70" s="166">
        <f t="shared" si="13"/>
        <v>0</v>
      </c>
      <c r="L70" s="563"/>
      <c r="M70" s="564"/>
      <c r="N70" s="71">
        <f t="shared" si="14"/>
        <v>0</v>
      </c>
      <c r="O70" s="835">
        <f>IF(I70='Категорія витрат'!$G$2,ROUND(N70*0.22,2),IF(I70='Категорія витрат'!$G$4,ROUND(N70*0.22,2),IF(I70='Категорія витрат'!$G$5,ROUND(N70*0.22,2),IF(I70='Категорія витрат'!$G$3,ROUND(N70*0.0841,2),0))))</f>
        <v>0</v>
      </c>
      <c r="P70" s="565">
        <f t="shared" si="15"/>
        <v>0</v>
      </c>
      <c r="Q70" s="936"/>
      <c r="R70" s="936"/>
      <c r="S70" s="936"/>
      <c r="T70" s="936"/>
      <c r="U70" s="936"/>
      <c r="V70" s="936"/>
      <c r="W70" s="566"/>
      <c r="X70" s="566"/>
      <c r="Y70" s="566"/>
      <c r="Z70" s="566"/>
      <c r="AA70" s="566"/>
      <c r="AB70" s="566"/>
      <c r="AC70" s="167">
        <f t="shared" si="16"/>
        <v>0</v>
      </c>
      <c r="AD70" s="167">
        <f t="shared" si="17"/>
        <v>0</v>
      </c>
      <c r="AE70" s="167">
        <f t="shared" si="18"/>
        <v>0</v>
      </c>
      <c r="AF70" s="167">
        <f t="shared" si="19"/>
        <v>0</v>
      </c>
      <c r="AG70" s="167">
        <f t="shared" si="20"/>
        <v>0</v>
      </c>
      <c r="AH70" s="167">
        <f t="shared" si="21"/>
        <v>0</v>
      </c>
      <c r="AI70" s="167">
        <f t="shared" si="22"/>
        <v>0</v>
      </c>
      <c r="AJ70" s="167">
        <f t="shared" si="23"/>
        <v>0</v>
      </c>
      <c r="AK70" s="567"/>
      <c r="AL70" s="567"/>
      <c r="AM70" s="168"/>
    </row>
    <row r="71" spans="1:39" s="169" customFormat="1">
      <c r="A71" s="560">
        <v>67</v>
      </c>
      <c r="B71" s="560" t="str">
        <f t="shared" si="12"/>
        <v>Альянс</v>
      </c>
      <c r="C71" s="561" t="s">
        <v>695</v>
      </c>
      <c r="D71" s="905"/>
      <c r="E71" s="905"/>
      <c r="F71" s="933"/>
      <c r="G71" s="562" t="str">
        <f>IF(H71='Категорія витрат'!$B$2,'Категорія витрат'!$A$2,IF(H71='Категорія витрат'!$B$3,'Категорія витрат'!$A$3,IF(H71='Категорія витрат'!$B$4,'Категорія витрат'!$A$4,IF(H71='Категорія витрат'!$B$5,'Категорія витрат'!$A$5,IF(H71='Категорія витрат'!$B$6,'Категорія витрат'!$A$6,IF(H71='Категорія витрат'!$B$7,'Категорія витрат'!$A$7,IF(H71='Категорія витрат'!$B$8,'Категорія витрат'!$A$8,IF(H71='Категорія витрат'!$B$9,'Категорія витрат'!$A$9,IF(H71='Категорія витрат'!$B$10,'Категорія витрат'!$A$10,IF(H71='Категорія витрат'!$B$11,'Категорія витрат'!$A$11,IF(H71='Категорія витрат'!$B$12,'Категорія витрат'!$A$12,IF(H71='Категорія витрат'!$B$13,'Категорія витрат'!$A$13,IF(H71='Категорія витрат'!$B$14,'Категорія витрат'!$A$14,IF(H71='Категорія витрат'!$B$15,'Категорія витрат'!$A$15,IF(H71='Категорія витрат'!$B$16,'Категорія витрат'!$A$16,IF(H71='Категорія витрат'!$B$17,'Категорія витрат'!$A$17,IF(H71='Категорія витрат'!$B$18,'Категорія витрат'!$A$18,IF(H71='Категорія витрат'!$B$19,'Категорія витрат'!$A$19,IF(H71='Категорія витрат'!$B$20,'Категорія витрат'!$A$20,IF(H71='Категорія витрат'!$B$21,'Категорія витрат'!$A$21,IF(H71='Категорія витрат'!$B$22,'Категорія витрат'!$A$22,IF(H71='Категорія витрат'!$B$23,'Категорія витрат'!$A$23,IF(H71='Категорія витрат'!$B$24,'Категорія витрат'!$A$24,IF(H71='Категорія витрат'!$B$25,'Категорія витрат'!$A$25,IF(H71='Категорія витрат'!$B$26,'Категорія витрат'!$A$26,IF(H71='Категорія витрат'!$B$27,'Категорія витрат'!$A$27,IF(H71='Категорія витрат'!$B$28,'Категорія витрат'!$A$28,IF(H71='Категорія витрат'!$B$29,'Категорія витрат'!$A$29,IF(H71='Категорія витрат'!$B$30,'Категорія витрат'!$A$30,IF(H71='Категорія витрат'!$B$31,'Категорія витрат'!$A$31,""))))))))))))))))))))))))))))))</f>
        <v/>
      </c>
      <c r="H71" s="837"/>
      <c r="I71" s="568"/>
      <c r="J71" s="71"/>
      <c r="K71" s="166">
        <f t="shared" si="13"/>
        <v>0</v>
      </c>
      <c r="L71" s="563"/>
      <c r="M71" s="564"/>
      <c r="N71" s="71">
        <f t="shared" si="14"/>
        <v>0</v>
      </c>
      <c r="O71" s="835">
        <f>IF(I71='Категорія витрат'!$G$2,ROUND(N71*0.22,2),IF(I71='Категорія витрат'!$G$4,ROUND(N71*0.22,2),IF(I71='Категорія витрат'!$G$5,ROUND(N71*0.22,2),IF(I71='Категорія витрат'!$G$3,ROUND(N71*0.0841,2),0))))</f>
        <v>0</v>
      </c>
      <c r="P71" s="565">
        <f t="shared" si="15"/>
        <v>0</v>
      </c>
      <c r="Q71" s="936"/>
      <c r="R71" s="936"/>
      <c r="S71" s="936"/>
      <c r="T71" s="936"/>
      <c r="U71" s="936"/>
      <c r="V71" s="936"/>
      <c r="W71" s="566"/>
      <c r="X71" s="566"/>
      <c r="Y71" s="566"/>
      <c r="Z71" s="566"/>
      <c r="AA71" s="566"/>
      <c r="AB71" s="566"/>
      <c r="AC71" s="167">
        <f t="shared" si="16"/>
        <v>0</v>
      </c>
      <c r="AD71" s="167">
        <f t="shared" si="17"/>
        <v>0</v>
      </c>
      <c r="AE71" s="167">
        <f t="shared" si="18"/>
        <v>0</v>
      </c>
      <c r="AF71" s="167">
        <f t="shared" si="19"/>
        <v>0</v>
      </c>
      <c r="AG71" s="167">
        <f t="shared" si="20"/>
        <v>0</v>
      </c>
      <c r="AH71" s="167">
        <f t="shared" si="21"/>
        <v>0</v>
      </c>
      <c r="AI71" s="167">
        <f t="shared" si="22"/>
        <v>0</v>
      </c>
      <c r="AJ71" s="167">
        <f t="shared" si="23"/>
        <v>0</v>
      </c>
      <c r="AK71" s="567"/>
      <c r="AL71" s="567"/>
      <c r="AM71" s="168"/>
    </row>
    <row r="72" spans="1:39" s="169" customFormat="1">
      <c r="A72" s="560">
        <v>68</v>
      </c>
      <c r="B72" s="560" t="str">
        <f t="shared" si="12"/>
        <v>Альянс</v>
      </c>
      <c r="C72" s="561" t="s">
        <v>695</v>
      </c>
      <c r="D72" s="905"/>
      <c r="E72" s="905"/>
      <c r="F72" s="933"/>
      <c r="G72" s="562" t="str">
        <f>IF(H72='Категорія витрат'!$B$2,'Категорія витрат'!$A$2,IF(H72='Категорія витрат'!$B$3,'Категорія витрат'!$A$3,IF(H72='Категорія витрат'!$B$4,'Категорія витрат'!$A$4,IF(H72='Категорія витрат'!$B$5,'Категорія витрат'!$A$5,IF(H72='Категорія витрат'!$B$6,'Категорія витрат'!$A$6,IF(H72='Категорія витрат'!$B$7,'Категорія витрат'!$A$7,IF(H72='Категорія витрат'!$B$8,'Категорія витрат'!$A$8,IF(H72='Категорія витрат'!$B$9,'Категорія витрат'!$A$9,IF(H72='Категорія витрат'!$B$10,'Категорія витрат'!$A$10,IF(H72='Категорія витрат'!$B$11,'Категорія витрат'!$A$11,IF(H72='Категорія витрат'!$B$12,'Категорія витрат'!$A$12,IF(H72='Категорія витрат'!$B$13,'Категорія витрат'!$A$13,IF(H72='Категорія витрат'!$B$14,'Категорія витрат'!$A$14,IF(H72='Категорія витрат'!$B$15,'Категорія витрат'!$A$15,IF(H72='Категорія витрат'!$B$16,'Категорія витрат'!$A$16,IF(H72='Категорія витрат'!$B$17,'Категорія витрат'!$A$17,IF(H72='Категорія витрат'!$B$18,'Категорія витрат'!$A$18,IF(H72='Категорія витрат'!$B$19,'Категорія витрат'!$A$19,IF(H72='Категорія витрат'!$B$20,'Категорія витрат'!$A$20,IF(H72='Категорія витрат'!$B$21,'Категорія витрат'!$A$21,IF(H72='Категорія витрат'!$B$22,'Категорія витрат'!$A$22,IF(H72='Категорія витрат'!$B$23,'Категорія витрат'!$A$23,IF(H72='Категорія витрат'!$B$24,'Категорія витрат'!$A$24,IF(H72='Категорія витрат'!$B$25,'Категорія витрат'!$A$25,IF(H72='Категорія витрат'!$B$26,'Категорія витрат'!$A$26,IF(H72='Категорія витрат'!$B$27,'Категорія витрат'!$A$27,IF(H72='Категорія витрат'!$B$28,'Категорія витрат'!$A$28,IF(H72='Категорія витрат'!$B$29,'Категорія витрат'!$A$29,IF(H72='Категорія витрат'!$B$30,'Категорія витрат'!$A$30,IF(H72='Категорія витрат'!$B$31,'Категорія витрат'!$A$31,""))))))))))))))))))))))))))))))</f>
        <v/>
      </c>
      <c r="H72" s="837"/>
      <c r="I72" s="568"/>
      <c r="J72" s="71"/>
      <c r="K72" s="166">
        <f t="shared" si="13"/>
        <v>0</v>
      </c>
      <c r="L72" s="563"/>
      <c r="M72" s="564"/>
      <c r="N72" s="71">
        <f t="shared" si="14"/>
        <v>0</v>
      </c>
      <c r="O72" s="835">
        <f>IF(I72='Категорія витрат'!$G$2,ROUND(N72*0.22,2),IF(I72='Категорія витрат'!$G$4,ROUND(N72*0.22,2),IF(I72='Категорія витрат'!$G$5,ROUND(N72*0.22,2),IF(I72='Категорія витрат'!$G$3,ROUND(N72*0.0841,2),0))))</f>
        <v>0</v>
      </c>
      <c r="P72" s="565">
        <f t="shared" si="15"/>
        <v>0</v>
      </c>
      <c r="Q72" s="936"/>
      <c r="R72" s="936"/>
      <c r="S72" s="936"/>
      <c r="T72" s="936"/>
      <c r="U72" s="936"/>
      <c r="V72" s="936"/>
      <c r="W72" s="566"/>
      <c r="X72" s="566"/>
      <c r="Y72" s="566"/>
      <c r="Z72" s="566"/>
      <c r="AA72" s="566"/>
      <c r="AB72" s="566"/>
      <c r="AC72" s="167">
        <f t="shared" si="16"/>
        <v>0</v>
      </c>
      <c r="AD72" s="167">
        <f t="shared" si="17"/>
        <v>0</v>
      </c>
      <c r="AE72" s="167">
        <f t="shared" si="18"/>
        <v>0</v>
      </c>
      <c r="AF72" s="167">
        <f t="shared" si="19"/>
        <v>0</v>
      </c>
      <c r="AG72" s="167">
        <f t="shared" si="20"/>
        <v>0</v>
      </c>
      <c r="AH72" s="167">
        <f t="shared" si="21"/>
        <v>0</v>
      </c>
      <c r="AI72" s="167">
        <f t="shared" si="22"/>
        <v>0</v>
      </c>
      <c r="AJ72" s="167">
        <f t="shared" si="23"/>
        <v>0</v>
      </c>
      <c r="AK72" s="567"/>
      <c r="AL72" s="567"/>
      <c r="AM72" s="168"/>
    </row>
    <row r="73" spans="1:39" s="169" customFormat="1">
      <c r="A73" s="560">
        <v>69</v>
      </c>
      <c r="B73" s="560" t="str">
        <f t="shared" si="12"/>
        <v>Альянс</v>
      </c>
      <c r="C73" s="561" t="s">
        <v>695</v>
      </c>
      <c r="D73" s="905"/>
      <c r="E73" s="905"/>
      <c r="F73" s="933"/>
      <c r="G73" s="562" t="str">
        <f>IF(H73='Категорія витрат'!$B$2,'Категорія витрат'!$A$2,IF(H73='Категорія витрат'!$B$3,'Категорія витрат'!$A$3,IF(H73='Категорія витрат'!$B$4,'Категорія витрат'!$A$4,IF(H73='Категорія витрат'!$B$5,'Категорія витрат'!$A$5,IF(H73='Категорія витрат'!$B$6,'Категорія витрат'!$A$6,IF(H73='Категорія витрат'!$B$7,'Категорія витрат'!$A$7,IF(H73='Категорія витрат'!$B$8,'Категорія витрат'!$A$8,IF(H73='Категорія витрат'!$B$9,'Категорія витрат'!$A$9,IF(H73='Категорія витрат'!$B$10,'Категорія витрат'!$A$10,IF(H73='Категорія витрат'!$B$11,'Категорія витрат'!$A$11,IF(H73='Категорія витрат'!$B$12,'Категорія витрат'!$A$12,IF(H73='Категорія витрат'!$B$13,'Категорія витрат'!$A$13,IF(H73='Категорія витрат'!$B$14,'Категорія витрат'!$A$14,IF(H73='Категорія витрат'!$B$15,'Категорія витрат'!$A$15,IF(H73='Категорія витрат'!$B$16,'Категорія витрат'!$A$16,IF(H73='Категорія витрат'!$B$17,'Категорія витрат'!$A$17,IF(H73='Категорія витрат'!$B$18,'Категорія витрат'!$A$18,IF(H73='Категорія витрат'!$B$19,'Категорія витрат'!$A$19,IF(H73='Категорія витрат'!$B$20,'Категорія витрат'!$A$20,IF(H73='Категорія витрат'!$B$21,'Категорія витрат'!$A$21,IF(H73='Категорія витрат'!$B$22,'Категорія витрат'!$A$22,IF(H73='Категорія витрат'!$B$23,'Категорія витрат'!$A$23,IF(H73='Категорія витрат'!$B$24,'Категорія витрат'!$A$24,IF(H73='Категорія витрат'!$B$25,'Категорія витрат'!$A$25,IF(H73='Категорія витрат'!$B$26,'Категорія витрат'!$A$26,IF(H73='Категорія витрат'!$B$27,'Категорія витрат'!$A$27,IF(H73='Категорія витрат'!$B$28,'Категорія витрат'!$A$28,IF(H73='Категорія витрат'!$B$29,'Категорія витрат'!$A$29,IF(H73='Категорія витрат'!$B$30,'Категорія витрат'!$A$30,IF(H73='Категорія витрат'!$B$31,'Категорія витрат'!$A$31,""))))))))))))))))))))))))))))))</f>
        <v/>
      </c>
      <c r="H73" s="837"/>
      <c r="I73" s="568"/>
      <c r="J73" s="71"/>
      <c r="K73" s="166">
        <f t="shared" si="13"/>
        <v>0</v>
      </c>
      <c r="L73" s="563"/>
      <c r="M73" s="564"/>
      <c r="N73" s="71">
        <f t="shared" si="14"/>
        <v>0</v>
      </c>
      <c r="O73" s="835">
        <f>IF(I73='Категорія витрат'!$G$2,ROUND(N73*0.22,2),IF(I73='Категорія витрат'!$G$4,ROUND(N73*0.22,2),IF(I73='Категорія витрат'!$G$5,ROUND(N73*0.22,2),IF(I73='Категорія витрат'!$G$3,ROUND(N73*0.0841,2),0))))</f>
        <v>0</v>
      </c>
      <c r="P73" s="565">
        <f t="shared" si="15"/>
        <v>0</v>
      </c>
      <c r="Q73" s="936"/>
      <c r="R73" s="936"/>
      <c r="S73" s="936"/>
      <c r="T73" s="936"/>
      <c r="U73" s="936"/>
      <c r="V73" s="936"/>
      <c r="W73" s="566"/>
      <c r="X73" s="566"/>
      <c r="Y73" s="566"/>
      <c r="Z73" s="566"/>
      <c r="AA73" s="566"/>
      <c r="AB73" s="566"/>
      <c r="AC73" s="167">
        <f t="shared" si="16"/>
        <v>0</v>
      </c>
      <c r="AD73" s="167">
        <f t="shared" si="17"/>
        <v>0</v>
      </c>
      <c r="AE73" s="167">
        <f t="shared" si="18"/>
        <v>0</v>
      </c>
      <c r="AF73" s="167">
        <f t="shared" si="19"/>
        <v>0</v>
      </c>
      <c r="AG73" s="167">
        <f t="shared" si="20"/>
        <v>0</v>
      </c>
      <c r="AH73" s="167">
        <f t="shared" si="21"/>
        <v>0</v>
      </c>
      <c r="AI73" s="167">
        <f t="shared" si="22"/>
        <v>0</v>
      </c>
      <c r="AJ73" s="167">
        <f t="shared" si="23"/>
        <v>0</v>
      </c>
      <c r="AK73" s="567"/>
      <c r="AL73" s="567"/>
      <c r="AM73" s="168"/>
    </row>
    <row r="74" spans="1:39" s="169" customFormat="1">
      <c r="A74" s="560">
        <v>70</v>
      </c>
      <c r="B74" s="560" t="str">
        <f t="shared" si="12"/>
        <v>Альянс</v>
      </c>
      <c r="C74" s="561" t="s">
        <v>695</v>
      </c>
      <c r="D74" s="905"/>
      <c r="E74" s="905"/>
      <c r="F74" s="933"/>
      <c r="G74" s="562" t="str">
        <f>IF(H74='Категорія витрат'!$B$2,'Категорія витрат'!$A$2,IF(H74='Категорія витрат'!$B$3,'Категорія витрат'!$A$3,IF(H74='Категорія витрат'!$B$4,'Категорія витрат'!$A$4,IF(H74='Категорія витрат'!$B$5,'Категорія витрат'!$A$5,IF(H74='Категорія витрат'!$B$6,'Категорія витрат'!$A$6,IF(H74='Категорія витрат'!$B$7,'Категорія витрат'!$A$7,IF(H74='Категорія витрат'!$B$8,'Категорія витрат'!$A$8,IF(H74='Категорія витрат'!$B$9,'Категорія витрат'!$A$9,IF(H74='Категорія витрат'!$B$10,'Категорія витрат'!$A$10,IF(H74='Категорія витрат'!$B$11,'Категорія витрат'!$A$11,IF(H74='Категорія витрат'!$B$12,'Категорія витрат'!$A$12,IF(H74='Категорія витрат'!$B$13,'Категорія витрат'!$A$13,IF(H74='Категорія витрат'!$B$14,'Категорія витрат'!$A$14,IF(H74='Категорія витрат'!$B$15,'Категорія витрат'!$A$15,IF(H74='Категорія витрат'!$B$16,'Категорія витрат'!$A$16,IF(H74='Категорія витрат'!$B$17,'Категорія витрат'!$A$17,IF(H74='Категорія витрат'!$B$18,'Категорія витрат'!$A$18,IF(H74='Категорія витрат'!$B$19,'Категорія витрат'!$A$19,IF(H74='Категорія витрат'!$B$20,'Категорія витрат'!$A$20,IF(H74='Категорія витрат'!$B$21,'Категорія витрат'!$A$21,IF(H74='Категорія витрат'!$B$22,'Категорія витрат'!$A$22,IF(H74='Категорія витрат'!$B$23,'Категорія витрат'!$A$23,IF(H74='Категорія витрат'!$B$24,'Категорія витрат'!$A$24,IF(H74='Категорія витрат'!$B$25,'Категорія витрат'!$A$25,IF(H74='Категорія витрат'!$B$26,'Категорія витрат'!$A$26,IF(H74='Категорія витрат'!$B$27,'Категорія витрат'!$A$27,IF(H74='Категорія витрат'!$B$28,'Категорія витрат'!$A$28,IF(H74='Категорія витрат'!$B$29,'Категорія витрат'!$A$29,IF(H74='Категорія витрат'!$B$30,'Категорія витрат'!$A$30,IF(H74='Категорія витрат'!$B$31,'Категорія витрат'!$A$31,""))))))))))))))))))))))))))))))</f>
        <v/>
      </c>
      <c r="H74" s="837"/>
      <c r="I74" s="568"/>
      <c r="J74" s="71"/>
      <c r="K74" s="166">
        <f t="shared" si="13"/>
        <v>0</v>
      </c>
      <c r="L74" s="563"/>
      <c r="M74" s="564"/>
      <c r="N74" s="71">
        <f t="shared" si="14"/>
        <v>0</v>
      </c>
      <c r="O74" s="835">
        <f>IF(I74='Категорія витрат'!$G$2,ROUND(N74*0.22,2),IF(I74='Категорія витрат'!$G$4,ROUND(N74*0.22,2),IF(I74='Категорія витрат'!$G$5,ROUND(N74*0.22,2),IF(I74='Категорія витрат'!$G$3,ROUND(N74*0.0841,2),0))))</f>
        <v>0</v>
      </c>
      <c r="P74" s="565">
        <f t="shared" si="15"/>
        <v>0</v>
      </c>
      <c r="Q74" s="936"/>
      <c r="R74" s="936"/>
      <c r="S74" s="936"/>
      <c r="T74" s="936"/>
      <c r="U74" s="936"/>
      <c r="V74" s="936"/>
      <c r="W74" s="566"/>
      <c r="X74" s="566"/>
      <c r="Y74" s="566"/>
      <c r="Z74" s="566"/>
      <c r="AA74" s="566"/>
      <c r="AB74" s="566"/>
      <c r="AC74" s="167">
        <f t="shared" si="16"/>
        <v>0</v>
      </c>
      <c r="AD74" s="167">
        <f t="shared" si="17"/>
        <v>0</v>
      </c>
      <c r="AE74" s="167">
        <f t="shared" si="18"/>
        <v>0</v>
      </c>
      <c r="AF74" s="167">
        <f t="shared" si="19"/>
        <v>0</v>
      </c>
      <c r="AG74" s="167">
        <f t="shared" si="20"/>
        <v>0</v>
      </c>
      <c r="AH74" s="167">
        <f t="shared" si="21"/>
        <v>0</v>
      </c>
      <c r="AI74" s="167">
        <f t="shared" si="22"/>
        <v>0</v>
      </c>
      <c r="AJ74" s="167">
        <f t="shared" si="23"/>
        <v>0</v>
      </c>
      <c r="AK74" s="567"/>
      <c r="AL74" s="567"/>
      <c r="AM74" s="168"/>
    </row>
    <row r="75" spans="1:39" s="169" customFormat="1">
      <c r="A75" s="560">
        <v>71</v>
      </c>
      <c r="B75" s="560" t="str">
        <f t="shared" si="12"/>
        <v>Альянс</v>
      </c>
      <c r="C75" s="561" t="s">
        <v>695</v>
      </c>
      <c r="D75" s="905"/>
      <c r="E75" s="905"/>
      <c r="F75" s="933"/>
      <c r="G75" s="562" t="str">
        <f>IF(H75='Категорія витрат'!$B$2,'Категорія витрат'!$A$2,IF(H75='Категорія витрат'!$B$3,'Категорія витрат'!$A$3,IF(H75='Категорія витрат'!$B$4,'Категорія витрат'!$A$4,IF(H75='Категорія витрат'!$B$5,'Категорія витрат'!$A$5,IF(H75='Категорія витрат'!$B$6,'Категорія витрат'!$A$6,IF(H75='Категорія витрат'!$B$7,'Категорія витрат'!$A$7,IF(H75='Категорія витрат'!$B$8,'Категорія витрат'!$A$8,IF(H75='Категорія витрат'!$B$9,'Категорія витрат'!$A$9,IF(H75='Категорія витрат'!$B$10,'Категорія витрат'!$A$10,IF(H75='Категорія витрат'!$B$11,'Категорія витрат'!$A$11,IF(H75='Категорія витрат'!$B$12,'Категорія витрат'!$A$12,IF(H75='Категорія витрат'!$B$13,'Категорія витрат'!$A$13,IF(H75='Категорія витрат'!$B$14,'Категорія витрат'!$A$14,IF(H75='Категорія витрат'!$B$15,'Категорія витрат'!$A$15,IF(H75='Категорія витрат'!$B$16,'Категорія витрат'!$A$16,IF(H75='Категорія витрат'!$B$17,'Категорія витрат'!$A$17,IF(H75='Категорія витрат'!$B$18,'Категорія витрат'!$A$18,IF(H75='Категорія витрат'!$B$19,'Категорія витрат'!$A$19,IF(H75='Категорія витрат'!$B$20,'Категорія витрат'!$A$20,IF(H75='Категорія витрат'!$B$21,'Категорія витрат'!$A$21,IF(H75='Категорія витрат'!$B$22,'Категорія витрат'!$A$22,IF(H75='Категорія витрат'!$B$23,'Категорія витрат'!$A$23,IF(H75='Категорія витрат'!$B$24,'Категорія витрат'!$A$24,IF(H75='Категорія витрат'!$B$25,'Категорія витрат'!$A$25,IF(H75='Категорія витрат'!$B$26,'Категорія витрат'!$A$26,IF(H75='Категорія витрат'!$B$27,'Категорія витрат'!$A$27,IF(H75='Категорія витрат'!$B$28,'Категорія витрат'!$A$28,IF(H75='Категорія витрат'!$B$29,'Категорія витрат'!$A$29,IF(H75='Категорія витрат'!$B$30,'Категорія витрат'!$A$30,IF(H75='Категорія витрат'!$B$31,'Категорія витрат'!$A$31,""))))))))))))))))))))))))))))))</f>
        <v/>
      </c>
      <c r="H75" s="837"/>
      <c r="I75" s="568"/>
      <c r="J75" s="71"/>
      <c r="K75" s="166">
        <f t="shared" si="13"/>
        <v>0</v>
      </c>
      <c r="L75" s="563"/>
      <c r="M75" s="564"/>
      <c r="N75" s="71">
        <f t="shared" si="14"/>
        <v>0</v>
      </c>
      <c r="O75" s="835">
        <f>IF(I75='Категорія витрат'!$G$2,ROUND(N75*0.22,2),IF(I75='Категорія витрат'!$G$4,ROUND(N75*0.22,2),IF(I75='Категорія витрат'!$G$5,ROUND(N75*0.22,2),IF(I75='Категорія витрат'!$G$3,ROUND(N75*0.0841,2),0))))</f>
        <v>0</v>
      </c>
      <c r="P75" s="565">
        <f t="shared" si="15"/>
        <v>0</v>
      </c>
      <c r="Q75" s="936"/>
      <c r="R75" s="936"/>
      <c r="S75" s="936"/>
      <c r="T75" s="936"/>
      <c r="U75" s="936"/>
      <c r="V75" s="936"/>
      <c r="W75" s="566"/>
      <c r="X75" s="566"/>
      <c r="Y75" s="566"/>
      <c r="Z75" s="566"/>
      <c r="AA75" s="566"/>
      <c r="AB75" s="566"/>
      <c r="AC75" s="167">
        <f t="shared" si="16"/>
        <v>0</v>
      </c>
      <c r="AD75" s="167">
        <f t="shared" si="17"/>
        <v>0</v>
      </c>
      <c r="AE75" s="167">
        <f t="shared" si="18"/>
        <v>0</v>
      </c>
      <c r="AF75" s="167">
        <f t="shared" si="19"/>
        <v>0</v>
      </c>
      <c r="AG75" s="167">
        <f t="shared" si="20"/>
        <v>0</v>
      </c>
      <c r="AH75" s="167">
        <f t="shared" si="21"/>
        <v>0</v>
      </c>
      <c r="AI75" s="167">
        <f t="shared" si="22"/>
        <v>0</v>
      </c>
      <c r="AJ75" s="167">
        <f t="shared" si="23"/>
        <v>0</v>
      </c>
      <c r="AK75" s="567"/>
      <c r="AL75" s="567"/>
      <c r="AM75" s="168"/>
    </row>
    <row r="76" spans="1:39" s="169" customFormat="1">
      <c r="A76" s="560">
        <v>72</v>
      </c>
      <c r="B76" s="560" t="str">
        <f t="shared" si="12"/>
        <v>Альянс</v>
      </c>
      <c r="C76" s="561" t="s">
        <v>695</v>
      </c>
      <c r="D76" s="905"/>
      <c r="E76" s="905"/>
      <c r="F76" s="933"/>
      <c r="G76" s="562" t="str">
        <f>IF(H76='Категорія витрат'!$B$2,'Категорія витрат'!$A$2,IF(H76='Категорія витрат'!$B$3,'Категорія витрат'!$A$3,IF(H76='Категорія витрат'!$B$4,'Категорія витрат'!$A$4,IF(H76='Категорія витрат'!$B$5,'Категорія витрат'!$A$5,IF(H76='Категорія витрат'!$B$6,'Категорія витрат'!$A$6,IF(H76='Категорія витрат'!$B$7,'Категорія витрат'!$A$7,IF(H76='Категорія витрат'!$B$8,'Категорія витрат'!$A$8,IF(H76='Категорія витрат'!$B$9,'Категорія витрат'!$A$9,IF(H76='Категорія витрат'!$B$10,'Категорія витрат'!$A$10,IF(H76='Категорія витрат'!$B$11,'Категорія витрат'!$A$11,IF(H76='Категорія витрат'!$B$12,'Категорія витрат'!$A$12,IF(H76='Категорія витрат'!$B$13,'Категорія витрат'!$A$13,IF(H76='Категорія витрат'!$B$14,'Категорія витрат'!$A$14,IF(H76='Категорія витрат'!$B$15,'Категорія витрат'!$A$15,IF(H76='Категорія витрат'!$B$16,'Категорія витрат'!$A$16,IF(H76='Категорія витрат'!$B$17,'Категорія витрат'!$A$17,IF(H76='Категорія витрат'!$B$18,'Категорія витрат'!$A$18,IF(H76='Категорія витрат'!$B$19,'Категорія витрат'!$A$19,IF(H76='Категорія витрат'!$B$20,'Категорія витрат'!$A$20,IF(H76='Категорія витрат'!$B$21,'Категорія витрат'!$A$21,IF(H76='Категорія витрат'!$B$22,'Категорія витрат'!$A$22,IF(H76='Категорія витрат'!$B$23,'Категорія витрат'!$A$23,IF(H76='Категорія витрат'!$B$24,'Категорія витрат'!$A$24,IF(H76='Категорія витрат'!$B$25,'Категорія витрат'!$A$25,IF(H76='Категорія витрат'!$B$26,'Категорія витрат'!$A$26,IF(H76='Категорія витрат'!$B$27,'Категорія витрат'!$A$27,IF(H76='Категорія витрат'!$B$28,'Категорія витрат'!$A$28,IF(H76='Категорія витрат'!$B$29,'Категорія витрат'!$A$29,IF(H76='Категорія витрат'!$B$30,'Категорія витрат'!$A$30,IF(H76='Категорія витрат'!$B$31,'Категорія витрат'!$A$31,""))))))))))))))))))))))))))))))</f>
        <v/>
      </c>
      <c r="H76" s="837"/>
      <c r="I76" s="568"/>
      <c r="J76" s="71"/>
      <c r="K76" s="166">
        <f t="shared" si="13"/>
        <v>0</v>
      </c>
      <c r="L76" s="563"/>
      <c r="M76" s="564"/>
      <c r="N76" s="71">
        <f t="shared" si="14"/>
        <v>0</v>
      </c>
      <c r="O76" s="835">
        <f>IF(I76='Категорія витрат'!$G$2,ROUND(N76*0.22,2),IF(I76='Категорія витрат'!$G$4,ROUND(N76*0.22,2),IF(I76='Категорія витрат'!$G$5,ROUND(N76*0.22,2),IF(I76='Категорія витрат'!$G$3,ROUND(N76*0.0841,2),0))))</f>
        <v>0</v>
      </c>
      <c r="P76" s="565">
        <f t="shared" si="15"/>
        <v>0</v>
      </c>
      <c r="Q76" s="936"/>
      <c r="R76" s="936"/>
      <c r="S76" s="936"/>
      <c r="T76" s="936"/>
      <c r="U76" s="936"/>
      <c r="V76" s="936"/>
      <c r="W76" s="566"/>
      <c r="X76" s="566"/>
      <c r="Y76" s="566"/>
      <c r="Z76" s="566"/>
      <c r="AA76" s="566"/>
      <c r="AB76" s="566"/>
      <c r="AC76" s="167">
        <f t="shared" si="16"/>
        <v>0</v>
      </c>
      <c r="AD76" s="167">
        <f t="shared" si="17"/>
        <v>0</v>
      </c>
      <c r="AE76" s="167">
        <f t="shared" si="18"/>
        <v>0</v>
      </c>
      <c r="AF76" s="167">
        <f t="shared" si="19"/>
        <v>0</v>
      </c>
      <c r="AG76" s="167">
        <f t="shared" si="20"/>
        <v>0</v>
      </c>
      <c r="AH76" s="167">
        <f t="shared" si="21"/>
        <v>0</v>
      </c>
      <c r="AI76" s="167">
        <f t="shared" si="22"/>
        <v>0</v>
      </c>
      <c r="AJ76" s="167">
        <f t="shared" si="23"/>
        <v>0</v>
      </c>
      <c r="AK76" s="567"/>
      <c r="AL76" s="567"/>
      <c r="AM76" s="168"/>
    </row>
    <row r="77" spans="1:39" s="169" customFormat="1">
      <c r="A77" s="560">
        <v>73</v>
      </c>
      <c r="B77" s="560" t="str">
        <f t="shared" si="12"/>
        <v>Альянс</v>
      </c>
      <c r="C77" s="561" t="s">
        <v>695</v>
      </c>
      <c r="D77" s="905"/>
      <c r="E77" s="905"/>
      <c r="F77" s="933"/>
      <c r="G77" s="562" t="str">
        <f>IF(H77='Категорія витрат'!$B$2,'Категорія витрат'!$A$2,IF(H77='Категорія витрат'!$B$3,'Категорія витрат'!$A$3,IF(H77='Категорія витрат'!$B$4,'Категорія витрат'!$A$4,IF(H77='Категорія витрат'!$B$5,'Категорія витрат'!$A$5,IF(H77='Категорія витрат'!$B$6,'Категорія витрат'!$A$6,IF(H77='Категорія витрат'!$B$7,'Категорія витрат'!$A$7,IF(H77='Категорія витрат'!$B$8,'Категорія витрат'!$A$8,IF(H77='Категорія витрат'!$B$9,'Категорія витрат'!$A$9,IF(H77='Категорія витрат'!$B$10,'Категорія витрат'!$A$10,IF(H77='Категорія витрат'!$B$11,'Категорія витрат'!$A$11,IF(H77='Категорія витрат'!$B$12,'Категорія витрат'!$A$12,IF(H77='Категорія витрат'!$B$13,'Категорія витрат'!$A$13,IF(H77='Категорія витрат'!$B$14,'Категорія витрат'!$A$14,IF(H77='Категорія витрат'!$B$15,'Категорія витрат'!$A$15,IF(H77='Категорія витрат'!$B$16,'Категорія витрат'!$A$16,IF(H77='Категорія витрат'!$B$17,'Категорія витрат'!$A$17,IF(H77='Категорія витрат'!$B$18,'Категорія витрат'!$A$18,IF(H77='Категорія витрат'!$B$19,'Категорія витрат'!$A$19,IF(H77='Категорія витрат'!$B$20,'Категорія витрат'!$A$20,IF(H77='Категорія витрат'!$B$21,'Категорія витрат'!$A$21,IF(H77='Категорія витрат'!$B$22,'Категорія витрат'!$A$22,IF(H77='Категорія витрат'!$B$23,'Категорія витрат'!$A$23,IF(H77='Категорія витрат'!$B$24,'Категорія витрат'!$A$24,IF(H77='Категорія витрат'!$B$25,'Категорія витрат'!$A$25,IF(H77='Категорія витрат'!$B$26,'Категорія витрат'!$A$26,IF(H77='Категорія витрат'!$B$27,'Категорія витрат'!$A$27,IF(H77='Категорія витрат'!$B$28,'Категорія витрат'!$A$28,IF(H77='Категорія витрат'!$B$29,'Категорія витрат'!$A$29,IF(H77='Категорія витрат'!$B$30,'Категорія витрат'!$A$30,IF(H77='Категорія витрат'!$B$31,'Категорія витрат'!$A$31,""))))))))))))))))))))))))))))))</f>
        <v/>
      </c>
      <c r="H77" s="837"/>
      <c r="I77" s="568"/>
      <c r="J77" s="71"/>
      <c r="K77" s="166">
        <f t="shared" si="13"/>
        <v>0</v>
      </c>
      <c r="L77" s="563"/>
      <c r="M77" s="564"/>
      <c r="N77" s="71">
        <f t="shared" si="14"/>
        <v>0</v>
      </c>
      <c r="O77" s="835">
        <f>IF(I77='Категорія витрат'!$G$2,ROUND(N77*0.22,2),IF(I77='Категорія витрат'!$G$4,ROUND(N77*0.22,2),IF(I77='Категорія витрат'!$G$5,ROUND(N77*0.22,2),IF(I77='Категорія витрат'!$G$3,ROUND(N77*0.0841,2),0))))</f>
        <v>0</v>
      </c>
      <c r="P77" s="565">
        <f t="shared" si="15"/>
        <v>0</v>
      </c>
      <c r="Q77" s="936"/>
      <c r="R77" s="936"/>
      <c r="S77" s="936"/>
      <c r="T77" s="936"/>
      <c r="U77" s="936"/>
      <c r="V77" s="936"/>
      <c r="W77" s="566"/>
      <c r="X77" s="566"/>
      <c r="Y77" s="566"/>
      <c r="Z77" s="566"/>
      <c r="AA77" s="566"/>
      <c r="AB77" s="566"/>
      <c r="AC77" s="167">
        <f t="shared" si="16"/>
        <v>0</v>
      </c>
      <c r="AD77" s="167">
        <f t="shared" si="17"/>
        <v>0</v>
      </c>
      <c r="AE77" s="167">
        <f t="shared" si="18"/>
        <v>0</v>
      </c>
      <c r="AF77" s="167">
        <f t="shared" si="19"/>
        <v>0</v>
      </c>
      <c r="AG77" s="167">
        <f t="shared" si="20"/>
        <v>0</v>
      </c>
      <c r="AH77" s="167">
        <f t="shared" si="21"/>
        <v>0</v>
      </c>
      <c r="AI77" s="167">
        <f t="shared" si="22"/>
        <v>0</v>
      </c>
      <c r="AJ77" s="167">
        <f t="shared" si="23"/>
        <v>0</v>
      </c>
      <c r="AK77" s="567"/>
      <c r="AL77" s="567"/>
      <c r="AM77" s="168"/>
    </row>
    <row r="78" spans="1:39" s="169" customFormat="1">
      <c r="A78" s="560">
        <v>74</v>
      </c>
      <c r="B78" s="560" t="str">
        <f t="shared" si="12"/>
        <v>Альянс</v>
      </c>
      <c r="C78" s="561" t="s">
        <v>695</v>
      </c>
      <c r="D78" s="905"/>
      <c r="E78" s="905"/>
      <c r="F78" s="933"/>
      <c r="G78" s="562" t="str">
        <f>IF(H78='Категорія витрат'!$B$2,'Категорія витрат'!$A$2,IF(H78='Категорія витрат'!$B$3,'Категорія витрат'!$A$3,IF(H78='Категорія витрат'!$B$4,'Категорія витрат'!$A$4,IF(H78='Категорія витрат'!$B$5,'Категорія витрат'!$A$5,IF(H78='Категорія витрат'!$B$6,'Категорія витрат'!$A$6,IF(H78='Категорія витрат'!$B$7,'Категорія витрат'!$A$7,IF(H78='Категорія витрат'!$B$8,'Категорія витрат'!$A$8,IF(H78='Категорія витрат'!$B$9,'Категорія витрат'!$A$9,IF(H78='Категорія витрат'!$B$10,'Категорія витрат'!$A$10,IF(H78='Категорія витрат'!$B$11,'Категорія витрат'!$A$11,IF(H78='Категорія витрат'!$B$12,'Категорія витрат'!$A$12,IF(H78='Категорія витрат'!$B$13,'Категорія витрат'!$A$13,IF(H78='Категорія витрат'!$B$14,'Категорія витрат'!$A$14,IF(H78='Категорія витрат'!$B$15,'Категорія витрат'!$A$15,IF(H78='Категорія витрат'!$B$16,'Категорія витрат'!$A$16,IF(H78='Категорія витрат'!$B$17,'Категорія витрат'!$A$17,IF(H78='Категорія витрат'!$B$18,'Категорія витрат'!$A$18,IF(H78='Категорія витрат'!$B$19,'Категорія витрат'!$A$19,IF(H78='Категорія витрат'!$B$20,'Категорія витрат'!$A$20,IF(H78='Категорія витрат'!$B$21,'Категорія витрат'!$A$21,IF(H78='Категорія витрат'!$B$22,'Категорія витрат'!$A$22,IF(H78='Категорія витрат'!$B$23,'Категорія витрат'!$A$23,IF(H78='Категорія витрат'!$B$24,'Категорія витрат'!$A$24,IF(H78='Категорія витрат'!$B$25,'Категорія витрат'!$A$25,IF(H78='Категорія витрат'!$B$26,'Категорія витрат'!$A$26,IF(H78='Категорія витрат'!$B$27,'Категорія витрат'!$A$27,IF(H78='Категорія витрат'!$B$28,'Категорія витрат'!$A$28,IF(H78='Категорія витрат'!$B$29,'Категорія витрат'!$A$29,IF(H78='Категорія витрат'!$B$30,'Категорія витрат'!$A$30,IF(H78='Категорія витрат'!$B$31,'Категорія витрат'!$A$31,""))))))))))))))))))))))))))))))</f>
        <v/>
      </c>
      <c r="H78" s="837"/>
      <c r="I78" s="568"/>
      <c r="J78" s="71"/>
      <c r="K78" s="166">
        <f t="shared" si="13"/>
        <v>0</v>
      </c>
      <c r="L78" s="563"/>
      <c r="M78" s="564"/>
      <c r="N78" s="71">
        <f t="shared" si="14"/>
        <v>0</v>
      </c>
      <c r="O78" s="835">
        <f>IF(I78='Категорія витрат'!$G$2,ROUND(N78*0.22,2),IF(I78='Категорія витрат'!$G$4,ROUND(N78*0.22,2),IF(I78='Категорія витрат'!$G$5,ROUND(N78*0.22,2),IF(I78='Категорія витрат'!$G$3,ROUND(N78*0.0841,2),0))))</f>
        <v>0</v>
      </c>
      <c r="P78" s="565">
        <f t="shared" si="15"/>
        <v>0</v>
      </c>
      <c r="Q78" s="566"/>
      <c r="R78" s="566"/>
      <c r="S78" s="566"/>
      <c r="T78" s="566"/>
      <c r="U78" s="566"/>
      <c r="V78" s="566"/>
      <c r="W78" s="566"/>
      <c r="X78" s="566"/>
      <c r="Y78" s="566"/>
      <c r="Z78" s="566"/>
      <c r="AA78" s="566"/>
      <c r="AB78" s="566"/>
      <c r="AC78" s="167">
        <f t="shared" si="16"/>
        <v>0</v>
      </c>
      <c r="AD78" s="167">
        <f t="shared" si="17"/>
        <v>0</v>
      </c>
      <c r="AE78" s="167">
        <f t="shared" si="18"/>
        <v>0</v>
      </c>
      <c r="AF78" s="167">
        <f t="shared" si="19"/>
        <v>0</v>
      </c>
      <c r="AG78" s="167">
        <f t="shared" si="20"/>
        <v>0</v>
      </c>
      <c r="AH78" s="167">
        <f t="shared" si="21"/>
        <v>0</v>
      </c>
      <c r="AI78" s="167">
        <f t="shared" si="22"/>
        <v>0</v>
      </c>
      <c r="AJ78" s="167">
        <f t="shared" si="23"/>
        <v>0</v>
      </c>
      <c r="AK78" s="567"/>
      <c r="AL78" s="567"/>
      <c r="AM78" s="168"/>
    </row>
    <row r="79" spans="1:39" s="169" customFormat="1">
      <c r="A79" s="560">
        <v>75</v>
      </c>
      <c r="B79" s="560" t="str">
        <f t="shared" si="12"/>
        <v>Альянс</v>
      </c>
      <c r="C79" s="561" t="s">
        <v>695</v>
      </c>
      <c r="D79" s="905"/>
      <c r="E79" s="905"/>
      <c r="F79" s="933"/>
      <c r="G79" s="562" t="str">
        <f>IF(H79='Категорія витрат'!$B$2,'Категорія витрат'!$A$2,IF(H79='Категорія витрат'!$B$3,'Категорія витрат'!$A$3,IF(H79='Категорія витрат'!$B$4,'Категорія витрат'!$A$4,IF(H79='Категорія витрат'!$B$5,'Категорія витрат'!$A$5,IF(H79='Категорія витрат'!$B$6,'Категорія витрат'!$A$6,IF(H79='Категорія витрат'!$B$7,'Категорія витрат'!$A$7,IF(H79='Категорія витрат'!$B$8,'Категорія витрат'!$A$8,IF(H79='Категорія витрат'!$B$9,'Категорія витрат'!$A$9,IF(H79='Категорія витрат'!$B$10,'Категорія витрат'!$A$10,IF(H79='Категорія витрат'!$B$11,'Категорія витрат'!$A$11,IF(H79='Категорія витрат'!$B$12,'Категорія витрат'!$A$12,IF(H79='Категорія витрат'!$B$13,'Категорія витрат'!$A$13,IF(H79='Категорія витрат'!$B$14,'Категорія витрат'!$A$14,IF(H79='Категорія витрат'!$B$15,'Категорія витрат'!$A$15,IF(H79='Категорія витрат'!$B$16,'Категорія витрат'!$A$16,IF(H79='Категорія витрат'!$B$17,'Категорія витрат'!$A$17,IF(H79='Категорія витрат'!$B$18,'Категорія витрат'!$A$18,IF(H79='Категорія витрат'!$B$19,'Категорія витрат'!$A$19,IF(H79='Категорія витрат'!$B$20,'Категорія витрат'!$A$20,IF(H79='Категорія витрат'!$B$21,'Категорія витрат'!$A$21,IF(H79='Категорія витрат'!$B$22,'Категорія витрат'!$A$22,IF(H79='Категорія витрат'!$B$23,'Категорія витрат'!$A$23,IF(H79='Категорія витрат'!$B$24,'Категорія витрат'!$A$24,IF(H79='Категорія витрат'!$B$25,'Категорія витрат'!$A$25,IF(H79='Категорія витрат'!$B$26,'Категорія витрат'!$A$26,IF(H79='Категорія витрат'!$B$27,'Категорія витрат'!$A$27,IF(H79='Категорія витрат'!$B$28,'Категорія витрат'!$A$28,IF(H79='Категорія витрат'!$B$29,'Категорія витрат'!$A$29,IF(H79='Категорія витрат'!$B$30,'Категорія витрат'!$A$30,IF(H79='Категорія витрат'!$B$31,'Категорія витрат'!$A$31,""))))))))))))))))))))))))))))))</f>
        <v/>
      </c>
      <c r="H79" s="837"/>
      <c r="I79" s="568"/>
      <c r="J79" s="71"/>
      <c r="K79" s="166">
        <f t="shared" si="13"/>
        <v>0</v>
      </c>
      <c r="L79" s="563"/>
      <c r="M79" s="564"/>
      <c r="N79" s="71">
        <f t="shared" si="14"/>
        <v>0</v>
      </c>
      <c r="O79" s="835">
        <f>IF(I79='Категорія витрат'!$G$2,ROUND(N79*0.22,2),IF(I79='Категорія витрат'!$G$4,ROUND(N79*0.22,2),IF(I79='Категорія витрат'!$G$5,ROUND(N79*0.22,2),IF(I79='Категорія витрат'!$G$3,ROUND(N79*0.0841,2),0))))</f>
        <v>0</v>
      </c>
      <c r="P79" s="565">
        <f t="shared" si="15"/>
        <v>0</v>
      </c>
      <c r="Q79" s="566"/>
      <c r="R79" s="566"/>
      <c r="S79" s="566"/>
      <c r="T79" s="566"/>
      <c r="U79" s="566"/>
      <c r="V79" s="566"/>
      <c r="W79" s="566"/>
      <c r="X79" s="566"/>
      <c r="Y79" s="566"/>
      <c r="Z79" s="566"/>
      <c r="AA79" s="566"/>
      <c r="AB79" s="566"/>
      <c r="AC79" s="167">
        <f t="shared" si="16"/>
        <v>0</v>
      </c>
      <c r="AD79" s="167">
        <f t="shared" si="17"/>
        <v>0</v>
      </c>
      <c r="AE79" s="167">
        <f t="shared" si="18"/>
        <v>0</v>
      </c>
      <c r="AF79" s="167">
        <f t="shared" si="19"/>
        <v>0</v>
      </c>
      <c r="AG79" s="167">
        <f t="shared" si="20"/>
        <v>0</v>
      </c>
      <c r="AH79" s="167">
        <f t="shared" si="21"/>
        <v>0</v>
      </c>
      <c r="AI79" s="167">
        <f t="shared" si="22"/>
        <v>0</v>
      </c>
      <c r="AJ79" s="167">
        <f t="shared" si="23"/>
        <v>0</v>
      </c>
      <c r="AK79" s="567"/>
      <c r="AL79" s="567"/>
      <c r="AM79" s="168"/>
    </row>
    <row r="80" spans="1:39" s="169" customFormat="1">
      <c r="A80" s="560">
        <v>76</v>
      </c>
      <c r="B80" s="560" t="str">
        <f t="shared" si="12"/>
        <v>Альянс</v>
      </c>
      <c r="C80" s="561" t="s">
        <v>695</v>
      </c>
      <c r="D80" s="905"/>
      <c r="E80" s="905"/>
      <c r="F80" s="933"/>
      <c r="G80" s="562" t="str">
        <f>IF(H80='Категорія витрат'!$B$2,'Категорія витрат'!$A$2,IF(H80='Категорія витрат'!$B$3,'Категорія витрат'!$A$3,IF(H80='Категорія витрат'!$B$4,'Категорія витрат'!$A$4,IF(H80='Категорія витрат'!$B$5,'Категорія витрат'!$A$5,IF(H80='Категорія витрат'!$B$6,'Категорія витрат'!$A$6,IF(H80='Категорія витрат'!$B$7,'Категорія витрат'!$A$7,IF(H80='Категорія витрат'!$B$8,'Категорія витрат'!$A$8,IF(H80='Категорія витрат'!$B$9,'Категорія витрат'!$A$9,IF(H80='Категорія витрат'!$B$10,'Категорія витрат'!$A$10,IF(H80='Категорія витрат'!$B$11,'Категорія витрат'!$A$11,IF(H80='Категорія витрат'!$B$12,'Категорія витрат'!$A$12,IF(H80='Категорія витрат'!$B$13,'Категорія витрат'!$A$13,IF(H80='Категорія витрат'!$B$14,'Категорія витрат'!$A$14,IF(H80='Категорія витрат'!$B$15,'Категорія витрат'!$A$15,IF(H80='Категорія витрат'!$B$16,'Категорія витрат'!$A$16,IF(H80='Категорія витрат'!$B$17,'Категорія витрат'!$A$17,IF(H80='Категорія витрат'!$B$18,'Категорія витрат'!$A$18,IF(H80='Категорія витрат'!$B$19,'Категорія витрат'!$A$19,IF(H80='Категорія витрат'!$B$20,'Категорія витрат'!$A$20,IF(H80='Категорія витрат'!$B$21,'Категорія витрат'!$A$21,IF(H80='Категорія витрат'!$B$22,'Категорія витрат'!$A$22,IF(H80='Категорія витрат'!$B$23,'Категорія витрат'!$A$23,IF(H80='Категорія витрат'!$B$24,'Категорія витрат'!$A$24,IF(H80='Категорія витрат'!$B$25,'Категорія витрат'!$A$25,IF(H80='Категорія витрат'!$B$26,'Категорія витрат'!$A$26,IF(H80='Категорія витрат'!$B$27,'Категорія витрат'!$A$27,IF(H80='Категорія витрат'!$B$28,'Категорія витрат'!$A$28,IF(H80='Категорія витрат'!$B$29,'Категорія витрат'!$A$29,IF(H80='Категорія витрат'!$B$30,'Категорія витрат'!$A$30,IF(H80='Категорія витрат'!$B$31,'Категорія витрат'!$A$31,""))))))))))))))))))))))))))))))</f>
        <v/>
      </c>
      <c r="H80" s="837"/>
      <c r="I80" s="568"/>
      <c r="J80" s="71"/>
      <c r="K80" s="166">
        <f t="shared" si="13"/>
        <v>0</v>
      </c>
      <c r="L80" s="563"/>
      <c r="M80" s="564"/>
      <c r="N80" s="71">
        <f t="shared" si="14"/>
        <v>0</v>
      </c>
      <c r="O80" s="835">
        <f>IF(I80='Категорія витрат'!$G$2,ROUND(N80*0.22,2),IF(I80='Категорія витрат'!$G$4,ROUND(N80*0.22,2),IF(I80='Категорія витрат'!$G$5,ROUND(N80*0.22,2),IF(I80='Категорія витрат'!$G$3,ROUND(N80*0.0841,2),0))))</f>
        <v>0</v>
      </c>
      <c r="P80" s="565">
        <f t="shared" si="15"/>
        <v>0</v>
      </c>
      <c r="Q80" s="566"/>
      <c r="R80" s="566"/>
      <c r="S80" s="566"/>
      <c r="T80" s="566"/>
      <c r="U80" s="566"/>
      <c r="V80" s="566"/>
      <c r="W80" s="566"/>
      <c r="X80" s="566"/>
      <c r="Y80" s="566"/>
      <c r="Z80" s="566"/>
      <c r="AA80" s="566"/>
      <c r="AB80" s="566"/>
      <c r="AC80" s="167">
        <f t="shared" si="16"/>
        <v>0</v>
      </c>
      <c r="AD80" s="167">
        <f t="shared" si="17"/>
        <v>0</v>
      </c>
      <c r="AE80" s="167">
        <f t="shared" si="18"/>
        <v>0</v>
      </c>
      <c r="AF80" s="167">
        <f t="shared" si="19"/>
        <v>0</v>
      </c>
      <c r="AG80" s="167">
        <f t="shared" si="20"/>
        <v>0</v>
      </c>
      <c r="AH80" s="167">
        <f t="shared" si="21"/>
        <v>0</v>
      </c>
      <c r="AI80" s="167">
        <f t="shared" si="22"/>
        <v>0</v>
      </c>
      <c r="AJ80" s="167">
        <f t="shared" si="23"/>
        <v>0</v>
      </c>
      <c r="AK80" s="567"/>
      <c r="AL80" s="567"/>
      <c r="AM80" s="168"/>
    </row>
    <row r="81" spans="1:39" s="169" customFormat="1">
      <c r="A81" s="560">
        <v>77</v>
      </c>
      <c r="B81" s="560" t="str">
        <f t="shared" si="12"/>
        <v>Альянс</v>
      </c>
      <c r="C81" s="561" t="s">
        <v>695</v>
      </c>
      <c r="D81" s="905"/>
      <c r="E81" s="905"/>
      <c r="F81" s="933"/>
      <c r="G81" s="562" t="str">
        <f>IF(H81='Категорія витрат'!$B$2,'Категорія витрат'!$A$2,IF(H81='Категорія витрат'!$B$3,'Категорія витрат'!$A$3,IF(H81='Категорія витрат'!$B$4,'Категорія витрат'!$A$4,IF(H81='Категорія витрат'!$B$5,'Категорія витрат'!$A$5,IF(H81='Категорія витрат'!$B$6,'Категорія витрат'!$A$6,IF(H81='Категорія витрат'!$B$7,'Категорія витрат'!$A$7,IF(H81='Категорія витрат'!$B$8,'Категорія витрат'!$A$8,IF(H81='Категорія витрат'!$B$9,'Категорія витрат'!$A$9,IF(H81='Категорія витрат'!$B$10,'Категорія витрат'!$A$10,IF(H81='Категорія витрат'!$B$11,'Категорія витрат'!$A$11,IF(H81='Категорія витрат'!$B$12,'Категорія витрат'!$A$12,IF(H81='Категорія витрат'!$B$13,'Категорія витрат'!$A$13,IF(H81='Категорія витрат'!$B$14,'Категорія витрат'!$A$14,IF(H81='Категорія витрат'!$B$15,'Категорія витрат'!$A$15,IF(H81='Категорія витрат'!$B$16,'Категорія витрат'!$A$16,IF(H81='Категорія витрат'!$B$17,'Категорія витрат'!$A$17,IF(H81='Категорія витрат'!$B$18,'Категорія витрат'!$A$18,IF(H81='Категорія витрат'!$B$19,'Категорія витрат'!$A$19,IF(H81='Категорія витрат'!$B$20,'Категорія витрат'!$A$20,IF(H81='Категорія витрат'!$B$21,'Категорія витрат'!$A$21,IF(H81='Категорія витрат'!$B$22,'Категорія витрат'!$A$22,IF(H81='Категорія витрат'!$B$23,'Категорія витрат'!$A$23,IF(H81='Категорія витрат'!$B$24,'Категорія витрат'!$A$24,IF(H81='Категорія витрат'!$B$25,'Категорія витрат'!$A$25,IF(H81='Категорія витрат'!$B$26,'Категорія витрат'!$A$26,IF(H81='Категорія витрат'!$B$27,'Категорія витрат'!$A$27,IF(H81='Категорія витрат'!$B$28,'Категорія витрат'!$A$28,IF(H81='Категорія витрат'!$B$29,'Категорія витрат'!$A$29,IF(H81='Категорія витрат'!$B$30,'Категорія витрат'!$A$30,IF(H81='Категорія витрат'!$B$31,'Категорія витрат'!$A$31,""))))))))))))))))))))))))))))))</f>
        <v/>
      </c>
      <c r="H81" s="837"/>
      <c r="I81" s="568"/>
      <c r="J81" s="71"/>
      <c r="K81" s="166">
        <f t="shared" si="13"/>
        <v>0</v>
      </c>
      <c r="L81" s="563"/>
      <c r="M81" s="564"/>
      <c r="N81" s="71">
        <f t="shared" si="14"/>
        <v>0</v>
      </c>
      <c r="O81" s="835">
        <f>IF(I81='Категорія витрат'!$G$2,ROUND(N81*0.22,2),IF(I81='Категорія витрат'!$G$4,ROUND(N81*0.22,2),IF(I81='Категорія витрат'!$G$5,ROUND(N81*0.22,2),IF(I81='Категорія витрат'!$G$3,ROUND(N81*0.0841,2),0))))</f>
        <v>0</v>
      </c>
      <c r="P81" s="565">
        <f t="shared" si="15"/>
        <v>0</v>
      </c>
      <c r="Q81" s="566"/>
      <c r="R81" s="566"/>
      <c r="S81" s="566"/>
      <c r="T81" s="566"/>
      <c r="U81" s="566"/>
      <c r="V81" s="566"/>
      <c r="W81" s="566"/>
      <c r="X81" s="566"/>
      <c r="Y81" s="566"/>
      <c r="Z81" s="566"/>
      <c r="AA81" s="566"/>
      <c r="AB81" s="566"/>
      <c r="AC81" s="167">
        <f t="shared" si="16"/>
        <v>0</v>
      </c>
      <c r="AD81" s="167">
        <f t="shared" si="17"/>
        <v>0</v>
      </c>
      <c r="AE81" s="167">
        <f t="shared" si="18"/>
        <v>0</v>
      </c>
      <c r="AF81" s="167">
        <f t="shared" si="19"/>
        <v>0</v>
      </c>
      <c r="AG81" s="167">
        <f t="shared" si="20"/>
        <v>0</v>
      </c>
      <c r="AH81" s="167">
        <f t="shared" si="21"/>
        <v>0</v>
      </c>
      <c r="AI81" s="167">
        <f t="shared" si="22"/>
        <v>0</v>
      </c>
      <c r="AJ81" s="167">
        <f t="shared" si="23"/>
        <v>0</v>
      </c>
      <c r="AK81" s="567"/>
      <c r="AL81" s="567"/>
      <c r="AM81" s="168"/>
    </row>
    <row r="82" spans="1:39" s="169" customFormat="1">
      <c r="A82" s="560">
        <v>78</v>
      </c>
      <c r="B82" s="560" t="str">
        <f t="shared" si="12"/>
        <v>Альянс</v>
      </c>
      <c r="C82" s="561" t="s">
        <v>695</v>
      </c>
      <c r="D82" s="905"/>
      <c r="E82" s="905"/>
      <c r="F82" s="933"/>
      <c r="G82" s="562" t="str">
        <f>IF(H82='Категорія витрат'!$B$2,'Категорія витрат'!$A$2,IF(H82='Категорія витрат'!$B$3,'Категорія витрат'!$A$3,IF(H82='Категорія витрат'!$B$4,'Категорія витрат'!$A$4,IF(H82='Категорія витрат'!$B$5,'Категорія витрат'!$A$5,IF(H82='Категорія витрат'!$B$6,'Категорія витрат'!$A$6,IF(H82='Категорія витрат'!$B$7,'Категорія витрат'!$A$7,IF(H82='Категорія витрат'!$B$8,'Категорія витрат'!$A$8,IF(H82='Категорія витрат'!$B$9,'Категорія витрат'!$A$9,IF(H82='Категорія витрат'!$B$10,'Категорія витрат'!$A$10,IF(H82='Категорія витрат'!$B$11,'Категорія витрат'!$A$11,IF(H82='Категорія витрат'!$B$12,'Категорія витрат'!$A$12,IF(H82='Категорія витрат'!$B$13,'Категорія витрат'!$A$13,IF(H82='Категорія витрат'!$B$14,'Категорія витрат'!$A$14,IF(H82='Категорія витрат'!$B$15,'Категорія витрат'!$A$15,IF(H82='Категорія витрат'!$B$16,'Категорія витрат'!$A$16,IF(H82='Категорія витрат'!$B$17,'Категорія витрат'!$A$17,IF(H82='Категорія витрат'!$B$18,'Категорія витрат'!$A$18,IF(H82='Категорія витрат'!$B$19,'Категорія витрат'!$A$19,IF(H82='Категорія витрат'!$B$20,'Категорія витрат'!$A$20,IF(H82='Категорія витрат'!$B$21,'Категорія витрат'!$A$21,IF(H82='Категорія витрат'!$B$22,'Категорія витрат'!$A$22,IF(H82='Категорія витрат'!$B$23,'Категорія витрат'!$A$23,IF(H82='Категорія витрат'!$B$24,'Категорія витрат'!$A$24,IF(H82='Категорія витрат'!$B$25,'Категорія витрат'!$A$25,IF(H82='Категорія витрат'!$B$26,'Категорія витрат'!$A$26,IF(H82='Категорія витрат'!$B$27,'Категорія витрат'!$A$27,IF(H82='Категорія витрат'!$B$28,'Категорія витрат'!$A$28,IF(H82='Категорія витрат'!$B$29,'Категорія витрат'!$A$29,IF(H82='Категорія витрат'!$B$30,'Категорія витрат'!$A$30,IF(H82='Категорія витрат'!$B$31,'Категорія витрат'!$A$31,""))))))))))))))))))))))))))))))</f>
        <v/>
      </c>
      <c r="H82" s="837"/>
      <c r="I82" s="568"/>
      <c r="J82" s="71"/>
      <c r="K82" s="166">
        <f t="shared" si="13"/>
        <v>0</v>
      </c>
      <c r="L82" s="563"/>
      <c r="M82" s="564"/>
      <c r="N82" s="71">
        <f t="shared" si="14"/>
        <v>0</v>
      </c>
      <c r="O82" s="835">
        <f>IF(I82='Категорія витрат'!$G$2,ROUND(N82*0.22,2),IF(I82='Категорія витрат'!$G$4,ROUND(N82*0.22,2),IF(I82='Категорія витрат'!$G$5,ROUND(N82*0.22,2),IF(I82='Категорія витрат'!$G$3,ROUND(N82*0.0841,2),0))))</f>
        <v>0</v>
      </c>
      <c r="P82" s="565">
        <f t="shared" si="15"/>
        <v>0</v>
      </c>
      <c r="Q82" s="566"/>
      <c r="R82" s="566"/>
      <c r="S82" s="566"/>
      <c r="T82" s="566"/>
      <c r="U82" s="566"/>
      <c r="V82" s="566"/>
      <c r="W82" s="566"/>
      <c r="X82" s="566"/>
      <c r="Y82" s="566"/>
      <c r="Z82" s="566"/>
      <c r="AA82" s="566"/>
      <c r="AB82" s="566"/>
      <c r="AC82" s="167">
        <f t="shared" si="16"/>
        <v>0</v>
      </c>
      <c r="AD82" s="167">
        <f t="shared" si="17"/>
        <v>0</v>
      </c>
      <c r="AE82" s="167">
        <f t="shared" si="18"/>
        <v>0</v>
      </c>
      <c r="AF82" s="167">
        <f t="shared" si="19"/>
        <v>0</v>
      </c>
      <c r="AG82" s="167">
        <f t="shared" si="20"/>
        <v>0</v>
      </c>
      <c r="AH82" s="167">
        <f t="shared" si="21"/>
        <v>0</v>
      </c>
      <c r="AI82" s="167">
        <f t="shared" si="22"/>
        <v>0</v>
      </c>
      <c r="AJ82" s="167">
        <f t="shared" si="23"/>
        <v>0</v>
      </c>
      <c r="AK82" s="567"/>
      <c r="AL82" s="567"/>
      <c r="AM82" s="168"/>
    </row>
    <row r="83" spans="1:39" s="169" customFormat="1">
      <c r="A83" s="560">
        <v>79</v>
      </c>
      <c r="B83" s="560" t="str">
        <f t="shared" si="12"/>
        <v>Альянс</v>
      </c>
      <c r="C83" s="561" t="s">
        <v>695</v>
      </c>
      <c r="D83" s="905"/>
      <c r="E83" s="905"/>
      <c r="F83" s="933"/>
      <c r="G83" s="562" t="str">
        <f>IF(H83='Категорія витрат'!$B$2,'Категорія витрат'!$A$2,IF(H83='Категорія витрат'!$B$3,'Категорія витрат'!$A$3,IF(H83='Категорія витрат'!$B$4,'Категорія витрат'!$A$4,IF(H83='Категорія витрат'!$B$5,'Категорія витрат'!$A$5,IF(H83='Категорія витрат'!$B$6,'Категорія витрат'!$A$6,IF(H83='Категорія витрат'!$B$7,'Категорія витрат'!$A$7,IF(H83='Категорія витрат'!$B$8,'Категорія витрат'!$A$8,IF(H83='Категорія витрат'!$B$9,'Категорія витрат'!$A$9,IF(H83='Категорія витрат'!$B$10,'Категорія витрат'!$A$10,IF(H83='Категорія витрат'!$B$11,'Категорія витрат'!$A$11,IF(H83='Категорія витрат'!$B$12,'Категорія витрат'!$A$12,IF(H83='Категорія витрат'!$B$13,'Категорія витрат'!$A$13,IF(H83='Категорія витрат'!$B$14,'Категорія витрат'!$A$14,IF(H83='Категорія витрат'!$B$15,'Категорія витрат'!$A$15,IF(H83='Категорія витрат'!$B$16,'Категорія витрат'!$A$16,IF(H83='Категорія витрат'!$B$17,'Категорія витрат'!$A$17,IF(H83='Категорія витрат'!$B$18,'Категорія витрат'!$A$18,IF(H83='Категорія витрат'!$B$19,'Категорія витрат'!$A$19,IF(H83='Категорія витрат'!$B$20,'Категорія витрат'!$A$20,IF(H83='Категорія витрат'!$B$21,'Категорія витрат'!$A$21,IF(H83='Категорія витрат'!$B$22,'Категорія витрат'!$A$22,IF(H83='Категорія витрат'!$B$23,'Категорія витрат'!$A$23,IF(H83='Категорія витрат'!$B$24,'Категорія витрат'!$A$24,IF(H83='Категорія витрат'!$B$25,'Категорія витрат'!$A$25,IF(H83='Категорія витрат'!$B$26,'Категорія витрат'!$A$26,IF(H83='Категорія витрат'!$B$27,'Категорія витрат'!$A$27,IF(H83='Категорія витрат'!$B$28,'Категорія витрат'!$A$28,IF(H83='Категорія витрат'!$B$29,'Категорія витрат'!$A$29,IF(H83='Категорія витрат'!$B$30,'Категорія витрат'!$A$30,IF(H83='Категорія витрат'!$B$31,'Категорія витрат'!$A$31,""))))))))))))))))))))))))))))))</f>
        <v/>
      </c>
      <c r="H83" s="837"/>
      <c r="I83" s="568"/>
      <c r="J83" s="71"/>
      <c r="K83" s="166">
        <f t="shared" si="13"/>
        <v>0</v>
      </c>
      <c r="L83" s="563"/>
      <c r="M83" s="564"/>
      <c r="N83" s="71">
        <f t="shared" si="14"/>
        <v>0</v>
      </c>
      <c r="O83" s="835">
        <f>IF(I83='Категорія витрат'!$G$2,ROUND(N83*0.22,2),IF(I83='Категорія витрат'!$G$4,ROUND(N83*0.22,2),IF(I83='Категорія витрат'!$G$5,ROUND(N83*0.22,2),IF(I83='Категорія витрат'!$G$3,ROUND(N83*0.0841,2),0))))</f>
        <v>0</v>
      </c>
      <c r="P83" s="565">
        <f t="shared" si="15"/>
        <v>0</v>
      </c>
      <c r="Q83" s="566"/>
      <c r="R83" s="566"/>
      <c r="S83" s="566"/>
      <c r="T83" s="566"/>
      <c r="U83" s="566"/>
      <c r="V83" s="566"/>
      <c r="W83" s="566"/>
      <c r="X83" s="566"/>
      <c r="Y83" s="566"/>
      <c r="Z83" s="566"/>
      <c r="AA83" s="566"/>
      <c r="AB83" s="566"/>
      <c r="AC83" s="167">
        <f t="shared" si="16"/>
        <v>0</v>
      </c>
      <c r="AD83" s="167">
        <f t="shared" si="17"/>
        <v>0</v>
      </c>
      <c r="AE83" s="167">
        <f t="shared" si="18"/>
        <v>0</v>
      </c>
      <c r="AF83" s="167">
        <f t="shared" si="19"/>
        <v>0</v>
      </c>
      <c r="AG83" s="167">
        <f t="shared" si="20"/>
        <v>0</v>
      </c>
      <c r="AH83" s="167">
        <f t="shared" si="21"/>
        <v>0</v>
      </c>
      <c r="AI83" s="167">
        <f t="shared" si="22"/>
        <v>0</v>
      </c>
      <c r="AJ83" s="167">
        <f t="shared" si="23"/>
        <v>0</v>
      </c>
      <c r="AK83" s="567"/>
      <c r="AL83" s="567"/>
      <c r="AM83" s="168"/>
    </row>
    <row r="84" spans="1:39" s="169" customFormat="1">
      <c r="A84" s="560">
        <v>80</v>
      </c>
      <c r="B84" s="560" t="str">
        <f t="shared" si="12"/>
        <v>Альянс</v>
      </c>
      <c r="C84" s="561" t="s">
        <v>695</v>
      </c>
      <c r="D84" s="905"/>
      <c r="E84" s="905"/>
      <c r="F84" s="933"/>
      <c r="G84" s="562" t="str">
        <f>IF(H84='Категорія витрат'!$B$2,'Категорія витрат'!$A$2,IF(H84='Категорія витрат'!$B$3,'Категорія витрат'!$A$3,IF(H84='Категорія витрат'!$B$4,'Категорія витрат'!$A$4,IF(H84='Категорія витрат'!$B$5,'Категорія витрат'!$A$5,IF(H84='Категорія витрат'!$B$6,'Категорія витрат'!$A$6,IF(H84='Категорія витрат'!$B$7,'Категорія витрат'!$A$7,IF(H84='Категорія витрат'!$B$8,'Категорія витрат'!$A$8,IF(H84='Категорія витрат'!$B$9,'Категорія витрат'!$A$9,IF(H84='Категорія витрат'!$B$10,'Категорія витрат'!$A$10,IF(H84='Категорія витрат'!$B$11,'Категорія витрат'!$A$11,IF(H84='Категорія витрат'!$B$12,'Категорія витрат'!$A$12,IF(H84='Категорія витрат'!$B$13,'Категорія витрат'!$A$13,IF(H84='Категорія витрат'!$B$14,'Категорія витрат'!$A$14,IF(H84='Категорія витрат'!$B$15,'Категорія витрат'!$A$15,IF(H84='Категорія витрат'!$B$16,'Категорія витрат'!$A$16,IF(H84='Категорія витрат'!$B$17,'Категорія витрат'!$A$17,IF(H84='Категорія витрат'!$B$18,'Категорія витрат'!$A$18,IF(H84='Категорія витрат'!$B$19,'Категорія витрат'!$A$19,IF(H84='Категорія витрат'!$B$20,'Категорія витрат'!$A$20,IF(H84='Категорія витрат'!$B$21,'Категорія витрат'!$A$21,IF(H84='Категорія витрат'!$B$22,'Категорія витрат'!$A$22,IF(H84='Категорія витрат'!$B$23,'Категорія витрат'!$A$23,IF(H84='Категорія витрат'!$B$24,'Категорія витрат'!$A$24,IF(H84='Категорія витрат'!$B$25,'Категорія витрат'!$A$25,IF(H84='Категорія витрат'!$B$26,'Категорія витрат'!$A$26,IF(H84='Категорія витрат'!$B$27,'Категорія витрат'!$A$27,IF(H84='Категорія витрат'!$B$28,'Категорія витрат'!$A$28,IF(H84='Категорія витрат'!$B$29,'Категорія витрат'!$A$29,IF(H84='Категорія витрат'!$B$30,'Категорія витрат'!$A$30,IF(H84='Категорія витрат'!$B$31,'Категорія витрат'!$A$31,""))))))))))))))))))))))))))))))</f>
        <v/>
      </c>
      <c r="H84" s="837"/>
      <c r="I84" s="568"/>
      <c r="J84" s="71"/>
      <c r="K84" s="166">
        <f t="shared" si="13"/>
        <v>0</v>
      </c>
      <c r="L84" s="563"/>
      <c r="M84" s="564"/>
      <c r="N84" s="71">
        <f t="shared" si="14"/>
        <v>0</v>
      </c>
      <c r="O84" s="835">
        <f>IF(I84='Категорія витрат'!$G$2,ROUND(N84*0.22,2),IF(I84='Категорія витрат'!$G$4,ROUND(N84*0.22,2),IF(I84='Категорія витрат'!$G$5,ROUND(N84*0.22,2),IF(I84='Категорія витрат'!$G$3,ROUND(N84*0.0841,2),0))))</f>
        <v>0</v>
      </c>
      <c r="P84" s="565">
        <f t="shared" si="15"/>
        <v>0</v>
      </c>
      <c r="Q84" s="566"/>
      <c r="R84" s="566"/>
      <c r="S84" s="566"/>
      <c r="T84" s="566"/>
      <c r="U84" s="566"/>
      <c r="V84" s="566"/>
      <c r="W84" s="566"/>
      <c r="X84" s="566"/>
      <c r="Y84" s="566"/>
      <c r="Z84" s="566"/>
      <c r="AA84" s="566"/>
      <c r="AB84" s="566"/>
      <c r="AC84" s="167">
        <f t="shared" si="16"/>
        <v>0</v>
      </c>
      <c r="AD84" s="167">
        <f t="shared" si="17"/>
        <v>0</v>
      </c>
      <c r="AE84" s="167">
        <f t="shared" si="18"/>
        <v>0</v>
      </c>
      <c r="AF84" s="167">
        <f t="shared" si="19"/>
        <v>0</v>
      </c>
      <c r="AG84" s="167">
        <f t="shared" si="20"/>
        <v>0</v>
      </c>
      <c r="AH84" s="167">
        <f t="shared" si="21"/>
        <v>0</v>
      </c>
      <c r="AI84" s="167">
        <f t="shared" si="22"/>
        <v>0</v>
      </c>
      <c r="AJ84" s="167">
        <f t="shared" si="23"/>
        <v>0</v>
      </c>
      <c r="AK84" s="567"/>
      <c r="AL84" s="567"/>
      <c r="AM84" s="168"/>
    </row>
    <row r="85" spans="1:39" s="169" customFormat="1">
      <c r="A85" s="560">
        <v>81</v>
      </c>
      <c r="B85" s="560" t="str">
        <f t="shared" si="12"/>
        <v>Альянс</v>
      </c>
      <c r="C85" s="561" t="s">
        <v>695</v>
      </c>
      <c r="D85" s="905"/>
      <c r="E85" s="905"/>
      <c r="F85" s="933"/>
      <c r="G85" s="562" t="str">
        <f>IF(H85='Категорія витрат'!$B$2,'Категорія витрат'!$A$2,IF(H85='Категорія витрат'!$B$3,'Категорія витрат'!$A$3,IF(H85='Категорія витрат'!$B$4,'Категорія витрат'!$A$4,IF(H85='Категорія витрат'!$B$5,'Категорія витрат'!$A$5,IF(H85='Категорія витрат'!$B$6,'Категорія витрат'!$A$6,IF(H85='Категорія витрат'!$B$7,'Категорія витрат'!$A$7,IF(H85='Категорія витрат'!$B$8,'Категорія витрат'!$A$8,IF(H85='Категорія витрат'!$B$9,'Категорія витрат'!$A$9,IF(H85='Категорія витрат'!$B$10,'Категорія витрат'!$A$10,IF(H85='Категорія витрат'!$B$11,'Категорія витрат'!$A$11,IF(H85='Категорія витрат'!$B$12,'Категорія витрат'!$A$12,IF(H85='Категорія витрат'!$B$13,'Категорія витрат'!$A$13,IF(H85='Категорія витрат'!$B$14,'Категорія витрат'!$A$14,IF(H85='Категорія витрат'!$B$15,'Категорія витрат'!$A$15,IF(H85='Категорія витрат'!$B$16,'Категорія витрат'!$A$16,IF(H85='Категорія витрат'!$B$17,'Категорія витрат'!$A$17,IF(H85='Категорія витрат'!$B$18,'Категорія витрат'!$A$18,IF(H85='Категорія витрат'!$B$19,'Категорія витрат'!$A$19,IF(H85='Категорія витрат'!$B$20,'Категорія витрат'!$A$20,IF(H85='Категорія витрат'!$B$21,'Категорія витрат'!$A$21,IF(H85='Категорія витрат'!$B$22,'Категорія витрат'!$A$22,IF(H85='Категорія витрат'!$B$23,'Категорія витрат'!$A$23,IF(H85='Категорія витрат'!$B$24,'Категорія витрат'!$A$24,IF(H85='Категорія витрат'!$B$25,'Категорія витрат'!$A$25,IF(H85='Категорія витрат'!$B$26,'Категорія витрат'!$A$26,IF(H85='Категорія витрат'!$B$27,'Категорія витрат'!$A$27,IF(H85='Категорія витрат'!$B$28,'Категорія витрат'!$A$28,IF(H85='Категорія витрат'!$B$29,'Категорія витрат'!$A$29,IF(H85='Категорія витрат'!$B$30,'Категорія витрат'!$A$30,IF(H85='Категорія витрат'!$B$31,'Категорія витрат'!$A$31,""))))))))))))))))))))))))))))))</f>
        <v/>
      </c>
      <c r="H85" s="837"/>
      <c r="I85" s="568"/>
      <c r="J85" s="71"/>
      <c r="K85" s="166">
        <f t="shared" si="13"/>
        <v>0</v>
      </c>
      <c r="L85" s="563"/>
      <c r="M85" s="564"/>
      <c r="N85" s="71">
        <f t="shared" si="14"/>
        <v>0</v>
      </c>
      <c r="O85" s="835">
        <f>IF(I85='Категорія витрат'!$G$2,ROUND(N85*0.22,2),IF(I85='Категорія витрат'!$G$4,ROUND(N85*0.22,2),IF(I85='Категорія витрат'!$G$5,ROUND(N85*0.22,2),IF(I85='Категорія витрат'!$G$3,ROUND(N85*0.0841,2),0))))</f>
        <v>0</v>
      </c>
      <c r="P85" s="565">
        <f t="shared" si="15"/>
        <v>0</v>
      </c>
      <c r="Q85" s="566"/>
      <c r="R85" s="566"/>
      <c r="S85" s="566"/>
      <c r="T85" s="566"/>
      <c r="U85" s="566"/>
      <c r="V85" s="566"/>
      <c r="W85" s="566"/>
      <c r="X85" s="566"/>
      <c r="Y85" s="566"/>
      <c r="Z85" s="566"/>
      <c r="AA85" s="566"/>
      <c r="AB85" s="566"/>
      <c r="AC85" s="167">
        <f t="shared" si="16"/>
        <v>0</v>
      </c>
      <c r="AD85" s="167">
        <f t="shared" si="17"/>
        <v>0</v>
      </c>
      <c r="AE85" s="167">
        <f t="shared" si="18"/>
        <v>0</v>
      </c>
      <c r="AF85" s="167">
        <f t="shared" si="19"/>
        <v>0</v>
      </c>
      <c r="AG85" s="167">
        <f t="shared" si="20"/>
        <v>0</v>
      </c>
      <c r="AH85" s="167">
        <f t="shared" si="21"/>
        <v>0</v>
      </c>
      <c r="AI85" s="167">
        <f t="shared" si="22"/>
        <v>0</v>
      </c>
      <c r="AJ85" s="167">
        <f t="shared" si="23"/>
        <v>0</v>
      </c>
      <c r="AK85" s="567"/>
      <c r="AL85" s="567"/>
      <c r="AM85" s="168"/>
    </row>
    <row r="86" spans="1:39" s="169" customFormat="1">
      <c r="A86" s="560">
        <v>82</v>
      </c>
      <c r="B86" s="560" t="str">
        <f t="shared" si="12"/>
        <v>Альянс</v>
      </c>
      <c r="C86" s="561" t="s">
        <v>695</v>
      </c>
      <c r="D86" s="905"/>
      <c r="E86" s="905"/>
      <c r="F86" s="933"/>
      <c r="G86" s="562" t="str">
        <f>IF(H86='Категорія витрат'!$B$2,'Категорія витрат'!$A$2,IF(H86='Категорія витрат'!$B$3,'Категорія витрат'!$A$3,IF(H86='Категорія витрат'!$B$4,'Категорія витрат'!$A$4,IF(H86='Категорія витрат'!$B$5,'Категорія витрат'!$A$5,IF(H86='Категорія витрат'!$B$6,'Категорія витрат'!$A$6,IF(H86='Категорія витрат'!$B$7,'Категорія витрат'!$A$7,IF(H86='Категорія витрат'!$B$8,'Категорія витрат'!$A$8,IF(H86='Категорія витрат'!$B$9,'Категорія витрат'!$A$9,IF(H86='Категорія витрат'!$B$10,'Категорія витрат'!$A$10,IF(H86='Категорія витрат'!$B$11,'Категорія витрат'!$A$11,IF(H86='Категорія витрат'!$B$12,'Категорія витрат'!$A$12,IF(H86='Категорія витрат'!$B$13,'Категорія витрат'!$A$13,IF(H86='Категорія витрат'!$B$14,'Категорія витрат'!$A$14,IF(H86='Категорія витрат'!$B$15,'Категорія витрат'!$A$15,IF(H86='Категорія витрат'!$B$16,'Категорія витрат'!$A$16,IF(H86='Категорія витрат'!$B$17,'Категорія витрат'!$A$17,IF(H86='Категорія витрат'!$B$18,'Категорія витрат'!$A$18,IF(H86='Категорія витрат'!$B$19,'Категорія витрат'!$A$19,IF(H86='Категорія витрат'!$B$20,'Категорія витрат'!$A$20,IF(H86='Категорія витрат'!$B$21,'Категорія витрат'!$A$21,IF(H86='Категорія витрат'!$B$22,'Категорія витрат'!$A$22,IF(H86='Категорія витрат'!$B$23,'Категорія витрат'!$A$23,IF(H86='Категорія витрат'!$B$24,'Категорія витрат'!$A$24,IF(H86='Категорія витрат'!$B$25,'Категорія витрат'!$A$25,IF(H86='Категорія витрат'!$B$26,'Категорія витрат'!$A$26,IF(H86='Категорія витрат'!$B$27,'Категорія витрат'!$A$27,IF(H86='Категорія витрат'!$B$28,'Категорія витрат'!$A$28,IF(H86='Категорія витрат'!$B$29,'Категорія витрат'!$A$29,IF(H86='Категорія витрат'!$B$30,'Категорія витрат'!$A$30,IF(H86='Категорія витрат'!$B$31,'Категорія витрат'!$A$31,""))))))))))))))))))))))))))))))</f>
        <v/>
      </c>
      <c r="H86" s="837"/>
      <c r="I86" s="568"/>
      <c r="J86" s="71"/>
      <c r="K86" s="166">
        <f t="shared" si="13"/>
        <v>0</v>
      </c>
      <c r="L86" s="563"/>
      <c r="M86" s="564"/>
      <c r="N86" s="71">
        <f t="shared" si="14"/>
        <v>0</v>
      </c>
      <c r="O86" s="835">
        <f>IF(I86='Категорія витрат'!$G$2,ROUND(N86*0.22,2),IF(I86='Категорія витрат'!$G$4,ROUND(N86*0.22,2),IF(I86='Категорія витрат'!$G$5,ROUND(N86*0.22,2),IF(I86='Категорія витрат'!$G$3,ROUND(N86*0.0841,2),0))))</f>
        <v>0</v>
      </c>
      <c r="P86" s="565">
        <f t="shared" si="15"/>
        <v>0</v>
      </c>
      <c r="Q86" s="566"/>
      <c r="R86" s="566"/>
      <c r="S86" s="566"/>
      <c r="T86" s="566"/>
      <c r="U86" s="566"/>
      <c r="V86" s="566"/>
      <c r="W86" s="566"/>
      <c r="X86" s="566"/>
      <c r="Y86" s="566"/>
      <c r="Z86" s="566"/>
      <c r="AA86" s="566"/>
      <c r="AB86" s="566"/>
      <c r="AC86" s="167">
        <f t="shared" si="16"/>
        <v>0</v>
      </c>
      <c r="AD86" s="167">
        <f t="shared" si="17"/>
        <v>0</v>
      </c>
      <c r="AE86" s="167">
        <f t="shared" si="18"/>
        <v>0</v>
      </c>
      <c r="AF86" s="167">
        <f t="shared" si="19"/>
        <v>0</v>
      </c>
      <c r="AG86" s="167">
        <f t="shared" si="20"/>
        <v>0</v>
      </c>
      <c r="AH86" s="167">
        <f t="shared" si="21"/>
        <v>0</v>
      </c>
      <c r="AI86" s="167">
        <f t="shared" si="22"/>
        <v>0</v>
      </c>
      <c r="AJ86" s="167">
        <f t="shared" si="23"/>
        <v>0</v>
      </c>
      <c r="AK86" s="567"/>
      <c r="AL86" s="567"/>
      <c r="AM86" s="168"/>
    </row>
    <row r="87" spans="1:39" s="169" customFormat="1">
      <c r="A87" s="560">
        <v>83</v>
      </c>
      <c r="B87" s="560" t="str">
        <f t="shared" si="12"/>
        <v>Альянс</v>
      </c>
      <c r="C87" s="561" t="s">
        <v>695</v>
      </c>
      <c r="D87" s="905"/>
      <c r="E87" s="905"/>
      <c r="F87" s="933"/>
      <c r="G87" s="562" t="str">
        <f>IF(H87='Категорія витрат'!$B$2,'Категорія витрат'!$A$2,IF(H87='Категорія витрат'!$B$3,'Категорія витрат'!$A$3,IF(H87='Категорія витрат'!$B$4,'Категорія витрат'!$A$4,IF(H87='Категорія витрат'!$B$5,'Категорія витрат'!$A$5,IF(H87='Категорія витрат'!$B$6,'Категорія витрат'!$A$6,IF(H87='Категорія витрат'!$B$7,'Категорія витрат'!$A$7,IF(H87='Категорія витрат'!$B$8,'Категорія витрат'!$A$8,IF(H87='Категорія витрат'!$B$9,'Категорія витрат'!$A$9,IF(H87='Категорія витрат'!$B$10,'Категорія витрат'!$A$10,IF(H87='Категорія витрат'!$B$11,'Категорія витрат'!$A$11,IF(H87='Категорія витрат'!$B$12,'Категорія витрат'!$A$12,IF(H87='Категорія витрат'!$B$13,'Категорія витрат'!$A$13,IF(H87='Категорія витрат'!$B$14,'Категорія витрат'!$A$14,IF(H87='Категорія витрат'!$B$15,'Категорія витрат'!$A$15,IF(H87='Категорія витрат'!$B$16,'Категорія витрат'!$A$16,IF(H87='Категорія витрат'!$B$17,'Категорія витрат'!$A$17,IF(H87='Категорія витрат'!$B$18,'Категорія витрат'!$A$18,IF(H87='Категорія витрат'!$B$19,'Категорія витрат'!$A$19,IF(H87='Категорія витрат'!$B$20,'Категорія витрат'!$A$20,IF(H87='Категорія витрат'!$B$21,'Категорія витрат'!$A$21,IF(H87='Категорія витрат'!$B$22,'Категорія витрат'!$A$22,IF(H87='Категорія витрат'!$B$23,'Категорія витрат'!$A$23,IF(H87='Категорія витрат'!$B$24,'Категорія витрат'!$A$24,IF(H87='Категорія витрат'!$B$25,'Категорія витрат'!$A$25,IF(H87='Категорія витрат'!$B$26,'Категорія витрат'!$A$26,IF(H87='Категорія витрат'!$B$27,'Категорія витрат'!$A$27,IF(H87='Категорія витрат'!$B$28,'Категорія витрат'!$A$28,IF(H87='Категорія витрат'!$B$29,'Категорія витрат'!$A$29,IF(H87='Категорія витрат'!$B$30,'Категорія витрат'!$A$30,IF(H87='Категорія витрат'!$B$31,'Категорія витрат'!$A$31,""))))))))))))))))))))))))))))))</f>
        <v/>
      </c>
      <c r="H87" s="837"/>
      <c r="I87" s="568"/>
      <c r="J87" s="71"/>
      <c r="K87" s="166">
        <f t="shared" si="13"/>
        <v>0</v>
      </c>
      <c r="L87" s="563"/>
      <c r="M87" s="564"/>
      <c r="N87" s="71">
        <f t="shared" si="14"/>
        <v>0</v>
      </c>
      <c r="O87" s="835">
        <f>IF(I87='Категорія витрат'!$G$2,ROUND(N87*0.22,2),IF(I87='Категорія витрат'!$G$4,ROUND(N87*0.22,2),IF(I87='Категорія витрат'!$G$5,ROUND(N87*0.22,2),IF(I87='Категорія витрат'!$G$3,ROUND(N87*0.0841,2),0))))</f>
        <v>0</v>
      </c>
      <c r="P87" s="565">
        <f t="shared" si="15"/>
        <v>0</v>
      </c>
      <c r="Q87" s="566"/>
      <c r="R87" s="566"/>
      <c r="S87" s="566"/>
      <c r="T87" s="566"/>
      <c r="U87" s="566"/>
      <c r="V87" s="566"/>
      <c r="W87" s="566"/>
      <c r="X87" s="566"/>
      <c r="Y87" s="566"/>
      <c r="Z87" s="566"/>
      <c r="AA87" s="566"/>
      <c r="AB87" s="566"/>
      <c r="AC87" s="167">
        <f t="shared" si="16"/>
        <v>0</v>
      </c>
      <c r="AD87" s="167">
        <f t="shared" si="17"/>
        <v>0</v>
      </c>
      <c r="AE87" s="167">
        <f t="shared" si="18"/>
        <v>0</v>
      </c>
      <c r="AF87" s="167">
        <f t="shared" si="19"/>
        <v>0</v>
      </c>
      <c r="AG87" s="167">
        <f t="shared" si="20"/>
        <v>0</v>
      </c>
      <c r="AH87" s="167">
        <f t="shared" si="21"/>
        <v>0</v>
      </c>
      <c r="AI87" s="167">
        <f t="shared" si="22"/>
        <v>0</v>
      </c>
      <c r="AJ87" s="167">
        <f t="shared" si="23"/>
        <v>0</v>
      </c>
      <c r="AK87" s="567"/>
      <c r="AL87" s="567"/>
      <c r="AM87" s="168"/>
    </row>
    <row r="88" spans="1:39" s="169" customFormat="1">
      <c r="A88" s="560">
        <v>84</v>
      </c>
      <c r="B88" s="560" t="str">
        <f t="shared" si="12"/>
        <v>Альянс</v>
      </c>
      <c r="C88" s="561" t="s">
        <v>695</v>
      </c>
      <c r="D88" s="905"/>
      <c r="E88" s="905"/>
      <c r="F88" s="933"/>
      <c r="G88" s="562" t="str">
        <f>IF(H88='Категорія витрат'!$B$2,'Категорія витрат'!$A$2,IF(H88='Категорія витрат'!$B$3,'Категорія витрат'!$A$3,IF(H88='Категорія витрат'!$B$4,'Категорія витрат'!$A$4,IF(H88='Категорія витрат'!$B$5,'Категорія витрат'!$A$5,IF(H88='Категорія витрат'!$B$6,'Категорія витрат'!$A$6,IF(H88='Категорія витрат'!$B$7,'Категорія витрат'!$A$7,IF(H88='Категорія витрат'!$B$8,'Категорія витрат'!$A$8,IF(H88='Категорія витрат'!$B$9,'Категорія витрат'!$A$9,IF(H88='Категорія витрат'!$B$10,'Категорія витрат'!$A$10,IF(H88='Категорія витрат'!$B$11,'Категорія витрат'!$A$11,IF(H88='Категорія витрат'!$B$12,'Категорія витрат'!$A$12,IF(H88='Категорія витрат'!$B$13,'Категорія витрат'!$A$13,IF(H88='Категорія витрат'!$B$14,'Категорія витрат'!$A$14,IF(H88='Категорія витрат'!$B$15,'Категорія витрат'!$A$15,IF(H88='Категорія витрат'!$B$16,'Категорія витрат'!$A$16,IF(H88='Категорія витрат'!$B$17,'Категорія витрат'!$A$17,IF(H88='Категорія витрат'!$B$18,'Категорія витрат'!$A$18,IF(H88='Категорія витрат'!$B$19,'Категорія витрат'!$A$19,IF(H88='Категорія витрат'!$B$20,'Категорія витрат'!$A$20,IF(H88='Категорія витрат'!$B$21,'Категорія витрат'!$A$21,IF(H88='Категорія витрат'!$B$22,'Категорія витрат'!$A$22,IF(H88='Категорія витрат'!$B$23,'Категорія витрат'!$A$23,IF(H88='Категорія витрат'!$B$24,'Категорія витрат'!$A$24,IF(H88='Категорія витрат'!$B$25,'Категорія витрат'!$A$25,IF(H88='Категорія витрат'!$B$26,'Категорія витрат'!$A$26,IF(H88='Категорія витрат'!$B$27,'Категорія витрат'!$A$27,IF(H88='Категорія витрат'!$B$28,'Категорія витрат'!$A$28,IF(H88='Категорія витрат'!$B$29,'Категорія витрат'!$A$29,IF(H88='Категорія витрат'!$B$30,'Категорія витрат'!$A$30,IF(H88='Категорія витрат'!$B$31,'Категорія витрат'!$A$31,""))))))))))))))))))))))))))))))</f>
        <v/>
      </c>
      <c r="H88" s="837"/>
      <c r="I88" s="568"/>
      <c r="J88" s="71"/>
      <c r="K88" s="166">
        <f t="shared" si="13"/>
        <v>0</v>
      </c>
      <c r="L88" s="563"/>
      <c r="M88" s="564"/>
      <c r="N88" s="71">
        <f t="shared" si="14"/>
        <v>0</v>
      </c>
      <c r="O88" s="835">
        <f>IF(I88='Категорія витрат'!$G$2,ROUND(N88*0.22,2),IF(I88='Категорія витрат'!$G$4,ROUND(N88*0.22,2),IF(I88='Категорія витрат'!$G$5,ROUND(N88*0.22,2),IF(I88='Категорія витрат'!$G$3,ROUND(N88*0.0841,2),0))))</f>
        <v>0</v>
      </c>
      <c r="P88" s="565">
        <f t="shared" si="15"/>
        <v>0</v>
      </c>
      <c r="Q88" s="566"/>
      <c r="R88" s="566"/>
      <c r="S88" s="566"/>
      <c r="T88" s="566"/>
      <c r="U88" s="566"/>
      <c r="V88" s="566"/>
      <c r="W88" s="566"/>
      <c r="X88" s="566"/>
      <c r="Y88" s="566"/>
      <c r="Z88" s="566"/>
      <c r="AA88" s="566"/>
      <c r="AB88" s="566"/>
      <c r="AC88" s="167">
        <f t="shared" si="16"/>
        <v>0</v>
      </c>
      <c r="AD88" s="167">
        <f t="shared" si="17"/>
        <v>0</v>
      </c>
      <c r="AE88" s="167">
        <f t="shared" si="18"/>
        <v>0</v>
      </c>
      <c r="AF88" s="167">
        <f t="shared" si="19"/>
        <v>0</v>
      </c>
      <c r="AG88" s="167">
        <f t="shared" si="20"/>
        <v>0</v>
      </c>
      <c r="AH88" s="167">
        <f t="shared" si="21"/>
        <v>0</v>
      </c>
      <c r="AI88" s="167">
        <f t="shared" si="22"/>
        <v>0</v>
      </c>
      <c r="AJ88" s="167">
        <f t="shared" si="23"/>
        <v>0</v>
      </c>
      <c r="AK88" s="567"/>
      <c r="AL88" s="567"/>
      <c r="AM88" s="168"/>
    </row>
    <row r="89" spans="1:39" s="169" customFormat="1">
      <c r="A89" s="560">
        <v>85</v>
      </c>
      <c r="B89" s="560" t="str">
        <f t="shared" si="12"/>
        <v>Альянс</v>
      </c>
      <c r="C89" s="561" t="s">
        <v>695</v>
      </c>
      <c r="D89" s="905"/>
      <c r="E89" s="905"/>
      <c r="F89" s="933"/>
      <c r="G89" s="562" t="str">
        <f>IF(H89='Категорія витрат'!$B$2,'Категорія витрат'!$A$2,IF(H89='Категорія витрат'!$B$3,'Категорія витрат'!$A$3,IF(H89='Категорія витрат'!$B$4,'Категорія витрат'!$A$4,IF(H89='Категорія витрат'!$B$5,'Категорія витрат'!$A$5,IF(H89='Категорія витрат'!$B$6,'Категорія витрат'!$A$6,IF(H89='Категорія витрат'!$B$7,'Категорія витрат'!$A$7,IF(H89='Категорія витрат'!$B$8,'Категорія витрат'!$A$8,IF(H89='Категорія витрат'!$B$9,'Категорія витрат'!$A$9,IF(H89='Категорія витрат'!$B$10,'Категорія витрат'!$A$10,IF(H89='Категорія витрат'!$B$11,'Категорія витрат'!$A$11,IF(H89='Категорія витрат'!$B$12,'Категорія витрат'!$A$12,IF(H89='Категорія витрат'!$B$13,'Категорія витрат'!$A$13,IF(H89='Категорія витрат'!$B$14,'Категорія витрат'!$A$14,IF(H89='Категорія витрат'!$B$15,'Категорія витрат'!$A$15,IF(H89='Категорія витрат'!$B$16,'Категорія витрат'!$A$16,IF(H89='Категорія витрат'!$B$17,'Категорія витрат'!$A$17,IF(H89='Категорія витрат'!$B$18,'Категорія витрат'!$A$18,IF(H89='Категорія витрат'!$B$19,'Категорія витрат'!$A$19,IF(H89='Категорія витрат'!$B$20,'Категорія витрат'!$A$20,IF(H89='Категорія витрат'!$B$21,'Категорія витрат'!$A$21,IF(H89='Категорія витрат'!$B$22,'Категорія витрат'!$A$22,IF(H89='Категорія витрат'!$B$23,'Категорія витрат'!$A$23,IF(H89='Категорія витрат'!$B$24,'Категорія витрат'!$A$24,IF(H89='Категорія витрат'!$B$25,'Категорія витрат'!$A$25,IF(H89='Категорія витрат'!$B$26,'Категорія витрат'!$A$26,IF(H89='Категорія витрат'!$B$27,'Категорія витрат'!$A$27,IF(H89='Категорія витрат'!$B$28,'Категорія витрат'!$A$28,IF(H89='Категорія витрат'!$B$29,'Категорія витрат'!$A$29,IF(H89='Категорія витрат'!$B$30,'Категорія витрат'!$A$30,IF(H89='Категорія витрат'!$B$31,'Категорія витрат'!$A$31,""))))))))))))))))))))))))))))))</f>
        <v/>
      </c>
      <c r="H89" s="837"/>
      <c r="I89" s="568"/>
      <c r="J89" s="71"/>
      <c r="K89" s="166">
        <f t="shared" si="13"/>
        <v>0</v>
      </c>
      <c r="L89" s="563"/>
      <c r="M89" s="564"/>
      <c r="N89" s="71">
        <f t="shared" si="14"/>
        <v>0</v>
      </c>
      <c r="O89" s="835">
        <f>IF(I89='Категорія витрат'!$G$2,ROUND(N89*0.22,2),IF(I89='Категорія витрат'!$G$4,ROUND(N89*0.22,2),IF(I89='Категорія витрат'!$G$5,ROUND(N89*0.22,2),IF(I89='Категорія витрат'!$G$3,ROUND(N89*0.0841,2),0))))</f>
        <v>0</v>
      </c>
      <c r="P89" s="565">
        <f t="shared" si="15"/>
        <v>0</v>
      </c>
      <c r="Q89" s="566"/>
      <c r="R89" s="566"/>
      <c r="S89" s="566"/>
      <c r="T89" s="566"/>
      <c r="U89" s="566"/>
      <c r="V89" s="566"/>
      <c r="W89" s="566"/>
      <c r="X89" s="566"/>
      <c r="Y89" s="566"/>
      <c r="Z89" s="566"/>
      <c r="AA89" s="566"/>
      <c r="AB89" s="566"/>
      <c r="AC89" s="167">
        <f t="shared" si="16"/>
        <v>0</v>
      </c>
      <c r="AD89" s="167">
        <f t="shared" si="17"/>
        <v>0</v>
      </c>
      <c r="AE89" s="167">
        <f t="shared" si="18"/>
        <v>0</v>
      </c>
      <c r="AF89" s="167">
        <f t="shared" si="19"/>
        <v>0</v>
      </c>
      <c r="AG89" s="167">
        <f t="shared" si="20"/>
        <v>0</v>
      </c>
      <c r="AH89" s="167">
        <f t="shared" si="21"/>
        <v>0</v>
      </c>
      <c r="AI89" s="167">
        <f t="shared" si="22"/>
        <v>0</v>
      </c>
      <c r="AJ89" s="167">
        <f t="shared" si="23"/>
        <v>0</v>
      </c>
      <c r="AK89" s="567"/>
      <c r="AL89" s="567"/>
      <c r="AM89" s="168"/>
    </row>
    <row r="90" spans="1:39" s="169" customFormat="1">
      <c r="A90" s="560">
        <v>86</v>
      </c>
      <c r="B90" s="560" t="str">
        <f t="shared" si="12"/>
        <v>Альянс</v>
      </c>
      <c r="C90" s="561" t="s">
        <v>695</v>
      </c>
      <c r="D90" s="905"/>
      <c r="E90" s="905"/>
      <c r="F90" s="933"/>
      <c r="G90" s="562" t="str">
        <f>IF(H90='Категорія витрат'!$B$2,'Категорія витрат'!$A$2,IF(H90='Категорія витрат'!$B$3,'Категорія витрат'!$A$3,IF(H90='Категорія витрат'!$B$4,'Категорія витрат'!$A$4,IF(H90='Категорія витрат'!$B$5,'Категорія витрат'!$A$5,IF(H90='Категорія витрат'!$B$6,'Категорія витрат'!$A$6,IF(H90='Категорія витрат'!$B$7,'Категорія витрат'!$A$7,IF(H90='Категорія витрат'!$B$8,'Категорія витрат'!$A$8,IF(H90='Категорія витрат'!$B$9,'Категорія витрат'!$A$9,IF(H90='Категорія витрат'!$B$10,'Категорія витрат'!$A$10,IF(H90='Категорія витрат'!$B$11,'Категорія витрат'!$A$11,IF(H90='Категорія витрат'!$B$12,'Категорія витрат'!$A$12,IF(H90='Категорія витрат'!$B$13,'Категорія витрат'!$A$13,IF(H90='Категорія витрат'!$B$14,'Категорія витрат'!$A$14,IF(H90='Категорія витрат'!$B$15,'Категорія витрат'!$A$15,IF(H90='Категорія витрат'!$B$16,'Категорія витрат'!$A$16,IF(H90='Категорія витрат'!$B$17,'Категорія витрат'!$A$17,IF(H90='Категорія витрат'!$B$18,'Категорія витрат'!$A$18,IF(H90='Категорія витрат'!$B$19,'Категорія витрат'!$A$19,IF(H90='Категорія витрат'!$B$20,'Категорія витрат'!$A$20,IF(H90='Категорія витрат'!$B$21,'Категорія витрат'!$A$21,IF(H90='Категорія витрат'!$B$22,'Категорія витрат'!$A$22,IF(H90='Категорія витрат'!$B$23,'Категорія витрат'!$A$23,IF(H90='Категорія витрат'!$B$24,'Категорія витрат'!$A$24,IF(H90='Категорія витрат'!$B$25,'Категорія витрат'!$A$25,IF(H90='Категорія витрат'!$B$26,'Категорія витрат'!$A$26,IF(H90='Категорія витрат'!$B$27,'Категорія витрат'!$A$27,IF(H90='Категорія витрат'!$B$28,'Категорія витрат'!$A$28,IF(H90='Категорія витрат'!$B$29,'Категорія витрат'!$A$29,IF(H90='Категорія витрат'!$B$30,'Категорія витрат'!$A$30,IF(H90='Категорія витрат'!$B$31,'Категорія витрат'!$A$31,""))))))))))))))))))))))))))))))</f>
        <v/>
      </c>
      <c r="H90" s="837"/>
      <c r="I90" s="568"/>
      <c r="J90" s="71"/>
      <c r="K90" s="166">
        <f t="shared" si="13"/>
        <v>0</v>
      </c>
      <c r="L90" s="563"/>
      <c r="M90" s="564"/>
      <c r="N90" s="71">
        <f t="shared" si="14"/>
        <v>0</v>
      </c>
      <c r="O90" s="835">
        <f>IF(I90='Категорія витрат'!$G$2,ROUND(N90*0.22,2),IF(I90='Категорія витрат'!$G$4,ROUND(N90*0.22,2),IF(I90='Категорія витрат'!$G$5,ROUND(N90*0.22,2),IF(I90='Категорія витрат'!$G$3,ROUND(N90*0.0841,2),0))))</f>
        <v>0</v>
      </c>
      <c r="P90" s="565">
        <f t="shared" si="15"/>
        <v>0</v>
      </c>
      <c r="Q90" s="566"/>
      <c r="R90" s="566"/>
      <c r="S90" s="566"/>
      <c r="T90" s="566"/>
      <c r="U90" s="566"/>
      <c r="V90" s="566"/>
      <c r="W90" s="566"/>
      <c r="X90" s="566"/>
      <c r="Y90" s="566"/>
      <c r="Z90" s="566"/>
      <c r="AA90" s="566"/>
      <c r="AB90" s="566"/>
      <c r="AC90" s="167">
        <f t="shared" si="16"/>
        <v>0</v>
      </c>
      <c r="AD90" s="167">
        <f t="shared" si="17"/>
        <v>0</v>
      </c>
      <c r="AE90" s="167">
        <f t="shared" si="18"/>
        <v>0</v>
      </c>
      <c r="AF90" s="167">
        <f t="shared" si="19"/>
        <v>0</v>
      </c>
      <c r="AG90" s="167">
        <f t="shared" si="20"/>
        <v>0</v>
      </c>
      <c r="AH90" s="167">
        <f t="shared" si="21"/>
        <v>0</v>
      </c>
      <c r="AI90" s="167">
        <f t="shared" si="22"/>
        <v>0</v>
      </c>
      <c r="AJ90" s="167">
        <f t="shared" si="23"/>
        <v>0</v>
      </c>
      <c r="AK90" s="567"/>
      <c r="AL90" s="567"/>
      <c r="AM90" s="168"/>
    </row>
    <row r="91" spans="1:39" s="169" customFormat="1">
      <c r="A91" s="560">
        <v>87</v>
      </c>
      <c r="B91" s="560" t="str">
        <f t="shared" si="12"/>
        <v>Альянс</v>
      </c>
      <c r="C91" s="561" t="s">
        <v>695</v>
      </c>
      <c r="D91" s="905"/>
      <c r="E91" s="905"/>
      <c r="F91" s="933"/>
      <c r="G91" s="562" t="str">
        <f>IF(H91='Категорія витрат'!$B$2,'Категорія витрат'!$A$2,IF(H91='Категорія витрат'!$B$3,'Категорія витрат'!$A$3,IF(H91='Категорія витрат'!$B$4,'Категорія витрат'!$A$4,IF(H91='Категорія витрат'!$B$5,'Категорія витрат'!$A$5,IF(H91='Категорія витрат'!$B$6,'Категорія витрат'!$A$6,IF(H91='Категорія витрат'!$B$7,'Категорія витрат'!$A$7,IF(H91='Категорія витрат'!$B$8,'Категорія витрат'!$A$8,IF(H91='Категорія витрат'!$B$9,'Категорія витрат'!$A$9,IF(H91='Категорія витрат'!$B$10,'Категорія витрат'!$A$10,IF(H91='Категорія витрат'!$B$11,'Категорія витрат'!$A$11,IF(H91='Категорія витрат'!$B$12,'Категорія витрат'!$A$12,IF(H91='Категорія витрат'!$B$13,'Категорія витрат'!$A$13,IF(H91='Категорія витрат'!$B$14,'Категорія витрат'!$A$14,IF(H91='Категорія витрат'!$B$15,'Категорія витрат'!$A$15,IF(H91='Категорія витрат'!$B$16,'Категорія витрат'!$A$16,IF(H91='Категорія витрат'!$B$17,'Категорія витрат'!$A$17,IF(H91='Категорія витрат'!$B$18,'Категорія витрат'!$A$18,IF(H91='Категорія витрат'!$B$19,'Категорія витрат'!$A$19,IF(H91='Категорія витрат'!$B$20,'Категорія витрат'!$A$20,IF(H91='Категорія витрат'!$B$21,'Категорія витрат'!$A$21,IF(H91='Категорія витрат'!$B$22,'Категорія витрат'!$A$22,IF(H91='Категорія витрат'!$B$23,'Категорія витрат'!$A$23,IF(H91='Категорія витрат'!$B$24,'Категорія витрат'!$A$24,IF(H91='Категорія витрат'!$B$25,'Категорія витрат'!$A$25,IF(H91='Категорія витрат'!$B$26,'Категорія витрат'!$A$26,IF(H91='Категорія витрат'!$B$27,'Категорія витрат'!$A$27,IF(H91='Категорія витрат'!$B$28,'Категорія витрат'!$A$28,IF(H91='Категорія витрат'!$B$29,'Категорія витрат'!$A$29,IF(H91='Категорія витрат'!$B$30,'Категорія витрат'!$A$30,IF(H91='Категорія витрат'!$B$31,'Категорія витрат'!$A$31,""))))))))))))))))))))))))))))))</f>
        <v/>
      </c>
      <c r="H91" s="837"/>
      <c r="I91" s="568"/>
      <c r="J91" s="71"/>
      <c r="K91" s="166">
        <f t="shared" si="13"/>
        <v>0</v>
      </c>
      <c r="L91" s="563"/>
      <c r="M91" s="564"/>
      <c r="N91" s="71">
        <f t="shared" si="14"/>
        <v>0</v>
      </c>
      <c r="O91" s="835">
        <f>IF(I91='Категорія витрат'!$G$2,ROUND(N91*0.22,2),IF(I91='Категорія витрат'!$G$4,ROUND(N91*0.22,2),IF(I91='Категорія витрат'!$G$5,ROUND(N91*0.22,2),IF(I91='Категорія витрат'!$G$3,ROUND(N91*0.0841,2),0))))</f>
        <v>0</v>
      </c>
      <c r="P91" s="565">
        <f t="shared" si="15"/>
        <v>0</v>
      </c>
      <c r="Q91" s="566"/>
      <c r="R91" s="566"/>
      <c r="S91" s="566"/>
      <c r="T91" s="566"/>
      <c r="U91" s="566"/>
      <c r="V91" s="566"/>
      <c r="W91" s="566"/>
      <c r="X91" s="566"/>
      <c r="Y91" s="566"/>
      <c r="Z91" s="566"/>
      <c r="AA91" s="566"/>
      <c r="AB91" s="566"/>
      <c r="AC91" s="167">
        <f t="shared" si="16"/>
        <v>0</v>
      </c>
      <c r="AD91" s="167">
        <f t="shared" si="17"/>
        <v>0</v>
      </c>
      <c r="AE91" s="167">
        <f t="shared" si="18"/>
        <v>0</v>
      </c>
      <c r="AF91" s="167">
        <f t="shared" si="19"/>
        <v>0</v>
      </c>
      <c r="AG91" s="167">
        <f t="shared" si="20"/>
        <v>0</v>
      </c>
      <c r="AH91" s="167">
        <f t="shared" si="21"/>
        <v>0</v>
      </c>
      <c r="AI91" s="167">
        <f t="shared" si="22"/>
        <v>0</v>
      </c>
      <c r="AJ91" s="167">
        <f t="shared" si="23"/>
        <v>0</v>
      </c>
      <c r="AK91" s="567"/>
      <c r="AL91" s="567"/>
      <c r="AM91" s="168"/>
    </row>
    <row r="92" spans="1:39" s="169" customFormat="1">
      <c r="A92" s="560">
        <v>88</v>
      </c>
      <c r="B92" s="560" t="str">
        <f t="shared" si="12"/>
        <v>Альянс</v>
      </c>
      <c r="C92" s="561" t="s">
        <v>695</v>
      </c>
      <c r="D92" s="905"/>
      <c r="E92" s="905"/>
      <c r="F92" s="933"/>
      <c r="G92" s="562" t="str">
        <f>IF(H92='Категорія витрат'!$B$2,'Категорія витрат'!$A$2,IF(H92='Категорія витрат'!$B$3,'Категорія витрат'!$A$3,IF(H92='Категорія витрат'!$B$4,'Категорія витрат'!$A$4,IF(H92='Категорія витрат'!$B$5,'Категорія витрат'!$A$5,IF(H92='Категорія витрат'!$B$6,'Категорія витрат'!$A$6,IF(H92='Категорія витрат'!$B$7,'Категорія витрат'!$A$7,IF(H92='Категорія витрат'!$B$8,'Категорія витрат'!$A$8,IF(H92='Категорія витрат'!$B$9,'Категорія витрат'!$A$9,IF(H92='Категорія витрат'!$B$10,'Категорія витрат'!$A$10,IF(H92='Категорія витрат'!$B$11,'Категорія витрат'!$A$11,IF(H92='Категорія витрат'!$B$12,'Категорія витрат'!$A$12,IF(H92='Категорія витрат'!$B$13,'Категорія витрат'!$A$13,IF(H92='Категорія витрат'!$B$14,'Категорія витрат'!$A$14,IF(H92='Категорія витрат'!$B$15,'Категорія витрат'!$A$15,IF(H92='Категорія витрат'!$B$16,'Категорія витрат'!$A$16,IF(H92='Категорія витрат'!$B$17,'Категорія витрат'!$A$17,IF(H92='Категорія витрат'!$B$18,'Категорія витрат'!$A$18,IF(H92='Категорія витрат'!$B$19,'Категорія витрат'!$A$19,IF(H92='Категорія витрат'!$B$20,'Категорія витрат'!$A$20,IF(H92='Категорія витрат'!$B$21,'Категорія витрат'!$A$21,IF(H92='Категорія витрат'!$B$22,'Категорія витрат'!$A$22,IF(H92='Категорія витрат'!$B$23,'Категорія витрат'!$A$23,IF(H92='Категорія витрат'!$B$24,'Категорія витрат'!$A$24,IF(H92='Категорія витрат'!$B$25,'Категорія витрат'!$A$25,IF(H92='Категорія витрат'!$B$26,'Категорія витрат'!$A$26,IF(H92='Категорія витрат'!$B$27,'Категорія витрат'!$A$27,IF(H92='Категорія витрат'!$B$28,'Категорія витрат'!$A$28,IF(H92='Категорія витрат'!$B$29,'Категорія витрат'!$A$29,IF(H92='Категорія витрат'!$B$30,'Категорія витрат'!$A$30,IF(H92='Категорія витрат'!$B$31,'Категорія витрат'!$A$31,""))))))))))))))))))))))))))))))</f>
        <v/>
      </c>
      <c r="H92" s="837"/>
      <c r="I92" s="568"/>
      <c r="J92" s="71"/>
      <c r="K92" s="166">
        <f t="shared" si="13"/>
        <v>0</v>
      </c>
      <c r="L92" s="563"/>
      <c r="M92" s="564"/>
      <c r="N92" s="71">
        <f t="shared" si="14"/>
        <v>0</v>
      </c>
      <c r="O92" s="835">
        <f>IF(I92='Категорія витрат'!$G$2,ROUND(N92*0.22,2),IF(I92='Категорія витрат'!$G$4,ROUND(N92*0.22,2),IF(I92='Категорія витрат'!$G$5,ROUND(N92*0.22,2),IF(I92='Категорія витрат'!$G$3,ROUND(N92*0.0841,2),0))))</f>
        <v>0</v>
      </c>
      <c r="P92" s="565">
        <f t="shared" si="15"/>
        <v>0</v>
      </c>
      <c r="Q92" s="566"/>
      <c r="R92" s="566"/>
      <c r="S92" s="566"/>
      <c r="T92" s="566"/>
      <c r="U92" s="566"/>
      <c r="V92" s="566"/>
      <c r="W92" s="566"/>
      <c r="X92" s="566"/>
      <c r="Y92" s="566"/>
      <c r="Z92" s="566"/>
      <c r="AA92" s="566"/>
      <c r="AB92" s="566"/>
      <c r="AC92" s="167">
        <f t="shared" si="16"/>
        <v>0</v>
      </c>
      <c r="AD92" s="167">
        <f t="shared" si="17"/>
        <v>0</v>
      </c>
      <c r="AE92" s="167">
        <f t="shared" si="18"/>
        <v>0</v>
      </c>
      <c r="AF92" s="167">
        <f t="shared" si="19"/>
        <v>0</v>
      </c>
      <c r="AG92" s="167">
        <f t="shared" si="20"/>
        <v>0</v>
      </c>
      <c r="AH92" s="167">
        <f t="shared" si="21"/>
        <v>0</v>
      </c>
      <c r="AI92" s="167">
        <f t="shared" si="22"/>
        <v>0</v>
      </c>
      <c r="AJ92" s="167">
        <f t="shared" si="23"/>
        <v>0</v>
      </c>
      <c r="AK92" s="567"/>
      <c r="AL92" s="567"/>
      <c r="AM92" s="168"/>
    </row>
    <row r="93" spans="1:39" s="169" customFormat="1">
      <c r="A93" s="560">
        <v>89</v>
      </c>
      <c r="B93" s="560" t="str">
        <f t="shared" si="12"/>
        <v>Альянс</v>
      </c>
      <c r="C93" s="561" t="s">
        <v>695</v>
      </c>
      <c r="D93" s="905"/>
      <c r="E93" s="905"/>
      <c r="F93" s="933"/>
      <c r="G93" s="562" t="str">
        <f>IF(H93='Категорія витрат'!$B$2,'Категорія витрат'!$A$2,IF(H93='Категорія витрат'!$B$3,'Категорія витрат'!$A$3,IF(H93='Категорія витрат'!$B$4,'Категорія витрат'!$A$4,IF(H93='Категорія витрат'!$B$5,'Категорія витрат'!$A$5,IF(H93='Категорія витрат'!$B$6,'Категорія витрат'!$A$6,IF(H93='Категорія витрат'!$B$7,'Категорія витрат'!$A$7,IF(H93='Категорія витрат'!$B$8,'Категорія витрат'!$A$8,IF(H93='Категорія витрат'!$B$9,'Категорія витрат'!$A$9,IF(H93='Категорія витрат'!$B$10,'Категорія витрат'!$A$10,IF(H93='Категорія витрат'!$B$11,'Категорія витрат'!$A$11,IF(H93='Категорія витрат'!$B$12,'Категорія витрат'!$A$12,IF(H93='Категорія витрат'!$B$13,'Категорія витрат'!$A$13,IF(H93='Категорія витрат'!$B$14,'Категорія витрат'!$A$14,IF(H93='Категорія витрат'!$B$15,'Категорія витрат'!$A$15,IF(H93='Категорія витрат'!$B$16,'Категорія витрат'!$A$16,IF(H93='Категорія витрат'!$B$17,'Категорія витрат'!$A$17,IF(H93='Категорія витрат'!$B$18,'Категорія витрат'!$A$18,IF(H93='Категорія витрат'!$B$19,'Категорія витрат'!$A$19,IF(H93='Категорія витрат'!$B$20,'Категорія витрат'!$A$20,IF(H93='Категорія витрат'!$B$21,'Категорія витрат'!$A$21,IF(H93='Категорія витрат'!$B$22,'Категорія витрат'!$A$22,IF(H93='Категорія витрат'!$B$23,'Категорія витрат'!$A$23,IF(H93='Категорія витрат'!$B$24,'Категорія витрат'!$A$24,IF(H93='Категорія витрат'!$B$25,'Категорія витрат'!$A$25,IF(H93='Категорія витрат'!$B$26,'Категорія витрат'!$A$26,IF(H93='Категорія витрат'!$B$27,'Категорія витрат'!$A$27,IF(H93='Категорія витрат'!$B$28,'Категорія витрат'!$A$28,IF(H93='Категорія витрат'!$B$29,'Категорія витрат'!$A$29,IF(H93='Категорія витрат'!$B$30,'Категорія витрат'!$A$30,IF(H93='Категорія витрат'!$B$31,'Категорія витрат'!$A$31,""))))))))))))))))))))))))))))))</f>
        <v/>
      </c>
      <c r="H93" s="837"/>
      <c r="I93" s="568"/>
      <c r="J93" s="71"/>
      <c r="K93" s="166">
        <v>20</v>
      </c>
      <c r="L93" s="563"/>
      <c r="M93" s="564"/>
      <c r="N93" s="71">
        <f t="shared" si="14"/>
        <v>0</v>
      </c>
      <c r="O93" s="835">
        <f>IF(I93='Категорія витрат'!$G$2,ROUND(N93*0.22,2),IF(I93='Категорія витрат'!$G$4,ROUND(N93*0.22,2),IF(I93='Категорія витрат'!$G$5,ROUND(N93*0.22,2),IF(I93='Категорія витрат'!$G$3,ROUND(N93*0.0841,2),0))))</f>
        <v>0</v>
      </c>
      <c r="P93" s="565">
        <f>(N93+O93)*K93</f>
        <v>0</v>
      </c>
      <c r="Q93" s="566"/>
      <c r="R93" s="566"/>
      <c r="S93" s="566"/>
      <c r="T93" s="566"/>
      <c r="U93" s="566"/>
      <c r="V93" s="566"/>
      <c r="W93" s="566"/>
      <c r="X93" s="566"/>
      <c r="Y93" s="566"/>
      <c r="Z93" s="566"/>
      <c r="AA93" s="566"/>
      <c r="AB93" s="566"/>
      <c r="AC93" s="167">
        <f t="shared" si="16"/>
        <v>0</v>
      </c>
      <c r="AD93" s="167">
        <f t="shared" si="17"/>
        <v>0</v>
      </c>
      <c r="AE93" s="167">
        <f t="shared" si="18"/>
        <v>0</v>
      </c>
      <c r="AF93" s="167">
        <f t="shared" si="19"/>
        <v>0</v>
      </c>
      <c r="AG93" s="167">
        <f t="shared" si="20"/>
        <v>0</v>
      </c>
      <c r="AH93" s="167">
        <f t="shared" si="21"/>
        <v>0</v>
      </c>
      <c r="AI93" s="167">
        <f t="shared" si="22"/>
        <v>0</v>
      </c>
      <c r="AJ93" s="167">
        <f t="shared" si="23"/>
        <v>0</v>
      </c>
      <c r="AK93" s="567"/>
      <c r="AL93" s="567"/>
      <c r="AM93" s="168"/>
    </row>
    <row r="94" spans="1:39" s="169" customFormat="1">
      <c r="A94" s="560">
        <v>90</v>
      </c>
      <c r="B94" s="560" t="str">
        <f t="shared" si="12"/>
        <v>Альянс</v>
      </c>
      <c r="C94" s="561" t="s">
        <v>695</v>
      </c>
      <c r="D94" s="905"/>
      <c r="E94" s="905"/>
      <c r="F94" s="933"/>
      <c r="G94" s="562" t="str">
        <f>IF(H94='Категорія витрат'!$B$2,'Категорія витрат'!$A$2,IF(H94='Категорія витрат'!$B$3,'Категорія витрат'!$A$3,IF(H94='Категорія витрат'!$B$4,'Категорія витрат'!$A$4,IF(H94='Категорія витрат'!$B$5,'Категорія витрат'!$A$5,IF(H94='Категорія витрат'!$B$6,'Категорія витрат'!$A$6,IF(H94='Категорія витрат'!$B$7,'Категорія витрат'!$A$7,IF(H94='Категорія витрат'!$B$8,'Категорія витрат'!$A$8,IF(H94='Категорія витрат'!$B$9,'Категорія витрат'!$A$9,IF(H94='Категорія витрат'!$B$10,'Категорія витрат'!$A$10,IF(H94='Категорія витрат'!$B$11,'Категорія витрат'!$A$11,IF(H94='Категорія витрат'!$B$12,'Категорія витрат'!$A$12,IF(H94='Категорія витрат'!$B$13,'Категорія витрат'!$A$13,IF(H94='Категорія витрат'!$B$14,'Категорія витрат'!$A$14,IF(H94='Категорія витрат'!$B$15,'Категорія витрат'!$A$15,IF(H94='Категорія витрат'!$B$16,'Категорія витрат'!$A$16,IF(H94='Категорія витрат'!$B$17,'Категорія витрат'!$A$17,IF(H94='Категорія витрат'!$B$18,'Категорія витрат'!$A$18,IF(H94='Категорія витрат'!$B$19,'Категорія витрат'!$A$19,IF(H94='Категорія витрат'!$B$20,'Категорія витрат'!$A$20,IF(H94='Категорія витрат'!$B$21,'Категорія витрат'!$A$21,IF(H94='Категорія витрат'!$B$22,'Категорія витрат'!$A$22,IF(H94='Категорія витрат'!$B$23,'Категорія витрат'!$A$23,IF(H94='Категорія витрат'!$B$24,'Категорія витрат'!$A$24,IF(H94='Категорія витрат'!$B$25,'Категорія витрат'!$A$25,IF(H94='Категорія витрат'!$B$26,'Категорія витрат'!$A$26,IF(H94='Категорія витрат'!$B$27,'Категорія витрат'!$A$27,IF(H94='Категорія витрат'!$B$28,'Категорія витрат'!$A$28,IF(H94='Категорія витрат'!$B$29,'Категорія витрат'!$A$29,IF(H94='Категорія витрат'!$B$30,'Категорія витрат'!$A$30,IF(H94='Категорія витрат'!$B$31,'Категорія витрат'!$A$31,""))))))))))))))))))))))))))))))</f>
        <v/>
      </c>
      <c r="H94" s="837"/>
      <c r="I94" s="568"/>
      <c r="J94" s="71"/>
      <c r="K94" s="166">
        <f t="shared" si="13"/>
        <v>0</v>
      </c>
      <c r="L94" s="563"/>
      <c r="M94" s="564"/>
      <c r="N94" s="71">
        <f t="shared" si="14"/>
        <v>0</v>
      </c>
      <c r="O94" s="835">
        <f>IF(I94='Категорія витрат'!$G$2,ROUND(N94*0.22,2),IF(I94='Категорія витрат'!$G$4,ROUND(N94*0.22,2),IF(I94='Категорія витрат'!$G$5,ROUND(N94*0.22,2),IF(I94='Категорія витрат'!$G$3,ROUND(N94*0.0841,2),0))))</f>
        <v>0</v>
      </c>
      <c r="P94" s="565">
        <f t="shared" si="15"/>
        <v>0</v>
      </c>
      <c r="Q94" s="566"/>
      <c r="R94" s="566"/>
      <c r="S94" s="566"/>
      <c r="T94" s="566"/>
      <c r="U94" s="566"/>
      <c r="V94" s="566"/>
      <c r="W94" s="566"/>
      <c r="X94" s="566"/>
      <c r="Y94" s="566"/>
      <c r="Z94" s="566"/>
      <c r="AA94" s="566"/>
      <c r="AB94" s="566"/>
      <c r="AC94" s="167">
        <f t="shared" si="16"/>
        <v>0</v>
      </c>
      <c r="AD94" s="167">
        <f t="shared" si="17"/>
        <v>0</v>
      </c>
      <c r="AE94" s="167">
        <f t="shared" si="18"/>
        <v>0</v>
      </c>
      <c r="AF94" s="167">
        <f t="shared" si="19"/>
        <v>0</v>
      </c>
      <c r="AG94" s="167">
        <f t="shared" si="20"/>
        <v>0</v>
      </c>
      <c r="AH94" s="167">
        <f t="shared" si="21"/>
        <v>0</v>
      </c>
      <c r="AI94" s="167">
        <f t="shared" si="22"/>
        <v>0</v>
      </c>
      <c r="AJ94" s="167">
        <f t="shared" si="23"/>
        <v>0</v>
      </c>
      <c r="AK94" s="567"/>
      <c r="AL94" s="567"/>
      <c r="AM94" s="168"/>
    </row>
    <row r="95" spans="1:39" s="169" customFormat="1">
      <c r="A95" s="560">
        <v>91</v>
      </c>
      <c r="B95" s="560" t="str">
        <f t="shared" si="12"/>
        <v>Альянс</v>
      </c>
      <c r="C95" s="561" t="s">
        <v>695</v>
      </c>
      <c r="D95" s="905"/>
      <c r="E95" s="905"/>
      <c r="F95" s="933"/>
      <c r="G95" s="562" t="str">
        <f>IF(H95='Категорія витрат'!$B$2,'Категорія витрат'!$A$2,IF(H95='Категорія витрат'!$B$3,'Категорія витрат'!$A$3,IF(H95='Категорія витрат'!$B$4,'Категорія витрат'!$A$4,IF(H95='Категорія витрат'!$B$5,'Категорія витрат'!$A$5,IF(H95='Категорія витрат'!$B$6,'Категорія витрат'!$A$6,IF(H95='Категорія витрат'!$B$7,'Категорія витрат'!$A$7,IF(H95='Категорія витрат'!$B$8,'Категорія витрат'!$A$8,IF(H95='Категорія витрат'!$B$9,'Категорія витрат'!$A$9,IF(H95='Категорія витрат'!$B$10,'Категорія витрат'!$A$10,IF(H95='Категорія витрат'!$B$11,'Категорія витрат'!$A$11,IF(H95='Категорія витрат'!$B$12,'Категорія витрат'!$A$12,IF(H95='Категорія витрат'!$B$13,'Категорія витрат'!$A$13,IF(H95='Категорія витрат'!$B$14,'Категорія витрат'!$A$14,IF(H95='Категорія витрат'!$B$15,'Категорія витрат'!$A$15,IF(H95='Категорія витрат'!$B$16,'Категорія витрат'!$A$16,IF(H95='Категорія витрат'!$B$17,'Категорія витрат'!$A$17,IF(H95='Категорія витрат'!$B$18,'Категорія витрат'!$A$18,IF(H95='Категорія витрат'!$B$19,'Категорія витрат'!$A$19,IF(H95='Категорія витрат'!$B$20,'Категорія витрат'!$A$20,IF(H95='Категорія витрат'!$B$21,'Категорія витрат'!$A$21,IF(H95='Категорія витрат'!$B$22,'Категорія витрат'!$A$22,IF(H95='Категорія витрат'!$B$23,'Категорія витрат'!$A$23,IF(H95='Категорія витрат'!$B$24,'Категорія витрат'!$A$24,IF(H95='Категорія витрат'!$B$25,'Категорія витрат'!$A$25,IF(H95='Категорія витрат'!$B$26,'Категорія витрат'!$A$26,IF(H95='Категорія витрат'!$B$27,'Категорія витрат'!$A$27,IF(H95='Категорія витрат'!$B$28,'Категорія витрат'!$A$28,IF(H95='Категорія витрат'!$B$29,'Категорія витрат'!$A$29,IF(H95='Категорія витрат'!$B$30,'Категорія витрат'!$A$30,IF(H95='Категорія витрат'!$B$31,'Категорія витрат'!$A$31,""))))))))))))))))))))))))))))))</f>
        <v/>
      </c>
      <c r="H95" s="837"/>
      <c r="I95" s="568"/>
      <c r="J95" s="71"/>
      <c r="K95" s="166">
        <f t="shared" si="13"/>
        <v>0</v>
      </c>
      <c r="L95" s="563"/>
      <c r="M95" s="564"/>
      <c r="N95" s="71">
        <f t="shared" si="14"/>
        <v>0</v>
      </c>
      <c r="O95" s="835">
        <f>IF(I95='Категорія витрат'!$G$2,ROUND(N95*0.22,2),IF(I95='Категорія витрат'!$G$4,ROUND(N95*0.22,2),IF(I95='Категорія витрат'!$G$5,ROUND(N95*0.22,2),IF(I95='Категорія витрат'!$G$3,ROUND(N95*0.0841,2),0))))</f>
        <v>0</v>
      </c>
      <c r="P95" s="565">
        <f t="shared" si="15"/>
        <v>0</v>
      </c>
      <c r="Q95" s="566"/>
      <c r="R95" s="566"/>
      <c r="S95" s="566"/>
      <c r="T95" s="566"/>
      <c r="U95" s="566"/>
      <c r="V95" s="566"/>
      <c r="W95" s="566"/>
      <c r="X95" s="566"/>
      <c r="Y95" s="566"/>
      <c r="Z95" s="566"/>
      <c r="AA95" s="566"/>
      <c r="AB95" s="566"/>
      <c r="AC95" s="167">
        <f t="shared" si="16"/>
        <v>0</v>
      </c>
      <c r="AD95" s="167">
        <f t="shared" si="17"/>
        <v>0</v>
      </c>
      <c r="AE95" s="167">
        <f t="shared" si="18"/>
        <v>0</v>
      </c>
      <c r="AF95" s="167">
        <f t="shared" si="19"/>
        <v>0</v>
      </c>
      <c r="AG95" s="167">
        <f t="shared" si="20"/>
        <v>0</v>
      </c>
      <c r="AH95" s="167">
        <f t="shared" si="21"/>
        <v>0</v>
      </c>
      <c r="AI95" s="167">
        <f t="shared" si="22"/>
        <v>0</v>
      </c>
      <c r="AJ95" s="167">
        <f t="shared" si="23"/>
        <v>0</v>
      </c>
      <c r="AK95" s="567"/>
      <c r="AL95" s="567"/>
      <c r="AM95" s="168"/>
    </row>
    <row r="96" spans="1:39" s="169" customFormat="1">
      <c r="A96" s="560">
        <v>92</v>
      </c>
      <c r="B96" s="560" t="str">
        <f t="shared" si="12"/>
        <v>Альянс</v>
      </c>
      <c r="C96" s="561" t="s">
        <v>695</v>
      </c>
      <c r="D96" s="905"/>
      <c r="E96" s="905"/>
      <c r="F96" s="933"/>
      <c r="G96" s="562" t="str">
        <f>IF(H96='Категорія витрат'!$B$2,'Категорія витрат'!$A$2,IF(H96='Категорія витрат'!$B$3,'Категорія витрат'!$A$3,IF(H96='Категорія витрат'!$B$4,'Категорія витрат'!$A$4,IF(H96='Категорія витрат'!$B$5,'Категорія витрат'!$A$5,IF(H96='Категорія витрат'!$B$6,'Категорія витрат'!$A$6,IF(H96='Категорія витрат'!$B$7,'Категорія витрат'!$A$7,IF(H96='Категорія витрат'!$B$8,'Категорія витрат'!$A$8,IF(H96='Категорія витрат'!$B$9,'Категорія витрат'!$A$9,IF(H96='Категорія витрат'!$B$10,'Категорія витрат'!$A$10,IF(H96='Категорія витрат'!$B$11,'Категорія витрат'!$A$11,IF(H96='Категорія витрат'!$B$12,'Категорія витрат'!$A$12,IF(H96='Категорія витрат'!$B$13,'Категорія витрат'!$A$13,IF(H96='Категорія витрат'!$B$14,'Категорія витрат'!$A$14,IF(H96='Категорія витрат'!$B$15,'Категорія витрат'!$A$15,IF(H96='Категорія витрат'!$B$16,'Категорія витрат'!$A$16,IF(H96='Категорія витрат'!$B$17,'Категорія витрат'!$A$17,IF(H96='Категорія витрат'!$B$18,'Категорія витрат'!$A$18,IF(H96='Категорія витрат'!$B$19,'Категорія витрат'!$A$19,IF(H96='Категорія витрат'!$B$20,'Категорія витрат'!$A$20,IF(H96='Категорія витрат'!$B$21,'Категорія витрат'!$A$21,IF(H96='Категорія витрат'!$B$22,'Категорія витрат'!$A$22,IF(H96='Категорія витрат'!$B$23,'Категорія витрат'!$A$23,IF(H96='Категорія витрат'!$B$24,'Категорія витрат'!$A$24,IF(H96='Категорія витрат'!$B$25,'Категорія витрат'!$A$25,IF(H96='Категорія витрат'!$B$26,'Категорія витрат'!$A$26,IF(H96='Категорія витрат'!$B$27,'Категорія витрат'!$A$27,IF(H96='Категорія витрат'!$B$28,'Категорія витрат'!$A$28,IF(H96='Категорія витрат'!$B$29,'Категорія витрат'!$A$29,IF(H96='Категорія витрат'!$B$30,'Категорія витрат'!$A$30,IF(H96='Категорія витрат'!$B$31,'Категорія витрат'!$A$31,""))))))))))))))))))))))))))))))</f>
        <v/>
      </c>
      <c r="H96" s="837"/>
      <c r="I96" s="568"/>
      <c r="J96" s="71"/>
      <c r="K96" s="166">
        <f t="shared" si="13"/>
        <v>0</v>
      </c>
      <c r="L96" s="563"/>
      <c r="M96" s="564"/>
      <c r="N96" s="71">
        <f t="shared" si="14"/>
        <v>0</v>
      </c>
      <c r="O96" s="835">
        <f>IF(I96='Категорія витрат'!$G$2,ROUND(N96*0.22,2),IF(I96='Категорія витрат'!$G$4,ROUND(N96*0.22,2),IF(I96='Категорія витрат'!$G$5,ROUND(N96*0.22,2),IF(I96='Категорія витрат'!$G$3,ROUND(N96*0.0841,2),0))))</f>
        <v>0</v>
      </c>
      <c r="P96" s="565">
        <f t="shared" si="15"/>
        <v>0</v>
      </c>
      <c r="Q96" s="566"/>
      <c r="R96" s="566"/>
      <c r="S96" s="566"/>
      <c r="T96" s="566"/>
      <c r="U96" s="566"/>
      <c r="V96" s="566"/>
      <c r="W96" s="566"/>
      <c r="X96" s="566"/>
      <c r="Y96" s="566"/>
      <c r="Z96" s="566"/>
      <c r="AA96" s="566"/>
      <c r="AB96" s="566"/>
      <c r="AC96" s="167">
        <f t="shared" si="16"/>
        <v>0</v>
      </c>
      <c r="AD96" s="167">
        <f t="shared" si="17"/>
        <v>0</v>
      </c>
      <c r="AE96" s="167">
        <f t="shared" si="18"/>
        <v>0</v>
      </c>
      <c r="AF96" s="167">
        <f t="shared" si="19"/>
        <v>0</v>
      </c>
      <c r="AG96" s="167">
        <f t="shared" si="20"/>
        <v>0</v>
      </c>
      <c r="AH96" s="167">
        <f t="shared" si="21"/>
        <v>0</v>
      </c>
      <c r="AI96" s="167">
        <f t="shared" si="22"/>
        <v>0</v>
      </c>
      <c r="AJ96" s="167">
        <f t="shared" si="23"/>
        <v>0</v>
      </c>
      <c r="AK96" s="567"/>
      <c r="AL96" s="567"/>
      <c r="AM96" s="168"/>
    </row>
    <row r="97" spans="1:39" s="169" customFormat="1">
      <c r="A97" s="560">
        <v>93</v>
      </c>
      <c r="B97" s="560" t="str">
        <f t="shared" si="12"/>
        <v>Альянс</v>
      </c>
      <c r="C97" s="561" t="s">
        <v>695</v>
      </c>
      <c r="D97" s="905"/>
      <c r="E97" s="905"/>
      <c r="F97" s="933"/>
      <c r="G97" s="562" t="str">
        <f>IF(H97='Категорія витрат'!$B$2,'Категорія витрат'!$A$2,IF(H97='Категорія витрат'!$B$3,'Категорія витрат'!$A$3,IF(H97='Категорія витрат'!$B$4,'Категорія витрат'!$A$4,IF(H97='Категорія витрат'!$B$5,'Категорія витрат'!$A$5,IF(H97='Категорія витрат'!$B$6,'Категорія витрат'!$A$6,IF(H97='Категорія витрат'!$B$7,'Категорія витрат'!$A$7,IF(H97='Категорія витрат'!$B$8,'Категорія витрат'!$A$8,IF(H97='Категорія витрат'!$B$9,'Категорія витрат'!$A$9,IF(H97='Категорія витрат'!$B$10,'Категорія витрат'!$A$10,IF(H97='Категорія витрат'!$B$11,'Категорія витрат'!$A$11,IF(H97='Категорія витрат'!$B$12,'Категорія витрат'!$A$12,IF(H97='Категорія витрат'!$B$13,'Категорія витрат'!$A$13,IF(H97='Категорія витрат'!$B$14,'Категорія витрат'!$A$14,IF(H97='Категорія витрат'!$B$15,'Категорія витрат'!$A$15,IF(H97='Категорія витрат'!$B$16,'Категорія витрат'!$A$16,IF(H97='Категорія витрат'!$B$17,'Категорія витрат'!$A$17,IF(H97='Категорія витрат'!$B$18,'Категорія витрат'!$A$18,IF(H97='Категорія витрат'!$B$19,'Категорія витрат'!$A$19,IF(H97='Категорія витрат'!$B$20,'Категорія витрат'!$A$20,IF(H97='Категорія витрат'!$B$21,'Категорія витрат'!$A$21,IF(H97='Категорія витрат'!$B$22,'Категорія витрат'!$A$22,IF(H97='Категорія витрат'!$B$23,'Категорія витрат'!$A$23,IF(H97='Категорія витрат'!$B$24,'Категорія витрат'!$A$24,IF(H97='Категорія витрат'!$B$25,'Категорія витрат'!$A$25,IF(H97='Категорія витрат'!$B$26,'Категорія витрат'!$A$26,IF(H97='Категорія витрат'!$B$27,'Категорія витрат'!$A$27,IF(H97='Категорія витрат'!$B$28,'Категорія витрат'!$A$28,IF(H97='Категорія витрат'!$B$29,'Категорія витрат'!$A$29,IF(H97='Категорія витрат'!$B$30,'Категорія витрат'!$A$30,IF(H97='Категорія витрат'!$B$31,'Категорія витрат'!$A$31,""))))))))))))))))))))))))))))))</f>
        <v/>
      </c>
      <c r="H97" s="837"/>
      <c r="I97" s="568"/>
      <c r="J97" s="71"/>
      <c r="K97" s="166">
        <f t="shared" si="13"/>
        <v>0</v>
      </c>
      <c r="L97" s="563"/>
      <c r="M97" s="564"/>
      <c r="N97" s="71">
        <f t="shared" si="14"/>
        <v>0</v>
      </c>
      <c r="O97" s="835">
        <f>IF(I97='Категорія витрат'!$G$2,ROUND(N97*0.22,2),IF(I97='Категорія витрат'!$G$4,ROUND(N97*0.22,2),IF(I97='Категорія витрат'!$G$5,ROUND(N97*0.22,2),IF(I97='Категорія витрат'!$G$3,ROUND(N97*0.0841,2),0))))</f>
        <v>0</v>
      </c>
      <c r="P97" s="565">
        <f t="shared" si="15"/>
        <v>0</v>
      </c>
      <c r="Q97" s="566"/>
      <c r="R97" s="566"/>
      <c r="S97" s="566"/>
      <c r="T97" s="566"/>
      <c r="U97" s="566"/>
      <c r="V97" s="566"/>
      <c r="W97" s="566"/>
      <c r="X97" s="566"/>
      <c r="Y97" s="566"/>
      <c r="Z97" s="566"/>
      <c r="AA97" s="566"/>
      <c r="AB97" s="566"/>
      <c r="AC97" s="167">
        <f t="shared" si="16"/>
        <v>0</v>
      </c>
      <c r="AD97" s="167">
        <f t="shared" si="17"/>
        <v>0</v>
      </c>
      <c r="AE97" s="167">
        <f t="shared" si="18"/>
        <v>0</v>
      </c>
      <c r="AF97" s="167">
        <f t="shared" si="19"/>
        <v>0</v>
      </c>
      <c r="AG97" s="167">
        <f t="shared" si="20"/>
        <v>0</v>
      </c>
      <c r="AH97" s="167">
        <f t="shared" si="21"/>
        <v>0</v>
      </c>
      <c r="AI97" s="167">
        <f t="shared" si="22"/>
        <v>0</v>
      </c>
      <c r="AJ97" s="167">
        <f t="shared" si="23"/>
        <v>0</v>
      </c>
      <c r="AK97" s="567"/>
      <c r="AL97" s="567"/>
      <c r="AM97" s="168"/>
    </row>
    <row r="98" spans="1:39" s="169" customFormat="1">
      <c r="A98" s="560">
        <v>94</v>
      </c>
      <c r="B98" s="560" t="str">
        <f t="shared" si="12"/>
        <v>Альянс</v>
      </c>
      <c r="C98" s="561" t="s">
        <v>695</v>
      </c>
      <c r="D98" s="905"/>
      <c r="E98" s="905"/>
      <c r="F98" s="933"/>
      <c r="G98" s="562" t="str">
        <f>IF(H98='Категорія витрат'!$B$2,'Категорія витрат'!$A$2,IF(H98='Категорія витрат'!$B$3,'Категорія витрат'!$A$3,IF(H98='Категорія витрат'!$B$4,'Категорія витрат'!$A$4,IF(H98='Категорія витрат'!$B$5,'Категорія витрат'!$A$5,IF(H98='Категорія витрат'!$B$6,'Категорія витрат'!$A$6,IF(H98='Категорія витрат'!$B$7,'Категорія витрат'!$A$7,IF(H98='Категорія витрат'!$B$8,'Категорія витрат'!$A$8,IF(H98='Категорія витрат'!$B$9,'Категорія витрат'!$A$9,IF(H98='Категорія витрат'!$B$10,'Категорія витрат'!$A$10,IF(H98='Категорія витрат'!$B$11,'Категорія витрат'!$A$11,IF(H98='Категорія витрат'!$B$12,'Категорія витрат'!$A$12,IF(H98='Категорія витрат'!$B$13,'Категорія витрат'!$A$13,IF(H98='Категорія витрат'!$B$14,'Категорія витрат'!$A$14,IF(H98='Категорія витрат'!$B$15,'Категорія витрат'!$A$15,IF(H98='Категорія витрат'!$B$16,'Категорія витрат'!$A$16,IF(H98='Категорія витрат'!$B$17,'Категорія витрат'!$A$17,IF(H98='Категорія витрат'!$B$18,'Категорія витрат'!$A$18,IF(H98='Категорія витрат'!$B$19,'Категорія витрат'!$A$19,IF(H98='Категорія витрат'!$B$20,'Категорія витрат'!$A$20,IF(H98='Категорія витрат'!$B$21,'Категорія витрат'!$A$21,IF(H98='Категорія витрат'!$B$22,'Категорія витрат'!$A$22,IF(H98='Категорія витрат'!$B$23,'Категорія витрат'!$A$23,IF(H98='Категорія витрат'!$B$24,'Категорія витрат'!$A$24,IF(H98='Категорія витрат'!$B$25,'Категорія витрат'!$A$25,IF(H98='Категорія витрат'!$B$26,'Категорія витрат'!$A$26,IF(H98='Категорія витрат'!$B$27,'Категорія витрат'!$A$27,IF(H98='Категорія витрат'!$B$28,'Категорія витрат'!$A$28,IF(H98='Категорія витрат'!$B$29,'Категорія витрат'!$A$29,IF(H98='Категорія витрат'!$B$30,'Категорія витрат'!$A$30,IF(H98='Категорія витрат'!$B$31,'Категорія витрат'!$A$31,""))))))))))))))))))))))))))))))</f>
        <v/>
      </c>
      <c r="H98" s="837"/>
      <c r="I98" s="568"/>
      <c r="J98" s="71"/>
      <c r="K98" s="166">
        <f t="shared" si="13"/>
        <v>0</v>
      </c>
      <c r="L98" s="563"/>
      <c r="M98" s="564"/>
      <c r="N98" s="71">
        <f t="shared" si="14"/>
        <v>0</v>
      </c>
      <c r="O98" s="835">
        <f>IF(I98='Категорія витрат'!$G$2,ROUND(N98*0.22,2),IF(I98='Категорія витрат'!$G$4,ROUND(N98*0.22,2),IF(I98='Категорія витрат'!$G$5,ROUND(N98*0.22,2),IF(I98='Категорія витрат'!$G$3,ROUND(N98*0.0841,2),0))))</f>
        <v>0</v>
      </c>
      <c r="P98" s="565">
        <f t="shared" si="15"/>
        <v>0</v>
      </c>
      <c r="Q98" s="566"/>
      <c r="R98" s="566"/>
      <c r="S98" s="566"/>
      <c r="T98" s="566"/>
      <c r="U98" s="566"/>
      <c r="V98" s="566"/>
      <c r="W98" s="566"/>
      <c r="X98" s="566"/>
      <c r="Y98" s="566"/>
      <c r="Z98" s="566"/>
      <c r="AA98" s="566"/>
      <c r="AB98" s="566"/>
      <c r="AC98" s="167">
        <f t="shared" si="16"/>
        <v>0</v>
      </c>
      <c r="AD98" s="167">
        <f t="shared" si="17"/>
        <v>0</v>
      </c>
      <c r="AE98" s="167">
        <f t="shared" si="18"/>
        <v>0</v>
      </c>
      <c r="AF98" s="167">
        <f t="shared" si="19"/>
        <v>0</v>
      </c>
      <c r="AG98" s="167">
        <f t="shared" si="20"/>
        <v>0</v>
      </c>
      <c r="AH98" s="167">
        <f t="shared" si="21"/>
        <v>0</v>
      </c>
      <c r="AI98" s="167">
        <f t="shared" si="22"/>
        <v>0</v>
      </c>
      <c r="AJ98" s="167">
        <f t="shared" si="23"/>
        <v>0</v>
      </c>
      <c r="AK98" s="567"/>
      <c r="AL98" s="567"/>
      <c r="AM98" s="168"/>
    </row>
    <row r="99" spans="1:39" s="169" customFormat="1">
      <c r="A99" s="560">
        <v>95</v>
      </c>
      <c r="B99" s="560" t="str">
        <f t="shared" si="12"/>
        <v>Альянс</v>
      </c>
      <c r="C99" s="561" t="s">
        <v>695</v>
      </c>
      <c r="D99" s="905"/>
      <c r="E99" s="905"/>
      <c r="F99" s="933"/>
      <c r="G99" s="562" t="str">
        <f>IF(H99='Категорія витрат'!$B$2,'Категорія витрат'!$A$2,IF(H99='Категорія витрат'!$B$3,'Категорія витрат'!$A$3,IF(H99='Категорія витрат'!$B$4,'Категорія витрат'!$A$4,IF(H99='Категорія витрат'!$B$5,'Категорія витрат'!$A$5,IF(H99='Категорія витрат'!$B$6,'Категорія витрат'!$A$6,IF(H99='Категорія витрат'!$B$7,'Категорія витрат'!$A$7,IF(H99='Категорія витрат'!$B$8,'Категорія витрат'!$A$8,IF(H99='Категорія витрат'!$B$9,'Категорія витрат'!$A$9,IF(H99='Категорія витрат'!$B$10,'Категорія витрат'!$A$10,IF(H99='Категорія витрат'!$B$11,'Категорія витрат'!$A$11,IF(H99='Категорія витрат'!$B$12,'Категорія витрат'!$A$12,IF(H99='Категорія витрат'!$B$13,'Категорія витрат'!$A$13,IF(H99='Категорія витрат'!$B$14,'Категорія витрат'!$A$14,IF(H99='Категорія витрат'!$B$15,'Категорія витрат'!$A$15,IF(H99='Категорія витрат'!$B$16,'Категорія витрат'!$A$16,IF(H99='Категорія витрат'!$B$17,'Категорія витрат'!$A$17,IF(H99='Категорія витрат'!$B$18,'Категорія витрат'!$A$18,IF(H99='Категорія витрат'!$B$19,'Категорія витрат'!$A$19,IF(H99='Категорія витрат'!$B$20,'Категорія витрат'!$A$20,IF(H99='Категорія витрат'!$B$21,'Категорія витрат'!$A$21,IF(H99='Категорія витрат'!$B$22,'Категорія витрат'!$A$22,IF(H99='Категорія витрат'!$B$23,'Категорія витрат'!$A$23,IF(H99='Категорія витрат'!$B$24,'Категорія витрат'!$A$24,IF(H99='Категорія витрат'!$B$25,'Категорія витрат'!$A$25,IF(H99='Категорія витрат'!$B$26,'Категорія витрат'!$A$26,IF(H99='Категорія витрат'!$B$27,'Категорія витрат'!$A$27,IF(H99='Категорія витрат'!$B$28,'Категорія витрат'!$A$28,IF(H99='Категорія витрат'!$B$29,'Категорія витрат'!$A$29,IF(H99='Категорія витрат'!$B$30,'Категорія витрат'!$A$30,IF(H99='Категорія витрат'!$B$31,'Категорія витрат'!$A$31,""))))))))))))))))))))))))))))))</f>
        <v/>
      </c>
      <c r="H99" s="837"/>
      <c r="I99" s="568"/>
      <c r="J99" s="71"/>
      <c r="K99" s="166">
        <f t="shared" si="13"/>
        <v>0</v>
      </c>
      <c r="L99" s="563"/>
      <c r="M99" s="564"/>
      <c r="N99" s="71">
        <f t="shared" si="14"/>
        <v>0</v>
      </c>
      <c r="O99" s="835">
        <f>IF(I99='Категорія витрат'!$G$2,ROUND(N99*0.22,2),IF(I99='Категорія витрат'!$G$4,ROUND(N99*0.22,2),IF(I99='Категорія витрат'!$G$5,ROUND(N99*0.22,2),IF(I99='Категорія витрат'!$G$3,ROUND(N99*0.0841,2),0))))</f>
        <v>0</v>
      </c>
      <c r="P99" s="565">
        <f t="shared" si="15"/>
        <v>0</v>
      </c>
      <c r="Q99" s="566"/>
      <c r="R99" s="566"/>
      <c r="S99" s="566"/>
      <c r="T99" s="566"/>
      <c r="U99" s="566"/>
      <c r="V99" s="566"/>
      <c r="W99" s="566"/>
      <c r="X99" s="566"/>
      <c r="Y99" s="566"/>
      <c r="Z99" s="566"/>
      <c r="AA99" s="566"/>
      <c r="AB99" s="566"/>
      <c r="AC99" s="167">
        <f t="shared" si="16"/>
        <v>0</v>
      </c>
      <c r="AD99" s="167">
        <f t="shared" si="17"/>
        <v>0</v>
      </c>
      <c r="AE99" s="167">
        <f t="shared" si="18"/>
        <v>0</v>
      </c>
      <c r="AF99" s="167">
        <f t="shared" si="19"/>
        <v>0</v>
      </c>
      <c r="AG99" s="167">
        <f t="shared" si="20"/>
        <v>0</v>
      </c>
      <c r="AH99" s="167">
        <f t="shared" si="21"/>
        <v>0</v>
      </c>
      <c r="AI99" s="167">
        <f t="shared" si="22"/>
        <v>0</v>
      </c>
      <c r="AJ99" s="167">
        <f t="shared" si="23"/>
        <v>0</v>
      </c>
      <c r="AK99" s="567"/>
      <c r="AL99" s="567"/>
      <c r="AM99" s="168"/>
    </row>
    <row r="100" spans="1:39" s="169" customFormat="1" hidden="1">
      <c r="A100" s="560">
        <v>96</v>
      </c>
      <c r="B100" s="560" t="str">
        <f t="shared" si="12"/>
        <v>Альянс</v>
      </c>
      <c r="C100" s="561" t="s">
        <v>695</v>
      </c>
      <c r="D100" s="905"/>
      <c r="E100" s="905"/>
      <c r="F100" s="933"/>
      <c r="G100" s="562" t="str">
        <f>IF(H100='Категорія витрат'!$B$2,'Категорія витрат'!$A$2,IF(H100='Категорія витрат'!$B$3,'Категорія витрат'!$A$3,IF(H100='Категорія витрат'!$B$4,'Категорія витрат'!$A$4,IF(H100='Категорія витрат'!$B$5,'Категорія витрат'!$A$5,IF(H100='Категорія витрат'!$B$6,'Категорія витрат'!$A$6,IF(H100='Категорія витрат'!$B$7,'Категорія витрат'!$A$7,IF(H100='Категорія витрат'!$B$8,'Категорія витрат'!$A$8,IF(H100='Категорія витрат'!$B$9,'Категорія витрат'!$A$9,IF(H100='Категорія витрат'!$B$10,'Категорія витрат'!$A$10,IF(H100='Категорія витрат'!$B$11,'Категорія витрат'!$A$11,IF(H100='Категорія витрат'!$B$12,'Категорія витрат'!$A$12,IF(H100='Категорія витрат'!$B$13,'Категорія витрат'!$A$13,IF(H100='Категорія витрат'!$B$14,'Категорія витрат'!$A$14,IF(H100='Категорія витрат'!$B$15,'Категорія витрат'!$A$15,IF(H100='Категорія витрат'!$B$16,'Категорія витрат'!$A$16,IF(H100='Категорія витрат'!$B$17,'Категорія витрат'!$A$17,IF(H100='Категорія витрат'!$B$18,'Категорія витрат'!$A$18,IF(H100='Категорія витрат'!$B$19,'Категорія витрат'!$A$19,IF(H100='Категорія витрат'!$B$20,'Категорія витрат'!$A$20,IF(H100='Категорія витрат'!$B$21,'Категорія витрат'!$A$21,IF(H100='Категорія витрат'!$B$22,'Категорія витрат'!$A$22,IF(H100='Категорія витрат'!$B$23,'Категорія витрат'!$A$23,IF(H100='Категорія витрат'!$B$24,'Категорія витрат'!$A$24,IF(H100='Категорія витрат'!$B$25,'Категорія витрат'!$A$25,IF(H100='Категорія витрат'!$B$26,'Категорія витрат'!$A$26,IF(H100='Категорія витрат'!$B$27,'Категорія витрат'!$A$27,IF(H100='Категорія витрат'!$B$28,'Категорія витрат'!$A$28,IF(H100='Категорія витрат'!$B$29,'Категорія витрат'!$A$29,IF(H100='Категорія витрат'!$B$30,'Категорія витрат'!$A$30,IF(H100='Категорія витрат'!$B$31,'Категорія витрат'!$A$31,""))))))))))))))))))))))))))))))</f>
        <v/>
      </c>
      <c r="H100" s="837"/>
      <c r="I100" s="568"/>
      <c r="J100" s="71"/>
      <c r="K100" s="166">
        <f t="shared" si="13"/>
        <v>0</v>
      </c>
      <c r="L100" s="563"/>
      <c r="M100" s="564"/>
      <c r="N100" s="71">
        <f t="shared" si="14"/>
        <v>0</v>
      </c>
      <c r="O100" s="835">
        <f>IF(I100='Категорія витрат'!$G$2,ROUND(N100*0.22,2),IF(I100='Категорія витрат'!$G$4,ROUND(N100*0.22,2),IF(I100='Категорія витрат'!$G$5,ROUND(N100*0.22,2),IF(I100='Категорія витрат'!$G$3,ROUND(N100*0.0841,2),0))))</f>
        <v>0</v>
      </c>
      <c r="P100" s="565">
        <f t="shared" si="15"/>
        <v>0</v>
      </c>
      <c r="Q100" s="566"/>
      <c r="R100" s="566"/>
      <c r="S100" s="566"/>
      <c r="T100" s="566"/>
      <c r="U100" s="566"/>
      <c r="V100" s="566"/>
      <c r="W100" s="566"/>
      <c r="X100" s="566"/>
      <c r="Y100" s="566"/>
      <c r="Z100" s="566"/>
      <c r="AA100" s="566"/>
      <c r="AB100" s="566"/>
      <c r="AC100" s="167">
        <f t="shared" si="16"/>
        <v>0</v>
      </c>
      <c r="AD100" s="167">
        <f t="shared" si="17"/>
        <v>0</v>
      </c>
      <c r="AE100" s="167">
        <f t="shared" si="18"/>
        <v>0</v>
      </c>
      <c r="AF100" s="167">
        <f t="shared" si="19"/>
        <v>0</v>
      </c>
      <c r="AG100" s="167">
        <f t="shared" si="20"/>
        <v>0</v>
      </c>
      <c r="AH100" s="167">
        <f t="shared" si="21"/>
        <v>0</v>
      </c>
      <c r="AI100" s="167">
        <f t="shared" si="22"/>
        <v>0</v>
      </c>
      <c r="AJ100" s="167">
        <f t="shared" si="23"/>
        <v>0</v>
      </c>
      <c r="AK100" s="567"/>
      <c r="AL100" s="567"/>
      <c r="AM100" s="168"/>
    </row>
    <row r="101" spans="1:39" s="169" customFormat="1" hidden="1">
      <c r="A101" s="560">
        <v>97</v>
      </c>
      <c r="B101" s="560" t="str">
        <f t="shared" ref="B101:B164" si="24">IF(C101="","","Альянс")</f>
        <v>Альянс</v>
      </c>
      <c r="C101" s="561" t="s">
        <v>695</v>
      </c>
      <c r="D101" s="905"/>
      <c r="E101" s="905"/>
      <c r="F101" s="933"/>
      <c r="G101" s="562" t="str">
        <f>IF(H101='Категорія витрат'!$B$2,'Категорія витрат'!$A$2,IF(H101='Категорія витрат'!$B$3,'Категорія витрат'!$A$3,IF(H101='Категорія витрат'!$B$4,'Категорія витрат'!$A$4,IF(H101='Категорія витрат'!$B$5,'Категорія витрат'!$A$5,IF(H101='Категорія витрат'!$B$6,'Категорія витрат'!$A$6,IF(H101='Категорія витрат'!$B$7,'Категорія витрат'!$A$7,IF(H101='Категорія витрат'!$B$8,'Категорія витрат'!$A$8,IF(H101='Категорія витрат'!$B$9,'Категорія витрат'!$A$9,IF(H101='Категорія витрат'!$B$10,'Категорія витрат'!$A$10,IF(H101='Категорія витрат'!$B$11,'Категорія витрат'!$A$11,IF(H101='Категорія витрат'!$B$12,'Категорія витрат'!$A$12,IF(H101='Категорія витрат'!$B$13,'Категорія витрат'!$A$13,IF(H101='Категорія витрат'!$B$14,'Категорія витрат'!$A$14,IF(H101='Категорія витрат'!$B$15,'Категорія витрат'!$A$15,IF(H101='Категорія витрат'!$B$16,'Категорія витрат'!$A$16,IF(H101='Категорія витрат'!$B$17,'Категорія витрат'!$A$17,IF(H101='Категорія витрат'!$B$18,'Категорія витрат'!$A$18,IF(H101='Категорія витрат'!$B$19,'Категорія витрат'!$A$19,IF(H101='Категорія витрат'!$B$20,'Категорія витрат'!$A$20,IF(H101='Категорія витрат'!$B$21,'Категорія витрат'!$A$21,IF(H101='Категорія витрат'!$B$22,'Категорія витрат'!$A$22,IF(H101='Категорія витрат'!$B$23,'Категорія витрат'!$A$23,IF(H101='Категорія витрат'!$B$24,'Категорія витрат'!$A$24,IF(H101='Категорія витрат'!$B$25,'Категорія витрат'!$A$25,IF(H101='Категорія витрат'!$B$26,'Категорія витрат'!$A$26,IF(H101='Категорія витрат'!$B$27,'Категорія витрат'!$A$27,IF(H101='Категорія витрат'!$B$28,'Категорія витрат'!$A$28,IF(H101='Категорія витрат'!$B$29,'Категорія витрат'!$A$29,IF(H101='Категорія витрат'!$B$30,'Категорія витрат'!$A$30,IF(H101='Категорія витрат'!$B$31,'Категорія витрат'!$A$31,""))))))))))))))))))))))))))))))</f>
        <v/>
      </c>
      <c r="H101" s="837"/>
      <c r="I101" s="568"/>
      <c r="J101" s="71"/>
      <c r="K101" s="166">
        <f t="shared" ref="K101:K164" si="25">SUM(Q101:AB101)</f>
        <v>0</v>
      </c>
      <c r="L101" s="563"/>
      <c r="M101" s="564"/>
      <c r="N101" s="71">
        <f t="shared" ref="N101:N164" si="26">L101*M101</f>
        <v>0</v>
      </c>
      <c r="O101" s="835">
        <f>IF(I101='Категорія витрат'!$G$2,ROUND(N101*0.22,2),IF(I101='Категорія витрат'!$G$4,ROUND(N101*0.22,2),IF(I101='Категорія витрат'!$G$5,ROUND(N101*0.22,2),IF(I101='Категорія витрат'!$G$3,ROUND(N101*0.0841,2),0))))</f>
        <v>0</v>
      </c>
      <c r="P101" s="565">
        <f t="shared" ref="P101:P164" si="27">(N101+O101)*K101</f>
        <v>0</v>
      </c>
      <c r="Q101" s="566"/>
      <c r="R101" s="566"/>
      <c r="S101" s="566"/>
      <c r="T101" s="566"/>
      <c r="U101" s="566"/>
      <c r="V101" s="566"/>
      <c r="W101" s="566"/>
      <c r="X101" s="566"/>
      <c r="Y101" s="566"/>
      <c r="Z101" s="566"/>
      <c r="AA101" s="566"/>
      <c r="AB101" s="566"/>
      <c r="AC101" s="167">
        <f t="shared" si="16"/>
        <v>0</v>
      </c>
      <c r="AD101" s="167">
        <f t="shared" si="17"/>
        <v>0</v>
      </c>
      <c r="AE101" s="167">
        <f t="shared" si="18"/>
        <v>0</v>
      </c>
      <c r="AF101" s="167">
        <f t="shared" si="19"/>
        <v>0</v>
      </c>
      <c r="AG101" s="167">
        <f t="shared" si="20"/>
        <v>0</v>
      </c>
      <c r="AH101" s="167">
        <f t="shared" si="21"/>
        <v>0</v>
      </c>
      <c r="AI101" s="167">
        <f t="shared" si="22"/>
        <v>0</v>
      </c>
      <c r="AJ101" s="167">
        <f t="shared" si="23"/>
        <v>0</v>
      </c>
      <c r="AK101" s="567"/>
      <c r="AL101" s="567"/>
      <c r="AM101" s="168"/>
    </row>
    <row r="102" spans="1:39" s="169" customFormat="1" hidden="1">
      <c r="A102" s="560">
        <v>98</v>
      </c>
      <c r="B102" s="560" t="str">
        <f t="shared" si="24"/>
        <v>Альянс</v>
      </c>
      <c r="C102" s="561" t="s">
        <v>695</v>
      </c>
      <c r="D102" s="905"/>
      <c r="E102" s="905"/>
      <c r="F102" s="933"/>
      <c r="G102" s="562" t="str">
        <f>IF(H102='Категорія витрат'!$B$2,'Категорія витрат'!$A$2,IF(H102='Категорія витрат'!$B$3,'Категорія витрат'!$A$3,IF(H102='Категорія витрат'!$B$4,'Категорія витрат'!$A$4,IF(H102='Категорія витрат'!$B$5,'Категорія витрат'!$A$5,IF(H102='Категорія витрат'!$B$6,'Категорія витрат'!$A$6,IF(H102='Категорія витрат'!$B$7,'Категорія витрат'!$A$7,IF(H102='Категорія витрат'!$B$8,'Категорія витрат'!$A$8,IF(H102='Категорія витрат'!$B$9,'Категорія витрат'!$A$9,IF(H102='Категорія витрат'!$B$10,'Категорія витрат'!$A$10,IF(H102='Категорія витрат'!$B$11,'Категорія витрат'!$A$11,IF(H102='Категорія витрат'!$B$12,'Категорія витрат'!$A$12,IF(H102='Категорія витрат'!$B$13,'Категорія витрат'!$A$13,IF(H102='Категорія витрат'!$B$14,'Категорія витрат'!$A$14,IF(H102='Категорія витрат'!$B$15,'Категорія витрат'!$A$15,IF(H102='Категорія витрат'!$B$16,'Категорія витрат'!$A$16,IF(H102='Категорія витрат'!$B$17,'Категорія витрат'!$A$17,IF(H102='Категорія витрат'!$B$18,'Категорія витрат'!$A$18,IF(H102='Категорія витрат'!$B$19,'Категорія витрат'!$A$19,IF(H102='Категорія витрат'!$B$20,'Категорія витрат'!$A$20,IF(H102='Категорія витрат'!$B$21,'Категорія витрат'!$A$21,IF(H102='Категорія витрат'!$B$22,'Категорія витрат'!$A$22,IF(H102='Категорія витрат'!$B$23,'Категорія витрат'!$A$23,IF(H102='Категорія витрат'!$B$24,'Категорія витрат'!$A$24,IF(H102='Категорія витрат'!$B$25,'Категорія витрат'!$A$25,IF(H102='Категорія витрат'!$B$26,'Категорія витрат'!$A$26,IF(H102='Категорія витрат'!$B$27,'Категорія витрат'!$A$27,IF(H102='Категорія витрат'!$B$28,'Категорія витрат'!$A$28,IF(H102='Категорія витрат'!$B$29,'Категорія витрат'!$A$29,IF(H102='Категорія витрат'!$B$30,'Категорія витрат'!$A$30,IF(H102='Категорія витрат'!$B$31,'Категорія витрат'!$A$31,""))))))))))))))))))))))))))))))</f>
        <v/>
      </c>
      <c r="H102" s="837"/>
      <c r="I102" s="568"/>
      <c r="J102" s="71"/>
      <c r="K102" s="166">
        <f t="shared" si="25"/>
        <v>0</v>
      </c>
      <c r="L102" s="563"/>
      <c r="M102" s="564"/>
      <c r="N102" s="71">
        <f t="shared" si="26"/>
        <v>0</v>
      </c>
      <c r="O102" s="835">
        <f>IF(I102='Категорія витрат'!$G$2,ROUND(N102*0.22,2),IF(I102='Категорія витрат'!$G$4,ROUND(N102*0.22,2),IF(I102='Категорія витрат'!$G$5,ROUND(N102*0.22,2),IF(I102='Категорія витрат'!$G$3,ROUND(N102*0.0841,2),0))))</f>
        <v>0</v>
      </c>
      <c r="P102" s="565">
        <f t="shared" si="27"/>
        <v>0</v>
      </c>
      <c r="Q102" s="566"/>
      <c r="R102" s="566"/>
      <c r="S102" s="566"/>
      <c r="T102" s="566"/>
      <c r="U102" s="566"/>
      <c r="V102" s="566"/>
      <c r="W102" s="566"/>
      <c r="X102" s="566"/>
      <c r="Y102" s="566"/>
      <c r="Z102" s="566"/>
      <c r="AA102" s="566"/>
      <c r="AB102" s="566"/>
      <c r="AC102" s="167">
        <f t="shared" si="16"/>
        <v>0</v>
      </c>
      <c r="AD102" s="167">
        <f t="shared" si="17"/>
        <v>0</v>
      </c>
      <c r="AE102" s="167">
        <f t="shared" si="18"/>
        <v>0</v>
      </c>
      <c r="AF102" s="167">
        <f t="shared" si="19"/>
        <v>0</v>
      </c>
      <c r="AG102" s="167">
        <f t="shared" si="20"/>
        <v>0</v>
      </c>
      <c r="AH102" s="167">
        <f t="shared" si="21"/>
        <v>0</v>
      </c>
      <c r="AI102" s="167">
        <f t="shared" si="22"/>
        <v>0</v>
      </c>
      <c r="AJ102" s="167">
        <f t="shared" si="23"/>
        <v>0</v>
      </c>
      <c r="AK102" s="567"/>
      <c r="AL102" s="567"/>
      <c r="AM102" s="168"/>
    </row>
    <row r="103" spans="1:39" s="169" customFormat="1" hidden="1">
      <c r="A103" s="560">
        <v>99</v>
      </c>
      <c r="B103" s="560" t="str">
        <f t="shared" si="24"/>
        <v>Альянс</v>
      </c>
      <c r="C103" s="561" t="s">
        <v>695</v>
      </c>
      <c r="D103" s="905"/>
      <c r="E103" s="905"/>
      <c r="F103" s="933"/>
      <c r="G103" s="562" t="str">
        <f>IF(H103='Категорія витрат'!$B$2,'Категорія витрат'!$A$2,IF(H103='Категорія витрат'!$B$3,'Категорія витрат'!$A$3,IF(H103='Категорія витрат'!$B$4,'Категорія витрат'!$A$4,IF(H103='Категорія витрат'!$B$5,'Категорія витрат'!$A$5,IF(H103='Категорія витрат'!$B$6,'Категорія витрат'!$A$6,IF(H103='Категорія витрат'!$B$7,'Категорія витрат'!$A$7,IF(H103='Категорія витрат'!$B$8,'Категорія витрат'!$A$8,IF(H103='Категорія витрат'!$B$9,'Категорія витрат'!$A$9,IF(H103='Категорія витрат'!$B$10,'Категорія витрат'!$A$10,IF(H103='Категорія витрат'!$B$11,'Категорія витрат'!$A$11,IF(H103='Категорія витрат'!$B$12,'Категорія витрат'!$A$12,IF(H103='Категорія витрат'!$B$13,'Категорія витрат'!$A$13,IF(H103='Категорія витрат'!$B$14,'Категорія витрат'!$A$14,IF(H103='Категорія витрат'!$B$15,'Категорія витрат'!$A$15,IF(H103='Категорія витрат'!$B$16,'Категорія витрат'!$A$16,IF(H103='Категорія витрат'!$B$17,'Категорія витрат'!$A$17,IF(H103='Категорія витрат'!$B$18,'Категорія витрат'!$A$18,IF(H103='Категорія витрат'!$B$19,'Категорія витрат'!$A$19,IF(H103='Категорія витрат'!$B$20,'Категорія витрат'!$A$20,IF(H103='Категорія витрат'!$B$21,'Категорія витрат'!$A$21,IF(H103='Категорія витрат'!$B$22,'Категорія витрат'!$A$22,IF(H103='Категорія витрат'!$B$23,'Категорія витрат'!$A$23,IF(H103='Категорія витрат'!$B$24,'Категорія витрат'!$A$24,IF(H103='Категорія витрат'!$B$25,'Категорія витрат'!$A$25,IF(H103='Категорія витрат'!$B$26,'Категорія витрат'!$A$26,IF(H103='Категорія витрат'!$B$27,'Категорія витрат'!$A$27,IF(H103='Категорія витрат'!$B$28,'Категорія витрат'!$A$28,IF(H103='Категорія витрат'!$B$29,'Категорія витрат'!$A$29,IF(H103='Категорія витрат'!$B$30,'Категорія витрат'!$A$30,IF(H103='Категорія витрат'!$B$31,'Категорія витрат'!$A$31,""))))))))))))))))))))))))))))))</f>
        <v/>
      </c>
      <c r="H103" s="837"/>
      <c r="I103" s="568"/>
      <c r="J103" s="71"/>
      <c r="K103" s="166">
        <f t="shared" si="25"/>
        <v>0</v>
      </c>
      <c r="L103" s="563"/>
      <c r="M103" s="564"/>
      <c r="N103" s="71">
        <f t="shared" si="26"/>
        <v>0</v>
      </c>
      <c r="O103" s="835">
        <f>IF(I103='Категорія витрат'!$G$2,ROUND(N103*0.22,2),IF(I103='Категорія витрат'!$G$4,ROUND(N103*0.22,2),IF(I103='Категорія витрат'!$G$5,ROUND(N103*0.22,2),IF(I103='Категорія витрат'!$G$3,ROUND(N103*0.0841,2),0))))</f>
        <v>0</v>
      </c>
      <c r="P103" s="565">
        <f t="shared" si="27"/>
        <v>0</v>
      </c>
      <c r="Q103" s="566"/>
      <c r="R103" s="566"/>
      <c r="S103" s="566"/>
      <c r="T103" s="566"/>
      <c r="U103" s="566"/>
      <c r="V103" s="566"/>
      <c r="W103" s="566"/>
      <c r="X103" s="566"/>
      <c r="Y103" s="566"/>
      <c r="Z103" s="566"/>
      <c r="AA103" s="566"/>
      <c r="AB103" s="566"/>
      <c r="AC103" s="167">
        <f t="shared" si="16"/>
        <v>0</v>
      </c>
      <c r="AD103" s="167">
        <f t="shared" si="17"/>
        <v>0</v>
      </c>
      <c r="AE103" s="167">
        <f t="shared" si="18"/>
        <v>0</v>
      </c>
      <c r="AF103" s="167">
        <f t="shared" si="19"/>
        <v>0</v>
      </c>
      <c r="AG103" s="167">
        <f t="shared" si="20"/>
        <v>0</v>
      </c>
      <c r="AH103" s="167">
        <f t="shared" si="21"/>
        <v>0</v>
      </c>
      <c r="AI103" s="167">
        <f t="shared" si="22"/>
        <v>0</v>
      </c>
      <c r="AJ103" s="167">
        <f t="shared" si="23"/>
        <v>0</v>
      </c>
      <c r="AK103" s="567"/>
      <c r="AL103" s="567"/>
      <c r="AM103" s="168"/>
    </row>
    <row r="104" spans="1:39" s="169" customFormat="1" hidden="1">
      <c r="A104" s="560">
        <v>100</v>
      </c>
      <c r="B104" s="560" t="str">
        <f t="shared" si="24"/>
        <v>Альянс</v>
      </c>
      <c r="C104" s="561" t="s">
        <v>695</v>
      </c>
      <c r="D104" s="905"/>
      <c r="E104" s="905"/>
      <c r="F104" s="933"/>
      <c r="G104" s="562" t="str">
        <f>IF(H104='Категорія витрат'!$B$2,'Категорія витрат'!$A$2,IF(H104='Категорія витрат'!$B$3,'Категорія витрат'!$A$3,IF(H104='Категорія витрат'!$B$4,'Категорія витрат'!$A$4,IF(H104='Категорія витрат'!$B$5,'Категорія витрат'!$A$5,IF(H104='Категорія витрат'!$B$6,'Категорія витрат'!$A$6,IF(H104='Категорія витрат'!$B$7,'Категорія витрат'!$A$7,IF(H104='Категорія витрат'!$B$8,'Категорія витрат'!$A$8,IF(H104='Категорія витрат'!$B$9,'Категорія витрат'!$A$9,IF(H104='Категорія витрат'!$B$10,'Категорія витрат'!$A$10,IF(H104='Категорія витрат'!$B$11,'Категорія витрат'!$A$11,IF(H104='Категорія витрат'!$B$12,'Категорія витрат'!$A$12,IF(H104='Категорія витрат'!$B$13,'Категорія витрат'!$A$13,IF(H104='Категорія витрат'!$B$14,'Категорія витрат'!$A$14,IF(H104='Категорія витрат'!$B$15,'Категорія витрат'!$A$15,IF(H104='Категорія витрат'!$B$16,'Категорія витрат'!$A$16,IF(H104='Категорія витрат'!$B$17,'Категорія витрат'!$A$17,IF(H104='Категорія витрат'!$B$18,'Категорія витрат'!$A$18,IF(H104='Категорія витрат'!$B$19,'Категорія витрат'!$A$19,IF(H104='Категорія витрат'!$B$20,'Категорія витрат'!$A$20,IF(H104='Категорія витрат'!$B$21,'Категорія витрат'!$A$21,IF(H104='Категорія витрат'!$B$22,'Категорія витрат'!$A$22,IF(H104='Категорія витрат'!$B$23,'Категорія витрат'!$A$23,IF(H104='Категорія витрат'!$B$24,'Категорія витрат'!$A$24,IF(H104='Категорія витрат'!$B$25,'Категорія витрат'!$A$25,IF(H104='Категорія витрат'!$B$26,'Категорія витрат'!$A$26,IF(H104='Категорія витрат'!$B$27,'Категорія витрат'!$A$27,IF(H104='Категорія витрат'!$B$28,'Категорія витрат'!$A$28,IF(H104='Категорія витрат'!$B$29,'Категорія витрат'!$A$29,IF(H104='Категорія витрат'!$B$30,'Категорія витрат'!$A$30,IF(H104='Категорія витрат'!$B$31,'Категорія витрат'!$A$31,""))))))))))))))))))))))))))))))</f>
        <v/>
      </c>
      <c r="H104" s="837"/>
      <c r="I104" s="568"/>
      <c r="J104" s="71"/>
      <c r="K104" s="166">
        <f t="shared" si="25"/>
        <v>0</v>
      </c>
      <c r="L104" s="563"/>
      <c r="M104" s="564"/>
      <c r="N104" s="71">
        <f t="shared" si="26"/>
        <v>0</v>
      </c>
      <c r="O104" s="835">
        <f>IF(I104='Категорія витрат'!$G$2,ROUND(N104*0.22,2),IF(I104='Категорія витрат'!$G$4,ROUND(N104*0.22,2),IF(I104='Категорія витрат'!$G$5,ROUND(N104*0.22,2),IF(I104='Категорія витрат'!$G$3,ROUND(N104*0.0841,2),0))))</f>
        <v>0</v>
      </c>
      <c r="P104" s="565">
        <f t="shared" si="27"/>
        <v>0</v>
      </c>
      <c r="Q104" s="566"/>
      <c r="R104" s="566"/>
      <c r="S104" s="566"/>
      <c r="T104" s="566"/>
      <c r="U104" s="566"/>
      <c r="V104" s="566"/>
      <c r="W104" s="566"/>
      <c r="X104" s="566"/>
      <c r="Y104" s="566"/>
      <c r="Z104" s="566"/>
      <c r="AA104" s="566"/>
      <c r="AB104" s="566"/>
      <c r="AC104" s="167">
        <f t="shared" si="16"/>
        <v>0</v>
      </c>
      <c r="AD104" s="167">
        <f t="shared" si="17"/>
        <v>0</v>
      </c>
      <c r="AE104" s="167">
        <f t="shared" si="18"/>
        <v>0</v>
      </c>
      <c r="AF104" s="167">
        <f t="shared" si="19"/>
        <v>0</v>
      </c>
      <c r="AG104" s="167">
        <f t="shared" si="20"/>
        <v>0</v>
      </c>
      <c r="AH104" s="167">
        <f t="shared" si="21"/>
        <v>0</v>
      </c>
      <c r="AI104" s="167">
        <f t="shared" si="22"/>
        <v>0</v>
      </c>
      <c r="AJ104" s="167">
        <f t="shared" si="23"/>
        <v>0</v>
      </c>
      <c r="AK104" s="567"/>
      <c r="AL104" s="567"/>
      <c r="AM104" s="168"/>
    </row>
    <row r="105" spans="1:39" s="169" customFormat="1" hidden="1">
      <c r="A105" s="560">
        <v>101</v>
      </c>
      <c r="B105" s="560" t="str">
        <f t="shared" si="24"/>
        <v>Альянс</v>
      </c>
      <c r="C105" s="561" t="s">
        <v>695</v>
      </c>
      <c r="D105" s="905"/>
      <c r="E105" s="905"/>
      <c r="F105" s="933"/>
      <c r="G105" s="562" t="str">
        <f>IF(H105='Категорія витрат'!$B$2,'Категорія витрат'!$A$2,IF(H105='Категорія витрат'!$B$3,'Категорія витрат'!$A$3,IF(H105='Категорія витрат'!$B$4,'Категорія витрат'!$A$4,IF(H105='Категорія витрат'!$B$5,'Категорія витрат'!$A$5,IF(H105='Категорія витрат'!$B$6,'Категорія витрат'!$A$6,IF(H105='Категорія витрат'!$B$7,'Категорія витрат'!$A$7,IF(H105='Категорія витрат'!$B$8,'Категорія витрат'!$A$8,IF(H105='Категорія витрат'!$B$9,'Категорія витрат'!$A$9,IF(H105='Категорія витрат'!$B$10,'Категорія витрат'!$A$10,IF(H105='Категорія витрат'!$B$11,'Категорія витрат'!$A$11,IF(H105='Категорія витрат'!$B$12,'Категорія витрат'!$A$12,IF(H105='Категорія витрат'!$B$13,'Категорія витрат'!$A$13,IF(H105='Категорія витрат'!$B$14,'Категорія витрат'!$A$14,IF(H105='Категорія витрат'!$B$15,'Категорія витрат'!$A$15,IF(H105='Категорія витрат'!$B$16,'Категорія витрат'!$A$16,IF(H105='Категорія витрат'!$B$17,'Категорія витрат'!$A$17,IF(H105='Категорія витрат'!$B$18,'Категорія витрат'!$A$18,IF(H105='Категорія витрат'!$B$19,'Категорія витрат'!$A$19,IF(H105='Категорія витрат'!$B$20,'Категорія витрат'!$A$20,IF(H105='Категорія витрат'!$B$21,'Категорія витрат'!$A$21,IF(H105='Категорія витрат'!$B$22,'Категорія витрат'!$A$22,IF(H105='Категорія витрат'!$B$23,'Категорія витрат'!$A$23,IF(H105='Категорія витрат'!$B$24,'Категорія витрат'!$A$24,IF(H105='Категорія витрат'!$B$25,'Категорія витрат'!$A$25,IF(H105='Категорія витрат'!$B$26,'Категорія витрат'!$A$26,IF(H105='Категорія витрат'!$B$27,'Категорія витрат'!$A$27,IF(H105='Категорія витрат'!$B$28,'Категорія витрат'!$A$28,IF(H105='Категорія витрат'!$B$29,'Категорія витрат'!$A$29,IF(H105='Категорія витрат'!$B$30,'Категорія витрат'!$A$30,IF(H105='Категорія витрат'!$B$31,'Категорія витрат'!$A$31,""))))))))))))))))))))))))))))))</f>
        <v/>
      </c>
      <c r="H105" s="837"/>
      <c r="I105" s="568"/>
      <c r="J105" s="71"/>
      <c r="K105" s="166">
        <f t="shared" si="25"/>
        <v>0</v>
      </c>
      <c r="L105" s="563"/>
      <c r="M105" s="564"/>
      <c r="N105" s="71">
        <f t="shared" si="26"/>
        <v>0</v>
      </c>
      <c r="O105" s="835">
        <f>IF(I105='Категорія витрат'!$G$2,ROUND(N105*0.22,2),IF(I105='Категорія витрат'!$G$4,ROUND(N105*0.22,2),IF(I105='Категорія витрат'!$G$5,ROUND(N105*0.22,2),IF(I105='Категорія витрат'!$G$3,ROUND(N105*0.0841,2),0))))</f>
        <v>0</v>
      </c>
      <c r="P105" s="565">
        <f t="shared" si="27"/>
        <v>0</v>
      </c>
      <c r="Q105" s="566"/>
      <c r="R105" s="566"/>
      <c r="S105" s="566"/>
      <c r="T105" s="566"/>
      <c r="U105" s="566"/>
      <c r="V105" s="566"/>
      <c r="W105" s="566"/>
      <c r="X105" s="566"/>
      <c r="Y105" s="566"/>
      <c r="Z105" s="566"/>
      <c r="AA105" s="566"/>
      <c r="AB105" s="566"/>
      <c r="AC105" s="167">
        <f t="shared" si="16"/>
        <v>0</v>
      </c>
      <c r="AD105" s="167">
        <f t="shared" si="17"/>
        <v>0</v>
      </c>
      <c r="AE105" s="167">
        <f t="shared" si="18"/>
        <v>0</v>
      </c>
      <c r="AF105" s="167">
        <f t="shared" si="19"/>
        <v>0</v>
      </c>
      <c r="AG105" s="167">
        <f t="shared" si="20"/>
        <v>0</v>
      </c>
      <c r="AH105" s="167">
        <f t="shared" si="21"/>
        <v>0</v>
      </c>
      <c r="AI105" s="167">
        <f t="shared" si="22"/>
        <v>0</v>
      </c>
      <c r="AJ105" s="167">
        <f t="shared" si="23"/>
        <v>0</v>
      </c>
      <c r="AK105" s="567"/>
      <c r="AL105" s="567"/>
      <c r="AM105" s="168"/>
    </row>
    <row r="106" spans="1:39" s="169" customFormat="1" hidden="1">
      <c r="A106" s="560">
        <v>102</v>
      </c>
      <c r="B106" s="560" t="str">
        <f t="shared" si="24"/>
        <v>Альянс</v>
      </c>
      <c r="C106" s="561" t="s">
        <v>695</v>
      </c>
      <c r="D106" s="905"/>
      <c r="E106" s="905"/>
      <c r="F106" s="933"/>
      <c r="G106" s="562" t="str">
        <f>IF(H106='Категорія витрат'!$B$2,'Категорія витрат'!$A$2,IF(H106='Категорія витрат'!$B$3,'Категорія витрат'!$A$3,IF(H106='Категорія витрат'!$B$4,'Категорія витрат'!$A$4,IF(H106='Категорія витрат'!$B$5,'Категорія витрат'!$A$5,IF(H106='Категорія витрат'!$B$6,'Категорія витрат'!$A$6,IF(H106='Категорія витрат'!$B$7,'Категорія витрат'!$A$7,IF(H106='Категорія витрат'!$B$8,'Категорія витрат'!$A$8,IF(H106='Категорія витрат'!$B$9,'Категорія витрат'!$A$9,IF(H106='Категорія витрат'!$B$10,'Категорія витрат'!$A$10,IF(H106='Категорія витрат'!$B$11,'Категорія витрат'!$A$11,IF(H106='Категорія витрат'!$B$12,'Категорія витрат'!$A$12,IF(H106='Категорія витрат'!$B$13,'Категорія витрат'!$A$13,IF(H106='Категорія витрат'!$B$14,'Категорія витрат'!$A$14,IF(H106='Категорія витрат'!$B$15,'Категорія витрат'!$A$15,IF(H106='Категорія витрат'!$B$16,'Категорія витрат'!$A$16,IF(H106='Категорія витрат'!$B$17,'Категорія витрат'!$A$17,IF(H106='Категорія витрат'!$B$18,'Категорія витрат'!$A$18,IF(H106='Категорія витрат'!$B$19,'Категорія витрат'!$A$19,IF(H106='Категорія витрат'!$B$20,'Категорія витрат'!$A$20,IF(H106='Категорія витрат'!$B$21,'Категорія витрат'!$A$21,IF(H106='Категорія витрат'!$B$22,'Категорія витрат'!$A$22,IF(H106='Категорія витрат'!$B$23,'Категорія витрат'!$A$23,IF(H106='Категорія витрат'!$B$24,'Категорія витрат'!$A$24,IF(H106='Категорія витрат'!$B$25,'Категорія витрат'!$A$25,IF(H106='Категорія витрат'!$B$26,'Категорія витрат'!$A$26,IF(H106='Категорія витрат'!$B$27,'Категорія витрат'!$A$27,IF(H106='Категорія витрат'!$B$28,'Категорія витрат'!$A$28,IF(H106='Категорія витрат'!$B$29,'Категорія витрат'!$A$29,IF(H106='Категорія витрат'!$B$30,'Категорія витрат'!$A$30,IF(H106='Категорія витрат'!$B$31,'Категорія витрат'!$A$31,""))))))))))))))))))))))))))))))</f>
        <v/>
      </c>
      <c r="H106" s="837"/>
      <c r="I106" s="568"/>
      <c r="J106" s="71"/>
      <c r="K106" s="166">
        <f t="shared" si="25"/>
        <v>0</v>
      </c>
      <c r="L106" s="563"/>
      <c r="M106" s="564"/>
      <c r="N106" s="71">
        <f t="shared" si="26"/>
        <v>0</v>
      </c>
      <c r="O106" s="835">
        <f>IF(I106='Категорія витрат'!$G$2,ROUND(N106*0.22,2),IF(I106='Категорія витрат'!$G$4,ROUND(N106*0.22,2),IF(I106='Категорія витрат'!$G$5,ROUND(N106*0.22,2),IF(I106='Категорія витрат'!$G$3,ROUND(N106*0.0841,2),0))))</f>
        <v>0</v>
      </c>
      <c r="P106" s="565">
        <f t="shared" si="27"/>
        <v>0</v>
      </c>
      <c r="Q106" s="566"/>
      <c r="R106" s="566"/>
      <c r="S106" s="566"/>
      <c r="T106" s="566"/>
      <c r="U106" s="566"/>
      <c r="V106" s="566"/>
      <c r="W106" s="566"/>
      <c r="X106" s="566"/>
      <c r="Y106" s="566"/>
      <c r="Z106" s="566"/>
      <c r="AA106" s="566"/>
      <c r="AB106" s="566"/>
      <c r="AC106" s="167">
        <f t="shared" si="16"/>
        <v>0</v>
      </c>
      <c r="AD106" s="167">
        <f t="shared" si="17"/>
        <v>0</v>
      </c>
      <c r="AE106" s="167">
        <f t="shared" si="18"/>
        <v>0</v>
      </c>
      <c r="AF106" s="167">
        <f t="shared" si="19"/>
        <v>0</v>
      </c>
      <c r="AG106" s="167">
        <f t="shared" si="20"/>
        <v>0</v>
      </c>
      <c r="AH106" s="167">
        <f t="shared" si="21"/>
        <v>0</v>
      </c>
      <c r="AI106" s="167">
        <f t="shared" si="22"/>
        <v>0</v>
      </c>
      <c r="AJ106" s="167">
        <f t="shared" si="23"/>
        <v>0</v>
      </c>
      <c r="AK106" s="567"/>
      <c r="AL106" s="567"/>
      <c r="AM106" s="168"/>
    </row>
    <row r="107" spans="1:39" s="169" customFormat="1" hidden="1">
      <c r="A107" s="560">
        <v>103</v>
      </c>
      <c r="B107" s="560" t="str">
        <f t="shared" si="24"/>
        <v>Альянс</v>
      </c>
      <c r="C107" s="561" t="s">
        <v>695</v>
      </c>
      <c r="D107" s="905"/>
      <c r="E107" s="905"/>
      <c r="F107" s="933"/>
      <c r="G107" s="562" t="str">
        <f>IF(H107='Категорія витрат'!$B$2,'Категорія витрат'!$A$2,IF(H107='Категорія витрат'!$B$3,'Категорія витрат'!$A$3,IF(H107='Категорія витрат'!$B$4,'Категорія витрат'!$A$4,IF(H107='Категорія витрат'!$B$5,'Категорія витрат'!$A$5,IF(H107='Категорія витрат'!$B$6,'Категорія витрат'!$A$6,IF(H107='Категорія витрат'!$B$7,'Категорія витрат'!$A$7,IF(H107='Категорія витрат'!$B$8,'Категорія витрат'!$A$8,IF(H107='Категорія витрат'!$B$9,'Категорія витрат'!$A$9,IF(H107='Категорія витрат'!$B$10,'Категорія витрат'!$A$10,IF(H107='Категорія витрат'!$B$11,'Категорія витрат'!$A$11,IF(H107='Категорія витрат'!$B$12,'Категорія витрат'!$A$12,IF(H107='Категорія витрат'!$B$13,'Категорія витрат'!$A$13,IF(H107='Категорія витрат'!$B$14,'Категорія витрат'!$A$14,IF(H107='Категорія витрат'!$B$15,'Категорія витрат'!$A$15,IF(H107='Категорія витрат'!$B$16,'Категорія витрат'!$A$16,IF(H107='Категорія витрат'!$B$17,'Категорія витрат'!$A$17,IF(H107='Категорія витрат'!$B$18,'Категорія витрат'!$A$18,IF(H107='Категорія витрат'!$B$19,'Категорія витрат'!$A$19,IF(H107='Категорія витрат'!$B$20,'Категорія витрат'!$A$20,IF(H107='Категорія витрат'!$B$21,'Категорія витрат'!$A$21,IF(H107='Категорія витрат'!$B$22,'Категорія витрат'!$A$22,IF(H107='Категорія витрат'!$B$23,'Категорія витрат'!$A$23,IF(H107='Категорія витрат'!$B$24,'Категорія витрат'!$A$24,IF(H107='Категорія витрат'!$B$25,'Категорія витрат'!$A$25,IF(H107='Категорія витрат'!$B$26,'Категорія витрат'!$A$26,IF(H107='Категорія витрат'!$B$27,'Категорія витрат'!$A$27,IF(H107='Категорія витрат'!$B$28,'Категорія витрат'!$A$28,IF(H107='Категорія витрат'!$B$29,'Категорія витрат'!$A$29,IF(H107='Категорія витрат'!$B$30,'Категорія витрат'!$A$30,IF(H107='Категорія витрат'!$B$31,'Категорія витрат'!$A$31,""))))))))))))))))))))))))))))))</f>
        <v/>
      </c>
      <c r="H107" s="837"/>
      <c r="I107" s="568"/>
      <c r="J107" s="71"/>
      <c r="K107" s="166">
        <f t="shared" si="25"/>
        <v>0</v>
      </c>
      <c r="L107" s="563"/>
      <c r="M107" s="564"/>
      <c r="N107" s="71">
        <f t="shared" si="26"/>
        <v>0</v>
      </c>
      <c r="O107" s="835">
        <f>IF(I107='Категорія витрат'!$G$2,ROUND(N107*0.22,2),IF(I107='Категорія витрат'!$G$4,ROUND(N107*0.22,2),IF(I107='Категорія витрат'!$G$5,ROUND(N107*0.22,2),IF(I107='Категорія витрат'!$G$3,ROUND(N107*0.0841,2),0))))</f>
        <v>0</v>
      </c>
      <c r="P107" s="565">
        <f t="shared" si="27"/>
        <v>0</v>
      </c>
      <c r="Q107" s="566"/>
      <c r="R107" s="566"/>
      <c r="S107" s="566"/>
      <c r="T107" s="566"/>
      <c r="U107" s="566"/>
      <c r="V107" s="566"/>
      <c r="W107" s="566"/>
      <c r="X107" s="566"/>
      <c r="Y107" s="566"/>
      <c r="Z107" s="566"/>
      <c r="AA107" s="566"/>
      <c r="AB107" s="566"/>
      <c r="AC107" s="167">
        <f t="shared" si="16"/>
        <v>0</v>
      </c>
      <c r="AD107" s="167">
        <f t="shared" si="17"/>
        <v>0</v>
      </c>
      <c r="AE107" s="167">
        <f t="shared" si="18"/>
        <v>0</v>
      </c>
      <c r="AF107" s="167">
        <f t="shared" si="19"/>
        <v>0</v>
      </c>
      <c r="AG107" s="167">
        <f t="shared" si="20"/>
        <v>0</v>
      </c>
      <c r="AH107" s="167">
        <f t="shared" si="21"/>
        <v>0</v>
      </c>
      <c r="AI107" s="167">
        <f t="shared" si="22"/>
        <v>0</v>
      </c>
      <c r="AJ107" s="167">
        <f t="shared" si="23"/>
        <v>0</v>
      </c>
      <c r="AK107" s="567"/>
      <c r="AL107" s="567"/>
      <c r="AM107" s="168"/>
    </row>
    <row r="108" spans="1:39" s="169" customFormat="1" hidden="1">
      <c r="A108" s="560">
        <v>104</v>
      </c>
      <c r="B108" s="560" t="str">
        <f t="shared" si="24"/>
        <v>Альянс</v>
      </c>
      <c r="C108" s="561" t="s">
        <v>695</v>
      </c>
      <c r="D108" s="905"/>
      <c r="E108" s="905"/>
      <c r="F108" s="933"/>
      <c r="G108" s="562" t="str">
        <f>IF(H108='Категорія витрат'!$B$2,'Категорія витрат'!$A$2,IF(H108='Категорія витрат'!$B$3,'Категорія витрат'!$A$3,IF(H108='Категорія витрат'!$B$4,'Категорія витрат'!$A$4,IF(H108='Категорія витрат'!$B$5,'Категорія витрат'!$A$5,IF(H108='Категорія витрат'!$B$6,'Категорія витрат'!$A$6,IF(H108='Категорія витрат'!$B$7,'Категорія витрат'!$A$7,IF(H108='Категорія витрат'!$B$8,'Категорія витрат'!$A$8,IF(H108='Категорія витрат'!$B$9,'Категорія витрат'!$A$9,IF(H108='Категорія витрат'!$B$10,'Категорія витрат'!$A$10,IF(H108='Категорія витрат'!$B$11,'Категорія витрат'!$A$11,IF(H108='Категорія витрат'!$B$12,'Категорія витрат'!$A$12,IF(H108='Категорія витрат'!$B$13,'Категорія витрат'!$A$13,IF(H108='Категорія витрат'!$B$14,'Категорія витрат'!$A$14,IF(H108='Категорія витрат'!$B$15,'Категорія витрат'!$A$15,IF(H108='Категорія витрат'!$B$16,'Категорія витрат'!$A$16,IF(H108='Категорія витрат'!$B$17,'Категорія витрат'!$A$17,IF(H108='Категорія витрат'!$B$18,'Категорія витрат'!$A$18,IF(H108='Категорія витрат'!$B$19,'Категорія витрат'!$A$19,IF(H108='Категорія витрат'!$B$20,'Категорія витрат'!$A$20,IF(H108='Категорія витрат'!$B$21,'Категорія витрат'!$A$21,IF(H108='Категорія витрат'!$B$22,'Категорія витрат'!$A$22,IF(H108='Категорія витрат'!$B$23,'Категорія витрат'!$A$23,IF(H108='Категорія витрат'!$B$24,'Категорія витрат'!$A$24,IF(H108='Категорія витрат'!$B$25,'Категорія витрат'!$A$25,IF(H108='Категорія витрат'!$B$26,'Категорія витрат'!$A$26,IF(H108='Категорія витрат'!$B$27,'Категорія витрат'!$A$27,IF(H108='Категорія витрат'!$B$28,'Категорія витрат'!$A$28,IF(H108='Категорія витрат'!$B$29,'Категорія витрат'!$A$29,IF(H108='Категорія витрат'!$B$30,'Категорія витрат'!$A$30,IF(H108='Категорія витрат'!$B$31,'Категорія витрат'!$A$31,""))))))))))))))))))))))))))))))</f>
        <v/>
      </c>
      <c r="H108" s="837"/>
      <c r="I108" s="568"/>
      <c r="J108" s="71"/>
      <c r="K108" s="166">
        <f t="shared" si="25"/>
        <v>0</v>
      </c>
      <c r="L108" s="563"/>
      <c r="M108" s="564"/>
      <c r="N108" s="71">
        <f t="shared" si="26"/>
        <v>0</v>
      </c>
      <c r="O108" s="835">
        <f>IF(I108='Категорія витрат'!$G$2,ROUND(N108*0.22,2),IF(I108='Категорія витрат'!$G$4,ROUND(N108*0.22,2),IF(I108='Категорія витрат'!$G$5,ROUND(N108*0.22,2),IF(I108='Категорія витрат'!$G$3,ROUND(N108*0.0841,2),0))))</f>
        <v>0</v>
      </c>
      <c r="P108" s="565">
        <f t="shared" si="27"/>
        <v>0</v>
      </c>
      <c r="Q108" s="566"/>
      <c r="R108" s="566"/>
      <c r="S108" s="566"/>
      <c r="T108" s="566"/>
      <c r="U108" s="566"/>
      <c r="V108" s="566"/>
      <c r="W108" s="566"/>
      <c r="X108" s="566"/>
      <c r="Y108" s="566"/>
      <c r="Z108" s="566"/>
      <c r="AA108" s="566"/>
      <c r="AB108" s="566"/>
      <c r="AC108" s="167">
        <f t="shared" si="16"/>
        <v>0</v>
      </c>
      <c r="AD108" s="167">
        <f t="shared" si="17"/>
        <v>0</v>
      </c>
      <c r="AE108" s="167">
        <f t="shared" si="18"/>
        <v>0</v>
      </c>
      <c r="AF108" s="167">
        <f t="shared" si="19"/>
        <v>0</v>
      </c>
      <c r="AG108" s="167">
        <f t="shared" si="20"/>
        <v>0</v>
      </c>
      <c r="AH108" s="167">
        <f t="shared" si="21"/>
        <v>0</v>
      </c>
      <c r="AI108" s="167">
        <f t="shared" si="22"/>
        <v>0</v>
      </c>
      <c r="AJ108" s="167">
        <f t="shared" si="23"/>
        <v>0</v>
      </c>
      <c r="AK108" s="567"/>
      <c r="AL108" s="567"/>
      <c r="AM108" s="168"/>
    </row>
    <row r="109" spans="1:39" s="169" customFormat="1" hidden="1">
      <c r="A109" s="560">
        <v>105</v>
      </c>
      <c r="B109" s="560" t="str">
        <f t="shared" si="24"/>
        <v>Альянс</v>
      </c>
      <c r="C109" s="561" t="s">
        <v>695</v>
      </c>
      <c r="D109" s="905"/>
      <c r="E109" s="905"/>
      <c r="F109" s="933"/>
      <c r="G109" s="562" t="str">
        <f>IF(H109='Категорія витрат'!$B$2,'Категорія витрат'!$A$2,IF(H109='Категорія витрат'!$B$3,'Категорія витрат'!$A$3,IF(H109='Категорія витрат'!$B$4,'Категорія витрат'!$A$4,IF(H109='Категорія витрат'!$B$5,'Категорія витрат'!$A$5,IF(H109='Категорія витрат'!$B$6,'Категорія витрат'!$A$6,IF(H109='Категорія витрат'!$B$7,'Категорія витрат'!$A$7,IF(H109='Категорія витрат'!$B$8,'Категорія витрат'!$A$8,IF(H109='Категорія витрат'!$B$9,'Категорія витрат'!$A$9,IF(H109='Категорія витрат'!$B$10,'Категорія витрат'!$A$10,IF(H109='Категорія витрат'!$B$11,'Категорія витрат'!$A$11,IF(H109='Категорія витрат'!$B$12,'Категорія витрат'!$A$12,IF(H109='Категорія витрат'!$B$13,'Категорія витрат'!$A$13,IF(H109='Категорія витрат'!$B$14,'Категорія витрат'!$A$14,IF(H109='Категорія витрат'!$B$15,'Категорія витрат'!$A$15,IF(H109='Категорія витрат'!$B$16,'Категорія витрат'!$A$16,IF(H109='Категорія витрат'!$B$17,'Категорія витрат'!$A$17,IF(H109='Категорія витрат'!$B$18,'Категорія витрат'!$A$18,IF(H109='Категорія витрат'!$B$19,'Категорія витрат'!$A$19,IF(H109='Категорія витрат'!$B$20,'Категорія витрат'!$A$20,IF(H109='Категорія витрат'!$B$21,'Категорія витрат'!$A$21,IF(H109='Категорія витрат'!$B$22,'Категорія витрат'!$A$22,IF(H109='Категорія витрат'!$B$23,'Категорія витрат'!$A$23,IF(H109='Категорія витрат'!$B$24,'Категорія витрат'!$A$24,IF(H109='Категорія витрат'!$B$25,'Категорія витрат'!$A$25,IF(H109='Категорія витрат'!$B$26,'Категорія витрат'!$A$26,IF(H109='Категорія витрат'!$B$27,'Категорія витрат'!$A$27,IF(H109='Категорія витрат'!$B$28,'Категорія витрат'!$A$28,IF(H109='Категорія витрат'!$B$29,'Категорія витрат'!$A$29,IF(H109='Категорія витрат'!$B$30,'Категорія витрат'!$A$30,IF(H109='Категорія витрат'!$B$31,'Категорія витрат'!$A$31,""))))))))))))))))))))))))))))))</f>
        <v/>
      </c>
      <c r="H109" s="837"/>
      <c r="I109" s="568"/>
      <c r="J109" s="71"/>
      <c r="K109" s="166">
        <f t="shared" si="25"/>
        <v>0</v>
      </c>
      <c r="L109" s="563"/>
      <c r="M109" s="564"/>
      <c r="N109" s="71">
        <f t="shared" si="26"/>
        <v>0</v>
      </c>
      <c r="O109" s="835">
        <f>IF(I109='Категорія витрат'!$G$2,ROUND(N109*0.22,2),IF(I109='Категорія витрат'!$G$4,ROUND(N109*0.22,2),IF(I109='Категорія витрат'!$G$5,ROUND(N109*0.22,2),IF(I109='Категорія витрат'!$G$3,ROUND(N109*0.0841,2),0))))</f>
        <v>0</v>
      </c>
      <c r="P109" s="565">
        <f t="shared" si="27"/>
        <v>0</v>
      </c>
      <c r="Q109" s="566"/>
      <c r="R109" s="566"/>
      <c r="S109" s="566"/>
      <c r="T109" s="566"/>
      <c r="U109" s="566"/>
      <c r="V109" s="566"/>
      <c r="W109" s="566"/>
      <c r="X109" s="566"/>
      <c r="Y109" s="566"/>
      <c r="Z109" s="566"/>
      <c r="AA109" s="566"/>
      <c r="AB109" s="566"/>
      <c r="AC109" s="167">
        <f t="shared" si="16"/>
        <v>0</v>
      </c>
      <c r="AD109" s="167">
        <f t="shared" si="17"/>
        <v>0</v>
      </c>
      <c r="AE109" s="167">
        <f t="shared" si="18"/>
        <v>0</v>
      </c>
      <c r="AF109" s="167">
        <f t="shared" si="19"/>
        <v>0</v>
      </c>
      <c r="AG109" s="167">
        <f t="shared" si="20"/>
        <v>0</v>
      </c>
      <c r="AH109" s="167">
        <f t="shared" si="21"/>
        <v>0</v>
      </c>
      <c r="AI109" s="167">
        <f t="shared" si="22"/>
        <v>0</v>
      </c>
      <c r="AJ109" s="167">
        <f t="shared" si="23"/>
        <v>0</v>
      </c>
      <c r="AK109" s="567"/>
      <c r="AL109" s="567"/>
      <c r="AM109" s="168"/>
    </row>
    <row r="110" spans="1:39" s="169" customFormat="1" hidden="1">
      <c r="A110" s="560">
        <v>106</v>
      </c>
      <c r="B110" s="560" t="str">
        <f t="shared" si="24"/>
        <v>Альянс</v>
      </c>
      <c r="C110" s="561" t="s">
        <v>695</v>
      </c>
      <c r="D110" s="905"/>
      <c r="E110" s="905"/>
      <c r="F110" s="933"/>
      <c r="G110" s="562" t="str">
        <f>IF(H110='Категорія витрат'!$B$2,'Категорія витрат'!$A$2,IF(H110='Категорія витрат'!$B$3,'Категорія витрат'!$A$3,IF(H110='Категорія витрат'!$B$4,'Категорія витрат'!$A$4,IF(H110='Категорія витрат'!$B$5,'Категорія витрат'!$A$5,IF(H110='Категорія витрат'!$B$6,'Категорія витрат'!$A$6,IF(H110='Категорія витрат'!$B$7,'Категорія витрат'!$A$7,IF(H110='Категорія витрат'!$B$8,'Категорія витрат'!$A$8,IF(H110='Категорія витрат'!$B$9,'Категорія витрат'!$A$9,IF(H110='Категорія витрат'!$B$10,'Категорія витрат'!$A$10,IF(H110='Категорія витрат'!$B$11,'Категорія витрат'!$A$11,IF(H110='Категорія витрат'!$B$12,'Категорія витрат'!$A$12,IF(H110='Категорія витрат'!$B$13,'Категорія витрат'!$A$13,IF(H110='Категорія витрат'!$B$14,'Категорія витрат'!$A$14,IF(H110='Категорія витрат'!$B$15,'Категорія витрат'!$A$15,IF(H110='Категорія витрат'!$B$16,'Категорія витрат'!$A$16,IF(H110='Категорія витрат'!$B$17,'Категорія витрат'!$A$17,IF(H110='Категорія витрат'!$B$18,'Категорія витрат'!$A$18,IF(H110='Категорія витрат'!$B$19,'Категорія витрат'!$A$19,IF(H110='Категорія витрат'!$B$20,'Категорія витрат'!$A$20,IF(H110='Категорія витрат'!$B$21,'Категорія витрат'!$A$21,IF(H110='Категорія витрат'!$B$22,'Категорія витрат'!$A$22,IF(H110='Категорія витрат'!$B$23,'Категорія витрат'!$A$23,IF(H110='Категорія витрат'!$B$24,'Категорія витрат'!$A$24,IF(H110='Категорія витрат'!$B$25,'Категорія витрат'!$A$25,IF(H110='Категорія витрат'!$B$26,'Категорія витрат'!$A$26,IF(H110='Категорія витрат'!$B$27,'Категорія витрат'!$A$27,IF(H110='Категорія витрат'!$B$28,'Категорія витрат'!$A$28,IF(H110='Категорія витрат'!$B$29,'Категорія витрат'!$A$29,IF(H110='Категорія витрат'!$B$30,'Категорія витрат'!$A$30,IF(H110='Категорія витрат'!$B$31,'Категорія витрат'!$A$31,""))))))))))))))))))))))))))))))</f>
        <v/>
      </c>
      <c r="H110" s="837"/>
      <c r="I110" s="568"/>
      <c r="J110" s="71"/>
      <c r="K110" s="166">
        <f t="shared" si="25"/>
        <v>0</v>
      </c>
      <c r="L110" s="563"/>
      <c r="M110" s="564"/>
      <c r="N110" s="71">
        <f t="shared" si="26"/>
        <v>0</v>
      </c>
      <c r="O110" s="835">
        <f>IF(I110='Категорія витрат'!$G$2,ROUND(N110*0.22,2),IF(I110='Категорія витрат'!$G$4,ROUND(N110*0.22,2),IF(I110='Категорія витрат'!$G$5,ROUND(N110*0.22,2),IF(I110='Категорія витрат'!$G$3,ROUND(N110*0.0841,2),0))))</f>
        <v>0</v>
      </c>
      <c r="P110" s="565">
        <f t="shared" si="27"/>
        <v>0</v>
      </c>
      <c r="Q110" s="566"/>
      <c r="R110" s="566"/>
      <c r="S110" s="566"/>
      <c r="T110" s="566"/>
      <c r="U110" s="566"/>
      <c r="V110" s="566"/>
      <c r="W110" s="566"/>
      <c r="X110" s="566"/>
      <c r="Y110" s="566"/>
      <c r="Z110" s="566"/>
      <c r="AA110" s="566"/>
      <c r="AB110" s="566"/>
      <c r="AC110" s="167">
        <f t="shared" si="16"/>
        <v>0</v>
      </c>
      <c r="AD110" s="167">
        <f t="shared" si="17"/>
        <v>0</v>
      </c>
      <c r="AE110" s="167">
        <f t="shared" si="18"/>
        <v>0</v>
      </c>
      <c r="AF110" s="167">
        <f t="shared" si="19"/>
        <v>0</v>
      </c>
      <c r="AG110" s="167">
        <f t="shared" si="20"/>
        <v>0</v>
      </c>
      <c r="AH110" s="167">
        <f t="shared" si="21"/>
        <v>0</v>
      </c>
      <c r="AI110" s="167">
        <f t="shared" si="22"/>
        <v>0</v>
      </c>
      <c r="AJ110" s="167">
        <f t="shared" si="23"/>
        <v>0</v>
      </c>
      <c r="AK110" s="567"/>
      <c r="AL110" s="567"/>
      <c r="AM110" s="168"/>
    </row>
    <row r="111" spans="1:39" s="169" customFormat="1" hidden="1">
      <c r="A111" s="560">
        <v>107</v>
      </c>
      <c r="B111" s="560" t="str">
        <f t="shared" si="24"/>
        <v>Альянс</v>
      </c>
      <c r="C111" s="561" t="s">
        <v>695</v>
      </c>
      <c r="D111" s="905"/>
      <c r="E111" s="905"/>
      <c r="F111" s="933"/>
      <c r="G111" s="562" t="str">
        <f>IF(H111='Категорія витрат'!$B$2,'Категорія витрат'!$A$2,IF(H111='Категорія витрат'!$B$3,'Категорія витрат'!$A$3,IF(H111='Категорія витрат'!$B$4,'Категорія витрат'!$A$4,IF(H111='Категорія витрат'!$B$5,'Категорія витрат'!$A$5,IF(H111='Категорія витрат'!$B$6,'Категорія витрат'!$A$6,IF(H111='Категорія витрат'!$B$7,'Категорія витрат'!$A$7,IF(H111='Категорія витрат'!$B$8,'Категорія витрат'!$A$8,IF(H111='Категорія витрат'!$B$9,'Категорія витрат'!$A$9,IF(H111='Категорія витрат'!$B$10,'Категорія витрат'!$A$10,IF(H111='Категорія витрат'!$B$11,'Категорія витрат'!$A$11,IF(H111='Категорія витрат'!$B$12,'Категорія витрат'!$A$12,IF(H111='Категорія витрат'!$B$13,'Категорія витрат'!$A$13,IF(H111='Категорія витрат'!$B$14,'Категорія витрат'!$A$14,IF(H111='Категорія витрат'!$B$15,'Категорія витрат'!$A$15,IF(H111='Категорія витрат'!$B$16,'Категорія витрат'!$A$16,IF(H111='Категорія витрат'!$B$17,'Категорія витрат'!$A$17,IF(H111='Категорія витрат'!$B$18,'Категорія витрат'!$A$18,IF(H111='Категорія витрат'!$B$19,'Категорія витрат'!$A$19,IF(H111='Категорія витрат'!$B$20,'Категорія витрат'!$A$20,IF(H111='Категорія витрат'!$B$21,'Категорія витрат'!$A$21,IF(H111='Категорія витрат'!$B$22,'Категорія витрат'!$A$22,IF(H111='Категорія витрат'!$B$23,'Категорія витрат'!$A$23,IF(H111='Категорія витрат'!$B$24,'Категорія витрат'!$A$24,IF(H111='Категорія витрат'!$B$25,'Категорія витрат'!$A$25,IF(H111='Категорія витрат'!$B$26,'Категорія витрат'!$A$26,IF(H111='Категорія витрат'!$B$27,'Категорія витрат'!$A$27,IF(H111='Категорія витрат'!$B$28,'Категорія витрат'!$A$28,IF(H111='Категорія витрат'!$B$29,'Категорія витрат'!$A$29,IF(H111='Категорія витрат'!$B$30,'Категорія витрат'!$A$30,IF(H111='Категорія витрат'!$B$31,'Категорія витрат'!$A$31,""))))))))))))))))))))))))))))))</f>
        <v/>
      </c>
      <c r="H111" s="837"/>
      <c r="I111" s="568"/>
      <c r="J111" s="71"/>
      <c r="K111" s="166">
        <f t="shared" si="25"/>
        <v>0</v>
      </c>
      <c r="L111" s="563"/>
      <c r="M111" s="564"/>
      <c r="N111" s="71">
        <f t="shared" si="26"/>
        <v>0</v>
      </c>
      <c r="O111" s="835">
        <f>IF(I111='Категорія витрат'!$G$2,ROUND(N111*0.22,2),IF(I111='Категорія витрат'!$G$4,ROUND(N111*0.22,2),IF(I111='Категорія витрат'!$G$5,ROUND(N111*0.22,2),IF(I111='Категорія витрат'!$G$3,ROUND(N111*0.0841,2),0))))</f>
        <v>0</v>
      </c>
      <c r="P111" s="565">
        <f t="shared" si="27"/>
        <v>0</v>
      </c>
      <c r="Q111" s="566"/>
      <c r="R111" s="566"/>
      <c r="S111" s="566"/>
      <c r="T111" s="566"/>
      <c r="U111" s="566"/>
      <c r="V111" s="566"/>
      <c r="W111" s="566"/>
      <c r="X111" s="566"/>
      <c r="Y111" s="566"/>
      <c r="Z111" s="566"/>
      <c r="AA111" s="566"/>
      <c r="AB111" s="566"/>
      <c r="AC111" s="167">
        <f t="shared" si="16"/>
        <v>0</v>
      </c>
      <c r="AD111" s="167">
        <f t="shared" si="17"/>
        <v>0</v>
      </c>
      <c r="AE111" s="167">
        <f t="shared" si="18"/>
        <v>0</v>
      </c>
      <c r="AF111" s="167">
        <f t="shared" si="19"/>
        <v>0</v>
      </c>
      <c r="AG111" s="167">
        <f t="shared" si="20"/>
        <v>0</v>
      </c>
      <c r="AH111" s="167">
        <f t="shared" si="21"/>
        <v>0</v>
      </c>
      <c r="AI111" s="167">
        <f t="shared" si="22"/>
        <v>0</v>
      </c>
      <c r="AJ111" s="167">
        <f t="shared" si="23"/>
        <v>0</v>
      </c>
      <c r="AK111" s="567"/>
      <c r="AL111" s="567"/>
      <c r="AM111" s="168"/>
    </row>
    <row r="112" spans="1:39" s="169" customFormat="1" hidden="1">
      <c r="A112" s="560">
        <v>108</v>
      </c>
      <c r="B112" s="560" t="str">
        <f t="shared" si="24"/>
        <v>Альянс</v>
      </c>
      <c r="C112" s="561" t="s">
        <v>695</v>
      </c>
      <c r="D112" s="905"/>
      <c r="E112" s="905"/>
      <c r="F112" s="933"/>
      <c r="G112" s="562" t="str">
        <f>IF(H112='Категорія витрат'!$B$2,'Категорія витрат'!$A$2,IF(H112='Категорія витрат'!$B$3,'Категорія витрат'!$A$3,IF(H112='Категорія витрат'!$B$4,'Категорія витрат'!$A$4,IF(H112='Категорія витрат'!$B$5,'Категорія витрат'!$A$5,IF(H112='Категорія витрат'!$B$6,'Категорія витрат'!$A$6,IF(H112='Категорія витрат'!$B$7,'Категорія витрат'!$A$7,IF(H112='Категорія витрат'!$B$8,'Категорія витрат'!$A$8,IF(H112='Категорія витрат'!$B$9,'Категорія витрат'!$A$9,IF(H112='Категорія витрат'!$B$10,'Категорія витрат'!$A$10,IF(H112='Категорія витрат'!$B$11,'Категорія витрат'!$A$11,IF(H112='Категорія витрат'!$B$12,'Категорія витрат'!$A$12,IF(H112='Категорія витрат'!$B$13,'Категорія витрат'!$A$13,IF(H112='Категорія витрат'!$B$14,'Категорія витрат'!$A$14,IF(H112='Категорія витрат'!$B$15,'Категорія витрат'!$A$15,IF(H112='Категорія витрат'!$B$16,'Категорія витрат'!$A$16,IF(H112='Категорія витрат'!$B$17,'Категорія витрат'!$A$17,IF(H112='Категорія витрат'!$B$18,'Категорія витрат'!$A$18,IF(H112='Категорія витрат'!$B$19,'Категорія витрат'!$A$19,IF(H112='Категорія витрат'!$B$20,'Категорія витрат'!$A$20,IF(H112='Категорія витрат'!$B$21,'Категорія витрат'!$A$21,IF(H112='Категорія витрат'!$B$22,'Категорія витрат'!$A$22,IF(H112='Категорія витрат'!$B$23,'Категорія витрат'!$A$23,IF(H112='Категорія витрат'!$B$24,'Категорія витрат'!$A$24,IF(H112='Категорія витрат'!$B$25,'Категорія витрат'!$A$25,IF(H112='Категорія витрат'!$B$26,'Категорія витрат'!$A$26,IF(H112='Категорія витрат'!$B$27,'Категорія витрат'!$A$27,IF(H112='Категорія витрат'!$B$28,'Категорія витрат'!$A$28,IF(H112='Категорія витрат'!$B$29,'Категорія витрат'!$A$29,IF(H112='Категорія витрат'!$B$30,'Категорія витрат'!$A$30,IF(H112='Категорія витрат'!$B$31,'Категорія витрат'!$A$31,""))))))))))))))))))))))))))))))</f>
        <v/>
      </c>
      <c r="H112" s="837"/>
      <c r="I112" s="568"/>
      <c r="J112" s="71"/>
      <c r="K112" s="166">
        <f t="shared" si="25"/>
        <v>0</v>
      </c>
      <c r="L112" s="563"/>
      <c r="M112" s="564"/>
      <c r="N112" s="71">
        <f t="shared" si="26"/>
        <v>0</v>
      </c>
      <c r="O112" s="835">
        <f>IF(I112='Категорія витрат'!$G$2,ROUND(N112*0.22,2),IF(I112='Категорія витрат'!$G$4,ROUND(N112*0.22,2),IF(I112='Категорія витрат'!$G$5,ROUND(N112*0.22,2),IF(I112='Категорія витрат'!$G$3,ROUND(N112*0.0841,2),0))))</f>
        <v>0</v>
      </c>
      <c r="P112" s="565">
        <f t="shared" si="27"/>
        <v>0</v>
      </c>
      <c r="Q112" s="566"/>
      <c r="R112" s="566"/>
      <c r="S112" s="566"/>
      <c r="T112" s="566"/>
      <c r="U112" s="566"/>
      <c r="V112" s="566"/>
      <c r="W112" s="566"/>
      <c r="X112" s="566"/>
      <c r="Y112" s="566"/>
      <c r="Z112" s="566"/>
      <c r="AA112" s="566"/>
      <c r="AB112" s="566"/>
      <c r="AC112" s="167">
        <f t="shared" si="16"/>
        <v>0</v>
      </c>
      <c r="AD112" s="167">
        <f t="shared" si="17"/>
        <v>0</v>
      </c>
      <c r="AE112" s="167">
        <f t="shared" si="18"/>
        <v>0</v>
      </c>
      <c r="AF112" s="167">
        <f t="shared" si="19"/>
        <v>0</v>
      </c>
      <c r="AG112" s="167">
        <f t="shared" si="20"/>
        <v>0</v>
      </c>
      <c r="AH112" s="167">
        <f t="shared" si="21"/>
        <v>0</v>
      </c>
      <c r="AI112" s="167">
        <f t="shared" si="22"/>
        <v>0</v>
      </c>
      <c r="AJ112" s="167">
        <f t="shared" si="23"/>
        <v>0</v>
      </c>
      <c r="AK112" s="567"/>
      <c r="AL112" s="567"/>
      <c r="AM112" s="168"/>
    </row>
    <row r="113" spans="1:39" s="169" customFormat="1" hidden="1">
      <c r="A113" s="560">
        <v>109</v>
      </c>
      <c r="B113" s="560" t="str">
        <f t="shared" si="24"/>
        <v>Альянс</v>
      </c>
      <c r="C113" s="561" t="s">
        <v>695</v>
      </c>
      <c r="D113" s="905"/>
      <c r="E113" s="905"/>
      <c r="F113" s="933"/>
      <c r="G113" s="562" t="str">
        <f>IF(H113='Категорія витрат'!$B$2,'Категорія витрат'!$A$2,IF(H113='Категорія витрат'!$B$3,'Категорія витрат'!$A$3,IF(H113='Категорія витрат'!$B$4,'Категорія витрат'!$A$4,IF(H113='Категорія витрат'!$B$5,'Категорія витрат'!$A$5,IF(H113='Категорія витрат'!$B$6,'Категорія витрат'!$A$6,IF(H113='Категорія витрат'!$B$7,'Категорія витрат'!$A$7,IF(H113='Категорія витрат'!$B$8,'Категорія витрат'!$A$8,IF(H113='Категорія витрат'!$B$9,'Категорія витрат'!$A$9,IF(H113='Категорія витрат'!$B$10,'Категорія витрат'!$A$10,IF(H113='Категорія витрат'!$B$11,'Категорія витрат'!$A$11,IF(H113='Категорія витрат'!$B$12,'Категорія витрат'!$A$12,IF(H113='Категорія витрат'!$B$13,'Категорія витрат'!$A$13,IF(H113='Категорія витрат'!$B$14,'Категорія витрат'!$A$14,IF(H113='Категорія витрат'!$B$15,'Категорія витрат'!$A$15,IF(H113='Категорія витрат'!$B$16,'Категорія витрат'!$A$16,IF(H113='Категорія витрат'!$B$17,'Категорія витрат'!$A$17,IF(H113='Категорія витрат'!$B$18,'Категорія витрат'!$A$18,IF(H113='Категорія витрат'!$B$19,'Категорія витрат'!$A$19,IF(H113='Категорія витрат'!$B$20,'Категорія витрат'!$A$20,IF(H113='Категорія витрат'!$B$21,'Категорія витрат'!$A$21,IF(H113='Категорія витрат'!$B$22,'Категорія витрат'!$A$22,IF(H113='Категорія витрат'!$B$23,'Категорія витрат'!$A$23,IF(H113='Категорія витрат'!$B$24,'Категорія витрат'!$A$24,IF(H113='Категорія витрат'!$B$25,'Категорія витрат'!$A$25,IF(H113='Категорія витрат'!$B$26,'Категорія витрат'!$A$26,IF(H113='Категорія витрат'!$B$27,'Категорія витрат'!$A$27,IF(H113='Категорія витрат'!$B$28,'Категорія витрат'!$A$28,IF(H113='Категорія витрат'!$B$29,'Категорія витрат'!$A$29,IF(H113='Категорія витрат'!$B$30,'Категорія витрат'!$A$30,IF(H113='Категорія витрат'!$B$31,'Категорія витрат'!$A$31,""))))))))))))))))))))))))))))))</f>
        <v/>
      </c>
      <c r="H113" s="837"/>
      <c r="I113" s="568"/>
      <c r="J113" s="71"/>
      <c r="K113" s="166">
        <f t="shared" si="25"/>
        <v>0</v>
      </c>
      <c r="L113" s="563"/>
      <c r="M113" s="564"/>
      <c r="N113" s="71">
        <f t="shared" si="26"/>
        <v>0</v>
      </c>
      <c r="O113" s="835">
        <f>IF(I113='Категорія витрат'!$G$2,ROUND(N113*0.22,2),IF(I113='Категорія витрат'!$G$4,ROUND(N113*0.22,2),IF(I113='Категорія витрат'!$G$5,ROUND(N113*0.22,2),IF(I113='Категорія витрат'!$G$3,ROUND(N113*0.0841,2),0))))</f>
        <v>0</v>
      </c>
      <c r="P113" s="565">
        <f t="shared" si="27"/>
        <v>0</v>
      </c>
      <c r="Q113" s="566"/>
      <c r="R113" s="566"/>
      <c r="S113" s="566"/>
      <c r="T113" s="566"/>
      <c r="U113" s="566"/>
      <c r="V113" s="566"/>
      <c r="W113" s="566"/>
      <c r="X113" s="566"/>
      <c r="Y113" s="566"/>
      <c r="Z113" s="566"/>
      <c r="AA113" s="566"/>
      <c r="AB113" s="566"/>
      <c r="AC113" s="167">
        <f t="shared" si="16"/>
        <v>0</v>
      </c>
      <c r="AD113" s="167">
        <f t="shared" si="17"/>
        <v>0</v>
      </c>
      <c r="AE113" s="167">
        <f t="shared" si="18"/>
        <v>0</v>
      </c>
      <c r="AF113" s="167">
        <f t="shared" si="19"/>
        <v>0</v>
      </c>
      <c r="AG113" s="167">
        <f t="shared" si="20"/>
        <v>0</v>
      </c>
      <c r="AH113" s="167">
        <f t="shared" si="21"/>
        <v>0</v>
      </c>
      <c r="AI113" s="167">
        <f t="shared" si="22"/>
        <v>0</v>
      </c>
      <c r="AJ113" s="167">
        <f t="shared" si="23"/>
        <v>0</v>
      </c>
      <c r="AK113" s="567"/>
      <c r="AL113" s="567"/>
      <c r="AM113" s="168"/>
    </row>
    <row r="114" spans="1:39" s="169" customFormat="1" hidden="1">
      <c r="A114" s="560">
        <v>110</v>
      </c>
      <c r="B114" s="560" t="str">
        <f t="shared" si="24"/>
        <v>Альянс</v>
      </c>
      <c r="C114" s="561" t="s">
        <v>695</v>
      </c>
      <c r="D114" s="905"/>
      <c r="E114" s="905"/>
      <c r="F114" s="933"/>
      <c r="G114" s="562" t="str">
        <f>IF(H114='Категорія витрат'!$B$2,'Категорія витрат'!$A$2,IF(H114='Категорія витрат'!$B$3,'Категорія витрат'!$A$3,IF(H114='Категорія витрат'!$B$4,'Категорія витрат'!$A$4,IF(H114='Категорія витрат'!$B$5,'Категорія витрат'!$A$5,IF(H114='Категорія витрат'!$B$6,'Категорія витрат'!$A$6,IF(H114='Категорія витрат'!$B$7,'Категорія витрат'!$A$7,IF(H114='Категорія витрат'!$B$8,'Категорія витрат'!$A$8,IF(H114='Категорія витрат'!$B$9,'Категорія витрат'!$A$9,IF(H114='Категорія витрат'!$B$10,'Категорія витрат'!$A$10,IF(H114='Категорія витрат'!$B$11,'Категорія витрат'!$A$11,IF(H114='Категорія витрат'!$B$12,'Категорія витрат'!$A$12,IF(H114='Категорія витрат'!$B$13,'Категорія витрат'!$A$13,IF(H114='Категорія витрат'!$B$14,'Категорія витрат'!$A$14,IF(H114='Категорія витрат'!$B$15,'Категорія витрат'!$A$15,IF(H114='Категорія витрат'!$B$16,'Категорія витрат'!$A$16,IF(H114='Категорія витрат'!$B$17,'Категорія витрат'!$A$17,IF(H114='Категорія витрат'!$B$18,'Категорія витрат'!$A$18,IF(H114='Категорія витрат'!$B$19,'Категорія витрат'!$A$19,IF(H114='Категорія витрат'!$B$20,'Категорія витрат'!$A$20,IF(H114='Категорія витрат'!$B$21,'Категорія витрат'!$A$21,IF(H114='Категорія витрат'!$B$22,'Категорія витрат'!$A$22,IF(H114='Категорія витрат'!$B$23,'Категорія витрат'!$A$23,IF(H114='Категорія витрат'!$B$24,'Категорія витрат'!$A$24,IF(H114='Категорія витрат'!$B$25,'Категорія витрат'!$A$25,IF(H114='Категорія витрат'!$B$26,'Категорія витрат'!$A$26,IF(H114='Категорія витрат'!$B$27,'Категорія витрат'!$A$27,IF(H114='Категорія витрат'!$B$28,'Категорія витрат'!$A$28,IF(H114='Категорія витрат'!$B$29,'Категорія витрат'!$A$29,IF(H114='Категорія витрат'!$B$30,'Категорія витрат'!$A$30,IF(H114='Категорія витрат'!$B$31,'Категорія витрат'!$A$31,""))))))))))))))))))))))))))))))</f>
        <v/>
      </c>
      <c r="H114" s="837"/>
      <c r="I114" s="568"/>
      <c r="J114" s="71"/>
      <c r="K114" s="166">
        <f t="shared" si="25"/>
        <v>0</v>
      </c>
      <c r="L114" s="563"/>
      <c r="M114" s="564"/>
      <c r="N114" s="71">
        <f t="shared" si="26"/>
        <v>0</v>
      </c>
      <c r="O114" s="835">
        <f>IF(I114='Категорія витрат'!$G$2,ROUND(N114*0.22,2),IF(I114='Категорія витрат'!$G$4,ROUND(N114*0.22,2),IF(I114='Категорія витрат'!$G$5,ROUND(N114*0.22,2),IF(I114='Категорія витрат'!$G$3,ROUND(N114*0.0841,2),0))))</f>
        <v>0</v>
      </c>
      <c r="P114" s="565">
        <f t="shared" si="27"/>
        <v>0</v>
      </c>
      <c r="Q114" s="566"/>
      <c r="R114" s="566"/>
      <c r="S114" s="566"/>
      <c r="T114" s="566"/>
      <c r="U114" s="566"/>
      <c r="V114" s="566"/>
      <c r="W114" s="566"/>
      <c r="X114" s="566"/>
      <c r="Y114" s="566"/>
      <c r="Z114" s="566"/>
      <c r="AA114" s="566"/>
      <c r="AB114" s="566"/>
      <c r="AC114" s="167">
        <f t="shared" si="16"/>
        <v>0</v>
      </c>
      <c r="AD114" s="167">
        <f t="shared" si="17"/>
        <v>0</v>
      </c>
      <c r="AE114" s="167">
        <f t="shared" si="18"/>
        <v>0</v>
      </c>
      <c r="AF114" s="167">
        <f t="shared" si="19"/>
        <v>0</v>
      </c>
      <c r="AG114" s="167">
        <f t="shared" si="20"/>
        <v>0</v>
      </c>
      <c r="AH114" s="167">
        <f t="shared" si="21"/>
        <v>0</v>
      </c>
      <c r="AI114" s="167">
        <f t="shared" si="22"/>
        <v>0</v>
      </c>
      <c r="AJ114" s="167">
        <f t="shared" si="23"/>
        <v>0</v>
      </c>
      <c r="AK114" s="567"/>
      <c r="AL114" s="567"/>
      <c r="AM114" s="168"/>
    </row>
    <row r="115" spans="1:39" s="169" customFormat="1" hidden="1">
      <c r="A115" s="560">
        <v>111</v>
      </c>
      <c r="B115" s="560" t="str">
        <f t="shared" si="24"/>
        <v>Альянс</v>
      </c>
      <c r="C115" s="561" t="s">
        <v>695</v>
      </c>
      <c r="D115" s="905"/>
      <c r="E115" s="905"/>
      <c r="F115" s="933"/>
      <c r="G115" s="562" t="str">
        <f>IF(H115='Категорія витрат'!$B$2,'Категорія витрат'!$A$2,IF(H115='Категорія витрат'!$B$3,'Категорія витрат'!$A$3,IF(H115='Категорія витрат'!$B$4,'Категорія витрат'!$A$4,IF(H115='Категорія витрат'!$B$5,'Категорія витрат'!$A$5,IF(H115='Категорія витрат'!$B$6,'Категорія витрат'!$A$6,IF(H115='Категорія витрат'!$B$7,'Категорія витрат'!$A$7,IF(H115='Категорія витрат'!$B$8,'Категорія витрат'!$A$8,IF(H115='Категорія витрат'!$B$9,'Категорія витрат'!$A$9,IF(H115='Категорія витрат'!$B$10,'Категорія витрат'!$A$10,IF(H115='Категорія витрат'!$B$11,'Категорія витрат'!$A$11,IF(H115='Категорія витрат'!$B$12,'Категорія витрат'!$A$12,IF(H115='Категорія витрат'!$B$13,'Категорія витрат'!$A$13,IF(H115='Категорія витрат'!$B$14,'Категорія витрат'!$A$14,IF(H115='Категорія витрат'!$B$15,'Категорія витрат'!$A$15,IF(H115='Категорія витрат'!$B$16,'Категорія витрат'!$A$16,IF(H115='Категорія витрат'!$B$17,'Категорія витрат'!$A$17,IF(H115='Категорія витрат'!$B$18,'Категорія витрат'!$A$18,IF(H115='Категорія витрат'!$B$19,'Категорія витрат'!$A$19,IF(H115='Категорія витрат'!$B$20,'Категорія витрат'!$A$20,IF(H115='Категорія витрат'!$B$21,'Категорія витрат'!$A$21,IF(H115='Категорія витрат'!$B$22,'Категорія витрат'!$A$22,IF(H115='Категорія витрат'!$B$23,'Категорія витрат'!$A$23,IF(H115='Категорія витрат'!$B$24,'Категорія витрат'!$A$24,IF(H115='Категорія витрат'!$B$25,'Категорія витрат'!$A$25,IF(H115='Категорія витрат'!$B$26,'Категорія витрат'!$A$26,IF(H115='Категорія витрат'!$B$27,'Категорія витрат'!$A$27,IF(H115='Категорія витрат'!$B$28,'Категорія витрат'!$A$28,IF(H115='Категорія витрат'!$B$29,'Категорія витрат'!$A$29,IF(H115='Категорія витрат'!$B$30,'Категорія витрат'!$A$30,IF(H115='Категорія витрат'!$B$31,'Категорія витрат'!$A$31,""))))))))))))))))))))))))))))))</f>
        <v/>
      </c>
      <c r="H115" s="837"/>
      <c r="I115" s="568"/>
      <c r="J115" s="71"/>
      <c r="K115" s="166">
        <f t="shared" si="25"/>
        <v>0</v>
      </c>
      <c r="L115" s="563"/>
      <c r="M115" s="564"/>
      <c r="N115" s="71">
        <f t="shared" si="26"/>
        <v>0</v>
      </c>
      <c r="O115" s="835">
        <f>IF(I115='Категорія витрат'!$G$2,ROUND(N115*0.22,2),IF(I115='Категорія витрат'!$G$4,ROUND(N115*0.22,2),IF(I115='Категорія витрат'!$G$5,ROUND(N115*0.22,2),IF(I115='Категорія витрат'!$G$3,ROUND(N115*0.0841,2),0))))</f>
        <v>0</v>
      </c>
      <c r="P115" s="565">
        <f t="shared" si="27"/>
        <v>0</v>
      </c>
      <c r="Q115" s="566"/>
      <c r="R115" s="566"/>
      <c r="S115" s="566"/>
      <c r="T115" s="566"/>
      <c r="U115" s="566"/>
      <c r="V115" s="566"/>
      <c r="W115" s="566"/>
      <c r="X115" s="566"/>
      <c r="Y115" s="566"/>
      <c r="Z115" s="566"/>
      <c r="AA115" s="566"/>
      <c r="AB115" s="566"/>
      <c r="AC115" s="167">
        <f t="shared" si="16"/>
        <v>0</v>
      </c>
      <c r="AD115" s="167">
        <f t="shared" si="17"/>
        <v>0</v>
      </c>
      <c r="AE115" s="167">
        <f t="shared" si="18"/>
        <v>0</v>
      </c>
      <c r="AF115" s="167">
        <f t="shared" si="19"/>
        <v>0</v>
      </c>
      <c r="AG115" s="167">
        <f t="shared" si="20"/>
        <v>0</v>
      </c>
      <c r="AH115" s="167">
        <f t="shared" si="21"/>
        <v>0</v>
      </c>
      <c r="AI115" s="167">
        <f t="shared" si="22"/>
        <v>0</v>
      </c>
      <c r="AJ115" s="167">
        <f t="shared" si="23"/>
        <v>0</v>
      </c>
      <c r="AK115" s="567"/>
      <c r="AL115" s="567"/>
      <c r="AM115" s="168"/>
    </row>
    <row r="116" spans="1:39" s="169" customFormat="1" hidden="1">
      <c r="A116" s="560">
        <v>112</v>
      </c>
      <c r="B116" s="560" t="str">
        <f t="shared" si="24"/>
        <v>Альянс</v>
      </c>
      <c r="C116" s="561" t="s">
        <v>695</v>
      </c>
      <c r="D116" s="905"/>
      <c r="E116" s="905"/>
      <c r="F116" s="933"/>
      <c r="G116" s="562" t="str">
        <f>IF(H116='Категорія витрат'!$B$2,'Категорія витрат'!$A$2,IF(H116='Категорія витрат'!$B$3,'Категорія витрат'!$A$3,IF(H116='Категорія витрат'!$B$4,'Категорія витрат'!$A$4,IF(H116='Категорія витрат'!$B$5,'Категорія витрат'!$A$5,IF(H116='Категорія витрат'!$B$6,'Категорія витрат'!$A$6,IF(H116='Категорія витрат'!$B$7,'Категорія витрат'!$A$7,IF(H116='Категорія витрат'!$B$8,'Категорія витрат'!$A$8,IF(H116='Категорія витрат'!$B$9,'Категорія витрат'!$A$9,IF(H116='Категорія витрат'!$B$10,'Категорія витрат'!$A$10,IF(H116='Категорія витрат'!$B$11,'Категорія витрат'!$A$11,IF(H116='Категорія витрат'!$B$12,'Категорія витрат'!$A$12,IF(H116='Категорія витрат'!$B$13,'Категорія витрат'!$A$13,IF(H116='Категорія витрат'!$B$14,'Категорія витрат'!$A$14,IF(H116='Категорія витрат'!$B$15,'Категорія витрат'!$A$15,IF(H116='Категорія витрат'!$B$16,'Категорія витрат'!$A$16,IF(H116='Категорія витрат'!$B$17,'Категорія витрат'!$A$17,IF(H116='Категорія витрат'!$B$18,'Категорія витрат'!$A$18,IF(H116='Категорія витрат'!$B$19,'Категорія витрат'!$A$19,IF(H116='Категорія витрат'!$B$20,'Категорія витрат'!$A$20,IF(H116='Категорія витрат'!$B$21,'Категорія витрат'!$A$21,IF(H116='Категорія витрат'!$B$22,'Категорія витрат'!$A$22,IF(H116='Категорія витрат'!$B$23,'Категорія витрат'!$A$23,IF(H116='Категорія витрат'!$B$24,'Категорія витрат'!$A$24,IF(H116='Категорія витрат'!$B$25,'Категорія витрат'!$A$25,IF(H116='Категорія витрат'!$B$26,'Категорія витрат'!$A$26,IF(H116='Категорія витрат'!$B$27,'Категорія витрат'!$A$27,IF(H116='Категорія витрат'!$B$28,'Категорія витрат'!$A$28,IF(H116='Категорія витрат'!$B$29,'Категорія витрат'!$A$29,IF(H116='Категорія витрат'!$B$30,'Категорія витрат'!$A$30,IF(H116='Категорія витрат'!$B$31,'Категорія витрат'!$A$31,""))))))))))))))))))))))))))))))</f>
        <v/>
      </c>
      <c r="H116" s="837"/>
      <c r="I116" s="568"/>
      <c r="J116" s="71"/>
      <c r="K116" s="166">
        <f t="shared" si="25"/>
        <v>0</v>
      </c>
      <c r="L116" s="563"/>
      <c r="M116" s="564"/>
      <c r="N116" s="71">
        <f t="shared" si="26"/>
        <v>0</v>
      </c>
      <c r="O116" s="835">
        <f>IF(I116='Категорія витрат'!$G$2,ROUND(N116*0.22,2),IF(I116='Категорія витрат'!$G$4,ROUND(N116*0.22,2),IF(I116='Категорія витрат'!$G$5,ROUND(N116*0.22,2),IF(I116='Категорія витрат'!$G$3,ROUND(N116*0.0841,2),0))))</f>
        <v>0</v>
      </c>
      <c r="P116" s="565">
        <f t="shared" si="27"/>
        <v>0</v>
      </c>
      <c r="Q116" s="566"/>
      <c r="R116" s="566"/>
      <c r="S116" s="566"/>
      <c r="T116" s="566"/>
      <c r="U116" s="566"/>
      <c r="V116" s="566"/>
      <c r="W116" s="566"/>
      <c r="X116" s="566"/>
      <c r="Y116" s="566"/>
      <c r="Z116" s="566"/>
      <c r="AA116" s="566"/>
      <c r="AB116" s="566"/>
      <c r="AC116" s="167">
        <f t="shared" si="16"/>
        <v>0</v>
      </c>
      <c r="AD116" s="167">
        <f t="shared" si="17"/>
        <v>0</v>
      </c>
      <c r="AE116" s="167">
        <f t="shared" si="18"/>
        <v>0</v>
      </c>
      <c r="AF116" s="167">
        <f t="shared" si="19"/>
        <v>0</v>
      </c>
      <c r="AG116" s="167">
        <f t="shared" si="20"/>
        <v>0</v>
      </c>
      <c r="AH116" s="167">
        <f t="shared" si="21"/>
        <v>0</v>
      </c>
      <c r="AI116" s="167">
        <f t="shared" si="22"/>
        <v>0</v>
      </c>
      <c r="AJ116" s="167">
        <f t="shared" si="23"/>
        <v>0</v>
      </c>
      <c r="AK116" s="567"/>
      <c r="AL116" s="567"/>
      <c r="AM116" s="168"/>
    </row>
    <row r="117" spans="1:39" s="169" customFormat="1" hidden="1">
      <c r="A117" s="560">
        <v>113</v>
      </c>
      <c r="B117" s="560" t="str">
        <f t="shared" si="24"/>
        <v>Альянс</v>
      </c>
      <c r="C117" s="561" t="s">
        <v>695</v>
      </c>
      <c r="D117" s="905"/>
      <c r="E117" s="905"/>
      <c r="F117" s="933"/>
      <c r="G117" s="562" t="str">
        <f>IF(H117='Категорія витрат'!$B$2,'Категорія витрат'!$A$2,IF(H117='Категорія витрат'!$B$3,'Категорія витрат'!$A$3,IF(H117='Категорія витрат'!$B$4,'Категорія витрат'!$A$4,IF(H117='Категорія витрат'!$B$5,'Категорія витрат'!$A$5,IF(H117='Категорія витрат'!$B$6,'Категорія витрат'!$A$6,IF(H117='Категорія витрат'!$B$7,'Категорія витрат'!$A$7,IF(H117='Категорія витрат'!$B$8,'Категорія витрат'!$A$8,IF(H117='Категорія витрат'!$B$9,'Категорія витрат'!$A$9,IF(H117='Категорія витрат'!$B$10,'Категорія витрат'!$A$10,IF(H117='Категорія витрат'!$B$11,'Категорія витрат'!$A$11,IF(H117='Категорія витрат'!$B$12,'Категорія витрат'!$A$12,IF(H117='Категорія витрат'!$B$13,'Категорія витрат'!$A$13,IF(H117='Категорія витрат'!$B$14,'Категорія витрат'!$A$14,IF(H117='Категорія витрат'!$B$15,'Категорія витрат'!$A$15,IF(H117='Категорія витрат'!$B$16,'Категорія витрат'!$A$16,IF(H117='Категорія витрат'!$B$17,'Категорія витрат'!$A$17,IF(H117='Категорія витрат'!$B$18,'Категорія витрат'!$A$18,IF(H117='Категорія витрат'!$B$19,'Категорія витрат'!$A$19,IF(H117='Категорія витрат'!$B$20,'Категорія витрат'!$A$20,IF(H117='Категорія витрат'!$B$21,'Категорія витрат'!$A$21,IF(H117='Категорія витрат'!$B$22,'Категорія витрат'!$A$22,IF(H117='Категорія витрат'!$B$23,'Категорія витрат'!$A$23,IF(H117='Категорія витрат'!$B$24,'Категорія витрат'!$A$24,IF(H117='Категорія витрат'!$B$25,'Категорія витрат'!$A$25,IF(H117='Категорія витрат'!$B$26,'Категорія витрат'!$A$26,IF(H117='Категорія витрат'!$B$27,'Категорія витрат'!$A$27,IF(H117='Категорія витрат'!$B$28,'Категорія витрат'!$A$28,IF(H117='Категорія витрат'!$B$29,'Категорія витрат'!$A$29,IF(H117='Категорія витрат'!$B$30,'Категорія витрат'!$A$30,IF(H117='Категорія витрат'!$B$31,'Категорія витрат'!$A$31,""))))))))))))))))))))))))))))))</f>
        <v/>
      </c>
      <c r="H117" s="837"/>
      <c r="I117" s="568"/>
      <c r="J117" s="71"/>
      <c r="K117" s="166">
        <f t="shared" si="25"/>
        <v>0</v>
      </c>
      <c r="L117" s="563"/>
      <c r="M117" s="564"/>
      <c r="N117" s="71">
        <f t="shared" si="26"/>
        <v>0</v>
      </c>
      <c r="O117" s="835">
        <f>IF(I117='Категорія витрат'!$G$2,ROUND(N117*0.22,2),IF(I117='Категорія витрат'!$G$4,ROUND(N117*0.22,2),IF(I117='Категорія витрат'!$G$5,ROUND(N117*0.22,2),IF(I117='Категорія витрат'!$G$3,ROUND(N117*0.0841,2),0))))</f>
        <v>0</v>
      </c>
      <c r="P117" s="565">
        <f t="shared" si="27"/>
        <v>0</v>
      </c>
      <c r="Q117" s="566"/>
      <c r="R117" s="566"/>
      <c r="S117" s="566"/>
      <c r="T117" s="566"/>
      <c r="U117" s="566"/>
      <c r="V117" s="566"/>
      <c r="W117" s="566"/>
      <c r="X117" s="566"/>
      <c r="Y117" s="566"/>
      <c r="Z117" s="566"/>
      <c r="AA117" s="566"/>
      <c r="AB117" s="566"/>
      <c r="AC117" s="167">
        <f t="shared" si="16"/>
        <v>0</v>
      </c>
      <c r="AD117" s="167">
        <f t="shared" si="17"/>
        <v>0</v>
      </c>
      <c r="AE117" s="167">
        <f t="shared" si="18"/>
        <v>0</v>
      </c>
      <c r="AF117" s="167">
        <f t="shared" si="19"/>
        <v>0</v>
      </c>
      <c r="AG117" s="167">
        <f t="shared" si="20"/>
        <v>0</v>
      </c>
      <c r="AH117" s="167">
        <f t="shared" si="21"/>
        <v>0</v>
      </c>
      <c r="AI117" s="167">
        <f t="shared" si="22"/>
        <v>0</v>
      </c>
      <c r="AJ117" s="167">
        <f t="shared" si="23"/>
        <v>0</v>
      </c>
      <c r="AK117" s="567"/>
      <c r="AL117" s="567"/>
      <c r="AM117" s="168"/>
    </row>
    <row r="118" spans="1:39" s="169" customFormat="1" hidden="1">
      <c r="A118" s="560">
        <v>114</v>
      </c>
      <c r="B118" s="560" t="str">
        <f t="shared" si="24"/>
        <v>Альянс</v>
      </c>
      <c r="C118" s="561" t="s">
        <v>695</v>
      </c>
      <c r="D118" s="905"/>
      <c r="E118" s="905"/>
      <c r="F118" s="933"/>
      <c r="G118" s="562" t="str">
        <f>IF(H118='Категорія витрат'!$B$2,'Категорія витрат'!$A$2,IF(H118='Категорія витрат'!$B$3,'Категорія витрат'!$A$3,IF(H118='Категорія витрат'!$B$4,'Категорія витрат'!$A$4,IF(H118='Категорія витрат'!$B$5,'Категорія витрат'!$A$5,IF(H118='Категорія витрат'!$B$6,'Категорія витрат'!$A$6,IF(H118='Категорія витрат'!$B$7,'Категорія витрат'!$A$7,IF(H118='Категорія витрат'!$B$8,'Категорія витрат'!$A$8,IF(H118='Категорія витрат'!$B$9,'Категорія витрат'!$A$9,IF(H118='Категорія витрат'!$B$10,'Категорія витрат'!$A$10,IF(H118='Категорія витрат'!$B$11,'Категорія витрат'!$A$11,IF(H118='Категорія витрат'!$B$12,'Категорія витрат'!$A$12,IF(H118='Категорія витрат'!$B$13,'Категорія витрат'!$A$13,IF(H118='Категорія витрат'!$B$14,'Категорія витрат'!$A$14,IF(H118='Категорія витрат'!$B$15,'Категорія витрат'!$A$15,IF(H118='Категорія витрат'!$B$16,'Категорія витрат'!$A$16,IF(H118='Категорія витрат'!$B$17,'Категорія витрат'!$A$17,IF(H118='Категорія витрат'!$B$18,'Категорія витрат'!$A$18,IF(H118='Категорія витрат'!$B$19,'Категорія витрат'!$A$19,IF(H118='Категорія витрат'!$B$20,'Категорія витрат'!$A$20,IF(H118='Категорія витрат'!$B$21,'Категорія витрат'!$A$21,IF(H118='Категорія витрат'!$B$22,'Категорія витрат'!$A$22,IF(H118='Категорія витрат'!$B$23,'Категорія витрат'!$A$23,IF(H118='Категорія витрат'!$B$24,'Категорія витрат'!$A$24,IF(H118='Категорія витрат'!$B$25,'Категорія витрат'!$A$25,IF(H118='Категорія витрат'!$B$26,'Категорія витрат'!$A$26,IF(H118='Категорія витрат'!$B$27,'Категорія витрат'!$A$27,IF(H118='Категорія витрат'!$B$28,'Категорія витрат'!$A$28,IF(H118='Категорія витрат'!$B$29,'Категорія витрат'!$A$29,IF(H118='Категорія витрат'!$B$30,'Категорія витрат'!$A$30,IF(H118='Категорія витрат'!$B$31,'Категорія витрат'!$A$31,""))))))))))))))))))))))))))))))</f>
        <v/>
      </c>
      <c r="H118" s="837"/>
      <c r="I118" s="568"/>
      <c r="J118" s="71"/>
      <c r="K118" s="166">
        <f t="shared" si="25"/>
        <v>0</v>
      </c>
      <c r="L118" s="563"/>
      <c r="M118" s="564"/>
      <c r="N118" s="71">
        <f t="shared" si="26"/>
        <v>0</v>
      </c>
      <c r="O118" s="835">
        <f>IF(I118='Категорія витрат'!$G$2,ROUND(N118*0.22,2),IF(I118='Категорія витрат'!$G$4,ROUND(N118*0.22,2),IF(I118='Категорія витрат'!$G$5,ROUND(N118*0.22,2),IF(I118='Категорія витрат'!$G$3,ROUND(N118*0.0841,2),0))))</f>
        <v>0</v>
      </c>
      <c r="P118" s="565">
        <f t="shared" si="27"/>
        <v>0</v>
      </c>
      <c r="Q118" s="566"/>
      <c r="R118" s="566"/>
      <c r="S118" s="566"/>
      <c r="T118" s="566"/>
      <c r="U118" s="566"/>
      <c r="V118" s="566"/>
      <c r="W118" s="566"/>
      <c r="X118" s="566"/>
      <c r="Y118" s="566"/>
      <c r="Z118" s="566"/>
      <c r="AA118" s="566"/>
      <c r="AB118" s="566"/>
      <c r="AC118" s="167">
        <f t="shared" si="16"/>
        <v>0</v>
      </c>
      <c r="AD118" s="167">
        <f t="shared" si="17"/>
        <v>0</v>
      </c>
      <c r="AE118" s="167">
        <f t="shared" si="18"/>
        <v>0</v>
      </c>
      <c r="AF118" s="167">
        <f t="shared" si="19"/>
        <v>0</v>
      </c>
      <c r="AG118" s="167">
        <f t="shared" si="20"/>
        <v>0</v>
      </c>
      <c r="AH118" s="167">
        <f t="shared" si="21"/>
        <v>0</v>
      </c>
      <c r="AI118" s="167">
        <f t="shared" si="22"/>
        <v>0</v>
      </c>
      <c r="AJ118" s="167">
        <f t="shared" si="23"/>
        <v>0</v>
      </c>
      <c r="AK118" s="567"/>
      <c r="AL118" s="567"/>
      <c r="AM118" s="168"/>
    </row>
    <row r="119" spans="1:39" s="169" customFormat="1" hidden="1">
      <c r="A119" s="560">
        <v>115</v>
      </c>
      <c r="B119" s="560" t="str">
        <f t="shared" si="24"/>
        <v>Альянс</v>
      </c>
      <c r="C119" s="561" t="s">
        <v>695</v>
      </c>
      <c r="D119" s="905"/>
      <c r="E119" s="905"/>
      <c r="F119" s="933"/>
      <c r="G119" s="562" t="str">
        <f>IF(H119='Категорія витрат'!$B$2,'Категорія витрат'!$A$2,IF(H119='Категорія витрат'!$B$3,'Категорія витрат'!$A$3,IF(H119='Категорія витрат'!$B$4,'Категорія витрат'!$A$4,IF(H119='Категорія витрат'!$B$5,'Категорія витрат'!$A$5,IF(H119='Категорія витрат'!$B$6,'Категорія витрат'!$A$6,IF(H119='Категорія витрат'!$B$7,'Категорія витрат'!$A$7,IF(H119='Категорія витрат'!$B$8,'Категорія витрат'!$A$8,IF(H119='Категорія витрат'!$B$9,'Категорія витрат'!$A$9,IF(H119='Категорія витрат'!$B$10,'Категорія витрат'!$A$10,IF(H119='Категорія витрат'!$B$11,'Категорія витрат'!$A$11,IF(H119='Категорія витрат'!$B$12,'Категорія витрат'!$A$12,IF(H119='Категорія витрат'!$B$13,'Категорія витрат'!$A$13,IF(H119='Категорія витрат'!$B$14,'Категорія витрат'!$A$14,IF(H119='Категорія витрат'!$B$15,'Категорія витрат'!$A$15,IF(H119='Категорія витрат'!$B$16,'Категорія витрат'!$A$16,IF(H119='Категорія витрат'!$B$17,'Категорія витрат'!$A$17,IF(H119='Категорія витрат'!$B$18,'Категорія витрат'!$A$18,IF(H119='Категорія витрат'!$B$19,'Категорія витрат'!$A$19,IF(H119='Категорія витрат'!$B$20,'Категорія витрат'!$A$20,IF(H119='Категорія витрат'!$B$21,'Категорія витрат'!$A$21,IF(H119='Категорія витрат'!$B$22,'Категорія витрат'!$A$22,IF(H119='Категорія витрат'!$B$23,'Категорія витрат'!$A$23,IF(H119='Категорія витрат'!$B$24,'Категорія витрат'!$A$24,IF(H119='Категорія витрат'!$B$25,'Категорія витрат'!$A$25,IF(H119='Категорія витрат'!$B$26,'Категорія витрат'!$A$26,IF(H119='Категорія витрат'!$B$27,'Категорія витрат'!$A$27,IF(H119='Категорія витрат'!$B$28,'Категорія витрат'!$A$28,IF(H119='Категорія витрат'!$B$29,'Категорія витрат'!$A$29,IF(H119='Категорія витрат'!$B$30,'Категорія витрат'!$A$30,IF(H119='Категорія витрат'!$B$31,'Категорія витрат'!$A$31,""))))))))))))))))))))))))))))))</f>
        <v/>
      </c>
      <c r="H119" s="837"/>
      <c r="I119" s="568"/>
      <c r="J119" s="71"/>
      <c r="K119" s="166">
        <f t="shared" si="25"/>
        <v>0</v>
      </c>
      <c r="L119" s="563"/>
      <c r="M119" s="564"/>
      <c r="N119" s="71">
        <f t="shared" si="26"/>
        <v>0</v>
      </c>
      <c r="O119" s="835">
        <f>IF(I119='Категорія витрат'!$G$2,ROUND(N119*0.22,2),IF(I119='Категорія витрат'!$G$4,ROUND(N119*0.22,2),IF(I119='Категорія витрат'!$G$5,ROUND(N119*0.22,2),IF(I119='Категорія витрат'!$G$3,ROUND(N119*0.0841,2),0))))</f>
        <v>0</v>
      </c>
      <c r="P119" s="565">
        <f t="shared" si="27"/>
        <v>0</v>
      </c>
      <c r="Q119" s="566"/>
      <c r="R119" s="566"/>
      <c r="S119" s="566"/>
      <c r="T119" s="566"/>
      <c r="U119" s="566"/>
      <c r="V119" s="566"/>
      <c r="W119" s="566"/>
      <c r="X119" s="566"/>
      <c r="Y119" s="566"/>
      <c r="Z119" s="566"/>
      <c r="AA119" s="566"/>
      <c r="AB119" s="566"/>
      <c r="AC119" s="167">
        <f t="shared" si="16"/>
        <v>0</v>
      </c>
      <c r="AD119" s="167">
        <f t="shared" si="17"/>
        <v>0</v>
      </c>
      <c r="AE119" s="167">
        <f t="shared" si="18"/>
        <v>0</v>
      </c>
      <c r="AF119" s="167">
        <f t="shared" si="19"/>
        <v>0</v>
      </c>
      <c r="AG119" s="167">
        <f t="shared" si="20"/>
        <v>0</v>
      </c>
      <c r="AH119" s="167">
        <f t="shared" si="21"/>
        <v>0</v>
      </c>
      <c r="AI119" s="167">
        <f t="shared" si="22"/>
        <v>0</v>
      </c>
      <c r="AJ119" s="167">
        <f t="shared" si="23"/>
        <v>0</v>
      </c>
      <c r="AK119" s="567"/>
      <c r="AL119" s="567"/>
      <c r="AM119" s="168"/>
    </row>
    <row r="120" spans="1:39" s="169" customFormat="1" hidden="1">
      <c r="A120" s="560">
        <v>116</v>
      </c>
      <c r="B120" s="560" t="str">
        <f t="shared" si="24"/>
        <v>Альянс</v>
      </c>
      <c r="C120" s="561" t="s">
        <v>695</v>
      </c>
      <c r="D120" s="905"/>
      <c r="E120" s="905"/>
      <c r="F120" s="933"/>
      <c r="G120" s="562" t="str">
        <f>IF(H120='Категорія витрат'!$B$2,'Категорія витрат'!$A$2,IF(H120='Категорія витрат'!$B$3,'Категорія витрат'!$A$3,IF(H120='Категорія витрат'!$B$4,'Категорія витрат'!$A$4,IF(H120='Категорія витрат'!$B$5,'Категорія витрат'!$A$5,IF(H120='Категорія витрат'!$B$6,'Категорія витрат'!$A$6,IF(H120='Категорія витрат'!$B$7,'Категорія витрат'!$A$7,IF(H120='Категорія витрат'!$B$8,'Категорія витрат'!$A$8,IF(H120='Категорія витрат'!$B$9,'Категорія витрат'!$A$9,IF(H120='Категорія витрат'!$B$10,'Категорія витрат'!$A$10,IF(H120='Категорія витрат'!$B$11,'Категорія витрат'!$A$11,IF(H120='Категорія витрат'!$B$12,'Категорія витрат'!$A$12,IF(H120='Категорія витрат'!$B$13,'Категорія витрат'!$A$13,IF(H120='Категорія витрат'!$B$14,'Категорія витрат'!$A$14,IF(H120='Категорія витрат'!$B$15,'Категорія витрат'!$A$15,IF(H120='Категорія витрат'!$B$16,'Категорія витрат'!$A$16,IF(H120='Категорія витрат'!$B$17,'Категорія витрат'!$A$17,IF(H120='Категорія витрат'!$B$18,'Категорія витрат'!$A$18,IF(H120='Категорія витрат'!$B$19,'Категорія витрат'!$A$19,IF(H120='Категорія витрат'!$B$20,'Категорія витрат'!$A$20,IF(H120='Категорія витрат'!$B$21,'Категорія витрат'!$A$21,IF(H120='Категорія витрат'!$B$22,'Категорія витрат'!$A$22,IF(H120='Категорія витрат'!$B$23,'Категорія витрат'!$A$23,IF(H120='Категорія витрат'!$B$24,'Категорія витрат'!$A$24,IF(H120='Категорія витрат'!$B$25,'Категорія витрат'!$A$25,IF(H120='Категорія витрат'!$B$26,'Категорія витрат'!$A$26,IF(H120='Категорія витрат'!$B$27,'Категорія витрат'!$A$27,IF(H120='Категорія витрат'!$B$28,'Категорія витрат'!$A$28,IF(H120='Категорія витрат'!$B$29,'Категорія витрат'!$A$29,IF(H120='Категорія витрат'!$B$30,'Категорія витрат'!$A$30,IF(H120='Категорія витрат'!$B$31,'Категорія витрат'!$A$31,""))))))))))))))))))))))))))))))</f>
        <v/>
      </c>
      <c r="H120" s="837"/>
      <c r="I120" s="568"/>
      <c r="J120" s="71"/>
      <c r="K120" s="166">
        <f t="shared" si="25"/>
        <v>0</v>
      </c>
      <c r="L120" s="563"/>
      <c r="M120" s="564"/>
      <c r="N120" s="71">
        <f t="shared" si="26"/>
        <v>0</v>
      </c>
      <c r="O120" s="835">
        <f>IF(I120='Категорія витрат'!$G$2,ROUND(N120*0.22,2),IF(I120='Категорія витрат'!$G$4,ROUND(N120*0.22,2),IF(I120='Категорія витрат'!$G$5,ROUND(N120*0.22,2),IF(I120='Категорія витрат'!$G$3,ROUND(N120*0.0841,2),0))))</f>
        <v>0</v>
      </c>
      <c r="P120" s="565">
        <f t="shared" si="27"/>
        <v>0</v>
      </c>
      <c r="Q120" s="566"/>
      <c r="R120" s="566"/>
      <c r="S120" s="566"/>
      <c r="T120" s="566"/>
      <c r="U120" s="566"/>
      <c r="V120" s="566"/>
      <c r="W120" s="566"/>
      <c r="X120" s="566"/>
      <c r="Y120" s="566"/>
      <c r="Z120" s="566"/>
      <c r="AA120" s="566"/>
      <c r="AB120" s="566"/>
      <c r="AC120" s="167">
        <f t="shared" si="16"/>
        <v>0</v>
      </c>
      <c r="AD120" s="167">
        <f t="shared" si="17"/>
        <v>0</v>
      </c>
      <c r="AE120" s="167">
        <f t="shared" si="18"/>
        <v>0</v>
      </c>
      <c r="AF120" s="167">
        <f t="shared" si="19"/>
        <v>0</v>
      </c>
      <c r="AG120" s="167">
        <f t="shared" si="20"/>
        <v>0</v>
      </c>
      <c r="AH120" s="167">
        <f t="shared" si="21"/>
        <v>0</v>
      </c>
      <c r="AI120" s="167">
        <f t="shared" si="22"/>
        <v>0</v>
      </c>
      <c r="AJ120" s="167">
        <f t="shared" si="23"/>
        <v>0</v>
      </c>
      <c r="AK120" s="567"/>
      <c r="AL120" s="567"/>
      <c r="AM120" s="168"/>
    </row>
    <row r="121" spans="1:39" s="169" customFormat="1" hidden="1">
      <c r="A121" s="560">
        <v>117</v>
      </c>
      <c r="B121" s="560" t="str">
        <f t="shared" si="24"/>
        <v>Альянс</v>
      </c>
      <c r="C121" s="561" t="s">
        <v>695</v>
      </c>
      <c r="D121" s="905"/>
      <c r="E121" s="905"/>
      <c r="F121" s="933"/>
      <c r="G121" s="562" t="str">
        <f>IF(H121='Категорія витрат'!$B$2,'Категорія витрат'!$A$2,IF(H121='Категорія витрат'!$B$3,'Категорія витрат'!$A$3,IF(H121='Категорія витрат'!$B$4,'Категорія витрат'!$A$4,IF(H121='Категорія витрат'!$B$5,'Категорія витрат'!$A$5,IF(H121='Категорія витрат'!$B$6,'Категорія витрат'!$A$6,IF(H121='Категорія витрат'!$B$7,'Категорія витрат'!$A$7,IF(H121='Категорія витрат'!$B$8,'Категорія витрат'!$A$8,IF(H121='Категорія витрат'!$B$9,'Категорія витрат'!$A$9,IF(H121='Категорія витрат'!$B$10,'Категорія витрат'!$A$10,IF(H121='Категорія витрат'!$B$11,'Категорія витрат'!$A$11,IF(H121='Категорія витрат'!$B$12,'Категорія витрат'!$A$12,IF(H121='Категорія витрат'!$B$13,'Категорія витрат'!$A$13,IF(H121='Категорія витрат'!$B$14,'Категорія витрат'!$A$14,IF(H121='Категорія витрат'!$B$15,'Категорія витрат'!$A$15,IF(H121='Категорія витрат'!$B$16,'Категорія витрат'!$A$16,IF(H121='Категорія витрат'!$B$17,'Категорія витрат'!$A$17,IF(H121='Категорія витрат'!$B$18,'Категорія витрат'!$A$18,IF(H121='Категорія витрат'!$B$19,'Категорія витрат'!$A$19,IF(H121='Категорія витрат'!$B$20,'Категорія витрат'!$A$20,IF(H121='Категорія витрат'!$B$21,'Категорія витрат'!$A$21,IF(H121='Категорія витрат'!$B$22,'Категорія витрат'!$A$22,IF(H121='Категорія витрат'!$B$23,'Категорія витрат'!$A$23,IF(H121='Категорія витрат'!$B$24,'Категорія витрат'!$A$24,IF(H121='Категорія витрат'!$B$25,'Категорія витрат'!$A$25,IF(H121='Категорія витрат'!$B$26,'Категорія витрат'!$A$26,IF(H121='Категорія витрат'!$B$27,'Категорія витрат'!$A$27,IF(H121='Категорія витрат'!$B$28,'Категорія витрат'!$A$28,IF(H121='Категорія витрат'!$B$29,'Категорія витрат'!$A$29,IF(H121='Категорія витрат'!$B$30,'Категорія витрат'!$A$30,IF(H121='Категорія витрат'!$B$31,'Категорія витрат'!$A$31,""))))))))))))))))))))))))))))))</f>
        <v/>
      </c>
      <c r="H121" s="837"/>
      <c r="I121" s="568"/>
      <c r="J121" s="71"/>
      <c r="K121" s="166">
        <f t="shared" si="25"/>
        <v>0</v>
      </c>
      <c r="L121" s="563"/>
      <c r="M121" s="564"/>
      <c r="N121" s="71">
        <f t="shared" si="26"/>
        <v>0</v>
      </c>
      <c r="O121" s="835">
        <f>IF(I121='Категорія витрат'!$G$2,ROUND(N121*0.22,2),IF(I121='Категорія витрат'!$G$4,ROUND(N121*0.22,2),IF(I121='Категорія витрат'!$G$5,ROUND(N121*0.22,2),IF(I121='Категорія витрат'!$G$3,ROUND(N121*0.0841,2),0))))</f>
        <v>0</v>
      </c>
      <c r="P121" s="565">
        <f t="shared" si="27"/>
        <v>0</v>
      </c>
      <c r="Q121" s="566"/>
      <c r="R121" s="566"/>
      <c r="S121" s="566"/>
      <c r="T121" s="566"/>
      <c r="U121" s="566"/>
      <c r="V121" s="566"/>
      <c r="W121" s="566"/>
      <c r="X121" s="566"/>
      <c r="Y121" s="566"/>
      <c r="Z121" s="566"/>
      <c r="AA121" s="566"/>
      <c r="AB121" s="566"/>
      <c r="AC121" s="167">
        <f t="shared" si="16"/>
        <v>0</v>
      </c>
      <c r="AD121" s="167">
        <f t="shared" si="17"/>
        <v>0</v>
      </c>
      <c r="AE121" s="167">
        <f t="shared" si="18"/>
        <v>0</v>
      </c>
      <c r="AF121" s="167">
        <f t="shared" si="19"/>
        <v>0</v>
      </c>
      <c r="AG121" s="167">
        <f t="shared" si="20"/>
        <v>0</v>
      </c>
      <c r="AH121" s="167">
        <f t="shared" si="21"/>
        <v>0</v>
      </c>
      <c r="AI121" s="167">
        <f t="shared" si="22"/>
        <v>0</v>
      </c>
      <c r="AJ121" s="167">
        <f t="shared" si="23"/>
        <v>0</v>
      </c>
      <c r="AK121" s="567"/>
      <c r="AL121" s="567"/>
      <c r="AM121" s="168"/>
    </row>
    <row r="122" spans="1:39" s="169" customFormat="1" hidden="1">
      <c r="A122" s="560">
        <v>118</v>
      </c>
      <c r="B122" s="560" t="str">
        <f t="shared" si="24"/>
        <v>Альянс</v>
      </c>
      <c r="C122" s="561" t="s">
        <v>695</v>
      </c>
      <c r="D122" s="905"/>
      <c r="E122" s="905"/>
      <c r="F122" s="933"/>
      <c r="G122" s="562" t="str">
        <f>IF(H122='Категорія витрат'!$B$2,'Категорія витрат'!$A$2,IF(H122='Категорія витрат'!$B$3,'Категорія витрат'!$A$3,IF(H122='Категорія витрат'!$B$4,'Категорія витрат'!$A$4,IF(H122='Категорія витрат'!$B$5,'Категорія витрат'!$A$5,IF(H122='Категорія витрат'!$B$6,'Категорія витрат'!$A$6,IF(H122='Категорія витрат'!$B$7,'Категорія витрат'!$A$7,IF(H122='Категорія витрат'!$B$8,'Категорія витрат'!$A$8,IF(H122='Категорія витрат'!$B$9,'Категорія витрат'!$A$9,IF(H122='Категорія витрат'!$B$10,'Категорія витрат'!$A$10,IF(H122='Категорія витрат'!$B$11,'Категорія витрат'!$A$11,IF(H122='Категорія витрат'!$B$12,'Категорія витрат'!$A$12,IF(H122='Категорія витрат'!$B$13,'Категорія витрат'!$A$13,IF(H122='Категорія витрат'!$B$14,'Категорія витрат'!$A$14,IF(H122='Категорія витрат'!$B$15,'Категорія витрат'!$A$15,IF(H122='Категорія витрат'!$B$16,'Категорія витрат'!$A$16,IF(H122='Категорія витрат'!$B$17,'Категорія витрат'!$A$17,IF(H122='Категорія витрат'!$B$18,'Категорія витрат'!$A$18,IF(H122='Категорія витрат'!$B$19,'Категорія витрат'!$A$19,IF(H122='Категорія витрат'!$B$20,'Категорія витрат'!$A$20,IF(H122='Категорія витрат'!$B$21,'Категорія витрат'!$A$21,IF(H122='Категорія витрат'!$B$22,'Категорія витрат'!$A$22,IF(H122='Категорія витрат'!$B$23,'Категорія витрат'!$A$23,IF(H122='Категорія витрат'!$B$24,'Категорія витрат'!$A$24,IF(H122='Категорія витрат'!$B$25,'Категорія витрат'!$A$25,IF(H122='Категорія витрат'!$B$26,'Категорія витрат'!$A$26,IF(H122='Категорія витрат'!$B$27,'Категорія витрат'!$A$27,IF(H122='Категорія витрат'!$B$28,'Категорія витрат'!$A$28,IF(H122='Категорія витрат'!$B$29,'Категорія витрат'!$A$29,IF(H122='Категорія витрат'!$B$30,'Категорія витрат'!$A$30,IF(H122='Категорія витрат'!$B$31,'Категорія витрат'!$A$31,""))))))))))))))))))))))))))))))</f>
        <v/>
      </c>
      <c r="H122" s="837"/>
      <c r="I122" s="568"/>
      <c r="J122" s="71"/>
      <c r="K122" s="166">
        <f t="shared" si="25"/>
        <v>0</v>
      </c>
      <c r="L122" s="563"/>
      <c r="M122" s="564"/>
      <c r="N122" s="71">
        <f t="shared" si="26"/>
        <v>0</v>
      </c>
      <c r="O122" s="835">
        <f>IF(I122='Категорія витрат'!$G$2,ROUND(N122*0.22,2),IF(I122='Категорія витрат'!$G$4,ROUND(N122*0.22,2),IF(I122='Категорія витрат'!$G$5,ROUND(N122*0.22,2),IF(I122='Категорія витрат'!$G$3,ROUND(N122*0.0841,2),0))))</f>
        <v>0</v>
      </c>
      <c r="P122" s="565">
        <f t="shared" si="27"/>
        <v>0</v>
      </c>
      <c r="Q122" s="566"/>
      <c r="R122" s="566"/>
      <c r="S122" s="566"/>
      <c r="T122" s="566"/>
      <c r="U122" s="566"/>
      <c r="V122" s="566"/>
      <c r="W122" s="566"/>
      <c r="X122" s="566"/>
      <c r="Y122" s="566"/>
      <c r="Z122" s="566"/>
      <c r="AA122" s="566"/>
      <c r="AB122" s="566"/>
      <c r="AC122" s="167">
        <f t="shared" si="16"/>
        <v>0</v>
      </c>
      <c r="AD122" s="167">
        <f t="shared" si="17"/>
        <v>0</v>
      </c>
      <c r="AE122" s="167">
        <f t="shared" si="18"/>
        <v>0</v>
      </c>
      <c r="AF122" s="167">
        <f t="shared" si="19"/>
        <v>0</v>
      </c>
      <c r="AG122" s="167">
        <f t="shared" si="20"/>
        <v>0</v>
      </c>
      <c r="AH122" s="167">
        <f t="shared" si="21"/>
        <v>0</v>
      </c>
      <c r="AI122" s="167">
        <f t="shared" si="22"/>
        <v>0</v>
      </c>
      <c r="AJ122" s="167">
        <f t="shared" si="23"/>
        <v>0</v>
      </c>
      <c r="AK122" s="567"/>
      <c r="AL122" s="567"/>
      <c r="AM122" s="168"/>
    </row>
    <row r="123" spans="1:39" s="169" customFormat="1" hidden="1">
      <c r="A123" s="560">
        <v>119</v>
      </c>
      <c r="B123" s="560" t="str">
        <f t="shared" si="24"/>
        <v>Альянс</v>
      </c>
      <c r="C123" s="561" t="s">
        <v>695</v>
      </c>
      <c r="D123" s="905"/>
      <c r="E123" s="905"/>
      <c r="F123" s="933"/>
      <c r="G123" s="562" t="str">
        <f>IF(H123='Категорія витрат'!$B$2,'Категорія витрат'!$A$2,IF(H123='Категорія витрат'!$B$3,'Категорія витрат'!$A$3,IF(H123='Категорія витрат'!$B$4,'Категорія витрат'!$A$4,IF(H123='Категорія витрат'!$B$5,'Категорія витрат'!$A$5,IF(H123='Категорія витрат'!$B$6,'Категорія витрат'!$A$6,IF(H123='Категорія витрат'!$B$7,'Категорія витрат'!$A$7,IF(H123='Категорія витрат'!$B$8,'Категорія витрат'!$A$8,IF(H123='Категорія витрат'!$B$9,'Категорія витрат'!$A$9,IF(H123='Категорія витрат'!$B$10,'Категорія витрат'!$A$10,IF(H123='Категорія витрат'!$B$11,'Категорія витрат'!$A$11,IF(H123='Категорія витрат'!$B$12,'Категорія витрат'!$A$12,IF(H123='Категорія витрат'!$B$13,'Категорія витрат'!$A$13,IF(H123='Категорія витрат'!$B$14,'Категорія витрат'!$A$14,IF(H123='Категорія витрат'!$B$15,'Категорія витрат'!$A$15,IF(H123='Категорія витрат'!$B$16,'Категорія витрат'!$A$16,IF(H123='Категорія витрат'!$B$17,'Категорія витрат'!$A$17,IF(H123='Категорія витрат'!$B$18,'Категорія витрат'!$A$18,IF(H123='Категорія витрат'!$B$19,'Категорія витрат'!$A$19,IF(H123='Категорія витрат'!$B$20,'Категорія витрат'!$A$20,IF(H123='Категорія витрат'!$B$21,'Категорія витрат'!$A$21,IF(H123='Категорія витрат'!$B$22,'Категорія витрат'!$A$22,IF(H123='Категорія витрат'!$B$23,'Категорія витрат'!$A$23,IF(H123='Категорія витрат'!$B$24,'Категорія витрат'!$A$24,IF(H123='Категорія витрат'!$B$25,'Категорія витрат'!$A$25,IF(H123='Категорія витрат'!$B$26,'Категорія витрат'!$A$26,IF(H123='Категорія витрат'!$B$27,'Категорія витрат'!$A$27,IF(H123='Категорія витрат'!$B$28,'Категорія витрат'!$A$28,IF(H123='Категорія витрат'!$B$29,'Категорія витрат'!$A$29,IF(H123='Категорія витрат'!$B$30,'Категорія витрат'!$A$30,IF(H123='Категорія витрат'!$B$31,'Категорія витрат'!$A$31,""))))))))))))))))))))))))))))))</f>
        <v/>
      </c>
      <c r="H123" s="837"/>
      <c r="I123" s="568"/>
      <c r="J123" s="71"/>
      <c r="K123" s="166">
        <f t="shared" si="25"/>
        <v>0</v>
      </c>
      <c r="L123" s="563"/>
      <c r="M123" s="564"/>
      <c r="N123" s="71">
        <f t="shared" si="26"/>
        <v>0</v>
      </c>
      <c r="O123" s="835">
        <f>IF(I123='Категорія витрат'!$G$2,ROUND(N123*0.22,2),IF(I123='Категорія витрат'!$G$4,ROUND(N123*0.22,2),IF(I123='Категорія витрат'!$G$5,ROUND(N123*0.22,2),IF(I123='Категорія витрат'!$G$3,ROUND(N123*0.0841,2),0))))</f>
        <v>0</v>
      </c>
      <c r="P123" s="565">
        <f t="shared" si="27"/>
        <v>0</v>
      </c>
      <c r="Q123" s="566"/>
      <c r="R123" s="566"/>
      <c r="S123" s="566"/>
      <c r="T123" s="566"/>
      <c r="U123" s="566"/>
      <c r="V123" s="566"/>
      <c r="W123" s="566"/>
      <c r="X123" s="566"/>
      <c r="Y123" s="566"/>
      <c r="Z123" s="566"/>
      <c r="AA123" s="566"/>
      <c r="AB123" s="566"/>
      <c r="AC123" s="167">
        <f t="shared" si="16"/>
        <v>0</v>
      </c>
      <c r="AD123" s="167">
        <f t="shared" si="17"/>
        <v>0</v>
      </c>
      <c r="AE123" s="167">
        <f t="shared" si="18"/>
        <v>0</v>
      </c>
      <c r="AF123" s="167">
        <f t="shared" si="19"/>
        <v>0</v>
      </c>
      <c r="AG123" s="167">
        <f t="shared" si="20"/>
        <v>0</v>
      </c>
      <c r="AH123" s="167">
        <f t="shared" si="21"/>
        <v>0</v>
      </c>
      <c r="AI123" s="167">
        <f t="shared" si="22"/>
        <v>0</v>
      </c>
      <c r="AJ123" s="167">
        <f t="shared" si="23"/>
        <v>0</v>
      </c>
      <c r="AK123" s="567"/>
      <c r="AL123" s="567"/>
      <c r="AM123" s="168"/>
    </row>
    <row r="124" spans="1:39" s="169" customFormat="1" hidden="1">
      <c r="A124" s="560">
        <v>120</v>
      </c>
      <c r="B124" s="560" t="str">
        <f t="shared" si="24"/>
        <v>Альянс</v>
      </c>
      <c r="C124" s="561" t="s">
        <v>695</v>
      </c>
      <c r="D124" s="905"/>
      <c r="E124" s="905"/>
      <c r="F124" s="933"/>
      <c r="G124" s="562" t="str">
        <f>IF(H124='Категорія витрат'!$B$2,'Категорія витрат'!$A$2,IF(H124='Категорія витрат'!$B$3,'Категорія витрат'!$A$3,IF(H124='Категорія витрат'!$B$4,'Категорія витрат'!$A$4,IF(H124='Категорія витрат'!$B$5,'Категорія витрат'!$A$5,IF(H124='Категорія витрат'!$B$6,'Категорія витрат'!$A$6,IF(H124='Категорія витрат'!$B$7,'Категорія витрат'!$A$7,IF(H124='Категорія витрат'!$B$8,'Категорія витрат'!$A$8,IF(H124='Категорія витрат'!$B$9,'Категорія витрат'!$A$9,IF(H124='Категорія витрат'!$B$10,'Категорія витрат'!$A$10,IF(H124='Категорія витрат'!$B$11,'Категорія витрат'!$A$11,IF(H124='Категорія витрат'!$B$12,'Категорія витрат'!$A$12,IF(H124='Категорія витрат'!$B$13,'Категорія витрат'!$A$13,IF(H124='Категорія витрат'!$B$14,'Категорія витрат'!$A$14,IF(H124='Категорія витрат'!$B$15,'Категорія витрат'!$A$15,IF(H124='Категорія витрат'!$B$16,'Категорія витрат'!$A$16,IF(H124='Категорія витрат'!$B$17,'Категорія витрат'!$A$17,IF(H124='Категорія витрат'!$B$18,'Категорія витрат'!$A$18,IF(H124='Категорія витрат'!$B$19,'Категорія витрат'!$A$19,IF(H124='Категорія витрат'!$B$20,'Категорія витрат'!$A$20,IF(H124='Категорія витрат'!$B$21,'Категорія витрат'!$A$21,IF(H124='Категорія витрат'!$B$22,'Категорія витрат'!$A$22,IF(H124='Категорія витрат'!$B$23,'Категорія витрат'!$A$23,IF(H124='Категорія витрат'!$B$24,'Категорія витрат'!$A$24,IF(H124='Категорія витрат'!$B$25,'Категорія витрат'!$A$25,IF(H124='Категорія витрат'!$B$26,'Категорія витрат'!$A$26,IF(H124='Категорія витрат'!$B$27,'Категорія витрат'!$A$27,IF(H124='Категорія витрат'!$B$28,'Категорія витрат'!$A$28,IF(H124='Категорія витрат'!$B$29,'Категорія витрат'!$A$29,IF(H124='Категорія витрат'!$B$30,'Категорія витрат'!$A$30,IF(H124='Категорія витрат'!$B$31,'Категорія витрат'!$A$31,""))))))))))))))))))))))))))))))</f>
        <v/>
      </c>
      <c r="H124" s="837"/>
      <c r="I124" s="568"/>
      <c r="J124" s="71"/>
      <c r="K124" s="166">
        <f t="shared" si="25"/>
        <v>0</v>
      </c>
      <c r="L124" s="563"/>
      <c r="M124" s="564"/>
      <c r="N124" s="71">
        <f t="shared" si="26"/>
        <v>0</v>
      </c>
      <c r="O124" s="835">
        <f>IF(I124='Категорія витрат'!$G$2,ROUND(N124*0.22,2),IF(I124='Категорія витрат'!$G$4,ROUND(N124*0.22,2),IF(I124='Категорія витрат'!$G$5,ROUND(N124*0.22,2),IF(I124='Категорія витрат'!$G$3,ROUND(N124*0.0841,2),0))))</f>
        <v>0</v>
      </c>
      <c r="P124" s="565">
        <f t="shared" si="27"/>
        <v>0</v>
      </c>
      <c r="Q124" s="566"/>
      <c r="R124" s="566"/>
      <c r="S124" s="566"/>
      <c r="T124" s="566"/>
      <c r="U124" s="566"/>
      <c r="V124" s="566"/>
      <c r="W124" s="566"/>
      <c r="X124" s="566"/>
      <c r="Y124" s="566"/>
      <c r="Z124" s="566"/>
      <c r="AA124" s="566"/>
      <c r="AB124" s="566"/>
      <c r="AC124" s="167">
        <f t="shared" si="16"/>
        <v>0</v>
      </c>
      <c r="AD124" s="167">
        <f t="shared" si="17"/>
        <v>0</v>
      </c>
      <c r="AE124" s="167">
        <f t="shared" si="18"/>
        <v>0</v>
      </c>
      <c r="AF124" s="167">
        <f t="shared" si="19"/>
        <v>0</v>
      </c>
      <c r="AG124" s="167">
        <f t="shared" si="20"/>
        <v>0</v>
      </c>
      <c r="AH124" s="167">
        <f t="shared" si="21"/>
        <v>0</v>
      </c>
      <c r="AI124" s="167">
        <f t="shared" si="22"/>
        <v>0</v>
      </c>
      <c r="AJ124" s="167">
        <f t="shared" si="23"/>
        <v>0</v>
      </c>
      <c r="AK124" s="567"/>
      <c r="AL124" s="567"/>
      <c r="AM124" s="168"/>
    </row>
    <row r="125" spans="1:39" s="169" customFormat="1" hidden="1">
      <c r="A125" s="560">
        <v>121</v>
      </c>
      <c r="B125" s="560" t="str">
        <f t="shared" si="24"/>
        <v>Альянс</v>
      </c>
      <c r="C125" s="561" t="s">
        <v>695</v>
      </c>
      <c r="D125" s="905"/>
      <c r="E125" s="905"/>
      <c r="F125" s="933"/>
      <c r="G125" s="562" t="str">
        <f>IF(H125='Категорія витрат'!$B$2,'Категорія витрат'!$A$2,IF(H125='Категорія витрат'!$B$3,'Категорія витрат'!$A$3,IF(H125='Категорія витрат'!$B$4,'Категорія витрат'!$A$4,IF(H125='Категорія витрат'!$B$5,'Категорія витрат'!$A$5,IF(H125='Категорія витрат'!$B$6,'Категорія витрат'!$A$6,IF(H125='Категорія витрат'!$B$7,'Категорія витрат'!$A$7,IF(H125='Категорія витрат'!$B$8,'Категорія витрат'!$A$8,IF(H125='Категорія витрат'!$B$9,'Категорія витрат'!$A$9,IF(H125='Категорія витрат'!$B$10,'Категорія витрат'!$A$10,IF(H125='Категорія витрат'!$B$11,'Категорія витрат'!$A$11,IF(H125='Категорія витрат'!$B$12,'Категорія витрат'!$A$12,IF(H125='Категорія витрат'!$B$13,'Категорія витрат'!$A$13,IF(H125='Категорія витрат'!$B$14,'Категорія витрат'!$A$14,IF(H125='Категорія витрат'!$B$15,'Категорія витрат'!$A$15,IF(H125='Категорія витрат'!$B$16,'Категорія витрат'!$A$16,IF(H125='Категорія витрат'!$B$17,'Категорія витрат'!$A$17,IF(H125='Категорія витрат'!$B$18,'Категорія витрат'!$A$18,IF(H125='Категорія витрат'!$B$19,'Категорія витрат'!$A$19,IF(H125='Категорія витрат'!$B$20,'Категорія витрат'!$A$20,IF(H125='Категорія витрат'!$B$21,'Категорія витрат'!$A$21,IF(H125='Категорія витрат'!$B$22,'Категорія витрат'!$A$22,IF(H125='Категорія витрат'!$B$23,'Категорія витрат'!$A$23,IF(H125='Категорія витрат'!$B$24,'Категорія витрат'!$A$24,IF(H125='Категорія витрат'!$B$25,'Категорія витрат'!$A$25,IF(H125='Категорія витрат'!$B$26,'Категорія витрат'!$A$26,IF(H125='Категорія витрат'!$B$27,'Категорія витрат'!$A$27,IF(H125='Категорія витрат'!$B$28,'Категорія витрат'!$A$28,IF(H125='Категорія витрат'!$B$29,'Категорія витрат'!$A$29,IF(H125='Категорія витрат'!$B$30,'Категорія витрат'!$A$30,IF(H125='Категорія витрат'!$B$31,'Категорія витрат'!$A$31,""))))))))))))))))))))))))))))))</f>
        <v/>
      </c>
      <c r="H125" s="837"/>
      <c r="I125" s="568"/>
      <c r="J125" s="71"/>
      <c r="K125" s="166">
        <f t="shared" si="25"/>
        <v>0</v>
      </c>
      <c r="L125" s="563"/>
      <c r="M125" s="564"/>
      <c r="N125" s="71">
        <f t="shared" si="26"/>
        <v>0</v>
      </c>
      <c r="O125" s="835">
        <f>IF(I125='Категорія витрат'!$G$2,ROUND(N125*0.22,2),IF(I125='Категорія витрат'!$G$4,ROUND(N125*0.22,2),IF(I125='Категорія витрат'!$G$5,ROUND(N125*0.22,2),IF(I125='Категорія витрат'!$G$3,ROUND(N125*0.0841,2),0))))</f>
        <v>0</v>
      </c>
      <c r="P125" s="565">
        <f t="shared" si="27"/>
        <v>0</v>
      </c>
      <c r="Q125" s="566"/>
      <c r="R125" s="566"/>
      <c r="S125" s="566"/>
      <c r="T125" s="566"/>
      <c r="U125" s="566"/>
      <c r="V125" s="566"/>
      <c r="W125" s="566"/>
      <c r="X125" s="566"/>
      <c r="Y125" s="566"/>
      <c r="Z125" s="566"/>
      <c r="AA125" s="566"/>
      <c r="AB125" s="566"/>
      <c r="AC125" s="167">
        <f t="shared" si="16"/>
        <v>0</v>
      </c>
      <c r="AD125" s="167">
        <f t="shared" si="17"/>
        <v>0</v>
      </c>
      <c r="AE125" s="167">
        <f t="shared" si="18"/>
        <v>0</v>
      </c>
      <c r="AF125" s="167">
        <f t="shared" si="19"/>
        <v>0</v>
      </c>
      <c r="AG125" s="167">
        <f t="shared" si="20"/>
        <v>0</v>
      </c>
      <c r="AH125" s="167">
        <f t="shared" si="21"/>
        <v>0</v>
      </c>
      <c r="AI125" s="167">
        <f t="shared" si="22"/>
        <v>0</v>
      </c>
      <c r="AJ125" s="167">
        <f t="shared" si="23"/>
        <v>0</v>
      </c>
      <c r="AK125" s="567"/>
      <c r="AL125" s="567"/>
      <c r="AM125" s="168"/>
    </row>
    <row r="126" spans="1:39" s="169" customFormat="1" hidden="1">
      <c r="A126" s="560">
        <v>122</v>
      </c>
      <c r="B126" s="560" t="str">
        <f t="shared" si="24"/>
        <v>Альянс</v>
      </c>
      <c r="C126" s="561" t="s">
        <v>695</v>
      </c>
      <c r="D126" s="905"/>
      <c r="E126" s="905"/>
      <c r="F126" s="933"/>
      <c r="G126" s="562" t="str">
        <f>IF(H126='Категорія витрат'!$B$2,'Категорія витрат'!$A$2,IF(H126='Категорія витрат'!$B$3,'Категорія витрат'!$A$3,IF(H126='Категорія витрат'!$B$4,'Категорія витрат'!$A$4,IF(H126='Категорія витрат'!$B$5,'Категорія витрат'!$A$5,IF(H126='Категорія витрат'!$B$6,'Категорія витрат'!$A$6,IF(H126='Категорія витрат'!$B$7,'Категорія витрат'!$A$7,IF(H126='Категорія витрат'!$B$8,'Категорія витрат'!$A$8,IF(H126='Категорія витрат'!$B$9,'Категорія витрат'!$A$9,IF(H126='Категорія витрат'!$B$10,'Категорія витрат'!$A$10,IF(H126='Категорія витрат'!$B$11,'Категорія витрат'!$A$11,IF(H126='Категорія витрат'!$B$12,'Категорія витрат'!$A$12,IF(H126='Категорія витрат'!$B$13,'Категорія витрат'!$A$13,IF(H126='Категорія витрат'!$B$14,'Категорія витрат'!$A$14,IF(H126='Категорія витрат'!$B$15,'Категорія витрат'!$A$15,IF(H126='Категорія витрат'!$B$16,'Категорія витрат'!$A$16,IF(H126='Категорія витрат'!$B$17,'Категорія витрат'!$A$17,IF(H126='Категорія витрат'!$B$18,'Категорія витрат'!$A$18,IF(H126='Категорія витрат'!$B$19,'Категорія витрат'!$A$19,IF(H126='Категорія витрат'!$B$20,'Категорія витрат'!$A$20,IF(H126='Категорія витрат'!$B$21,'Категорія витрат'!$A$21,IF(H126='Категорія витрат'!$B$22,'Категорія витрат'!$A$22,IF(H126='Категорія витрат'!$B$23,'Категорія витрат'!$A$23,IF(H126='Категорія витрат'!$B$24,'Категорія витрат'!$A$24,IF(H126='Категорія витрат'!$B$25,'Категорія витрат'!$A$25,IF(H126='Категорія витрат'!$B$26,'Категорія витрат'!$A$26,IF(H126='Категорія витрат'!$B$27,'Категорія витрат'!$A$27,IF(H126='Категорія витрат'!$B$28,'Категорія витрат'!$A$28,IF(H126='Категорія витрат'!$B$29,'Категорія витрат'!$A$29,IF(H126='Категорія витрат'!$B$30,'Категорія витрат'!$A$30,IF(H126='Категорія витрат'!$B$31,'Категорія витрат'!$A$31,""))))))))))))))))))))))))))))))</f>
        <v/>
      </c>
      <c r="H126" s="837"/>
      <c r="I126" s="568"/>
      <c r="J126" s="71"/>
      <c r="K126" s="166">
        <f t="shared" si="25"/>
        <v>0</v>
      </c>
      <c r="L126" s="563"/>
      <c r="M126" s="564"/>
      <c r="N126" s="71">
        <f t="shared" si="26"/>
        <v>0</v>
      </c>
      <c r="O126" s="835">
        <f>IF(I126='Категорія витрат'!$G$2,ROUND(N126*0.22,2),IF(I126='Категорія витрат'!$G$4,ROUND(N126*0.22,2),IF(I126='Категорія витрат'!$G$5,ROUND(N126*0.22,2),IF(I126='Категорія витрат'!$G$3,ROUND(N126*0.0841,2),0))))</f>
        <v>0</v>
      </c>
      <c r="P126" s="565">
        <f t="shared" si="27"/>
        <v>0</v>
      </c>
      <c r="Q126" s="566"/>
      <c r="R126" s="566"/>
      <c r="S126" s="566"/>
      <c r="T126" s="566"/>
      <c r="U126" s="566"/>
      <c r="V126" s="566"/>
      <c r="W126" s="566"/>
      <c r="X126" s="566"/>
      <c r="Y126" s="566"/>
      <c r="Z126" s="566"/>
      <c r="AA126" s="566"/>
      <c r="AB126" s="566"/>
      <c r="AC126" s="167">
        <f t="shared" si="16"/>
        <v>0</v>
      </c>
      <c r="AD126" s="167">
        <f t="shared" si="17"/>
        <v>0</v>
      </c>
      <c r="AE126" s="167">
        <f t="shared" si="18"/>
        <v>0</v>
      </c>
      <c r="AF126" s="167">
        <f t="shared" si="19"/>
        <v>0</v>
      </c>
      <c r="AG126" s="167">
        <f t="shared" si="20"/>
        <v>0</v>
      </c>
      <c r="AH126" s="167">
        <f t="shared" si="21"/>
        <v>0</v>
      </c>
      <c r="AI126" s="167">
        <f t="shared" si="22"/>
        <v>0</v>
      </c>
      <c r="AJ126" s="167">
        <f t="shared" si="23"/>
        <v>0</v>
      </c>
      <c r="AK126" s="567"/>
      <c r="AL126" s="567"/>
      <c r="AM126" s="168"/>
    </row>
    <row r="127" spans="1:39" s="169" customFormat="1" hidden="1">
      <c r="A127" s="560">
        <v>123</v>
      </c>
      <c r="B127" s="560" t="str">
        <f t="shared" si="24"/>
        <v>Альянс</v>
      </c>
      <c r="C127" s="561" t="s">
        <v>695</v>
      </c>
      <c r="D127" s="905"/>
      <c r="E127" s="905"/>
      <c r="F127" s="933"/>
      <c r="G127" s="562" t="str">
        <f>IF(H127='Категорія витрат'!$B$2,'Категорія витрат'!$A$2,IF(H127='Категорія витрат'!$B$3,'Категорія витрат'!$A$3,IF(H127='Категорія витрат'!$B$4,'Категорія витрат'!$A$4,IF(H127='Категорія витрат'!$B$5,'Категорія витрат'!$A$5,IF(H127='Категорія витрат'!$B$6,'Категорія витрат'!$A$6,IF(H127='Категорія витрат'!$B$7,'Категорія витрат'!$A$7,IF(H127='Категорія витрат'!$B$8,'Категорія витрат'!$A$8,IF(H127='Категорія витрат'!$B$9,'Категорія витрат'!$A$9,IF(H127='Категорія витрат'!$B$10,'Категорія витрат'!$A$10,IF(H127='Категорія витрат'!$B$11,'Категорія витрат'!$A$11,IF(H127='Категорія витрат'!$B$12,'Категорія витрат'!$A$12,IF(H127='Категорія витрат'!$B$13,'Категорія витрат'!$A$13,IF(H127='Категорія витрат'!$B$14,'Категорія витрат'!$A$14,IF(H127='Категорія витрат'!$B$15,'Категорія витрат'!$A$15,IF(H127='Категорія витрат'!$B$16,'Категорія витрат'!$A$16,IF(H127='Категорія витрат'!$B$17,'Категорія витрат'!$A$17,IF(H127='Категорія витрат'!$B$18,'Категорія витрат'!$A$18,IF(H127='Категорія витрат'!$B$19,'Категорія витрат'!$A$19,IF(H127='Категорія витрат'!$B$20,'Категорія витрат'!$A$20,IF(H127='Категорія витрат'!$B$21,'Категорія витрат'!$A$21,IF(H127='Категорія витрат'!$B$22,'Категорія витрат'!$A$22,IF(H127='Категорія витрат'!$B$23,'Категорія витрат'!$A$23,IF(H127='Категорія витрат'!$B$24,'Категорія витрат'!$A$24,IF(H127='Категорія витрат'!$B$25,'Категорія витрат'!$A$25,IF(H127='Категорія витрат'!$B$26,'Категорія витрат'!$A$26,IF(H127='Категорія витрат'!$B$27,'Категорія витрат'!$A$27,IF(H127='Категорія витрат'!$B$28,'Категорія витрат'!$A$28,IF(H127='Категорія витрат'!$B$29,'Категорія витрат'!$A$29,IF(H127='Категорія витрат'!$B$30,'Категорія витрат'!$A$30,IF(H127='Категорія витрат'!$B$31,'Категорія витрат'!$A$31,""))))))))))))))))))))))))))))))</f>
        <v/>
      </c>
      <c r="H127" s="837"/>
      <c r="I127" s="568"/>
      <c r="J127" s="71"/>
      <c r="K127" s="166">
        <f t="shared" si="25"/>
        <v>0</v>
      </c>
      <c r="L127" s="563"/>
      <c r="M127" s="564"/>
      <c r="N127" s="71">
        <f t="shared" si="26"/>
        <v>0</v>
      </c>
      <c r="O127" s="835">
        <f>IF(I127='Категорія витрат'!$G$2,ROUND(N127*0.22,2),IF(I127='Категорія витрат'!$G$4,ROUND(N127*0.22,2),IF(I127='Категорія витрат'!$G$5,ROUND(N127*0.22,2),IF(I127='Категорія витрат'!$G$3,ROUND(N127*0.0841,2),0))))</f>
        <v>0</v>
      </c>
      <c r="P127" s="565">
        <f t="shared" si="27"/>
        <v>0</v>
      </c>
      <c r="Q127" s="566"/>
      <c r="R127" s="566"/>
      <c r="S127" s="566"/>
      <c r="T127" s="566"/>
      <c r="U127" s="566"/>
      <c r="V127" s="566"/>
      <c r="W127" s="566"/>
      <c r="X127" s="566"/>
      <c r="Y127" s="566"/>
      <c r="Z127" s="566"/>
      <c r="AA127" s="566"/>
      <c r="AB127" s="566"/>
      <c r="AC127" s="167">
        <f t="shared" si="16"/>
        <v>0</v>
      </c>
      <c r="AD127" s="167">
        <f t="shared" si="17"/>
        <v>0</v>
      </c>
      <c r="AE127" s="167">
        <f t="shared" si="18"/>
        <v>0</v>
      </c>
      <c r="AF127" s="167">
        <f t="shared" si="19"/>
        <v>0</v>
      </c>
      <c r="AG127" s="167">
        <f t="shared" si="20"/>
        <v>0</v>
      </c>
      <c r="AH127" s="167">
        <f t="shared" si="21"/>
        <v>0</v>
      </c>
      <c r="AI127" s="167">
        <f t="shared" si="22"/>
        <v>0</v>
      </c>
      <c r="AJ127" s="167">
        <f t="shared" si="23"/>
        <v>0</v>
      </c>
      <c r="AK127" s="567"/>
      <c r="AL127" s="567"/>
      <c r="AM127" s="168"/>
    </row>
    <row r="128" spans="1:39" s="169" customFormat="1" hidden="1">
      <c r="A128" s="560">
        <v>124</v>
      </c>
      <c r="B128" s="560" t="str">
        <f t="shared" si="24"/>
        <v>Альянс</v>
      </c>
      <c r="C128" s="561" t="s">
        <v>695</v>
      </c>
      <c r="D128" s="905"/>
      <c r="E128" s="905"/>
      <c r="F128" s="933"/>
      <c r="G128" s="562" t="str">
        <f>IF(H128='Категорія витрат'!$B$2,'Категорія витрат'!$A$2,IF(H128='Категорія витрат'!$B$3,'Категорія витрат'!$A$3,IF(H128='Категорія витрат'!$B$4,'Категорія витрат'!$A$4,IF(H128='Категорія витрат'!$B$5,'Категорія витрат'!$A$5,IF(H128='Категорія витрат'!$B$6,'Категорія витрат'!$A$6,IF(H128='Категорія витрат'!$B$7,'Категорія витрат'!$A$7,IF(H128='Категорія витрат'!$B$8,'Категорія витрат'!$A$8,IF(H128='Категорія витрат'!$B$9,'Категорія витрат'!$A$9,IF(H128='Категорія витрат'!$B$10,'Категорія витрат'!$A$10,IF(H128='Категорія витрат'!$B$11,'Категорія витрат'!$A$11,IF(H128='Категорія витрат'!$B$12,'Категорія витрат'!$A$12,IF(H128='Категорія витрат'!$B$13,'Категорія витрат'!$A$13,IF(H128='Категорія витрат'!$B$14,'Категорія витрат'!$A$14,IF(H128='Категорія витрат'!$B$15,'Категорія витрат'!$A$15,IF(H128='Категорія витрат'!$B$16,'Категорія витрат'!$A$16,IF(H128='Категорія витрат'!$B$17,'Категорія витрат'!$A$17,IF(H128='Категорія витрат'!$B$18,'Категорія витрат'!$A$18,IF(H128='Категорія витрат'!$B$19,'Категорія витрат'!$A$19,IF(H128='Категорія витрат'!$B$20,'Категорія витрат'!$A$20,IF(H128='Категорія витрат'!$B$21,'Категорія витрат'!$A$21,IF(H128='Категорія витрат'!$B$22,'Категорія витрат'!$A$22,IF(H128='Категорія витрат'!$B$23,'Категорія витрат'!$A$23,IF(H128='Категорія витрат'!$B$24,'Категорія витрат'!$A$24,IF(H128='Категорія витрат'!$B$25,'Категорія витрат'!$A$25,IF(H128='Категорія витрат'!$B$26,'Категорія витрат'!$A$26,IF(H128='Категорія витрат'!$B$27,'Категорія витрат'!$A$27,IF(H128='Категорія витрат'!$B$28,'Категорія витрат'!$A$28,IF(H128='Категорія витрат'!$B$29,'Категорія витрат'!$A$29,IF(H128='Категорія витрат'!$B$30,'Категорія витрат'!$A$30,IF(H128='Категорія витрат'!$B$31,'Категорія витрат'!$A$31,""))))))))))))))))))))))))))))))</f>
        <v/>
      </c>
      <c r="H128" s="837"/>
      <c r="I128" s="568"/>
      <c r="J128" s="71"/>
      <c r="K128" s="166">
        <f t="shared" si="25"/>
        <v>0</v>
      </c>
      <c r="L128" s="563"/>
      <c r="M128" s="564"/>
      <c r="N128" s="71">
        <f t="shared" si="26"/>
        <v>0</v>
      </c>
      <c r="O128" s="835">
        <f>IF(I128='Категорія витрат'!$G$2,ROUND(N128*0.22,2),IF(I128='Категорія витрат'!$G$4,ROUND(N128*0.22,2),IF(I128='Категорія витрат'!$G$5,ROUND(N128*0.22,2),IF(I128='Категорія витрат'!$G$3,ROUND(N128*0.0841,2),0))))</f>
        <v>0</v>
      </c>
      <c r="P128" s="565">
        <f t="shared" si="27"/>
        <v>0</v>
      </c>
      <c r="Q128" s="566"/>
      <c r="R128" s="566"/>
      <c r="S128" s="566"/>
      <c r="T128" s="566"/>
      <c r="U128" s="566"/>
      <c r="V128" s="566"/>
      <c r="W128" s="566"/>
      <c r="X128" s="566"/>
      <c r="Y128" s="566"/>
      <c r="Z128" s="566"/>
      <c r="AA128" s="566"/>
      <c r="AB128" s="566"/>
      <c r="AC128" s="167">
        <f t="shared" si="16"/>
        <v>0</v>
      </c>
      <c r="AD128" s="167">
        <f t="shared" si="17"/>
        <v>0</v>
      </c>
      <c r="AE128" s="167">
        <f t="shared" si="18"/>
        <v>0</v>
      </c>
      <c r="AF128" s="167">
        <f t="shared" si="19"/>
        <v>0</v>
      </c>
      <c r="AG128" s="167">
        <f t="shared" si="20"/>
        <v>0</v>
      </c>
      <c r="AH128" s="167">
        <f t="shared" si="21"/>
        <v>0</v>
      </c>
      <c r="AI128" s="167">
        <f t="shared" si="22"/>
        <v>0</v>
      </c>
      <c r="AJ128" s="167">
        <f t="shared" si="23"/>
        <v>0</v>
      </c>
      <c r="AK128" s="567"/>
      <c r="AL128" s="567"/>
      <c r="AM128" s="168"/>
    </row>
    <row r="129" spans="1:39" s="169" customFormat="1" hidden="1">
      <c r="A129" s="560">
        <v>125</v>
      </c>
      <c r="B129" s="560" t="str">
        <f t="shared" si="24"/>
        <v>Альянс</v>
      </c>
      <c r="C129" s="561" t="s">
        <v>695</v>
      </c>
      <c r="D129" s="905"/>
      <c r="E129" s="905"/>
      <c r="F129" s="933"/>
      <c r="G129" s="562" t="str">
        <f>IF(H129='Категорія витрат'!$B$2,'Категорія витрат'!$A$2,IF(H129='Категорія витрат'!$B$3,'Категорія витрат'!$A$3,IF(H129='Категорія витрат'!$B$4,'Категорія витрат'!$A$4,IF(H129='Категорія витрат'!$B$5,'Категорія витрат'!$A$5,IF(H129='Категорія витрат'!$B$6,'Категорія витрат'!$A$6,IF(H129='Категорія витрат'!$B$7,'Категорія витрат'!$A$7,IF(H129='Категорія витрат'!$B$8,'Категорія витрат'!$A$8,IF(H129='Категорія витрат'!$B$9,'Категорія витрат'!$A$9,IF(H129='Категорія витрат'!$B$10,'Категорія витрат'!$A$10,IF(H129='Категорія витрат'!$B$11,'Категорія витрат'!$A$11,IF(H129='Категорія витрат'!$B$12,'Категорія витрат'!$A$12,IF(H129='Категорія витрат'!$B$13,'Категорія витрат'!$A$13,IF(H129='Категорія витрат'!$B$14,'Категорія витрат'!$A$14,IF(H129='Категорія витрат'!$B$15,'Категорія витрат'!$A$15,IF(H129='Категорія витрат'!$B$16,'Категорія витрат'!$A$16,IF(H129='Категорія витрат'!$B$17,'Категорія витрат'!$A$17,IF(H129='Категорія витрат'!$B$18,'Категорія витрат'!$A$18,IF(H129='Категорія витрат'!$B$19,'Категорія витрат'!$A$19,IF(H129='Категорія витрат'!$B$20,'Категорія витрат'!$A$20,IF(H129='Категорія витрат'!$B$21,'Категорія витрат'!$A$21,IF(H129='Категорія витрат'!$B$22,'Категорія витрат'!$A$22,IF(H129='Категорія витрат'!$B$23,'Категорія витрат'!$A$23,IF(H129='Категорія витрат'!$B$24,'Категорія витрат'!$A$24,IF(H129='Категорія витрат'!$B$25,'Категорія витрат'!$A$25,IF(H129='Категорія витрат'!$B$26,'Категорія витрат'!$A$26,IF(H129='Категорія витрат'!$B$27,'Категорія витрат'!$A$27,IF(H129='Категорія витрат'!$B$28,'Категорія витрат'!$A$28,IF(H129='Категорія витрат'!$B$29,'Категорія витрат'!$A$29,IF(H129='Категорія витрат'!$B$30,'Категорія витрат'!$A$30,IF(H129='Категорія витрат'!$B$31,'Категорія витрат'!$A$31,""))))))))))))))))))))))))))))))</f>
        <v/>
      </c>
      <c r="H129" s="837"/>
      <c r="I129" s="568"/>
      <c r="J129" s="71"/>
      <c r="K129" s="166">
        <f t="shared" si="25"/>
        <v>0</v>
      </c>
      <c r="L129" s="563"/>
      <c r="M129" s="564"/>
      <c r="N129" s="71">
        <f t="shared" si="26"/>
        <v>0</v>
      </c>
      <c r="O129" s="835">
        <f>IF(I129='Категорія витрат'!$G$2,ROUND(N129*0.22,2),IF(I129='Категорія витрат'!$G$4,ROUND(N129*0.22,2),IF(I129='Категорія витрат'!$G$5,ROUND(N129*0.22,2),IF(I129='Категорія витрат'!$G$3,ROUND(N129*0.0841,2),0))))</f>
        <v>0</v>
      </c>
      <c r="P129" s="565">
        <f t="shared" si="27"/>
        <v>0</v>
      </c>
      <c r="Q129" s="566"/>
      <c r="R129" s="566"/>
      <c r="S129" s="566"/>
      <c r="T129" s="566"/>
      <c r="U129" s="566"/>
      <c r="V129" s="566"/>
      <c r="W129" s="566"/>
      <c r="X129" s="566"/>
      <c r="Y129" s="566"/>
      <c r="Z129" s="566"/>
      <c r="AA129" s="566"/>
      <c r="AB129" s="566"/>
      <c r="AC129" s="167">
        <f t="shared" si="16"/>
        <v>0</v>
      </c>
      <c r="AD129" s="167">
        <f t="shared" si="17"/>
        <v>0</v>
      </c>
      <c r="AE129" s="167">
        <f t="shared" si="18"/>
        <v>0</v>
      </c>
      <c r="AF129" s="167">
        <f t="shared" si="19"/>
        <v>0</v>
      </c>
      <c r="AG129" s="167">
        <f t="shared" si="20"/>
        <v>0</v>
      </c>
      <c r="AH129" s="167">
        <f t="shared" si="21"/>
        <v>0</v>
      </c>
      <c r="AI129" s="167">
        <f t="shared" si="22"/>
        <v>0</v>
      </c>
      <c r="AJ129" s="167">
        <f t="shared" si="23"/>
        <v>0</v>
      </c>
      <c r="AK129" s="567"/>
      <c r="AL129" s="567"/>
      <c r="AM129" s="168"/>
    </row>
    <row r="130" spans="1:39" s="169" customFormat="1" hidden="1">
      <c r="A130" s="560">
        <v>126</v>
      </c>
      <c r="B130" s="560" t="str">
        <f t="shared" si="24"/>
        <v>Альянс</v>
      </c>
      <c r="C130" s="561" t="s">
        <v>695</v>
      </c>
      <c r="D130" s="905"/>
      <c r="E130" s="905"/>
      <c r="F130" s="933"/>
      <c r="G130" s="562" t="str">
        <f>IF(H130='Категорія витрат'!$B$2,'Категорія витрат'!$A$2,IF(H130='Категорія витрат'!$B$3,'Категорія витрат'!$A$3,IF(H130='Категорія витрат'!$B$4,'Категорія витрат'!$A$4,IF(H130='Категорія витрат'!$B$5,'Категорія витрат'!$A$5,IF(H130='Категорія витрат'!$B$6,'Категорія витрат'!$A$6,IF(H130='Категорія витрат'!$B$7,'Категорія витрат'!$A$7,IF(H130='Категорія витрат'!$B$8,'Категорія витрат'!$A$8,IF(H130='Категорія витрат'!$B$9,'Категорія витрат'!$A$9,IF(H130='Категорія витрат'!$B$10,'Категорія витрат'!$A$10,IF(H130='Категорія витрат'!$B$11,'Категорія витрат'!$A$11,IF(H130='Категорія витрат'!$B$12,'Категорія витрат'!$A$12,IF(H130='Категорія витрат'!$B$13,'Категорія витрат'!$A$13,IF(H130='Категорія витрат'!$B$14,'Категорія витрат'!$A$14,IF(H130='Категорія витрат'!$B$15,'Категорія витрат'!$A$15,IF(H130='Категорія витрат'!$B$16,'Категорія витрат'!$A$16,IF(H130='Категорія витрат'!$B$17,'Категорія витрат'!$A$17,IF(H130='Категорія витрат'!$B$18,'Категорія витрат'!$A$18,IF(H130='Категорія витрат'!$B$19,'Категорія витрат'!$A$19,IF(H130='Категорія витрат'!$B$20,'Категорія витрат'!$A$20,IF(H130='Категорія витрат'!$B$21,'Категорія витрат'!$A$21,IF(H130='Категорія витрат'!$B$22,'Категорія витрат'!$A$22,IF(H130='Категорія витрат'!$B$23,'Категорія витрат'!$A$23,IF(H130='Категорія витрат'!$B$24,'Категорія витрат'!$A$24,IF(H130='Категорія витрат'!$B$25,'Категорія витрат'!$A$25,IF(H130='Категорія витрат'!$B$26,'Категорія витрат'!$A$26,IF(H130='Категорія витрат'!$B$27,'Категорія витрат'!$A$27,IF(H130='Категорія витрат'!$B$28,'Категорія витрат'!$A$28,IF(H130='Категорія витрат'!$B$29,'Категорія витрат'!$A$29,IF(H130='Категорія витрат'!$B$30,'Категорія витрат'!$A$30,IF(H130='Категорія витрат'!$B$31,'Категорія витрат'!$A$31,""))))))))))))))))))))))))))))))</f>
        <v/>
      </c>
      <c r="H130" s="837"/>
      <c r="I130" s="568"/>
      <c r="J130" s="71"/>
      <c r="K130" s="166">
        <f t="shared" si="25"/>
        <v>0</v>
      </c>
      <c r="L130" s="563"/>
      <c r="M130" s="564"/>
      <c r="N130" s="71">
        <f t="shared" si="26"/>
        <v>0</v>
      </c>
      <c r="O130" s="835">
        <f>IF(I130='Категорія витрат'!$G$2,ROUND(N130*0.22,2),IF(I130='Категорія витрат'!$G$4,ROUND(N130*0.22,2),IF(I130='Категорія витрат'!$G$5,ROUND(N130*0.22,2),IF(I130='Категорія витрат'!$G$3,ROUND(N130*0.0841,2),0))))</f>
        <v>0</v>
      </c>
      <c r="P130" s="565">
        <f t="shared" si="27"/>
        <v>0</v>
      </c>
      <c r="Q130" s="566"/>
      <c r="R130" s="566"/>
      <c r="S130" s="566"/>
      <c r="T130" s="566"/>
      <c r="U130" s="566"/>
      <c r="V130" s="566"/>
      <c r="W130" s="566"/>
      <c r="X130" s="566"/>
      <c r="Y130" s="566"/>
      <c r="Z130" s="566"/>
      <c r="AA130" s="566"/>
      <c r="AB130" s="566"/>
      <c r="AC130" s="167">
        <f t="shared" si="16"/>
        <v>0</v>
      </c>
      <c r="AD130" s="167">
        <f t="shared" si="17"/>
        <v>0</v>
      </c>
      <c r="AE130" s="167">
        <f t="shared" si="18"/>
        <v>0</v>
      </c>
      <c r="AF130" s="167">
        <f t="shared" si="19"/>
        <v>0</v>
      </c>
      <c r="AG130" s="167">
        <f t="shared" si="20"/>
        <v>0</v>
      </c>
      <c r="AH130" s="167">
        <f t="shared" si="21"/>
        <v>0</v>
      </c>
      <c r="AI130" s="167">
        <f t="shared" si="22"/>
        <v>0</v>
      </c>
      <c r="AJ130" s="167">
        <f t="shared" si="23"/>
        <v>0</v>
      </c>
      <c r="AK130" s="567"/>
      <c r="AL130" s="567"/>
      <c r="AM130" s="168"/>
    </row>
    <row r="131" spans="1:39" s="169" customFormat="1" hidden="1">
      <c r="A131" s="560">
        <v>127</v>
      </c>
      <c r="B131" s="560" t="str">
        <f t="shared" si="24"/>
        <v>Альянс</v>
      </c>
      <c r="C131" s="561" t="s">
        <v>695</v>
      </c>
      <c r="D131" s="905"/>
      <c r="E131" s="905"/>
      <c r="F131" s="933"/>
      <c r="G131" s="562" t="str">
        <f>IF(H131='Категорія витрат'!$B$2,'Категорія витрат'!$A$2,IF(H131='Категорія витрат'!$B$3,'Категорія витрат'!$A$3,IF(H131='Категорія витрат'!$B$4,'Категорія витрат'!$A$4,IF(H131='Категорія витрат'!$B$5,'Категорія витрат'!$A$5,IF(H131='Категорія витрат'!$B$6,'Категорія витрат'!$A$6,IF(H131='Категорія витрат'!$B$7,'Категорія витрат'!$A$7,IF(H131='Категорія витрат'!$B$8,'Категорія витрат'!$A$8,IF(H131='Категорія витрат'!$B$9,'Категорія витрат'!$A$9,IF(H131='Категорія витрат'!$B$10,'Категорія витрат'!$A$10,IF(H131='Категорія витрат'!$B$11,'Категорія витрат'!$A$11,IF(H131='Категорія витрат'!$B$12,'Категорія витрат'!$A$12,IF(H131='Категорія витрат'!$B$13,'Категорія витрат'!$A$13,IF(H131='Категорія витрат'!$B$14,'Категорія витрат'!$A$14,IF(H131='Категорія витрат'!$B$15,'Категорія витрат'!$A$15,IF(H131='Категорія витрат'!$B$16,'Категорія витрат'!$A$16,IF(H131='Категорія витрат'!$B$17,'Категорія витрат'!$A$17,IF(H131='Категорія витрат'!$B$18,'Категорія витрат'!$A$18,IF(H131='Категорія витрат'!$B$19,'Категорія витрат'!$A$19,IF(H131='Категорія витрат'!$B$20,'Категорія витрат'!$A$20,IF(H131='Категорія витрат'!$B$21,'Категорія витрат'!$A$21,IF(H131='Категорія витрат'!$B$22,'Категорія витрат'!$A$22,IF(H131='Категорія витрат'!$B$23,'Категорія витрат'!$A$23,IF(H131='Категорія витрат'!$B$24,'Категорія витрат'!$A$24,IF(H131='Категорія витрат'!$B$25,'Категорія витрат'!$A$25,IF(H131='Категорія витрат'!$B$26,'Категорія витрат'!$A$26,IF(H131='Категорія витрат'!$B$27,'Категорія витрат'!$A$27,IF(H131='Категорія витрат'!$B$28,'Категорія витрат'!$A$28,IF(H131='Категорія витрат'!$B$29,'Категорія витрат'!$A$29,IF(H131='Категорія витрат'!$B$30,'Категорія витрат'!$A$30,IF(H131='Категорія витрат'!$B$31,'Категорія витрат'!$A$31,""))))))))))))))))))))))))))))))</f>
        <v/>
      </c>
      <c r="H131" s="837"/>
      <c r="I131" s="568"/>
      <c r="J131" s="71"/>
      <c r="K131" s="166">
        <f t="shared" si="25"/>
        <v>0</v>
      </c>
      <c r="L131" s="563"/>
      <c r="M131" s="564"/>
      <c r="N131" s="71">
        <f t="shared" si="26"/>
        <v>0</v>
      </c>
      <c r="O131" s="835">
        <f>IF(I131='Категорія витрат'!$G$2,ROUND(N131*0.22,2),IF(I131='Категорія витрат'!$G$4,ROUND(N131*0.22,2),IF(I131='Категорія витрат'!$G$5,ROUND(N131*0.22,2),IF(I131='Категорія витрат'!$G$3,ROUND(N131*0.0841,2),0))))</f>
        <v>0</v>
      </c>
      <c r="P131" s="565">
        <f t="shared" si="27"/>
        <v>0</v>
      </c>
      <c r="Q131" s="566"/>
      <c r="R131" s="566"/>
      <c r="S131" s="566"/>
      <c r="T131" s="566"/>
      <c r="U131" s="566"/>
      <c r="V131" s="566"/>
      <c r="W131" s="566"/>
      <c r="X131" s="566"/>
      <c r="Y131" s="566"/>
      <c r="Z131" s="566"/>
      <c r="AA131" s="566"/>
      <c r="AB131" s="566"/>
      <c r="AC131" s="167">
        <f t="shared" si="16"/>
        <v>0</v>
      </c>
      <c r="AD131" s="167">
        <f t="shared" si="17"/>
        <v>0</v>
      </c>
      <c r="AE131" s="167">
        <f t="shared" si="18"/>
        <v>0</v>
      </c>
      <c r="AF131" s="167">
        <f t="shared" si="19"/>
        <v>0</v>
      </c>
      <c r="AG131" s="167">
        <f t="shared" si="20"/>
        <v>0</v>
      </c>
      <c r="AH131" s="167">
        <f t="shared" si="21"/>
        <v>0</v>
      </c>
      <c r="AI131" s="167">
        <f t="shared" si="22"/>
        <v>0</v>
      </c>
      <c r="AJ131" s="167">
        <f t="shared" si="23"/>
        <v>0</v>
      </c>
      <c r="AK131" s="567"/>
      <c r="AL131" s="567"/>
      <c r="AM131" s="168"/>
    </row>
    <row r="132" spans="1:39" s="169" customFormat="1" hidden="1">
      <c r="A132" s="560">
        <v>128</v>
      </c>
      <c r="B132" s="560" t="str">
        <f t="shared" si="24"/>
        <v>Альянс</v>
      </c>
      <c r="C132" s="561" t="s">
        <v>695</v>
      </c>
      <c r="D132" s="905"/>
      <c r="E132" s="905"/>
      <c r="F132" s="933"/>
      <c r="G132" s="562" t="str">
        <f>IF(H132='Категорія витрат'!$B$2,'Категорія витрат'!$A$2,IF(H132='Категорія витрат'!$B$3,'Категорія витрат'!$A$3,IF(H132='Категорія витрат'!$B$4,'Категорія витрат'!$A$4,IF(H132='Категорія витрат'!$B$5,'Категорія витрат'!$A$5,IF(H132='Категорія витрат'!$B$6,'Категорія витрат'!$A$6,IF(H132='Категорія витрат'!$B$7,'Категорія витрат'!$A$7,IF(H132='Категорія витрат'!$B$8,'Категорія витрат'!$A$8,IF(H132='Категорія витрат'!$B$9,'Категорія витрат'!$A$9,IF(H132='Категорія витрат'!$B$10,'Категорія витрат'!$A$10,IF(H132='Категорія витрат'!$B$11,'Категорія витрат'!$A$11,IF(H132='Категорія витрат'!$B$12,'Категорія витрат'!$A$12,IF(H132='Категорія витрат'!$B$13,'Категорія витрат'!$A$13,IF(H132='Категорія витрат'!$B$14,'Категорія витрат'!$A$14,IF(H132='Категорія витрат'!$B$15,'Категорія витрат'!$A$15,IF(H132='Категорія витрат'!$B$16,'Категорія витрат'!$A$16,IF(H132='Категорія витрат'!$B$17,'Категорія витрат'!$A$17,IF(H132='Категорія витрат'!$B$18,'Категорія витрат'!$A$18,IF(H132='Категорія витрат'!$B$19,'Категорія витрат'!$A$19,IF(H132='Категорія витрат'!$B$20,'Категорія витрат'!$A$20,IF(H132='Категорія витрат'!$B$21,'Категорія витрат'!$A$21,IF(H132='Категорія витрат'!$B$22,'Категорія витрат'!$A$22,IF(H132='Категорія витрат'!$B$23,'Категорія витрат'!$A$23,IF(H132='Категорія витрат'!$B$24,'Категорія витрат'!$A$24,IF(H132='Категорія витрат'!$B$25,'Категорія витрат'!$A$25,IF(H132='Категорія витрат'!$B$26,'Категорія витрат'!$A$26,IF(H132='Категорія витрат'!$B$27,'Категорія витрат'!$A$27,IF(H132='Категорія витрат'!$B$28,'Категорія витрат'!$A$28,IF(H132='Категорія витрат'!$B$29,'Категорія витрат'!$A$29,IF(H132='Категорія витрат'!$B$30,'Категорія витрат'!$A$30,IF(H132='Категорія витрат'!$B$31,'Категорія витрат'!$A$31,""))))))))))))))))))))))))))))))</f>
        <v/>
      </c>
      <c r="H132" s="837"/>
      <c r="I132" s="568"/>
      <c r="J132" s="71"/>
      <c r="K132" s="166">
        <f t="shared" si="25"/>
        <v>0</v>
      </c>
      <c r="L132" s="563"/>
      <c r="M132" s="564"/>
      <c r="N132" s="71">
        <f t="shared" si="26"/>
        <v>0</v>
      </c>
      <c r="O132" s="835">
        <f>IF(I132='Категорія витрат'!$G$2,ROUND(N132*0.22,2),IF(I132='Категорія витрат'!$G$4,ROUND(N132*0.22,2),IF(I132='Категорія витрат'!$G$5,ROUND(N132*0.22,2),IF(I132='Категорія витрат'!$G$3,ROUND(N132*0.0841,2),0))))</f>
        <v>0</v>
      </c>
      <c r="P132" s="565">
        <f t="shared" si="27"/>
        <v>0</v>
      </c>
      <c r="Q132" s="566"/>
      <c r="R132" s="566"/>
      <c r="S132" s="566"/>
      <c r="T132" s="566"/>
      <c r="U132" s="566"/>
      <c r="V132" s="566"/>
      <c r="W132" s="566"/>
      <c r="X132" s="566"/>
      <c r="Y132" s="566"/>
      <c r="Z132" s="566"/>
      <c r="AA132" s="566"/>
      <c r="AB132" s="566"/>
      <c r="AC132" s="167">
        <f t="shared" si="16"/>
        <v>0</v>
      </c>
      <c r="AD132" s="167">
        <f t="shared" si="17"/>
        <v>0</v>
      </c>
      <c r="AE132" s="167">
        <f t="shared" si="18"/>
        <v>0</v>
      </c>
      <c r="AF132" s="167">
        <f t="shared" si="19"/>
        <v>0</v>
      </c>
      <c r="AG132" s="167">
        <f t="shared" si="20"/>
        <v>0</v>
      </c>
      <c r="AH132" s="167">
        <f t="shared" si="21"/>
        <v>0</v>
      </c>
      <c r="AI132" s="167">
        <f t="shared" si="22"/>
        <v>0</v>
      </c>
      <c r="AJ132" s="167">
        <f t="shared" si="23"/>
        <v>0</v>
      </c>
      <c r="AK132" s="567"/>
      <c r="AL132" s="567"/>
      <c r="AM132" s="168"/>
    </row>
    <row r="133" spans="1:39" s="169" customFormat="1" hidden="1">
      <c r="A133" s="560">
        <v>129</v>
      </c>
      <c r="B133" s="560" t="str">
        <f t="shared" si="24"/>
        <v>Альянс</v>
      </c>
      <c r="C133" s="561" t="s">
        <v>695</v>
      </c>
      <c r="D133" s="905"/>
      <c r="E133" s="905"/>
      <c r="F133" s="933"/>
      <c r="G133" s="562" t="str">
        <f>IF(H133='Категорія витрат'!$B$2,'Категорія витрат'!$A$2,IF(H133='Категорія витрат'!$B$3,'Категорія витрат'!$A$3,IF(H133='Категорія витрат'!$B$4,'Категорія витрат'!$A$4,IF(H133='Категорія витрат'!$B$5,'Категорія витрат'!$A$5,IF(H133='Категорія витрат'!$B$6,'Категорія витрат'!$A$6,IF(H133='Категорія витрат'!$B$7,'Категорія витрат'!$A$7,IF(H133='Категорія витрат'!$B$8,'Категорія витрат'!$A$8,IF(H133='Категорія витрат'!$B$9,'Категорія витрат'!$A$9,IF(H133='Категорія витрат'!$B$10,'Категорія витрат'!$A$10,IF(H133='Категорія витрат'!$B$11,'Категорія витрат'!$A$11,IF(H133='Категорія витрат'!$B$12,'Категорія витрат'!$A$12,IF(H133='Категорія витрат'!$B$13,'Категорія витрат'!$A$13,IF(H133='Категорія витрат'!$B$14,'Категорія витрат'!$A$14,IF(H133='Категорія витрат'!$B$15,'Категорія витрат'!$A$15,IF(H133='Категорія витрат'!$B$16,'Категорія витрат'!$A$16,IF(H133='Категорія витрат'!$B$17,'Категорія витрат'!$A$17,IF(H133='Категорія витрат'!$B$18,'Категорія витрат'!$A$18,IF(H133='Категорія витрат'!$B$19,'Категорія витрат'!$A$19,IF(H133='Категорія витрат'!$B$20,'Категорія витрат'!$A$20,IF(H133='Категорія витрат'!$B$21,'Категорія витрат'!$A$21,IF(H133='Категорія витрат'!$B$22,'Категорія витрат'!$A$22,IF(H133='Категорія витрат'!$B$23,'Категорія витрат'!$A$23,IF(H133='Категорія витрат'!$B$24,'Категорія витрат'!$A$24,IF(H133='Категорія витрат'!$B$25,'Категорія витрат'!$A$25,IF(H133='Категорія витрат'!$B$26,'Категорія витрат'!$A$26,IF(H133='Категорія витрат'!$B$27,'Категорія витрат'!$A$27,IF(H133='Категорія витрат'!$B$28,'Категорія витрат'!$A$28,IF(H133='Категорія витрат'!$B$29,'Категорія витрат'!$A$29,IF(H133='Категорія витрат'!$B$30,'Категорія витрат'!$A$30,IF(H133='Категорія витрат'!$B$31,'Категорія витрат'!$A$31,""))))))))))))))))))))))))))))))</f>
        <v/>
      </c>
      <c r="H133" s="837"/>
      <c r="I133" s="568"/>
      <c r="J133" s="71"/>
      <c r="K133" s="166">
        <f t="shared" si="25"/>
        <v>0</v>
      </c>
      <c r="L133" s="563"/>
      <c r="M133" s="564"/>
      <c r="N133" s="71">
        <f t="shared" si="26"/>
        <v>0</v>
      </c>
      <c r="O133" s="835">
        <f>IF(I133='Категорія витрат'!$G$2,ROUND(N133*0.22,2),IF(I133='Категорія витрат'!$G$4,ROUND(N133*0.22,2),IF(I133='Категорія витрат'!$G$5,ROUND(N133*0.22,2),IF(I133='Категорія витрат'!$G$3,ROUND(N133*0.0841,2),0))))</f>
        <v>0</v>
      </c>
      <c r="P133" s="565">
        <f t="shared" si="27"/>
        <v>0</v>
      </c>
      <c r="Q133" s="566"/>
      <c r="R133" s="566"/>
      <c r="S133" s="566"/>
      <c r="T133" s="566"/>
      <c r="U133" s="566"/>
      <c r="V133" s="566"/>
      <c r="W133" s="566"/>
      <c r="X133" s="566"/>
      <c r="Y133" s="566"/>
      <c r="Z133" s="566"/>
      <c r="AA133" s="566"/>
      <c r="AB133" s="566"/>
      <c r="AC133" s="167">
        <f t="shared" ref="AC133:AC196" si="28">(N133+O133)*AG133</f>
        <v>0</v>
      </c>
      <c r="AD133" s="167">
        <f t="shared" ref="AD133:AD196" si="29">(N133+O133)*AH133</f>
        <v>0</v>
      </c>
      <c r="AE133" s="167">
        <f t="shared" ref="AE133:AE196" si="30">(N133+O133)*AI133</f>
        <v>0</v>
      </c>
      <c r="AF133" s="167">
        <f t="shared" ref="AF133:AF196" si="31">(N133+O133)*AJ133</f>
        <v>0</v>
      </c>
      <c r="AG133" s="167">
        <f t="shared" ref="AG133:AG196" si="32">Q133+R133+S133</f>
        <v>0</v>
      </c>
      <c r="AH133" s="167">
        <f t="shared" ref="AH133:AH196" si="33">T133+U133+V133</f>
        <v>0</v>
      </c>
      <c r="AI133" s="167">
        <f t="shared" ref="AI133:AI196" si="34">W133+X133+Y133</f>
        <v>0</v>
      </c>
      <c r="AJ133" s="167">
        <f t="shared" ref="AJ133:AJ196" si="35">Z133+AA133+AB133</f>
        <v>0</v>
      </c>
      <c r="AK133" s="567"/>
      <c r="AL133" s="567"/>
      <c r="AM133" s="168"/>
    </row>
    <row r="134" spans="1:39" s="169" customFormat="1" hidden="1">
      <c r="A134" s="560">
        <v>130</v>
      </c>
      <c r="B134" s="560" t="str">
        <f t="shared" si="24"/>
        <v>Альянс</v>
      </c>
      <c r="C134" s="561" t="s">
        <v>695</v>
      </c>
      <c r="D134" s="905"/>
      <c r="E134" s="905"/>
      <c r="F134" s="933"/>
      <c r="G134" s="562" t="str">
        <f>IF(H134='Категорія витрат'!$B$2,'Категорія витрат'!$A$2,IF(H134='Категорія витрат'!$B$3,'Категорія витрат'!$A$3,IF(H134='Категорія витрат'!$B$4,'Категорія витрат'!$A$4,IF(H134='Категорія витрат'!$B$5,'Категорія витрат'!$A$5,IF(H134='Категорія витрат'!$B$6,'Категорія витрат'!$A$6,IF(H134='Категорія витрат'!$B$7,'Категорія витрат'!$A$7,IF(H134='Категорія витрат'!$B$8,'Категорія витрат'!$A$8,IF(H134='Категорія витрат'!$B$9,'Категорія витрат'!$A$9,IF(H134='Категорія витрат'!$B$10,'Категорія витрат'!$A$10,IF(H134='Категорія витрат'!$B$11,'Категорія витрат'!$A$11,IF(H134='Категорія витрат'!$B$12,'Категорія витрат'!$A$12,IF(H134='Категорія витрат'!$B$13,'Категорія витрат'!$A$13,IF(H134='Категорія витрат'!$B$14,'Категорія витрат'!$A$14,IF(H134='Категорія витрат'!$B$15,'Категорія витрат'!$A$15,IF(H134='Категорія витрат'!$B$16,'Категорія витрат'!$A$16,IF(H134='Категорія витрат'!$B$17,'Категорія витрат'!$A$17,IF(H134='Категорія витрат'!$B$18,'Категорія витрат'!$A$18,IF(H134='Категорія витрат'!$B$19,'Категорія витрат'!$A$19,IF(H134='Категорія витрат'!$B$20,'Категорія витрат'!$A$20,IF(H134='Категорія витрат'!$B$21,'Категорія витрат'!$A$21,IF(H134='Категорія витрат'!$B$22,'Категорія витрат'!$A$22,IF(H134='Категорія витрат'!$B$23,'Категорія витрат'!$A$23,IF(H134='Категорія витрат'!$B$24,'Категорія витрат'!$A$24,IF(H134='Категорія витрат'!$B$25,'Категорія витрат'!$A$25,IF(H134='Категорія витрат'!$B$26,'Категорія витрат'!$A$26,IF(H134='Категорія витрат'!$B$27,'Категорія витрат'!$A$27,IF(H134='Категорія витрат'!$B$28,'Категорія витрат'!$A$28,IF(H134='Категорія витрат'!$B$29,'Категорія витрат'!$A$29,IF(H134='Категорія витрат'!$B$30,'Категорія витрат'!$A$30,IF(H134='Категорія витрат'!$B$31,'Категорія витрат'!$A$31,""))))))))))))))))))))))))))))))</f>
        <v/>
      </c>
      <c r="H134" s="837"/>
      <c r="I134" s="568"/>
      <c r="J134" s="71"/>
      <c r="K134" s="166">
        <f t="shared" si="25"/>
        <v>0</v>
      </c>
      <c r="L134" s="563"/>
      <c r="M134" s="564"/>
      <c r="N134" s="71">
        <f t="shared" si="26"/>
        <v>0</v>
      </c>
      <c r="O134" s="835">
        <f>IF(I134='Категорія витрат'!$G$2,ROUND(N134*0.22,2),IF(I134='Категорія витрат'!$G$4,ROUND(N134*0.22,2),IF(I134='Категорія витрат'!$G$5,ROUND(N134*0.22,2),IF(I134='Категорія витрат'!$G$3,ROUND(N134*0.0841,2),0))))</f>
        <v>0</v>
      </c>
      <c r="P134" s="565">
        <f t="shared" si="27"/>
        <v>0</v>
      </c>
      <c r="Q134" s="566"/>
      <c r="R134" s="566"/>
      <c r="S134" s="566"/>
      <c r="T134" s="566"/>
      <c r="U134" s="566"/>
      <c r="V134" s="566"/>
      <c r="W134" s="566"/>
      <c r="X134" s="566"/>
      <c r="Y134" s="566"/>
      <c r="Z134" s="566"/>
      <c r="AA134" s="566"/>
      <c r="AB134" s="566"/>
      <c r="AC134" s="167">
        <f t="shared" si="28"/>
        <v>0</v>
      </c>
      <c r="AD134" s="167">
        <f t="shared" si="29"/>
        <v>0</v>
      </c>
      <c r="AE134" s="167">
        <f t="shared" si="30"/>
        <v>0</v>
      </c>
      <c r="AF134" s="167">
        <f t="shared" si="31"/>
        <v>0</v>
      </c>
      <c r="AG134" s="167">
        <f t="shared" si="32"/>
        <v>0</v>
      </c>
      <c r="AH134" s="167">
        <f t="shared" si="33"/>
        <v>0</v>
      </c>
      <c r="AI134" s="167">
        <f t="shared" si="34"/>
        <v>0</v>
      </c>
      <c r="AJ134" s="167">
        <f t="shared" si="35"/>
        <v>0</v>
      </c>
      <c r="AK134" s="567"/>
      <c r="AL134" s="567"/>
      <c r="AM134" s="168"/>
    </row>
    <row r="135" spans="1:39" s="169" customFormat="1" hidden="1">
      <c r="A135" s="560">
        <v>131</v>
      </c>
      <c r="B135" s="560" t="str">
        <f t="shared" si="24"/>
        <v>Альянс</v>
      </c>
      <c r="C135" s="561" t="s">
        <v>695</v>
      </c>
      <c r="D135" s="905"/>
      <c r="E135" s="905"/>
      <c r="F135" s="933"/>
      <c r="G135" s="562" t="str">
        <f>IF(H135='Категорія витрат'!$B$2,'Категорія витрат'!$A$2,IF(H135='Категорія витрат'!$B$3,'Категорія витрат'!$A$3,IF(H135='Категорія витрат'!$B$4,'Категорія витрат'!$A$4,IF(H135='Категорія витрат'!$B$5,'Категорія витрат'!$A$5,IF(H135='Категорія витрат'!$B$6,'Категорія витрат'!$A$6,IF(H135='Категорія витрат'!$B$7,'Категорія витрат'!$A$7,IF(H135='Категорія витрат'!$B$8,'Категорія витрат'!$A$8,IF(H135='Категорія витрат'!$B$9,'Категорія витрат'!$A$9,IF(H135='Категорія витрат'!$B$10,'Категорія витрат'!$A$10,IF(H135='Категорія витрат'!$B$11,'Категорія витрат'!$A$11,IF(H135='Категорія витрат'!$B$12,'Категорія витрат'!$A$12,IF(H135='Категорія витрат'!$B$13,'Категорія витрат'!$A$13,IF(H135='Категорія витрат'!$B$14,'Категорія витрат'!$A$14,IF(H135='Категорія витрат'!$B$15,'Категорія витрат'!$A$15,IF(H135='Категорія витрат'!$B$16,'Категорія витрат'!$A$16,IF(H135='Категорія витрат'!$B$17,'Категорія витрат'!$A$17,IF(H135='Категорія витрат'!$B$18,'Категорія витрат'!$A$18,IF(H135='Категорія витрат'!$B$19,'Категорія витрат'!$A$19,IF(H135='Категорія витрат'!$B$20,'Категорія витрат'!$A$20,IF(H135='Категорія витрат'!$B$21,'Категорія витрат'!$A$21,IF(H135='Категорія витрат'!$B$22,'Категорія витрат'!$A$22,IF(H135='Категорія витрат'!$B$23,'Категорія витрат'!$A$23,IF(H135='Категорія витрат'!$B$24,'Категорія витрат'!$A$24,IF(H135='Категорія витрат'!$B$25,'Категорія витрат'!$A$25,IF(H135='Категорія витрат'!$B$26,'Категорія витрат'!$A$26,IF(H135='Категорія витрат'!$B$27,'Категорія витрат'!$A$27,IF(H135='Категорія витрат'!$B$28,'Категорія витрат'!$A$28,IF(H135='Категорія витрат'!$B$29,'Категорія витрат'!$A$29,IF(H135='Категорія витрат'!$B$30,'Категорія витрат'!$A$30,IF(H135='Категорія витрат'!$B$31,'Категорія витрат'!$A$31,""))))))))))))))))))))))))))))))</f>
        <v/>
      </c>
      <c r="H135" s="837"/>
      <c r="I135" s="568"/>
      <c r="J135" s="71"/>
      <c r="K135" s="166">
        <f t="shared" si="25"/>
        <v>0</v>
      </c>
      <c r="L135" s="563"/>
      <c r="M135" s="564"/>
      <c r="N135" s="71">
        <f t="shared" si="26"/>
        <v>0</v>
      </c>
      <c r="O135" s="835">
        <f>IF(I135='Категорія витрат'!$G$2,ROUND(N135*0.22,2),IF(I135='Категорія витрат'!$G$4,ROUND(N135*0.22,2),IF(I135='Категорія витрат'!$G$5,ROUND(N135*0.22,2),IF(I135='Категорія витрат'!$G$3,ROUND(N135*0.0841,2),0))))</f>
        <v>0</v>
      </c>
      <c r="P135" s="565">
        <f t="shared" si="27"/>
        <v>0</v>
      </c>
      <c r="Q135" s="566"/>
      <c r="R135" s="566"/>
      <c r="S135" s="566"/>
      <c r="T135" s="566"/>
      <c r="U135" s="566"/>
      <c r="V135" s="566"/>
      <c r="W135" s="566"/>
      <c r="X135" s="566"/>
      <c r="Y135" s="566"/>
      <c r="Z135" s="566"/>
      <c r="AA135" s="566"/>
      <c r="AB135" s="566"/>
      <c r="AC135" s="167">
        <f t="shared" si="28"/>
        <v>0</v>
      </c>
      <c r="AD135" s="167">
        <f t="shared" si="29"/>
        <v>0</v>
      </c>
      <c r="AE135" s="167">
        <f t="shared" si="30"/>
        <v>0</v>
      </c>
      <c r="AF135" s="167">
        <f t="shared" si="31"/>
        <v>0</v>
      </c>
      <c r="AG135" s="167">
        <f t="shared" si="32"/>
        <v>0</v>
      </c>
      <c r="AH135" s="167">
        <f t="shared" si="33"/>
        <v>0</v>
      </c>
      <c r="AI135" s="167">
        <f t="shared" si="34"/>
        <v>0</v>
      </c>
      <c r="AJ135" s="167">
        <f t="shared" si="35"/>
        <v>0</v>
      </c>
      <c r="AK135" s="567"/>
      <c r="AL135" s="567"/>
      <c r="AM135" s="168"/>
    </row>
    <row r="136" spans="1:39" s="169" customFormat="1" hidden="1">
      <c r="A136" s="560">
        <v>132</v>
      </c>
      <c r="B136" s="560" t="str">
        <f t="shared" si="24"/>
        <v>Альянс</v>
      </c>
      <c r="C136" s="561" t="s">
        <v>695</v>
      </c>
      <c r="D136" s="905"/>
      <c r="E136" s="905"/>
      <c r="F136" s="933"/>
      <c r="G136" s="562" t="str">
        <f>IF(H136='Категорія витрат'!$B$2,'Категорія витрат'!$A$2,IF(H136='Категорія витрат'!$B$3,'Категорія витрат'!$A$3,IF(H136='Категорія витрат'!$B$4,'Категорія витрат'!$A$4,IF(H136='Категорія витрат'!$B$5,'Категорія витрат'!$A$5,IF(H136='Категорія витрат'!$B$6,'Категорія витрат'!$A$6,IF(H136='Категорія витрат'!$B$7,'Категорія витрат'!$A$7,IF(H136='Категорія витрат'!$B$8,'Категорія витрат'!$A$8,IF(H136='Категорія витрат'!$B$9,'Категорія витрат'!$A$9,IF(H136='Категорія витрат'!$B$10,'Категорія витрат'!$A$10,IF(H136='Категорія витрат'!$B$11,'Категорія витрат'!$A$11,IF(H136='Категорія витрат'!$B$12,'Категорія витрат'!$A$12,IF(H136='Категорія витрат'!$B$13,'Категорія витрат'!$A$13,IF(H136='Категорія витрат'!$B$14,'Категорія витрат'!$A$14,IF(H136='Категорія витрат'!$B$15,'Категорія витрат'!$A$15,IF(H136='Категорія витрат'!$B$16,'Категорія витрат'!$A$16,IF(H136='Категорія витрат'!$B$17,'Категорія витрат'!$A$17,IF(H136='Категорія витрат'!$B$18,'Категорія витрат'!$A$18,IF(H136='Категорія витрат'!$B$19,'Категорія витрат'!$A$19,IF(H136='Категорія витрат'!$B$20,'Категорія витрат'!$A$20,IF(H136='Категорія витрат'!$B$21,'Категорія витрат'!$A$21,IF(H136='Категорія витрат'!$B$22,'Категорія витрат'!$A$22,IF(H136='Категорія витрат'!$B$23,'Категорія витрат'!$A$23,IF(H136='Категорія витрат'!$B$24,'Категорія витрат'!$A$24,IF(H136='Категорія витрат'!$B$25,'Категорія витрат'!$A$25,IF(H136='Категорія витрат'!$B$26,'Категорія витрат'!$A$26,IF(H136='Категорія витрат'!$B$27,'Категорія витрат'!$A$27,IF(H136='Категорія витрат'!$B$28,'Категорія витрат'!$A$28,IF(H136='Категорія витрат'!$B$29,'Категорія витрат'!$A$29,IF(H136='Категорія витрат'!$B$30,'Категорія витрат'!$A$30,IF(H136='Категорія витрат'!$B$31,'Категорія витрат'!$A$31,""))))))))))))))))))))))))))))))</f>
        <v/>
      </c>
      <c r="H136" s="837"/>
      <c r="I136" s="568"/>
      <c r="J136" s="71"/>
      <c r="K136" s="166">
        <f t="shared" si="25"/>
        <v>0</v>
      </c>
      <c r="L136" s="563"/>
      <c r="M136" s="564"/>
      <c r="N136" s="71">
        <f t="shared" si="26"/>
        <v>0</v>
      </c>
      <c r="O136" s="835">
        <f>IF(I136='Категорія витрат'!$G$2,ROUND(N136*0.22,2),IF(I136='Категорія витрат'!$G$4,ROUND(N136*0.22,2),IF(I136='Категорія витрат'!$G$5,ROUND(N136*0.22,2),IF(I136='Категорія витрат'!$G$3,ROUND(N136*0.0841,2),0))))</f>
        <v>0</v>
      </c>
      <c r="P136" s="565">
        <f t="shared" si="27"/>
        <v>0</v>
      </c>
      <c r="Q136" s="566"/>
      <c r="R136" s="566"/>
      <c r="S136" s="566"/>
      <c r="T136" s="566"/>
      <c r="U136" s="566"/>
      <c r="V136" s="566"/>
      <c r="W136" s="566"/>
      <c r="X136" s="566"/>
      <c r="Y136" s="566"/>
      <c r="Z136" s="566"/>
      <c r="AA136" s="566"/>
      <c r="AB136" s="566"/>
      <c r="AC136" s="167">
        <f t="shared" si="28"/>
        <v>0</v>
      </c>
      <c r="AD136" s="167">
        <f t="shared" si="29"/>
        <v>0</v>
      </c>
      <c r="AE136" s="167">
        <f t="shared" si="30"/>
        <v>0</v>
      </c>
      <c r="AF136" s="167">
        <f t="shared" si="31"/>
        <v>0</v>
      </c>
      <c r="AG136" s="167">
        <f t="shared" si="32"/>
        <v>0</v>
      </c>
      <c r="AH136" s="167">
        <f t="shared" si="33"/>
        <v>0</v>
      </c>
      <c r="AI136" s="167">
        <f t="shared" si="34"/>
        <v>0</v>
      </c>
      <c r="AJ136" s="167">
        <f t="shared" si="35"/>
        <v>0</v>
      </c>
      <c r="AK136" s="567"/>
      <c r="AL136" s="567"/>
      <c r="AM136" s="168"/>
    </row>
    <row r="137" spans="1:39" s="169" customFormat="1" hidden="1">
      <c r="A137" s="560">
        <v>133</v>
      </c>
      <c r="B137" s="560" t="str">
        <f t="shared" si="24"/>
        <v>Альянс</v>
      </c>
      <c r="C137" s="561" t="s">
        <v>695</v>
      </c>
      <c r="D137" s="905"/>
      <c r="E137" s="905"/>
      <c r="F137" s="933"/>
      <c r="G137" s="562" t="str">
        <f>IF(H137='Категорія витрат'!$B$2,'Категорія витрат'!$A$2,IF(H137='Категорія витрат'!$B$3,'Категорія витрат'!$A$3,IF(H137='Категорія витрат'!$B$4,'Категорія витрат'!$A$4,IF(H137='Категорія витрат'!$B$5,'Категорія витрат'!$A$5,IF(H137='Категорія витрат'!$B$6,'Категорія витрат'!$A$6,IF(H137='Категорія витрат'!$B$7,'Категорія витрат'!$A$7,IF(H137='Категорія витрат'!$B$8,'Категорія витрат'!$A$8,IF(H137='Категорія витрат'!$B$9,'Категорія витрат'!$A$9,IF(H137='Категорія витрат'!$B$10,'Категорія витрат'!$A$10,IF(H137='Категорія витрат'!$B$11,'Категорія витрат'!$A$11,IF(H137='Категорія витрат'!$B$12,'Категорія витрат'!$A$12,IF(H137='Категорія витрат'!$B$13,'Категорія витрат'!$A$13,IF(H137='Категорія витрат'!$B$14,'Категорія витрат'!$A$14,IF(H137='Категорія витрат'!$B$15,'Категорія витрат'!$A$15,IF(H137='Категорія витрат'!$B$16,'Категорія витрат'!$A$16,IF(H137='Категорія витрат'!$B$17,'Категорія витрат'!$A$17,IF(H137='Категорія витрат'!$B$18,'Категорія витрат'!$A$18,IF(H137='Категорія витрат'!$B$19,'Категорія витрат'!$A$19,IF(H137='Категорія витрат'!$B$20,'Категорія витрат'!$A$20,IF(H137='Категорія витрат'!$B$21,'Категорія витрат'!$A$21,IF(H137='Категорія витрат'!$B$22,'Категорія витрат'!$A$22,IF(H137='Категорія витрат'!$B$23,'Категорія витрат'!$A$23,IF(H137='Категорія витрат'!$B$24,'Категорія витрат'!$A$24,IF(H137='Категорія витрат'!$B$25,'Категорія витрат'!$A$25,IF(H137='Категорія витрат'!$B$26,'Категорія витрат'!$A$26,IF(H137='Категорія витрат'!$B$27,'Категорія витрат'!$A$27,IF(H137='Категорія витрат'!$B$28,'Категорія витрат'!$A$28,IF(H137='Категорія витрат'!$B$29,'Категорія витрат'!$A$29,IF(H137='Категорія витрат'!$B$30,'Категорія витрат'!$A$30,IF(H137='Категорія витрат'!$B$31,'Категорія витрат'!$A$31,""))))))))))))))))))))))))))))))</f>
        <v/>
      </c>
      <c r="H137" s="837"/>
      <c r="I137" s="568"/>
      <c r="J137" s="71"/>
      <c r="K137" s="166">
        <f t="shared" si="25"/>
        <v>0</v>
      </c>
      <c r="L137" s="563"/>
      <c r="M137" s="564"/>
      <c r="N137" s="71">
        <f t="shared" si="26"/>
        <v>0</v>
      </c>
      <c r="O137" s="835">
        <f>IF(I137='Категорія витрат'!$G$2,ROUND(N137*0.22,2),IF(I137='Категорія витрат'!$G$4,ROUND(N137*0.22,2),IF(I137='Категорія витрат'!$G$5,ROUND(N137*0.22,2),IF(I137='Категорія витрат'!$G$3,ROUND(N137*0.0841,2),0))))</f>
        <v>0</v>
      </c>
      <c r="P137" s="565">
        <f t="shared" si="27"/>
        <v>0</v>
      </c>
      <c r="Q137" s="566"/>
      <c r="R137" s="566"/>
      <c r="S137" s="566"/>
      <c r="T137" s="566"/>
      <c r="U137" s="566"/>
      <c r="V137" s="566"/>
      <c r="W137" s="566"/>
      <c r="X137" s="566"/>
      <c r="Y137" s="566"/>
      <c r="Z137" s="566"/>
      <c r="AA137" s="566"/>
      <c r="AB137" s="566"/>
      <c r="AC137" s="167">
        <f t="shared" si="28"/>
        <v>0</v>
      </c>
      <c r="AD137" s="167">
        <f t="shared" si="29"/>
        <v>0</v>
      </c>
      <c r="AE137" s="167">
        <f t="shared" si="30"/>
        <v>0</v>
      </c>
      <c r="AF137" s="167">
        <f t="shared" si="31"/>
        <v>0</v>
      </c>
      <c r="AG137" s="167">
        <f t="shared" si="32"/>
        <v>0</v>
      </c>
      <c r="AH137" s="167">
        <f t="shared" si="33"/>
        <v>0</v>
      </c>
      <c r="AI137" s="167">
        <f t="shared" si="34"/>
        <v>0</v>
      </c>
      <c r="AJ137" s="167">
        <f t="shared" si="35"/>
        <v>0</v>
      </c>
      <c r="AK137" s="567"/>
      <c r="AL137" s="567"/>
      <c r="AM137" s="168"/>
    </row>
    <row r="138" spans="1:39" s="169" customFormat="1" hidden="1">
      <c r="A138" s="560">
        <v>134</v>
      </c>
      <c r="B138" s="560" t="str">
        <f t="shared" si="24"/>
        <v>Альянс</v>
      </c>
      <c r="C138" s="561" t="s">
        <v>695</v>
      </c>
      <c r="D138" s="905"/>
      <c r="E138" s="905"/>
      <c r="F138" s="933"/>
      <c r="G138" s="562" t="str">
        <f>IF(H138='Категорія витрат'!$B$2,'Категорія витрат'!$A$2,IF(H138='Категорія витрат'!$B$3,'Категорія витрат'!$A$3,IF(H138='Категорія витрат'!$B$4,'Категорія витрат'!$A$4,IF(H138='Категорія витрат'!$B$5,'Категорія витрат'!$A$5,IF(H138='Категорія витрат'!$B$6,'Категорія витрат'!$A$6,IF(H138='Категорія витрат'!$B$7,'Категорія витрат'!$A$7,IF(H138='Категорія витрат'!$B$8,'Категорія витрат'!$A$8,IF(H138='Категорія витрат'!$B$9,'Категорія витрат'!$A$9,IF(H138='Категорія витрат'!$B$10,'Категорія витрат'!$A$10,IF(H138='Категорія витрат'!$B$11,'Категорія витрат'!$A$11,IF(H138='Категорія витрат'!$B$12,'Категорія витрат'!$A$12,IF(H138='Категорія витрат'!$B$13,'Категорія витрат'!$A$13,IF(H138='Категорія витрат'!$B$14,'Категорія витрат'!$A$14,IF(H138='Категорія витрат'!$B$15,'Категорія витрат'!$A$15,IF(H138='Категорія витрат'!$B$16,'Категорія витрат'!$A$16,IF(H138='Категорія витрат'!$B$17,'Категорія витрат'!$A$17,IF(H138='Категорія витрат'!$B$18,'Категорія витрат'!$A$18,IF(H138='Категорія витрат'!$B$19,'Категорія витрат'!$A$19,IF(H138='Категорія витрат'!$B$20,'Категорія витрат'!$A$20,IF(H138='Категорія витрат'!$B$21,'Категорія витрат'!$A$21,IF(H138='Категорія витрат'!$B$22,'Категорія витрат'!$A$22,IF(H138='Категорія витрат'!$B$23,'Категорія витрат'!$A$23,IF(H138='Категорія витрат'!$B$24,'Категорія витрат'!$A$24,IF(H138='Категорія витрат'!$B$25,'Категорія витрат'!$A$25,IF(H138='Категорія витрат'!$B$26,'Категорія витрат'!$A$26,IF(H138='Категорія витрат'!$B$27,'Категорія витрат'!$A$27,IF(H138='Категорія витрат'!$B$28,'Категорія витрат'!$A$28,IF(H138='Категорія витрат'!$B$29,'Категорія витрат'!$A$29,IF(H138='Категорія витрат'!$B$30,'Категорія витрат'!$A$30,IF(H138='Категорія витрат'!$B$31,'Категорія витрат'!$A$31,""))))))))))))))))))))))))))))))</f>
        <v/>
      </c>
      <c r="H138" s="837"/>
      <c r="I138" s="568"/>
      <c r="J138" s="71"/>
      <c r="K138" s="166">
        <f t="shared" si="25"/>
        <v>0</v>
      </c>
      <c r="L138" s="563"/>
      <c r="M138" s="564"/>
      <c r="N138" s="71">
        <f t="shared" si="26"/>
        <v>0</v>
      </c>
      <c r="O138" s="835">
        <f>IF(I138='Категорія витрат'!$G$2,ROUND(N138*0.22,2),IF(I138='Категорія витрат'!$G$4,ROUND(N138*0.22,2),IF(I138='Категорія витрат'!$G$5,ROUND(N138*0.22,2),IF(I138='Категорія витрат'!$G$3,ROUND(N138*0.0841,2),0))))</f>
        <v>0</v>
      </c>
      <c r="P138" s="565">
        <f t="shared" si="27"/>
        <v>0</v>
      </c>
      <c r="Q138" s="566"/>
      <c r="R138" s="566"/>
      <c r="S138" s="566"/>
      <c r="T138" s="566"/>
      <c r="U138" s="566"/>
      <c r="V138" s="566"/>
      <c r="W138" s="566"/>
      <c r="X138" s="566"/>
      <c r="Y138" s="566"/>
      <c r="Z138" s="566"/>
      <c r="AA138" s="566"/>
      <c r="AB138" s="566"/>
      <c r="AC138" s="167">
        <f t="shared" si="28"/>
        <v>0</v>
      </c>
      <c r="AD138" s="167">
        <f t="shared" si="29"/>
        <v>0</v>
      </c>
      <c r="AE138" s="167">
        <f t="shared" si="30"/>
        <v>0</v>
      </c>
      <c r="AF138" s="167">
        <f t="shared" si="31"/>
        <v>0</v>
      </c>
      <c r="AG138" s="167">
        <f t="shared" si="32"/>
        <v>0</v>
      </c>
      <c r="AH138" s="167">
        <f t="shared" si="33"/>
        <v>0</v>
      </c>
      <c r="AI138" s="167">
        <f t="shared" si="34"/>
        <v>0</v>
      </c>
      <c r="AJ138" s="167">
        <f t="shared" si="35"/>
        <v>0</v>
      </c>
      <c r="AK138" s="567"/>
      <c r="AL138" s="567"/>
      <c r="AM138" s="168"/>
    </row>
    <row r="139" spans="1:39" s="169" customFormat="1" hidden="1">
      <c r="A139" s="560">
        <v>135</v>
      </c>
      <c r="B139" s="560" t="str">
        <f t="shared" si="24"/>
        <v>Альянс</v>
      </c>
      <c r="C139" s="561" t="s">
        <v>695</v>
      </c>
      <c r="D139" s="905"/>
      <c r="E139" s="905"/>
      <c r="F139" s="933"/>
      <c r="G139" s="562" t="str">
        <f>IF(H139='Категорія витрат'!$B$2,'Категорія витрат'!$A$2,IF(H139='Категорія витрат'!$B$3,'Категорія витрат'!$A$3,IF(H139='Категорія витрат'!$B$4,'Категорія витрат'!$A$4,IF(H139='Категорія витрат'!$B$5,'Категорія витрат'!$A$5,IF(H139='Категорія витрат'!$B$6,'Категорія витрат'!$A$6,IF(H139='Категорія витрат'!$B$7,'Категорія витрат'!$A$7,IF(H139='Категорія витрат'!$B$8,'Категорія витрат'!$A$8,IF(H139='Категорія витрат'!$B$9,'Категорія витрат'!$A$9,IF(H139='Категорія витрат'!$B$10,'Категорія витрат'!$A$10,IF(H139='Категорія витрат'!$B$11,'Категорія витрат'!$A$11,IF(H139='Категорія витрат'!$B$12,'Категорія витрат'!$A$12,IF(H139='Категорія витрат'!$B$13,'Категорія витрат'!$A$13,IF(H139='Категорія витрат'!$B$14,'Категорія витрат'!$A$14,IF(H139='Категорія витрат'!$B$15,'Категорія витрат'!$A$15,IF(H139='Категорія витрат'!$B$16,'Категорія витрат'!$A$16,IF(H139='Категорія витрат'!$B$17,'Категорія витрат'!$A$17,IF(H139='Категорія витрат'!$B$18,'Категорія витрат'!$A$18,IF(H139='Категорія витрат'!$B$19,'Категорія витрат'!$A$19,IF(H139='Категорія витрат'!$B$20,'Категорія витрат'!$A$20,IF(H139='Категорія витрат'!$B$21,'Категорія витрат'!$A$21,IF(H139='Категорія витрат'!$B$22,'Категорія витрат'!$A$22,IF(H139='Категорія витрат'!$B$23,'Категорія витрат'!$A$23,IF(H139='Категорія витрат'!$B$24,'Категорія витрат'!$A$24,IF(H139='Категорія витрат'!$B$25,'Категорія витрат'!$A$25,IF(H139='Категорія витрат'!$B$26,'Категорія витрат'!$A$26,IF(H139='Категорія витрат'!$B$27,'Категорія витрат'!$A$27,IF(H139='Категорія витрат'!$B$28,'Категорія витрат'!$A$28,IF(H139='Категорія витрат'!$B$29,'Категорія витрат'!$A$29,IF(H139='Категорія витрат'!$B$30,'Категорія витрат'!$A$30,IF(H139='Категорія витрат'!$B$31,'Категорія витрат'!$A$31,""))))))))))))))))))))))))))))))</f>
        <v/>
      </c>
      <c r="H139" s="837"/>
      <c r="I139" s="568"/>
      <c r="J139" s="71"/>
      <c r="K139" s="166">
        <f t="shared" si="25"/>
        <v>0</v>
      </c>
      <c r="L139" s="563"/>
      <c r="M139" s="564"/>
      <c r="N139" s="71">
        <f t="shared" si="26"/>
        <v>0</v>
      </c>
      <c r="O139" s="835">
        <f>IF(I139='Категорія витрат'!$G$2,ROUND(N139*0.22,2),IF(I139='Категорія витрат'!$G$4,ROUND(N139*0.22,2),IF(I139='Категорія витрат'!$G$5,ROUND(N139*0.22,2),IF(I139='Категорія витрат'!$G$3,ROUND(N139*0.0841,2),0))))</f>
        <v>0</v>
      </c>
      <c r="P139" s="565">
        <f t="shared" si="27"/>
        <v>0</v>
      </c>
      <c r="Q139" s="566"/>
      <c r="R139" s="566"/>
      <c r="S139" s="566"/>
      <c r="T139" s="566"/>
      <c r="U139" s="566"/>
      <c r="V139" s="566"/>
      <c r="W139" s="566"/>
      <c r="X139" s="566"/>
      <c r="Y139" s="566"/>
      <c r="Z139" s="566"/>
      <c r="AA139" s="566"/>
      <c r="AB139" s="566"/>
      <c r="AC139" s="167">
        <f t="shared" si="28"/>
        <v>0</v>
      </c>
      <c r="AD139" s="167">
        <f t="shared" si="29"/>
        <v>0</v>
      </c>
      <c r="AE139" s="167">
        <f t="shared" si="30"/>
        <v>0</v>
      </c>
      <c r="AF139" s="167">
        <f t="shared" si="31"/>
        <v>0</v>
      </c>
      <c r="AG139" s="167">
        <f t="shared" si="32"/>
        <v>0</v>
      </c>
      <c r="AH139" s="167">
        <f t="shared" si="33"/>
        <v>0</v>
      </c>
      <c r="AI139" s="167">
        <f t="shared" si="34"/>
        <v>0</v>
      </c>
      <c r="AJ139" s="167">
        <f t="shared" si="35"/>
        <v>0</v>
      </c>
      <c r="AK139" s="567"/>
      <c r="AL139" s="567"/>
      <c r="AM139" s="168"/>
    </row>
    <row r="140" spans="1:39" s="169" customFormat="1" hidden="1">
      <c r="A140" s="560">
        <v>136</v>
      </c>
      <c r="B140" s="560" t="str">
        <f t="shared" si="24"/>
        <v>Альянс</v>
      </c>
      <c r="C140" s="561" t="s">
        <v>695</v>
      </c>
      <c r="D140" s="905"/>
      <c r="E140" s="905"/>
      <c r="F140" s="933"/>
      <c r="G140" s="562" t="str">
        <f>IF(H140='Категорія витрат'!$B$2,'Категорія витрат'!$A$2,IF(H140='Категорія витрат'!$B$3,'Категорія витрат'!$A$3,IF(H140='Категорія витрат'!$B$4,'Категорія витрат'!$A$4,IF(H140='Категорія витрат'!$B$5,'Категорія витрат'!$A$5,IF(H140='Категорія витрат'!$B$6,'Категорія витрат'!$A$6,IF(H140='Категорія витрат'!$B$7,'Категорія витрат'!$A$7,IF(H140='Категорія витрат'!$B$8,'Категорія витрат'!$A$8,IF(H140='Категорія витрат'!$B$9,'Категорія витрат'!$A$9,IF(H140='Категорія витрат'!$B$10,'Категорія витрат'!$A$10,IF(H140='Категорія витрат'!$B$11,'Категорія витрат'!$A$11,IF(H140='Категорія витрат'!$B$12,'Категорія витрат'!$A$12,IF(H140='Категорія витрат'!$B$13,'Категорія витрат'!$A$13,IF(H140='Категорія витрат'!$B$14,'Категорія витрат'!$A$14,IF(H140='Категорія витрат'!$B$15,'Категорія витрат'!$A$15,IF(H140='Категорія витрат'!$B$16,'Категорія витрат'!$A$16,IF(H140='Категорія витрат'!$B$17,'Категорія витрат'!$A$17,IF(H140='Категорія витрат'!$B$18,'Категорія витрат'!$A$18,IF(H140='Категорія витрат'!$B$19,'Категорія витрат'!$A$19,IF(H140='Категорія витрат'!$B$20,'Категорія витрат'!$A$20,IF(H140='Категорія витрат'!$B$21,'Категорія витрат'!$A$21,IF(H140='Категорія витрат'!$B$22,'Категорія витрат'!$A$22,IF(H140='Категорія витрат'!$B$23,'Категорія витрат'!$A$23,IF(H140='Категорія витрат'!$B$24,'Категорія витрат'!$A$24,IF(H140='Категорія витрат'!$B$25,'Категорія витрат'!$A$25,IF(H140='Категорія витрат'!$B$26,'Категорія витрат'!$A$26,IF(H140='Категорія витрат'!$B$27,'Категорія витрат'!$A$27,IF(H140='Категорія витрат'!$B$28,'Категорія витрат'!$A$28,IF(H140='Категорія витрат'!$B$29,'Категорія витрат'!$A$29,IF(H140='Категорія витрат'!$B$30,'Категорія витрат'!$A$30,IF(H140='Категорія витрат'!$B$31,'Категорія витрат'!$A$31,""))))))))))))))))))))))))))))))</f>
        <v/>
      </c>
      <c r="H140" s="837"/>
      <c r="I140" s="568"/>
      <c r="J140" s="71"/>
      <c r="K140" s="166">
        <f t="shared" si="25"/>
        <v>0</v>
      </c>
      <c r="L140" s="563"/>
      <c r="M140" s="564"/>
      <c r="N140" s="71">
        <f t="shared" si="26"/>
        <v>0</v>
      </c>
      <c r="O140" s="835">
        <f>IF(I140='Категорія витрат'!$G$2,ROUND(N140*0.22,2),IF(I140='Категорія витрат'!$G$4,ROUND(N140*0.22,2),IF(I140='Категорія витрат'!$G$5,ROUND(N140*0.22,2),IF(I140='Категорія витрат'!$G$3,ROUND(N140*0.0841,2),0))))</f>
        <v>0</v>
      </c>
      <c r="P140" s="565">
        <f t="shared" si="27"/>
        <v>0</v>
      </c>
      <c r="Q140" s="566"/>
      <c r="R140" s="566"/>
      <c r="S140" s="566"/>
      <c r="T140" s="566"/>
      <c r="U140" s="566"/>
      <c r="V140" s="566"/>
      <c r="W140" s="566"/>
      <c r="X140" s="566"/>
      <c r="Y140" s="566"/>
      <c r="Z140" s="566"/>
      <c r="AA140" s="566"/>
      <c r="AB140" s="566"/>
      <c r="AC140" s="167">
        <f t="shared" si="28"/>
        <v>0</v>
      </c>
      <c r="AD140" s="167">
        <f t="shared" si="29"/>
        <v>0</v>
      </c>
      <c r="AE140" s="167">
        <f t="shared" si="30"/>
        <v>0</v>
      </c>
      <c r="AF140" s="167">
        <f t="shared" si="31"/>
        <v>0</v>
      </c>
      <c r="AG140" s="167">
        <f t="shared" si="32"/>
        <v>0</v>
      </c>
      <c r="AH140" s="167">
        <f t="shared" si="33"/>
        <v>0</v>
      </c>
      <c r="AI140" s="167">
        <f t="shared" si="34"/>
        <v>0</v>
      </c>
      <c r="AJ140" s="167">
        <f t="shared" si="35"/>
        <v>0</v>
      </c>
      <c r="AK140" s="567"/>
      <c r="AL140" s="567"/>
      <c r="AM140" s="168"/>
    </row>
    <row r="141" spans="1:39" s="169" customFormat="1" hidden="1">
      <c r="A141" s="560">
        <v>137</v>
      </c>
      <c r="B141" s="560" t="str">
        <f t="shared" si="24"/>
        <v>Альянс</v>
      </c>
      <c r="C141" s="561" t="s">
        <v>695</v>
      </c>
      <c r="D141" s="905"/>
      <c r="E141" s="905"/>
      <c r="F141" s="933"/>
      <c r="G141" s="562" t="str">
        <f>IF(H141='Категорія витрат'!$B$2,'Категорія витрат'!$A$2,IF(H141='Категорія витрат'!$B$3,'Категорія витрат'!$A$3,IF(H141='Категорія витрат'!$B$4,'Категорія витрат'!$A$4,IF(H141='Категорія витрат'!$B$5,'Категорія витрат'!$A$5,IF(H141='Категорія витрат'!$B$6,'Категорія витрат'!$A$6,IF(H141='Категорія витрат'!$B$7,'Категорія витрат'!$A$7,IF(H141='Категорія витрат'!$B$8,'Категорія витрат'!$A$8,IF(H141='Категорія витрат'!$B$9,'Категорія витрат'!$A$9,IF(H141='Категорія витрат'!$B$10,'Категорія витрат'!$A$10,IF(H141='Категорія витрат'!$B$11,'Категорія витрат'!$A$11,IF(H141='Категорія витрат'!$B$12,'Категорія витрат'!$A$12,IF(H141='Категорія витрат'!$B$13,'Категорія витрат'!$A$13,IF(H141='Категорія витрат'!$B$14,'Категорія витрат'!$A$14,IF(H141='Категорія витрат'!$B$15,'Категорія витрат'!$A$15,IF(H141='Категорія витрат'!$B$16,'Категорія витрат'!$A$16,IF(H141='Категорія витрат'!$B$17,'Категорія витрат'!$A$17,IF(H141='Категорія витрат'!$B$18,'Категорія витрат'!$A$18,IF(H141='Категорія витрат'!$B$19,'Категорія витрат'!$A$19,IF(H141='Категорія витрат'!$B$20,'Категорія витрат'!$A$20,IF(H141='Категорія витрат'!$B$21,'Категорія витрат'!$A$21,IF(H141='Категорія витрат'!$B$22,'Категорія витрат'!$A$22,IF(H141='Категорія витрат'!$B$23,'Категорія витрат'!$A$23,IF(H141='Категорія витрат'!$B$24,'Категорія витрат'!$A$24,IF(H141='Категорія витрат'!$B$25,'Категорія витрат'!$A$25,IF(H141='Категорія витрат'!$B$26,'Категорія витрат'!$A$26,IF(H141='Категорія витрат'!$B$27,'Категорія витрат'!$A$27,IF(H141='Категорія витрат'!$B$28,'Категорія витрат'!$A$28,IF(H141='Категорія витрат'!$B$29,'Категорія витрат'!$A$29,IF(H141='Категорія витрат'!$B$30,'Категорія витрат'!$A$30,IF(H141='Категорія витрат'!$B$31,'Категорія витрат'!$A$31,""))))))))))))))))))))))))))))))</f>
        <v/>
      </c>
      <c r="H141" s="837"/>
      <c r="I141" s="568"/>
      <c r="J141" s="71"/>
      <c r="K141" s="166">
        <f t="shared" si="25"/>
        <v>0</v>
      </c>
      <c r="L141" s="563"/>
      <c r="M141" s="564"/>
      <c r="N141" s="71">
        <f t="shared" si="26"/>
        <v>0</v>
      </c>
      <c r="O141" s="835">
        <f>IF(I141='Категорія витрат'!$G$2,ROUND(N141*0.22,2),IF(I141='Категорія витрат'!$G$4,ROUND(N141*0.22,2),IF(I141='Категорія витрат'!$G$5,ROUND(N141*0.22,2),IF(I141='Категорія витрат'!$G$3,ROUND(N141*0.0841,2),0))))</f>
        <v>0</v>
      </c>
      <c r="P141" s="565">
        <f t="shared" si="27"/>
        <v>0</v>
      </c>
      <c r="Q141" s="566"/>
      <c r="R141" s="566"/>
      <c r="S141" s="566"/>
      <c r="T141" s="566"/>
      <c r="U141" s="566"/>
      <c r="V141" s="566"/>
      <c r="W141" s="566"/>
      <c r="X141" s="566"/>
      <c r="Y141" s="566"/>
      <c r="Z141" s="566"/>
      <c r="AA141" s="566"/>
      <c r="AB141" s="566"/>
      <c r="AC141" s="167">
        <f t="shared" si="28"/>
        <v>0</v>
      </c>
      <c r="AD141" s="167">
        <f t="shared" si="29"/>
        <v>0</v>
      </c>
      <c r="AE141" s="167">
        <f t="shared" si="30"/>
        <v>0</v>
      </c>
      <c r="AF141" s="167">
        <f t="shared" si="31"/>
        <v>0</v>
      </c>
      <c r="AG141" s="167">
        <f t="shared" si="32"/>
        <v>0</v>
      </c>
      <c r="AH141" s="167">
        <f t="shared" si="33"/>
        <v>0</v>
      </c>
      <c r="AI141" s="167">
        <f t="shared" si="34"/>
        <v>0</v>
      </c>
      <c r="AJ141" s="167">
        <f t="shared" si="35"/>
        <v>0</v>
      </c>
      <c r="AK141" s="567"/>
      <c r="AL141" s="567"/>
      <c r="AM141" s="168"/>
    </row>
    <row r="142" spans="1:39" s="169" customFormat="1" hidden="1">
      <c r="A142" s="560">
        <v>138</v>
      </c>
      <c r="B142" s="560" t="str">
        <f t="shared" si="24"/>
        <v>Альянс</v>
      </c>
      <c r="C142" s="561" t="s">
        <v>695</v>
      </c>
      <c r="D142" s="905"/>
      <c r="E142" s="905"/>
      <c r="F142" s="933"/>
      <c r="G142" s="562" t="str">
        <f>IF(H142='Категорія витрат'!$B$2,'Категорія витрат'!$A$2,IF(H142='Категорія витрат'!$B$3,'Категорія витрат'!$A$3,IF(H142='Категорія витрат'!$B$4,'Категорія витрат'!$A$4,IF(H142='Категорія витрат'!$B$5,'Категорія витрат'!$A$5,IF(H142='Категорія витрат'!$B$6,'Категорія витрат'!$A$6,IF(H142='Категорія витрат'!$B$7,'Категорія витрат'!$A$7,IF(H142='Категорія витрат'!$B$8,'Категорія витрат'!$A$8,IF(H142='Категорія витрат'!$B$9,'Категорія витрат'!$A$9,IF(H142='Категорія витрат'!$B$10,'Категорія витрат'!$A$10,IF(H142='Категорія витрат'!$B$11,'Категорія витрат'!$A$11,IF(H142='Категорія витрат'!$B$12,'Категорія витрат'!$A$12,IF(H142='Категорія витрат'!$B$13,'Категорія витрат'!$A$13,IF(H142='Категорія витрат'!$B$14,'Категорія витрат'!$A$14,IF(H142='Категорія витрат'!$B$15,'Категорія витрат'!$A$15,IF(H142='Категорія витрат'!$B$16,'Категорія витрат'!$A$16,IF(H142='Категорія витрат'!$B$17,'Категорія витрат'!$A$17,IF(H142='Категорія витрат'!$B$18,'Категорія витрат'!$A$18,IF(H142='Категорія витрат'!$B$19,'Категорія витрат'!$A$19,IF(H142='Категорія витрат'!$B$20,'Категорія витрат'!$A$20,IF(H142='Категорія витрат'!$B$21,'Категорія витрат'!$A$21,IF(H142='Категорія витрат'!$B$22,'Категорія витрат'!$A$22,IF(H142='Категорія витрат'!$B$23,'Категорія витрат'!$A$23,IF(H142='Категорія витрат'!$B$24,'Категорія витрат'!$A$24,IF(H142='Категорія витрат'!$B$25,'Категорія витрат'!$A$25,IF(H142='Категорія витрат'!$B$26,'Категорія витрат'!$A$26,IF(H142='Категорія витрат'!$B$27,'Категорія витрат'!$A$27,IF(H142='Категорія витрат'!$B$28,'Категорія витрат'!$A$28,IF(H142='Категорія витрат'!$B$29,'Категорія витрат'!$A$29,IF(H142='Категорія витрат'!$B$30,'Категорія витрат'!$A$30,IF(H142='Категорія витрат'!$B$31,'Категорія витрат'!$A$31,""))))))))))))))))))))))))))))))</f>
        <v/>
      </c>
      <c r="H142" s="837"/>
      <c r="I142" s="568"/>
      <c r="J142" s="71"/>
      <c r="K142" s="166">
        <f t="shared" si="25"/>
        <v>0</v>
      </c>
      <c r="L142" s="563"/>
      <c r="M142" s="564"/>
      <c r="N142" s="71">
        <f t="shared" si="26"/>
        <v>0</v>
      </c>
      <c r="O142" s="835">
        <f>IF(I142='Категорія витрат'!$G$2,ROUND(N142*0.22,2),IF(I142='Категорія витрат'!$G$4,ROUND(N142*0.22,2),IF(I142='Категорія витрат'!$G$5,ROUND(N142*0.22,2),IF(I142='Категорія витрат'!$G$3,ROUND(N142*0.0841,2),0))))</f>
        <v>0</v>
      </c>
      <c r="P142" s="565">
        <f t="shared" si="27"/>
        <v>0</v>
      </c>
      <c r="Q142" s="566"/>
      <c r="R142" s="566"/>
      <c r="S142" s="566"/>
      <c r="T142" s="566"/>
      <c r="U142" s="566"/>
      <c r="V142" s="566"/>
      <c r="W142" s="566"/>
      <c r="X142" s="566"/>
      <c r="Y142" s="566"/>
      <c r="Z142" s="566"/>
      <c r="AA142" s="566"/>
      <c r="AB142" s="566"/>
      <c r="AC142" s="167">
        <f t="shared" si="28"/>
        <v>0</v>
      </c>
      <c r="AD142" s="167">
        <f t="shared" si="29"/>
        <v>0</v>
      </c>
      <c r="AE142" s="167">
        <f t="shared" si="30"/>
        <v>0</v>
      </c>
      <c r="AF142" s="167">
        <f t="shared" si="31"/>
        <v>0</v>
      </c>
      <c r="AG142" s="167">
        <f t="shared" si="32"/>
        <v>0</v>
      </c>
      <c r="AH142" s="167">
        <f t="shared" si="33"/>
        <v>0</v>
      </c>
      <c r="AI142" s="167">
        <f t="shared" si="34"/>
        <v>0</v>
      </c>
      <c r="AJ142" s="167">
        <f t="shared" si="35"/>
        <v>0</v>
      </c>
      <c r="AK142" s="567"/>
      <c r="AL142" s="567"/>
      <c r="AM142" s="168"/>
    </row>
    <row r="143" spans="1:39" s="169" customFormat="1" hidden="1">
      <c r="A143" s="560">
        <v>139</v>
      </c>
      <c r="B143" s="560" t="str">
        <f t="shared" si="24"/>
        <v>Альянс</v>
      </c>
      <c r="C143" s="561" t="s">
        <v>695</v>
      </c>
      <c r="D143" s="905"/>
      <c r="E143" s="905"/>
      <c r="F143" s="933"/>
      <c r="G143" s="562" t="str">
        <f>IF(H143='Категорія витрат'!$B$2,'Категорія витрат'!$A$2,IF(H143='Категорія витрат'!$B$3,'Категорія витрат'!$A$3,IF(H143='Категорія витрат'!$B$4,'Категорія витрат'!$A$4,IF(H143='Категорія витрат'!$B$5,'Категорія витрат'!$A$5,IF(H143='Категорія витрат'!$B$6,'Категорія витрат'!$A$6,IF(H143='Категорія витрат'!$B$7,'Категорія витрат'!$A$7,IF(H143='Категорія витрат'!$B$8,'Категорія витрат'!$A$8,IF(H143='Категорія витрат'!$B$9,'Категорія витрат'!$A$9,IF(H143='Категорія витрат'!$B$10,'Категорія витрат'!$A$10,IF(H143='Категорія витрат'!$B$11,'Категорія витрат'!$A$11,IF(H143='Категорія витрат'!$B$12,'Категорія витрат'!$A$12,IF(H143='Категорія витрат'!$B$13,'Категорія витрат'!$A$13,IF(H143='Категорія витрат'!$B$14,'Категорія витрат'!$A$14,IF(H143='Категорія витрат'!$B$15,'Категорія витрат'!$A$15,IF(H143='Категорія витрат'!$B$16,'Категорія витрат'!$A$16,IF(H143='Категорія витрат'!$B$17,'Категорія витрат'!$A$17,IF(H143='Категорія витрат'!$B$18,'Категорія витрат'!$A$18,IF(H143='Категорія витрат'!$B$19,'Категорія витрат'!$A$19,IF(H143='Категорія витрат'!$B$20,'Категорія витрат'!$A$20,IF(H143='Категорія витрат'!$B$21,'Категорія витрат'!$A$21,IF(H143='Категорія витрат'!$B$22,'Категорія витрат'!$A$22,IF(H143='Категорія витрат'!$B$23,'Категорія витрат'!$A$23,IF(H143='Категорія витрат'!$B$24,'Категорія витрат'!$A$24,IF(H143='Категорія витрат'!$B$25,'Категорія витрат'!$A$25,IF(H143='Категорія витрат'!$B$26,'Категорія витрат'!$A$26,IF(H143='Категорія витрат'!$B$27,'Категорія витрат'!$A$27,IF(H143='Категорія витрат'!$B$28,'Категорія витрат'!$A$28,IF(H143='Категорія витрат'!$B$29,'Категорія витрат'!$A$29,IF(H143='Категорія витрат'!$B$30,'Категорія витрат'!$A$30,IF(H143='Категорія витрат'!$B$31,'Категорія витрат'!$A$31,""))))))))))))))))))))))))))))))</f>
        <v/>
      </c>
      <c r="H143" s="837"/>
      <c r="I143" s="568"/>
      <c r="J143" s="71"/>
      <c r="K143" s="166">
        <f t="shared" si="25"/>
        <v>0</v>
      </c>
      <c r="L143" s="563"/>
      <c r="M143" s="564"/>
      <c r="N143" s="71">
        <f t="shared" si="26"/>
        <v>0</v>
      </c>
      <c r="O143" s="835">
        <f>IF(I143='Категорія витрат'!$G$2,ROUND(N143*0.22,2),IF(I143='Категорія витрат'!$G$4,ROUND(N143*0.22,2),IF(I143='Категорія витрат'!$G$5,ROUND(N143*0.22,2),IF(I143='Категорія витрат'!$G$3,ROUND(N143*0.0841,2),0))))</f>
        <v>0</v>
      </c>
      <c r="P143" s="565">
        <f t="shared" si="27"/>
        <v>0</v>
      </c>
      <c r="Q143" s="566"/>
      <c r="R143" s="566"/>
      <c r="S143" s="566"/>
      <c r="T143" s="566"/>
      <c r="U143" s="566"/>
      <c r="V143" s="566"/>
      <c r="W143" s="566"/>
      <c r="X143" s="566"/>
      <c r="Y143" s="566"/>
      <c r="Z143" s="566"/>
      <c r="AA143" s="566"/>
      <c r="AB143" s="566"/>
      <c r="AC143" s="167">
        <f t="shared" si="28"/>
        <v>0</v>
      </c>
      <c r="AD143" s="167">
        <f t="shared" si="29"/>
        <v>0</v>
      </c>
      <c r="AE143" s="167">
        <f t="shared" si="30"/>
        <v>0</v>
      </c>
      <c r="AF143" s="167">
        <f t="shared" si="31"/>
        <v>0</v>
      </c>
      <c r="AG143" s="167">
        <f t="shared" si="32"/>
        <v>0</v>
      </c>
      <c r="AH143" s="167">
        <f t="shared" si="33"/>
        <v>0</v>
      </c>
      <c r="AI143" s="167">
        <f t="shared" si="34"/>
        <v>0</v>
      </c>
      <c r="AJ143" s="167">
        <f t="shared" si="35"/>
        <v>0</v>
      </c>
      <c r="AK143" s="567"/>
      <c r="AL143" s="567"/>
      <c r="AM143" s="168"/>
    </row>
    <row r="144" spans="1:39" s="169" customFormat="1" hidden="1">
      <c r="A144" s="560">
        <v>140</v>
      </c>
      <c r="B144" s="560" t="str">
        <f t="shared" si="24"/>
        <v>Альянс</v>
      </c>
      <c r="C144" s="561" t="s">
        <v>695</v>
      </c>
      <c r="D144" s="905"/>
      <c r="E144" s="905"/>
      <c r="F144" s="933"/>
      <c r="G144" s="562" t="str">
        <f>IF(H144='Категорія витрат'!$B$2,'Категорія витрат'!$A$2,IF(H144='Категорія витрат'!$B$3,'Категорія витрат'!$A$3,IF(H144='Категорія витрат'!$B$4,'Категорія витрат'!$A$4,IF(H144='Категорія витрат'!$B$5,'Категорія витрат'!$A$5,IF(H144='Категорія витрат'!$B$6,'Категорія витрат'!$A$6,IF(H144='Категорія витрат'!$B$7,'Категорія витрат'!$A$7,IF(H144='Категорія витрат'!$B$8,'Категорія витрат'!$A$8,IF(H144='Категорія витрат'!$B$9,'Категорія витрат'!$A$9,IF(H144='Категорія витрат'!$B$10,'Категорія витрат'!$A$10,IF(H144='Категорія витрат'!$B$11,'Категорія витрат'!$A$11,IF(H144='Категорія витрат'!$B$12,'Категорія витрат'!$A$12,IF(H144='Категорія витрат'!$B$13,'Категорія витрат'!$A$13,IF(H144='Категорія витрат'!$B$14,'Категорія витрат'!$A$14,IF(H144='Категорія витрат'!$B$15,'Категорія витрат'!$A$15,IF(H144='Категорія витрат'!$B$16,'Категорія витрат'!$A$16,IF(H144='Категорія витрат'!$B$17,'Категорія витрат'!$A$17,IF(H144='Категорія витрат'!$B$18,'Категорія витрат'!$A$18,IF(H144='Категорія витрат'!$B$19,'Категорія витрат'!$A$19,IF(H144='Категорія витрат'!$B$20,'Категорія витрат'!$A$20,IF(H144='Категорія витрат'!$B$21,'Категорія витрат'!$A$21,IF(H144='Категорія витрат'!$B$22,'Категорія витрат'!$A$22,IF(H144='Категорія витрат'!$B$23,'Категорія витрат'!$A$23,IF(H144='Категорія витрат'!$B$24,'Категорія витрат'!$A$24,IF(H144='Категорія витрат'!$B$25,'Категорія витрат'!$A$25,IF(H144='Категорія витрат'!$B$26,'Категорія витрат'!$A$26,IF(H144='Категорія витрат'!$B$27,'Категорія витрат'!$A$27,IF(H144='Категорія витрат'!$B$28,'Категорія витрат'!$A$28,IF(H144='Категорія витрат'!$B$29,'Категорія витрат'!$A$29,IF(H144='Категорія витрат'!$B$30,'Категорія витрат'!$A$30,IF(H144='Категорія витрат'!$B$31,'Категорія витрат'!$A$31,""))))))))))))))))))))))))))))))</f>
        <v/>
      </c>
      <c r="H144" s="837"/>
      <c r="I144" s="568"/>
      <c r="J144" s="71"/>
      <c r="K144" s="166">
        <f t="shared" si="25"/>
        <v>0</v>
      </c>
      <c r="L144" s="563"/>
      <c r="M144" s="564"/>
      <c r="N144" s="71">
        <f t="shared" si="26"/>
        <v>0</v>
      </c>
      <c r="O144" s="835">
        <f>IF(I144='Категорія витрат'!$G$2,ROUND(N144*0.22,2),IF(I144='Категорія витрат'!$G$4,ROUND(N144*0.22,2),IF(I144='Категорія витрат'!$G$5,ROUND(N144*0.22,2),IF(I144='Категорія витрат'!$G$3,ROUND(N144*0.0841,2),0))))</f>
        <v>0</v>
      </c>
      <c r="P144" s="565">
        <f t="shared" si="27"/>
        <v>0</v>
      </c>
      <c r="Q144" s="566"/>
      <c r="R144" s="566"/>
      <c r="S144" s="566"/>
      <c r="T144" s="566"/>
      <c r="U144" s="566"/>
      <c r="V144" s="566"/>
      <c r="W144" s="566"/>
      <c r="X144" s="566"/>
      <c r="Y144" s="566"/>
      <c r="Z144" s="566"/>
      <c r="AA144" s="566"/>
      <c r="AB144" s="566"/>
      <c r="AC144" s="167">
        <f t="shared" si="28"/>
        <v>0</v>
      </c>
      <c r="AD144" s="167">
        <f t="shared" si="29"/>
        <v>0</v>
      </c>
      <c r="AE144" s="167">
        <f t="shared" si="30"/>
        <v>0</v>
      </c>
      <c r="AF144" s="167">
        <f t="shared" si="31"/>
        <v>0</v>
      </c>
      <c r="AG144" s="167">
        <f t="shared" si="32"/>
        <v>0</v>
      </c>
      <c r="AH144" s="167">
        <f t="shared" si="33"/>
        <v>0</v>
      </c>
      <c r="AI144" s="167">
        <f t="shared" si="34"/>
        <v>0</v>
      </c>
      <c r="AJ144" s="167">
        <f t="shared" si="35"/>
        <v>0</v>
      </c>
      <c r="AK144" s="567"/>
      <c r="AL144" s="567"/>
      <c r="AM144" s="168"/>
    </row>
    <row r="145" spans="1:39" s="169" customFormat="1" hidden="1">
      <c r="A145" s="560">
        <v>141</v>
      </c>
      <c r="B145" s="560" t="str">
        <f t="shared" si="24"/>
        <v>Альянс</v>
      </c>
      <c r="C145" s="561" t="s">
        <v>695</v>
      </c>
      <c r="D145" s="905"/>
      <c r="E145" s="905"/>
      <c r="F145" s="933"/>
      <c r="G145" s="562" t="str">
        <f>IF(H145='Категорія витрат'!$B$2,'Категорія витрат'!$A$2,IF(H145='Категорія витрат'!$B$3,'Категорія витрат'!$A$3,IF(H145='Категорія витрат'!$B$4,'Категорія витрат'!$A$4,IF(H145='Категорія витрат'!$B$5,'Категорія витрат'!$A$5,IF(H145='Категорія витрат'!$B$6,'Категорія витрат'!$A$6,IF(H145='Категорія витрат'!$B$7,'Категорія витрат'!$A$7,IF(H145='Категорія витрат'!$B$8,'Категорія витрат'!$A$8,IF(H145='Категорія витрат'!$B$9,'Категорія витрат'!$A$9,IF(H145='Категорія витрат'!$B$10,'Категорія витрат'!$A$10,IF(H145='Категорія витрат'!$B$11,'Категорія витрат'!$A$11,IF(H145='Категорія витрат'!$B$12,'Категорія витрат'!$A$12,IF(H145='Категорія витрат'!$B$13,'Категорія витрат'!$A$13,IF(H145='Категорія витрат'!$B$14,'Категорія витрат'!$A$14,IF(H145='Категорія витрат'!$B$15,'Категорія витрат'!$A$15,IF(H145='Категорія витрат'!$B$16,'Категорія витрат'!$A$16,IF(H145='Категорія витрат'!$B$17,'Категорія витрат'!$A$17,IF(H145='Категорія витрат'!$B$18,'Категорія витрат'!$A$18,IF(H145='Категорія витрат'!$B$19,'Категорія витрат'!$A$19,IF(H145='Категорія витрат'!$B$20,'Категорія витрат'!$A$20,IF(H145='Категорія витрат'!$B$21,'Категорія витрат'!$A$21,IF(H145='Категорія витрат'!$B$22,'Категорія витрат'!$A$22,IF(H145='Категорія витрат'!$B$23,'Категорія витрат'!$A$23,IF(H145='Категорія витрат'!$B$24,'Категорія витрат'!$A$24,IF(H145='Категорія витрат'!$B$25,'Категорія витрат'!$A$25,IF(H145='Категорія витрат'!$B$26,'Категорія витрат'!$A$26,IF(H145='Категорія витрат'!$B$27,'Категорія витрат'!$A$27,IF(H145='Категорія витрат'!$B$28,'Категорія витрат'!$A$28,IF(H145='Категорія витрат'!$B$29,'Категорія витрат'!$A$29,IF(H145='Категорія витрат'!$B$30,'Категорія витрат'!$A$30,IF(H145='Категорія витрат'!$B$31,'Категорія витрат'!$A$31,""))))))))))))))))))))))))))))))</f>
        <v/>
      </c>
      <c r="H145" s="837"/>
      <c r="I145" s="568"/>
      <c r="J145" s="71"/>
      <c r="K145" s="166">
        <f t="shared" si="25"/>
        <v>0</v>
      </c>
      <c r="L145" s="563"/>
      <c r="M145" s="564"/>
      <c r="N145" s="71">
        <f t="shared" si="26"/>
        <v>0</v>
      </c>
      <c r="O145" s="835">
        <f>IF(I145='Категорія витрат'!$G$2,ROUND(N145*0.22,2),IF(I145='Категорія витрат'!$G$4,ROUND(N145*0.22,2),IF(I145='Категорія витрат'!$G$5,ROUND(N145*0.22,2),IF(I145='Категорія витрат'!$G$3,ROUND(N145*0.0841,2),0))))</f>
        <v>0</v>
      </c>
      <c r="P145" s="565">
        <f t="shared" si="27"/>
        <v>0</v>
      </c>
      <c r="Q145" s="566"/>
      <c r="R145" s="566"/>
      <c r="S145" s="566"/>
      <c r="T145" s="566"/>
      <c r="U145" s="566"/>
      <c r="V145" s="566"/>
      <c r="W145" s="566"/>
      <c r="X145" s="566"/>
      <c r="Y145" s="566"/>
      <c r="Z145" s="566"/>
      <c r="AA145" s="566"/>
      <c r="AB145" s="566"/>
      <c r="AC145" s="167">
        <f t="shared" si="28"/>
        <v>0</v>
      </c>
      <c r="AD145" s="167">
        <f t="shared" si="29"/>
        <v>0</v>
      </c>
      <c r="AE145" s="167">
        <f t="shared" si="30"/>
        <v>0</v>
      </c>
      <c r="AF145" s="167">
        <f t="shared" si="31"/>
        <v>0</v>
      </c>
      <c r="AG145" s="167">
        <f t="shared" si="32"/>
        <v>0</v>
      </c>
      <c r="AH145" s="167">
        <f t="shared" si="33"/>
        <v>0</v>
      </c>
      <c r="AI145" s="167">
        <f t="shared" si="34"/>
        <v>0</v>
      </c>
      <c r="AJ145" s="167">
        <f t="shared" si="35"/>
        <v>0</v>
      </c>
      <c r="AK145" s="567"/>
      <c r="AL145" s="567"/>
      <c r="AM145" s="168"/>
    </row>
    <row r="146" spans="1:39" s="169" customFormat="1" hidden="1">
      <c r="A146" s="560">
        <v>142</v>
      </c>
      <c r="B146" s="560" t="str">
        <f t="shared" si="24"/>
        <v>Альянс</v>
      </c>
      <c r="C146" s="561" t="s">
        <v>695</v>
      </c>
      <c r="D146" s="905"/>
      <c r="E146" s="905"/>
      <c r="F146" s="933"/>
      <c r="G146" s="562" t="str">
        <f>IF(H146='Категорія витрат'!$B$2,'Категорія витрат'!$A$2,IF(H146='Категорія витрат'!$B$3,'Категорія витрат'!$A$3,IF(H146='Категорія витрат'!$B$4,'Категорія витрат'!$A$4,IF(H146='Категорія витрат'!$B$5,'Категорія витрат'!$A$5,IF(H146='Категорія витрат'!$B$6,'Категорія витрат'!$A$6,IF(H146='Категорія витрат'!$B$7,'Категорія витрат'!$A$7,IF(H146='Категорія витрат'!$B$8,'Категорія витрат'!$A$8,IF(H146='Категорія витрат'!$B$9,'Категорія витрат'!$A$9,IF(H146='Категорія витрат'!$B$10,'Категорія витрат'!$A$10,IF(H146='Категорія витрат'!$B$11,'Категорія витрат'!$A$11,IF(H146='Категорія витрат'!$B$12,'Категорія витрат'!$A$12,IF(H146='Категорія витрат'!$B$13,'Категорія витрат'!$A$13,IF(H146='Категорія витрат'!$B$14,'Категорія витрат'!$A$14,IF(H146='Категорія витрат'!$B$15,'Категорія витрат'!$A$15,IF(H146='Категорія витрат'!$B$16,'Категорія витрат'!$A$16,IF(H146='Категорія витрат'!$B$17,'Категорія витрат'!$A$17,IF(H146='Категорія витрат'!$B$18,'Категорія витрат'!$A$18,IF(H146='Категорія витрат'!$B$19,'Категорія витрат'!$A$19,IF(H146='Категорія витрат'!$B$20,'Категорія витрат'!$A$20,IF(H146='Категорія витрат'!$B$21,'Категорія витрат'!$A$21,IF(H146='Категорія витрат'!$B$22,'Категорія витрат'!$A$22,IF(H146='Категорія витрат'!$B$23,'Категорія витрат'!$A$23,IF(H146='Категорія витрат'!$B$24,'Категорія витрат'!$A$24,IF(H146='Категорія витрат'!$B$25,'Категорія витрат'!$A$25,IF(H146='Категорія витрат'!$B$26,'Категорія витрат'!$A$26,IF(H146='Категорія витрат'!$B$27,'Категорія витрат'!$A$27,IF(H146='Категорія витрат'!$B$28,'Категорія витрат'!$A$28,IF(H146='Категорія витрат'!$B$29,'Категорія витрат'!$A$29,IF(H146='Категорія витрат'!$B$30,'Категорія витрат'!$A$30,IF(H146='Категорія витрат'!$B$31,'Категорія витрат'!$A$31,""))))))))))))))))))))))))))))))</f>
        <v/>
      </c>
      <c r="H146" s="837"/>
      <c r="I146" s="568"/>
      <c r="J146" s="71"/>
      <c r="K146" s="166">
        <f t="shared" si="25"/>
        <v>0</v>
      </c>
      <c r="L146" s="563"/>
      <c r="M146" s="564"/>
      <c r="N146" s="71">
        <f t="shared" si="26"/>
        <v>0</v>
      </c>
      <c r="O146" s="835">
        <f>IF(I146='Категорія витрат'!$G$2,ROUND(N146*0.22,2),IF(I146='Категорія витрат'!$G$4,ROUND(N146*0.22,2),IF(I146='Категорія витрат'!$G$5,ROUND(N146*0.22,2),IF(I146='Категорія витрат'!$G$3,ROUND(N146*0.0841,2),0))))</f>
        <v>0</v>
      </c>
      <c r="P146" s="565">
        <f t="shared" si="27"/>
        <v>0</v>
      </c>
      <c r="Q146" s="566"/>
      <c r="R146" s="566"/>
      <c r="S146" s="566"/>
      <c r="T146" s="566"/>
      <c r="U146" s="566"/>
      <c r="V146" s="566"/>
      <c r="W146" s="566"/>
      <c r="X146" s="566"/>
      <c r="Y146" s="566"/>
      <c r="Z146" s="566"/>
      <c r="AA146" s="566"/>
      <c r="AB146" s="566"/>
      <c r="AC146" s="167">
        <f t="shared" si="28"/>
        <v>0</v>
      </c>
      <c r="AD146" s="167">
        <f t="shared" si="29"/>
        <v>0</v>
      </c>
      <c r="AE146" s="167">
        <f t="shared" si="30"/>
        <v>0</v>
      </c>
      <c r="AF146" s="167">
        <f t="shared" si="31"/>
        <v>0</v>
      </c>
      <c r="AG146" s="167">
        <f t="shared" si="32"/>
        <v>0</v>
      </c>
      <c r="AH146" s="167">
        <f t="shared" si="33"/>
        <v>0</v>
      </c>
      <c r="AI146" s="167">
        <f t="shared" si="34"/>
        <v>0</v>
      </c>
      <c r="AJ146" s="167">
        <f t="shared" si="35"/>
        <v>0</v>
      </c>
      <c r="AK146" s="567"/>
      <c r="AL146" s="567"/>
      <c r="AM146" s="168"/>
    </row>
    <row r="147" spans="1:39" s="169" customFormat="1" hidden="1">
      <c r="A147" s="560">
        <v>143</v>
      </c>
      <c r="B147" s="560" t="str">
        <f t="shared" si="24"/>
        <v>Альянс</v>
      </c>
      <c r="C147" s="561" t="s">
        <v>695</v>
      </c>
      <c r="D147" s="905"/>
      <c r="E147" s="905"/>
      <c r="F147" s="933"/>
      <c r="G147" s="562" t="str">
        <f>IF(H147='Категорія витрат'!$B$2,'Категорія витрат'!$A$2,IF(H147='Категорія витрат'!$B$3,'Категорія витрат'!$A$3,IF(H147='Категорія витрат'!$B$4,'Категорія витрат'!$A$4,IF(H147='Категорія витрат'!$B$5,'Категорія витрат'!$A$5,IF(H147='Категорія витрат'!$B$6,'Категорія витрат'!$A$6,IF(H147='Категорія витрат'!$B$7,'Категорія витрат'!$A$7,IF(H147='Категорія витрат'!$B$8,'Категорія витрат'!$A$8,IF(H147='Категорія витрат'!$B$9,'Категорія витрат'!$A$9,IF(H147='Категорія витрат'!$B$10,'Категорія витрат'!$A$10,IF(H147='Категорія витрат'!$B$11,'Категорія витрат'!$A$11,IF(H147='Категорія витрат'!$B$12,'Категорія витрат'!$A$12,IF(H147='Категорія витрат'!$B$13,'Категорія витрат'!$A$13,IF(H147='Категорія витрат'!$B$14,'Категорія витрат'!$A$14,IF(H147='Категорія витрат'!$B$15,'Категорія витрат'!$A$15,IF(H147='Категорія витрат'!$B$16,'Категорія витрат'!$A$16,IF(H147='Категорія витрат'!$B$17,'Категорія витрат'!$A$17,IF(H147='Категорія витрат'!$B$18,'Категорія витрат'!$A$18,IF(H147='Категорія витрат'!$B$19,'Категорія витрат'!$A$19,IF(H147='Категорія витрат'!$B$20,'Категорія витрат'!$A$20,IF(H147='Категорія витрат'!$B$21,'Категорія витрат'!$A$21,IF(H147='Категорія витрат'!$B$22,'Категорія витрат'!$A$22,IF(H147='Категорія витрат'!$B$23,'Категорія витрат'!$A$23,IF(H147='Категорія витрат'!$B$24,'Категорія витрат'!$A$24,IF(H147='Категорія витрат'!$B$25,'Категорія витрат'!$A$25,IF(H147='Категорія витрат'!$B$26,'Категорія витрат'!$A$26,IF(H147='Категорія витрат'!$B$27,'Категорія витрат'!$A$27,IF(H147='Категорія витрат'!$B$28,'Категорія витрат'!$A$28,IF(H147='Категорія витрат'!$B$29,'Категорія витрат'!$A$29,IF(H147='Категорія витрат'!$B$30,'Категорія витрат'!$A$30,IF(H147='Категорія витрат'!$B$31,'Категорія витрат'!$A$31,""))))))))))))))))))))))))))))))</f>
        <v/>
      </c>
      <c r="H147" s="837"/>
      <c r="I147" s="568"/>
      <c r="J147" s="71"/>
      <c r="K147" s="166">
        <f t="shared" si="25"/>
        <v>0</v>
      </c>
      <c r="L147" s="563"/>
      <c r="M147" s="564"/>
      <c r="N147" s="71">
        <f t="shared" si="26"/>
        <v>0</v>
      </c>
      <c r="O147" s="835">
        <f>IF(I147='Категорія витрат'!$G$2,ROUND(N147*0.22,2),IF(I147='Категорія витрат'!$G$4,ROUND(N147*0.22,2),IF(I147='Категорія витрат'!$G$5,ROUND(N147*0.22,2),IF(I147='Категорія витрат'!$G$3,ROUND(N147*0.0841,2),0))))</f>
        <v>0</v>
      </c>
      <c r="P147" s="565">
        <f t="shared" si="27"/>
        <v>0</v>
      </c>
      <c r="Q147" s="566"/>
      <c r="R147" s="566"/>
      <c r="S147" s="566"/>
      <c r="T147" s="566"/>
      <c r="U147" s="566"/>
      <c r="V147" s="566"/>
      <c r="W147" s="566"/>
      <c r="X147" s="566"/>
      <c r="Y147" s="566"/>
      <c r="Z147" s="566"/>
      <c r="AA147" s="566"/>
      <c r="AB147" s="566"/>
      <c r="AC147" s="167">
        <f t="shared" si="28"/>
        <v>0</v>
      </c>
      <c r="AD147" s="167">
        <f t="shared" si="29"/>
        <v>0</v>
      </c>
      <c r="AE147" s="167">
        <f t="shared" si="30"/>
        <v>0</v>
      </c>
      <c r="AF147" s="167">
        <f t="shared" si="31"/>
        <v>0</v>
      </c>
      <c r="AG147" s="167">
        <f t="shared" si="32"/>
        <v>0</v>
      </c>
      <c r="AH147" s="167">
        <f t="shared" si="33"/>
        <v>0</v>
      </c>
      <c r="AI147" s="167">
        <f t="shared" si="34"/>
        <v>0</v>
      </c>
      <c r="AJ147" s="167">
        <f t="shared" si="35"/>
        <v>0</v>
      </c>
      <c r="AK147" s="567"/>
      <c r="AL147" s="567"/>
      <c r="AM147" s="168"/>
    </row>
    <row r="148" spans="1:39" s="169" customFormat="1" hidden="1">
      <c r="A148" s="560">
        <v>144</v>
      </c>
      <c r="B148" s="560" t="str">
        <f t="shared" si="24"/>
        <v>Альянс</v>
      </c>
      <c r="C148" s="561" t="s">
        <v>695</v>
      </c>
      <c r="D148" s="905"/>
      <c r="E148" s="905"/>
      <c r="F148" s="933"/>
      <c r="G148" s="562" t="str">
        <f>IF(H148='Категорія витрат'!$B$2,'Категорія витрат'!$A$2,IF(H148='Категорія витрат'!$B$3,'Категорія витрат'!$A$3,IF(H148='Категорія витрат'!$B$4,'Категорія витрат'!$A$4,IF(H148='Категорія витрат'!$B$5,'Категорія витрат'!$A$5,IF(H148='Категорія витрат'!$B$6,'Категорія витрат'!$A$6,IF(H148='Категорія витрат'!$B$7,'Категорія витрат'!$A$7,IF(H148='Категорія витрат'!$B$8,'Категорія витрат'!$A$8,IF(H148='Категорія витрат'!$B$9,'Категорія витрат'!$A$9,IF(H148='Категорія витрат'!$B$10,'Категорія витрат'!$A$10,IF(H148='Категорія витрат'!$B$11,'Категорія витрат'!$A$11,IF(H148='Категорія витрат'!$B$12,'Категорія витрат'!$A$12,IF(H148='Категорія витрат'!$B$13,'Категорія витрат'!$A$13,IF(H148='Категорія витрат'!$B$14,'Категорія витрат'!$A$14,IF(H148='Категорія витрат'!$B$15,'Категорія витрат'!$A$15,IF(H148='Категорія витрат'!$B$16,'Категорія витрат'!$A$16,IF(H148='Категорія витрат'!$B$17,'Категорія витрат'!$A$17,IF(H148='Категорія витрат'!$B$18,'Категорія витрат'!$A$18,IF(H148='Категорія витрат'!$B$19,'Категорія витрат'!$A$19,IF(H148='Категорія витрат'!$B$20,'Категорія витрат'!$A$20,IF(H148='Категорія витрат'!$B$21,'Категорія витрат'!$A$21,IF(H148='Категорія витрат'!$B$22,'Категорія витрат'!$A$22,IF(H148='Категорія витрат'!$B$23,'Категорія витрат'!$A$23,IF(H148='Категорія витрат'!$B$24,'Категорія витрат'!$A$24,IF(H148='Категорія витрат'!$B$25,'Категорія витрат'!$A$25,IF(H148='Категорія витрат'!$B$26,'Категорія витрат'!$A$26,IF(H148='Категорія витрат'!$B$27,'Категорія витрат'!$A$27,IF(H148='Категорія витрат'!$B$28,'Категорія витрат'!$A$28,IF(H148='Категорія витрат'!$B$29,'Категорія витрат'!$A$29,IF(H148='Категорія витрат'!$B$30,'Категорія витрат'!$A$30,IF(H148='Категорія витрат'!$B$31,'Категорія витрат'!$A$31,""))))))))))))))))))))))))))))))</f>
        <v/>
      </c>
      <c r="H148" s="837"/>
      <c r="I148" s="568"/>
      <c r="J148" s="71"/>
      <c r="K148" s="166">
        <f t="shared" si="25"/>
        <v>0</v>
      </c>
      <c r="L148" s="563"/>
      <c r="M148" s="564"/>
      <c r="N148" s="71">
        <f t="shared" si="26"/>
        <v>0</v>
      </c>
      <c r="O148" s="835">
        <f>IF(I148='Категорія витрат'!$G$2,ROUND(N148*0.22,2),IF(I148='Категорія витрат'!$G$4,ROUND(N148*0.22,2),IF(I148='Категорія витрат'!$G$5,ROUND(N148*0.22,2),IF(I148='Категорія витрат'!$G$3,ROUND(N148*0.0841,2),0))))</f>
        <v>0</v>
      </c>
      <c r="P148" s="565">
        <f t="shared" si="27"/>
        <v>0</v>
      </c>
      <c r="Q148" s="566"/>
      <c r="R148" s="566"/>
      <c r="S148" s="566"/>
      <c r="T148" s="566"/>
      <c r="U148" s="566"/>
      <c r="V148" s="566"/>
      <c r="W148" s="566"/>
      <c r="X148" s="566"/>
      <c r="Y148" s="566"/>
      <c r="Z148" s="566"/>
      <c r="AA148" s="566"/>
      <c r="AB148" s="566"/>
      <c r="AC148" s="167">
        <f t="shared" si="28"/>
        <v>0</v>
      </c>
      <c r="AD148" s="167">
        <f t="shared" si="29"/>
        <v>0</v>
      </c>
      <c r="AE148" s="167">
        <f t="shared" si="30"/>
        <v>0</v>
      </c>
      <c r="AF148" s="167">
        <f t="shared" si="31"/>
        <v>0</v>
      </c>
      <c r="AG148" s="167">
        <f t="shared" si="32"/>
        <v>0</v>
      </c>
      <c r="AH148" s="167">
        <f t="shared" si="33"/>
        <v>0</v>
      </c>
      <c r="AI148" s="167">
        <f t="shared" si="34"/>
        <v>0</v>
      </c>
      <c r="AJ148" s="167">
        <f t="shared" si="35"/>
        <v>0</v>
      </c>
      <c r="AK148" s="567"/>
      <c r="AL148" s="567"/>
      <c r="AM148" s="168"/>
    </row>
    <row r="149" spans="1:39" s="169" customFormat="1" hidden="1">
      <c r="A149" s="560">
        <v>145</v>
      </c>
      <c r="B149" s="560" t="str">
        <f t="shared" si="24"/>
        <v>Альянс</v>
      </c>
      <c r="C149" s="561" t="s">
        <v>695</v>
      </c>
      <c r="D149" s="905"/>
      <c r="E149" s="905"/>
      <c r="F149" s="933"/>
      <c r="G149" s="562" t="str">
        <f>IF(H149='Категорія витрат'!$B$2,'Категорія витрат'!$A$2,IF(H149='Категорія витрат'!$B$3,'Категорія витрат'!$A$3,IF(H149='Категорія витрат'!$B$4,'Категорія витрат'!$A$4,IF(H149='Категорія витрат'!$B$5,'Категорія витрат'!$A$5,IF(H149='Категорія витрат'!$B$6,'Категорія витрат'!$A$6,IF(H149='Категорія витрат'!$B$7,'Категорія витрат'!$A$7,IF(H149='Категорія витрат'!$B$8,'Категорія витрат'!$A$8,IF(H149='Категорія витрат'!$B$9,'Категорія витрат'!$A$9,IF(H149='Категорія витрат'!$B$10,'Категорія витрат'!$A$10,IF(H149='Категорія витрат'!$B$11,'Категорія витрат'!$A$11,IF(H149='Категорія витрат'!$B$12,'Категорія витрат'!$A$12,IF(H149='Категорія витрат'!$B$13,'Категорія витрат'!$A$13,IF(H149='Категорія витрат'!$B$14,'Категорія витрат'!$A$14,IF(H149='Категорія витрат'!$B$15,'Категорія витрат'!$A$15,IF(H149='Категорія витрат'!$B$16,'Категорія витрат'!$A$16,IF(H149='Категорія витрат'!$B$17,'Категорія витрат'!$A$17,IF(H149='Категорія витрат'!$B$18,'Категорія витрат'!$A$18,IF(H149='Категорія витрат'!$B$19,'Категорія витрат'!$A$19,IF(H149='Категорія витрат'!$B$20,'Категорія витрат'!$A$20,IF(H149='Категорія витрат'!$B$21,'Категорія витрат'!$A$21,IF(H149='Категорія витрат'!$B$22,'Категорія витрат'!$A$22,IF(H149='Категорія витрат'!$B$23,'Категорія витрат'!$A$23,IF(H149='Категорія витрат'!$B$24,'Категорія витрат'!$A$24,IF(H149='Категорія витрат'!$B$25,'Категорія витрат'!$A$25,IF(H149='Категорія витрат'!$B$26,'Категорія витрат'!$A$26,IF(H149='Категорія витрат'!$B$27,'Категорія витрат'!$A$27,IF(H149='Категорія витрат'!$B$28,'Категорія витрат'!$A$28,IF(H149='Категорія витрат'!$B$29,'Категорія витрат'!$A$29,IF(H149='Категорія витрат'!$B$30,'Категорія витрат'!$A$30,IF(H149='Категорія витрат'!$B$31,'Категорія витрат'!$A$31,""))))))))))))))))))))))))))))))</f>
        <v/>
      </c>
      <c r="H149" s="837"/>
      <c r="I149" s="568"/>
      <c r="J149" s="71"/>
      <c r="K149" s="166">
        <f t="shared" si="25"/>
        <v>0</v>
      </c>
      <c r="L149" s="563"/>
      <c r="M149" s="564"/>
      <c r="N149" s="71">
        <f t="shared" si="26"/>
        <v>0</v>
      </c>
      <c r="O149" s="835">
        <f>IF(I149='Категорія витрат'!$G$2,ROUND(N149*0.22,2),IF(I149='Категорія витрат'!$G$4,ROUND(N149*0.22,2),IF(I149='Категорія витрат'!$G$5,ROUND(N149*0.22,2),IF(I149='Категорія витрат'!$G$3,ROUND(N149*0.0841,2),0))))</f>
        <v>0</v>
      </c>
      <c r="P149" s="565">
        <f t="shared" si="27"/>
        <v>0</v>
      </c>
      <c r="Q149" s="566"/>
      <c r="R149" s="566"/>
      <c r="S149" s="566"/>
      <c r="T149" s="566"/>
      <c r="U149" s="566"/>
      <c r="V149" s="566"/>
      <c r="W149" s="566"/>
      <c r="X149" s="566"/>
      <c r="Y149" s="566"/>
      <c r="Z149" s="566"/>
      <c r="AA149" s="566"/>
      <c r="AB149" s="566"/>
      <c r="AC149" s="167">
        <f t="shared" si="28"/>
        <v>0</v>
      </c>
      <c r="AD149" s="167">
        <f t="shared" si="29"/>
        <v>0</v>
      </c>
      <c r="AE149" s="167">
        <f t="shared" si="30"/>
        <v>0</v>
      </c>
      <c r="AF149" s="167">
        <f t="shared" si="31"/>
        <v>0</v>
      </c>
      <c r="AG149" s="167">
        <f t="shared" si="32"/>
        <v>0</v>
      </c>
      <c r="AH149" s="167">
        <f t="shared" si="33"/>
        <v>0</v>
      </c>
      <c r="AI149" s="167">
        <f t="shared" si="34"/>
        <v>0</v>
      </c>
      <c r="AJ149" s="167">
        <f t="shared" si="35"/>
        <v>0</v>
      </c>
      <c r="AK149" s="567"/>
      <c r="AL149" s="567"/>
      <c r="AM149" s="168"/>
    </row>
    <row r="150" spans="1:39" s="169" customFormat="1" hidden="1">
      <c r="A150" s="560">
        <v>146</v>
      </c>
      <c r="B150" s="560" t="str">
        <f t="shared" si="24"/>
        <v>Альянс</v>
      </c>
      <c r="C150" s="561" t="s">
        <v>695</v>
      </c>
      <c r="D150" s="905"/>
      <c r="E150" s="905"/>
      <c r="F150" s="933"/>
      <c r="G150" s="562" t="str">
        <f>IF(H150='Категорія витрат'!$B$2,'Категорія витрат'!$A$2,IF(H150='Категорія витрат'!$B$3,'Категорія витрат'!$A$3,IF(H150='Категорія витрат'!$B$4,'Категорія витрат'!$A$4,IF(H150='Категорія витрат'!$B$5,'Категорія витрат'!$A$5,IF(H150='Категорія витрат'!$B$6,'Категорія витрат'!$A$6,IF(H150='Категорія витрат'!$B$7,'Категорія витрат'!$A$7,IF(H150='Категорія витрат'!$B$8,'Категорія витрат'!$A$8,IF(H150='Категорія витрат'!$B$9,'Категорія витрат'!$A$9,IF(H150='Категорія витрат'!$B$10,'Категорія витрат'!$A$10,IF(H150='Категорія витрат'!$B$11,'Категорія витрат'!$A$11,IF(H150='Категорія витрат'!$B$12,'Категорія витрат'!$A$12,IF(H150='Категорія витрат'!$B$13,'Категорія витрат'!$A$13,IF(H150='Категорія витрат'!$B$14,'Категорія витрат'!$A$14,IF(H150='Категорія витрат'!$B$15,'Категорія витрат'!$A$15,IF(H150='Категорія витрат'!$B$16,'Категорія витрат'!$A$16,IF(H150='Категорія витрат'!$B$17,'Категорія витрат'!$A$17,IF(H150='Категорія витрат'!$B$18,'Категорія витрат'!$A$18,IF(H150='Категорія витрат'!$B$19,'Категорія витрат'!$A$19,IF(H150='Категорія витрат'!$B$20,'Категорія витрат'!$A$20,IF(H150='Категорія витрат'!$B$21,'Категорія витрат'!$A$21,IF(H150='Категорія витрат'!$B$22,'Категорія витрат'!$A$22,IF(H150='Категорія витрат'!$B$23,'Категорія витрат'!$A$23,IF(H150='Категорія витрат'!$B$24,'Категорія витрат'!$A$24,IF(H150='Категорія витрат'!$B$25,'Категорія витрат'!$A$25,IF(H150='Категорія витрат'!$B$26,'Категорія витрат'!$A$26,IF(H150='Категорія витрат'!$B$27,'Категорія витрат'!$A$27,IF(H150='Категорія витрат'!$B$28,'Категорія витрат'!$A$28,IF(H150='Категорія витрат'!$B$29,'Категорія витрат'!$A$29,IF(H150='Категорія витрат'!$B$30,'Категорія витрат'!$A$30,IF(H150='Категорія витрат'!$B$31,'Категорія витрат'!$A$31,""))))))))))))))))))))))))))))))</f>
        <v/>
      </c>
      <c r="H150" s="837"/>
      <c r="I150" s="568"/>
      <c r="J150" s="71"/>
      <c r="K150" s="166">
        <f t="shared" si="25"/>
        <v>0</v>
      </c>
      <c r="L150" s="563"/>
      <c r="M150" s="564"/>
      <c r="N150" s="71">
        <f t="shared" si="26"/>
        <v>0</v>
      </c>
      <c r="O150" s="835">
        <f>IF(I150='Категорія витрат'!$G$2,ROUND(N150*0.22,2),IF(I150='Категорія витрат'!$G$4,ROUND(N150*0.22,2),IF(I150='Категорія витрат'!$G$5,ROUND(N150*0.22,2),IF(I150='Категорія витрат'!$G$3,ROUND(N150*0.0841,2),0))))</f>
        <v>0</v>
      </c>
      <c r="P150" s="565">
        <f t="shared" si="27"/>
        <v>0</v>
      </c>
      <c r="Q150" s="566"/>
      <c r="R150" s="566"/>
      <c r="S150" s="566"/>
      <c r="T150" s="566"/>
      <c r="U150" s="566"/>
      <c r="V150" s="566"/>
      <c r="W150" s="566"/>
      <c r="X150" s="566"/>
      <c r="Y150" s="566"/>
      <c r="Z150" s="566"/>
      <c r="AA150" s="566"/>
      <c r="AB150" s="566"/>
      <c r="AC150" s="167">
        <f t="shared" si="28"/>
        <v>0</v>
      </c>
      <c r="AD150" s="167">
        <f t="shared" si="29"/>
        <v>0</v>
      </c>
      <c r="AE150" s="167">
        <f t="shared" si="30"/>
        <v>0</v>
      </c>
      <c r="AF150" s="167">
        <f t="shared" si="31"/>
        <v>0</v>
      </c>
      <c r="AG150" s="167">
        <f t="shared" si="32"/>
        <v>0</v>
      </c>
      <c r="AH150" s="167">
        <f t="shared" si="33"/>
        <v>0</v>
      </c>
      <c r="AI150" s="167">
        <f t="shared" si="34"/>
        <v>0</v>
      </c>
      <c r="AJ150" s="167">
        <f t="shared" si="35"/>
        <v>0</v>
      </c>
      <c r="AK150" s="567"/>
      <c r="AL150" s="567"/>
      <c r="AM150" s="168"/>
    </row>
    <row r="151" spans="1:39" s="169" customFormat="1" hidden="1">
      <c r="A151" s="560">
        <v>147</v>
      </c>
      <c r="B151" s="560" t="str">
        <f t="shared" si="24"/>
        <v>Альянс</v>
      </c>
      <c r="C151" s="561" t="s">
        <v>695</v>
      </c>
      <c r="D151" s="905"/>
      <c r="E151" s="905"/>
      <c r="F151" s="933"/>
      <c r="G151" s="562" t="str">
        <f>IF(H151='Категорія витрат'!$B$2,'Категорія витрат'!$A$2,IF(H151='Категорія витрат'!$B$3,'Категорія витрат'!$A$3,IF(H151='Категорія витрат'!$B$4,'Категорія витрат'!$A$4,IF(H151='Категорія витрат'!$B$5,'Категорія витрат'!$A$5,IF(H151='Категорія витрат'!$B$6,'Категорія витрат'!$A$6,IF(H151='Категорія витрат'!$B$7,'Категорія витрат'!$A$7,IF(H151='Категорія витрат'!$B$8,'Категорія витрат'!$A$8,IF(H151='Категорія витрат'!$B$9,'Категорія витрат'!$A$9,IF(H151='Категорія витрат'!$B$10,'Категорія витрат'!$A$10,IF(H151='Категорія витрат'!$B$11,'Категорія витрат'!$A$11,IF(H151='Категорія витрат'!$B$12,'Категорія витрат'!$A$12,IF(H151='Категорія витрат'!$B$13,'Категорія витрат'!$A$13,IF(H151='Категорія витрат'!$B$14,'Категорія витрат'!$A$14,IF(H151='Категорія витрат'!$B$15,'Категорія витрат'!$A$15,IF(H151='Категорія витрат'!$B$16,'Категорія витрат'!$A$16,IF(H151='Категорія витрат'!$B$17,'Категорія витрат'!$A$17,IF(H151='Категорія витрат'!$B$18,'Категорія витрат'!$A$18,IF(H151='Категорія витрат'!$B$19,'Категорія витрат'!$A$19,IF(H151='Категорія витрат'!$B$20,'Категорія витрат'!$A$20,IF(H151='Категорія витрат'!$B$21,'Категорія витрат'!$A$21,IF(H151='Категорія витрат'!$B$22,'Категорія витрат'!$A$22,IF(H151='Категорія витрат'!$B$23,'Категорія витрат'!$A$23,IF(H151='Категорія витрат'!$B$24,'Категорія витрат'!$A$24,IF(H151='Категорія витрат'!$B$25,'Категорія витрат'!$A$25,IF(H151='Категорія витрат'!$B$26,'Категорія витрат'!$A$26,IF(H151='Категорія витрат'!$B$27,'Категорія витрат'!$A$27,IF(H151='Категорія витрат'!$B$28,'Категорія витрат'!$A$28,IF(H151='Категорія витрат'!$B$29,'Категорія витрат'!$A$29,IF(H151='Категорія витрат'!$B$30,'Категорія витрат'!$A$30,IF(H151='Категорія витрат'!$B$31,'Категорія витрат'!$A$31,""))))))))))))))))))))))))))))))</f>
        <v/>
      </c>
      <c r="H151" s="837"/>
      <c r="I151" s="568"/>
      <c r="J151" s="71"/>
      <c r="K151" s="166">
        <f t="shared" si="25"/>
        <v>0</v>
      </c>
      <c r="L151" s="563"/>
      <c r="M151" s="564"/>
      <c r="N151" s="71">
        <f t="shared" si="26"/>
        <v>0</v>
      </c>
      <c r="O151" s="835">
        <f>IF(I151='Категорія витрат'!$G$2,ROUND(N151*0.22,2),IF(I151='Категорія витрат'!$G$4,ROUND(N151*0.22,2),IF(I151='Категорія витрат'!$G$5,ROUND(N151*0.22,2),IF(I151='Категорія витрат'!$G$3,ROUND(N151*0.0841,2),0))))</f>
        <v>0</v>
      </c>
      <c r="P151" s="565">
        <f t="shared" si="27"/>
        <v>0</v>
      </c>
      <c r="Q151" s="566"/>
      <c r="R151" s="566"/>
      <c r="S151" s="566"/>
      <c r="T151" s="566"/>
      <c r="U151" s="566"/>
      <c r="V151" s="566"/>
      <c r="W151" s="566"/>
      <c r="X151" s="566"/>
      <c r="Y151" s="566"/>
      <c r="Z151" s="566"/>
      <c r="AA151" s="566"/>
      <c r="AB151" s="566"/>
      <c r="AC151" s="167">
        <f t="shared" si="28"/>
        <v>0</v>
      </c>
      <c r="AD151" s="167">
        <f t="shared" si="29"/>
        <v>0</v>
      </c>
      <c r="AE151" s="167">
        <f t="shared" si="30"/>
        <v>0</v>
      </c>
      <c r="AF151" s="167">
        <f t="shared" si="31"/>
        <v>0</v>
      </c>
      <c r="AG151" s="167">
        <f t="shared" si="32"/>
        <v>0</v>
      </c>
      <c r="AH151" s="167">
        <f t="shared" si="33"/>
        <v>0</v>
      </c>
      <c r="AI151" s="167">
        <f t="shared" si="34"/>
        <v>0</v>
      </c>
      <c r="AJ151" s="167">
        <f t="shared" si="35"/>
        <v>0</v>
      </c>
      <c r="AK151" s="567"/>
      <c r="AL151" s="567"/>
      <c r="AM151" s="168"/>
    </row>
    <row r="152" spans="1:39" s="169" customFormat="1" hidden="1">
      <c r="A152" s="560">
        <v>148</v>
      </c>
      <c r="B152" s="560" t="str">
        <f t="shared" si="24"/>
        <v>Альянс</v>
      </c>
      <c r="C152" s="561" t="s">
        <v>695</v>
      </c>
      <c r="D152" s="905"/>
      <c r="E152" s="905"/>
      <c r="F152" s="933"/>
      <c r="G152" s="562" t="str">
        <f>IF(H152='Категорія витрат'!$B$2,'Категорія витрат'!$A$2,IF(H152='Категорія витрат'!$B$3,'Категорія витрат'!$A$3,IF(H152='Категорія витрат'!$B$4,'Категорія витрат'!$A$4,IF(H152='Категорія витрат'!$B$5,'Категорія витрат'!$A$5,IF(H152='Категорія витрат'!$B$6,'Категорія витрат'!$A$6,IF(H152='Категорія витрат'!$B$7,'Категорія витрат'!$A$7,IF(H152='Категорія витрат'!$B$8,'Категорія витрат'!$A$8,IF(H152='Категорія витрат'!$B$9,'Категорія витрат'!$A$9,IF(H152='Категорія витрат'!$B$10,'Категорія витрат'!$A$10,IF(H152='Категорія витрат'!$B$11,'Категорія витрат'!$A$11,IF(H152='Категорія витрат'!$B$12,'Категорія витрат'!$A$12,IF(H152='Категорія витрат'!$B$13,'Категорія витрат'!$A$13,IF(H152='Категорія витрат'!$B$14,'Категорія витрат'!$A$14,IF(H152='Категорія витрат'!$B$15,'Категорія витрат'!$A$15,IF(H152='Категорія витрат'!$B$16,'Категорія витрат'!$A$16,IF(H152='Категорія витрат'!$B$17,'Категорія витрат'!$A$17,IF(H152='Категорія витрат'!$B$18,'Категорія витрат'!$A$18,IF(H152='Категорія витрат'!$B$19,'Категорія витрат'!$A$19,IF(H152='Категорія витрат'!$B$20,'Категорія витрат'!$A$20,IF(H152='Категорія витрат'!$B$21,'Категорія витрат'!$A$21,IF(H152='Категорія витрат'!$B$22,'Категорія витрат'!$A$22,IF(H152='Категорія витрат'!$B$23,'Категорія витрат'!$A$23,IF(H152='Категорія витрат'!$B$24,'Категорія витрат'!$A$24,IF(H152='Категорія витрат'!$B$25,'Категорія витрат'!$A$25,IF(H152='Категорія витрат'!$B$26,'Категорія витрат'!$A$26,IF(H152='Категорія витрат'!$B$27,'Категорія витрат'!$A$27,IF(H152='Категорія витрат'!$B$28,'Категорія витрат'!$A$28,IF(H152='Категорія витрат'!$B$29,'Категорія витрат'!$A$29,IF(H152='Категорія витрат'!$B$30,'Категорія витрат'!$A$30,IF(H152='Категорія витрат'!$B$31,'Категорія витрат'!$A$31,""))))))))))))))))))))))))))))))</f>
        <v/>
      </c>
      <c r="H152" s="837"/>
      <c r="I152" s="568"/>
      <c r="J152" s="71"/>
      <c r="K152" s="166">
        <f t="shared" si="25"/>
        <v>0</v>
      </c>
      <c r="L152" s="563"/>
      <c r="M152" s="564"/>
      <c r="N152" s="71">
        <f t="shared" si="26"/>
        <v>0</v>
      </c>
      <c r="O152" s="835">
        <f>IF(I152='Категорія витрат'!$G$2,ROUND(N152*0.22,2),IF(I152='Категорія витрат'!$G$4,ROUND(N152*0.22,2),IF(I152='Категорія витрат'!$G$5,ROUND(N152*0.22,2),IF(I152='Категорія витрат'!$G$3,ROUND(N152*0.0841,2),0))))</f>
        <v>0</v>
      </c>
      <c r="P152" s="565">
        <f t="shared" si="27"/>
        <v>0</v>
      </c>
      <c r="Q152" s="566"/>
      <c r="R152" s="566"/>
      <c r="S152" s="566"/>
      <c r="T152" s="566"/>
      <c r="U152" s="566"/>
      <c r="V152" s="566"/>
      <c r="W152" s="566"/>
      <c r="X152" s="566"/>
      <c r="Y152" s="566"/>
      <c r="Z152" s="566"/>
      <c r="AA152" s="566"/>
      <c r="AB152" s="566"/>
      <c r="AC152" s="167">
        <f t="shared" si="28"/>
        <v>0</v>
      </c>
      <c r="AD152" s="167">
        <f t="shared" si="29"/>
        <v>0</v>
      </c>
      <c r="AE152" s="167">
        <f t="shared" si="30"/>
        <v>0</v>
      </c>
      <c r="AF152" s="167">
        <f t="shared" si="31"/>
        <v>0</v>
      </c>
      <c r="AG152" s="167">
        <f t="shared" si="32"/>
        <v>0</v>
      </c>
      <c r="AH152" s="167">
        <f t="shared" si="33"/>
        <v>0</v>
      </c>
      <c r="AI152" s="167">
        <f t="shared" si="34"/>
        <v>0</v>
      </c>
      <c r="AJ152" s="167">
        <f t="shared" si="35"/>
        <v>0</v>
      </c>
      <c r="AK152" s="567"/>
      <c r="AL152" s="567"/>
      <c r="AM152" s="168"/>
    </row>
    <row r="153" spans="1:39" s="169" customFormat="1" hidden="1">
      <c r="A153" s="560">
        <v>149</v>
      </c>
      <c r="B153" s="560" t="str">
        <f t="shared" si="24"/>
        <v>Альянс</v>
      </c>
      <c r="C153" s="561" t="s">
        <v>695</v>
      </c>
      <c r="D153" s="905"/>
      <c r="E153" s="905"/>
      <c r="F153" s="933"/>
      <c r="G153" s="562" t="str">
        <f>IF(H153='Категорія витрат'!$B$2,'Категорія витрат'!$A$2,IF(H153='Категорія витрат'!$B$3,'Категорія витрат'!$A$3,IF(H153='Категорія витрат'!$B$4,'Категорія витрат'!$A$4,IF(H153='Категорія витрат'!$B$5,'Категорія витрат'!$A$5,IF(H153='Категорія витрат'!$B$6,'Категорія витрат'!$A$6,IF(H153='Категорія витрат'!$B$7,'Категорія витрат'!$A$7,IF(H153='Категорія витрат'!$B$8,'Категорія витрат'!$A$8,IF(H153='Категорія витрат'!$B$9,'Категорія витрат'!$A$9,IF(H153='Категорія витрат'!$B$10,'Категорія витрат'!$A$10,IF(H153='Категорія витрат'!$B$11,'Категорія витрат'!$A$11,IF(H153='Категорія витрат'!$B$12,'Категорія витрат'!$A$12,IF(H153='Категорія витрат'!$B$13,'Категорія витрат'!$A$13,IF(H153='Категорія витрат'!$B$14,'Категорія витрат'!$A$14,IF(H153='Категорія витрат'!$B$15,'Категорія витрат'!$A$15,IF(H153='Категорія витрат'!$B$16,'Категорія витрат'!$A$16,IF(H153='Категорія витрат'!$B$17,'Категорія витрат'!$A$17,IF(H153='Категорія витрат'!$B$18,'Категорія витрат'!$A$18,IF(H153='Категорія витрат'!$B$19,'Категорія витрат'!$A$19,IF(H153='Категорія витрат'!$B$20,'Категорія витрат'!$A$20,IF(H153='Категорія витрат'!$B$21,'Категорія витрат'!$A$21,IF(H153='Категорія витрат'!$B$22,'Категорія витрат'!$A$22,IF(H153='Категорія витрат'!$B$23,'Категорія витрат'!$A$23,IF(H153='Категорія витрат'!$B$24,'Категорія витрат'!$A$24,IF(H153='Категорія витрат'!$B$25,'Категорія витрат'!$A$25,IF(H153='Категорія витрат'!$B$26,'Категорія витрат'!$A$26,IF(H153='Категорія витрат'!$B$27,'Категорія витрат'!$A$27,IF(H153='Категорія витрат'!$B$28,'Категорія витрат'!$A$28,IF(H153='Категорія витрат'!$B$29,'Категорія витрат'!$A$29,IF(H153='Категорія витрат'!$B$30,'Категорія витрат'!$A$30,IF(H153='Категорія витрат'!$B$31,'Категорія витрат'!$A$31,""))))))))))))))))))))))))))))))</f>
        <v/>
      </c>
      <c r="H153" s="837"/>
      <c r="I153" s="568"/>
      <c r="J153" s="71"/>
      <c r="K153" s="166">
        <f t="shared" si="25"/>
        <v>0</v>
      </c>
      <c r="L153" s="563"/>
      <c r="M153" s="564"/>
      <c r="N153" s="71">
        <f t="shared" si="26"/>
        <v>0</v>
      </c>
      <c r="O153" s="835">
        <f>IF(I153='Категорія витрат'!$G$2,ROUND(N153*0.22,2),IF(I153='Категорія витрат'!$G$4,ROUND(N153*0.22,2),IF(I153='Категорія витрат'!$G$5,ROUND(N153*0.22,2),IF(I153='Категорія витрат'!$G$3,ROUND(N153*0.0841,2),0))))</f>
        <v>0</v>
      </c>
      <c r="P153" s="565">
        <f t="shared" si="27"/>
        <v>0</v>
      </c>
      <c r="Q153" s="566"/>
      <c r="R153" s="566"/>
      <c r="S153" s="566"/>
      <c r="T153" s="566"/>
      <c r="U153" s="566"/>
      <c r="V153" s="566"/>
      <c r="W153" s="566"/>
      <c r="X153" s="566"/>
      <c r="Y153" s="566"/>
      <c r="Z153" s="566"/>
      <c r="AA153" s="566"/>
      <c r="AB153" s="566"/>
      <c r="AC153" s="167">
        <f t="shared" si="28"/>
        <v>0</v>
      </c>
      <c r="AD153" s="167">
        <f t="shared" si="29"/>
        <v>0</v>
      </c>
      <c r="AE153" s="167">
        <f t="shared" si="30"/>
        <v>0</v>
      </c>
      <c r="AF153" s="167">
        <f t="shared" si="31"/>
        <v>0</v>
      </c>
      <c r="AG153" s="167">
        <f t="shared" si="32"/>
        <v>0</v>
      </c>
      <c r="AH153" s="167">
        <f t="shared" si="33"/>
        <v>0</v>
      </c>
      <c r="AI153" s="167">
        <f t="shared" si="34"/>
        <v>0</v>
      </c>
      <c r="AJ153" s="167">
        <f t="shared" si="35"/>
        <v>0</v>
      </c>
      <c r="AK153" s="567"/>
      <c r="AL153" s="567"/>
      <c r="AM153" s="168"/>
    </row>
    <row r="154" spans="1:39" s="169" customFormat="1" hidden="1">
      <c r="A154" s="560">
        <v>150</v>
      </c>
      <c r="B154" s="560" t="str">
        <f t="shared" si="24"/>
        <v>Альянс</v>
      </c>
      <c r="C154" s="561" t="s">
        <v>695</v>
      </c>
      <c r="D154" s="905"/>
      <c r="E154" s="905"/>
      <c r="F154" s="933"/>
      <c r="G154" s="562" t="str">
        <f>IF(H154='Категорія витрат'!$B$2,'Категорія витрат'!$A$2,IF(H154='Категорія витрат'!$B$3,'Категорія витрат'!$A$3,IF(H154='Категорія витрат'!$B$4,'Категорія витрат'!$A$4,IF(H154='Категорія витрат'!$B$5,'Категорія витрат'!$A$5,IF(H154='Категорія витрат'!$B$6,'Категорія витрат'!$A$6,IF(H154='Категорія витрат'!$B$7,'Категорія витрат'!$A$7,IF(H154='Категорія витрат'!$B$8,'Категорія витрат'!$A$8,IF(H154='Категорія витрат'!$B$9,'Категорія витрат'!$A$9,IF(H154='Категорія витрат'!$B$10,'Категорія витрат'!$A$10,IF(H154='Категорія витрат'!$B$11,'Категорія витрат'!$A$11,IF(H154='Категорія витрат'!$B$12,'Категорія витрат'!$A$12,IF(H154='Категорія витрат'!$B$13,'Категорія витрат'!$A$13,IF(H154='Категорія витрат'!$B$14,'Категорія витрат'!$A$14,IF(H154='Категорія витрат'!$B$15,'Категорія витрат'!$A$15,IF(H154='Категорія витрат'!$B$16,'Категорія витрат'!$A$16,IF(H154='Категорія витрат'!$B$17,'Категорія витрат'!$A$17,IF(H154='Категорія витрат'!$B$18,'Категорія витрат'!$A$18,IF(H154='Категорія витрат'!$B$19,'Категорія витрат'!$A$19,IF(H154='Категорія витрат'!$B$20,'Категорія витрат'!$A$20,IF(H154='Категорія витрат'!$B$21,'Категорія витрат'!$A$21,IF(H154='Категорія витрат'!$B$22,'Категорія витрат'!$A$22,IF(H154='Категорія витрат'!$B$23,'Категорія витрат'!$A$23,IF(H154='Категорія витрат'!$B$24,'Категорія витрат'!$A$24,IF(H154='Категорія витрат'!$B$25,'Категорія витрат'!$A$25,IF(H154='Категорія витрат'!$B$26,'Категорія витрат'!$A$26,IF(H154='Категорія витрат'!$B$27,'Категорія витрат'!$A$27,IF(H154='Категорія витрат'!$B$28,'Категорія витрат'!$A$28,IF(H154='Категорія витрат'!$B$29,'Категорія витрат'!$A$29,IF(H154='Категорія витрат'!$B$30,'Категорія витрат'!$A$30,IF(H154='Категорія витрат'!$B$31,'Категорія витрат'!$A$31,""))))))))))))))))))))))))))))))</f>
        <v/>
      </c>
      <c r="H154" s="837"/>
      <c r="I154" s="568"/>
      <c r="J154" s="71"/>
      <c r="K154" s="166">
        <f t="shared" si="25"/>
        <v>0</v>
      </c>
      <c r="L154" s="563"/>
      <c r="M154" s="564"/>
      <c r="N154" s="71">
        <f t="shared" si="26"/>
        <v>0</v>
      </c>
      <c r="O154" s="835">
        <f>IF(I154='Категорія витрат'!$G$2,ROUND(N154*0.22,2),IF(I154='Категорія витрат'!$G$4,ROUND(N154*0.22,2),IF(I154='Категорія витрат'!$G$5,ROUND(N154*0.22,2),IF(I154='Категорія витрат'!$G$3,ROUND(N154*0.0841,2),0))))</f>
        <v>0</v>
      </c>
      <c r="P154" s="565">
        <f t="shared" si="27"/>
        <v>0</v>
      </c>
      <c r="Q154" s="566"/>
      <c r="R154" s="566"/>
      <c r="S154" s="566"/>
      <c r="T154" s="566"/>
      <c r="U154" s="566"/>
      <c r="V154" s="566"/>
      <c r="W154" s="566"/>
      <c r="X154" s="566"/>
      <c r="Y154" s="566"/>
      <c r="Z154" s="566"/>
      <c r="AA154" s="566"/>
      <c r="AB154" s="566"/>
      <c r="AC154" s="167">
        <f t="shared" si="28"/>
        <v>0</v>
      </c>
      <c r="AD154" s="167">
        <f t="shared" si="29"/>
        <v>0</v>
      </c>
      <c r="AE154" s="167">
        <f t="shared" si="30"/>
        <v>0</v>
      </c>
      <c r="AF154" s="167">
        <f t="shared" si="31"/>
        <v>0</v>
      </c>
      <c r="AG154" s="167">
        <f t="shared" si="32"/>
        <v>0</v>
      </c>
      <c r="AH154" s="167">
        <f t="shared" si="33"/>
        <v>0</v>
      </c>
      <c r="AI154" s="167">
        <f t="shared" si="34"/>
        <v>0</v>
      </c>
      <c r="AJ154" s="167">
        <f t="shared" si="35"/>
        <v>0</v>
      </c>
      <c r="AK154" s="567"/>
      <c r="AL154" s="567"/>
      <c r="AM154" s="168"/>
    </row>
    <row r="155" spans="1:39" hidden="1">
      <c r="A155" s="20">
        <v>151</v>
      </c>
      <c r="B155" s="560" t="str">
        <f t="shared" si="24"/>
        <v>Альянс</v>
      </c>
      <c r="C155" s="561" t="s">
        <v>695</v>
      </c>
      <c r="D155" s="905"/>
      <c r="E155" s="905"/>
      <c r="F155" s="933"/>
      <c r="G155" s="562" t="str">
        <f>IF(H155='Категорія витрат'!$B$2,'Категорія витрат'!$A$2,IF(H155='Категорія витрат'!$B$3,'Категорія витрат'!$A$3,IF(H155='Категорія витрат'!$B$4,'Категорія витрат'!$A$4,IF(H155='Категорія витрат'!$B$5,'Категорія витрат'!$A$5,IF(H155='Категорія витрат'!$B$6,'Категорія витрат'!$A$6,IF(H155='Категорія витрат'!$B$7,'Категорія витрат'!$A$7,IF(H155='Категорія витрат'!$B$8,'Категорія витрат'!$A$8,IF(H155='Категорія витрат'!$B$9,'Категорія витрат'!$A$9,IF(H155='Категорія витрат'!$B$10,'Категорія витрат'!$A$10,IF(H155='Категорія витрат'!$B$11,'Категорія витрат'!$A$11,IF(H155='Категорія витрат'!$B$12,'Категорія витрат'!$A$12,IF(H155='Категорія витрат'!$B$13,'Категорія витрат'!$A$13,IF(H155='Категорія витрат'!$B$14,'Категорія витрат'!$A$14,IF(H155='Категорія витрат'!$B$15,'Категорія витрат'!$A$15,IF(H155='Категорія витрат'!$B$16,'Категорія витрат'!$A$16,IF(H155='Категорія витрат'!$B$17,'Категорія витрат'!$A$17,IF(H155='Категорія витрат'!$B$18,'Категорія витрат'!$A$18,IF(H155='Категорія витрат'!$B$19,'Категорія витрат'!$A$19,IF(H155='Категорія витрат'!$B$20,'Категорія витрат'!$A$20,IF(H155='Категорія витрат'!$B$21,'Категорія витрат'!$A$21,IF(H155='Категорія витрат'!$B$22,'Категорія витрат'!$A$22,IF(H155='Категорія витрат'!$B$23,'Категорія витрат'!$A$23,IF(H155='Категорія витрат'!$B$24,'Категорія витрат'!$A$24,IF(H155='Категорія витрат'!$B$25,'Категорія витрат'!$A$25,IF(H155='Категорія витрат'!$B$26,'Категорія витрат'!$A$26,IF(H155='Категорія витрат'!$B$27,'Категорія витрат'!$A$27,IF(H155='Категорія витрат'!$B$28,'Категорія витрат'!$A$28,IF(H155='Категорія витрат'!$B$29,'Категорія витрат'!$A$29,IF(H155='Категорія витрат'!$B$30,'Категорія витрат'!$A$30,IF(H155='Категорія витрат'!$B$31,'Категорія витрат'!$A$31,""))))))))))))))))))))))))))))))</f>
        <v/>
      </c>
      <c r="H155" s="837"/>
      <c r="I155" s="568"/>
      <c r="J155" s="71"/>
      <c r="K155" s="166">
        <f t="shared" si="25"/>
        <v>0</v>
      </c>
      <c r="L155" s="563"/>
      <c r="M155" s="564"/>
      <c r="N155" s="71">
        <f t="shared" si="26"/>
        <v>0</v>
      </c>
      <c r="O155" s="835">
        <f>IF(I155='Категорія витрат'!$G$2,ROUND(N155*0.22,2),IF(I155='Категорія витрат'!$G$4,ROUND(N155*0.22,2),IF(I155='Категорія витрат'!$G$5,ROUND(N155*0.22,2),IF(I155='Категорія витрат'!$G$3,ROUND(N155*0.0841,2),0))))</f>
        <v>0</v>
      </c>
      <c r="P155" s="565">
        <f t="shared" si="27"/>
        <v>0</v>
      </c>
      <c r="Q155" s="75"/>
      <c r="R155" s="75"/>
      <c r="S155" s="75"/>
      <c r="T155" s="75"/>
      <c r="U155" s="75"/>
      <c r="V155" s="75"/>
      <c r="W155" s="75"/>
      <c r="X155" s="75"/>
      <c r="Y155" s="75"/>
      <c r="Z155" s="75"/>
      <c r="AA155" s="75"/>
      <c r="AB155" s="75"/>
      <c r="AC155" s="167">
        <f t="shared" si="28"/>
        <v>0</v>
      </c>
      <c r="AD155" s="167">
        <f t="shared" si="29"/>
        <v>0</v>
      </c>
      <c r="AE155" s="167">
        <f t="shared" si="30"/>
        <v>0</v>
      </c>
      <c r="AF155" s="167">
        <f t="shared" si="31"/>
        <v>0</v>
      </c>
      <c r="AG155" s="167">
        <f t="shared" si="32"/>
        <v>0</v>
      </c>
      <c r="AH155" s="167">
        <f t="shared" si="33"/>
        <v>0</v>
      </c>
      <c r="AI155" s="167">
        <f t="shared" si="34"/>
        <v>0</v>
      </c>
      <c r="AJ155" s="167">
        <f t="shared" si="35"/>
        <v>0</v>
      </c>
      <c r="AK155" s="76"/>
      <c r="AL155" s="76"/>
      <c r="AM155" s="35"/>
    </row>
    <row r="156" spans="1:39" hidden="1">
      <c r="A156" s="20">
        <v>152</v>
      </c>
      <c r="B156" s="560" t="str">
        <f t="shared" si="24"/>
        <v>Альянс</v>
      </c>
      <c r="C156" s="561" t="s">
        <v>695</v>
      </c>
      <c r="D156" s="905"/>
      <c r="E156" s="905"/>
      <c r="F156" s="933"/>
      <c r="G156" s="562" t="str">
        <f>IF(H156='Категорія витрат'!$B$2,'Категорія витрат'!$A$2,IF(H156='Категорія витрат'!$B$3,'Категорія витрат'!$A$3,IF(H156='Категорія витрат'!$B$4,'Категорія витрат'!$A$4,IF(H156='Категорія витрат'!$B$5,'Категорія витрат'!$A$5,IF(H156='Категорія витрат'!$B$6,'Категорія витрат'!$A$6,IF(H156='Категорія витрат'!$B$7,'Категорія витрат'!$A$7,IF(H156='Категорія витрат'!$B$8,'Категорія витрат'!$A$8,IF(H156='Категорія витрат'!$B$9,'Категорія витрат'!$A$9,IF(H156='Категорія витрат'!$B$10,'Категорія витрат'!$A$10,IF(H156='Категорія витрат'!$B$11,'Категорія витрат'!$A$11,IF(H156='Категорія витрат'!$B$12,'Категорія витрат'!$A$12,IF(H156='Категорія витрат'!$B$13,'Категорія витрат'!$A$13,IF(H156='Категорія витрат'!$B$14,'Категорія витрат'!$A$14,IF(H156='Категорія витрат'!$B$15,'Категорія витрат'!$A$15,IF(H156='Категорія витрат'!$B$16,'Категорія витрат'!$A$16,IF(H156='Категорія витрат'!$B$17,'Категорія витрат'!$A$17,IF(H156='Категорія витрат'!$B$18,'Категорія витрат'!$A$18,IF(H156='Категорія витрат'!$B$19,'Категорія витрат'!$A$19,IF(H156='Категорія витрат'!$B$20,'Категорія витрат'!$A$20,IF(H156='Категорія витрат'!$B$21,'Категорія витрат'!$A$21,IF(H156='Категорія витрат'!$B$22,'Категорія витрат'!$A$22,IF(H156='Категорія витрат'!$B$23,'Категорія витрат'!$A$23,IF(H156='Категорія витрат'!$B$24,'Категорія витрат'!$A$24,IF(H156='Категорія витрат'!$B$25,'Категорія витрат'!$A$25,IF(H156='Категорія витрат'!$B$26,'Категорія витрат'!$A$26,IF(H156='Категорія витрат'!$B$27,'Категорія витрат'!$A$27,IF(H156='Категорія витрат'!$B$28,'Категорія витрат'!$A$28,IF(H156='Категорія витрат'!$B$29,'Категорія витрат'!$A$29,IF(H156='Категорія витрат'!$B$30,'Категорія витрат'!$A$30,IF(H156='Категорія витрат'!$B$31,'Категорія витрат'!$A$31,""))))))))))))))))))))))))))))))</f>
        <v/>
      </c>
      <c r="H156" s="837"/>
      <c r="I156" s="568"/>
      <c r="J156" s="71"/>
      <c r="K156" s="166">
        <f t="shared" si="25"/>
        <v>0</v>
      </c>
      <c r="L156" s="563"/>
      <c r="M156" s="564"/>
      <c r="N156" s="71">
        <f t="shared" si="26"/>
        <v>0</v>
      </c>
      <c r="O156" s="835">
        <f>IF(I156='Категорія витрат'!$G$2,ROUND(N156*0.22,2),IF(I156='Категорія витрат'!$G$4,ROUND(N156*0.22,2),IF(I156='Категорія витрат'!$G$5,ROUND(N156*0.22,2),IF(I156='Категорія витрат'!$G$3,ROUND(N156*0.0841,2),0))))</f>
        <v>0</v>
      </c>
      <c r="P156" s="565">
        <f t="shared" si="27"/>
        <v>0</v>
      </c>
      <c r="Q156" s="75"/>
      <c r="R156" s="75"/>
      <c r="S156" s="75"/>
      <c r="T156" s="75"/>
      <c r="U156" s="75"/>
      <c r="V156" s="75"/>
      <c r="W156" s="75"/>
      <c r="X156" s="75"/>
      <c r="Y156" s="75"/>
      <c r="Z156" s="75"/>
      <c r="AA156" s="75"/>
      <c r="AB156" s="75"/>
      <c r="AC156" s="167">
        <f t="shared" si="28"/>
        <v>0</v>
      </c>
      <c r="AD156" s="167">
        <f t="shared" si="29"/>
        <v>0</v>
      </c>
      <c r="AE156" s="167">
        <f t="shared" si="30"/>
        <v>0</v>
      </c>
      <c r="AF156" s="167">
        <f t="shared" si="31"/>
        <v>0</v>
      </c>
      <c r="AG156" s="167">
        <f t="shared" si="32"/>
        <v>0</v>
      </c>
      <c r="AH156" s="167">
        <f t="shared" si="33"/>
        <v>0</v>
      </c>
      <c r="AI156" s="167">
        <f t="shared" si="34"/>
        <v>0</v>
      </c>
      <c r="AJ156" s="167">
        <f t="shared" si="35"/>
        <v>0</v>
      </c>
      <c r="AK156" s="76"/>
      <c r="AL156" s="76"/>
      <c r="AM156" s="35"/>
    </row>
    <row r="157" spans="1:39" hidden="1">
      <c r="A157" s="20">
        <v>153</v>
      </c>
      <c r="B157" s="560" t="str">
        <f t="shared" si="24"/>
        <v>Альянс</v>
      </c>
      <c r="C157" s="561" t="s">
        <v>695</v>
      </c>
      <c r="D157" s="905"/>
      <c r="E157" s="905"/>
      <c r="F157" s="933"/>
      <c r="G157" s="562" t="str">
        <f>IF(H157='Категорія витрат'!$B$2,'Категорія витрат'!$A$2,IF(H157='Категорія витрат'!$B$3,'Категорія витрат'!$A$3,IF(H157='Категорія витрат'!$B$4,'Категорія витрат'!$A$4,IF(H157='Категорія витрат'!$B$5,'Категорія витрат'!$A$5,IF(H157='Категорія витрат'!$B$6,'Категорія витрат'!$A$6,IF(H157='Категорія витрат'!$B$7,'Категорія витрат'!$A$7,IF(H157='Категорія витрат'!$B$8,'Категорія витрат'!$A$8,IF(H157='Категорія витрат'!$B$9,'Категорія витрат'!$A$9,IF(H157='Категорія витрат'!$B$10,'Категорія витрат'!$A$10,IF(H157='Категорія витрат'!$B$11,'Категорія витрат'!$A$11,IF(H157='Категорія витрат'!$B$12,'Категорія витрат'!$A$12,IF(H157='Категорія витрат'!$B$13,'Категорія витрат'!$A$13,IF(H157='Категорія витрат'!$B$14,'Категорія витрат'!$A$14,IF(H157='Категорія витрат'!$B$15,'Категорія витрат'!$A$15,IF(H157='Категорія витрат'!$B$16,'Категорія витрат'!$A$16,IF(H157='Категорія витрат'!$B$17,'Категорія витрат'!$A$17,IF(H157='Категорія витрат'!$B$18,'Категорія витрат'!$A$18,IF(H157='Категорія витрат'!$B$19,'Категорія витрат'!$A$19,IF(H157='Категорія витрат'!$B$20,'Категорія витрат'!$A$20,IF(H157='Категорія витрат'!$B$21,'Категорія витрат'!$A$21,IF(H157='Категорія витрат'!$B$22,'Категорія витрат'!$A$22,IF(H157='Категорія витрат'!$B$23,'Категорія витрат'!$A$23,IF(H157='Категорія витрат'!$B$24,'Категорія витрат'!$A$24,IF(H157='Категорія витрат'!$B$25,'Категорія витрат'!$A$25,IF(H157='Категорія витрат'!$B$26,'Категорія витрат'!$A$26,IF(H157='Категорія витрат'!$B$27,'Категорія витрат'!$A$27,IF(H157='Категорія витрат'!$B$28,'Категорія витрат'!$A$28,IF(H157='Категорія витрат'!$B$29,'Категорія витрат'!$A$29,IF(H157='Категорія витрат'!$B$30,'Категорія витрат'!$A$30,IF(H157='Категорія витрат'!$B$31,'Категорія витрат'!$A$31,""))))))))))))))))))))))))))))))</f>
        <v/>
      </c>
      <c r="H157" s="837"/>
      <c r="I157" s="568"/>
      <c r="J157" s="71"/>
      <c r="K157" s="166">
        <f t="shared" si="25"/>
        <v>0</v>
      </c>
      <c r="L157" s="563"/>
      <c r="M157" s="564"/>
      <c r="N157" s="71">
        <f t="shared" si="26"/>
        <v>0</v>
      </c>
      <c r="O157" s="835">
        <f>IF(I157='Категорія витрат'!$G$2,ROUND(N157*0.22,2),IF(I157='Категорія витрат'!$G$4,ROUND(N157*0.22,2),IF(I157='Категорія витрат'!$G$5,ROUND(N157*0.22,2),IF(I157='Категорія витрат'!$G$3,ROUND(N157*0.0841,2),0))))</f>
        <v>0</v>
      </c>
      <c r="P157" s="565">
        <f t="shared" si="27"/>
        <v>0</v>
      </c>
      <c r="Q157" s="75"/>
      <c r="R157" s="75"/>
      <c r="S157" s="75"/>
      <c r="T157" s="75"/>
      <c r="U157" s="75"/>
      <c r="V157" s="75"/>
      <c r="W157" s="75"/>
      <c r="X157" s="75"/>
      <c r="Y157" s="75"/>
      <c r="Z157" s="75"/>
      <c r="AA157" s="75"/>
      <c r="AB157" s="75"/>
      <c r="AC157" s="167">
        <f t="shared" si="28"/>
        <v>0</v>
      </c>
      <c r="AD157" s="167">
        <f t="shared" si="29"/>
        <v>0</v>
      </c>
      <c r="AE157" s="167">
        <f t="shared" si="30"/>
        <v>0</v>
      </c>
      <c r="AF157" s="167">
        <f t="shared" si="31"/>
        <v>0</v>
      </c>
      <c r="AG157" s="167">
        <f t="shared" si="32"/>
        <v>0</v>
      </c>
      <c r="AH157" s="167">
        <f t="shared" si="33"/>
        <v>0</v>
      </c>
      <c r="AI157" s="167">
        <f t="shared" si="34"/>
        <v>0</v>
      </c>
      <c r="AJ157" s="167">
        <f t="shared" si="35"/>
        <v>0</v>
      </c>
      <c r="AK157" s="76"/>
      <c r="AL157" s="76"/>
      <c r="AM157" s="35"/>
    </row>
    <row r="158" spans="1:39" hidden="1">
      <c r="A158" s="20">
        <v>154</v>
      </c>
      <c r="B158" s="560" t="str">
        <f t="shared" si="24"/>
        <v>Альянс</v>
      </c>
      <c r="C158" s="561" t="s">
        <v>695</v>
      </c>
      <c r="D158" s="905"/>
      <c r="E158" s="905"/>
      <c r="F158" s="933"/>
      <c r="G158" s="562" t="str">
        <f>IF(H158='Категорія витрат'!$B$2,'Категорія витрат'!$A$2,IF(H158='Категорія витрат'!$B$3,'Категорія витрат'!$A$3,IF(H158='Категорія витрат'!$B$4,'Категорія витрат'!$A$4,IF(H158='Категорія витрат'!$B$5,'Категорія витрат'!$A$5,IF(H158='Категорія витрат'!$B$6,'Категорія витрат'!$A$6,IF(H158='Категорія витрат'!$B$7,'Категорія витрат'!$A$7,IF(H158='Категорія витрат'!$B$8,'Категорія витрат'!$A$8,IF(H158='Категорія витрат'!$B$9,'Категорія витрат'!$A$9,IF(H158='Категорія витрат'!$B$10,'Категорія витрат'!$A$10,IF(H158='Категорія витрат'!$B$11,'Категорія витрат'!$A$11,IF(H158='Категорія витрат'!$B$12,'Категорія витрат'!$A$12,IF(H158='Категорія витрат'!$B$13,'Категорія витрат'!$A$13,IF(H158='Категорія витрат'!$B$14,'Категорія витрат'!$A$14,IF(H158='Категорія витрат'!$B$15,'Категорія витрат'!$A$15,IF(H158='Категорія витрат'!$B$16,'Категорія витрат'!$A$16,IF(H158='Категорія витрат'!$B$17,'Категорія витрат'!$A$17,IF(H158='Категорія витрат'!$B$18,'Категорія витрат'!$A$18,IF(H158='Категорія витрат'!$B$19,'Категорія витрат'!$A$19,IF(H158='Категорія витрат'!$B$20,'Категорія витрат'!$A$20,IF(H158='Категорія витрат'!$B$21,'Категорія витрат'!$A$21,IF(H158='Категорія витрат'!$B$22,'Категорія витрат'!$A$22,IF(H158='Категорія витрат'!$B$23,'Категорія витрат'!$A$23,IF(H158='Категорія витрат'!$B$24,'Категорія витрат'!$A$24,IF(H158='Категорія витрат'!$B$25,'Категорія витрат'!$A$25,IF(H158='Категорія витрат'!$B$26,'Категорія витрат'!$A$26,IF(H158='Категорія витрат'!$B$27,'Категорія витрат'!$A$27,IF(H158='Категорія витрат'!$B$28,'Категорія витрат'!$A$28,IF(H158='Категорія витрат'!$B$29,'Категорія витрат'!$A$29,IF(H158='Категорія витрат'!$B$30,'Категорія витрат'!$A$30,IF(H158='Категорія витрат'!$B$31,'Категорія витрат'!$A$31,""))))))))))))))))))))))))))))))</f>
        <v/>
      </c>
      <c r="H158" s="837"/>
      <c r="I158" s="568"/>
      <c r="J158" s="71"/>
      <c r="K158" s="166">
        <f t="shared" si="25"/>
        <v>0</v>
      </c>
      <c r="L158" s="563"/>
      <c r="M158" s="564"/>
      <c r="N158" s="71">
        <f t="shared" si="26"/>
        <v>0</v>
      </c>
      <c r="O158" s="835">
        <f>IF(I158='Категорія витрат'!$G$2,ROUND(N158*0.22,2),IF(I158='Категорія витрат'!$G$4,ROUND(N158*0.22,2),IF(I158='Категорія витрат'!$G$5,ROUND(N158*0.22,2),IF(I158='Категорія витрат'!$G$3,ROUND(N158*0.0841,2),0))))</f>
        <v>0</v>
      </c>
      <c r="P158" s="565">
        <f t="shared" si="27"/>
        <v>0</v>
      </c>
      <c r="Q158" s="75"/>
      <c r="R158" s="75"/>
      <c r="S158" s="75"/>
      <c r="T158" s="75"/>
      <c r="U158" s="75"/>
      <c r="V158" s="75"/>
      <c r="W158" s="75"/>
      <c r="X158" s="75"/>
      <c r="Y158" s="75"/>
      <c r="Z158" s="75"/>
      <c r="AA158" s="75"/>
      <c r="AB158" s="75"/>
      <c r="AC158" s="167">
        <f t="shared" si="28"/>
        <v>0</v>
      </c>
      <c r="AD158" s="167">
        <f t="shared" si="29"/>
        <v>0</v>
      </c>
      <c r="AE158" s="167">
        <f t="shared" si="30"/>
        <v>0</v>
      </c>
      <c r="AF158" s="167">
        <f t="shared" si="31"/>
        <v>0</v>
      </c>
      <c r="AG158" s="167">
        <f t="shared" si="32"/>
        <v>0</v>
      </c>
      <c r="AH158" s="167">
        <f t="shared" si="33"/>
        <v>0</v>
      </c>
      <c r="AI158" s="167">
        <f t="shared" si="34"/>
        <v>0</v>
      </c>
      <c r="AJ158" s="167">
        <f t="shared" si="35"/>
        <v>0</v>
      </c>
      <c r="AK158" s="76"/>
      <c r="AL158" s="76"/>
      <c r="AM158" s="35"/>
    </row>
    <row r="159" spans="1:39" hidden="1">
      <c r="A159" s="20">
        <v>155</v>
      </c>
      <c r="B159" s="560" t="str">
        <f t="shared" si="24"/>
        <v>Альянс</v>
      </c>
      <c r="C159" s="561" t="s">
        <v>695</v>
      </c>
      <c r="D159" s="905"/>
      <c r="E159" s="905"/>
      <c r="F159" s="933"/>
      <c r="G159" s="562" t="str">
        <f>IF(H159='Категорія витрат'!$B$2,'Категорія витрат'!$A$2,IF(H159='Категорія витрат'!$B$3,'Категорія витрат'!$A$3,IF(H159='Категорія витрат'!$B$4,'Категорія витрат'!$A$4,IF(H159='Категорія витрат'!$B$5,'Категорія витрат'!$A$5,IF(H159='Категорія витрат'!$B$6,'Категорія витрат'!$A$6,IF(H159='Категорія витрат'!$B$7,'Категорія витрат'!$A$7,IF(H159='Категорія витрат'!$B$8,'Категорія витрат'!$A$8,IF(H159='Категорія витрат'!$B$9,'Категорія витрат'!$A$9,IF(H159='Категорія витрат'!$B$10,'Категорія витрат'!$A$10,IF(H159='Категорія витрат'!$B$11,'Категорія витрат'!$A$11,IF(H159='Категорія витрат'!$B$12,'Категорія витрат'!$A$12,IF(H159='Категорія витрат'!$B$13,'Категорія витрат'!$A$13,IF(H159='Категорія витрат'!$B$14,'Категорія витрат'!$A$14,IF(H159='Категорія витрат'!$B$15,'Категорія витрат'!$A$15,IF(H159='Категорія витрат'!$B$16,'Категорія витрат'!$A$16,IF(H159='Категорія витрат'!$B$17,'Категорія витрат'!$A$17,IF(H159='Категорія витрат'!$B$18,'Категорія витрат'!$A$18,IF(H159='Категорія витрат'!$B$19,'Категорія витрат'!$A$19,IF(H159='Категорія витрат'!$B$20,'Категорія витрат'!$A$20,IF(H159='Категорія витрат'!$B$21,'Категорія витрат'!$A$21,IF(H159='Категорія витрат'!$B$22,'Категорія витрат'!$A$22,IF(H159='Категорія витрат'!$B$23,'Категорія витрат'!$A$23,IF(H159='Категорія витрат'!$B$24,'Категорія витрат'!$A$24,IF(H159='Категорія витрат'!$B$25,'Категорія витрат'!$A$25,IF(H159='Категорія витрат'!$B$26,'Категорія витрат'!$A$26,IF(H159='Категорія витрат'!$B$27,'Категорія витрат'!$A$27,IF(H159='Категорія витрат'!$B$28,'Категорія витрат'!$A$28,IF(H159='Категорія витрат'!$B$29,'Категорія витрат'!$A$29,IF(H159='Категорія витрат'!$B$30,'Категорія витрат'!$A$30,IF(H159='Категорія витрат'!$B$31,'Категорія витрат'!$A$31,""))))))))))))))))))))))))))))))</f>
        <v/>
      </c>
      <c r="H159" s="837"/>
      <c r="I159" s="568"/>
      <c r="J159" s="71"/>
      <c r="K159" s="166">
        <f t="shared" si="25"/>
        <v>0</v>
      </c>
      <c r="L159" s="563"/>
      <c r="M159" s="564"/>
      <c r="N159" s="71">
        <f t="shared" si="26"/>
        <v>0</v>
      </c>
      <c r="O159" s="835">
        <f>IF(I159='Категорія витрат'!$G$2,ROUND(N159*0.22,2),IF(I159='Категорія витрат'!$G$4,ROUND(N159*0.22,2),IF(I159='Категорія витрат'!$G$5,ROUND(N159*0.22,2),IF(I159='Категорія витрат'!$G$3,ROUND(N159*0.0841,2),0))))</f>
        <v>0</v>
      </c>
      <c r="P159" s="565">
        <f t="shared" si="27"/>
        <v>0</v>
      </c>
      <c r="Q159" s="75"/>
      <c r="R159" s="75"/>
      <c r="S159" s="75"/>
      <c r="T159" s="75"/>
      <c r="U159" s="75"/>
      <c r="V159" s="75"/>
      <c r="W159" s="75"/>
      <c r="X159" s="75"/>
      <c r="Y159" s="75"/>
      <c r="Z159" s="75"/>
      <c r="AA159" s="75"/>
      <c r="AB159" s="75"/>
      <c r="AC159" s="167">
        <f t="shared" si="28"/>
        <v>0</v>
      </c>
      <c r="AD159" s="167">
        <f t="shared" si="29"/>
        <v>0</v>
      </c>
      <c r="AE159" s="167">
        <f t="shared" si="30"/>
        <v>0</v>
      </c>
      <c r="AF159" s="167">
        <f t="shared" si="31"/>
        <v>0</v>
      </c>
      <c r="AG159" s="167">
        <f t="shared" si="32"/>
        <v>0</v>
      </c>
      <c r="AH159" s="167">
        <f t="shared" si="33"/>
        <v>0</v>
      </c>
      <c r="AI159" s="167">
        <f t="shared" si="34"/>
        <v>0</v>
      </c>
      <c r="AJ159" s="167">
        <f t="shared" si="35"/>
        <v>0</v>
      </c>
      <c r="AK159" s="76"/>
      <c r="AL159" s="76"/>
      <c r="AM159" s="35"/>
    </row>
    <row r="160" spans="1:39" hidden="1">
      <c r="A160" s="20">
        <v>156</v>
      </c>
      <c r="B160" s="560" t="str">
        <f t="shared" si="24"/>
        <v>Альянс</v>
      </c>
      <c r="C160" s="561" t="s">
        <v>695</v>
      </c>
      <c r="D160" s="905"/>
      <c r="E160" s="905"/>
      <c r="F160" s="933"/>
      <c r="G160" s="562" t="str">
        <f>IF(H160='Категорія витрат'!$B$2,'Категорія витрат'!$A$2,IF(H160='Категорія витрат'!$B$3,'Категорія витрат'!$A$3,IF(H160='Категорія витрат'!$B$4,'Категорія витрат'!$A$4,IF(H160='Категорія витрат'!$B$5,'Категорія витрат'!$A$5,IF(H160='Категорія витрат'!$B$6,'Категорія витрат'!$A$6,IF(H160='Категорія витрат'!$B$7,'Категорія витрат'!$A$7,IF(H160='Категорія витрат'!$B$8,'Категорія витрат'!$A$8,IF(H160='Категорія витрат'!$B$9,'Категорія витрат'!$A$9,IF(H160='Категорія витрат'!$B$10,'Категорія витрат'!$A$10,IF(H160='Категорія витрат'!$B$11,'Категорія витрат'!$A$11,IF(H160='Категорія витрат'!$B$12,'Категорія витрат'!$A$12,IF(H160='Категорія витрат'!$B$13,'Категорія витрат'!$A$13,IF(H160='Категорія витрат'!$B$14,'Категорія витрат'!$A$14,IF(H160='Категорія витрат'!$B$15,'Категорія витрат'!$A$15,IF(H160='Категорія витрат'!$B$16,'Категорія витрат'!$A$16,IF(H160='Категорія витрат'!$B$17,'Категорія витрат'!$A$17,IF(H160='Категорія витрат'!$B$18,'Категорія витрат'!$A$18,IF(H160='Категорія витрат'!$B$19,'Категорія витрат'!$A$19,IF(H160='Категорія витрат'!$B$20,'Категорія витрат'!$A$20,IF(H160='Категорія витрат'!$B$21,'Категорія витрат'!$A$21,IF(H160='Категорія витрат'!$B$22,'Категорія витрат'!$A$22,IF(H160='Категорія витрат'!$B$23,'Категорія витрат'!$A$23,IF(H160='Категорія витрат'!$B$24,'Категорія витрат'!$A$24,IF(H160='Категорія витрат'!$B$25,'Категорія витрат'!$A$25,IF(H160='Категорія витрат'!$B$26,'Категорія витрат'!$A$26,IF(H160='Категорія витрат'!$B$27,'Категорія витрат'!$A$27,IF(H160='Категорія витрат'!$B$28,'Категорія витрат'!$A$28,IF(H160='Категорія витрат'!$B$29,'Категорія витрат'!$A$29,IF(H160='Категорія витрат'!$B$30,'Категорія витрат'!$A$30,IF(H160='Категорія витрат'!$B$31,'Категорія витрат'!$A$31,""))))))))))))))))))))))))))))))</f>
        <v/>
      </c>
      <c r="H160" s="837"/>
      <c r="I160" s="568"/>
      <c r="J160" s="71"/>
      <c r="K160" s="166">
        <f t="shared" si="25"/>
        <v>0</v>
      </c>
      <c r="L160" s="563"/>
      <c r="M160" s="564"/>
      <c r="N160" s="71">
        <f t="shared" si="26"/>
        <v>0</v>
      </c>
      <c r="O160" s="835">
        <f>IF(I160='Категорія витрат'!$G$2,ROUND(N160*0.22,2),IF(I160='Категорія витрат'!$G$4,ROUND(N160*0.22,2),IF(I160='Категорія витрат'!$G$5,ROUND(N160*0.22,2),IF(I160='Категорія витрат'!$G$3,ROUND(N160*0.0841,2),0))))</f>
        <v>0</v>
      </c>
      <c r="P160" s="565">
        <f t="shared" si="27"/>
        <v>0</v>
      </c>
      <c r="Q160" s="75"/>
      <c r="R160" s="75"/>
      <c r="S160" s="75"/>
      <c r="T160" s="75"/>
      <c r="U160" s="75"/>
      <c r="V160" s="75"/>
      <c r="W160" s="75"/>
      <c r="X160" s="75"/>
      <c r="Y160" s="75"/>
      <c r="Z160" s="75"/>
      <c r="AA160" s="75"/>
      <c r="AB160" s="75"/>
      <c r="AC160" s="167">
        <f t="shared" si="28"/>
        <v>0</v>
      </c>
      <c r="AD160" s="167">
        <f t="shared" si="29"/>
        <v>0</v>
      </c>
      <c r="AE160" s="167">
        <f t="shared" si="30"/>
        <v>0</v>
      </c>
      <c r="AF160" s="167">
        <f t="shared" si="31"/>
        <v>0</v>
      </c>
      <c r="AG160" s="167">
        <f t="shared" si="32"/>
        <v>0</v>
      </c>
      <c r="AH160" s="167">
        <f t="shared" si="33"/>
        <v>0</v>
      </c>
      <c r="AI160" s="167">
        <f t="shared" si="34"/>
        <v>0</v>
      </c>
      <c r="AJ160" s="167">
        <f t="shared" si="35"/>
        <v>0</v>
      </c>
      <c r="AK160" s="76"/>
      <c r="AL160" s="76"/>
      <c r="AM160" s="35"/>
    </row>
    <row r="161" spans="1:39" hidden="1">
      <c r="A161" s="20">
        <v>157</v>
      </c>
      <c r="B161" s="560" t="str">
        <f t="shared" si="24"/>
        <v>Альянс</v>
      </c>
      <c r="C161" s="561" t="s">
        <v>695</v>
      </c>
      <c r="D161" s="905"/>
      <c r="E161" s="905"/>
      <c r="F161" s="933"/>
      <c r="G161" s="562" t="str">
        <f>IF(H161='Категорія витрат'!$B$2,'Категорія витрат'!$A$2,IF(H161='Категорія витрат'!$B$3,'Категорія витрат'!$A$3,IF(H161='Категорія витрат'!$B$4,'Категорія витрат'!$A$4,IF(H161='Категорія витрат'!$B$5,'Категорія витрат'!$A$5,IF(H161='Категорія витрат'!$B$6,'Категорія витрат'!$A$6,IF(H161='Категорія витрат'!$B$7,'Категорія витрат'!$A$7,IF(H161='Категорія витрат'!$B$8,'Категорія витрат'!$A$8,IF(H161='Категорія витрат'!$B$9,'Категорія витрат'!$A$9,IF(H161='Категорія витрат'!$B$10,'Категорія витрат'!$A$10,IF(H161='Категорія витрат'!$B$11,'Категорія витрат'!$A$11,IF(H161='Категорія витрат'!$B$12,'Категорія витрат'!$A$12,IF(H161='Категорія витрат'!$B$13,'Категорія витрат'!$A$13,IF(H161='Категорія витрат'!$B$14,'Категорія витрат'!$A$14,IF(H161='Категорія витрат'!$B$15,'Категорія витрат'!$A$15,IF(H161='Категорія витрат'!$B$16,'Категорія витрат'!$A$16,IF(H161='Категорія витрат'!$B$17,'Категорія витрат'!$A$17,IF(H161='Категорія витрат'!$B$18,'Категорія витрат'!$A$18,IF(H161='Категорія витрат'!$B$19,'Категорія витрат'!$A$19,IF(H161='Категорія витрат'!$B$20,'Категорія витрат'!$A$20,IF(H161='Категорія витрат'!$B$21,'Категорія витрат'!$A$21,IF(H161='Категорія витрат'!$B$22,'Категорія витрат'!$A$22,IF(H161='Категорія витрат'!$B$23,'Категорія витрат'!$A$23,IF(H161='Категорія витрат'!$B$24,'Категорія витрат'!$A$24,IF(H161='Категорія витрат'!$B$25,'Категорія витрат'!$A$25,IF(H161='Категорія витрат'!$B$26,'Категорія витрат'!$A$26,IF(H161='Категорія витрат'!$B$27,'Категорія витрат'!$A$27,IF(H161='Категорія витрат'!$B$28,'Категорія витрат'!$A$28,IF(H161='Категорія витрат'!$B$29,'Категорія витрат'!$A$29,IF(H161='Категорія витрат'!$B$30,'Категорія витрат'!$A$30,IF(H161='Категорія витрат'!$B$31,'Категорія витрат'!$A$31,""))))))))))))))))))))))))))))))</f>
        <v/>
      </c>
      <c r="H161" s="837"/>
      <c r="I161" s="568"/>
      <c r="J161" s="71"/>
      <c r="K161" s="166">
        <f t="shared" si="25"/>
        <v>0</v>
      </c>
      <c r="L161" s="563"/>
      <c r="M161" s="564"/>
      <c r="N161" s="71">
        <f t="shared" si="26"/>
        <v>0</v>
      </c>
      <c r="O161" s="835">
        <f>IF(I161='Категорія витрат'!$G$2,ROUND(N161*0.22,2),IF(I161='Категорія витрат'!$G$4,ROUND(N161*0.22,2),IF(I161='Категорія витрат'!$G$5,ROUND(N161*0.22,2),IF(I161='Категорія витрат'!$G$3,ROUND(N161*0.0841,2),0))))</f>
        <v>0</v>
      </c>
      <c r="P161" s="565">
        <f t="shared" si="27"/>
        <v>0</v>
      </c>
      <c r="Q161" s="75"/>
      <c r="R161" s="75"/>
      <c r="S161" s="75"/>
      <c r="T161" s="75"/>
      <c r="U161" s="75"/>
      <c r="V161" s="75"/>
      <c r="W161" s="75"/>
      <c r="X161" s="75"/>
      <c r="Y161" s="75"/>
      <c r="Z161" s="75"/>
      <c r="AA161" s="75"/>
      <c r="AB161" s="75"/>
      <c r="AC161" s="167">
        <f t="shared" si="28"/>
        <v>0</v>
      </c>
      <c r="AD161" s="167">
        <f t="shared" si="29"/>
        <v>0</v>
      </c>
      <c r="AE161" s="167">
        <f t="shared" si="30"/>
        <v>0</v>
      </c>
      <c r="AF161" s="167">
        <f t="shared" si="31"/>
        <v>0</v>
      </c>
      <c r="AG161" s="167">
        <f t="shared" si="32"/>
        <v>0</v>
      </c>
      <c r="AH161" s="167">
        <f t="shared" si="33"/>
        <v>0</v>
      </c>
      <c r="AI161" s="167">
        <f t="shared" si="34"/>
        <v>0</v>
      </c>
      <c r="AJ161" s="167">
        <f t="shared" si="35"/>
        <v>0</v>
      </c>
      <c r="AK161" s="76"/>
      <c r="AL161" s="76"/>
      <c r="AM161" s="35"/>
    </row>
    <row r="162" spans="1:39" hidden="1">
      <c r="A162" s="20">
        <v>158</v>
      </c>
      <c r="B162" s="560" t="str">
        <f t="shared" si="24"/>
        <v>Альянс</v>
      </c>
      <c r="C162" s="561" t="s">
        <v>695</v>
      </c>
      <c r="D162" s="905"/>
      <c r="E162" s="905"/>
      <c r="F162" s="933"/>
      <c r="G162" s="562" t="str">
        <f>IF(H162='Категорія витрат'!$B$2,'Категорія витрат'!$A$2,IF(H162='Категорія витрат'!$B$3,'Категорія витрат'!$A$3,IF(H162='Категорія витрат'!$B$4,'Категорія витрат'!$A$4,IF(H162='Категорія витрат'!$B$5,'Категорія витрат'!$A$5,IF(H162='Категорія витрат'!$B$6,'Категорія витрат'!$A$6,IF(H162='Категорія витрат'!$B$7,'Категорія витрат'!$A$7,IF(H162='Категорія витрат'!$B$8,'Категорія витрат'!$A$8,IF(H162='Категорія витрат'!$B$9,'Категорія витрат'!$A$9,IF(H162='Категорія витрат'!$B$10,'Категорія витрат'!$A$10,IF(H162='Категорія витрат'!$B$11,'Категорія витрат'!$A$11,IF(H162='Категорія витрат'!$B$12,'Категорія витрат'!$A$12,IF(H162='Категорія витрат'!$B$13,'Категорія витрат'!$A$13,IF(H162='Категорія витрат'!$B$14,'Категорія витрат'!$A$14,IF(H162='Категорія витрат'!$B$15,'Категорія витрат'!$A$15,IF(H162='Категорія витрат'!$B$16,'Категорія витрат'!$A$16,IF(H162='Категорія витрат'!$B$17,'Категорія витрат'!$A$17,IF(H162='Категорія витрат'!$B$18,'Категорія витрат'!$A$18,IF(H162='Категорія витрат'!$B$19,'Категорія витрат'!$A$19,IF(H162='Категорія витрат'!$B$20,'Категорія витрат'!$A$20,IF(H162='Категорія витрат'!$B$21,'Категорія витрат'!$A$21,IF(H162='Категорія витрат'!$B$22,'Категорія витрат'!$A$22,IF(H162='Категорія витрат'!$B$23,'Категорія витрат'!$A$23,IF(H162='Категорія витрат'!$B$24,'Категорія витрат'!$A$24,IF(H162='Категорія витрат'!$B$25,'Категорія витрат'!$A$25,IF(H162='Категорія витрат'!$B$26,'Категорія витрат'!$A$26,IF(H162='Категорія витрат'!$B$27,'Категорія витрат'!$A$27,IF(H162='Категорія витрат'!$B$28,'Категорія витрат'!$A$28,IF(H162='Категорія витрат'!$B$29,'Категорія витрат'!$A$29,IF(H162='Категорія витрат'!$B$30,'Категорія витрат'!$A$30,IF(H162='Категорія витрат'!$B$31,'Категорія витрат'!$A$31,""))))))))))))))))))))))))))))))</f>
        <v/>
      </c>
      <c r="H162" s="837"/>
      <c r="I162" s="568"/>
      <c r="J162" s="71"/>
      <c r="K162" s="166">
        <f t="shared" si="25"/>
        <v>0</v>
      </c>
      <c r="L162" s="563"/>
      <c r="M162" s="564"/>
      <c r="N162" s="71">
        <f t="shared" si="26"/>
        <v>0</v>
      </c>
      <c r="O162" s="835">
        <f>IF(I162='Категорія витрат'!$G$2,ROUND(N162*0.22,2),IF(I162='Категорія витрат'!$G$4,ROUND(N162*0.22,2),IF(I162='Категорія витрат'!$G$5,ROUND(N162*0.22,2),IF(I162='Категорія витрат'!$G$3,ROUND(N162*0.0841,2),0))))</f>
        <v>0</v>
      </c>
      <c r="P162" s="565">
        <f t="shared" si="27"/>
        <v>0</v>
      </c>
      <c r="Q162" s="75"/>
      <c r="R162" s="75"/>
      <c r="S162" s="75"/>
      <c r="T162" s="75"/>
      <c r="U162" s="75"/>
      <c r="V162" s="75"/>
      <c r="W162" s="75"/>
      <c r="X162" s="75"/>
      <c r="Y162" s="75"/>
      <c r="Z162" s="75"/>
      <c r="AA162" s="75"/>
      <c r="AB162" s="75"/>
      <c r="AC162" s="167">
        <f t="shared" si="28"/>
        <v>0</v>
      </c>
      <c r="AD162" s="167">
        <f t="shared" si="29"/>
        <v>0</v>
      </c>
      <c r="AE162" s="167">
        <f t="shared" si="30"/>
        <v>0</v>
      </c>
      <c r="AF162" s="167">
        <f t="shared" si="31"/>
        <v>0</v>
      </c>
      <c r="AG162" s="167">
        <f t="shared" si="32"/>
        <v>0</v>
      </c>
      <c r="AH162" s="167">
        <f t="shared" si="33"/>
        <v>0</v>
      </c>
      <c r="AI162" s="167">
        <f t="shared" si="34"/>
        <v>0</v>
      </c>
      <c r="AJ162" s="167">
        <f t="shared" si="35"/>
        <v>0</v>
      </c>
      <c r="AK162" s="76"/>
      <c r="AL162" s="76"/>
      <c r="AM162" s="35"/>
    </row>
    <row r="163" spans="1:39" hidden="1">
      <c r="A163" s="20">
        <v>159</v>
      </c>
      <c r="B163" s="560" t="str">
        <f t="shared" si="24"/>
        <v>Альянс</v>
      </c>
      <c r="C163" s="561" t="s">
        <v>695</v>
      </c>
      <c r="D163" s="905"/>
      <c r="E163" s="905"/>
      <c r="F163" s="933"/>
      <c r="G163" s="562" t="str">
        <f>IF(H163='Категорія витрат'!$B$2,'Категорія витрат'!$A$2,IF(H163='Категорія витрат'!$B$3,'Категорія витрат'!$A$3,IF(H163='Категорія витрат'!$B$4,'Категорія витрат'!$A$4,IF(H163='Категорія витрат'!$B$5,'Категорія витрат'!$A$5,IF(H163='Категорія витрат'!$B$6,'Категорія витрат'!$A$6,IF(H163='Категорія витрат'!$B$7,'Категорія витрат'!$A$7,IF(H163='Категорія витрат'!$B$8,'Категорія витрат'!$A$8,IF(H163='Категорія витрат'!$B$9,'Категорія витрат'!$A$9,IF(H163='Категорія витрат'!$B$10,'Категорія витрат'!$A$10,IF(H163='Категорія витрат'!$B$11,'Категорія витрат'!$A$11,IF(H163='Категорія витрат'!$B$12,'Категорія витрат'!$A$12,IF(H163='Категорія витрат'!$B$13,'Категорія витрат'!$A$13,IF(H163='Категорія витрат'!$B$14,'Категорія витрат'!$A$14,IF(H163='Категорія витрат'!$B$15,'Категорія витрат'!$A$15,IF(H163='Категорія витрат'!$B$16,'Категорія витрат'!$A$16,IF(H163='Категорія витрат'!$B$17,'Категорія витрат'!$A$17,IF(H163='Категорія витрат'!$B$18,'Категорія витрат'!$A$18,IF(H163='Категорія витрат'!$B$19,'Категорія витрат'!$A$19,IF(H163='Категорія витрат'!$B$20,'Категорія витрат'!$A$20,IF(H163='Категорія витрат'!$B$21,'Категорія витрат'!$A$21,IF(H163='Категорія витрат'!$B$22,'Категорія витрат'!$A$22,IF(H163='Категорія витрат'!$B$23,'Категорія витрат'!$A$23,IF(H163='Категорія витрат'!$B$24,'Категорія витрат'!$A$24,IF(H163='Категорія витрат'!$B$25,'Категорія витрат'!$A$25,IF(H163='Категорія витрат'!$B$26,'Категорія витрат'!$A$26,IF(H163='Категорія витрат'!$B$27,'Категорія витрат'!$A$27,IF(H163='Категорія витрат'!$B$28,'Категорія витрат'!$A$28,IF(H163='Категорія витрат'!$B$29,'Категорія витрат'!$A$29,IF(H163='Категорія витрат'!$B$30,'Категорія витрат'!$A$30,IF(H163='Категорія витрат'!$B$31,'Категорія витрат'!$A$31,""))))))))))))))))))))))))))))))</f>
        <v/>
      </c>
      <c r="H163" s="837"/>
      <c r="I163" s="568"/>
      <c r="J163" s="71"/>
      <c r="K163" s="166">
        <f t="shared" si="25"/>
        <v>0</v>
      </c>
      <c r="L163" s="563"/>
      <c r="M163" s="564"/>
      <c r="N163" s="71">
        <f t="shared" si="26"/>
        <v>0</v>
      </c>
      <c r="O163" s="835">
        <f>IF(I163='Категорія витрат'!$G$2,ROUND(N163*0.22,2),IF(I163='Категорія витрат'!$G$4,ROUND(N163*0.22,2),IF(I163='Категорія витрат'!$G$5,ROUND(N163*0.22,2),IF(I163='Категорія витрат'!$G$3,ROUND(N163*0.0841,2),0))))</f>
        <v>0</v>
      </c>
      <c r="P163" s="565">
        <f t="shared" si="27"/>
        <v>0</v>
      </c>
      <c r="Q163" s="75"/>
      <c r="R163" s="75"/>
      <c r="S163" s="75"/>
      <c r="T163" s="75"/>
      <c r="U163" s="75"/>
      <c r="V163" s="75"/>
      <c r="W163" s="75"/>
      <c r="X163" s="75"/>
      <c r="Y163" s="75"/>
      <c r="Z163" s="75"/>
      <c r="AA163" s="75"/>
      <c r="AB163" s="75"/>
      <c r="AC163" s="167">
        <f t="shared" si="28"/>
        <v>0</v>
      </c>
      <c r="AD163" s="167">
        <f t="shared" si="29"/>
        <v>0</v>
      </c>
      <c r="AE163" s="167">
        <f t="shared" si="30"/>
        <v>0</v>
      </c>
      <c r="AF163" s="167">
        <f t="shared" si="31"/>
        <v>0</v>
      </c>
      <c r="AG163" s="167">
        <f t="shared" si="32"/>
        <v>0</v>
      </c>
      <c r="AH163" s="167">
        <f t="shared" si="33"/>
        <v>0</v>
      </c>
      <c r="AI163" s="167">
        <f t="shared" si="34"/>
        <v>0</v>
      </c>
      <c r="AJ163" s="167">
        <f t="shared" si="35"/>
        <v>0</v>
      </c>
      <c r="AK163" s="76"/>
      <c r="AL163" s="76"/>
      <c r="AM163" s="35"/>
    </row>
    <row r="164" spans="1:39" hidden="1">
      <c r="A164" s="20">
        <v>160</v>
      </c>
      <c r="B164" s="560" t="str">
        <f t="shared" si="24"/>
        <v>Альянс</v>
      </c>
      <c r="C164" s="561" t="s">
        <v>695</v>
      </c>
      <c r="D164" s="905"/>
      <c r="E164" s="905"/>
      <c r="F164" s="933"/>
      <c r="G164" s="562" t="str">
        <f>IF(H164='Категорія витрат'!$B$2,'Категорія витрат'!$A$2,IF(H164='Категорія витрат'!$B$3,'Категорія витрат'!$A$3,IF(H164='Категорія витрат'!$B$4,'Категорія витрат'!$A$4,IF(H164='Категорія витрат'!$B$5,'Категорія витрат'!$A$5,IF(H164='Категорія витрат'!$B$6,'Категорія витрат'!$A$6,IF(H164='Категорія витрат'!$B$7,'Категорія витрат'!$A$7,IF(H164='Категорія витрат'!$B$8,'Категорія витрат'!$A$8,IF(H164='Категорія витрат'!$B$9,'Категорія витрат'!$A$9,IF(H164='Категорія витрат'!$B$10,'Категорія витрат'!$A$10,IF(H164='Категорія витрат'!$B$11,'Категорія витрат'!$A$11,IF(H164='Категорія витрат'!$B$12,'Категорія витрат'!$A$12,IF(H164='Категорія витрат'!$B$13,'Категорія витрат'!$A$13,IF(H164='Категорія витрат'!$B$14,'Категорія витрат'!$A$14,IF(H164='Категорія витрат'!$B$15,'Категорія витрат'!$A$15,IF(H164='Категорія витрат'!$B$16,'Категорія витрат'!$A$16,IF(H164='Категорія витрат'!$B$17,'Категорія витрат'!$A$17,IF(H164='Категорія витрат'!$B$18,'Категорія витрат'!$A$18,IF(H164='Категорія витрат'!$B$19,'Категорія витрат'!$A$19,IF(H164='Категорія витрат'!$B$20,'Категорія витрат'!$A$20,IF(H164='Категорія витрат'!$B$21,'Категорія витрат'!$A$21,IF(H164='Категорія витрат'!$B$22,'Категорія витрат'!$A$22,IF(H164='Категорія витрат'!$B$23,'Категорія витрат'!$A$23,IF(H164='Категорія витрат'!$B$24,'Категорія витрат'!$A$24,IF(H164='Категорія витрат'!$B$25,'Категорія витрат'!$A$25,IF(H164='Категорія витрат'!$B$26,'Категорія витрат'!$A$26,IF(H164='Категорія витрат'!$B$27,'Категорія витрат'!$A$27,IF(H164='Категорія витрат'!$B$28,'Категорія витрат'!$A$28,IF(H164='Категорія витрат'!$B$29,'Категорія витрат'!$A$29,IF(H164='Категорія витрат'!$B$30,'Категорія витрат'!$A$30,IF(H164='Категорія витрат'!$B$31,'Категорія витрат'!$A$31,""))))))))))))))))))))))))))))))</f>
        <v/>
      </c>
      <c r="H164" s="837"/>
      <c r="I164" s="568"/>
      <c r="J164" s="71"/>
      <c r="K164" s="166">
        <f t="shared" si="25"/>
        <v>0</v>
      </c>
      <c r="L164" s="563"/>
      <c r="M164" s="564"/>
      <c r="N164" s="71">
        <f t="shared" si="26"/>
        <v>0</v>
      </c>
      <c r="O164" s="835">
        <f>IF(I164='Категорія витрат'!$G$2,ROUND(N164*0.22,2),IF(I164='Категорія витрат'!$G$4,ROUND(N164*0.22,2),IF(I164='Категорія витрат'!$G$5,ROUND(N164*0.22,2),IF(I164='Категорія витрат'!$G$3,ROUND(N164*0.0841,2),0))))</f>
        <v>0</v>
      </c>
      <c r="P164" s="565">
        <f t="shared" si="27"/>
        <v>0</v>
      </c>
      <c r="Q164" s="75"/>
      <c r="R164" s="75"/>
      <c r="S164" s="75"/>
      <c r="T164" s="75"/>
      <c r="U164" s="75"/>
      <c r="V164" s="75"/>
      <c r="W164" s="75"/>
      <c r="X164" s="75"/>
      <c r="Y164" s="75"/>
      <c r="Z164" s="75"/>
      <c r="AA164" s="75"/>
      <c r="AB164" s="75"/>
      <c r="AC164" s="167">
        <f t="shared" si="28"/>
        <v>0</v>
      </c>
      <c r="AD164" s="167">
        <f t="shared" si="29"/>
        <v>0</v>
      </c>
      <c r="AE164" s="167">
        <f t="shared" si="30"/>
        <v>0</v>
      </c>
      <c r="AF164" s="167">
        <f t="shared" si="31"/>
        <v>0</v>
      </c>
      <c r="AG164" s="167">
        <f t="shared" si="32"/>
        <v>0</v>
      </c>
      <c r="AH164" s="167">
        <f t="shared" si="33"/>
        <v>0</v>
      </c>
      <c r="AI164" s="167">
        <f t="shared" si="34"/>
        <v>0</v>
      </c>
      <c r="AJ164" s="167">
        <f t="shared" si="35"/>
        <v>0</v>
      </c>
      <c r="AK164" s="76"/>
      <c r="AL164" s="76"/>
      <c r="AM164" s="35"/>
    </row>
    <row r="165" spans="1:39" hidden="1">
      <c r="A165" s="20">
        <v>161</v>
      </c>
      <c r="B165" s="560" t="str">
        <f t="shared" ref="B165:B228" si="36">IF(C165="","","Альянс")</f>
        <v>Альянс</v>
      </c>
      <c r="C165" s="561" t="s">
        <v>695</v>
      </c>
      <c r="D165" s="905"/>
      <c r="E165" s="905"/>
      <c r="F165" s="933"/>
      <c r="G165" s="562" t="str">
        <f>IF(H165='Категорія витрат'!$B$2,'Категорія витрат'!$A$2,IF(H165='Категорія витрат'!$B$3,'Категорія витрат'!$A$3,IF(H165='Категорія витрат'!$B$4,'Категорія витрат'!$A$4,IF(H165='Категорія витрат'!$B$5,'Категорія витрат'!$A$5,IF(H165='Категорія витрат'!$B$6,'Категорія витрат'!$A$6,IF(H165='Категорія витрат'!$B$7,'Категорія витрат'!$A$7,IF(H165='Категорія витрат'!$B$8,'Категорія витрат'!$A$8,IF(H165='Категорія витрат'!$B$9,'Категорія витрат'!$A$9,IF(H165='Категорія витрат'!$B$10,'Категорія витрат'!$A$10,IF(H165='Категорія витрат'!$B$11,'Категорія витрат'!$A$11,IF(H165='Категорія витрат'!$B$12,'Категорія витрат'!$A$12,IF(H165='Категорія витрат'!$B$13,'Категорія витрат'!$A$13,IF(H165='Категорія витрат'!$B$14,'Категорія витрат'!$A$14,IF(H165='Категорія витрат'!$B$15,'Категорія витрат'!$A$15,IF(H165='Категорія витрат'!$B$16,'Категорія витрат'!$A$16,IF(H165='Категорія витрат'!$B$17,'Категорія витрат'!$A$17,IF(H165='Категорія витрат'!$B$18,'Категорія витрат'!$A$18,IF(H165='Категорія витрат'!$B$19,'Категорія витрат'!$A$19,IF(H165='Категорія витрат'!$B$20,'Категорія витрат'!$A$20,IF(H165='Категорія витрат'!$B$21,'Категорія витрат'!$A$21,IF(H165='Категорія витрат'!$B$22,'Категорія витрат'!$A$22,IF(H165='Категорія витрат'!$B$23,'Категорія витрат'!$A$23,IF(H165='Категорія витрат'!$B$24,'Категорія витрат'!$A$24,IF(H165='Категорія витрат'!$B$25,'Категорія витрат'!$A$25,IF(H165='Категорія витрат'!$B$26,'Категорія витрат'!$A$26,IF(H165='Категорія витрат'!$B$27,'Категорія витрат'!$A$27,IF(H165='Категорія витрат'!$B$28,'Категорія витрат'!$A$28,IF(H165='Категорія витрат'!$B$29,'Категорія витрат'!$A$29,IF(H165='Категорія витрат'!$B$30,'Категорія витрат'!$A$30,IF(H165='Категорія витрат'!$B$31,'Категорія витрат'!$A$31,""))))))))))))))))))))))))))))))</f>
        <v/>
      </c>
      <c r="H165" s="837"/>
      <c r="I165" s="568"/>
      <c r="J165" s="71"/>
      <c r="K165" s="166">
        <f t="shared" ref="K165:K228" si="37">SUM(Q165:AB165)</f>
        <v>0</v>
      </c>
      <c r="L165" s="563"/>
      <c r="M165" s="564"/>
      <c r="N165" s="71">
        <f t="shared" ref="N165:N228" si="38">L165*M165</f>
        <v>0</v>
      </c>
      <c r="O165" s="835">
        <f>IF(I165='Категорія витрат'!$G$2,ROUND(N165*0.22,2),IF(I165='Категорія витрат'!$G$4,ROUND(N165*0.22,2),IF(I165='Категорія витрат'!$G$5,ROUND(N165*0.22,2),IF(I165='Категорія витрат'!$G$3,ROUND(N165*0.0841,2),0))))</f>
        <v>0</v>
      </c>
      <c r="P165" s="565">
        <f t="shared" ref="P165:P228" si="39">(N165+O165)*K165</f>
        <v>0</v>
      </c>
      <c r="Q165" s="75"/>
      <c r="R165" s="75"/>
      <c r="S165" s="75"/>
      <c r="T165" s="75"/>
      <c r="U165" s="75"/>
      <c r="V165" s="75"/>
      <c r="W165" s="75"/>
      <c r="X165" s="75"/>
      <c r="Y165" s="75"/>
      <c r="Z165" s="75"/>
      <c r="AA165" s="75"/>
      <c r="AB165" s="75"/>
      <c r="AC165" s="167">
        <f t="shared" si="28"/>
        <v>0</v>
      </c>
      <c r="AD165" s="167">
        <f t="shared" si="29"/>
        <v>0</v>
      </c>
      <c r="AE165" s="167">
        <f t="shared" si="30"/>
        <v>0</v>
      </c>
      <c r="AF165" s="167">
        <f t="shared" si="31"/>
        <v>0</v>
      </c>
      <c r="AG165" s="167">
        <f t="shared" si="32"/>
        <v>0</v>
      </c>
      <c r="AH165" s="167">
        <f t="shared" si="33"/>
        <v>0</v>
      </c>
      <c r="AI165" s="167">
        <f t="shared" si="34"/>
        <v>0</v>
      </c>
      <c r="AJ165" s="167">
        <f t="shared" si="35"/>
        <v>0</v>
      </c>
      <c r="AK165" s="76"/>
      <c r="AL165" s="76"/>
      <c r="AM165" s="35"/>
    </row>
    <row r="166" spans="1:39" hidden="1">
      <c r="A166" s="20">
        <v>162</v>
      </c>
      <c r="B166" s="560" t="str">
        <f t="shared" si="36"/>
        <v>Альянс</v>
      </c>
      <c r="C166" s="561" t="s">
        <v>695</v>
      </c>
      <c r="D166" s="905"/>
      <c r="E166" s="905"/>
      <c r="F166" s="933"/>
      <c r="G166" s="562" t="str">
        <f>IF(H166='Категорія витрат'!$B$2,'Категорія витрат'!$A$2,IF(H166='Категорія витрат'!$B$3,'Категорія витрат'!$A$3,IF(H166='Категорія витрат'!$B$4,'Категорія витрат'!$A$4,IF(H166='Категорія витрат'!$B$5,'Категорія витрат'!$A$5,IF(H166='Категорія витрат'!$B$6,'Категорія витрат'!$A$6,IF(H166='Категорія витрат'!$B$7,'Категорія витрат'!$A$7,IF(H166='Категорія витрат'!$B$8,'Категорія витрат'!$A$8,IF(H166='Категорія витрат'!$B$9,'Категорія витрат'!$A$9,IF(H166='Категорія витрат'!$B$10,'Категорія витрат'!$A$10,IF(H166='Категорія витрат'!$B$11,'Категорія витрат'!$A$11,IF(H166='Категорія витрат'!$B$12,'Категорія витрат'!$A$12,IF(H166='Категорія витрат'!$B$13,'Категорія витрат'!$A$13,IF(H166='Категорія витрат'!$B$14,'Категорія витрат'!$A$14,IF(H166='Категорія витрат'!$B$15,'Категорія витрат'!$A$15,IF(H166='Категорія витрат'!$B$16,'Категорія витрат'!$A$16,IF(H166='Категорія витрат'!$B$17,'Категорія витрат'!$A$17,IF(H166='Категорія витрат'!$B$18,'Категорія витрат'!$A$18,IF(H166='Категорія витрат'!$B$19,'Категорія витрат'!$A$19,IF(H166='Категорія витрат'!$B$20,'Категорія витрат'!$A$20,IF(H166='Категорія витрат'!$B$21,'Категорія витрат'!$A$21,IF(H166='Категорія витрат'!$B$22,'Категорія витрат'!$A$22,IF(H166='Категорія витрат'!$B$23,'Категорія витрат'!$A$23,IF(H166='Категорія витрат'!$B$24,'Категорія витрат'!$A$24,IF(H166='Категорія витрат'!$B$25,'Категорія витрат'!$A$25,IF(H166='Категорія витрат'!$B$26,'Категорія витрат'!$A$26,IF(H166='Категорія витрат'!$B$27,'Категорія витрат'!$A$27,IF(H166='Категорія витрат'!$B$28,'Категорія витрат'!$A$28,IF(H166='Категорія витрат'!$B$29,'Категорія витрат'!$A$29,IF(H166='Категорія витрат'!$B$30,'Категорія витрат'!$A$30,IF(H166='Категорія витрат'!$B$31,'Категорія витрат'!$A$31,""))))))))))))))))))))))))))))))</f>
        <v/>
      </c>
      <c r="H166" s="837"/>
      <c r="I166" s="568"/>
      <c r="J166" s="71"/>
      <c r="K166" s="166">
        <f t="shared" si="37"/>
        <v>0</v>
      </c>
      <c r="L166" s="563"/>
      <c r="M166" s="564"/>
      <c r="N166" s="71">
        <f t="shared" si="38"/>
        <v>0</v>
      </c>
      <c r="O166" s="835">
        <f>IF(I166='Категорія витрат'!$G$2,ROUND(N166*0.22,2),IF(I166='Категорія витрат'!$G$4,ROUND(N166*0.22,2),IF(I166='Категорія витрат'!$G$5,ROUND(N166*0.22,2),IF(I166='Категорія витрат'!$G$3,ROUND(N166*0.0841,2),0))))</f>
        <v>0</v>
      </c>
      <c r="P166" s="565">
        <f t="shared" si="39"/>
        <v>0</v>
      </c>
      <c r="Q166" s="75"/>
      <c r="R166" s="75"/>
      <c r="S166" s="75"/>
      <c r="T166" s="75"/>
      <c r="U166" s="75"/>
      <c r="V166" s="75"/>
      <c r="W166" s="75"/>
      <c r="X166" s="75"/>
      <c r="Y166" s="75"/>
      <c r="Z166" s="75"/>
      <c r="AA166" s="75"/>
      <c r="AB166" s="75"/>
      <c r="AC166" s="167">
        <f t="shared" si="28"/>
        <v>0</v>
      </c>
      <c r="AD166" s="167">
        <f t="shared" si="29"/>
        <v>0</v>
      </c>
      <c r="AE166" s="167">
        <f t="shared" si="30"/>
        <v>0</v>
      </c>
      <c r="AF166" s="167">
        <f t="shared" si="31"/>
        <v>0</v>
      </c>
      <c r="AG166" s="167">
        <f t="shared" si="32"/>
        <v>0</v>
      </c>
      <c r="AH166" s="167">
        <f t="shared" si="33"/>
        <v>0</v>
      </c>
      <c r="AI166" s="167">
        <f t="shared" si="34"/>
        <v>0</v>
      </c>
      <c r="AJ166" s="167">
        <f t="shared" si="35"/>
        <v>0</v>
      </c>
      <c r="AK166" s="76"/>
      <c r="AL166" s="76"/>
      <c r="AM166" s="35"/>
    </row>
    <row r="167" spans="1:39" hidden="1">
      <c r="A167" s="20">
        <v>163</v>
      </c>
      <c r="B167" s="560" t="str">
        <f t="shared" si="36"/>
        <v>Альянс</v>
      </c>
      <c r="C167" s="561" t="s">
        <v>695</v>
      </c>
      <c r="D167" s="905"/>
      <c r="E167" s="905"/>
      <c r="F167" s="933"/>
      <c r="G167" s="562" t="str">
        <f>IF(H167='Категорія витрат'!$B$2,'Категорія витрат'!$A$2,IF(H167='Категорія витрат'!$B$3,'Категорія витрат'!$A$3,IF(H167='Категорія витрат'!$B$4,'Категорія витрат'!$A$4,IF(H167='Категорія витрат'!$B$5,'Категорія витрат'!$A$5,IF(H167='Категорія витрат'!$B$6,'Категорія витрат'!$A$6,IF(H167='Категорія витрат'!$B$7,'Категорія витрат'!$A$7,IF(H167='Категорія витрат'!$B$8,'Категорія витрат'!$A$8,IF(H167='Категорія витрат'!$B$9,'Категорія витрат'!$A$9,IF(H167='Категорія витрат'!$B$10,'Категорія витрат'!$A$10,IF(H167='Категорія витрат'!$B$11,'Категорія витрат'!$A$11,IF(H167='Категорія витрат'!$B$12,'Категорія витрат'!$A$12,IF(H167='Категорія витрат'!$B$13,'Категорія витрат'!$A$13,IF(H167='Категорія витрат'!$B$14,'Категорія витрат'!$A$14,IF(H167='Категорія витрат'!$B$15,'Категорія витрат'!$A$15,IF(H167='Категорія витрат'!$B$16,'Категорія витрат'!$A$16,IF(H167='Категорія витрат'!$B$17,'Категорія витрат'!$A$17,IF(H167='Категорія витрат'!$B$18,'Категорія витрат'!$A$18,IF(H167='Категорія витрат'!$B$19,'Категорія витрат'!$A$19,IF(H167='Категорія витрат'!$B$20,'Категорія витрат'!$A$20,IF(H167='Категорія витрат'!$B$21,'Категорія витрат'!$A$21,IF(H167='Категорія витрат'!$B$22,'Категорія витрат'!$A$22,IF(H167='Категорія витрат'!$B$23,'Категорія витрат'!$A$23,IF(H167='Категорія витрат'!$B$24,'Категорія витрат'!$A$24,IF(H167='Категорія витрат'!$B$25,'Категорія витрат'!$A$25,IF(H167='Категорія витрат'!$B$26,'Категорія витрат'!$A$26,IF(H167='Категорія витрат'!$B$27,'Категорія витрат'!$A$27,IF(H167='Категорія витрат'!$B$28,'Категорія витрат'!$A$28,IF(H167='Категорія витрат'!$B$29,'Категорія витрат'!$A$29,IF(H167='Категорія витрат'!$B$30,'Категорія витрат'!$A$30,IF(H167='Категорія витрат'!$B$31,'Категорія витрат'!$A$31,""))))))))))))))))))))))))))))))</f>
        <v/>
      </c>
      <c r="H167" s="837"/>
      <c r="I167" s="568"/>
      <c r="J167" s="71"/>
      <c r="K167" s="166">
        <f t="shared" si="37"/>
        <v>0</v>
      </c>
      <c r="L167" s="563"/>
      <c r="M167" s="564"/>
      <c r="N167" s="71">
        <f t="shared" si="38"/>
        <v>0</v>
      </c>
      <c r="O167" s="835">
        <f>IF(I167='Категорія витрат'!$G$2,ROUND(N167*0.22,2),IF(I167='Категорія витрат'!$G$4,ROUND(N167*0.22,2),IF(I167='Категорія витрат'!$G$5,ROUND(N167*0.22,2),IF(I167='Категорія витрат'!$G$3,ROUND(N167*0.0841,2),0))))</f>
        <v>0</v>
      </c>
      <c r="P167" s="565">
        <f t="shared" si="39"/>
        <v>0</v>
      </c>
      <c r="Q167" s="75"/>
      <c r="R167" s="75"/>
      <c r="S167" s="75"/>
      <c r="T167" s="75"/>
      <c r="U167" s="75"/>
      <c r="V167" s="75"/>
      <c r="W167" s="75"/>
      <c r="X167" s="75"/>
      <c r="Y167" s="75"/>
      <c r="Z167" s="75"/>
      <c r="AA167" s="75"/>
      <c r="AB167" s="75"/>
      <c r="AC167" s="167">
        <f t="shared" si="28"/>
        <v>0</v>
      </c>
      <c r="AD167" s="167">
        <f t="shared" si="29"/>
        <v>0</v>
      </c>
      <c r="AE167" s="167">
        <f t="shared" si="30"/>
        <v>0</v>
      </c>
      <c r="AF167" s="167">
        <f t="shared" si="31"/>
        <v>0</v>
      </c>
      <c r="AG167" s="167">
        <f t="shared" si="32"/>
        <v>0</v>
      </c>
      <c r="AH167" s="167">
        <f t="shared" si="33"/>
        <v>0</v>
      </c>
      <c r="AI167" s="167">
        <f t="shared" si="34"/>
        <v>0</v>
      </c>
      <c r="AJ167" s="167">
        <f t="shared" si="35"/>
        <v>0</v>
      </c>
      <c r="AK167" s="76"/>
      <c r="AL167" s="76"/>
      <c r="AM167" s="35"/>
    </row>
    <row r="168" spans="1:39" hidden="1">
      <c r="A168" s="20">
        <v>164</v>
      </c>
      <c r="B168" s="560" t="str">
        <f t="shared" si="36"/>
        <v>Альянс</v>
      </c>
      <c r="C168" s="561" t="s">
        <v>695</v>
      </c>
      <c r="D168" s="905"/>
      <c r="E168" s="905"/>
      <c r="F168" s="933"/>
      <c r="G168" s="562" t="str">
        <f>IF(H168='Категорія витрат'!$B$2,'Категорія витрат'!$A$2,IF(H168='Категорія витрат'!$B$3,'Категорія витрат'!$A$3,IF(H168='Категорія витрат'!$B$4,'Категорія витрат'!$A$4,IF(H168='Категорія витрат'!$B$5,'Категорія витрат'!$A$5,IF(H168='Категорія витрат'!$B$6,'Категорія витрат'!$A$6,IF(H168='Категорія витрат'!$B$7,'Категорія витрат'!$A$7,IF(H168='Категорія витрат'!$B$8,'Категорія витрат'!$A$8,IF(H168='Категорія витрат'!$B$9,'Категорія витрат'!$A$9,IF(H168='Категорія витрат'!$B$10,'Категорія витрат'!$A$10,IF(H168='Категорія витрат'!$B$11,'Категорія витрат'!$A$11,IF(H168='Категорія витрат'!$B$12,'Категорія витрат'!$A$12,IF(H168='Категорія витрат'!$B$13,'Категорія витрат'!$A$13,IF(H168='Категорія витрат'!$B$14,'Категорія витрат'!$A$14,IF(H168='Категорія витрат'!$B$15,'Категорія витрат'!$A$15,IF(H168='Категорія витрат'!$B$16,'Категорія витрат'!$A$16,IF(H168='Категорія витрат'!$B$17,'Категорія витрат'!$A$17,IF(H168='Категорія витрат'!$B$18,'Категорія витрат'!$A$18,IF(H168='Категорія витрат'!$B$19,'Категорія витрат'!$A$19,IF(H168='Категорія витрат'!$B$20,'Категорія витрат'!$A$20,IF(H168='Категорія витрат'!$B$21,'Категорія витрат'!$A$21,IF(H168='Категорія витрат'!$B$22,'Категорія витрат'!$A$22,IF(H168='Категорія витрат'!$B$23,'Категорія витрат'!$A$23,IF(H168='Категорія витрат'!$B$24,'Категорія витрат'!$A$24,IF(H168='Категорія витрат'!$B$25,'Категорія витрат'!$A$25,IF(H168='Категорія витрат'!$B$26,'Категорія витрат'!$A$26,IF(H168='Категорія витрат'!$B$27,'Категорія витрат'!$A$27,IF(H168='Категорія витрат'!$B$28,'Категорія витрат'!$A$28,IF(H168='Категорія витрат'!$B$29,'Категорія витрат'!$A$29,IF(H168='Категорія витрат'!$B$30,'Категорія витрат'!$A$30,IF(H168='Категорія витрат'!$B$31,'Категорія витрат'!$A$31,""))))))))))))))))))))))))))))))</f>
        <v/>
      </c>
      <c r="H168" s="837"/>
      <c r="I168" s="568"/>
      <c r="J168" s="71"/>
      <c r="K168" s="166">
        <f t="shared" si="37"/>
        <v>0</v>
      </c>
      <c r="L168" s="563"/>
      <c r="M168" s="564"/>
      <c r="N168" s="71">
        <f t="shared" si="38"/>
        <v>0</v>
      </c>
      <c r="O168" s="835">
        <f>IF(I168='Категорія витрат'!$G$2,ROUND(N168*0.22,2),IF(I168='Категорія витрат'!$G$4,ROUND(N168*0.22,2),IF(I168='Категорія витрат'!$G$5,ROUND(N168*0.22,2),IF(I168='Категорія витрат'!$G$3,ROUND(N168*0.0841,2),0))))</f>
        <v>0</v>
      </c>
      <c r="P168" s="565">
        <f t="shared" si="39"/>
        <v>0</v>
      </c>
      <c r="Q168" s="75"/>
      <c r="R168" s="75"/>
      <c r="S168" s="75"/>
      <c r="T168" s="75"/>
      <c r="U168" s="75"/>
      <c r="V168" s="75"/>
      <c r="W168" s="75"/>
      <c r="X168" s="75"/>
      <c r="Y168" s="75"/>
      <c r="Z168" s="75"/>
      <c r="AA168" s="75"/>
      <c r="AB168" s="75"/>
      <c r="AC168" s="167">
        <f t="shared" si="28"/>
        <v>0</v>
      </c>
      <c r="AD168" s="167">
        <f t="shared" si="29"/>
        <v>0</v>
      </c>
      <c r="AE168" s="167">
        <f t="shared" si="30"/>
        <v>0</v>
      </c>
      <c r="AF168" s="167">
        <f t="shared" si="31"/>
        <v>0</v>
      </c>
      <c r="AG168" s="167">
        <f t="shared" si="32"/>
        <v>0</v>
      </c>
      <c r="AH168" s="167">
        <f t="shared" si="33"/>
        <v>0</v>
      </c>
      <c r="AI168" s="167">
        <f t="shared" si="34"/>
        <v>0</v>
      </c>
      <c r="AJ168" s="167">
        <f t="shared" si="35"/>
        <v>0</v>
      </c>
      <c r="AK168" s="76"/>
      <c r="AL168" s="76"/>
      <c r="AM168" s="35"/>
    </row>
    <row r="169" spans="1:39" hidden="1">
      <c r="A169" s="20">
        <v>165</v>
      </c>
      <c r="B169" s="560" t="str">
        <f t="shared" si="36"/>
        <v>Альянс</v>
      </c>
      <c r="C169" s="561" t="s">
        <v>695</v>
      </c>
      <c r="D169" s="905"/>
      <c r="E169" s="905"/>
      <c r="F169" s="933"/>
      <c r="G169" s="562" t="str">
        <f>IF(H169='Категорія витрат'!$B$2,'Категорія витрат'!$A$2,IF(H169='Категорія витрат'!$B$3,'Категорія витрат'!$A$3,IF(H169='Категорія витрат'!$B$4,'Категорія витрат'!$A$4,IF(H169='Категорія витрат'!$B$5,'Категорія витрат'!$A$5,IF(H169='Категорія витрат'!$B$6,'Категорія витрат'!$A$6,IF(H169='Категорія витрат'!$B$7,'Категорія витрат'!$A$7,IF(H169='Категорія витрат'!$B$8,'Категорія витрат'!$A$8,IF(H169='Категорія витрат'!$B$9,'Категорія витрат'!$A$9,IF(H169='Категорія витрат'!$B$10,'Категорія витрат'!$A$10,IF(H169='Категорія витрат'!$B$11,'Категорія витрат'!$A$11,IF(H169='Категорія витрат'!$B$12,'Категорія витрат'!$A$12,IF(H169='Категорія витрат'!$B$13,'Категорія витрат'!$A$13,IF(H169='Категорія витрат'!$B$14,'Категорія витрат'!$A$14,IF(H169='Категорія витрат'!$B$15,'Категорія витрат'!$A$15,IF(H169='Категорія витрат'!$B$16,'Категорія витрат'!$A$16,IF(H169='Категорія витрат'!$B$17,'Категорія витрат'!$A$17,IF(H169='Категорія витрат'!$B$18,'Категорія витрат'!$A$18,IF(H169='Категорія витрат'!$B$19,'Категорія витрат'!$A$19,IF(H169='Категорія витрат'!$B$20,'Категорія витрат'!$A$20,IF(H169='Категорія витрат'!$B$21,'Категорія витрат'!$A$21,IF(H169='Категорія витрат'!$B$22,'Категорія витрат'!$A$22,IF(H169='Категорія витрат'!$B$23,'Категорія витрат'!$A$23,IF(H169='Категорія витрат'!$B$24,'Категорія витрат'!$A$24,IF(H169='Категорія витрат'!$B$25,'Категорія витрат'!$A$25,IF(H169='Категорія витрат'!$B$26,'Категорія витрат'!$A$26,IF(H169='Категорія витрат'!$B$27,'Категорія витрат'!$A$27,IF(H169='Категорія витрат'!$B$28,'Категорія витрат'!$A$28,IF(H169='Категорія витрат'!$B$29,'Категорія витрат'!$A$29,IF(H169='Категорія витрат'!$B$30,'Категорія витрат'!$A$30,IF(H169='Категорія витрат'!$B$31,'Категорія витрат'!$A$31,""))))))))))))))))))))))))))))))</f>
        <v/>
      </c>
      <c r="H169" s="837"/>
      <c r="I169" s="568"/>
      <c r="J169" s="71"/>
      <c r="K169" s="166">
        <f t="shared" si="37"/>
        <v>0</v>
      </c>
      <c r="L169" s="563"/>
      <c r="M169" s="564"/>
      <c r="N169" s="71">
        <f t="shared" si="38"/>
        <v>0</v>
      </c>
      <c r="O169" s="835">
        <f>IF(I169='Категорія витрат'!$G$2,ROUND(N169*0.22,2),IF(I169='Категорія витрат'!$G$4,ROUND(N169*0.22,2),IF(I169='Категорія витрат'!$G$5,ROUND(N169*0.22,2),IF(I169='Категорія витрат'!$G$3,ROUND(N169*0.0841,2),0))))</f>
        <v>0</v>
      </c>
      <c r="P169" s="565">
        <f t="shared" si="39"/>
        <v>0</v>
      </c>
      <c r="Q169" s="75"/>
      <c r="R169" s="75"/>
      <c r="S169" s="75"/>
      <c r="T169" s="75"/>
      <c r="U169" s="75"/>
      <c r="V169" s="75"/>
      <c r="W169" s="75"/>
      <c r="X169" s="75"/>
      <c r="Y169" s="75"/>
      <c r="Z169" s="75"/>
      <c r="AA169" s="75"/>
      <c r="AB169" s="75"/>
      <c r="AC169" s="167">
        <f t="shared" si="28"/>
        <v>0</v>
      </c>
      <c r="AD169" s="167">
        <f t="shared" si="29"/>
        <v>0</v>
      </c>
      <c r="AE169" s="167">
        <f t="shared" si="30"/>
        <v>0</v>
      </c>
      <c r="AF169" s="167">
        <f t="shared" si="31"/>
        <v>0</v>
      </c>
      <c r="AG169" s="167">
        <f t="shared" si="32"/>
        <v>0</v>
      </c>
      <c r="AH169" s="167">
        <f t="shared" si="33"/>
        <v>0</v>
      </c>
      <c r="AI169" s="167">
        <f t="shared" si="34"/>
        <v>0</v>
      </c>
      <c r="AJ169" s="167">
        <f t="shared" si="35"/>
        <v>0</v>
      </c>
      <c r="AK169" s="76"/>
      <c r="AL169" s="76"/>
      <c r="AM169" s="35"/>
    </row>
    <row r="170" spans="1:39" hidden="1">
      <c r="A170" s="20">
        <v>166</v>
      </c>
      <c r="B170" s="560" t="str">
        <f t="shared" si="36"/>
        <v>Альянс</v>
      </c>
      <c r="C170" s="561" t="s">
        <v>695</v>
      </c>
      <c r="D170" s="905"/>
      <c r="E170" s="905"/>
      <c r="F170" s="933"/>
      <c r="G170" s="562" t="str">
        <f>IF(H170='Категорія витрат'!$B$2,'Категорія витрат'!$A$2,IF(H170='Категорія витрат'!$B$3,'Категорія витрат'!$A$3,IF(H170='Категорія витрат'!$B$4,'Категорія витрат'!$A$4,IF(H170='Категорія витрат'!$B$5,'Категорія витрат'!$A$5,IF(H170='Категорія витрат'!$B$6,'Категорія витрат'!$A$6,IF(H170='Категорія витрат'!$B$7,'Категорія витрат'!$A$7,IF(H170='Категорія витрат'!$B$8,'Категорія витрат'!$A$8,IF(H170='Категорія витрат'!$B$9,'Категорія витрат'!$A$9,IF(H170='Категорія витрат'!$B$10,'Категорія витрат'!$A$10,IF(H170='Категорія витрат'!$B$11,'Категорія витрат'!$A$11,IF(H170='Категорія витрат'!$B$12,'Категорія витрат'!$A$12,IF(H170='Категорія витрат'!$B$13,'Категорія витрат'!$A$13,IF(H170='Категорія витрат'!$B$14,'Категорія витрат'!$A$14,IF(H170='Категорія витрат'!$B$15,'Категорія витрат'!$A$15,IF(H170='Категорія витрат'!$B$16,'Категорія витрат'!$A$16,IF(H170='Категорія витрат'!$B$17,'Категорія витрат'!$A$17,IF(H170='Категорія витрат'!$B$18,'Категорія витрат'!$A$18,IF(H170='Категорія витрат'!$B$19,'Категорія витрат'!$A$19,IF(H170='Категорія витрат'!$B$20,'Категорія витрат'!$A$20,IF(H170='Категорія витрат'!$B$21,'Категорія витрат'!$A$21,IF(H170='Категорія витрат'!$B$22,'Категорія витрат'!$A$22,IF(H170='Категорія витрат'!$B$23,'Категорія витрат'!$A$23,IF(H170='Категорія витрат'!$B$24,'Категорія витрат'!$A$24,IF(H170='Категорія витрат'!$B$25,'Категорія витрат'!$A$25,IF(H170='Категорія витрат'!$B$26,'Категорія витрат'!$A$26,IF(H170='Категорія витрат'!$B$27,'Категорія витрат'!$A$27,IF(H170='Категорія витрат'!$B$28,'Категорія витрат'!$A$28,IF(H170='Категорія витрат'!$B$29,'Категорія витрат'!$A$29,IF(H170='Категорія витрат'!$B$30,'Категорія витрат'!$A$30,IF(H170='Категорія витрат'!$B$31,'Категорія витрат'!$A$31,""))))))))))))))))))))))))))))))</f>
        <v/>
      </c>
      <c r="H170" s="837"/>
      <c r="I170" s="568"/>
      <c r="J170" s="71"/>
      <c r="K170" s="166">
        <f t="shared" si="37"/>
        <v>0</v>
      </c>
      <c r="L170" s="563"/>
      <c r="M170" s="564"/>
      <c r="N170" s="71">
        <f t="shared" si="38"/>
        <v>0</v>
      </c>
      <c r="O170" s="835">
        <f>IF(I170='Категорія витрат'!$G$2,ROUND(N170*0.22,2),IF(I170='Категорія витрат'!$G$4,ROUND(N170*0.22,2),IF(I170='Категорія витрат'!$G$5,ROUND(N170*0.22,2),IF(I170='Категорія витрат'!$G$3,ROUND(N170*0.0841,2),0))))</f>
        <v>0</v>
      </c>
      <c r="P170" s="565">
        <f t="shared" si="39"/>
        <v>0</v>
      </c>
      <c r="Q170" s="75"/>
      <c r="R170" s="75"/>
      <c r="S170" s="75"/>
      <c r="T170" s="75"/>
      <c r="U170" s="75"/>
      <c r="V170" s="75"/>
      <c r="W170" s="75"/>
      <c r="X170" s="75"/>
      <c r="Y170" s="75"/>
      <c r="Z170" s="75"/>
      <c r="AA170" s="75"/>
      <c r="AB170" s="75"/>
      <c r="AC170" s="167">
        <f t="shared" si="28"/>
        <v>0</v>
      </c>
      <c r="AD170" s="167">
        <f t="shared" si="29"/>
        <v>0</v>
      </c>
      <c r="AE170" s="167">
        <f t="shared" si="30"/>
        <v>0</v>
      </c>
      <c r="AF170" s="167">
        <f t="shared" si="31"/>
        <v>0</v>
      </c>
      <c r="AG170" s="167">
        <f t="shared" si="32"/>
        <v>0</v>
      </c>
      <c r="AH170" s="167">
        <f t="shared" si="33"/>
        <v>0</v>
      </c>
      <c r="AI170" s="167">
        <f t="shared" si="34"/>
        <v>0</v>
      </c>
      <c r="AJ170" s="167">
        <f t="shared" si="35"/>
        <v>0</v>
      </c>
      <c r="AK170" s="76"/>
      <c r="AL170" s="76"/>
      <c r="AM170" s="35"/>
    </row>
    <row r="171" spans="1:39" hidden="1">
      <c r="A171" s="20">
        <v>167</v>
      </c>
      <c r="B171" s="560" t="str">
        <f t="shared" si="36"/>
        <v>Альянс</v>
      </c>
      <c r="C171" s="561" t="s">
        <v>695</v>
      </c>
      <c r="D171" s="905"/>
      <c r="E171" s="905"/>
      <c r="F171" s="933"/>
      <c r="G171" s="562" t="str">
        <f>IF(H171='Категорія витрат'!$B$2,'Категорія витрат'!$A$2,IF(H171='Категорія витрат'!$B$3,'Категорія витрат'!$A$3,IF(H171='Категорія витрат'!$B$4,'Категорія витрат'!$A$4,IF(H171='Категорія витрат'!$B$5,'Категорія витрат'!$A$5,IF(H171='Категорія витрат'!$B$6,'Категорія витрат'!$A$6,IF(H171='Категорія витрат'!$B$7,'Категорія витрат'!$A$7,IF(H171='Категорія витрат'!$B$8,'Категорія витрат'!$A$8,IF(H171='Категорія витрат'!$B$9,'Категорія витрат'!$A$9,IF(H171='Категорія витрат'!$B$10,'Категорія витрат'!$A$10,IF(H171='Категорія витрат'!$B$11,'Категорія витрат'!$A$11,IF(H171='Категорія витрат'!$B$12,'Категорія витрат'!$A$12,IF(H171='Категорія витрат'!$B$13,'Категорія витрат'!$A$13,IF(H171='Категорія витрат'!$B$14,'Категорія витрат'!$A$14,IF(H171='Категорія витрат'!$B$15,'Категорія витрат'!$A$15,IF(H171='Категорія витрат'!$B$16,'Категорія витрат'!$A$16,IF(H171='Категорія витрат'!$B$17,'Категорія витрат'!$A$17,IF(H171='Категорія витрат'!$B$18,'Категорія витрат'!$A$18,IF(H171='Категорія витрат'!$B$19,'Категорія витрат'!$A$19,IF(H171='Категорія витрат'!$B$20,'Категорія витрат'!$A$20,IF(H171='Категорія витрат'!$B$21,'Категорія витрат'!$A$21,IF(H171='Категорія витрат'!$B$22,'Категорія витрат'!$A$22,IF(H171='Категорія витрат'!$B$23,'Категорія витрат'!$A$23,IF(H171='Категорія витрат'!$B$24,'Категорія витрат'!$A$24,IF(H171='Категорія витрат'!$B$25,'Категорія витрат'!$A$25,IF(H171='Категорія витрат'!$B$26,'Категорія витрат'!$A$26,IF(H171='Категорія витрат'!$B$27,'Категорія витрат'!$A$27,IF(H171='Категорія витрат'!$B$28,'Категорія витрат'!$A$28,IF(H171='Категорія витрат'!$B$29,'Категорія витрат'!$A$29,IF(H171='Категорія витрат'!$B$30,'Категорія витрат'!$A$30,IF(H171='Категорія витрат'!$B$31,'Категорія витрат'!$A$31,""))))))))))))))))))))))))))))))</f>
        <v/>
      </c>
      <c r="H171" s="837"/>
      <c r="I171" s="568"/>
      <c r="J171" s="71"/>
      <c r="K171" s="166">
        <f t="shared" si="37"/>
        <v>0</v>
      </c>
      <c r="L171" s="563"/>
      <c r="M171" s="564"/>
      <c r="N171" s="71">
        <f t="shared" si="38"/>
        <v>0</v>
      </c>
      <c r="O171" s="835">
        <f>IF(I171='Категорія витрат'!$G$2,ROUND(N171*0.22,2),IF(I171='Категорія витрат'!$G$4,ROUND(N171*0.22,2),IF(I171='Категорія витрат'!$G$5,ROUND(N171*0.22,2),IF(I171='Категорія витрат'!$G$3,ROUND(N171*0.0841,2),0))))</f>
        <v>0</v>
      </c>
      <c r="P171" s="565">
        <f t="shared" si="39"/>
        <v>0</v>
      </c>
      <c r="Q171" s="75"/>
      <c r="R171" s="75"/>
      <c r="S171" s="75"/>
      <c r="T171" s="75"/>
      <c r="U171" s="75"/>
      <c r="V171" s="75"/>
      <c r="W171" s="75"/>
      <c r="X171" s="75"/>
      <c r="Y171" s="75"/>
      <c r="Z171" s="75"/>
      <c r="AA171" s="75"/>
      <c r="AB171" s="75"/>
      <c r="AC171" s="167">
        <f t="shared" si="28"/>
        <v>0</v>
      </c>
      <c r="AD171" s="167">
        <f t="shared" si="29"/>
        <v>0</v>
      </c>
      <c r="AE171" s="167">
        <f t="shared" si="30"/>
        <v>0</v>
      </c>
      <c r="AF171" s="167">
        <f t="shared" si="31"/>
        <v>0</v>
      </c>
      <c r="AG171" s="167">
        <f t="shared" si="32"/>
        <v>0</v>
      </c>
      <c r="AH171" s="167">
        <f t="shared" si="33"/>
        <v>0</v>
      </c>
      <c r="AI171" s="167">
        <f t="shared" si="34"/>
        <v>0</v>
      </c>
      <c r="AJ171" s="167">
        <f t="shared" si="35"/>
        <v>0</v>
      </c>
      <c r="AK171" s="76"/>
      <c r="AL171" s="76"/>
      <c r="AM171" s="35"/>
    </row>
    <row r="172" spans="1:39" hidden="1">
      <c r="A172" s="20">
        <v>168</v>
      </c>
      <c r="B172" s="560" t="str">
        <f t="shared" si="36"/>
        <v>Альянс</v>
      </c>
      <c r="C172" s="561" t="s">
        <v>695</v>
      </c>
      <c r="D172" s="905"/>
      <c r="E172" s="905"/>
      <c r="F172" s="933"/>
      <c r="G172" s="562" t="str">
        <f>IF(H172='Категорія витрат'!$B$2,'Категорія витрат'!$A$2,IF(H172='Категорія витрат'!$B$3,'Категорія витрат'!$A$3,IF(H172='Категорія витрат'!$B$4,'Категорія витрат'!$A$4,IF(H172='Категорія витрат'!$B$5,'Категорія витрат'!$A$5,IF(H172='Категорія витрат'!$B$6,'Категорія витрат'!$A$6,IF(H172='Категорія витрат'!$B$7,'Категорія витрат'!$A$7,IF(H172='Категорія витрат'!$B$8,'Категорія витрат'!$A$8,IF(H172='Категорія витрат'!$B$9,'Категорія витрат'!$A$9,IF(H172='Категорія витрат'!$B$10,'Категорія витрат'!$A$10,IF(H172='Категорія витрат'!$B$11,'Категорія витрат'!$A$11,IF(H172='Категорія витрат'!$B$12,'Категорія витрат'!$A$12,IF(H172='Категорія витрат'!$B$13,'Категорія витрат'!$A$13,IF(H172='Категорія витрат'!$B$14,'Категорія витрат'!$A$14,IF(H172='Категорія витрат'!$B$15,'Категорія витрат'!$A$15,IF(H172='Категорія витрат'!$B$16,'Категорія витрат'!$A$16,IF(H172='Категорія витрат'!$B$17,'Категорія витрат'!$A$17,IF(H172='Категорія витрат'!$B$18,'Категорія витрат'!$A$18,IF(H172='Категорія витрат'!$B$19,'Категорія витрат'!$A$19,IF(H172='Категорія витрат'!$B$20,'Категорія витрат'!$A$20,IF(H172='Категорія витрат'!$B$21,'Категорія витрат'!$A$21,IF(H172='Категорія витрат'!$B$22,'Категорія витрат'!$A$22,IF(H172='Категорія витрат'!$B$23,'Категорія витрат'!$A$23,IF(H172='Категорія витрат'!$B$24,'Категорія витрат'!$A$24,IF(H172='Категорія витрат'!$B$25,'Категорія витрат'!$A$25,IF(H172='Категорія витрат'!$B$26,'Категорія витрат'!$A$26,IF(H172='Категорія витрат'!$B$27,'Категорія витрат'!$A$27,IF(H172='Категорія витрат'!$B$28,'Категорія витрат'!$A$28,IF(H172='Категорія витрат'!$B$29,'Категорія витрат'!$A$29,IF(H172='Категорія витрат'!$B$30,'Категорія витрат'!$A$30,IF(H172='Категорія витрат'!$B$31,'Категорія витрат'!$A$31,""))))))))))))))))))))))))))))))</f>
        <v/>
      </c>
      <c r="H172" s="837"/>
      <c r="I172" s="568"/>
      <c r="J172" s="71"/>
      <c r="K172" s="166">
        <f t="shared" si="37"/>
        <v>0</v>
      </c>
      <c r="L172" s="563"/>
      <c r="M172" s="564"/>
      <c r="N172" s="71">
        <f t="shared" si="38"/>
        <v>0</v>
      </c>
      <c r="O172" s="835">
        <f>IF(I172='Категорія витрат'!$G$2,ROUND(N172*0.22,2),IF(I172='Категорія витрат'!$G$4,ROUND(N172*0.22,2),IF(I172='Категорія витрат'!$G$5,ROUND(N172*0.22,2),IF(I172='Категорія витрат'!$G$3,ROUND(N172*0.0841,2),0))))</f>
        <v>0</v>
      </c>
      <c r="P172" s="565">
        <f t="shared" si="39"/>
        <v>0</v>
      </c>
      <c r="Q172" s="75"/>
      <c r="R172" s="75"/>
      <c r="S172" s="75"/>
      <c r="T172" s="75"/>
      <c r="U172" s="75"/>
      <c r="V172" s="75"/>
      <c r="W172" s="75"/>
      <c r="X172" s="75"/>
      <c r="Y172" s="75"/>
      <c r="Z172" s="75"/>
      <c r="AA172" s="75"/>
      <c r="AB172" s="75"/>
      <c r="AC172" s="167">
        <f t="shared" si="28"/>
        <v>0</v>
      </c>
      <c r="AD172" s="167">
        <f t="shared" si="29"/>
        <v>0</v>
      </c>
      <c r="AE172" s="167">
        <f t="shared" si="30"/>
        <v>0</v>
      </c>
      <c r="AF172" s="167">
        <f t="shared" si="31"/>
        <v>0</v>
      </c>
      <c r="AG172" s="167">
        <f t="shared" si="32"/>
        <v>0</v>
      </c>
      <c r="AH172" s="167">
        <f t="shared" si="33"/>
        <v>0</v>
      </c>
      <c r="AI172" s="167">
        <f t="shared" si="34"/>
        <v>0</v>
      </c>
      <c r="AJ172" s="167">
        <f t="shared" si="35"/>
        <v>0</v>
      </c>
      <c r="AK172" s="76"/>
      <c r="AL172" s="76"/>
      <c r="AM172" s="35"/>
    </row>
    <row r="173" spans="1:39" hidden="1">
      <c r="A173" s="20">
        <v>169</v>
      </c>
      <c r="B173" s="560" t="str">
        <f t="shared" si="36"/>
        <v>Альянс</v>
      </c>
      <c r="C173" s="561" t="s">
        <v>695</v>
      </c>
      <c r="D173" s="905"/>
      <c r="E173" s="905"/>
      <c r="F173" s="933"/>
      <c r="G173" s="562" t="str">
        <f>IF(H173='Категорія витрат'!$B$2,'Категорія витрат'!$A$2,IF(H173='Категорія витрат'!$B$3,'Категорія витрат'!$A$3,IF(H173='Категорія витрат'!$B$4,'Категорія витрат'!$A$4,IF(H173='Категорія витрат'!$B$5,'Категорія витрат'!$A$5,IF(H173='Категорія витрат'!$B$6,'Категорія витрат'!$A$6,IF(H173='Категорія витрат'!$B$7,'Категорія витрат'!$A$7,IF(H173='Категорія витрат'!$B$8,'Категорія витрат'!$A$8,IF(H173='Категорія витрат'!$B$9,'Категорія витрат'!$A$9,IF(H173='Категорія витрат'!$B$10,'Категорія витрат'!$A$10,IF(H173='Категорія витрат'!$B$11,'Категорія витрат'!$A$11,IF(H173='Категорія витрат'!$B$12,'Категорія витрат'!$A$12,IF(H173='Категорія витрат'!$B$13,'Категорія витрат'!$A$13,IF(H173='Категорія витрат'!$B$14,'Категорія витрат'!$A$14,IF(H173='Категорія витрат'!$B$15,'Категорія витрат'!$A$15,IF(H173='Категорія витрат'!$B$16,'Категорія витрат'!$A$16,IF(H173='Категорія витрат'!$B$17,'Категорія витрат'!$A$17,IF(H173='Категорія витрат'!$B$18,'Категорія витрат'!$A$18,IF(H173='Категорія витрат'!$B$19,'Категорія витрат'!$A$19,IF(H173='Категорія витрат'!$B$20,'Категорія витрат'!$A$20,IF(H173='Категорія витрат'!$B$21,'Категорія витрат'!$A$21,IF(H173='Категорія витрат'!$B$22,'Категорія витрат'!$A$22,IF(H173='Категорія витрат'!$B$23,'Категорія витрат'!$A$23,IF(H173='Категорія витрат'!$B$24,'Категорія витрат'!$A$24,IF(H173='Категорія витрат'!$B$25,'Категорія витрат'!$A$25,IF(H173='Категорія витрат'!$B$26,'Категорія витрат'!$A$26,IF(H173='Категорія витрат'!$B$27,'Категорія витрат'!$A$27,IF(H173='Категорія витрат'!$B$28,'Категорія витрат'!$A$28,IF(H173='Категорія витрат'!$B$29,'Категорія витрат'!$A$29,IF(H173='Категорія витрат'!$B$30,'Категорія витрат'!$A$30,IF(H173='Категорія витрат'!$B$31,'Категорія витрат'!$A$31,""))))))))))))))))))))))))))))))</f>
        <v/>
      </c>
      <c r="H173" s="837"/>
      <c r="I173" s="568"/>
      <c r="J173" s="71"/>
      <c r="K173" s="166">
        <f t="shared" si="37"/>
        <v>0</v>
      </c>
      <c r="L173" s="563"/>
      <c r="M173" s="564"/>
      <c r="N173" s="71">
        <f t="shared" si="38"/>
        <v>0</v>
      </c>
      <c r="O173" s="835">
        <f>IF(I173='Категорія витрат'!$G$2,ROUND(N173*0.22,2),IF(I173='Категорія витрат'!$G$4,ROUND(N173*0.22,2),IF(I173='Категорія витрат'!$G$5,ROUND(N173*0.22,2),IF(I173='Категорія витрат'!$G$3,ROUND(N173*0.0841,2),0))))</f>
        <v>0</v>
      </c>
      <c r="P173" s="565">
        <f t="shared" si="39"/>
        <v>0</v>
      </c>
      <c r="Q173" s="75"/>
      <c r="R173" s="75"/>
      <c r="S173" s="75"/>
      <c r="T173" s="75"/>
      <c r="U173" s="75"/>
      <c r="V173" s="75"/>
      <c r="W173" s="75"/>
      <c r="X173" s="75"/>
      <c r="Y173" s="75"/>
      <c r="Z173" s="75"/>
      <c r="AA173" s="75"/>
      <c r="AB173" s="75"/>
      <c r="AC173" s="167">
        <f t="shared" si="28"/>
        <v>0</v>
      </c>
      <c r="AD173" s="167">
        <f t="shared" si="29"/>
        <v>0</v>
      </c>
      <c r="AE173" s="167">
        <f t="shared" si="30"/>
        <v>0</v>
      </c>
      <c r="AF173" s="167">
        <f t="shared" si="31"/>
        <v>0</v>
      </c>
      <c r="AG173" s="167">
        <f t="shared" si="32"/>
        <v>0</v>
      </c>
      <c r="AH173" s="167">
        <f t="shared" si="33"/>
        <v>0</v>
      </c>
      <c r="AI173" s="167">
        <f t="shared" si="34"/>
        <v>0</v>
      </c>
      <c r="AJ173" s="167">
        <f t="shared" si="35"/>
        <v>0</v>
      </c>
      <c r="AK173" s="76"/>
      <c r="AL173" s="76"/>
      <c r="AM173" s="35"/>
    </row>
    <row r="174" spans="1:39" hidden="1">
      <c r="A174" s="20">
        <v>170</v>
      </c>
      <c r="B174" s="560" t="str">
        <f t="shared" si="36"/>
        <v>Альянс</v>
      </c>
      <c r="C174" s="561" t="s">
        <v>695</v>
      </c>
      <c r="D174" s="905"/>
      <c r="E174" s="905"/>
      <c r="F174" s="933"/>
      <c r="G174" s="562" t="str">
        <f>IF(H174='Категорія витрат'!$B$2,'Категорія витрат'!$A$2,IF(H174='Категорія витрат'!$B$3,'Категорія витрат'!$A$3,IF(H174='Категорія витрат'!$B$4,'Категорія витрат'!$A$4,IF(H174='Категорія витрат'!$B$5,'Категорія витрат'!$A$5,IF(H174='Категорія витрат'!$B$6,'Категорія витрат'!$A$6,IF(H174='Категорія витрат'!$B$7,'Категорія витрат'!$A$7,IF(H174='Категорія витрат'!$B$8,'Категорія витрат'!$A$8,IF(H174='Категорія витрат'!$B$9,'Категорія витрат'!$A$9,IF(H174='Категорія витрат'!$B$10,'Категорія витрат'!$A$10,IF(H174='Категорія витрат'!$B$11,'Категорія витрат'!$A$11,IF(H174='Категорія витрат'!$B$12,'Категорія витрат'!$A$12,IF(H174='Категорія витрат'!$B$13,'Категорія витрат'!$A$13,IF(H174='Категорія витрат'!$B$14,'Категорія витрат'!$A$14,IF(H174='Категорія витрат'!$B$15,'Категорія витрат'!$A$15,IF(H174='Категорія витрат'!$B$16,'Категорія витрат'!$A$16,IF(H174='Категорія витрат'!$B$17,'Категорія витрат'!$A$17,IF(H174='Категорія витрат'!$B$18,'Категорія витрат'!$A$18,IF(H174='Категорія витрат'!$B$19,'Категорія витрат'!$A$19,IF(H174='Категорія витрат'!$B$20,'Категорія витрат'!$A$20,IF(H174='Категорія витрат'!$B$21,'Категорія витрат'!$A$21,IF(H174='Категорія витрат'!$B$22,'Категорія витрат'!$A$22,IF(H174='Категорія витрат'!$B$23,'Категорія витрат'!$A$23,IF(H174='Категорія витрат'!$B$24,'Категорія витрат'!$A$24,IF(H174='Категорія витрат'!$B$25,'Категорія витрат'!$A$25,IF(H174='Категорія витрат'!$B$26,'Категорія витрат'!$A$26,IF(H174='Категорія витрат'!$B$27,'Категорія витрат'!$A$27,IF(H174='Категорія витрат'!$B$28,'Категорія витрат'!$A$28,IF(H174='Категорія витрат'!$B$29,'Категорія витрат'!$A$29,IF(H174='Категорія витрат'!$B$30,'Категорія витрат'!$A$30,IF(H174='Категорія витрат'!$B$31,'Категорія витрат'!$A$31,""))))))))))))))))))))))))))))))</f>
        <v/>
      </c>
      <c r="H174" s="837"/>
      <c r="I174" s="568"/>
      <c r="J174" s="71"/>
      <c r="K174" s="166">
        <f t="shared" si="37"/>
        <v>0</v>
      </c>
      <c r="L174" s="563"/>
      <c r="M174" s="564"/>
      <c r="N174" s="71">
        <f t="shared" si="38"/>
        <v>0</v>
      </c>
      <c r="O174" s="835">
        <f>IF(I174='Категорія витрат'!$G$2,ROUND(N174*0.22,2),IF(I174='Категорія витрат'!$G$4,ROUND(N174*0.22,2),IF(I174='Категорія витрат'!$G$5,ROUND(N174*0.22,2),IF(I174='Категорія витрат'!$G$3,ROUND(N174*0.0841,2),0))))</f>
        <v>0</v>
      </c>
      <c r="P174" s="565">
        <f t="shared" si="39"/>
        <v>0</v>
      </c>
      <c r="Q174" s="75"/>
      <c r="R174" s="75"/>
      <c r="S174" s="75"/>
      <c r="T174" s="75"/>
      <c r="U174" s="75"/>
      <c r="V174" s="75"/>
      <c r="W174" s="75"/>
      <c r="X174" s="75"/>
      <c r="Y174" s="75"/>
      <c r="Z174" s="75"/>
      <c r="AA174" s="75"/>
      <c r="AB174" s="75"/>
      <c r="AC174" s="167">
        <f t="shared" si="28"/>
        <v>0</v>
      </c>
      <c r="AD174" s="167">
        <f t="shared" si="29"/>
        <v>0</v>
      </c>
      <c r="AE174" s="167">
        <f t="shared" si="30"/>
        <v>0</v>
      </c>
      <c r="AF174" s="167">
        <f t="shared" si="31"/>
        <v>0</v>
      </c>
      <c r="AG174" s="167">
        <f t="shared" si="32"/>
        <v>0</v>
      </c>
      <c r="AH174" s="167">
        <f t="shared" si="33"/>
        <v>0</v>
      </c>
      <c r="AI174" s="167">
        <f t="shared" si="34"/>
        <v>0</v>
      </c>
      <c r="AJ174" s="167">
        <f t="shared" si="35"/>
        <v>0</v>
      </c>
      <c r="AK174" s="76"/>
      <c r="AL174" s="76"/>
      <c r="AM174" s="35"/>
    </row>
    <row r="175" spans="1:39" hidden="1">
      <c r="A175" s="20">
        <v>171</v>
      </c>
      <c r="B175" s="560" t="str">
        <f t="shared" si="36"/>
        <v>Альянс</v>
      </c>
      <c r="C175" s="561" t="s">
        <v>695</v>
      </c>
      <c r="D175" s="905"/>
      <c r="E175" s="905"/>
      <c r="F175" s="933"/>
      <c r="G175" s="562" t="str">
        <f>IF(H175='Категорія витрат'!$B$2,'Категорія витрат'!$A$2,IF(H175='Категорія витрат'!$B$3,'Категорія витрат'!$A$3,IF(H175='Категорія витрат'!$B$4,'Категорія витрат'!$A$4,IF(H175='Категорія витрат'!$B$5,'Категорія витрат'!$A$5,IF(H175='Категорія витрат'!$B$6,'Категорія витрат'!$A$6,IF(H175='Категорія витрат'!$B$7,'Категорія витрат'!$A$7,IF(H175='Категорія витрат'!$B$8,'Категорія витрат'!$A$8,IF(H175='Категорія витрат'!$B$9,'Категорія витрат'!$A$9,IF(H175='Категорія витрат'!$B$10,'Категорія витрат'!$A$10,IF(H175='Категорія витрат'!$B$11,'Категорія витрат'!$A$11,IF(H175='Категорія витрат'!$B$12,'Категорія витрат'!$A$12,IF(H175='Категорія витрат'!$B$13,'Категорія витрат'!$A$13,IF(H175='Категорія витрат'!$B$14,'Категорія витрат'!$A$14,IF(H175='Категорія витрат'!$B$15,'Категорія витрат'!$A$15,IF(H175='Категорія витрат'!$B$16,'Категорія витрат'!$A$16,IF(H175='Категорія витрат'!$B$17,'Категорія витрат'!$A$17,IF(H175='Категорія витрат'!$B$18,'Категорія витрат'!$A$18,IF(H175='Категорія витрат'!$B$19,'Категорія витрат'!$A$19,IF(H175='Категорія витрат'!$B$20,'Категорія витрат'!$A$20,IF(H175='Категорія витрат'!$B$21,'Категорія витрат'!$A$21,IF(H175='Категорія витрат'!$B$22,'Категорія витрат'!$A$22,IF(H175='Категорія витрат'!$B$23,'Категорія витрат'!$A$23,IF(H175='Категорія витрат'!$B$24,'Категорія витрат'!$A$24,IF(H175='Категорія витрат'!$B$25,'Категорія витрат'!$A$25,IF(H175='Категорія витрат'!$B$26,'Категорія витрат'!$A$26,IF(H175='Категорія витрат'!$B$27,'Категорія витрат'!$A$27,IF(H175='Категорія витрат'!$B$28,'Категорія витрат'!$A$28,IF(H175='Категорія витрат'!$B$29,'Категорія витрат'!$A$29,IF(H175='Категорія витрат'!$B$30,'Категорія витрат'!$A$30,IF(H175='Категорія витрат'!$B$31,'Категорія витрат'!$A$31,""))))))))))))))))))))))))))))))</f>
        <v/>
      </c>
      <c r="H175" s="837"/>
      <c r="I175" s="568"/>
      <c r="J175" s="71"/>
      <c r="K175" s="166">
        <f t="shared" si="37"/>
        <v>0</v>
      </c>
      <c r="L175" s="563"/>
      <c r="M175" s="564"/>
      <c r="N175" s="71">
        <f t="shared" si="38"/>
        <v>0</v>
      </c>
      <c r="O175" s="835">
        <f>IF(I175='Категорія витрат'!$G$2,ROUND(N175*0.22,2),IF(I175='Категорія витрат'!$G$4,ROUND(N175*0.22,2),IF(I175='Категорія витрат'!$G$5,ROUND(N175*0.22,2),IF(I175='Категорія витрат'!$G$3,ROUND(N175*0.0841,2),0))))</f>
        <v>0</v>
      </c>
      <c r="P175" s="565">
        <f t="shared" si="39"/>
        <v>0</v>
      </c>
      <c r="Q175" s="75"/>
      <c r="R175" s="75"/>
      <c r="S175" s="75"/>
      <c r="T175" s="75"/>
      <c r="U175" s="75"/>
      <c r="V175" s="75"/>
      <c r="W175" s="75"/>
      <c r="X175" s="75"/>
      <c r="Y175" s="75"/>
      <c r="Z175" s="75"/>
      <c r="AA175" s="75"/>
      <c r="AB175" s="75"/>
      <c r="AC175" s="167">
        <f t="shared" si="28"/>
        <v>0</v>
      </c>
      <c r="AD175" s="167">
        <f t="shared" si="29"/>
        <v>0</v>
      </c>
      <c r="AE175" s="167">
        <f t="shared" si="30"/>
        <v>0</v>
      </c>
      <c r="AF175" s="167">
        <f t="shared" si="31"/>
        <v>0</v>
      </c>
      <c r="AG175" s="167">
        <f t="shared" si="32"/>
        <v>0</v>
      </c>
      <c r="AH175" s="167">
        <f t="shared" si="33"/>
        <v>0</v>
      </c>
      <c r="AI175" s="167">
        <f t="shared" si="34"/>
        <v>0</v>
      </c>
      <c r="AJ175" s="167">
        <f t="shared" si="35"/>
        <v>0</v>
      </c>
      <c r="AK175" s="76"/>
      <c r="AL175" s="76"/>
      <c r="AM175" s="35"/>
    </row>
    <row r="176" spans="1:39" hidden="1">
      <c r="A176" s="20">
        <v>172</v>
      </c>
      <c r="B176" s="560" t="str">
        <f t="shared" si="36"/>
        <v>Альянс</v>
      </c>
      <c r="C176" s="561" t="s">
        <v>695</v>
      </c>
      <c r="D176" s="905"/>
      <c r="E176" s="905"/>
      <c r="F176" s="933"/>
      <c r="G176" s="562" t="str">
        <f>IF(H176='Категорія витрат'!$B$2,'Категорія витрат'!$A$2,IF(H176='Категорія витрат'!$B$3,'Категорія витрат'!$A$3,IF(H176='Категорія витрат'!$B$4,'Категорія витрат'!$A$4,IF(H176='Категорія витрат'!$B$5,'Категорія витрат'!$A$5,IF(H176='Категорія витрат'!$B$6,'Категорія витрат'!$A$6,IF(H176='Категорія витрат'!$B$7,'Категорія витрат'!$A$7,IF(H176='Категорія витрат'!$B$8,'Категорія витрат'!$A$8,IF(H176='Категорія витрат'!$B$9,'Категорія витрат'!$A$9,IF(H176='Категорія витрат'!$B$10,'Категорія витрат'!$A$10,IF(H176='Категорія витрат'!$B$11,'Категорія витрат'!$A$11,IF(H176='Категорія витрат'!$B$12,'Категорія витрат'!$A$12,IF(H176='Категорія витрат'!$B$13,'Категорія витрат'!$A$13,IF(H176='Категорія витрат'!$B$14,'Категорія витрат'!$A$14,IF(H176='Категорія витрат'!$B$15,'Категорія витрат'!$A$15,IF(H176='Категорія витрат'!$B$16,'Категорія витрат'!$A$16,IF(H176='Категорія витрат'!$B$17,'Категорія витрат'!$A$17,IF(H176='Категорія витрат'!$B$18,'Категорія витрат'!$A$18,IF(H176='Категорія витрат'!$B$19,'Категорія витрат'!$A$19,IF(H176='Категорія витрат'!$B$20,'Категорія витрат'!$A$20,IF(H176='Категорія витрат'!$B$21,'Категорія витрат'!$A$21,IF(H176='Категорія витрат'!$B$22,'Категорія витрат'!$A$22,IF(H176='Категорія витрат'!$B$23,'Категорія витрат'!$A$23,IF(H176='Категорія витрат'!$B$24,'Категорія витрат'!$A$24,IF(H176='Категорія витрат'!$B$25,'Категорія витрат'!$A$25,IF(H176='Категорія витрат'!$B$26,'Категорія витрат'!$A$26,IF(H176='Категорія витрат'!$B$27,'Категорія витрат'!$A$27,IF(H176='Категорія витрат'!$B$28,'Категорія витрат'!$A$28,IF(H176='Категорія витрат'!$B$29,'Категорія витрат'!$A$29,IF(H176='Категорія витрат'!$B$30,'Категорія витрат'!$A$30,IF(H176='Категорія витрат'!$B$31,'Категорія витрат'!$A$31,""))))))))))))))))))))))))))))))</f>
        <v/>
      </c>
      <c r="H176" s="837"/>
      <c r="I176" s="568"/>
      <c r="J176" s="71"/>
      <c r="K176" s="166">
        <f t="shared" si="37"/>
        <v>0</v>
      </c>
      <c r="L176" s="563"/>
      <c r="M176" s="564"/>
      <c r="N176" s="71">
        <f t="shared" si="38"/>
        <v>0</v>
      </c>
      <c r="O176" s="835">
        <f>IF(I176='Категорія витрат'!$G$2,ROUND(N176*0.22,2),IF(I176='Категорія витрат'!$G$4,ROUND(N176*0.22,2),IF(I176='Категорія витрат'!$G$5,ROUND(N176*0.22,2),IF(I176='Категорія витрат'!$G$3,ROUND(N176*0.0841,2),0))))</f>
        <v>0</v>
      </c>
      <c r="P176" s="565">
        <f t="shared" si="39"/>
        <v>0</v>
      </c>
      <c r="Q176" s="75"/>
      <c r="R176" s="75"/>
      <c r="S176" s="75"/>
      <c r="T176" s="75"/>
      <c r="U176" s="75"/>
      <c r="V176" s="75"/>
      <c r="W176" s="75"/>
      <c r="X176" s="75"/>
      <c r="Y176" s="75"/>
      <c r="Z176" s="75"/>
      <c r="AA176" s="75"/>
      <c r="AB176" s="75"/>
      <c r="AC176" s="167">
        <f t="shared" si="28"/>
        <v>0</v>
      </c>
      <c r="AD176" s="167">
        <f t="shared" si="29"/>
        <v>0</v>
      </c>
      <c r="AE176" s="167">
        <f t="shared" si="30"/>
        <v>0</v>
      </c>
      <c r="AF176" s="167">
        <f t="shared" si="31"/>
        <v>0</v>
      </c>
      <c r="AG176" s="167">
        <f t="shared" si="32"/>
        <v>0</v>
      </c>
      <c r="AH176" s="167">
        <f t="shared" si="33"/>
        <v>0</v>
      </c>
      <c r="AI176" s="167">
        <f t="shared" si="34"/>
        <v>0</v>
      </c>
      <c r="AJ176" s="167">
        <f t="shared" si="35"/>
        <v>0</v>
      </c>
      <c r="AK176" s="76"/>
      <c r="AL176" s="76"/>
      <c r="AM176" s="35"/>
    </row>
    <row r="177" spans="1:39" hidden="1">
      <c r="A177" s="20">
        <v>173</v>
      </c>
      <c r="B177" s="560" t="str">
        <f t="shared" si="36"/>
        <v>Альянс</v>
      </c>
      <c r="C177" s="561" t="s">
        <v>695</v>
      </c>
      <c r="D177" s="905"/>
      <c r="E177" s="905"/>
      <c r="F177" s="933"/>
      <c r="G177" s="562" t="str">
        <f>IF(H177='Категорія витрат'!$B$2,'Категорія витрат'!$A$2,IF(H177='Категорія витрат'!$B$3,'Категорія витрат'!$A$3,IF(H177='Категорія витрат'!$B$4,'Категорія витрат'!$A$4,IF(H177='Категорія витрат'!$B$5,'Категорія витрат'!$A$5,IF(H177='Категорія витрат'!$B$6,'Категорія витрат'!$A$6,IF(H177='Категорія витрат'!$B$7,'Категорія витрат'!$A$7,IF(H177='Категорія витрат'!$B$8,'Категорія витрат'!$A$8,IF(H177='Категорія витрат'!$B$9,'Категорія витрат'!$A$9,IF(H177='Категорія витрат'!$B$10,'Категорія витрат'!$A$10,IF(H177='Категорія витрат'!$B$11,'Категорія витрат'!$A$11,IF(H177='Категорія витрат'!$B$12,'Категорія витрат'!$A$12,IF(H177='Категорія витрат'!$B$13,'Категорія витрат'!$A$13,IF(H177='Категорія витрат'!$B$14,'Категорія витрат'!$A$14,IF(H177='Категорія витрат'!$B$15,'Категорія витрат'!$A$15,IF(H177='Категорія витрат'!$B$16,'Категорія витрат'!$A$16,IF(H177='Категорія витрат'!$B$17,'Категорія витрат'!$A$17,IF(H177='Категорія витрат'!$B$18,'Категорія витрат'!$A$18,IF(H177='Категорія витрат'!$B$19,'Категорія витрат'!$A$19,IF(H177='Категорія витрат'!$B$20,'Категорія витрат'!$A$20,IF(H177='Категорія витрат'!$B$21,'Категорія витрат'!$A$21,IF(H177='Категорія витрат'!$B$22,'Категорія витрат'!$A$22,IF(H177='Категорія витрат'!$B$23,'Категорія витрат'!$A$23,IF(H177='Категорія витрат'!$B$24,'Категорія витрат'!$A$24,IF(H177='Категорія витрат'!$B$25,'Категорія витрат'!$A$25,IF(H177='Категорія витрат'!$B$26,'Категорія витрат'!$A$26,IF(H177='Категорія витрат'!$B$27,'Категорія витрат'!$A$27,IF(H177='Категорія витрат'!$B$28,'Категорія витрат'!$A$28,IF(H177='Категорія витрат'!$B$29,'Категорія витрат'!$A$29,IF(H177='Категорія витрат'!$B$30,'Категорія витрат'!$A$30,IF(H177='Категорія витрат'!$B$31,'Категорія витрат'!$A$31,""))))))))))))))))))))))))))))))</f>
        <v/>
      </c>
      <c r="H177" s="837"/>
      <c r="I177" s="568"/>
      <c r="J177" s="71"/>
      <c r="K177" s="166">
        <f t="shared" si="37"/>
        <v>0</v>
      </c>
      <c r="L177" s="563"/>
      <c r="M177" s="564"/>
      <c r="N177" s="71">
        <f t="shared" si="38"/>
        <v>0</v>
      </c>
      <c r="O177" s="835">
        <f>IF(I177='Категорія витрат'!$G$2,ROUND(N177*0.22,2),IF(I177='Категорія витрат'!$G$4,ROUND(N177*0.22,2),IF(I177='Категорія витрат'!$G$5,ROUND(N177*0.22,2),IF(I177='Категорія витрат'!$G$3,ROUND(N177*0.0841,2),0))))</f>
        <v>0</v>
      </c>
      <c r="P177" s="565">
        <f t="shared" si="39"/>
        <v>0</v>
      </c>
      <c r="Q177" s="75"/>
      <c r="R177" s="75"/>
      <c r="S177" s="75"/>
      <c r="T177" s="75"/>
      <c r="U177" s="75"/>
      <c r="V177" s="75"/>
      <c r="W177" s="75"/>
      <c r="X177" s="75"/>
      <c r="Y177" s="75"/>
      <c r="Z177" s="75"/>
      <c r="AA177" s="75"/>
      <c r="AB177" s="75"/>
      <c r="AC177" s="167">
        <f t="shared" si="28"/>
        <v>0</v>
      </c>
      <c r="AD177" s="167">
        <f t="shared" si="29"/>
        <v>0</v>
      </c>
      <c r="AE177" s="167">
        <f t="shared" si="30"/>
        <v>0</v>
      </c>
      <c r="AF177" s="167">
        <f t="shared" si="31"/>
        <v>0</v>
      </c>
      <c r="AG177" s="167">
        <f t="shared" si="32"/>
        <v>0</v>
      </c>
      <c r="AH177" s="167">
        <f t="shared" si="33"/>
        <v>0</v>
      </c>
      <c r="AI177" s="167">
        <f t="shared" si="34"/>
        <v>0</v>
      </c>
      <c r="AJ177" s="167">
        <f t="shared" si="35"/>
        <v>0</v>
      </c>
      <c r="AK177" s="76"/>
      <c r="AL177" s="76"/>
      <c r="AM177" s="35"/>
    </row>
    <row r="178" spans="1:39" hidden="1">
      <c r="A178" s="20">
        <v>174</v>
      </c>
      <c r="B178" s="560" t="str">
        <f t="shared" si="36"/>
        <v>Альянс</v>
      </c>
      <c r="C178" s="561" t="s">
        <v>695</v>
      </c>
      <c r="D178" s="905"/>
      <c r="E178" s="905"/>
      <c r="F178" s="933"/>
      <c r="G178" s="562" t="str">
        <f>IF(H178='Категорія витрат'!$B$2,'Категорія витрат'!$A$2,IF(H178='Категорія витрат'!$B$3,'Категорія витрат'!$A$3,IF(H178='Категорія витрат'!$B$4,'Категорія витрат'!$A$4,IF(H178='Категорія витрат'!$B$5,'Категорія витрат'!$A$5,IF(H178='Категорія витрат'!$B$6,'Категорія витрат'!$A$6,IF(H178='Категорія витрат'!$B$7,'Категорія витрат'!$A$7,IF(H178='Категорія витрат'!$B$8,'Категорія витрат'!$A$8,IF(H178='Категорія витрат'!$B$9,'Категорія витрат'!$A$9,IF(H178='Категорія витрат'!$B$10,'Категорія витрат'!$A$10,IF(H178='Категорія витрат'!$B$11,'Категорія витрат'!$A$11,IF(H178='Категорія витрат'!$B$12,'Категорія витрат'!$A$12,IF(H178='Категорія витрат'!$B$13,'Категорія витрат'!$A$13,IF(H178='Категорія витрат'!$B$14,'Категорія витрат'!$A$14,IF(H178='Категорія витрат'!$B$15,'Категорія витрат'!$A$15,IF(H178='Категорія витрат'!$B$16,'Категорія витрат'!$A$16,IF(H178='Категорія витрат'!$B$17,'Категорія витрат'!$A$17,IF(H178='Категорія витрат'!$B$18,'Категорія витрат'!$A$18,IF(H178='Категорія витрат'!$B$19,'Категорія витрат'!$A$19,IF(H178='Категорія витрат'!$B$20,'Категорія витрат'!$A$20,IF(H178='Категорія витрат'!$B$21,'Категорія витрат'!$A$21,IF(H178='Категорія витрат'!$B$22,'Категорія витрат'!$A$22,IF(H178='Категорія витрат'!$B$23,'Категорія витрат'!$A$23,IF(H178='Категорія витрат'!$B$24,'Категорія витрат'!$A$24,IF(H178='Категорія витрат'!$B$25,'Категорія витрат'!$A$25,IF(H178='Категорія витрат'!$B$26,'Категорія витрат'!$A$26,IF(H178='Категорія витрат'!$B$27,'Категорія витрат'!$A$27,IF(H178='Категорія витрат'!$B$28,'Категорія витрат'!$A$28,IF(H178='Категорія витрат'!$B$29,'Категорія витрат'!$A$29,IF(H178='Категорія витрат'!$B$30,'Категорія витрат'!$A$30,IF(H178='Категорія витрат'!$B$31,'Категорія витрат'!$A$31,""))))))))))))))))))))))))))))))</f>
        <v/>
      </c>
      <c r="H178" s="837"/>
      <c r="I178" s="568"/>
      <c r="J178" s="71"/>
      <c r="K178" s="166">
        <f t="shared" si="37"/>
        <v>0</v>
      </c>
      <c r="L178" s="563"/>
      <c r="M178" s="564"/>
      <c r="N178" s="71">
        <f t="shared" si="38"/>
        <v>0</v>
      </c>
      <c r="O178" s="835">
        <f>IF(I178='Категорія витрат'!$G$2,ROUND(N178*0.22,2),IF(I178='Категорія витрат'!$G$4,ROUND(N178*0.22,2),IF(I178='Категорія витрат'!$G$5,ROUND(N178*0.22,2),IF(I178='Категорія витрат'!$G$3,ROUND(N178*0.0841,2),0))))</f>
        <v>0</v>
      </c>
      <c r="P178" s="565">
        <f t="shared" si="39"/>
        <v>0</v>
      </c>
      <c r="Q178" s="75"/>
      <c r="R178" s="75"/>
      <c r="S178" s="75"/>
      <c r="T178" s="75"/>
      <c r="U178" s="75"/>
      <c r="V178" s="75"/>
      <c r="W178" s="75"/>
      <c r="X178" s="75"/>
      <c r="Y178" s="75"/>
      <c r="Z178" s="75"/>
      <c r="AA178" s="75"/>
      <c r="AB178" s="75"/>
      <c r="AC178" s="167">
        <f t="shared" si="28"/>
        <v>0</v>
      </c>
      <c r="AD178" s="167">
        <f t="shared" si="29"/>
        <v>0</v>
      </c>
      <c r="AE178" s="167">
        <f t="shared" si="30"/>
        <v>0</v>
      </c>
      <c r="AF178" s="167">
        <f t="shared" si="31"/>
        <v>0</v>
      </c>
      <c r="AG178" s="167">
        <f t="shared" si="32"/>
        <v>0</v>
      </c>
      <c r="AH178" s="167">
        <f t="shared" si="33"/>
        <v>0</v>
      </c>
      <c r="AI178" s="167">
        <f t="shared" si="34"/>
        <v>0</v>
      </c>
      <c r="AJ178" s="167">
        <f t="shared" si="35"/>
        <v>0</v>
      </c>
      <c r="AK178" s="76"/>
      <c r="AL178" s="76"/>
      <c r="AM178" s="35"/>
    </row>
    <row r="179" spans="1:39" hidden="1">
      <c r="A179" s="20">
        <v>175</v>
      </c>
      <c r="B179" s="560" t="str">
        <f t="shared" si="36"/>
        <v>Альянс</v>
      </c>
      <c r="C179" s="561" t="s">
        <v>695</v>
      </c>
      <c r="D179" s="905"/>
      <c r="E179" s="905"/>
      <c r="F179" s="933"/>
      <c r="G179" s="562" t="str">
        <f>IF(H179='Категорія витрат'!$B$2,'Категорія витрат'!$A$2,IF(H179='Категорія витрат'!$B$3,'Категорія витрат'!$A$3,IF(H179='Категорія витрат'!$B$4,'Категорія витрат'!$A$4,IF(H179='Категорія витрат'!$B$5,'Категорія витрат'!$A$5,IF(H179='Категорія витрат'!$B$6,'Категорія витрат'!$A$6,IF(H179='Категорія витрат'!$B$7,'Категорія витрат'!$A$7,IF(H179='Категорія витрат'!$B$8,'Категорія витрат'!$A$8,IF(H179='Категорія витрат'!$B$9,'Категорія витрат'!$A$9,IF(H179='Категорія витрат'!$B$10,'Категорія витрат'!$A$10,IF(H179='Категорія витрат'!$B$11,'Категорія витрат'!$A$11,IF(H179='Категорія витрат'!$B$12,'Категорія витрат'!$A$12,IF(H179='Категорія витрат'!$B$13,'Категорія витрат'!$A$13,IF(H179='Категорія витрат'!$B$14,'Категорія витрат'!$A$14,IF(H179='Категорія витрат'!$B$15,'Категорія витрат'!$A$15,IF(H179='Категорія витрат'!$B$16,'Категорія витрат'!$A$16,IF(H179='Категорія витрат'!$B$17,'Категорія витрат'!$A$17,IF(H179='Категорія витрат'!$B$18,'Категорія витрат'!$A$18,IF(H179='Категорія витрат'!$B$19,'Категорія витрат'!$A$19,IF(H179='Категорія витрат'!$B$20,'Категорія витрат'!$A$20,IF(H179='Категорія витрат'!$B$21,'Категорія витрат'!$A$21,IF(H179='Категорія витрат'!$B$22,'Категорія витрат'!$A$22,IF(H179='Категорія витрат'!$B$23,'Категорія витрат'!$A$23,IF(H179='Категорія витрат'!$B$24,'Категорія витрат'!$A$24,IF(H179='Категорія витрат'!$B$25,'Категорія витрат'!$A$25,IF(H179='Категорія витрат'!$B$26,'Категорія витрат'!$A$26,IF(H179='Категорія витрат'!$B$27,'Категорія витрат'!$A$27,IF(H179='Категорія витрат'!$B$28,'Категорія витрат'!$A$28,IF(H179='Категорія витрат'!$B$29,'Категорія витрат'!$A$29,IF(H179='Категорія витрат'!$B$30,'Категорія витрат'!$A$30,IF(H179='Категорія витрат'!$B$31,'Категорія витрат'!$A$31,""))))))))))))))))))))))))))))))</f>
        <v/>
      </c>
      <c r="H179" s="837"/>
      <c r="I179" s="568"/>
      <c r="J179" s="71"/>
      <c r="K179" s="166">
        <f t="shared" si="37"/>
        <v>0</v>
      </c>
      <c r="L179" s="563"/>
      <c r="M179" s="564"/>
      <c r="N179" s="71">
        <f t="shared" si="38"/>
        <v>0</v>
      </c>
      <c r="O179" s="835">
        <f>IF(I179='Категорія витрат'!$G$2,ROUND(N179*0.22,2),IF(I179='Категорія витрат'!$G$4,ROUND(N179*0.22,2),IF(I179='Категорія витрат'!$G$5,ROUND(N179*0.22,2),IF(I179='Категорія витрат'!$G$3,ROUND(N179*0.0841,2),0))))</f>
        <v>0</v>
      </c>
      <c r="P179" s="565">
        <f t="shared" si="39"/>
        <v>0</v>
      </c>
      <c r="Q179" s="75"/>
      <c r="R179" s="75"/>
      <c r="S179" s="75"/>
      <c r="T179" s="75"/>
      <c r="U179" s="75"/>
      <c r="V179" s="75"/>
      <c r="W179" s="75"/>
      <c r="X179" s="75"/>
      <c r="Y179" s="75"/>
      <c r="Z179" s="75"/>
      <c r="AA179" s="75"/>
      <c r="AB179" s="75"/>
      <c r="AC179" s="167">
        <f t="shared" si="28"/>
        <v>0</v>
      </c>
      <c r="AD179" s="167">
        <f t="shared" si="29"/>
        <v>0</v>
      </c>
      <c r="AE179" s="167">
        <f t="shared" si="30"/>
        <v>0</v>
      </c>
      <c r="AF179" s="167">
        <f t="shared" si="31"/>
        <v>0</v>
      </c>
      <c r="AG179" s="167">
        <f t="shared" si="32"/>
        <v>0</v>
      </c>
      <c r="AH179" s="167">
        <f t="shared" si="33"/>
        <v>0</v>
      </c>
      <c r="AI179" s="167">
        <f t="shared" si="34"/>
        <v>0</v>
      </c>
      <c r="AJ179" s="167">
        <f t="shared" si="35"/>
        <v>0</v>
      </c>
      <c r="AK179" s="76"/>
      <c r="AL179" s="76"/>
      <c r="AM179" s="35"/>
    </row>
    <row r="180" spans="1:39" hidden="1">
      <c r="A180" s="20">
        <v>176</v>
      </c>
      <c r="B180" s="560" t="str">
        <f t="shared" si="36"/>
        <v>Альянс</v>
      </c>
      <c r="C180" s="561" t="s">
        <v>695</v>
      </c>
      <c r="D180" s="905"/>
      <c r="E180" s="905"/>
      <c r="F180" s="933"/>
      <c r="G180" s="562" t="str">
        <f>IF(H180='Категорія витрат'!$B$2,'Категорія витрат'!$A$2,IF(H180='Категорія витрат'!$B$3,'Категорія витрат'!$A$3,IF(H180='Категорія витрат'!$B$4,'Категорія витрат'!$A$4,IF(H180='Категорія витрат'!$B$5,'Категорія витрат'!$A$5,IF(H180='Категорія витрат'!$B$6,'Категорія витрат'!$A$6,IF(H180='Категорія витрат'!$B$7,'Категорія витрат'!$A$7,IF(H180='Категорія витрат'!$B$8,'Категорія витрат'!$A$8,IF(H180='Категорія витрат'!$B$9,'Категорія витрат'!$A$9,IF(H180='Категорія витрат'!$B$10,'Категорія витрат'!$A$10,IF(H180='Категорія витрат'!$B$11,'Категорія витрат'!$A$11,IF(H180='Категорія витрат'!$B$12,'Категорія витрат'!$A$12,IF(H180='Категорія витрат'!$B$13,'Категорія витрат'!$A$13,IF(H180='Категорія витрат'!$B$14,'Категорія витрат'!$A$14,IF(H180='Категорія витрат'!$B$15,'Категорія витрат'!$A$15,IF(H180='Категорія витрат'!$B$16,'Категорія витрат'!$A$16,IF(H180='Категорія витрат'!$B$17,'Категорія витрат'!$A$17,IF(H180='Категорія витрат'!$B$18,'Категорія витрат'!$A$18,IF(H180='Категорія витрат'!$B$19,'Категорія витрат'!$A$19,IF(H180='Категорія витрат'!$B$20,'Категорія витрат'!$A$20,IF(H180='Категорія витрат'!$B$21,'Категорія витрат'!$A$21,IF(H180='Категорія витрат'!$B$22,'Категорія витрат'!$A$22,IF(H180='Категорія витрат'!$B$23,'Категорія витрат'!$A$23,IF(H180='Категорія витрат'!$B$24,'Категорія витрат'!$A$24,IF(H180='Категорія витрат'!$B$25,'Категорія витрат'!$A$25,IF(H180='Категорія витрат'!$B$26,'Категорія витрат'!$A$26,IF(H180='Категорія витрат'!$B$27,'Категорія витрат'!$A$27,IF(H180='Категорія витрат'!$B$28,'Категорія витрат'!$A$28,IF(H180='Категорія витрат'!$B$29,'Категорія витрат'!$A$29,IF(H180='Категорія витрат'!$B$30,'Категорія витрат'!$A$30,IF(H180='Категорія витрат'!$B$31,'Категорія витрат'!$A$31,""))))))))))))))))))))))))))))))</f>
        <v/>
      </c>
      <c r="H180" s="837"/>
      <c r="I180" s="568"/>
      <c r="J180" s="71"/>
      <c r="K180" s="166">
        <f t="shared" si="37"/>
        <v>0</v>
      </c>
      <c r="L180" s="563"/>
      <c r="M180" s="564"/>
      <c r="N180" s="71">
        <f t="shared" si="38"/>
        <v>0</v>
      </c>
      <c r="O180" s="835">
        <f>IF(I180='Категорія витрат'!$G$2,ROUND(N180*0.22,2),IF(I180='Категорія витрат'!$G$4,ROUND(N180*0.22,2),IF(I180='Категорія витрат'!$G$5,ROUND(N180*0.22,2),IF(I180='Категорія витрат'!$G$3,ROUND(N180*0.0841,2),0))))</f>
        <v>0</v>
      </c>
      <c r="P180" s="565">
        <f t="shared" si="39"/>
        <v>0</v>
      </c>
      <c r="Q180" s="75"/>
      <c r="R180" s="75"/>
      <c r="S180" s="75"/>
      <c r="T180" s="75"/>
      <c r="U180" s="75"/>
      <c r="V180" s="75"/>
      <c r="W180" s="75"/>
      <c r="X180" s="75"/>
      <c r="Y180" s="75"/>
      <c r="Z180" s="75"/>
      <c r="AA180" s="75"/>
      <c r="AB180" s="75"/>
      <c r="AC180" s="167">
        <f t="shared" si="28"/>
        <v>0</v>
      </c>
      <c r="AD180" s="167">
        <f t="shared" si="29"/>
        <v>0</v>
      </c>
      <c r="AE180" s="167">
        <f t="shared" si="30"/>
        <v>0</v>
      </c>
      <c r="AF180" s="167">
        <f t="shared" si="31"/>
        <v>0</v>
      </c>
      <c r="AG180" s="167">
        <f t="shared" si="32"/>
        <v>0</v>
      </c>
      <c r="AH180" s="167">
        <f t="shared" si="33"/>
        <v>0</v>
      </c>
      <c r="AI180" s="167">
        <f t="shared" si="34"/>
        <v>0</v>
      </c>
      <c r="AJ180" s="167">
        <f t="shared" si="35"/>
        <v>0</v>
      </c>
      <c r="AK180" s="76"/>
      <c r="AL180" s="76"/>
      <c r="AM180" s="35"/>
    </row>
    <row r="181" spans="1:39" hidden="1">
      <c r="A181" s="20">
        <v>177</v>
      </c>
      <c r="B181" s="560" t="str">
        <f t="shared" si="36"/>
        <v>Альянс</v>
      </c>
      <c r="C181" s="561" t="s">
        <v>695</v>
      </c>
      <c r="D181" s="905"/>
      <c r="E181" s="905"/>
      <c r="F181" s="933"/>
      <c r="G181" s="562" t="str">
        <f>IF(H181='Категорія витрат'!$B$2,'Категорія витрат'!$A$2,IF(H181='Категорія витрат'!$B$3,'Категорія витрат'!$A$3,IF(H181='Категорія витрат'!$B$4,'Категорія витрат'!$A$4,IF(H181='Категорія витрат'!$B$5,'Категорія витрат'!$A$5,IF(H181='Категорія витрат'!$B$6,'Категорія витрат'!$A$6,IF(H181='Категорія витрат'!$B$7,'Категорія витрат'!$A$7,IF(H181='Категорія витрат'!$B$8,'Категорія витрат'!$A$8,IF(H181='Категорія витрат'!$B$9,'Категорія витрат'!$A$9,IF(H181='Категорія витрат'!$B$10,'Категорія витрат'!$A$10,IF(H181='Категорія витрат'!$B$11,'Категорія витрат'!$A$11,IF(H181='Категорія витрат'!$B$12,'Категорія витрат'!$A$12,IF(H181='Категорія витрат'!$B$13,'Категорія витрат'!$A$13,IF(H181='Категорія витрат'!$B$14,'Категорія витрат'!$A$14,IF(H181='Категорія витрат'!$B$15,'Категорія витрат'!$A$15,IF(H181='Категорія витрат'!$B$16,'Категорія витрат'!$A$16,IF(H181='Категорія витрат'!$B$17,'Категорія витрат'!$A$17,IF(H181='Категорія витрат'!$B$18,'Категорія витрат'!$A$18,IF(H181='Категорія витрат'!$B$19,'Категорія витрат'!$A$19,IF(H181='Категорія витрат'!$B$20,'Категорія витрат'!$A$20,IF(H181='Категорія витрат'!$B$21,'Категорія витрат'!$A$21,IF(H181='Категорія витрат'!$B$22,'Категорія витрат'!$A$22,IF(H181='Категорія витрат'!$B$23,'Категорія витрат'!$A$23,IF(H181='Категорія витрат'!$B$24,'Категорія витрат'!$A$24,IF(H181='Категорія витрат'!$B$25,'Категорія витрат'!$A$25,IF(H181='Категорія витрат'!$B$26,'Категорія витрат'!$A$26,IF(H181='Категорія витрат'!$B$27,'Категорія витрат'!$A$27,IF(H181='Категорія витрат'!$B$28,'Категорія витрат'!$A$28,IF(H181='Категорія витрат'!$B$29,'Категорія витрат'!$A$29,IF(H181='Категорія витрат'!$B$30,'Категорія витрат'!$A$30,IF(H181='Категорія витрат'!$B$31,'Категорія витрат'!$A$31,""))))))))))))))))))))))))))))))</f>
        <v/>
      </c>
      <c r="H181" s="837"/>
      <c r="I181" s="568"/>
      <c r="J181" s="71"/>
      <c r="K181" s="166">
        <f t="shared" si="37"/>
        <v>0</v>
      </c>
      <c r="L181" s="563"/>
      <c r="M181" s="564"/>
      <c r="N181" s="71">
        <f t="shared" si="38"/>
        <v>0</v>
      </c>
      <c r="O181" s="835">
        <f>IF(I181='Категорія витрат'!$G$2,ROUND(N181*0.22,2),IF(I181='Категорія витрат'!$G$4,ROUND(N181*0.22,2),IF(I181='Категорія витрат'!$G$5,ROUND(N181*0.22,2),IF(I181='Категорія витрат'!$G$3,ROUND(N181*0.0841,2),0))))</f>
        <v>0</v>
      </c>
      <c r="P181" s="565">
        <f t="shared" si="39"/>
        <v>0</v>
      </c>
      <c r="Q181" s="75"/>
      <c r="R181" s="75"/>
      <c r="S181" s="75"/>
      <c r="T181" s="75"/>
      <c r="U181" s="75"/>
      <c r="V181" s="75"/>
      <c r="W181" s="75"/>
      <c r="X181" s="75"/>
      <c r="Y181" s="75"/>
      <c r="Z181" s="75"/>
      <c r="AA181" s="75"/>
      <c r="AB181" s="75"/>
      <c r="AC181" s="167">
        <f t="shared" si="28"/>
        <v>0</v>
      </c>
      <c r="AD181" s="167">
        <f t="shared" si="29"/>
        <v>0</v>
      </c>
      <c r="AE181" s="167">
        <f t="shared" si="30"/>
        <v>0</v>
      </c>
      <c r="AF181" s="167">
        <f t="shared" si="31"/>
        <v>0</v>
      </c>
      <c r="AG181" s="167">
        <f t="shared" si="32"/>
        <v>0</v>
      </c>
      <c r="AH181" s="167">
        <f t="shared" si="33"/>
        <v>0</v>
      </c>
      <c r="AI181" s="167">
        <f t="shared" si="34"/>
        <v>0</v>
      </c>
      <c r="AJ181" s="167">
        <f t="shared" si="35"/>
        <v>0</v>
      </c>
      <c r="AK181" s="76"/>
      <c r="AL181" s="76"/>
      <c r="AM181" s="35"/>
    </row>
    <row r="182" spans="1:39" hidden="1">
      <c r="A182" s="20">
        <v>178</v>
      </c>
      <c r="B182" s="560" t="str">
        <f t="shared" si="36"/>
        <v>Альянс</v>
      </c>
      <c r="C182" s="561" t="s">
        <v>695</v>
      </c>
      <c r="D182" s="905"/>
      <c r="E182" s="905"/>
      <c r="F182" s="933"/>
      <c r="G182" s="562" t="str">
        <f>IF(H182='Категорія витрат'!$B$2,'Категорія витрат'!$A$2,IF(H182='Категорія витрат'!$B$3,'Категорія витрат'!$A$3,IF(H182='Категорія витрат'!$B$4,'Категорія витрат'!$A$4,IF(H182='Категорія витрат'!$B$5,'Категорія витрат'!$A$5,IF(H182='Категорія витрат'!$B$6,'Категорія витрат'!$A$6,IF(H182='Категорія витрат'!$B$7,'Категорія витрат'!$A$7,IF(H182='Категорія витрат'!$B$8,'Категорія витрат'!$A$8,IF(H182='Категорія витрат'!$B$9,'Категорія витрат'!$A$9,IF(H182='Категорія витрат'!$B$10,'Категорія витрат'!$A$10,IF(H182='Категорія витрат'!$B$11,'Категорія витрат'!$A$11,IF(H182='Категорія витрат'!$B$12,'Категорія витрат'!$A$12,IF(H182='Категорія витрат'!$B$13,'Категорія витрат'!$A$13,IF(H182='Категорія витрат'!$B$14,'Категорія витрат'!$A$14,IF(H182='Категорія витрат'!$B$15,'Категорія витрат'!$A$15,IF(H182='Категорія витрат'!$B$16,'Категорія витрат'!$A$16,IF(H182='Категорія витрат'!$B$17,'Категорія витрат'!$A$17,IF(H182='Категорія витрат'!$B$18,'Категорія витрат'!$A$18,IF(H182='Категорія витрат'!$B$19,'Категорія витрат'!$A$19,IF(H182='Категорія витрат'!$B$20,'Категорія витрат'!$A$20,IF(H182='Категорія витрат'!$B$21,'Категорія витрат'!$A$21,IF(H182='Категорія витрат'!$B$22,'Категорія витрат'!$A$22,IF(H182='Категорія витрат'!$B$23,'Категорія витрат'!$A$23,IF(H182='Категорія витрат'!$B$24,'Категорія витрат'!$A$24,IF(H182='Категорія витрат'!$B$25,'Категорія витрат'!$A$25,IF(H182='Категорія витрат'!$B$26,'Категорія витрат'!$A$26,IF(H182='Категорія витрат'!$B$27,'Категорія витрат'!$A$27,IF(H182='Категорія витрат'!$B$28,'Категорія витрат'!$A$28,IF(H182='Категорія витрат'!$B$29,'Категорія витрат'!$A$29,IF(H182='Категорія витрат'!$B$30,'Категорія витрат'!$A$30,IF(H182='Категорія витрат'!$B$31,'Категорія витрат'!$A$31,""))))))))))))))))))))))))))))))</f>
        <v/>
      </c>
      <c r="H182" s="837"/>
      <c r="I182" s="568"/>
      <c r="J182" s="71"/>
      <c r="K182" s="166">
        <f t="shared" si="37"/>
        <v>0</v>
      </c>
      <c r="L182" s="563"/>
      <c r="M182" s="564"/>
      <c r="N182" s="71">
        <f t="shared" si="38"/>
        <v>0</v>
      </c>
      <c r="O182" s="835">
        <f>IF(I182='Категорія витрат'!$G$2,ROUND(N182*0.22,2),IF(I182='Категорія витрат'!$G$4,ROUND(N182*0.22,2),IF(I182='Категорія витрат'!$G$5,ROUND(N182*0.22,2),IF(I182='Категорія витрат'!$G$3,ROUND(N182*0.0841,2),0))))</f>
        <v>0</v>
      </c>
      <c r="P182" s="565">
        <f t="shared" si="39"/>
        <v>0</v>
      </c>
      <c r="Q182" s="75"/>
      <c r="R182" s="75"/>
      <c r="S182" s="75"/>
      <c r="T182" s="75"/>
      <c r="U182" s="75"/>
      <c r="V182" s="75"/>
      <c r="W182" s="75"/>
      <c r="X182" s="75"/>
      <c r="Y182" s="75"/>
      <c r="Z182" s="75"/>
      <c r="AA182" s="75"/>
      <c r="AB182" s="75"/>
      <c r="AC182" s="167">
        <f t="shared" si="28"/>
        <v>0</v>
      </c>
      <c r="AD182" s="167">
        <f t="shared" si="29"/>
        <v>0</v>
      </c>
      <c r="AE182" s="167">
        <f t="shared" si="30"/>
        <v>0</v>
      </c>
      <c r="AF182" s="167">
        <f t="shared" si="31"/>
        <v>0</v>
      </c>
      <c r="AG182" s="167">
        <f t="shared" si="32"/>
        <v>0</v>
      </c>
      <c r="AH182" s="167">
        <f t="shared" si="33"/>
        <v>0</v>
      </c>
      <c r="AI182" s="167">
        <f t="shared" si="34"/>
        <v>0</v>
      </c>
      <c r="AJ182" s="167">
        <f t="shared" si="35"/>
        <v>0</v>
      </c>
      <c r="AK182" s="76"/>
      <c r="AL182" s="76"/>
      <c r="AM182" s="35"/>
    </row>
    <row r="183" spans="1:39" hidden="1">
      <c r="A183" s="20">
        <v>179</v>
      </c>
      <c r="B183" s="560" t="str">
        <f t="shared" si="36"/>
        <v>Альянс</v>
      </c>
      <c r="C183" s="561" t="s">
        <v>695</v>
      </c>
      <c r="D183" s="905"/>
      <c r="E183" s="905"/>
      <c r="F183" s="933"/>
      <c r="G183" s="562" t="str">
        <f>IF(H183='Категорія витрат'!$B$2,'Категорія витрат'!$A$2,IF(H183='Категорія витрат'!$B$3,'Категорія витрат'!$A$3,IF(H183='Категорія витрат'!$B$4,'Категорія витрат'!$A$4,IF(H183='Категорія витрат'!$B$5,'Категорія витрат'!$A$5,IF(H183='Категорія витрат'!$B$6,'Категорія витрат'!$A$6,IF(H183='Категорія витрат'!$B$7,'Категорія витрат'!$A$7,IF(H183='Категорія витрат'!$B$8,'Категорія витрат'!$A$8,IF(H183='Категорія витрат'!$B$9,'Категорія витрат'!$A$9,IF(H183='Категорія витрат'!$B$10,'Категорія витрат'!$A$10,IF(H183='Категорія витрат'!$B$11,'Категорія витрат'!$A$11,IF(H183='Категорія витрат'!$B$12,'Категорія витрат'!$A$12,IF(H183='Категорія витрат'!$B$13,'Категорія витрат'!$A$13,IF(H183='Категорія витрат'!$B$14,'Категорія витрат'!$A$14,IF(H183='Категорія витрат'!$B$15,'Категорія витрат'!$A$15,IF(H183='Категорія витрат'!$B$16,'Категорія витрат'!$A$16,IF(H183='Категорія витрат'!$B$17,'Категорія витрат'!$A$17,IF(H183='Категорія витрат'!$B$18,'Категорія витрат'!$A$18,IF(H183='Категорія витрат'!$B$19,'Категорія витрат'!$A$19,IF(H183='Категорія витрат'!$B$20,'Категорія витрат'!$A$20,IF(H183='Категорія витрат'!$B$21,'Категорія витрат'!$A$21,IF(H183='Категорія витрат'!$B$22,'Категорія витрат'!$A$22,IF(H183='Категорія витрат'!$B$23,'Категорія витрат'!$A$23,IF(H183='Категорія витрат'!$B$24,'Категорія витрат'!$A$24,IF(H183='Категорія витрат'!$B$25,'Категорія витрат'!$A$25,IF(H183='Категорія витрат'!$B$26,'Категорія витрат'!$A$26,IF(H183='Категорія витрат'!$B$27,'Категорія витрат'!$A$27,IF(H183='Категорія витрат'!$B$28,'Категорія витрат'!$A$28,IF(H183='Категорія витрат'!$B$29,'Категорія витрат'!$A$29,IF(H183='Категорія витрат'!$B$30,'Категорія витрат'!$A$30,IF(H183='Категорія витрат'!$B$31,'Категорія витрат'!$A$31,""))))))))))))))))))))))))))))))</f>
        <v/>
      </c>
      <c r="H183" s="837"/>
      <c r="I183" s="568"/>
      <c r="J183" s="71"/>
      <c r="K183" s="166">
        <f t="shared" si="37"/>
        <v>0</v>
      </c>
      <c r="L183" s="563"/>
      <c r="M183" s="564"/>
      <c r="N183" s="71">
        <f t="shared" si="38"/>
        <v>0</v>
      </c>
      <c r="O183" s="835">
        <f>IF(I183='Категорія витрат'!$G$2,ROUND(N183*0.22,2),IF(I183='Категорія витрат'!$G$4,ROUND(N183*0.22,2),IF(I183='Категорія витрат'!$G$5,ROUND(N183*0.22,2),IF(I183='Категорія витрат'!$G$3,ROUND(N183*0.0841,2),0))))</f>
        <v>0</v>
      </c>
      <c r="P183" s="565">
        <f t="shared" si="39"/>
        <v>0</v>
      </c>
      <c r="Q183" s="75"/>
      <c r="R183" s="75"/>
      <c r="S183" s="75"/>
      <c r="T183" s="75"/>
      <c r="U183" s="75"/>
      <c r="V183" s="75"/>
      <c r="W183" s="75"/>
      <c r="X183" s="75"/>
      <c r="Y183" s="75"/>
      <c r="Z183" s="75"/>
      <c r="AA183" s="75"/>
      <c r="AB183" s="75"/>
      <c r="AC183" s="167">
        <f t="shared" si="28"/>
        <v>0</v>
      </c>
      <c r="AD183" s="167">
        <f t="shared" si="29"/>
        <v>0</v>
      </c>
      <c r="AE183" s="167">
        <f t="shared" si="30"/>
        <v>0</v>
      </c>
      <c r="AF183" s="167">
        <f t="shared" si="31"/>
        <v>0</v>
      </c>
      <c r="AG183" s="167">
        <f t="shared" si="32"/>
        <v>0</v>
      </c>
      <c r="AH183" s="167">
        <f t="shared" si="33"/>
        <v>0</v>
      </c>
      <c r="AI183" s="167">
        <f t="shared" si="34"/>
        <v>0</v>
      </c>
      <c r="AJ183" s="167">
        <f t="shared" si="35"/>
        <v>0</v>
      </c>
      <c r="AK183" s="76"/>
      <c r="AL183" s="76"/>
      <c r="AM183" s="35"/>
    </row>
    <row r="184" spans="1:39" hidden="1">
      <c r="A184" s="20">
        <v>180</v>
      </c>
      <c r="B184" s="560" t="str">
        <f t="shared" si="36"/>
        <v>Альянс</v>
      </c>
      <c r="C184" s="561" t="s">
        <v>695</v>
      </c>
      <c r="D184" s="905"/>
      <c r="E184" s="905"/>
      <c r="F184" s="933"/>
      <c r="G184" s="562" t="str">
        <f>IF(H184='Категорія витрат'!$B$2,'Категорія витрат'!$A$2,IF(H184='Категорія витрат'!$B$3,'Категорія витрат'!$A$3,IF(H184='Категорія витрат'!$B$4,'Категорія витрат'!$A$4,IF(H184='Категорія витрат'!$B$5,'Категорія витрат'!$A$5,IF(H184='Категорія витрат'!$B$6,'Категорія витрат'!$A$6,IF(H184='Категорія витрат'!$B$7,'Категорія витрат'!$A$7,IF(H184='Категорія витрат'!$B$8,'Категорія витрат'!$A$8,IF(H184='Категорія витрат'!$B$9,'Категорія витрат'!$A$9,IF(H184='Категорія витрат'!$B$10,'Категорія витрат'!$A$10,IF(H184='Категорія витрат'!$B$11,'Категорія витрат'!$A$11,IF(H184='Категорія витрат'!$B$12,'Категорія витрат'!$A$12,IF(H184='Категорія витрат'!$B$13,'Категорія витрат'!$A$13,IF(H184='Категорія витрат'!$B$14,'Категорія витрат'!$A$14,IF(H184='Категорія витрат'!$B$15,'Категорія витрат'!$A$15,IF(H184='Категорія витрат'!$B$16,'Категорія витрат'!$A$16,IF(H184='Категорія витрат'!$B$17,'Категорія витрат'!$A$17,IF(H184='Категорія витрат'!$B$18,'Категорія витрат'!$A$18,IF(H184='Категорія витрат'!$B$19,'Категорія витрат'!$A$19,IF(H184='Категорія витрат'!$B$20,'Категорія витрат'!$A$20,IF(H184='Категорія витрат'!$B$21,'Категорія витрат'!$A$21,IF(H184='Категорія витрат'!$B$22,'Категорія витрат'!$A$22,IF(H184='Категорія витрат'!$B$23,'Категорія витрат'!$A$23,IF(H184='Категорія витрат'!$B$24,'Категорія витрат'!$A$24,IF(H184='Категорія витрат'!$B$25,'Категорія витрат'!$A$25,IF(H184='Категорія витрат'!$B$26,'Категорія витрат'!$A$26,IF(H184='Категорія витрат'!$B$27,'Категорія витрат'!$A$27,IF(H184='Категорія витрат'!$B$28,'Категорія витрат'!$A$28,IF(H184='Категорія витрат'!$B$29,'Категорія витрат'!$A$29,IF(H184='Категорія витрат'!$B$30,'Категорія витрат'!$A$30,IF(H184='Категорія витрат'!$B$31,'Категорія витрат'!$A$31,""))))))))))))))))))))))))))))))</f>
        <v/>
      </c>
      <c r="H184" s="837"/>
      <c r="I184" s="568"/>
      <c r="J184" s="71"/>
      <c r="K184" s="166">
        <f t="shared" si="37"/>
        <v>0</v>
      </c>
      <c r="L184" s="563"/>
      <c r="M184" s="564"/>
      <c r="N184" s="71">
        <f t="shared" si="38"/>
        <v>0</v>
      </c>
      <c r="O184" s="835">
        <f>IF(I184='Категорія витрат'!$G$2,ROUND(N184*0.22,2),IF(I184='Категорія витрат'!$G$4,ROUND(N184*0.22,2),IF(I184='Категорія витрат'!$G$5,ROUND(N184*0.22,2),IF(I184='Категорія витрат'!$G$3,ROUND(N184*0.0841,2),0))))</f>
        <v>0</v>
      </c>
      <c r="P184" s="565">
        <f t="shared" si="39"/>
        <v>0</v>
      </c>
      <c r="Q184" s="75"/>
      <c r="R184" s="75"/>
      <c r="S184" s="75"/>
      <c r="T184" s="75"/>
      <c r="U184" s="75"/>
      <c r="V184" s="75"/>
      <c r="W184" s="75"/>
      <c r="X184" s="75"/>
      <c r="Y184" s="75"/>
      <c r="Z184" s="75"/>
      <c r="AA184" s="75"/>
      <c r="AB184" s="75"/>
      <c r="AC184" s="167">
        <f t="shared" si="28"/>
        <v>0</v>
      </c>
      <c r="AD184" s="167">
        <f t="shared" si="29"/>
        <v>0</v>
      </c>
      <c r="AE184" s="167">
        <f t="shared" si="30"/>
        <v>0</v>
      </c>
      <c r="AF184" s="167">
        <f t="shared" si="31"/>
        <v>0</v>
      </c>
      <c r="AG184" s="167">
        <f t="shared" si="32"/>
        <v>0</v>
      </c>
      <c r="AH184" s="167">
        <f t="shared" si="33"/>
        <v>0</v>
      </c>
      <c r="AI184" s="167">
        <f t="shared" si="34"/>
        <v>0</v>
      </c>
      <c r="AJ184" s="167">
        <f t="shared" si="35"/>
        <v>0</v>
      </c>
      <c r="AK184" s="76"/>
      <c r="AL184" s="76"/>
      <c r="AM184" s="35"/>
    </row>
    <row r="185" spans="1:39" hidden="1">
      <c r="A185" s="20">
        <v>181</v>
      </c>
      <c r="B185" s="560" t="str">
        <f t="shared" si="36"/>
        <v>Альянс</v>
      </c>
      <c r="C185" s="561" t="s">
        <v>695</v>
      </c>
      <c r="D185" s="905"/>
      <c r="E185" s="905"/>
      <c r="F185" s="933"/>
      <c r="G185" s="562" t="str">
        <f>IF(H185='Категорія витрат'!$B$2,'Категорія витрат'!$A$2,IF(H185='Категорія витрат'!$B$3,'Категорія витрат'!$A$3,IF(H185='Категорія витрат'!$B$4,'Категорія витрат'!$A$4,IF(H185='Категорія витрат'!$B$5,'Категорія витрат'!$A$5,IF(H185='Категорія витрат'!$B$6,'Категорія витрат'!$A$6,IF(H185='Категорія витрат'!$B$7,'Категорія витрат'!$A$7,IF(H185='Категорія витрат'!$B$8,'Категорія витрат'!$A$8,IF(H185='Категорія витрат'!$B$9,'Категорія витрат'!$A$9,IF(H185='Категорія витрат'!$B$10,'Категорія витрат'!$A$10,IF(H185='Категорія витрат'!$B$11,'Категорія витрат'!$A$11,IF(H185='Категорія витрат'!$B$12,'Категорія витрат'!$A$12,IF(H185='Категорія витрат'!$B$13,'Категорія витрат'!$A$13,IF(H185='Категорія витрат'!$B$14,'Категорія витрат'!$A$14,IF(H185='Категорія витрат'!$B$15,'Категорія витрат'!$A$15,IF(H185='Категорія витрат'!$B$16,'Категорія витрат'!$A$16,IF(H185='Категорія витрат'!$B$17,'Категорія витрат'!$A$17,IF(H185='Категорія витрат'!$B$18,'Категорія витрат'!$A$18,IF(H185='Категорія витрат'!$B$19,'Категорія витрат'!$A$19,IF(H185='Категорія витрат'!$B$20,'Категорія витрат'!$A$20,IF(H185='Категорія витрат'!$B$21,'Категорія витрат'!$A$21,IF(H185='Категорія витрат'!$B$22,'Категорія витрат'!$A$22,IF(H185='Категорія витрат'!$B$23,'Категорія витрат'!$A$23,IF(H185='Категорія витрат'!$B$24,'Категорія витрат'!$A$24,IF(H185='Категорія витрат'!$B$25,'Категорія витрат'!$A$25,IF(H185='Категорія витрат'!$B$26,'Категорія витрат'!$A$26,IF(H185='Категорія витрат'!$B$27,'Категорія витрат'!$A$27,IF(H185='Категорія витрат'!$B$28,'Категорія витрат'!$A$28,IF(H185='Категорія витрат'!$B$29,'Категорія витрат'!$A$29,IF(H185='Категорія витрат'!$B$30,'Категорія витрат'!$A$30,IF(H185='Категорія витрат'!$B$31,'Категорія витрат'!$A$31,""))))))))))))))))))))))))))))))</f>
        <v/>
      </c>
      <c r="H185" s="837"/>
      <c r="I185" s="568"/>
      <c r="J185" s="71"/>
      <c r="K185" s="166">
        <f t="shared" si="37"/>
        <v>0</v>
      </c>
      <c r="L185" s="563"/>
      <c r="M185" s="564"/>
      <c r="N185" s="71">
        <f t="shared" si="38"/>
        <v>0</v>
      </c>
      <c r="O185" s="835">
        <f>IF(I185='Категорія витрат'!$G$2,ROUND(N185*0.22,2),IF(I185='Категорія витрат'!$G$4,ROUND(N185*0.22,2),IF(I185='Категорія витрат'!$G$5,ROUND(N185*0.22,2),IF(I185='Категорія витрат'!$G$3,ROUND(N185*0.0841,2),0))))</f>
        <v>0</v>
      </c>
      <c r="P185" s="565">
        <f t="shared" si="39"/>
        <v>0</v>
      </c>
      <c r="Q185" s="75"/>
      <c r="R185" s="75"/>
      <c r="S185" s="75"/>
      <c r="T185" s="75"/>
      <c r="U185" s="75"/>
      <c r="V185" s="75"/>
      <c r="W185" s="75"/>
      <c r="X185" s="75"/>
      <c r="Y185" s="75"/>
      <c r="Z185" s="75"/>
      <c r="AA185" s="75"/>
      <c r="AB185" s="75"/>
      <c r="AC185" s="167">
        <f t="shared" si="28"/>
        <v>0</v>
      </c>
      <c r="AD185" s="167">
        <f t="shared" si="29"/>
        <v>0</v>
      </c>
      <c r="AE185" s="167">
        <f t="shared" si="30"/>
        <v>0</v>
      </c>
      <c r="AF185" s="167">
        <f t="shared" si="31"/>
        <v>0</v>
      </c>
      <c r="AG185" s="167">
        <f t="shared" si="32"/>
        <v>0</v>
      </c>
      <c r="AH185" s="167">
        <f t="shared" si="33"/>
        <v>0</v>
      </c>
      <c r="AI185" s="167">
        <f t="shared" si="34"/>
        <v>0</v>
      </c>
      <c r="AJ185" s="167">
        <f t="shared" si="35"/>
        <v>0</v>
      </c>
      <c r="AK185" s="76"/>
      <c r="AL185" s="76"/>
      <c r="AM185" s="35"/>
    </row>
    <row r="186" spans="1:39" hidden="1">
      <c r="A186" s="20">
        <v>182</v>
      </c>
      <c r="B186" s="560" t="str">
        <f t="shared" si="36"/>
        <v>Альянс</v>
      </c>
      <c r="C186" s="561" t="s">
        <v>695</v>
      </c>
      <c r="D186" s="905"/>
      <c r="E186" s="905"/>
      <c r="F186" s="933"/>
      <c r="G186" s="562" t="str">
        <f>IF(H186='Категорія витрат'!$B$2,'Категорія витрат'!$A$2,IF(H186='Категорія витрат'!$B$3,'Категорія витрат'!$A$3,IF(H186='Категорія витрат'!$B$4,'Категорія витрат'!$A$4,IF(H186='Категорія витрат'!$B$5,'Категорія витрат'!$A$5,IF(H186='Категорія витрат'!$B$6,'Категорія витрат'!$A$6,IF(H186='Категорія витрат'!$B$7,'Категорія витрат'!$A$7,IF(H186='Категорія витрат'!$B$8,'Категорія витрат'!$A$8,IF(H186='Категорія витрат'!$B$9,'Категорія витрат'!$A$9,IF(H186='Категорія витрат'!$B$10,'Категорія витрат'!$A$10,IF(H186='Категорія витрат'!$B$11,'Категорія витрат'!$A$11,IF(H186='Категорія витрат'!$B$12,'Категорія витрат'!$A$12,IF(H186='Категорія витрат'!$B$13,'Категорія витрат'!$A$13,IF(H186='Категорія витрат'!$B$14,'Категорія витрат'!$A$14,IF(H186='Категорія витрат'!$B$15,'Категорія витрат'!$A$15,IF(H186='Категорія витрат'!$B$16,'Категорія витрат'!$A$16,IF(H186='Категорія витрат'!$B$17,'Категорія витрат'!$A$17,IF(H186='Категорія витрат'!$B$18,'Категорія витрат'!$A$18,IF(H186='Категорія витрат'!$B$19,'Категорія витрат'!$A$19,IF(H186='Категорія витрат'!$B$20,'Категорія витрат'!$A$20,IF(H186='Категорія витрат'!$B$21,'Категорія витрат'!$A$21,IF(H186='Категорія витрат'!$B$22,'Категорія витрат'!$A$22,IF(H186='Категорія витрат'!$B$23,'Категорія витрат'!$A$23,IF(H186='Категорія витрат'!$B$24,'Категорія витрат'!$A$24,IF(H186='Категорія витрат'!$B$25,'Категорія витрат'!$A$25,IF(H186='Категорія витрат'!$B$26,'Категорія витрат'!$A$26,IF(H186='Категорія витрат'!$B$27,'Категорія витрат'!$A$27,IF(H186='Категорія витрат'!$B$28,'Категорія витрат'!$A$28,IF(H186='Категорія витрат'!$B$29,'Категорія витрат'!$A$29,IF(H186='Категорія витрат'!$B$30,'Категорія витрат'!$A$30,IF(H186='Категорія витрат'!$B$31,'Категорія витрат'!$A$31,""))))))))))))))))))))))))))))))</f>
        <v/>
      </c>
      <c r="H186" s="837"/>
      <c r="I186" s="568"/>
      <c r="J186" s="71"/>
      <c r="K186" s="166">
        <f t="shared" si="37"/>
        <v>0</v>
      </c>
      <c r="L186" s="563"/>
      <c r="M186" s="564"/>
      <c r="N186" s="71">
        <f t="shared" si="38"/>
        <v>0</v>
      </c>
      <c r="O186" s="835">
        <f>IF(I186='Категорія витрат'!$G$2,ROUND(N186*0.22,2),IF(I186='Категорія витрат'!$G$4,ROUND(N186*0.22,2),IF(I186='Категорія витрат'!$G$5,ROUND(N186*0.22,2),IF(I186='Категорія витрат'!$G$3,ROUND(N186*0.0841,2),0))))</f>
        <v>0</v>
      </c>
      <c r="P186" s="565">
        <f t="shared" si="39"/>
        <v>0</v>
      </c>
      <c r="Q186" s="75"/>
      <c r="R186" s="75"/>
      <c r="S186" s="75"/>
      <c r="T186" s="75"/>
      <c r="U186" s="75"/>
      <c r="V186" s="75"/>
      <c r="W186" s="75"/>
      <c r="X186" s="75"/>
      <c r="Y186" s="75"/>
      <c r="Z186" s="75"/>
      <c r="AA186" s="75"/>
      <c r="AB186" s="75"/>
      <c r="AC186" s="167">
        <f t="shared" si="28"/>
        <v>0</v>
      </c>
      <c r="AD186" s="167">
        <f t="shared" si="29"/>
        <v>0</v>
      </c>
      <c r="AE186" s="167">
        <f t="shared" si="30"/>
        <v>0</v>
      </c>
      <c r="AF186" s="167">
        <f t="shared" si="31"/>
        <v>0</v>
      </c>
      <c r="AG186" s="167">
        <f t="shared" si="32"/>
        <v>0</v>
      </c>
      <c r="AH186" s="167">
        <f t="shared" si="33"/>
        <v>0</v>
      </c>
      <c r="AI186" s="167">
        <f t="shared" si="34"/>
        <v>0</v>
      </c>
      <c r="AJ186" s="167">
        <f t="shared" si="35"/>
        <v>0</v>
      </c>
      <c r="AK186" s="76"/>
      <c r="AL186" s="76"/>
      <c r="AM186" s="35"/>
    </row>
    <row r="187" spans="1:39" hidden="1">
      <c r="A187" s="20">
        <v>183</v>
      </c>
      <c r="B187" s="560" t="str">
        <f t="shared" si="36"/>
        <v>Альянс</v>
      </c>
      <c r="C187" s="561" t="s">
        <v>695</v>
      </c>
      <c r="D187" s="905"/>
      <c r="E187" s="905"/>
      <c r="F187" s="933"/>
      <c r="G187" s="562" t="str">
        <f>IF(H187='Категорія витрат'!$B$2,'Категорія витрат'!$A$2,IF(H187='Категорія витрат'!$B$3,'Категорія витрат'!$A$3,IF(H187='Категорія витрат'!$B$4,'Категорія витрат'!$A$4,IF(H187='Категорія витрат'!$B$5,'Категорія витрат'!$A$5,IF(H187='Категорія витрат'!$B$6,'Категорія витрат'!$A$6,IF(H187='Категорія витрат'!$B$7,'Категорія витрат'!$A$7,IF(H187='Категорія витрат'!$B$8,'Категорія витрат'!$A$8,IF(H187='Категорія витрат'!$B$9,'Категорія витрат'!$A$9,IF(H187='Категорія витрат'!$B$10,'Категорія витрат'!$A$10,IF(H187='Категорія витрат'!$B$11,'Категорія витрат'!$A$11,IF(H187='Категорія витрат'!$B$12,'Категорія витрат'!$A$12,IF(H187='Категорія витрат'!$B$13,'Категорія витрат'!$A$13,IF(H187='Категорія витрат'!$B$14,'Категорія витрат'!$A$14,IF(H187='Категорія витрат'!$B$15,'Категорія витрат'!$A$15,IF(H187='Категорія витрат'!$B$16,'Категорія витрат'!$A$16,IF(H187='Категорія витрат'!$B$17,'Категорія витрат'!$A$17,IF(H187='Категорія витрат'!$B$18,'Категорія витрат'!$A$18,IF(H187='Категорія витрат'!$B$19,'Категорія витрат'!$A$19,IF(H187='Категорія витрат'!$B$20,'Категорія витрат'!$A$20,IF(H187='Категорія витрат'!$B$21,'Категорія витрат'!$A$21,IF(H187='Категорія витрат'!$B$22,'Категорія витрат'!$A$22,IF(H187='Категорія витрат'!$B$23,'Категорія витрат'!$A$23,IF(H187='Категорія витрат'!$B$24,'Категорія витрат'!$A$24,IF(H187='Категорія витрат'!$B$25,'Категорія витрат'!$A$25,IF(H187='Категорія витрат'!$B$26,'Категорія витрат'!$A$26,IF(H187='Категорія витрат'!$B$27,'Категорія витрат'!$A$27,IF(H187='Категорія витрат'!$B$28,'Категорія витрат'!$A$28,IF(H187='Категорія витрат'!$B$29,'Категорія витрат'!$A$29,IF(H187='Категорія витрат'!$B$30,'Категорія витрат'!$A$30,IF(H187='Категорія витрат'!$B$31,'Категорія витрат'!$A$31,""))))))))))))))))))))))))))))))</f>
        <v/>
      </c>
      <c r="H187" s="837"/>
      <c r="I187" s="568"/>
      <c r="J187" s="71"/>
      <c r="K187" s="166">
        <f t="shared" si="37"/>
        <v>0</v>
      </c>
      <c r="L187" s="563"/>
      <c r="M187" s="564"/>
      <c r="N187" s="71">
        <f t="shared" si="38"/>
        <v>0</v>
      </c>
      <c r="O187" s="835">
        <f>IF(I187='Категорія витрат'!$G$2,ROUND(N187*0.22,2),IF(I187='Категорія витрат'!$G$4,ROUND(N187*0.22,2),IF(I187='Категорія витрат'!$G$5,ROUND(N187*0.22,2),IF(I187='Категорія витрат'!$G$3,ROUND(N187*0.0841,2),0))))</f>
        <v>0</v>
      </c>
      <c r="P187" s="565">
        <f t="shared" si="39"/>
        <v>0</v>
      </c>
      <c r="Q187" s="75"/>
      <c r="R187" s="75"/>
      <c r="S187" s="75"/>
      <c r="T187" s="75"/>
      <c r="U187" s="75"/>
      <c r="V187" s="75"/>
      <c r="W187" s="75"/>
      <c r="X187" s="75"/>
      <c r="Y187" s="75"/>
      <c r="Z187" s="75"/>
      <c r="AA187" s="75"/>
      <c r="AB187" s="75"/>
      <c r="AC187" s="167">
        <f t="shared" si="28"/>
        <v>0</v>
      </c>
      <c r="AD187" s="167">
        <f t="shared" si="29"/>
        <v>0</v>
      </c>
      <c r="AE187" s="167">
        <f t="shared" si="30"/>
        <v>0</v>
      </c>
      <c r="AF187" s="167">
        <f t="shared" si="31"/>
        <v>0</v>
      </c>
      <c r="AG187" s="167">
        <f t="shared" si="32"/>
        <v>0</v>
      </c>
      <c r="AH187" s="167">
        <f t="shared" si="33"/>
        <v>0</v>
      </c>
      <c r="AI187" s="167">
        <f t="shared" si="34"/>
        <v>0</v>
      </c>
      <c r="AJ187" s="167">
        <f t="shared" si="35"/>
        <v>0</v>
      </c>
      <c r="AK187" s="76"/>
      <c r="AL187" s="76"/>
      <c r="AM187" s="35"/>
    </row>
    <row r="188" spans="1:39" hidden="1">
      <c r="A188" s="20">
        <v>184</v>
      </c>
      <c r="B188" s="560" t="str">
        <f t="shared" si="36"/>
        <v>Альянс</v>
      </c>
      <c r="C188" s="561" t="s">
        <v>695</v>
      </c>
      <c r="D188" s="905"/>
      <c r="E188" s="905"/>
      <c r="F188" s="933"/>
      <c r="G188" s="562" t="str">
        <f>IF(H188='Категорія витрат'!$B$2,'Категорія витрат'!$A$2,IF(H188='Категорія витрат'!$B$3,'Категорія витрат'!$A$3,IF(H188='Категорія витрат'!$B$4,'Категорія витрат'!$A$4,IF(H188='Категорія витрат'!$B$5,'Категорія витрат'!$A$5,IF(H188='Категорія витрат'!$B$6,'Категорія витрат'!$A$6,IF(H188='Категорія витрат'!$B$7,'Категорія витрат'!$A$7,IF(H188='Категорія витрат'!$B$8,'Категорія витрат'!$A$8,IF(H188='Категорія витрат'!$B$9,'Категорія витрат'!$A$9,IF(H188='Категорія витрат'!$B$10,'Категорія витрат'!$A$10,IF(H188='Категорія витрат'!$B$11,'Категорія витрат'!$A$11,IF(H188='Категорія витрат'!$B$12,'Категорія витрат'!$A$12,IF(H188='Категорія витрат'!$B$13,'Категорія витрат'!$A$13,IF(H188='Категорія витрат'!$B$14,'Категорія витрат'!$A$14,IF(H188='Категорія витрат'!$B$15,'Категорія витрат'!$A$15,IF(H188='Категорія витрат'!$B$16,'Категорія витрат'!$A$16,IF(H188='Категорія витрат'!$B$17,'Категорія витрат'!$A$17,IF(H188='Категорія витрат'!$B$18,'Категорія витрат'!$A$18,IF(H188='Категорія витрат'!$B$19,'Категорія витрат'!$A$19,IF(H188='Категорія витрат'!$B$20,'Категорія витрат'!$A$20,IF(H188='Категорія витрат'!$B$21,'Категорія витрат'!$A$21,IF(H188='Категорія витрат'!$B$22,'Категорія витрат'!$A$22,IF(H188='Категорія витрат'!$B$23,'Категорія витрат'!$A$23,IF(H188='Категорія витрат'!$B$24,'Категорія витрат'!$A$24,IF(H188='Категорія витрат'!$B$25,'Категорія витрат'!$A$25,IF(H188='Категорія витрат'!$B$26,'Категорія витрат'!$A$26,IF(H188='Категорія витрат'!$B$27,'Категорія витрат'!$A$27,IF(H188='Категорія витрат'!$B$28,'Категорія витрат'!$A$28,IF(H188='Категорія витрат'!$B$29,'Категорія витрат'!$A$29,IF(H188='Категорія витрат'!$B$30,'Категорія витрат'!$A$30,IF(H188='Категорія витрат'!$B$31,'Категорія витрат'!$A$31,""))))))))))))))))))))))))))))))</f>
        <v/>
      </c>
      <c r="H188" s="837"/>
      <c r="I188" s="568"/>
      <c r="J188" s="71"/>
      <c r="K188" s="166">
        <f t="shared" si="37"/>
        <v>0</v>
      </c>
      <c r="L188" s="563"/>
      <c r="M188" s="564"/>
      <c r="N188" s="71">
        <f t="shared" si="38"/>
        <v>0</v>
      </c>
      <c r="O188" s="835">
        <f>IF(I188='Категорія витрат'!$G$2,ROUND(N188*0.22,2),IF(I188='Категорія витрат'!$G$4,ROUND(N188*0.22,2),IF(I188='Категорія витрат'!$G$5,ROUND(N188*0.22,2),IF(I188='Категорія витрат'!$G$3,ROUND(N188*0.0841,2),0))))</f>
        <v>0</v>
      </c>
      <c r="P188" s="565">
        <f t="shared" si="39"/>
        <v>0</v>
      </c>
      <c r="Q188" s="75"/>
      <c r="R188" s="75"/>
      <c r="S188" s="75"/>
      <c r="T188" s="75"/>
      <c r="U188" s="75"/>
      <c r="V188" s="75"/>
      <c r="W188" s="75"/>
      <c r="X188" s="75"/>
      <c r="Y188" s="75"/>
      <c r="Z188" s="75"/>
      <c r="AA188" s="75"/>
      <c r="AB188" s="75"/>
      <c r="AC188" s="167">
        <f t="shared" si="28"/>
        <v>0</v>
      </c>
      <c r="AD188" s="167">
        <f t="shared" si="29"/>
        <v>0</v>
      </c>
      <c r="AE188" s="167">
        <f t="shared" si="30"/>
        <v>0</v>
      </c>
      <c r="AF188" s="167">
        <f t="shared" si="31"/>
        <v>0</v>
      </c>
      <c r="AG188" s="167">
        <f t="shared" si="32"/>
        <v>0</v>
      </c>
      <c r="AH188" s="167">
        <f t="shared" si="33"/>
        <v>0</v>
      </c>
      <c r="AI188" s="167">
        <f t="shared" si="34"/>
        <v>0</v>
      </c>
      <c r="AJ188" s="167">
        <f t="shared" si="35"/>
        <v>0</v>
      </c>
      <c r="AK188" s="76"/>
      <c r="AL188" s="76"/>
      <c r="AM188" s="35"/>
    </row>
    <row r="189" spans="1:39" hidden="1">
      <c r="A189" s="20">
        <v>185</v>
      </c>
      <c r="B189" s="560" t="str">
        <f t="shared" si="36"/>
        <v>Альянс</v>
      </c>
      <c r="C189" s="561" t="s">
        <v>695</v>
      </c>
      <c r="D189" s="905"/>
      <c r="E189" s="905"/>
      <c r="F189" s="933"/>
      <c r="G189" s="562" t="str">
        <f>IF(H189='Категорія витрат'!$B$2,'Категорія витрат'!$A$2,IF(H189='Категорія витрат'!$B$3,'Категорія витрат'!$A$3,IF(H189='Категорія витрат'!$B$4,'Категорія витрат'!$A$4,IF(H189='Категорія витрат'!$B$5,'Категорія витрат'!$A$5,IF(H189='Категорія витрат'!$B$6,'Категорія витрат'!$A$6,IF(H189='Категорія витрат'!$B$7,'Категорія витрат'!$A$7,IF(H189='Категорія витрат'!$B$8,'Категорія витрат'!$A$8,IF(H189='Категорія витрат'!$B$9,'Категорія витрат'!$A$9,IF(H189='Категорія витрат'!$B$10,'Категорія витрат'!$A$10,IF(H189='Категорія витрат'!$B$11,'Категорія витрат'!$A$11,IF(H189='Категорія витрат'!$B$12,'Категорія витрат'!$A$12,IF(H189='Категорія витрат'!$B$13,'Категорія витрат'!$A$13,IF(H189='Категорія витрат'!$B$14,'Категорія витрат'!$A$14,IF(H189='Категорія витрат'!$B$15,'Категорія витрат'!$A$15,IF(H189='Категорія витрат'!$B$16,'Категорія витрат'!$A$16,IF(H189='Категорія витрат'!$B$17,'Категорія витрат'!$A$17,IF(H189='Категорія витрат'!$B$18,'Категорія витрат'!$A$18,IF(H189='Категорія витрат'!$B$19,'Категорія витрат'!$A$19,IF(H189='Категорія витрат'!$B$20,'Категорія витрат'!$A$20,IF(H189='Категорія витрат'!$B$21,'Категорія витрат'!$A$21,IF(H189='Категорія витрат'!$B$22,'Категорія витрат'!$A$22,IF(H189='Категорія витрат'!$B$23,'Категорія витрат'!$A$23,IF(H189='Категорія витрат'!$B$24,'Категорія витрат'!$A$24,IF(H189='Категорія витрат'!$B$25,'Категорія витрат'!$A$25,IF(H189='Категорія витрат'!$B$26,'Категорія витрат'!$A$26,IF(H189='Категорія витрат'!$B$27,'Категорія витрат'!$A$27,IF(H189='Категорія витрат'!$B$28,'Категорія витрат'!$A$28,IF(H189='Категорія витрат'!$B$29,'Категорія витрат'!$A$29,IF(H189='Категорія витрат'!$B$30,'Категорія витрат'!$A$30,IF(H189='Категорія витрат'!$B$31,'Категорія витрат'!$A$31,""))))))))))))))))))))))))))))))</f>
        <v/>
      </c>
      <c r="H189" s="837"/>
      <c r="I189" s="568"/>
      <c r="J189" s="71"/>
      <c r="K189" s="166">
        <f t="shared" si="37"/>
        <v>0</v>
      </c>
      <c r="L189" s="563"/>
      <c r="M189" s="564"/>
      <c r="N189" s="71">
        <f t="shared" si="38"/>
        <v>0</v>
      </c>
      <c r="O189" s="835">
        <f>IF(I189='Категорія витрат'!$G$2,ROUND(N189*0.22,2),IF(I189='Категорія витрат'!$G$4,ROUND(N189*0.22,2),IF(I189='Категорія витрат'!$G$5,ROUND(N189*0.22,2),IF(I189='Категорія витрат'!$G$3,ROUND(N189*0.0841,2),0))))</f>
        <v>0</v>
      </c>
      <c r="P189" s="565">
        <f t="shared" si="39"/>
        <v>0</v>
      </c>
      <c r="Q189" s="75"/>
      <c r="R189" s="75"/>
      <c r="S189" s="75"/>
      <c r="T189" s="75"/>
      <c r="U189" s="75"/>
      <c r="V189" s="75"/>
      <c r="W189" s="75"/>
      <c r="X189" s="75"/>
      <c r="Y189" s="75"/>
      <c r="Z189" s="75"/>
      <c r="AA189" s="75"/>
      <c r="AB189" s="75"/>
      <c r="AC189" s="167">
        <f t="shared" si="28"/>
        <v>0</v>
      </c>
      <c r="AD189" s="167">
        <f t="shared" si="29"/>
        <v>0</v>
      </c>
      <c r="AE189" s="167">
        <f t="shared" si="30"/>
        <v>0</v>
      </c>
      <c r="AF189" s="167">
        <f t="shared" si="31"/>
        <v>0</v>
      </c>
      <c r="AG189" s="167">
        <f t="shared" si="32"/>
        <v>0</v>
      </c>
      <c r="AH189" s="167">
        <f t="shared" si="33"/>
        <v>0</v>
      </c>
      <c r="AI189" s="167">
        <f t="shared" si="34"/>
        <v>0</v>
      </c>
      <c r="AJ189" s="167">
        <f t="shared" si="35"/>
        <v>0</v>
      </c>
      <c r="AK189" s="76"/>
      <c r="AL189" s="76"/>
      <c r="AM189" s="35"/>
    </row>
    <row r="190" spans="1:39" hidden="1">
      <c r="A190" s="20">
        <v>186</v>
      </c>
      <c r="B190" s="560" t="str">
        <f t="shared" si="36"/>
        <v>Альянс</v>
      </c>
      <c r="C190" s="561" t="s">
        <v>695</v>
      </c>
      <c r="D190" s="905"/>
      <c r="E190" s="905"/>
      <c r="F190" s="933"/>
      <c r="G190" s="562" t="str">
        <f>IF(H190='Категорія витрат'!$B$2,'Категорія витрат'!$A$2,IF(H190='Категорія витрат'!$B$3,'Категорія витрат'!$A$3,IF(H190='Категорія витрат'!$B$4,'Категорія витрат'!$A$4,IF(H190='Категорія витрат'!$B$5,'Категорія витрат'!$A$5,IF(H190='Категорія витрат'!$B$6,'Категорія витрат'!$A$6,IF(H190='Категорія витрат'!$B$7,'Категорія витрат'!$A$7,IF(H190='Категорія витрат'!$B$8,'Категорія витрат'!$A$8,IF(H190='Категорія витрат'!$B$9,'Категорія витрат'!$A$9,IF(H190='Категорія витрат'!$B$10,'Категорія витрат'!$A$10,IF(H190='Категорія витрат'!$B$11,'Категорія витрат'!$A$11,IF(H190='Категорія витрат'!$B$12,'Категорія витрат'!$A$12,IF(H190='Категорія витрат'!$B$13,'Категорія витрат'!$A$13,IF(H190='Категорія витрат'!$B$14,'Категорія витрат'!$A$14,IF(H190='Категорія витрат'!$B$15,'Категорія витрат'!$A$15,IF(H190='Категорія витрат'!$B$16,'Категорія витрат'!$A$16,IF(H190='Категорія витрат'!$B$17,'Категорія витрат'!$A$17,IF(H190='Категорія витрат'!$B$18,'Категорія витрат'!$A$18,IF(H190='Категорія витрат'!$B$19,'Категорія витрат'!$A$19,IF(H190='Категорія витрат'!$B$20,'Категорія витрат'!$A$20,IF(H190='Категорія витрат'!$B$21,'Категорія витрат'!$A$21,IF(H190='Категорія витрат'!$B$22,'Категорія витрат'!$A$22,IF(H190='Категорія витрат'!$B$23,'Категорія витрат'!$A$23,IF(H190='Категорія витрат'!$B$24,'Категорія витрат'!$A$24,IF(H190='Категорія витрат'!$B$25,'Категорія витрат'!$A$25,IF(H190='Категорія витрат'!$B$26,'Категорія витрат'!$A$26,IF(H190='Категорія витрат'!$B$27,'Категорія витрат'!$A$27,IF(H190='Категорія витрат'!$B$28,'Категорія витрат'!$A$28,IF(H190='Категорія витрат'!$B$29,'Категорія витрат'!$A$29,IF(H190='Категорія витрат'!$B$30,'Категорія витрат'!$A$30,IF(H190='Категорія витрат'!$B$31,'Категорія витрат'!$A$31,""))))))))))))))))))))))))))))))</f>
        <v/>
      </c>
      <c r="H190" s="837"/>
      <c r="I190" s="568"/>
      <c r="J190" s="71"/>
      <c r="K190" s="166">
        <f t="shared" si="37"/>
        <v>0</v>
      </c>
      <c r="L190" s="563"/>
      <c r="M190" s="564"/>
      <c r="N190" s="71">
        <f t="shared" si="38"/>
        <v>0</v>
      </c>
      <c r="O190" s="835">
        <f>IF(I190='Категорія витрат'!$G$2,ROUND(N190*0.22,2),IF(I190='Категорія витрат'!$G$4,ROUND(N190*0.22,2),IF(I190='Категорія витрат'!$G$5,ROUND(N190*0.22,2),IF(I190='Категорія витрат'!$G$3,ROUND(N190*0.0841,2),0))))</f>
        <v>0</v>
      </c>
      <c r="P190" s="565">
        <f t="shared" si="39"/>
        <v>0</v>
      </c>
      <c r="Q190" s="75"/>
      <c r="R190" s="75"/>
      <c r="S190" s="75"/>
      <c r="T190" s="75"/>
      <c r="U190" s="75"/>
      <c r="V190" s="75"/>
      <c r="W190" s="75"/>
      <c r="X190" s="75"/>
      <c r="Y190" s="75"/>
      <c r="Z190" s="75"/>
      <c r="AA190" s="75"/>
      <c r="AB190" s="75"/>
      <c r="AC190" s="167">
        <f t="shared" si="28"/>
        <v>0</v>
      </c>
      <c r="AD190" s="167">
        <f t="shared" si="29"/>
        <v>0</v>
      </c>
      <c r="AE190" s="167">
        <f t="shared" si="30"/>
        <v>0</v>
      </c>
      <c r="AF190" s="167">
        <f t="shared" si="31"/>
        <v>0</v>
      </c>
      <c r="AG190" s="167">
        <f t="shared" si="32"/>
        <v>0</v>
      </c>
      <c r="AH190" s="167">
        <f t="shared" si="33"/>
        <v>0</v>
      </c>
      <c r="AI190" s="167">
        <f t="shared" si="34"/>
        <v>0</v>
      </c>
      <c r="AJ190" s="167">
        <f t="shared" si="35"/>
        <v>0</v>
      </c>
      <c r="AK190" s="76"/>
      <c r="AL190" s="76"/>
      <c r="AM190" s="35"/>
    </row>
    <row r="191" spans="1:39" hidden="1">
      <c r="A191" s="20">
        <v>187</v>
      </c>
      <c r="B191" s="560" t="str">
        <f t="shared" si="36"/>
        <v>Альянс</v>
      </c>
      <c r="C191" s="561" t="s">
        <v>695</v>
      </c>
      <c r="D191" s="905"/>
      <c r="E191" s="905"/>
      <c r="F191" s="933"/>
      <c r="G191" s="562" t="str">
        <f>IF(H191='Категорія витрат'!$B$2,'Категорія витрат'!$A$2,IF(H191='Категорія витрат'!$B$3,'Категорія витрат'!$A$3,IF(H191='Категорія витрат'!$B$4,'Категорія витрат'!$A$4,IF(H191='Категорія витрат'!$B$5,'Категорія витрат'!$A$5,IF(H191='Категорія витрат'!$B$6,'Категорія витрат'!$A$6,IF(H191='Категорія витрат'!$B$7,'Категорія витрат'!$A$7,IF(H191='Категорія витрат'!$B$8,'Категорія витрат'!$A$8,IF(H191='Категорія витрат'!$B$9,'Категорія витрат'!$A$9,IF(H191='Категорія витрат'!$B$10,'Категорія витрат'!$A$10,IF(H191='Категорія витрат'!$B$11,'Категорія витрат'!$A$11,IF(H191='Категорія витрат'!$B$12,'Категорія витрат'!$A$12,IF(H191='Категорія витрат'!$B$13,'Категорія витрат'!$A$13,IF(H191='Категорія витрат'!$B$14,'Категорія витрат'!$A$14,IF(H191='Категорія витрат'!$B$15,'Категорія витрат'!$A$15,IF(H191='Категорія витрат'!$B$16,'Категорія витрат'!$A$16,IF(H191='Категорія витрат'!$B$17,'Категорія витрат'!$A$17,IF(H191='Категорія витрат'!$B$18,'Категорія витрат'!$A$18,IF(H191='Категорія витрат'!$B$19,'Категорія витрат'!$A$19,IF(H191='Категорія витрат'!$B$20,'Категорія витрат'!$A$20,IF(H191='Категорія витрат'!$B$21,'Категорія витрат'!$A$21,IF(H191='Категорія витрат'!$B$22,'Категорія витрат'!$A$22,IF(H191='Категорія витрат'!$B$23,'Категорія витрат'!$A$23,IF(H191='Категорія витрат'!$B$24,'Категорія витрат'!$A$24,IF(H191='Категорія витрат'!$B$25,'Категорія витрат'!$A$25,IF(H191='Категорія витрат'!$B$26,'Категорія витрат'!$A$26,IF(H191='Категорія витрат'!$B$27,'Категорія витрат'!$A$27,IF(H191='Категорія витрат'!$B$28,'Категорія витрат'!$A$28,IF(H191='Категорія витрат'!$B$29,'Категорія витрат'!$A$29,IF(H191='Категорія витрат'!$B$30,'Категорія витрат'!$A$30,IF(H191='Категорія витрат'!$B$31,'Категорія витрат'!$A$31,""))))))))))))))))))))))))))))))</f>
        <v/>
      </c>
      <c r="H191" s="837"/>
      <c r="I191" s="568"/>
      <c r="J191" s="71"/>
      <c r="K191" s="166">
        <f t="shared" si="37"/>
        <v>0</v>
      </c>
      <c r="L191" s="563"/>
      <c r="M191" s="564"/>
      <c r="N191" s="71">
        <f t="shared" si="38"/>
        <v>0</v>
      </c>
      <c r="O191" s="835">
        <f>IF(I191='Категорія витрат'!$G$2,ROUND(N191*0.22,2),IF(I191='Категорія витрат'!$G$4,ROUND(N191*0.22,2),IF(I191='Категорія витрат'!$G$5,ROUND(N191*0.22,2),IF(I191='Категорія витрат'!$G$3,ROUND(N191*0.0841,2),0))))</f>
        <v>0</v>
      </c>
      <c r="P191" s="565">
        <f t="shared" si="39"/>
        <v>0</v>
      </c>
      <c r="Q191" s="75"/>
      <c r="R191" s="75"/>
      <c r="S191" s="75"/>
      <c r="T191" s="75"/>
      <c r="U191" s="75"/>
      <c r="V191" s="75"/>
      <c r="W191" s="75"/>
      <c r="X191" s="75"/>
      <c r="Y191" s="75"/>
      <c r="Z191" s="75"/>
      <c r="AA191" s="75"/>
      <c r="AB191" s="75"/>
      <c r="AC191" s="167">
        <f t="shared" si="28"/>
        <v>0</v>
      </c>
      <c r="AD191" s="167">
        <f t="shared" si="29"/>
        <v>0</v>
      </c>
      <c r="AE191" s="167">
        <f t="shared" si="30"/>
        <v>0</v>
      </c>
      <c r="AF191" s="167">
        <f t="shared" si="31"/>
        <v>0</v>
      </c>
      <c r="AG191" s="167">
        <f t="shared" si="32"/>
        <v>0</v>
      </c>
      <c r="AH191" s="167">
        <f t="shared" si="33"/>
        <v>0</v>
      </c>
      <c r="AI191" s="167">
        <f t="shared" si="34"/>
        <v>0</v>
      </c>
      <c r="AJ191" s="167">
        <f t="shared" si="35"/>
        <v>0</v>
      </c>
      <c r="AK191" s="76"/>
      <c r="AL191" s="76"/>
      <c r="AM191" s="35"/>
    </row>
    <row r="192" spans="1:39" hidden="1">
      <c r="A192" s="20">
        <v>188</v>
      </c>
      <c r="B192" s="560" t="str">
        <f t="shared" si="36"/>
        <v>Альянс</v>
      </c>
      <c r="C192" s="561" t="s">
        <v>695</v>
      </c>
      <c r="D192" s="905"/>
      <c r="E192" s="905"/>
      <c r="F192" s="933"/>
      <c r="G192" s="562" t="str">
        <f>IF(H192='Категорія витрат'!$B$2,'Категорія витрат'!$A$2,IF(H192='Категорія витрат'!$B$3,'Категорія витрат'!$A$3,IF(H192='Категорія витрат'!$B$4,'Категорія витрат'!$A$4,IF(H192='Категорія витрат'!$B$5,'Категорія витрат'!$A$5,IF(H192='Категорія витрат'!$B$6,'Категорія витрат'!$A$6,IF(H192='Категорія витрат'!$B$7,'Категорія витрат'!$A$7,IF(H192='Категорія витрат'!$B$8,'Категорія витрат'!$A$8,IF(H192='Категорія витрат'!$B$9,'Категорія витрат'!$A$9,IF(H192='Категорія витрат'!$B$10,'Категорія витрат'!$A$10,IF(H192='Категорія витрат'!$B$11,'Категорія витрат'!$A$11,IF(H192='Категорія витрат'!$B$12,'Категорія витрат'!$A$12,IF(H192='Категорія витрат'!$B$13,'Категорія витрат'!$A$13,IF(H192='Категорія витрат'!$B$14,'Категорія витрат'!$A$14,IF(H192='Категорія витрат'!$B$15,'Категорія витрат'!$A$15,IF(H192='Категорія витрат'!$B$16,'Категорія витрат'!$A$16,IF(H192='Категорія витрат'!$B$17,'Категорія витрат'!$A$17,IF(H192='Категорія витрат'!$B$18,'Категорія витрат'!$A$18,IF(H192='Категорія витрат'!$B$19,'Категорія витрат'!$A$19,IF(H192='Категорія витрат'!$B$20,'Категорія витрат'!$A$20,IF(H192='Категорія витрат'!$B$21,'Категорія витрат'!$A$21,IF(H192='Категорія витрат'!$B$22,'Категорія витрат'!$A$22,IF(H192='Категорія витрат'!$B$23,'Категорія витрат'!$A$23,IF(H192='Категорія витрат'!$B$24,'Категорія витрат'!$A$24,IF(H192='Категорія витрат'!$B$25,'Категорія витрат'!$A$25,IF(H192='Категорія витрат'!$B$26,'Категорія витрат'!$A$26,IF(H192='Категорія витрат'!$B$27,'Категорія витрат'!$A$27,IF(H192='Категорія витрат'!$B$28,'Категорія витрат'!$A$28,IF(H192='Категорія витрат'!$B$29,'Категорія витрат'!$A$29,IF(H192='Категорія витрат'!$B$30,'Категорія витрат'!$A$30,IF(H192='Категорія витрат'!$B$31,'Категорія витрат'!$A$31,""))))))))))))))))))))))))))))))</f>
        <v/>
      </c>
      <c r="H192" s="837"/>
      <c r="I192" s="568"/>
      <c r="J192" s="71"/>
      <c r="K192" s="166">
        <f t="shared" si="37"/>
        <v>0</v>
      </c>
      <c r="L192" s="563"/>
      <c r="M192" s="564"/>
      <c r="N192" s="71">
        <f t="shared" si="38"/>
        <v>0</v>
      </c>
      <c r="O192" s="835">
        <f>IF(I192='Категорія витрат'!$G$2,ROUND(N192*0.22,2),IF(I192='Категорія витрат'!$G$4,ROUND(N192*0.22,2),IF(I192='Категорія витрат'!$G$5,ROUND(N192*0.22,2),IF(I192='Категорія витрат'!$G$3,ROUND(N192*0.0841,2),0))))</f>
        <v>0</v>
      </c>
      <c r="P192" s="565">
        <f t="shared" si="39"/>
        <v>0</v>
      </c>
      <c r="Q192" s="75"/>
      <c r="R192" s="75"/>
      <c r="S192" s="75"/>
      <c r="T192" s="75"/>
      <c r="U192" s="75"/>
      <c r="V192" s="75"/>
      <c r="W192" s="75"/>
      <c r="X192" s="75"/>
      <c r="Y192" s="75"/>
      <c r="Z192" s="75"/>
      <c r="AA192" s="75"/>
      <c r="AB192" s="75"/>
      <c r="AC192" s="167">
        <f t="shared" si="28"/>
        <v>0</v>
      </c>
      <c r="AD192" s="167">
        <f t="shared" si="29"/>
        <v>0</v>
      </c>
      <c r="AE192" s="167">
        <f t="shared" si="30"/>
        <v>0</v>
      </c>
      <c r="AF192" s="167">
        <f t="shared" si="31"/>
        <v>0</v>
      </c>
      <c r="AG192" s="167">
        <f t="shared" si="32"/>
        <v>0</v>
      </c>
      <c r="AH192" s="167">
        <f t="shared" si="33"/>
        <v>0</v>
      </c>
      <c r="AI192" s="167">
        <f t="shared" si="34"/>
        <v>0</v>
      </c>
      <c r="AJ192" s="167">
        <f t="shared" si="35"/>
        <v>0</v>
      </c>
      <c r="AK192" s="76"/>
      <c r="AL192" s="76"/>
      <c r="AM192" s="35"/>
    </row>
    <row r="193" spans="1:39" hidden="1">
      <c r="A193" s="20">
        <v>189</v>
      </c>
      <c r="B193" s="560" t="str">
        <f t="shared" si="36"/>
        <v>Альянс</v>
      </c>
      <c r="C193" s="561" t="s">
        <v>695</v>
      </c>
      <c r="D193" s="905"/>
      <c r="E193" s="905"/>
      <c r="F193" s="933"/>
      <c r="G193" s="562" t="str">
        <f>IF(H193='Категорія витрат'!$B$2,'Категорія витрат'!$A$2,IF(H193='Категорія витрат'!$B$3,'Категорія витрат'!$A$3,IF(H193='Категорія витрат'!$B$4,'Категорія витрат'!$A$4,IF(H193='Категорія витрат'!$B$5,'Категорія витрат'!$A$5,IF(H193='Категорія витрат'!$B$6,'Категорія витрат'!$A$6,IF(H193='Категорія витрат'!$B$7,'Категорія витрат'!$A$7,IF(H193='Категорія витрат'!$B$8,'Категорія витрат'!$A$8,IF(H193='Категорія витрат'!$B$9,'Категорія витрат'!$A$9,IF(H193='Категорія витрат'!$B$10,'Категорія витрат'!$A$10,IF(H193='Категорія витрат'!$B$11,'Категорія витрат'!$A$11,IF(H193='Категорія витрат'!$B$12,'Категорія витрат'!$A$12,IF(H193='Категорія витрат'!$B$13,'Категорія витрат'!$A$13,IF(H193='Категорія витрат'!$B$14,'Категорія витрат'!$A$14,IF(H193='Категорія витрат'!$B$15,'Категорія витрат'!$A$15,IF(H193='Категорія витрат'!$B$16,'Категорія витрат'!$A$16,IF(H193='Категорія витрат'!$B$17,'Категорія витрат'!$A$17,IF(H193='Категорія витрат'!$B$18,'Категорія витрат'!$A$18,IF(H193='Категорія витрат'!$B$19,'Категорія витрат'!$A$19,IF(H193='Категорія витрат'!$B$20,'Категорія витрат'!$A$20,IF(H193='Категорія витрат'!$B$21,'Категорія витрат'!$A$21,IF(H193='Категорія витрат'!$B$22,'Категорія витрат'!$A$22,IF(H193='Категорія витрат'!$B$23,'Категорія витрат'!$A$23,IF(H193='Категорія витрат'!$B$24,'Категорія витрат'!$A$24,IF(H193='Категорія витрат'!$B$25,'Категорія витрат'!$A$25,IF(H193='Категорія витрат'!$B$26,'Категорія витрат'!$A$26,IF(H193='Категорія витрат'!$B$27,'Категорія витрат'!$A$27,IF(H193='Категорія витрат'!$B$28,'Категорія витрат'!$A$28,IF(H193='Категорія витрат'!$B$29,'Категорія витрат'!$A$29,IF(H193='Категорія витрат'!$B$30,'Категорія витрат'!$A$30,IF(H193='Категорія витрат'!$B$31,'Категорія витрат'!$A$31,""))))))))))))))))))))))))))))))</f>
        <v/>
      </c>
      <c r="H193" s="837"/>
      <c r="I193" s="568"/>
      <c r="J193" s="71"/>
      <c r="K193" s="166">
        <f t="shared" si="37"/>
        <v>0</v>
      </c>
      <c r="L193" s="563"/>
      <c r="M193" s="564"/>
      <c r="N193" s="71">
        <f t="shared" si="38"/>
        <v>0</v>
      </c>
      <c r="O193" s="835">
        <f>IF(I193='Категорія витрат'!$G$2,ROUND(N193*0.22,2),IF(I193='Категорія витрат'!$G$4,ROUND(N193*0.22,2),IF(I193='Категорія витрат'!$G$5,ROUND(N193*0.22,2),IF(I193='Категорія витрат'!$G$3,ROUND(N193*0.0841,2),0))))</f>
        <v>0</v>
      </c>
      <c r="P193" s="565">
        <f t="shared" si="39"/>
        <v>0</v>
      </c>
      <c r="Q193" s="75"/>
      <c r="R193" s="75"/>
      <c r="S193" s="75"/>
      <c r="T193" s="75"/>
      <c r="U193" s="75"/>
      <c r="V193" s="75"/>
      <c r="W193" s="75"/>
      <c r="X193" s="75"/>
      <c r="Y193" s="75"/>
      <c r="Z193" s="75"/>
      <c r="AA193" s="75"/>
      <c r="AB193" s="75"/>
      <c r="AC193" s="167">
        <f t="shared" si="28"/>
        <v>0</v>
      </c>
      <c r="AD193" s="167">
        <f t="shared" si="29"/>
        <v>0</v>
      </c>
      <c r="AE193" s="167">
        <f t="shared" si="30"/>
        <v>0</v>
      </c>
      <c r="AF193" s="167">
        <f t="shared" si="31"/>
        <v>0</v>
      </c>
      <c r="AG193" s="167">
        <f t="shared" si="32"/>
        <v>0</v>
      </c>
      <c r="AH193" s="167">
        <f t="shared" si="33"/>
        <v>0</v>
      </c>
      <c r="AI193" s="167">
        <f t="shared" si="34"/>
        <v>0</v>
      </c>
      <c r="AJ193" s="167">
        <f t="shared" si="35"/>
        <v>0</v>
      </c>
      <c r="AK193" s="76"/>
      <c r="AL193" s="76"/>
      <c r="AM193" s="35"/>
    </row>
    <row r="194" spans="1:39" hidden="1">
      <c r="A194" s="20">
        <v>190</v>
      </c>
      <c r="B194" s="560" t="str">
        <f t="shared" si="36"/>
        <v>Альянс</v>
      </c>
      <c r="C194" s="561" t="s">
        <v>695</v>
      </c>
      <c r="D194" s="905"/>
      <c r="E194" s="905"/>
      <c r="F194" s="933"/>
      <c r="G194" s="562" t="str">
        <f>IF(H194='Категорія витрат'!$B$2,'Категорія витрат'!$A$2,IF(H194='Категорія витрат'!$B$3,'Категорія витрат'!$A$3,IF(H194='Категорія витрат'!$B$4,'Категорія витрат'!$A$4,IF(H194='Категорія витрат'!$B$5,'Категорія витрат'!$A$5,IF(H194='Категорія витрат'!$B$6,'Категорія витрат'!$A$6,IF(H194='Категорія витрат'!$B$7,'Категорія витрат'!$A$7,IF(H194='Категорія витрат'!$B$8,'Категорія витрат'!$A$8,IF(H194='Категорія витрат'!$B$9,'Категорія витрат'!$A$9,IF(H194='Категорія витрат'!$B$10,'Категорія витрат'!$A$10,IF(H194='Категорія витрат'!$B$11,'Категорія витрат'!$A$11,IF(H194='Категорія витрат'!$B$12,'Категорія витрат'!$A$12,IF(H194='Категорія витрат'!$B$13,'Категорія витрат'!$A$13,IF(H194='Категорія витрат'!$B$14,'Категорія витрат'!$A$14,IF(H194='Категорія витрат'!$B$15,'Категорія витрат'!$A$15,IF(H194='Категорія витрат'!$B$16,'Категорія витрат'!$A$16,IF(H194='Категорія витрат'!$B$17,'Категорія витрат'!$A$17,IF(H194='Категорія витрат'!$B$18,'Категорія витрат'!$A$18,IF(H194='Категорія витрат'!$B$19,'Категорія витрат'!$A$19,IF(H194='Категорія витрат'!$B$20,'Категорія витрат'!$A$20,IF(H194='Категорія витрат'!$B$21,'Категорія витрат'!$A$21,IF(H194='Категорія витрат'!$B$22,'Категорія витрат'!$A$22,IF(H194='Категорія витрат'!$B$23,'Категорія витрат'!$A$23,IF(H194='Категорія витрат'!$B$24,'Категорія витрат'!$A$24,IF(H194='Категорія витрат'!$B$25,'Категорія витрат'!$A$25,IF(H194='Категорія витрат'!$B$26,'Категорія витрат'!$A$26,IF(H194='Категорія витрат'!$B$27,'Категорія витрат'!$A$27,IF(H194='Категорія витрат'!$B$28,'Категорія витрат'!$A$28,IF(H194='Категорія витрат'!$B$29,'Категорія витрат'!$A$29,IF(H194='Категорія витрат'!$B$30,'Категорія витрат'!$A$30,IF(H194='Категорія витрат'!$B$31,'Категорія витрат'!$A$31,""))))))))))))))))))))))))))))))</f>
        <v/>
      </c>
      <c r="H194" s="837"/>
      <c r="I194" s="568"/>
      <c r="J194" s="71"/>
      <c r="K194" s="166">
        <f t="shared" si="37"/>
        <v>0</v>
      </c>
      <c r="L194" s="563"/>
      <c r="M194" s="564"/>
      <c r="N194" s="71">
        <f t="shared" si="38"/>
        <v>0</v>
      </c>
      <c r="O194" s="835">
        <f>IF(I194='Категорія витрат'!$G$2,ROUND(N194*0.22,2),IF(I194='Категорія витрат'!$G$4,ROUND(N194*0.22,2),IF(I194='Категорія витрат'!$G$5,ROUND(N194*0.22,2),IF(I194='Категорія витрат'!$G$3,ROUND(N194*0.0841,2),0))))</f>
        <v>0</v>
      </c>
      <c r="P194" s="565">
        <f t="shared" si="39"/>
        <v>0</v>
      </c>
      <c r="Q194" s="75"/>
      <c r="R194" s="75"/>
      <c r="S194" s="75"/>
      <c r="T194" s="75"/>
      <c r="U194" s="75"/>
      <c r="V194" s="75"/>
      <c r="W194" s="75"/>
      <c r="X194" s="75"/>
      <c r="Y194" s="75"/>
      <c r="Z194" s="75"/>
      <c r="AA194" s="75"/>
      <c r="AB194" s="75"/>
      <c r="AC194" s="167">
        <f t="shared" si="28"/>
        <v>0</v>
      </c>
      <c r="AD194" s="167">
        <f t="shared" si="29"/>
        <v>0</v>
      </c>
      <c r="AE194" s="167">
        <f t="shared" si="30"/>
        <v>0</v>
      </c>
      <c r="AF194" s="167">
        <f t="shared" si="31"/>
        <v>0</v>
      </c>
      <c r="AG194" s="167">
        <f t="shared" si="32"/>
        <v>0</v>
      </c>
      <c r="AH194" s="167">
        <f t="shared" si="33"/>
        <v>0</v>
      </c>
      <c r="AI194" s="167">
        <f t="shared" si="34"/>
        <v>0</v>
      </c>
      <c r="AJ194" s="167">
        <f t="shared" si="35"/>
        <v>0</v>
      </c>
      <c r="AK194" s="76"/>
      <c r="AL194" s="76"/>
      <c r="AM194" s="35"/>
    </row>
    <row r="195" spans="1:39" hidden="1">
      <c r="A195" s="20">
        <v>191</v>
      </c>
      <c r="B195" s="560" t="str">
        <f t="shared" si="36"/>
        <v>Альянс</v>
      </c>
      <c r="C195" s="561" t="s">
        <v>695</v>
      </c>
      <c r="D195" s="905"/>
      <c r="E195" s="905"/>
      <c r="F195" s="933"/>
      <c r="G195" s="562" t="str">
        <f>IF(H195='Категорія витрат'!$B$2,'Категорія витрат'!$A$2,IF(H195='Категорія витрат'!$B$3,'Категорія витрат'!$A$3,IF(H195='Категорія витрат'!$B$4,'Категорія витрат'!$A$4,IF(H195='Категорія витрат'!$B$5,'Категорія витрат'!$A$5,IF(H195='Категорія витрат'!$B$6,'Категорія витрат'!$A$6,IF(H195='Категорія витрат'!$B$7,'Категорія витрат'!$A$7,IF(H195='Категорія витрат'!$B$8,'Категорія витрат'!$A$8,IF(H195='Категорія витрат'!$B$9,'Категорія витрат'!$A$9,IF(H195='Категорія витрат'!$B$10,'Категорія витрат'!$A$10,IF(H195='Категорія витрат'!$B$11,'Категорія витрат'!$A$11,IF(H195='Категорія витрат'!$B$12,'Категорія витрат'!$A$12,IF(H195='Категорія витрат'!$B$13,'Категорія витрат'!$A$13,IF(H195='Категорія витрат'!$B$14,'Категорія витрат'!$A$14,IF(H195='Категорія витрат'!$B$15,'Категорія витрат'!$A$15,IF(H195='Категорія витрат'!$B$16,'Категорія витрат'!$A$16,IF(H195='Категорія витрат'!$B$17,'Категорія витрат'!$A$17,IF(H195='Категорія витрат'!$B$18,'Категорія витрат'!$A$18,IF(H195='Категорія витрат'!$B$19,'Категорія витрат'!$A$19,IF(H195='Категорія витрат'!$B$20,'Категорія витрат'!$A$20,IF(H195='Категорія витрат'!$B$21,'Категорія витрат'!$A$21,IF(H195='Категорія витрат'!$B$22,'Категорія витрат'!$A$22,IF(H195='Категорія витрат'!$B$23,'Категорія витрат'!$A$23,IF(H195='Категорія витрат'!$B$24,'Категорія витрат'!$A$24,IF(H195='Категорія витрат'!$B$25,'Категорія витрат'!$A$25,IF(H195='Категорія витрат'!$B$26,'Категорія витрат'!$A$26,IF(H195='Категорія витрат'!$B$27,'Категорія витрат'!$A$27,IF(H195='Категорія витрат'!$B$28,'Категорія витрат'!$A$28,IF(H195='Категорія витрат'!$B$29,'Категорія витрат'!$A$29,IF(H195='Категорія витрат'!$B$30,'Категорія витрат'!$A$30,IF(H195='Категорія витрат'!$B$31,'Категорія витрат'!$A$31,""))))))))))))))))))))))))))))))</f>
        <v/>
      </c>
      <c r="H195" s="837"/>
      <c r="I195" s="568"/>
      <c r="J195" s="71"/>
      <c r="K195" s="166">
        <f t="shared" si="37"/>
        <v>0</v>
      </c>
      <c r="L195" s="563"/>
      <c r="M195" s="564"/>
      <c r="N195" s="71">
        <f t="shared" si="38"/>
        <v>0</v>
      </c>
      <c r="O195" s="835">
        <f>IF(I195='Категорія витрат'!$G$2,ROUND(N195*0.22,2),IF(I195='Категорія витрат'!$G$4,ROUND(N195*0.22,2),IF(I195='Категорія витрат'!$G$5,ROUND(N195*0.22,2),IF(I195='Категорія витрат'!$G$3,ROUND(N195*0.0841,2),0))))</f>
        <v>0</v>
      </c>
      <c r="P195" s="565">
        <f t="shared" si="39"/>
        <v>0</v>
      </c>
      <c r="Q195" s="75"/>
      <c r="R195" s="75"/>
      <c r="S195" s="75"/>
      <c r="T195" s="75"/>
      <c r="U195" s="75"/>
      <c r="V195" s="75"/>
      <c r="W195" s="75"/>
      <c r="X195" s="75"/>
      <c r="Y195" s="75"/>
      <c r="Z195" s="75"/>
      <c r="AA195" s="75"/>
      <c r="AB195" s="75"/>
      <c r="AC195" s="167">
        <f t="shared" si="28"/>
        <v>0</v>
      </c>
      <c r="AD195" s="167">
        <f t="shared" si="29"/>
        <v>0</v>
      </c>
      <c r="AE195" s="167">
        <f t="shared" si="30"/>
        <v>0</v>
      </c>
      <c r="AF195" s="167">
        <f t="shared" si="31"/>
        <v>0</v>
      </c>
      <c r="AG195" s="167">
        <f t="shared" si="32"/>
        <v>0</v>
      </c>
      <c r="AH195" s="167">
        <f t="shared" si="33"/>
        <v>0</v>
      </c>
      <c r="AI195" s="167">
        <f t="shared" si="34"/>
        <v>0</v>
      </c>
      <c r="AJ195" s="167">
        <f t="shared" si="35"/>
        <v>0</v>
      </c>
      <c r="AK195" s="76"/>
      <c r="AL195" s="76"/>
      <c r="AM195" s="35"/>
    </row>
    <row r="196" spans="1:39" hidden="1">
      <c r="A196" s="20">
        <v>192</v>
      </c>
      <c r="B196" s="560" t="str">
        <f t="shared" si="36"/>
        <v>Альянс</v>
      </c>
      <c r="C196" s="561" t="s">
        <v>695</v>
      </c>
      <c r="D196" s="905"/>
      <c r="E196" s="905"/>
      <c r="F196" s="933"/>
      <c r="G196" s="562" t="str">
        <f>IF(H196='Категорія витрат'!$B$2,'Категорія витрат'!$A$2,IF(H196='Категорія витрат'!$B$3,'Категорія витрат'!$A$3,IF(H196='Категорія витрат'!$B$4,'Категорія витрат'!$A$4,IF(H196='Категорія витрат'!$B$5,'Категорія витрат'!$A$5,IF(H196='Категорія витрат'!$B$6,'Категорія витрат'!$A$6,IF(H196='Категорія витрат'!$B$7,'Категорія витрат'!$A$7,IF(H196='Категорія витрат'!$B$8,'Категорія витрат'!$A$8,IF(H196='Категорія витрат'!$B$9,'Категорія витрат'!$A$9,IF(H196='Категорія витрат'!$B$10,'Категорія витрат'!$A$10,IF(H196='Категорія витрат'!$B$11,'Категорія витрат'!$A$11,IF(H196='Категорія витрат'!$B$12,'Категорія витрат'!$A$12,IF(H196='Категорія витрат'!$B$13,'Категорія витрат'!$A$13,IF(H196='Категорія витрат'!$B$14,'Категорія витрат'!$A$14,IF(H196='Категорія витрат'!$B$15,'Категорія витрат'!$A$15,IF(H196='Категорія витрат'!$B$16,'Категорія витрат'!$A$16,IF(H196='Категорія витрат'!$B$17,'Категорія витрат'!$A$17,IF(H196='Категорія витрат'!$B$18,'Категорія витрат'!$A$18,IF(H196='Категорія витрат'!$B$19,'Категорія витрат'!$A$19,IF(H196='Категорія витрат'!$B$20,'Категорія витрат'!$A$20,IF(H196='Категорія витрат'!$B$21,'Категорія витрат'!$A$21,IF(H196='Категорія витрат'!$B$22,'Категорія витрат'!$A$22,IF(H196='Категорія витрат'!$B$23,'Категорія витрат'!$A$23,IF(H196='Категорія витрат'!$B$24,'Категорія витрат'!$A$24,IF(H196='Категорія витрат'!$B$25,'Категорія витрат'!$A$25,IF(H196='Категорія витрат'!$B$26,'Категорія витрат'!$A$26,IF(H196='Категорія витрат'!$B$27,'Категорія витрат'!$A$27,IF(H196='Категорія витрат'!$B$28,'Категорія витрат'!$A$28,IF(H196='Категорія витрат'!$B$29,'Категорія витрат'!$A$29,IF(H196='Категорія витрат'!$B$30,'Категорія витрат'!$A$30,IF(H196='Категорія витрат'!$B$31,'Категорія витрат'!$A$31,""))))))))))))))))))))))))))))))</f>
        <v/>
      </c>
      <c r="H196" s="837"/>
      <c r="I196" s="568"/>
      <c r="J196" s="71"/>
      <c r="K196" s="166">
        <f t="shared" si="37"/>
        <v>0</v>
      </c>
      <c r="L196" s="563"/>
      <c r="M196" s="564"/>
      <c r="N196" s="71">
        <f t="shared" si="38"/>
        <v>0</v>
      </c>
      <c r="O196" s="835">
        <f>IF(I196='Категорія витрат'!$G$2,ROUND(N196*0.22,2),IF(I196='Категорія витрат'!$G$4,ROUND(N196*0.22,2),IF(I196='Категорія витрат'!$G$5,ROUND(N196*0.22,2),IF(I196='Категорія витрат'!$G$3,ROUND(N196*0.0841,2),0))))</f>
        <v>0</v>
      </c>
      <c r="P196" s="565">
        <f t="shared" si="39"/>
        <v>0</v>
      </c>
      <c r="Q196" s="75"/>
      <c r="R196" s="75"/>
      <c r="S196" s="75"/>
      <c r="T196" s="75"/>
      <c r="U196" s="75"/>
      <c r="V196" s="75"/>
      <c r="W196" s="75"/>
      <c r="X196" s="75"/>
      <c r="Y196" s="75"/>
      <c r="Z196" s="75"/>
      <c r="AA196" s="75"/>
      <c r="AB196" s="75"/>
      <c r="AC196" s="167">
        <f t="shared" si="28"/>
        <v>0</v>
      </c>
      <c r="AD196" s="167">
        <f t="shared" si="29"/>
        <v>0</v>
      </c>
      <c r="AE196" s="167">
        <f t="shared" si="30"/>
        <v>0</v>
      </c>
      <c r="AF196" s="167">
        <f t="shared" si="31"/>
        <v>0</v>
      </c>
      <c r="AG196" s="167">
        <f t="shared" si="32"/>
        <v>0</v>
      </c>
      <c r="AH196" s="167">
        <f t="shared" si="33"/>
        <v>0</v>
      </c>
      <c r="AI196" s="167">
        <f t="shared" si="34"/>
        <v>0</v>
      </c>
      <c r="AJ196" s="167">
        <f t="shared" si="35"/>
        <v>0</v>
      </c>
      <c r="AK196" s="76"/>
      <c r="AL196" s="76"/>
      <c r="AM196" s="35"/>
    </row>
    <row r="197" spans="1:39" hidden="1">
      <c r="A197" s="20">
        <v>193</v>
      </c>
      <c r="B197" s="560" t="str">
        <f t="shared" si="36"/>
        <v>Альянс</v>
      </c>
      <c r="C197" s="561" t="s">
        <v>695</v>
      </c>
      <c r="D197" s="905"/>
      <c r="E197" s="905"/>
      <c r="F197" s="933"/>
      <c r="G197" s="562" t="str">
        <f>IF(H197='Категорія витрат'!$B$2,'Категорія витрат'!$A$2,IF(H197='Категорія витрат'!$B$3,'Категорія витрат'!$A$3,IF(H197='Категорія витрат'!$B$4,'Категорія витрат'!$A$4,IF(H197='Категорія витрат'!$B$5,'Категорія витрат'!$A$5,IF(H197='Категорія витрат'!$B$6,'Категорія витрат'!$A$6,IF(H197='Категорія витрат'!$B$7,'Категорія витрат'!$A$7,IF(H197='Категорія витрат'!$B$8,'Категорія витрат'!$A$8,IF(H197='Категорія витрат'!$B$9,'Категорія витрат'!$A$9,IF(H197='Категорія витрат'!$B$10,'Категорія витрат'!$A$10,IF(H197='Категорія витрат'!$B$11,'Категорія витрат'!$A$11,IF(H197='Категорія витрат'!$B$12,'Категорія витрат'!$A$12,IF(H197='Категорія витрат'!$B$13,'Категорія витрат'!$A$13,IF(H197='Категорія витрат'!$B$14,'Категорія витрат'!$A$14,IF(H197='Категорія витрат'!$B$15,'Категорія витрат'!$A$15,IF(H197='Категорія витрат'!$B$16,'Категорія витрат'!$A$16,IF(H197='Категорія витрат'!$B$17,'Категорія витрат'!$A$17,IF(H197='Категорія витрат'!$B$18,'Категорія витрат'!$A$18,IF(H197='Категорія витрат'!$B$19,'Категорія витрат'!$A$19,IF(H197='Категорія витрат'!$B$20,'Категорія витрат'!$A$20,IF(H197='Категорія витрат'!$B$21,'Категорія витрат'!$A$21,IF(H197='Категорія витрат'!$B$22,'Категорія витрат'!$A$22,IF(H197='Категорія витрат'!$B$23,'Категорія витрат'!$A$23,IF(H197='Категорія витрат'!$B$24,'Категорія витрат'!$A$24,IF(H197='Категорія витрат'!$B$25,'Категорія витрат'!$A$25,IF(H197='Категорія витрат'!$B$26,'Категорія витрат'!$A$26,IF(H197='Категорія витрат'!$B$27,'Категорія витрат'!$A$27,IF(H197='Категорія витрат'!$B$28,'Категорія витрат'!$A$28,IF(H197='Категорія витрат'!$B$29,'Категорія витрат'!$A$29,IF(H197='Категорія витрат'!$B$30,'Категорія витрат'!$A$30,IF(H197='Категорія витрат'!$B$31,'Категорія витрат'!$A$31,""))))))))))))))))))))))))))))))</f>
        <v/>
      </c>
      <c r="H197" s="837"/>
      <c r="I197" s="568"/>
      <c r="J197" s="71"/>
      <c r="K197" s="166">
        <f t="shared" si="37"/>
        <v>0</v>
      </c>
      <c r="L197" s="563"/>
      <c r="M197" s="564"/>
      <c r="N197" s="71">
        <f t="shared" si="38"/>
        <v>0</v>
      </c>
      <c r="O197" s="835">
        <f>IF(I197='Категорія витрат'!$G$2,ROUND(N197*0.22,2),IF(I197='Категорія витрат'!$G$4,ROUND(N197*0.22,2),IF(I197='Категорія витрат'!$G$5,ROUND(N197*0.22,2),IF(I197='Категорія витрат'!$G$3,ROUND(N197*0.0841,2),0))))</f>
        <v>0</v>
      </c>
      <c r="P197" s="565">
        <f t="shared" si="39"/>
        <v>0</v>
      </c>
      <c r="Q197" s="75"/>
      <c r="R197" s="75"/>
      <c r="S197" s="75"/>
      <c r="T197" s="75"/>
      <c r="U197" s="75"/>
      <c r="V197" s="75"/>
      <c r="W197" s="75"/>
      <c r="X197" s="75"/>
      <c r="Y197" s="75"/>
      <c r="Z197" s="75"/>
      <c r="AA197" s="75"/>
      <c r="AB197" s="75"/>
      <c r="AC197" s="167">
        <f t="shared" ref="AC197:AC260" si="40">(N197+O197)*AG197</f>
        <v>0</v>
      </c>
      <c r="AD197" s="167">
        <f t="shared" ref="AD197:AD260" si="41">(N197+O197)*AH197</f>
        <v>0</v>
      </c>
      <c r="AE197" s="167">
        <f t="shared" ref="AE197:AE260" si="42">(N197+O197)*AI197</f>
        <v>0</v>
      </c>
      <c r="AF197" s="167">
        <f t="shared" ref="AF197:AF260" si="43">(N197+O197)*AJ197</f>
        <v>0</v>
      </c>
      <c r="AG197" s="167">
        <f t="shared" ref="AG197:AG260" si="44">Q197+R197+S197</f>
        <v>0</v>
      </c>
      <c r="AH197" s="167">
        <f t="shared" ref="AH197:AH260" si="45">T197+U197+V197</f>
        <v>0</v>
      </c>
      <c r="AI197" s="167">
        <f t="shared" ref="AI197:AI260" si="46">W197+X197+Y197</f>
        <v>0</v>
      </c>
      <c r="AJ197" s="167">
        <f t="shared" ref="AJ197:AJ260" si="47">Z197+AA197+AB197</f>
        <v>0</v>
      </c>
      <c r="AK197" s="76"/>
      <c r="AL197" s="76"/>
      <c r="AM197" s="35"/>
    </row>
    <row r="198" spans="1:39" hidden="1">
      <c r="A198" s="20">
        <v>194</v>
      </c>
      <c r="B198" s="560" t="str">
        <f t="shared" si="36"/>
        <v>Альянс</v>
      </c>
      <c r="C198" s="561" t="s">
        <v>695</v>
      </c>
      <c r="D198" s="905"/>
      <c r="E198" s="905"/>
      <c r="F198" s="933"/>
      <c r="G198" s="562" t="str">
        <f>IF(H198='Категорія витрат'!$B$2,'Категорія витрат'!$A$2,IF(H198='Категорія витрат'!$B$3,'Категорія витрат'!$A$3,IF(H198='Категорія витрат'!$B$4,'Категорія витрат'!$A$4,IF(H198='Категорія витрат'!$B$5,'Категорія витрат'!$A$5,IF(H198='Категорія витрат'!$B$6,'Категорія витрат'!$A$6,IF(H198='Категорія витрат'!$B$7,'Категорія витрат'!$A$7,IF(H198='Категорія витрат'!$B$8,'Категорія витрат'!$A$8,IF(H198='Категорія витрат'!$B$9,'Категорія витрат'!$A$9,IF(H198='Категорія витрат'!$B$10,'Категорія витрат'!$A$10,IF(H198='Категорія витрат'!$B$11,'Категорія витрат'!$A$11,IF(H198='Категорія витрат'!$B$12,'Категорія витрат'!$A$12,IF(H198='Категорія витрат'!$B$13,'Категорія витрат'!$A$13,IF(H198='Категорія витрат'!$B$14,'Категорія витрат'!$A$14,IF(H198='Категорія витрат'!$B$15,'Категорія витрат'!$A$15,IF(H198='Категорія витрат'!$B$16,'Категорія витрат'!$A$16,IF(H198='Категорія витрат'!$B$17,'Категорія витрат'!$A$17,IF(H198='Категорія витрат'!$B$18,'Категорія витрат'!$A$18,IF(H198='Категорія витрат'!$B$19,'Категорія витрат'!$A$19,IF(H198='Категорія витрат'!$B$20,'Категорія витрат'!$A$20,IF(H198='Категорія витрат'!$B$21,'Категорія витрат'!$A$21,IF(H198='Категорія витрат'!$B$22,'Категорія витрат'!$A$22,IF(H198='Категорія витрат'!$B$23,'Категорія витрат'!$A$23,IF(H198='Категорія витрат'!$B$24,'Категорія витрат'!$A$24,IF(H198='Категорія витрат'!$B$25,'Категорія витрат'!$A$25,IF(H198='Категорія витрат'!$B$26,'Категорія витрат'!$A$26,IF(H198='Категорія витрат'!$B$27,'Категорія витрат'!$A$27,IF(H198='Категорія витрат'!$B$28,'Категорія витрат'!$A$28,IF(H198='Категорія витрат'!$B$29,'Категорія витрат'!$A$29,IF(H198='Категорія витрат'!$B$30,'Категорія витрат'!$A$30,IF(H198='Категорія витрат'!$B$31,'Категорія витрат'!$A$31,""))))))))))))))))))))))))))))))</f>
        <v/>
      </c>
      <c r="H198" s="837"/>
      <c r="I198" s="568"/>
      <c r="J198" s="71"/>
      <c r="K198" s="166">
        <f t="shared" si="37"/>
        <v>0</v>
      </c>
      <c r="L198" s="563"/>
      <c r="M198" s="564"/>
      <c r="N198" s="71">
        <f t="shared" si="38"/>
        <v>0</v>
      </c>
      <c r="O198" s="835">
        <f>IF(I198='Категорія витрат'!$G$2,ROUND(N198*0.22,2),IF(I198='Категорія витрат'!$G$4,ROUND(N198*0.22,2),IF(I198='Категорія витрат'!$G$5,ROUND(N198*0.22,2),IF(I198='Категорія витрат'!$G$3,ROUND(N198*0.0841,2),0))))</f>
        <v>0</v>
      </c>
      <c r="P198" s="565">
        <f t="shared" si="39"/>
        <v>0</v>
      </c>
      <c r="Q198" s="75"/>
      <c r="R198" s="75"/>
      <c r="S198" s="75"/>
      <c r="T198" s="75"/>
      <c r="U198" s="75"/>
      <c r="V198" s="75"/>
      <c r="W198" s="75"/>
      <c r="X198" s="76"/>
      <c r="Y198" s="76"/>
      <c r="Z198" s="76"/>
      <c r="AA198" s="76"/>
      <c r="AB198" s="76"/>
      <c r="AC198" s="167">
        <f t="shared" si="40"/>
        <v>0</v>
      </c>
      <c r="AD198" s="167">
        <f t="shared" si="41"/>
        <v>0</v>
      </c>
      <c r="AE198" s="167">
        <f t="shared" si="42"/>
        <v>0</v>
      </c>
      <c r="AF198" s="167">
        <f t="shared" si="43"/>
        <v>0</v>
      </c>
      <c r="AG198" s="167">
        <f t="shared" si="44"/>
        <v>0</v>
      </c>
      <c r="AH198" s="167">
        <f t="shared" si="45"/>
        <v>0</v>
      </c>
      <c r="AI198" s="167">
        <f t="shared" si="46"/>
        <v>0</v>
      </c>
      <c r="AJ198" s="167">
        <f t="shared" si="47"/>
        <v>0</v>
      </c>
      <c r="AK198" s="76"/>
      <c r="AL198" s="76"/>
      <c r="AM198" s="35"/>
    </row>
    <row r="199" spans="1:39" hidden="1">
      <c r="A199" s="20">
        <v>195</v>
      </c>
      <c r="B199" s="560" t="str">
        <f t="shared" si="36"/>
        <v>Альянс</v>
      </c>
      <c r="C199" s="561" t="s">
        <v>695</v>
      </c>
      <c r="D199" s="905"/>
      <c r="E199" s="905"/>
      <c r="F199" s="933"/>
      <c r="G199" s="562" t="str">
        <f>IF(H199='Категорія витрат'!$B$2,'Категорія витрат'!$A$2,IF(H199='Категорія витрат'!$B$3,'Категорія витрат'!$A$3,IF(H199='Категорія витрат'!$B$4,'Категорія витрат'!$A$4,IF(H199='Категорія витрат'!$B$5,'Категорія витрат'!$A$5,IF(H199='Категорія витрат'!$B$6,'Категорія витрат'!$A$6,IF(H199='Категорія витрат'!$B$7,'Категорія витрат'!$A$7,IF(H199='Категорія витрат'!$B$8,'Категорія витрат'!$A$8,IF(H199='Категорія витрат'!$B$9,'Категорія витрат'!$A$9,IF(H199='Категорія витрат'!$B$10,'Категорія витрат'!$A$10,IF(H199='Категорія витрат'!$B$11,'Категорія витрат'!$A$11,IF(H199='Категорія витрат'!$B$12,'Категорія витрат'!$A$12,IF(H199='Категорія витрат'!$B$13,'Категорія витрат'!$A$13,IF(H199='Категорія витрат'!$B$14,'Категорія витрат'!$A$14,IF(H199='Категорія витрат'!$B$15,'Категорія витрат'!$A$15,IF(H199='Категорія витрат'!$B$16,'Категорія витрат'!$A$16,IF(H199='Категорія витрат'!$B$17,'Категорія витрат'!$A$17,IF(H199='Категорія витрат'!$B$18,'Категорія витрат'!$A$18,IF(H199='Категорія витрат'!$B$19,'Категорія витрат'!$A$19,IF(H199='Категорія витрат'!$B$20,'Категорія витрат'!$A$20,IF(H199='Категорія витрат'!$B$21,'Категорія витрат'!$A$21,IF(H199='Категорія витрат'!$B$22,'Категорія витрат'!$A$22,IF(H199='Категорія витрат'!$B$23,'Категорія витрат'!$A$23,IF(H199='Категорія витрат'!$B$24,'Категорія витрат'!$A$24,IF(H199='Категорія витрат'!$B$25,'Категорія витрат'!$A$25,IF(H199='Категорія витрат'!$B$26,'Категорія витрат'!$A$26,IF(H199='Категорія витрат'!$B$27,'Категорія витрат'!$A$27,IF(H199='Категорія витрат'!$B$28,'Категорія витрат'!$A$28,IF(H199='Категорія витрат'!$B$29,'Категорія витрат'!$A$29,IF(H199='Категорія витрат'!$B$30,'Категорія витрат'!$A$30,IF(H199='Категорія витрат'!$B$31,'Категорія витрат'!$A$31,""))))))))))))))))))))))))))))))</f>
        <v/>
      </c>
      <c r="H199" s="837"/>
      <c r="I199" s="568"/>
      <c r="J199" s="71"/>
      <c r="K199" s="166">
        <f t="shared" si="37"/>
        <v>0</v>
      </c>
      <c r="L199" s="563"/>
      <c r="M199" s="564"/>
      <c r="N199" s="71">
        <f t="shared" si="38"/>
        <v>0</v>
      </c>
      <c r="O199" s="835">
        <f>IF(I199='Категорія витрат'!$G$2,ROUND(N199*0.22,2),IF(I199='Категорія витрат'!$G$4,ROUND(N199*0.22,2),IF(I199='Категорія витрат'!$G$5,ROUND(N199*0.22,2),IF(I199='Категорія витрат'!$G$3,ROUND(N199*0.0841,2),0))))</f>
        <v>0</v>
      </c>
      <c r="P199" s="565">
        <f t="shared" si="39"/>
        <v>0</v>
      </c>
      <c r="Q199" s="75"/>
      <c r="R199" s="75"/>
      <c r="S199" s="75"/>
      <c r="T199" s="75"/>
      <c r="U199" s="75"/>
      <c r="V199" s="75"/>
      <c r="W199" s="75"/>
      <c r="X199" s="76"/>
      <c r="Y199" s="76"/>
      <c r="Z199" s="76"/>
      <c r="AA199" s="76"/>
      <c r="AB199" s="76"/>
      <c r="AC199" s="167">
        <f t="shared" si="40"/>
        <v>0</v>
      </c>
      <c r="AD199" s="167">
        <f t="shared" si="41"/>
        <v>0</v>
      </c>
      <c r="AE199" s="167">
        <f t="shared" si="42"/>
        <v>0</v>
      </c>
      <c r="AF199" s="167">
        <f t="shared" si="43"/>
        <v>0</v>
      </c>
      <c r="AG199" s="167">
        <f t="shared" si="44"/>
        <v>0</v>
      </c>
      <c r="AH199" s="167">
        <f t="shared" si="45"/>
        <v>0</v>
      </c>
      <c r="AI199" s="167">
        <f t="shared" si="46"/>
        <v>0</v>
      </c>
      <c r="AJ199" s="167">
        <f t="shared" si="47"/>
        <v>0</v>
      </c>
      <c r="AK199" s="76"/>
      <c r="AL199" s="76"/>
      <c r="AM199" s="35"/>
    </row>
    <row r="200" spans="1:39" hidden="1">
      <c r="A200" s="20">
        <v>196</v>
      </c>
      <c r="B200" s="560" t="str">
        <f t="shared" si="36"/>
        <v>Альянс</v>
      </c>
      <c r="C200" s="561" t="s">
        <v>695</v>
      </c>
      <c r="D200" s="905"/>
      <c r="E200" s="905"/>
      <c r="F200" s="933"/>
      <c r="G200" s="562" t="str">
        <f>IF(H200='Категорія витрат'!$B$2,'Категорія витрат'!$A$2,IF(H200='Категорія витрат'!$B$3,'Категорія витрат'!$A$3,IF(H200='Категорія витрат'!$B$4,'Категорія витрат'!$A$4,IF(H200='Категорія витрат'!$B$5,'Категорія витрат'!$A$5,IF(H200='Категорія витрат'!$B$6,'Категорія витрат'!$A$6,IF(H200='Категорія витрат'!$B$7,'Категорія витрат'!$A$7,IF(H200='Категорія витрат'!$B$8,'Категорія витрат'!$A$8,IF(H200='Категорія витрат'!$B$9,'Категорія витрат'!$A$9,IF(H200='Категорія витрат'!$B$10,'Категорія витрат'!$A$10,IF(H200='Категорія витрат'!$B$11,'Категорія витрат'!$A$11,IF(H200='Категорія витрат'!$B$12,'Категорія витрат'!$A$12,IF(H200='Категорія витрат'!$B$13,'Категорія витрат'!$A$13,IF(H200='Категорія витрат'!$B$14,'Категорія витрат'!$A$14,IF(H200='Категорія витрат'!$B$15,'Категорія витрат'!$A$15,IF(H200='Категорія витрат'!$B$16,'Категорія витрат'!$A$16,IF(H200='Категорія витрат'!$B$17,'Категорія витрат'!$A$17,IF(H200='Категорія витрат'!$B$18,'Категорія витрат'!$A$18,IF(H200='Категорія витрат'!$B$19,'Категорія витрат'!$A$19,IF(H200='Категорія витрат'!$B$20,'Категорія витрат'!$A$20,IF(H200='Категорія витрат'!$B$21,'Категорія витрат'!$A$21,IF(H200='Категорія витрат'!$B$22,'Категорія витрат'!$A$22,IF(H200='Категорія витрат'!$B$23,'Категорія витрат'!$A$23,IF(H200='Категорія витрат'!$B$24,'Категорія витрат'!$A$24,IF(H200='Категорія витрат'!$B$25,'Категорія витрат'!$A$25,IF(H200='Категорія витрат'!$B$26,'Категорія витрат'!$A$26,IF(H200='Категорія витрат'!$B$27,'Категорія витрат'!$A$27,IF(H200='Категорія витрат'!$B$28,'Категорія витрат'!$A$28,IF(H200='Категорія витрат'!$B$29,'Категорія витрат'!$A$29,IF(H200='Категорія витрат'!$B$30,'Категорія витрат'!$A$30,IF(H200='Категорія витрат'!$B$31,'Категорія витрат'!$A$31,""))))))))))))))))))))))))))))))</f>
        <v/>
      </c>
      <c r="H200" s="837"/>
      <c r="I200" s="568"/>
      <c r="J200" s="71"/>
      <c r="K200" s="166">
        <f t="shared" si="37"/>
        <v>0</v>
      </c>
      <c r="L200" s="563"/>
      <c r="M200" s="564"/>
      <c r="N200" s="71">
        <f t="shared" si="38"/>
        <v>0</v>
      </c>
      <c r="O200" s="835">
        <f>IF(I200='Категорія витрат'!$G$2,ROUND(N200*0.22,2),IF(I200='Категорія витрат'!$G$4,ROUND(N200*0.22,2),IF(I200='Категорія витрат'!$G$5,ROUND(N200*0.22,2),IF(I200='Категорія витрат'!$G$3,ROUND(N200*0.0841,2),0))))</f>
        <v>0</v>
      </c>
      <c r="P200" s="565">
        <f t="shared" si="39"/>
        <v>0</v>
      </c>
      <c r="Q200" s="75"/>
      <c r="R200" s="75"/>
      <c r="S200" s="75"/>
      <c r="T200" s="75"/>
      <c r="U200" s="75"/>
      <c r="V200" s="75"/>
      <c r="W200" s="75"/>
      <c r="X200" s="76"/>
      <c r="Y200" s="76"/>
      <c r="Z200" s="76"/>
      <c r="AA200" s="76"/>
      <c r="AB200" s="76"/>
      <c r="AC200" s="167">
        <f t="shared" si="40"/>
        <v>0</v>
      </c>
      <c r="AD200" s="167">
        <f t="shared" si="41"/>
        <v>0</v>
      </c>
      <c r="AE200" s="167">
        <f t="shared" si="42"/>
        <v>0</v>
      </c>
      <c r="AF200" s="167">
        <f t="shared" si="43"/>
        <v>0</v>
      </c>
      <c r="AG200" s="167">
        <f t="shared" si="44"/>
        <v>0</v>
      </c>
      <c r="AH200" s="167">
        <f t="shared" si="45"/>
        <v>0</v>
      </c>
      <c r="AI200" s="167">
        <f t="shared" si="46"/>
        <v>0</v>
      </c>
      <c r="AJ200" s="167">
        <f t="shared" si="47"/>
        <v>0</v>
      </c>
      <c r="AK200" s="76"/>
      <c r="AL200" s="76"/>
      <c r="AM200" s="35"/>
    </row>
    <row r="201" spans="1:39" hidden="1">
      <c r="A201" s="20">
        <v>197</v>
      </c>
      <c r="B201" s="560" t="str">
        <f t="shared" si="36"/>
        <v>Альянс</v>
      </c>
      <c r="C201" s="561" t="s">
        <v>695</v>
      </c>
      <c r="D201" s="905"/>
      <c r="E201" s="905"/>
      <c r="F201" s="933"/>
      <c r="G201" s="562" t="str">
        <f>IF(H201='Категорія витрат'!$B$2,'Категорія витрат'!$A$2,IF(H201='Категорія витрат'!$B$3,'Категорія витрат'!$A$3,IF(H201='Категорія витрат'!$B$4,'Категорія витрат'!$A$4,IF(H201='Категорія витрат'!$B$5,'Категорія витрат'!$A$5,IF(H201='Категорія витрат'!$B$6,'Категорія витрат'!$A$6,IF(H201='Категорія витрат'!$B$7,'Категорія витрат'!$A$7,IF(H201='Категорія витрат'!$B$8,'Категорія витрат'!$A$8,IF(H201='Категорія витрат'!$B$9,'Категорія витрат'!$A$9,IF(H201='Категорія витрат'!$B$10,'Категорія витрат'!$A$10,IF(H201='Категорія витрат'!$B$11,'Категорія витрат'!$A$11,IF(H201='Категорія витрат'!$B$12,'Категорія витрат'!$A$12,IF(H201='Категорія витрат'!$B$13,'Категорія витрат'!$A$13,IF(H201='Категорія витрат'!$B$14,'Категорія витрат'!$A$14,IF(H201='Категорія витрат'!$B$15,'Категорія витрат'!$A$15,IF(H201='Категорія витрат'!$B$16,'Категорія витрат'!$A$16,IF(H201='Категорія витрат'!$B$17,'Категорія витрат'!$A$17,IF(H201='Категорія витрат'!$B$18,'Категорія витрат'!$A$18,IF(H201='Категорія витрат'!$B$19,'Категорія витрат'!$A$19,IF(H201='Категорія витрат'!$B$20,'Категорія витрат'!$A$20,IF(H201='Категорія витрат'!$B$21,'Категорія витрат'!$A$21,IF(H201='Категорія витрат'!$B$22,'Категорія витрат'!$A$22,IF(H201='Категорія витрат'!$B$23,'Категорія витрат'!$A$23,IF(H201='Категорія витрат'!$B$24,'Категорія витрат'!$A$24,IF(H201='Категорія витрат'!$B$25,'Категорія витрат'!$A$25,IF(H201='Категорія витрат'!$B$26,'Категорія витрат'!$A$26,IF(H201='Категорія витрат'!$B$27,'Категорія витрат'!$A$27,IF(H201='Категорія витрат'!$B$28,'Категорія витрат'!$A$28,IF(H201='Категорія витрат'!$B$29,'Категорія витрат'!$A$29,IF(H201='Категорія витрат'!$B$30,'Категорія витрат'!$A$30,IF(H201='Категорія витрат'!$B$31,'Категорія витрат'!$A$31,""))))))))))))))))))))))))))))))</f>
        <v/>
      </c>
      <c r="H201" s="837"/>
      <c r="I201" s="568"/>
      <c r="J201" s="71"/>
      <c r="K201" s="166">
        <f t="shared" si="37"/>
        <v>0</v>
      </c>
      <c r="L201" s="563"/>
      <c r="M201" s="564"/>
      <c r="N201" s="71">
        <f t="shared" si="38"/>
        <v>0</v>
      </c>
      <c r="O201" s="835">
        <f>IF(I201='Категорія витрат'!$G$2,ROUND(N201*0.22,2),IF(I201='Категорія витрат'!$G$4,ROUND(N201*0.22,2),IF(I201='Категорія витрат'!$G$5,ROUND(N201*0.22,2),IF(I201='Категорія витрат'!$G$3,ROUND(N201*0.0841,2),0))))</f>
        <v>0</v>
      </c>
      <c r="P201" s="565">
        <f t="shared" si="39"/>
        <v>0</v>
      </c>
      <c r="Q201" s="75"/>
      <c r="R201" s="75"/>
      <c r="S201" s="75"/>
      <c r="T201" s="75"/>
      <c r="U201" s="75"/>
      <c r="V201" s="75"/>
      <c r="W201" s="75"/>
      <c r="X201" s="76"/>
      <c r="Y201" s="76"/>
      <c r="Z201" s="76"/>
      <c r="AA201" s="76"/>
      <c r="AB201" s="76"/>
      <c r="AC201" s="167">
        <f t="shared" si="40"/>
        <v>0</v>
      </c>
      <c r="AD201" s="167">
        <f t="shared" si="41"/>
        <v>0</v>
      </c>
      <c r="AE201" s="167">
        <f t="shared" si="42"/>
        <v>0</v>
      </c>
      <c r="AF201" s="167">
        <f t="shared" si="43"/>
        <v>0</v>
      </c>
      <c r="AG201" s="167">
        <f t="shared" si="44"/>
        <v>0</v>
      </c>
      <c r="AH201" s="167">
        <f t="shared" si="45"/>
        <v>0</v>
      </c>
      <c r="AI201" s="167">
        <f t="shared" si="46"/>
        <v>0</v>
      </c>
      <c r="AJ201" s="167">
        <f t="shared" si="47"/>
        <v>0</v>
      </c>
      <c r="AK201" s="76"/>
      <c r="AL201" s="76"/>
      <c r="AM201" s="35"/>
    </row>
    <row r="202" spans="1:39" hidden="1">
      <c r="A202" s="20">
        <v>198</v>
      </c>
      <c r="B202" s="560" t="str">
        <f t="shared" si="36"/>
        <v>Альянс</v>
      </c>
      <c r="C202" s="561" t="s">
        <v>695</v>
      </c>
      <c r="D202" s="905"/>
      <c r="E202" s="905"/>
      <c r="F202" s="933"/>
      <c r="G202" s="562" t="str">
        <f>IF(H202='Категорія витрат'!$B$2,'Категорія витрат'!$A$2,IF(H202='Категорія витрат'!$B$3,'Категорія витрат'!$A$3,IF(H202='Категорія витрат'!$B$4,'Категорія витрат'!$A$4,IF(H202='Категорія витрат'!$B$5,'Категорія витрат'!$A$5,IF(H202='Категорія витрат'!$B$6,'Категорія витрат'!$A$6,IF(H202='Категорія витрат'!$B$7,'Категорія витрат'!$A$7,IF(H202='Категорія витрат'!$B$8,'Категорія витрат'!$A$8,IF(H202='Категорія витрат'!$B$9,'Категорія витрат'!$A$9,IF(H202='Категорія витрат'!$B$10,'Категорія витрат'!$A$10,IF(H202='Категорія витрат'!$B$11,'Категорія витрат'!$A$11,IF(H202='Категорія витрат'!$B$12,'Категорія витрат'!$A$12,IF(H202='Категорія витрат'!$B$13,'Категорія витрат'!$A$13,IF(H202='Категорія витрат'!$B$14,'Категорія витрат'!$A$14,IF(H202='Категорія витрат'!$B$15,'Категорія витрат'!$A$15,IF(H202='Категорія витрат'!$B$16,'Категорія витрат'!$A$16,IF(H202='Категорія витрат'!$B$17,'Категорія витрат'!$A$17,IF(H202='Категорія витрат'!$B$18,'Категорія витрат'!$A$18,IF(H202='Категорія витрат'!$B$19,'Категорія витрат'!$A$19,IF(H202='Категорія витрат'!$B$20,'Категорія витрат'!$A$20,IF(H202='Категорія витрат'!$B$21,'Категорія витрат'!$A$21,IF(H202='Категорія витрат'!$B$22,'Категорія витрат'!$A$22,IF(H202='Категорія витрат'!$B$23,'Категорія витрат'!$A$23,IF(H202='Категорія витрат'!$B$24,'Категорія витрат'!$A$24,IF(H202='Категорія витрат'!$B$25,'Категорія витрат'!$A$25,IF(H202='Категорія витрат'!$B$26,'Категорія витрат'!$A$26,IF(H202='Категорія витрат'!$B$27,'Категорія витрат'!$A$27,IF(H202='Категорія витрат'!$B$28,'Категорія витрат'!$A$28,IF(H202='Категорія витрат'!$B$29,'Категорія витрат'!$A$29,IF(H202='Категорія витрат'!$B$30,'Категорія витрат'!$A$30,IF(H202='Категорія витрат'!$B$31,'Категорія витрат'!$A$31,""))))))))))))))))))))))))))))))</f>
        <v/>
      </c>
      <c r="H202" s="837"/>
      <c r="I202" s="568"/>
      <c r="J202" s="71"/>
      <c r="K202" s="166">
        <f t="shared" si="37"/>
        <v>0</v>
      </c>
      <c r="L202" s="563"/>
      <c r="M202" s="564"/>
      <c r="N202" s="71">
        <f t="shared" si="38"/>
        <v>0</v>
      </c>
      <c r="O202" s="835">
        <f>IF(I202='Категорія витрат'!$G$2,ROUND(N202*0.22,2),IF(I202='Категорія витрат'!$G$4,ROUND(N202*0.22,2),IF(I202='Категорія витрат'!$G$5,ROUND(N202*0.22,2),IF(I202='Категорія витрат'!$G$3,ROUND(N202*0.0841,2),0))))</f>
        <v>0</v>
      </c>
      <c r="P202" s="565">
        <f t="shared" si="39"/>
        <v>0</v>
      </c>
      <c r="Q202" s="75"/>
      <c r="R202" s="75"/>
      <c r="S202" s="75"/>
      <c r="T202" s="75"/>
      <c r="U202" s="75"/>
      <c r="V202" s="75"/>
      <c r="W202" s="75"/>
      <c r="X202" s="76"/>
      <c r="Y202" s="76"/>
      <c r="Z202" s="76"/>
      <c r="AA202" s="76"/>
      <c r="AB202" s="76"/>
      <c r="AC202" s="167">
        <f t="shared" si="40"/>
        <v>0</v>
      </c>
      <c r="AD202" s="167">
        <f t="shared" si="41"/>
        <v>0</v>
      </c>
      <c r="AE202" s="167">
        <f t="shared" si="42"/>
        <v>0</v>
      </c>
      <c r="AF202" s="167">
        <f t="shared" si="43"/>
        <v>0</v>
      </c>
      <c r="AG202" s="167">
        <f t="shared" si="44"/>
        <v>0</v>
      </c>
      <c r="AH202" s="167">
        <f t="shared" si="45"/>
        <v>0</v>
      </c>
      <c r="AI202" s="167">
        <f t="shared" si="46"/>
        <v>0</v>
      </c>
      <c r="AJ202" s="167">
        <f t="shared" si="47"/>
        <v>0</v>
      </c>
      <c r="AK202" s="76"/>
      <c r="AL202" s="76"/>
      <c r="AM202" s="35"/>
    </row>
    <row r="203" spans="1:39" hidden="1">
      <c r="A203" s="20">
        <v>199</v>
      </c>
      <c r="B203" s="560" t="str">
        <f t="shared" si="36"/>
        <v>Альянс</v>
      </c>
      <c r="C203" s="561" t="s">
        <v>695</v>
      </c>
      <c r="D203" s="905"/>
      <c r="E203" s="905"/>
      <c r="F203" s="933"/>
      <c r="G203" s="562" t="str">
        <f>IF(H203='Категорія витрат'!$B$2,'Категорія витрат'!$A$2,IF(H203='Категорія витрат'!$B$3,'Категорія витрат'!$A$3,IF(H203='Категорія витрат'!$B$4,'Категорія витрат'!$A$4,IF(H203='Категорія витрат'!$B$5,'Категорія витрат'!$A$5,IF(H203='Категорія витрат'!$B$6,'Категорія витрат'!$A$6,IF(H203='Категорія витрат'!$B$7,'Категорія витрат'!$A$7,IF(H203='Категорія витрат'!$B$8,'Категорія витрат'!$A$8,IF(H203='Категорія витрат'!$B$9,'Категорія витрат'!$A$9,IF(H203='Категорія витрат'!$B$10,'Категорія витрат'!$A$10,IF(H203='Категорія витрат'!$B$11,'Категорія витрат'!$A$11,IF(H203='Категорія витрат'!$B$12,'Категорія витрат'!$A$12,IF(H203='Категорія витрат'!$B$13,'Категорія витрат'!$A$13,IF(H203='Категорія витрат'!$B$14,'Категорія витрат'!$A$14,IF(H203='Категорія витрат'!$B$15,'Категорія витрат'!$A$15,IF(H203='Категорія витрат'!$B$16,'Категорія витрат'!$A$16,IF(H203='Категорія витрат'!$B$17,'Категорія витрат'!$A$17,IF(H203='Категорія витрат'!$B$18,'Категорія витрат'!$A$18,IF(H203='Категорія витрат'!$B$19,'Категорія витрат'!$A$19,IF(H203='Категорія витрат'!$B$20,'Категорія витрат'!$A$20,IF(H203='Категорія витрат'!$B$21,'Категорія витрат'!$A$21,IF(H203='Категорія витрат'!$B$22,'Категорія витрат'!$A$22,IF(H203='Категорія витрат'!$B$23,'Категорія витрат'!$A$23,IF(H203='Категорія витрат'!$B$24,'Категорія витрат'!$A$24,IF(H203='Категорія витрат'!$B$25,'Категорія витрат'!$A$25,IF(H203='Категорія витрат'!$B$26,'Категорія витрат'!$A$26,IF(H203='Категорія витрат'!$B$27,'Категорія витрат'!$A$27,IF(H203='Категорія витрат'!$B$28,'Категорія витрат'!$A$28,IF(H203='Категорія витрат'!$B$29,'Категорія витрат'!$A$29,IF(H203='Категорія витрат'!$B$30,'Категорія витрат'!$A$30,IF(H203='Категорія витрат'!$B$31,'Категорія витрат'!$A$31,""))))))))))))))))))))))))))))))</f>
        <v/>
      </c>
      <c r="H203" s="837"/>
      <c r="I203" s="568"/>
      <c r="J203" s="71"/>
      <c r="K203" s="166">
        <f t="shared" si="37"/>
        <v>0</v>
      </c>
      <c r="L203" s="563"/>
      <c r="M203" s="564"/>
      <c r="N203" s="71">
        <f t="shared" si="38"/>
        <v>0</v>
      </c>
      <c r="O203" s="835">
        <f>IF(I203='Категорія витрат'!$G$2,ROUND(N203*0.22,2),IF(I203='Категорія витрат'!$G$4,ROUND(N203*0.22,2),IF(I203='Категорія витрат'!$G$5,ROUND(N203*0.22,2),IF(I203='Категорія витрат'!$G$3,ROUND(N203*0.0841,2),0))))</f>
        <v>0</v>
      </c>
      <c r="P203" s="565">
        <f t="shared" si="39"/>
        <v>0</v>
      </c>
      <c r="Q203" s="75"/>
      <c r="R203" s="75"/>
      <c r="S203" s="75"/>
      <c r="T203" s="75"/>
      <c r="U203" s="75"/>
      <c r="V203" s="75"/>
      <c r="W203" s="75"/>
      <c r="X203" s="76"/>
      <c r="Y203" s="76"/>
      <c r="Z203" s="76"/>
      <c r="AA203" s="76"/>
      <c r="AB203" s="76"/>
      <c r="AC203" s="167">
        <f t="shared" si="40"/>
        <v>0</v>
      </c>
      <c r="AD203" s="167">
        <f t="shared" si="41"/>
        <v>0</v>
      </c>
      <c r="AE203" s="167">
        <f t="shared" si="42"/>
        <v>0</v>
      </c>
      <c r="AF203" s="167">
        <f t="shared" si="43"/>
        <v>0</v>
      </c>
      <c r="AG203" s="167">
        <f t="shared" si="44"/>
        <v>0</v>
      </c>
      <c r="AH203" s="167">
        <f t="shared" si="45"/>
        <v>0</v>
      </c>
      <c r="AI203" s="167">
        <f t="shared" si="46"/>
        <v>0</v>
      </c>
      <c r="AJ203" s="167">
        <f t="shared" si="47"/>
        <v>0</v>
      </c>
      <c r="AK203" s="76"/>
      <c r="AL203" s="76"/>
      <c r="AM203" s="35"/>
    </row>
    <row r="204" spans="1:39" hidden="1">
      <c r="A204" s="20">
        <v>200</v>
      </c>
      <c r="B204" s="560" t="str">
        <f t="shared" si="36"/>
        <v>Альянс</v>
      </c>
      <c r="C204" s="561" t="s">
        <v>695</v>
      </c>
      <c r="D204" s="905"/>
      <c r="E204" s="905"/>
      <c r="F204" s="933"/>
      <c r="G204" s="562" t="str">
        <f>IF(H204='Категорія витрат'!$B$2,'Категорія витрат'!$A$2,IF(H204='Категорія витрат'!$B$3,'Категорія витрат'!$A$3,IF(H204='Категорія витрат'!$B$4,'Категорія витрат'!$A$4,IF(H204='Категорія витрат'!$B$5,'Категорія витрат'!$A$5,IF(H204='Категорія витрат'!$B$6,'Категорія витрат'!$A$6,IF(H204='Категорія витрат'!$B$7,'Категорія витрат'!$A$7,IF(H204='Категорія витрат'!$B$8,'Категорія витрат'!$A$8,IF(H204='Категорія витрат'!$B$9,'Категорія витрат'!$A$9,IF(H204='Категорія витрат'!$B$10,'Категорія витрат'!$A$10,IF(H204='Категорія витрат'!$B$11,'Категорія витрат'!$A$11,IF(H204='Категорія витрат'!$B$12,'Категорія витрат'!$A$12,IF(H204='Категорія витрат'!$B$13,'Категорія витрат'!$A$13,IF(H204='Категорія витрат'!$B$14,'Категорія витрат'!$A$14,IF(H204='Категорія витрат'!$B$15,'Категорія витрат'!$A$15,IF(H204='Категорія витрат'!$B$16,'Категорія витрат'!$A$16,IF(H204='Категорія витрат'!$B$17,'Категорія витрат'!$A$17,IF(H204='Категорія витрат'!$B$18,'Категорія витрат'!$A$18,IF(H204='Категорія витрат'!$B$19,'Категорія витрат'!$A$19,IF(H204='Категорія витрат'!$B$20,'Категорія витрат'!$A$20,IF(H204='Категорія витрат'!$B$21,'Категорія витрат'!$A$21,IF(H204='Категорія витрат'!$B$22,'Категорія витрат'!$A$22,IF(H204='Категорія витрат'!$B$23,'Категорія витрат'!$A$23,IF(H204='Категорія витрат'!$B$24,'Категорія витрат'!$A$24,IF(H204='Категорія витрат'!$B$25,'Категорія витрат'!$A$25,IF(H204='Категорія витрат'!$B$26,'Категорія витрат'!$A$26,IF(H204='Категорія витрат'!$B$27,'Категорія витрат'!$A$27,IF(H204='Категорія витрат'!$B$28,'Категорія витрат'!$A$28,IF(H204='Категорія витрат'!$B$29,'Категорія витрат'!$A$29,IF(H204='Категорія витрат'!$B$30,'Категорія витрат'!$A$30,IF(H204='Категорія витрат'!$B$31,'Категорія витрат'!$A$31,""))))))))))))))))))))))))))))))</f>
        <v/>
      </c>
      <c r="H204" s="837"/>
      <c r="I204" s="568"/>
      <c r="J204" s="71"/>
      <c r="K204" s="166">
        <f t="shared" si="37"/>
        <v>0</v>
      </c>
      <c r="L204" s="563"/>
      <c r="M204" s="564"/>
      <c r="N204" s="71">
        <f t="shared" si="38"/>
        <v>0</v>
      </c>
      <c r="O204" s="835">
        <f>IF(I204='Категорія витрат'!$G$2,ROUND(N204*0.22,2),IF(I204='Категорія витрат'!$G$4,ROUND(N204*0.22,2),IF(I204='Категорія витрат'!$G$5,ROUND(N204*0.22,2),IF(I204='Категорія витрат'!$G$3,ROUND(N204*0.0841,2),0))))</f>
        <v>0</v>
      </c>
      <c r="P204" s="565">
        <f t="shared" si="39"/>
        <v>0</v>
      </c>
      <c r="Q204" s="75"/>
      <c r="R204" s="75"/>
      <c r="S204" s="75"/>
      <c r="T204" s="75"/>
      <c r="U204" s="75"/>
      <c r="V204" s="75"/>
      <c r="W204" s="75"/>
      <c r="X204" s="76"/>
      <c r="Y204" s="76"/>
      <c r="Z204" s="76"/>
      <c r="AA204" s="76"/>
      <c r="AB204" s="76"/>
      <c r="AC204" s="167">
        <f t="shared" si="40"/>
        <v>0</v>
      </c>
      <c r="AD204" s="167">
        <f t="shared" si="41"/>
        <v>0</v>
      </c>
      <c r="AE204" s="167">
        <f t="shared" si="42"/>
        <v>0</v>
      </c>
      <c r="AF204" s="167">
        <f t="shared" si="43"/>
        <v>0</v>
      </c>
      <c r="AG204" s="167">
        <f t="shared" si="44"/>
        <v>0</v>
      </c>
      <c r="AH204" s="167">
        <f t="shared" si="45"/>
        <v>0</v>
      </c>
      <c r="AI204" s="167">
        <f t="shared" si="46"/>
        <v>0</v>
      </c>
      <c r="AJ204" s="167">
        <f t="shared" si="47"/>
        <v>0</v>
      </c>
      <c r="AK204" s="76"/>
      <c r="AL204" s="76"/>
      <c r="AM204" s="35"/>
    </row>
    <row r="205" spans="1:39" hidden="1">
      <c r="A205" s="20">
        <v>201</v>
      </c>
      <c r="B205" s="560" t="str">
        <f t="shared" si="36"/>
        <v>Альянс</v>
      </c>
      <c r="C205" s="561" t="s">
        <v>695</v>
      </c>
      <c r="D205" s="905"/>
      <c r="E205" s="905"/>
      <c r="F205" s="933"/>
      <c r="G205" s="562" t="str">
        <f>IF(H205='Категорія витрат'!$B$2,'Категорія витрат'!$A$2,IF(H205='Категорія витрат'!$B$3,'Категорія витрат'!$A$3,IF(H205='Категорія витрат'!$B$4,'Категорія витрат'!$A$4,IF(H205='Категорія витрат'!$B$5,'Категорія витрат'!$A$5,IF(H205='Категорія витрат'!$B$6,'Категорія витрат'!$A$6,IF(H205='Категорія витрат'!$B$7,'Категорія витрат'!$A$7,IF(H205='Категорія витрат'!$B$8,'Категорія витрат'!$A$8,IF(H205='Категорія витрат'!$B$9,'Категорія витрат'!$A$9,IF(H205='Категорія витрат'!$B$10,'Категорія витрат'!$A$10,IF(H205='Категорія витрат'!$B$11,'Категорія витрат'!$A$11,IF(H205='Категорія витрат'!$B$12,'Категорія витрат'!$A$12,IF(H205='Категорія витрат'!$B$13,'Категорія витрат'!$A$13,IF(H205='Категорія витрат'!$B$14,'Категорія витрат'!$A$14,IF(H205='Категорія витрат'!$B$15,'Категорія витрат'!$A$15,IF(H205='Категорія витрат'!$B$16,'Категорія витрат'!$A$16,IF(H205='Категорія витрат'!$B$17,'Категорія витрат'!$A$17,IF(H205='Категорія витрат'!$B$18,'Категорія витрат'!$A$18,IF(H205='Категорія витрат'!$B$19,'Категорія витрат'!$A$19,IF(H205='Категорія витрат'!$B$20,'Категорія витрат'!$A$20,IF(H205='Категорія витрат'!$B$21,'Категорія витрат'!$A$21,IF(H205='Категорія витрат'!$B$22,'Категорія витрат'!$A$22,IF(H205='Категорія витрат'!$B$23,'Категорія витрат'!$A$23,IF(H205='Категорія витрат'!$B$24,'Категорія витрат'!$A$24,IF(H205='Категорія витрат'!$B$25,'Категорія витрат'!$A$25,IF(H205='Категорія витрат'!$B$26,'Категорія витрат'!$A$26,IF(H205='Категорія витрат'!$B$27,'Категорія витрат'!$A$27,IF(H205='Категорія витрат'!$B$28,'Категорія витрат'!$A$28,IF(H205='Категорія витрат'!$B$29,'Категорія витрат'!$A$29,IF(H205='Категорія витрат'!$B$30,'Категорія витрат'!$A$30,IF(H205='Категорія витрат'!$B$31,'Категорія витрат'!$A$31,""))))))))))))))))))))))))))))))</f>
        <v/>
      </c>
      <c r="H205" s="837"/>
      <c r="I205" s="568"/>
      <c r="J205" s="71"/>
      <c r="K205" s="166">
        <f t="shared" si="37"/>
        <v>0</v>
      </c>
      <c r="L205" s="563"/>
      <c r="M205" s="564"/>
      <c r="N205" s="71">
        <f t="shared" si="38"/>
        <v>0</v>
      </c>
      <c r="O205" s="835">
        <f>IF(I205='Категорія витрат'!$G$2,ROUND(N205*0.22,2),IF(I205='Категорія витрат'!$G$4,ROUND(N205*0.22,2),IF(I205='Категорія витрат'!$G$5,ROUND(N205*0.22,2),IF(I205='Категорія витрат'!$G$3,ROUND(N205*0.0841,2),0))))</f>
        <v>0</v>
      </c>
      <c r="P205" s="565">
        <f t="shared" si="39"/>
        <v>0</v>
      </c>
      <c r="Q205" s="75"/>
      <c r="R205" s="75"/>
      <c r="S205" s="75"/>
      <c r="T205" s="75"/>
      <c r="U205" s="75"/>
      <c r="V205" s="75"/>
      <c r="W205" s="75"/>
      <c r="X205" s="76"/>
      <c r="Y205" s="76"/>
      <c r="Z205" s="76"/>
      <c r="AA205" s="76"/>
      <c r="AB205" s="76"/>
      <c r="AC205" s="167">
        <f t="shared" si="40"/>
        <v>0</v>
      </c>
      <c r="AD205" s="167">
        <f t="shared" si="41"/>
        <v>0</v>
      </c>
      <c r="AE205" s="167">
        <f t="shared" si="42"/>
        <v>0</v>
      </c>
      <c r="AF205" s="167">
        <f t="shared" si="43"/>
        <v>0</v>
      </c>
      <c r="AG205" s="167">
        <f t="shared" si="44"/>
        <v>0</v>
      </c>
      <c r="AH205" s="167">
        <f t="shared" si="45"/>
        <v>0</v>
      </c>
      <c r="AI205" s="167">
        <f t="shared" si="46"/>
        <v>0</v>
      </c>
      <c r="AJ205" s="167">
        <f t="shared" si="47"/>
        <v>0</v>
      </c>
      <c r="AK205" s="76"/>
      <c r="AL205" s="76"/>
      <c r="AM205" s="35"/>
    </row>
    <row r="206" spans="1:39" hidden="1">
      <c r="A206" s="20">
        <v>202</v>
      </c>
      <c r="B206" s="560" t="str">
        <f t="shared" si="36"/>
        <v>Альянс</v>
      </c>
      <c r="C206" s="561" t="s">
        <v>695</v>
      </c>
      <c r="D206" s="905"/>
      <c r="E206" s="905"/>
      <c r="F206" s="933"/>
      <c r="G206" s="562" t="str">
        <f>IF(H206='Категорія витрат'!$B$2,'Категорія витрат'!$A$2,IF(H206='Категорія витрат'!$B$3,'Категорія витрат'!$A$3,IF(H206='Категорія витрат'!$B$4,'Категорія витрат'!$A$4,IF(H206='Категорія витрат'!$B$5,'Категорія витрат'!$A$5,IF(H206='Категорія витрат'!$B$6,'Категорія витрат'!$A$6,IF(H206='Категорія витрат'!$B$7,'Категорія витрат'!$A$7,IF(H206='Категорія витрат'!$B$8,'Категорія витрат'!$A$8,IF(H206='Категорія витрат'!$B$9,'Категорія витрат'!$A$9,IF(H206='Категорія витрат'!$B$10,'Категорія витрат'!$A$10,IF(H206='Категорія витрат'!$B$11,'Категорія витрат'!$A$11,IF(H206='Категорія витрат'!$B$12,'Категорія витрат'!$A$12,IF(H206='Категорія витрат'!$B$13,'Категорія витрат'!$A$13,IF(H206='Категорія витрат'!$B$14,'Категорія витрат'!$A$14,IF(H206='Категорія витрат'!$B$15,'Категорія витрат'!$A$15,IF(H206='Категорія витрат'!$B$16,'Категорія витрат'!$A$16,IF(H206='Категорія витрат'!$B$17,'Категорія витрат'!$A$17,IF(H206='Категорія витрат'!$B$18,'Категорія витрат'!$A$18,IF(H206='Категорія витрат'!$B$19,'Категорія витрат'!$A$19,IF(H206='Категорія витрат'!$B$20,'Категорія витрат'!$A$20,IF(H206='Категорія витрат'!$B$21,'Категорія витрат'!$A$21,IF(H206='Категорія витрат'!$B$22,'Категорія витрат'!$A$22,IF(H206='Категорія витрат'!$B$23,'Категорія витрат'!$A$23,IF(H206='Категорія витрат'!$B$24,'Категорія витрат'!$A$24,IF(H206='Категорія витрат'!$B$25,'Категорія витрат'!$A$25,IF(H206='Категорія витрат'!$B$26,'Категорія витрат'!$A$26,IF(H206='Категорія витрат'!$B$27,'Категорія витрат'!$A$27,IF(H206='Категорія витрат'!$B$28,'Категорія витрат'!$A$28,IF(H206='Категорія витрат'!$B$29,'Категорія витрат'!$A$29,IF(H206='Категорія витрат'!$B$30,'Категорія витрат'!$A$30,IF(H206='Категорія витрат'!$B$31,'Категорія витрат'!$A$31,""))))))))))))))))))))))))))))))</f>
        <v/>
      </c>
      <c r="H206" s="837"/>
      <c r="I206" s="568"/>
      <c r="J206" s="71"/>
      <c r="K206" s="166">
        <f t="shared" si="37"/>
        <v>0</v>
      </c>
      <c r="L206" s="563"/>
      <c r="M206" s="564"/>
      <c r="N206" s="71">
        <f t="shared" si="38"/>
        <v>0</v>
      </c>
      <c r="O206" s="835">
        <f>IF(I206='Категорія витрат'!$G$2,ROUND(N206*0.22,2),IF(I206='Категорія витрат'!$G$4,ROUND(N206*0.22,2),IF(I206='Категорія витрат'!$G$5,ROUND(N206*0.22,2),IF(I206='Категорія витрат'!$G$3,ROUND(N206*0.0841,2),0))))</f>
        <v>0</v>
      </c>
      <c r="P206" s="565">
        <f t="shared" si="39"/>
        <v>0</v>
      </c>
      <c r="Q206" s="75"/>
      <c r="R206" s="75"/>
      <c r="S206" s="75"/>
      <c r="T206" s="75"/>
      <c r="U206" s="75"/>
      <c r="V206" s="75"/>
      <c r="W206" s="75"/>
      <c r="X206" s="76"/>
      <c r="Y206" s="76"/>
      <c r="Z206" s="76"/>
      <c r="AA206" s="76"/>
      <c r="AB206" s="76"/>
      <c r="AC206" s="167">
        <f t="shared" si="40"/>
        <v>0</v>
      </c>
      <c r="AD206" s="167">
        <f t="shared" si="41"/>
        <v>0</v>
      </c>
      <c r="AE206" s="167">
        <f t="shared" si="42"/>
        <v>0</v>
      </c>
      <c r="AF206" s="167">
        <f t="shared" si="43"/>
        <v>0</v>
      </c>
      <c r="AG206" s="167">
        <f t="shared" si="44"/>
        <v>0</v>
      </c>
      <c r="AH206" s="167">
        <f t="shared" si="45"/>
        <v>0</v>
      </c>
      <c r="AI206" s="167">
        <f t="shared" si="46"/>
        <v>0</v>
      </c>
      <c r="AJ206" s="167">
        <f t="shared" si="47"/>
        <v>0</v>
      </c>
      <c r="AK206" s="76"/>
      <c r="AL206" s="76"/>
      <c r="AM206" s="35"/>
    </row>
    <row r="207" spans="1:39" hidden="1">
      <c r="A207" s="20">
        <v>203</v>
      </c>
      <c r="B207" s="560" t="str">
        <f t="shared" si="36"/>
        <v>Альянс</v>
      </c>
      <c r="C207" s="561" t="s">
        <v>695</v>
      </c>
      <c r="D207" s="905"/>
      <c r="E207" s="905"/>
      <c r="F207" s="933"/>
      <c r="G207" s="562" t="str">
        <f>IF(H207='Категорія витрат'!$B$2,'Категорія витрат'!$A$2,IF(H207='Категорія витрат'!$B$3,'Категорія витрат'!$A$3,IF(H207='Категорія витрат'!$B$4,'Категорія витрат'!$A$4,IF(H207='Категорія витрат'!$B$5,'Категорія витрат'!$A$5,IF(H207='Категорія витрат'!$B$6,'Категорія витрат'!$A$6,IF(H207='Категорія витрат'!$B$7,'Категорія витрат'!$A$7,IF(H207='Категорія витрат'!$B$8,'Категорія витрат'!$A$8,IF(H207='Категорія витрат'!$B$9,'Категорія витрат'!$A$9,IF(H207='Категорія витрат'!$B$10,'Категорія витрат'!$A$10,IF(H207='Категорія витрат'!$B$11,'Категорія витрат'!$A$11,IF(H207='Категорія витрат'!$B$12,'Категорія витрат'!$A$12,IF(H207='Категорія витрат'!$B$13,'Категорія витрат'!$A$13,IF(H207='Категорія витрат'!$B$14,'Категорія витрат'!$A$14,IF(H207='Категорія витрат'!$B$15,'Категорія витрат'!$A$15,IF(H207='Категорія витрат'!$B$16,'Категорія витрат'!$A$16,IF(H207='Категорія витрат'!$B$17,'Категорія витрат'!$A$17,IF(H207='Категорія витрат'!$B$18,'Категорія витрат'!$A$18,IF(H207='Категорія витрат'!$B$19,'Категорія витрат'!$A$19,IF(H207='Категорія витрат'!$B$20,'Категорія витрат'!$A$20,IF(H207='Категорія витрат'!$B$21,'Категорія витрат'!$A$21,IF(H207='Категорія витрат'!$B$22,'Категорія витрат'!$A$22,IF(H207='Категорія витрат'!$B$23,'Категорія витрат'!$A$23,IF(H207='Категорія витрат'!$B$24,'Категорія витрат'!$A$24,IF(H207='Категорія витрат'!$B$25,'Категорія витрат'!$A$25,IF(H207='Категорія витрат'!$B$26,'Категорія витрат'!$A$26,IF(H207='Категорія витрат'!$B$27,'Категорія витрат'!$A$27,IF(H207='Категорія витрат'!$B$28,'Категорія витрат'!$A$28,IF(H207='Категорія витрат'!$B$29,'Категорія витрат'!$A$29,IF(H207='Категорія витрат'!$B$30,'Категорія витрат'!$A$30,IF(H207='Категорія витрат'!$B$31,'Категорія витрат'!$A$31,""))))))))))))))))))))))))))))))</f>
        <v/>
      </c>
      <c r="H207" s="837"/>
      <c r="I207" s="568"/>
      <c r="J207" s="71"/>
      <c r="K207" s="166">
        <f t="shared" si="37"/>
        <v>0</v>
      </c>
      <c r="L207" s="563"/>
      <c r="M207" s="564"/>
      <c r="N207" s="71">
        <f t="shared" si="38"/>
        <v>0</v>
      </c>
      <c r="O207" s="835">
        <f>IF(I207='Категорія витрат'!$G$2,ROUND(N207*0.22,2),IF(I207='Категорія витрат'!$G$4,ROUND(N207*0.22,2),IF(I207='Категорія витрат'!$G$5,ROUND(N207*0.22,2),IF(I207='Категорія витрат'!$G$3,ROUND(N207*0.0841,2),0))))</f>
        <v>0</v>
      </c>
      <c r="P207" s="565">
        <f t="shared" si="39"/>
        <v>0</v>
      </c>
      <c r="Q207" s="75"/>
      <c r="R207" s="75"/>
      <c r="S207" s="75"/>
      <c r="T207" s="75"/>
      <c r="U207" s="75"/>
      <c r="V207" s="75"/>
      <c r="W207" s="75"/>
      <c r="X207" s="76"/>
      <c r="Y207" s="76"/>
      <c r="Z207" s="76"/>
      <c r="AA207" s="76"/>
      <c r="AB207" s="76"/>
      <c r="AC207" s="167">
        <f t="shared" si="40"/>
        <v>0</v>
      </c>
      <c r="AD207" s="167">
        <f t="shared" si="41"/>
        <v>0</v>
      </c>
      <c r="AE207" s="167">
        <f t="shared" si="42"/>
        <v>0</v>
      </c>
      <c r="AF207" s="167">
        <f t="shared" si="43"/>
        <v>0</v>
      </c>
      <c r="AG207" s="167">
        <f t="shared" si="44"/>
        <v>0</v>
      </c>
      <c r="AH207" s="167">
        <f t="shared" si="45"/>
        <v>0</v>
      </c>
      <c r="AI207" s="167">
        <f t="shared" si="46"/>
        <v>0</v>
      </c>
      <c r="AJ207" s="167">
        <f t="shared" si="47"/>
        <v>0</v>
      </c>
      <c r="AK207" s="76"/>
      <c r="AL207" s="76"/>
      <c r="AM207" s="35"/>
    </row>
    <row r="208" spans="1:39" hidden="1">
      <c r="A208" s="20">
        <v>204</v>
      </c>
      <c r="B208" s="560" t="str">
        <f t="shared" si="36"/>
        <v>Альянс</v>
      </c>
      <c r="C208" s="561" t="s">
        <v>695</v>
      </c>
      <c r="D208" s="905"/>
      <c r="E208" s="905"/>
      <c r="F208" s="933"/>
      <c r="G208" s="562" t="str">
        <f>IF(H208='Категорія витрат'!$B$2,'Категорія витрат'!$A$2,IF(H208='Категорія витрат'!$B$3,'Категорія витрат'!$A$3,IF(H208='Категорія витрат'!$B$4,'Категорія витрат'!$A$4,IF(H208='Категорія витрат'!$B$5,'Категорія витрат'!$A$5,IF(H208='Категорія витрат'!$B$6,'Категорія витрат'!$A$6,IF(H208='Категорія витрат'!$B$7,'Категорія витрат'!$A$7,IF(H208='Категорія витрат'!$B$8,'Категорія витрат'!$A$8,IF(H208='Категорія витрат'!$B$9,'Категорія витрат'!$A$9,IF(H208='Категорія витрат'!$B$10,'Категорія витрат'!$A$10,IF(H208='Категорія витрат'!$B$11,'Категорія витрат'!$A$11,IF(H208='Категорія витрат'!$B$12,'Категорія витрат'!$A$12,IF(H208='Категорія витрат'!$B$13,'Категорія витрат'!$A$13,IF(H208='Категорія витрат'!$B$14,'Категорія витрат'!$A$14,IF(H208='Категорія витрат'!$B$15,'Категорія витрат'!$A$15,IF(H208='Категорія витрат'!$B$16,'Категорія витрат'!$A$16,IF(H208='Категорія витрат'!$B$17,'Категорія витрат'!$A$17,IF(H208='Категорія витрат'!$B$18,'Категорія витрат'!$A$18,IF(H208='Категорія витрат'!$B$19,'Категорія витрат'!$A$19,IF(H208='Категорія витрат'!$B$20,'Категорія витрат'!$A$20,IF(H208='Категорія витрат'!$B$21,'Категорія витрат'!$A$21,IF(H208='Категорія витрат'!$B$22,'Категорія витрат'!$A$22,IF(H208='Категорія витрат'!$B$23,'Категорія витрат'!$A$23,IF(H208='Категорія витрат'!$B$24,'Категорія витрат'!$A$24,IF(H208='Категорія витрат'!$B$25,'Категорія витрат'!$A$25,IF(H208='Категорія витрат'!$B$26,'Категорія витрат'!$A$26,IF(H208='Категорія витрат'!$B$27,'Категорія витрат'!$A$27,IF(H208='Категорія витрат'!$B$28,'Категорія витрат'!$A$28,IF(H208='Категорія витрат'!$B$29,'Категорія витрат'!$A$29,IF(H208='Категорія витрат'!$B$30,'Категорія витрат'!$A$30,IF(H208='Категорія витрат'!$B$31,'Категорія витрат'!$A$31,""))))))))))))))))))))))))))))))</f>
        <v/>
      </c>
      <c r="H208" s="837"/>
      <c r="I208" s="568"/>
      <c r="J208" s="71"/>
      <c r="K208" s="166">
        <f t="shared" si="37"/>
        <v>0</v>
      </c>
      <c r="L208" s="563"/>
      <c r="M208" s="564"/>
      <c r="N208" s="71">
        <f t="shared" si="38"/>
        <v>0</v>
      </c>
      <c r="O208" s="835">
        <f>IF(I208='Категорія витрат'!$G$2,ROUND(N208*0.22,2),IF(I208='Категорія витрат'!$G$4,ROUND(N208*0.22,2),IF(I208='Категорія витрат'!$G$5,ROUND(N208*0.22,2),IF(I208='Категорія витрат'!$G$3,ROUND(N208*0.0841,2),0))))</f>
        <v>0</v>
      </c>
      <c r="P208" s="565">
        <f t="shared" si="39"/>
        <v>0</v>
      </c>
      <c r="Q208" s="75"/>
      <c r="R208" s="75"/>
      <c r="S208" s="75"/>
      <c r="T208" s="75"/>
      <c r="U208" s="75"/>
      <c r="V208" s="75"/>
      <c r="W208" s="75"/>
      <c r="X208" s="76"/>
      <c r="Y208" s="76"/>
      <c r="Z208" s="76"/>
      <c r="AA208" s="76"/>
      <c r="AB208" s="76"/>
      <c r="AC208" s="167">
        <f t="shared" si="40"/>
        <v>0</v>
      </c>
      <c r="AD208" s="167">
        <f t="shared" si="41"/>
        <v>0</v>
      </c>
      <c r="AE208" s="167">
        <f t="shared" si="42"/>
        <v>0</v>
      </c>
      <c r="AF208" s="167">
        <f t="shared" si="43"/>
        <v>0</v>
      </c>
      <c r="AG208" s="167">
        <f t="shared" si="44"/>
        <v>0</v>
      </c>
      <c r="AH208" s="167">
        <f t="shared" si="45"/>
        <v>0</v>
      </c>
      <c r="AI208" s="167">
        <f t="shared" si="46"/>
        <v>0</v>
      </c>
      <c r="AJ208" s="167">
        <f t="shared" si="47"/>
        <v>0</v>
      </c>
      <c r="AK208" s="76"/>
      <c r="AL208" s="76"/>
      <c r="AM208" s="35"/>
    </row>
    <row r="209" spans="1:39" hidden="1">
      <c r="A209" s="20">
        <v>205</v>
      </c>
      <c r="B209" s="560" t="str">
        <f t="shared" si="36"/>
        <v>Альянс</v>
      </c>
      <c r="C209" s="561" t="s">
        <v>695</v>
      </c>
      <c r="D209" s="905"/>
      <c r="E209" s="905"/>
      <c r="F209" s="933"/>
      <c r="G209" s="562" t="str">
        <f>IF(H209='Категорія витрат'!$B$2,'Категорія витрат'!$A$2,IF(H209='Категорія витрат'!$B$3,'Категорія витрат'!$A$3,IF(H209='Категорія витрат'!$B$4,'Категорія витрат'!$A$4,IF(H209='Категорія витрат'!$B$5,'Категорія витрат'!$A$5,IF(H209='Категорія витрат'!$B$6,'Категорія витрат'!$A$6,IF(H209='Категорія витрат'!$B$7,'Категорія витрат'!$A$7,IF(H209='Категорія витрат'!$B$8,'Категорія витрат'!$A$8,IF(H209='Категорія витрат'!$B$9,'Категорія витрат'!$A$9,IF(H209='Категорія витрат'!$B$10,'Категорія витрат'!$A$10,IF(H209='Категорія витрат'!$B$11,'Категорія витрат'!$A$11,IF(H209='Категорія витрат'!$B$12,'Категорія витрат'!$A$12,IF(H209='Категорія витрат'!$B$13,'Категорія витрат'!$A$13,IF(H209='Категорія витрат'!$B$14,'Категорія витрат'!$A$14,IF(H209='Категорія витрат'!$B$15,'Категорія витрат'!$A$15,IF(H209='Категорія витрат'!$B$16,'Категорія витрат'!$A$16,IF(H209='Категорія витрат'!$B$17,'Категорія витрат'!$A$17,IF(H209='Категорія витрат'!$B$18,'Категорія витрат'!$A$18,IF(H209='Категорія витрат'!$B$19,'Категорія витрат'!$A$19,IF(H209='Категорія витрат'!$B$20,'Категорія витрат'!$A$20,IF(H209='Категорія витрат'!$B$21,'Категорія витрат'!$A$21,IF(H209='Категорія витрат'!$B$22,'Категорія витрат'!$A$22,IF(H209='Категорія витрат'!$B$23,'Категорія витрат'!$A$23,IF(H209='Категорія витрат'!$B$24,'Категорія витрат'!$A$24,IF(H209='Категорія витрат'!$B$25,'Категорія витрат'!$A$25,IF(H209='Категорія витрат'!$B$26,'Категорія витрат'!$A$26,IF(H209='Категорія витрат'!$B$27,'Категорія витрат'!$A$27,IF(H209='Категорія витрат'!$B$28,'Категорія витрат'!$A$28,IF(H209='Категорія витрат'!$B$29,'Категорія витрат'!$A$29,IF(H209='Категорія витрат'!$B$30,'Категорія витрат'!$A$30,IF(H209='Категорія витрат'!$B$31,'Категорія витрат'!$A$31,""))))))))))))))))))))))))))))))</f>
        <v/>
      </c>
      <c r="H209" s="837"/>
      <c r="I209" s="568"/>
      <c r="J209" s="71"/>
      <c r="K209" s="166">
        <f t="shared" si="37"/>
        <v>0</v>
      </c>
      <c r="L209" s="563"/>
      <c r="M209" s="564"/>
      <c r="N209" s="71">
        <f t="shared" si="38"/>
        <v>0</v>
      </c>
      <c r="O209" s="835">
        <f>IF(I209='Категорія витрат'!$G$2,ROUND(N209*0.22,2),IF(I209='Категорія витрат'!$G$4,ROUND(N209*0.22,2),IF(I209='Категорія витрат'!$G$5,ROUND(N209*0.22,2),IF(I209='Категорія витрат'!$G$3,ROUND(N209*0.0841,2),0))))</f>
        <v>0</v>
      </c>
      <c r="P209" s="565">
        <f t="shared" si="39"/>
        <v>0</v>
      </c>
      <c r="Q209" s="75"/>
      <c r="R209" s="75"/>
      <c r="S209" s="75"/>
      <c r="T209" s="75"/>
      <c r="U209" s="75"/>
      <c r="V209" s="75"/>
      <c r="W209" s="75"/>
      <c r="X209" s="76"/>
      <c r="Y209" s="76"/>
      <c r="Z209" s="76"/>
      <c r="AA209" s="76"/>
      <c r="AB209" s="76"/>
      <c r="AC209" s="167">
        <f t="shared" si="40"/>
        <v>0</v>
      </c>
      <c r="AD209" s="167">
        <f t="shared" si="41"/>
        <v>0</v>
      </c>
      <c r="AE209" s="167">
        <f t="shared" si="42"/>
        <v>0</v>
      </c>
      <c r="AF209" s="167">
        <f t="shared" si="43"/>
        <v>0</v>
      </c>
      <c r="AG209" s="167">
        <f t="shared" si="44"/>
        <v>0</v>
      </c>
      <c r="AH209" s="167">
        <f t="shared" si="45"/>
        <v>0</v>
      </c>
      <c r="AI209" s="167">
        <f t="shared" si="46"/>
        <v>0</v>
      </c>
      <c r="AJ209" s="167">
        <f t="shared" si="47"/>
        <v>0</v>
      </c>
      <c r="AK209" s="76"/>
      <c r="AL209" s="76"/>
      <c r="AM209" s="35"/>
    </row>
    <row r="210" spans="1:39" hidden="1">
      <c r="A210" s="20">
        <v>206</v>
      </c>
      <c r="B210" s="560" t="str">
        <f t="shared" si="36"/>
        <v>Альянс</v>
      </c>
      <c r="C210" s="561" t="s">
        <v>695</v>
      </c>
      <c r="D210" s="905"/>
      <c r="E210" s="905"/>
      <c r="F210" s="933"/>
      <c r="G210" s="562" t="str">
        <f>IF(H210='Категорія витрат'!$B$2,'Категорія витрат'!$A$2,IF(H210='Категорія витрат'!$B$3,'Категорія витрат'!$A$3,IF(H210='Категорія витрат'!$B$4,'Категорія витрат'!$A$4,IF(H210='Категорія витрат'!$B$5,'Категорія витрат'!$A$5,IF(H210='Категорія витрат'!$B$6,'Категорія витрат'!$A$6,IF(H210='Категорія витрат'!$B$7,'Категорія витрат'!$A$7,IF(H210='Категорія витрат'!$B$8,'Категорія витрат'!$A$8,IF(H210='Категорія витрат'!$B$9,'Категорія витрат'!$A$9,IF(H210='Категорія витрат'!$B$10,'Категорія витрат'!$A$10,IF(H210='Категорія витрат'!$B$11,'Категорія витрат'!$A$11,IF(H210='Категорія витрат'!$B$12,'Категорія витрат'!$A$12,IF(H210='Категорія витрат'!$B$13,'Категорія витрат'!$A$13,IF(H210='Категорія витрат'!$B$14,'Категорія витрат'!$A$14,IF(H210='Категорія витрат'!$B$15,'Категорія витрат'!$A$15,IF(H210='Категорія витрат'!$B$16,'Категорія витрат'!$A$16,IF(H210='Категорія витрат'!$B$17,'Категорія витрат'!$A$17,IF(H210='Категорія витрат'!$B$18,'Категорія витрат'!$A$18,IF(H210='Категорія витрат'!$B$19,'Категорія витрат'!$A$19,IF(H210='Категорія витрат'!$B$20,'Категорія витрат'!$A$20,IF(H210='Категорія витрат'!$B$21,'Категорія витрат'!$A$21,IF(H210='Категорія витрат'!$B$22,'Категорія витрат'!$A$22,IF(H210='Категорія витрат'!$B$23,'Категорія витрат'!$A$23,IF(H210='Категорія витрат'!$B$24,'Категорія витрат'!$A$24,IF(H210='Категорія витрат'!$B$25,'Категорія витрат'!$A$25,IF(H210='Категорія витрат'!$B$26,'Категорія витрат'!$A$26,IF(H210='Категорія витрат'!$B$27,'Категорія витрат'!$A$27,IF(H210='Категорія витрат'!$B$28,'Категорія витрат'!$A$28,IF(H210='Категорія витрат'!$B$29,'Категорія витрат'!$A$29,IF(H210='Категорія витрат'!$B$30,'Категорія витрат'!$A$30,IF(H210='Категорія витрат'!$B$31,'Категорія витрат'!$A$31,""))))))))))))))))))))))))))))))</f>
        <v/>
      </c>
      <c r="H210" s="837"/>
      <c r="I210" s="568"/>
      <c r="J210" s="71"/>
      <c r="K210" s="166">
        <f t="shared" si="37"/>
        <v>0</v>
      </c>
      <c r="L210" s="563"/>
      <c r="M210" s="564"/>
      <c r="N210" s="71">
        <f t="shared" si="38"/>
        <v>0</v>
      </c>
      <c r="O210" s="835">
        <f>IF(I210='Категорія витрат'!$G$2,ROUND(N210*0.22,2),IF(I210='Категорія витрат'!$G$4,ROUND(N210*0.22,2),IF(I210='Категорія витрат'!$G$5,ROUND(N210*0.22,2),IF(I210='Категорія витрат'!$G$3,ROUND(N210*0.0841,2),0))))</f>
        <v>0</v>
      </c>
      <c r="P210" s="565">
        <f t="shared" si="39"/>
        <v>0</v>
      </c>
      <c r="Q210" s="75"/>
      <c r="R210" s="75"/>
      <c r="S210" s="75"/>
      <c r="T210" s="75"/>
      <c r="U210" s="75"/>
      <c r="V210" s="75"/>
      <c r="W210" s="75"/>
      <c r="X210" s="76"/>
      <c r="Y210" s="76"/>
      <c r="Z210" s="76"/>
      <c r="AA210" s="76"/>
      <c r="AB210" s="76"/>
      <c r="AC210" s="167">
        <f t="shared" si="40"/>
        <v>0</v>
      </c>
      <c r="AD210" s="167">
        <f t="shared" si="41"/>
        <v>0</v>
      </c>
      <c r="AE210" s="167">
        <f t="shared" si="42"/>
        <v>0</v>
      </c>
      <c r="AF210" s="167">
        <f t="shared" si="43"/>
        <v>0</v>
      </c>
      <c r="AG210" s="167">
        <f t="shared" si="44"/>
        <v>0</v>
      </c>
      <c r="AH210" s="167">
        <f t="shared" si="45"/>
        <v>0</v>
      </c>
      <c r="AI210" s="167">
        <f t="shared" si="46"/>
        <v>0</v>
      </c>
      <c r="AJ210" s="167">
        <f t="shared" si="47"/>
        <v>0</v>
      </c>
      <c r="AK210" s="76"/>
      <c r="AL210" s="76"/>
      <c r="AM210" s="35"/>
    </row>
    <row r="211" spans="1:39" hidden="1">
      <c r="A211" s="20">
        <v>207</v>
      </c>
      <c r="B211" s="560" t="str">
        <f t="shared" si="36"/>
        <v>Альянс</v>
      </c>
      <c r="C211" s="561" t="s">
        <v>695</v>
      </c>
      <c r="D211" s="905"/>
      <c r="E211" s="905"/>
      <c r="F211" s="933"/>
      <c r="G211" s="562" t="str">
        <f>IF(H211='Категорія витрат'!$B$2,'Категорія витрат'!$A$2,IF(H211='Категорія витрат'!$B$3,'Категорія витрат'!$A$3,IF(H211='Категорія витрат'!$B$4,'Категорія витрат'!$A$4,IF(H211='Категорія витрат'!$B$5,'Категорія витрат'!$A$5,IF(H211='Категорія витрат'!$B$6,'Категорія витрат'!$A$6,IF(H211='Категорія витрат'!$B$7,'Категорія витрат'!$A$7,IF(H211='Категорія витрат'!$B$8,'Категорія витрат'!$A$8,IF(H211='Категорія витрат'!$B$9,'Категорія витрат'!$A$9,IF(H211='Категорія витрат'!$B$10,'Категорія витрат'!$A$10,IF(H211='Категорія витрат'!$B$11,'Категорія витрат'!$A$11,IF(H211='Категорія витрат'!$B$12,'Категорія витрат'!$A$12,IF(H211='Категорія витрат'!$B$13,'Категорія витрат'!$A$13,IF(H211='Категорія витрат'!$B$14,'Категорія витрат'!$A$14,IF(H211='Категорія витрат'!$B$15,'Категорія витрат'!$A$15,IF(H211='Категорія витрат'!$B$16,'Категорія витрат'!$A$16,IF(H211='Категорія витрат'!$B$17,'Категорія витрат'!$A$17,IF(H211='Категорія витрат'!$B$18,'Категорія витрат'!$A$18,IF(H211='Категорія витрат'!$B$19,'Категорія витрат'!$A$19,IF(H211='Категорія витрат'!$B$20,'Категорія витрат'!$A$20,IF(H211='Категорія витрат'!$B$21,'Категорія витрат'!$A$21,IF(H211='Категорія витрат'!$B$22,'Категорія витрат'!$A$22,IF(H211='Категорія витрат'!$B$23,'Категорія витрат'!$A$23,IF(H211='Категорія витрат'!$B$24,'Категорія витрат'!$A$24,IF(H211='Категорія витрат'!$B$25,'Категорія витрат'!$A$25,IF(H211='Категорія витрат'!$B$26,'Категорія витрат'!$A$26,IF(H211='Категорія витрат'!$B$27,'Категорія витрат'!$A$27,IF(H211='Категорія витрат'!$B$28,'Категорія витрат'!$A$28,IF(H211='Категорія витрат'!$B$29,'Категорія витрат'!$A$29,IF(H211='Категорія витрат'!$B$30,'Категорія витрат'!$A$30,IF(H211='Категорія витрат'!$B$31,'Категорія витрат'!$A$31,""))))))))))))))))))))))))))))))</f>
        <v/>
      </c>
      <c r="H211" s="837"/>
      <c r="I211" s="568"/>
      <c r="J211" s="71"/>
      <c r="K211" s="166">
        <f t="shared" si="37"/>
        <v>0</v>
      </c>
      <c r="L211" s="563"/>
      <c r="M211" s="564"/>
      <c r="N211" s="71">
        <f t="shared" si="38"/>
        <v>0</v>
      </c>
      <c r="O211" s="835">
        <f>IF(I211='Категорія витрат'!$G$2,ROUND(N211*0.22,2),IF(I211='Категорія витрат'!$G$4,ROUND(N211*0.22,2),IF(I211='Категорія витрат'!$G$5,ROUND(N211*0.22,2),IF(I211='Категорія витрат'!$G$3,ROUND(N211*0.0841,2),0))))</f>
        <v>0</v>
      </c>
      <c r="P211" s="565">
        <f t="shared" si="39"/>
        <v>0</v>
      </c>
      <c r="Q211" s="75"/>
      <c r="R211" s="75"/>
      <c r="S211" s="75"/>
      <c r="T211" s="75"/>
      <c r="U211" s="75"/>
      <c r="V211" s="75"/>
      <c r="W211" s="75"/>
      <c r="X211" s="76"/>
      <c r="Y211" s="76"/>
      <c r="Z211" s="76"/>
      <c r="AA211" s="76"/>
      <c r="AB211" s="76"/>
      <c r="AC211" s="167">
        <f t="shared" si="40"/>
        <v>0</v>
      </c>
      <c r="AD211" s="167">
        <f t="shared" si="41"/>
        <v>0</v>
      </c>
      <c r="AE211" s="167">
        <f t="shared" si="42"/>
        <v>0</v>
      </c>
      <c r="AF211" s="167">
        <f t="shared" si="43"/>
        <v>0</v>
      </c>
      <c r="AG211" s="167">
        <f t="shared" si="44"/>
        <v>0</v>
      </c>
      <c r="AH211" s="167">
        <f t="shared" si="45"/>
        <v>0</v>
      </c>
      <c r="AI211" s="167">
        <f t="shared" si="46"/>
        <v>0</v>
      </c>
      <c r="AJ211" s="167">
        <f t="shared" si="47"/>
        <v>0</v>
      </c>
      <c r="AK211" s="76"/>
      <c r="AL211" s="76"/>
      <c r="AM211" s="35"/>
    </row>
    <row r="212" spans="1:39" hidden="1">
      <c r="A212" s="20">
        <v>208</v>
      </c>
      <c r="B212" s="560" t="str">
        <f t="shared" si="36"/>
        <v>Альянс</v>
      </c>
      <c r="C212" s="561" t="s">
        <v>695</v>
      </c>
      <c r="D212" s="905"/>
      <c r="E212" s="905"/>
      <c r="F212" s="933"/>
      <c r="G212" s="562" t="str">
        <f>IF(H212='Категорія витрат'!$B$2,'Категорія витрат'!$A$2,IF(H212='Категорія витрат'!$B$3,'Категорія витрат'!$A$3,IF(H212='Категорія витрат'!$B$4,'Категорія витрат'!$A$4,IF(H212='Категорія витрат'!$B$5,'Категорія витрат'!$A$5,IF(H212='Категорія витрат'!$B$6,'Категорія витрат'!$A$6,IF(H212='Категорія витрат'!$B$7,'Категорія витрат'!$A$7,IF(H212='Категорія витрат'!$B$8,'Категорія витрат'!$A$8,IF(H212='Категорія витрат'!$B$9,'Категорія витрат'!$A$9,IF(H212='Категорія витрат'!$B$10,'Категорія витрат'!$A$10,IF(H212='Категорія витрат'!$B$11,'Категорія витрат'!$A$11,IF(H212='Категорія витрат'!$B$12,'Категорія витрат'!$A$12,IF(H212='Категорія витрат'!$B$13,'Категорія витрат'!$A$13,IF(H212='Категорія витрат'!$B$14,'Категорія витрат'!$A$14,IF(H212='Категорія витрат'!$B$15,'Категорія витрат'!$A$15,IF(H212='Категорія витрат'!$B$16,'Категорія витрат'!$A$16,IF(H212='Категорія витрат'!$B$17,'Категорія витрат'!$A$17,IF(H212='Категорія витрат'!$B$18,'Категорія витрат'!$A$18,IF(H212='Категорія витрат'!$B$19,'Категорія витрат'!$A$19,IF(H212='Категорія витрат'!$B$20,'Категорія витрат'!$A$20,IF(H212='Категорія витрат'!$B$21,'Категорія витрат'!$A$21,IF(H212='Категорія витрат'!$B$22,'Категорія витрат'!$A$22,IF(H212='Категорія витрат'!$B$23,'Категорія витрат'!$A$23,IF(H212='Категорія витрат'!$B$24,'Категорія витрат'!$A$24,IF(H212='Категорія витрат'!$B$25,'Категорія витрат'!$A$25,IF(H212='Категорія витрат'!$B$26,'Категорія витрат'!$A$26,IF(H212='Категорія витрат'!$B$27,'Категорія витрат'!$A$27,IF(H212='Категорія витрат'!$B$28,'Категорія витрат'!$A$28,IF(H212='Категорія витрат'!$B$29,'Категорія витрат'!$A$29,IF(H212='Категорія витрат'!$B$30,'Категорія витрат'!$A$30,IF(H212='Категорія витрат'!$B$31,'Категорія витрат'!$A$31,""))))))))))))))))))))))))))))))</f>
        <v/>
      </c>
      <c r="H212" s="837"/>
      <c r="I212" s="568"/>
      <c r="J212" s="71"/>
      <c r="K212" s="166">
        <f t="shared" si="37"/>
        <v>0</v>
      </c>
      <c r="L212" s="563"/>
      <c r="M212" s="564"/>
      <c r="N212" s="71">
        <f t="shared" si="38"/>
        <v>0</v>
      </c>
      <c r="O212" s="835">
        <f>IF(I212='Категорія витрат'!$G$2,ROUND(N212*0.22,2),IF(I212='Категорія витрат'!$G$4,ROUND(N212*0.22,2),IF(I212='Категорія витрат'!$G$5,ROUND(N212*0.22,2),IF(I212='Категорія витрат'!$G$3,ROUND(N212*0.0841,2),0))))</f>
        <v>0</v>
      </c>
      <c r="P212" s="565">
        <f t="shared" si="39"/>
        <v>0</v>
      </c>
      <c r="Q212" s="75"/>
      <c r="R212" s="75"/>
      <c r="S212" s="75"/>
      <c r="T212" s="75"/>
      <c r="U212" s="75"/>
      <c r="V212" s="75"/>
      <c r="W212" s="75"/>
      <c r="X212" s="76"/>
      <c r="Y212" s="76"/>
      <c r="Z212" s="76"/>
      <c r="AA212" s="76"/>
      <c r="AB212" s="76"/>
      <c r="AC212" s="167">
        <f t="shared" si="40"/>
        <v>0</v>
      </c>
      <c r="AD212" s="167">
        <f t="shared" si="41"/>
        <v>0</v>
      </c>
      <c r="AE212" s="167">
        <f t="shared" si="42"/>
        <v>0</v>
      </c>
      <c r="AF212" s="167">
        <f t="shared" si="43"/>
        <v>0</v>
      </c>
      <c r="AG212" s="167">
        <f t="shared" si="44"/>
        <v>0</v>
      </c>
      <c r="AH212" s="167">
        <f t="shared" si="45"/>
        <v>0</v>
      </c>
      <c r="AI212" s="167">
        <f t="shared" si="46"/>
        <v>0</v>
      </c>
      <c r="AJ212" s="167">
        <f t="shared" si="47"/>
        <v>0</v>
      </c>
      <c r="AK212" s="76"/>
      <c r="AL212" s="76"/>
      <c r="AM212" s="35"/>
    </row>
    <row r="213" spans="1:39" hidden="1">
      <c r="A213" s="20">
        <v>209</v>
      </c>
      <c r="B213" s="560" t="str">
        <f t="shared" si="36"/>
        <v>Альянс</v>
      </c>
      <c r="C213" s="561" t="s">
        <v>695</v>
      </c>
      <c r="D213" s="905"/>
      <c r="E213" s="905"/>
      <c r="F213" s="933"/>
      <c r="G213" s="562" t="str">
        <f>IF(H213='Категорія витрат'!$B$2,'Категорія витрат'!$A$2,IF(H213='Категорія витрат'!$B$3,'Категорія витрат'!$A$3,IF(H213='Категорія витрат'!$B$4,'Категорія витрат'!$A$4,IF(H213='Категорія витрат'!$B$5,'Категорія витрат'!$A$5,IF(H213='Категорія витрат'!$B$6,'Категорія витрат'!$A$6,IF(H213='Категорія витрат'!$B$7,'Категорія витрат'!$A$7,IF(H213='Категорія витрат'!$B$8,'Категорія витрат'!$A$8,IF(H213='Категорія витрат'!$B$9,'Категорія витрат'!$A$9,IF(H213='Категорія витрат'!$B$10,'Категорія витрат'!$A$10,IF(H213='Категорія витрат'!$B$11,'Категорія витрат'!$A$11,IF(H213='Категорія витрат'!$B$12,'Категорія витрат'!$A$12,IF(H213='Категорія витрат'!$B$13,'Категорія витрат'!$A$13,IF(H213='Категорія витрат'!$B$14,'Категорія витрат'!$A$14,IF(H213='Категорія витрат'!$B$15,'Категорія витрат'!$A$15,IF(H213='Категорія витрат'!$B$16,'Категорія витрат'!$A$16,IF(H213='Категорія витрат'!$B$17,'Категорія витрат'!$A$17,IF(H213='Категорія витрат'!$B$18,'Категорія витрат'!$A$18,IF(H213='Категорія витрат'!$B$19,'Категорія витрат'!$A$19,IF(H213='Категорія витрат'!$B$20,'Категорія витрат'!$A$20,IF(H213='Категорія витрат'!$B$21,'Категорія витрат'!$A$21,IF(H213='Категорія витрат'!$B$22,'Категорія витрат'!$A$22,IF(H213='Категорія витрат'!$B$23,'Категорія витрат'!$A$23,IF(H213='Категорія витрат'!$B$24,'Категорія витрат'!$A$24,IF(H213='Категорія витрат'!$B$25,'Категорія витрат'!$A$25,IF(H213='Категорія витрат'!$B$26,'Категорія витрат'!$A$26,IF(H213='Категорія витрат'!$B$27,'Категорія витрат'!$A$27,IF(H213='Категорія витрат'!$B$28,'Категорія витрат'!$A$28,IF(H213='Категорія витрат'!$B$29,'Категорія витрат'!$A$29,IF(H213='Категорія витрат'!$B$30,'Категорія витрат'!$A$30,IF(H213='Категорія витрат'!$B$31,'Категорія витрат'!$A$31,""))))))))))))))))))))))))))))))</f>
        <v/>
      </c>
      <c r="H213" s="837"/>
      <c r="I213" s="568"/>
      <c r="J213" s="71"/>
      <c r="K213" s="166">
        <f t="shared" si="37"/>
        <v>0</v>
      </c>
      <c r="L213" s="563"/>
      <c r="M213" s="564"/>
      <c r="N213" s="71">
        <f t="shared" si="38"/>
        <v>0</v>
      </c>
      <c r="O213" s="835">
        <f>IF(I213='Категорія витрат'!$G$2,ROUND(N213*0.22,2),IF(I213='Категорія витрат'!$G$4,ROUND(N213*0.22,2),IF(I213='Категорія витрат'!$G$5,ROUND(N213*0.22,2),IF(I213='Категорія витрат'!$G$3,ROUND(N213*0.0841,2),0))))</f>
        <v>0</v>
      </c>
      <c r="P213" s="565">
        <f t="shared" si="39"/>
        <v>0</v>
      </c>
      <c r="Q213" s="75"/>
      <c r="R213" s="75"/>
      <c r="S213" s="75"/>
      <c r="T213" s="75"/>
      <c r="U213" s="75"/>
      <c r="V213" s="75"/>
      <c r="W213" s="75"/>
      <c r="X213" s="76"/>
      <c r="Y213" s="76"/>
      <c r="Z213" s="76"/>
      <c r="AA213" s="76"/>
      <c r="AB213" s="76"/>
      <c r="AC213" s="167">
        <f t="shared" si="40"/>
        <v>0</v>
      </c>
      <c r="AD213" s="167">
        <f t="shared" si="41"/>
        <v>0</v>
      </c>
      <c r="AE213" s="167">
        <f t="shared" si="42"/>
        <v>0</v>
      </c>
      <c r="AF213" s="167">
        <f t="shared" si="43"/>
        <v>0</v>
      </c>
      <c r="AG213" s="167">
        <f t="shared" si="44"/>
        <v>0</v>
      </c>
      <c r="AH213" s="167">
        <f t="shared" si="45"/>
        <v>0</v>
      </c>
      <c r="AI213" s="167">
        <f t="shared" si="46"/>
        <v>0</v>
      </c>
      <c r="AJ213" s="167">
        <f t="shared" si="47"/>
        <v>0</v>
      </c>
      <c r="AK213" s="76"/>
      <c r="AL213" s="76"/>
      <c r="AM213" s="35"/>
    </row>
    <row r="214" spans="1:39" hidden="1">
      <c r="A214" s="20">
        <v>210</v>
      </c>
      <c r="B214" s="560" t="str">
        <f t="shared" si="36"/>
        <v>Альянс</v>
      </c>
      <c r="C214" s="561" t="s">
        <v>695</v>
      </c>
      <c r="D214" s="905"/>
      <c r="E214" s="905"/>
      <c r="F214" s="933"/>
      <c r="G214" s="562" t="str">
        <f>IF(H214='Категорія витрат'!$B$2,'Категорія витрат'!$A$2,IF(H214='Категорія витрат'!$B$3,'Категорія витрат'!$A$3,IF(H214='Категорія витрат'!$B$4,'Категорія витрат'!$A$4,IF(H214='Категорія витрат'!$B$5,'Категорія витрат'!$A$5,IF(H214='Категорія витрат'!$B$6,'Категорія витрат'!$A$6,IF(H214='Категорія витрат'!$B$7,'Категорія витрат'!$A$7,IF(H214='Категорія витрат'!$B$8,'Категорія витрат'!$A$8,IF(H214='Категорія витрат'!$B$9,'Категорія витрат'!$A$9,IF(H214='Категорія витрат'!$B$10,'Категорія витрат'!$A$10,IF(H214='Категорія витрат'!$B$11,'Категорія витрат'!$A$11,IF(H214='Категорія витрат'!$B$12,'Категорія витрат'!$A$12,IF(H214='Категорія витрат'!$B$13,'Категорія витрат'!$A$13,IF(H214='Категорія витрат'!$B$14,'Категорія витрат'!$A$14,IF(H214='Категорія витрат'!$B$15,'Категорія витрат'!$A$15,IF(H214='Категорія витрат'!$B$16,'Категорія витрат'!$A$16,IF(H214='Категорія витрат'!$B$17,'Категорія витрат'!$A$17,IF(H214='Категорія витрат'!$B$18,'Категорія витрат'!$A$18,IF(H214='Категорія витрат'!$B$19,'Категорія витрат'!$A$19,IF(H214='Категорія витрат'!$B$20,'Категорія витрат'!$A$20,IF(H214='Категорія витрат'!$B$21,'Категорія витрат'!$A$21,IF(H214='Категорія витрат'!$B$22,'Категорія витрат'!$A$22,IF(H214='Категорія витрат'!$B$23,'Категорія витрат'!$A$23,IF(H214='Категорія витрат'!$B$24,'Категорія витрат'!$A$24,IF(H214='Категорія витрат'!$B$25,'Категорія витрат'!$A$25,IF(H214='Категорія витрат'!$B$26,'Категорія витрат'!$A$26,IF(H214='Категорія витрат'!$B$27,'Категорія витрат'!$A$27,IF(H214='Категорія витрат'!$B$28,'Категорія витрат'!$A$28,IF(H214='Категорія витрат'!$B$29,'Категорія витрат'!$A$29,IF(H214='Категорія витрат'!$B$30,'Категорія витрат'!$A$30,IF(H214='Категорія витрат'!$B$31,'Категорія витрат'!$A$31,""))))))))))))))))))))))))))))))</f>
        <v/>
      </c>
      <c r="H214" s="837"/>
      <c r="I214" s="568"/>
      <c r="J214" s="71"/>
      <c r="K214" s="166">
        <f t="shared" si="37"/>
        <v>0</v>
      </c>
      <c r="L214" s="563"/>
      <c r="M214" s="564"/>
      <c r="N214" s="71">
        <f t="shared" si="38"/>
        <v>0</v>
      </c>
      <c r="O214" s="835">
        <f>IF(I214='Категорія витрат'!$G$2,ROUND(N214*0.22,2),IF(I214='Категорія витрат'!$G$4,ROUND(N214*0.22,2),IF(I214='Категорія витрат'!$G$5,ROUND(N214*0.22,2),IF(I214='Категорія витрат'!$G$3,ROUND(N214*0.0841,2),0))))</f>
        <v>0</v>
      </c>
      <c r="P214" s="565">
        <f t="shared" si="39"/>
        <v>0</v>
      </c>
      <c r="Q214" s="75"/>
      <c r="R214" s="75"/>
      <c r="S214" s="75"/>
      <c r="T214" s="75"/>
      <c r="U214" s="75"/>
      <c r="V214" s="75"/>
      <c r="W214" s="75"/>
      <c r="X214" s="76"/>
      <c r="Y214" s="76"/>
      <c r="Z214" s="76"/>
      <c r="AA214" s="76"/>
      <c r="AB214" s="76"/>
      <c r="AC214" s="167">
        <f t="shared" si="40"/>
        <v>0</v>
      </c>
      <c r="AD214" s="167">
        <f t="shared" si="41"/>
        <v>0</v>
      </c>
      <c r="AE214" s="167">
        <f t="shared" si="42"/>
        <v>0</v>
      </c>
      <c r="AF214" s="167">
        <f t="shared" si="43"/>
        <v>0</v>
      </c>
      <c r="AG214" s="167">
        <f t="shared" si="44"/>
        <v>0</v>
      </c>
      <c r="AH214" s="167">
        <f t="shared" si="45"/>
        <v>0</v>
      </c>
      <c r="AI214" s="167">
        <f t="shared" si="46"/>
        <v>0</v>
      </c>
      <c r="AJ214" s="167">
        <f t="shared" si="47"/>
        <v>0</v>
      </c>
      <c r="AK214" s="76"/>
      <c r="AL214" s="76"/>
      <c r="AM214" s="35"/>
    </row>
    <row r="215" spans="1:39" hidden="1">
      <c r="A215" s="20">
        <v>211</v>
      </c>
      <c r="B215" s="560" t="str">
        <f t="shared" si="36"/>
        <v>Альянс</v>
      </c>
      <c r="C215" s="561" t="s">
        <v>695</v>
      </c>
      <c r="D215" s="905"/>
      <c r="E215" s="905"/>
      <c r="F215" s="933"/>
      <c r="G215" s="562" t="str">
        <f>IF(H215='Категорія витрат'!$B$2,'Категорія витрат'!$A$2,IF(H215='Категорія витрат'!$B$3,'Категорія витрат'!$A$3,IF(H215='Категорія витрат'!$B$4,'Категорія витрат'!$A$4,IF(H215='Категорія витрат'!$B$5,'Категорія витрат'!$A$5,IF(H215='Категорія витрат'!$B$6,'Категорія витрат'!$A$6,IF(H215='Категорія витрат'!$B$7,'Категорія витрат'!$A$7,IF(H215='Категорія витрат'!$B$8,'Категорія витрат'!$A$8,IF(H215='Категорія витрат'!$B$9,'Категорія витрат'!$A$9,IF(H215='Категорія витрат'!$B$10,'Категорія витрат'!$A$10,IF(H215='Категорія витрат'!$B$11,'Категорія витрат'!$A$11,IF(H215='Категорія витрат'!$B$12,'Категорія витрат'!$A$12,IF(H215='Категорія витрат'!$B$13,'Категорія витрат'!$A$13,IF(H215='Категорія витрат'!$B$14,'Категорія витрат'!$A$14,IF(H215='Категорія витрат'!$B$15,'Категорія витрат'!$A$15,IF(H215='Категорія витрат'!$B$16,'Категорія витрат'!$A$16,IF(H215='Категорія витрат'!$B$17,'Категорія витрат'!$A$17,IF(H215='Категорія витрат'!$B$18,'Категорія витрат'!$A$18,IF(H215='Категорія витрат'!$B$19,'Категорія витрат'!$A$19,IF(H215='Категорія витрат'!$B$20,'Категорія витрат'!$A$20,IF(H215='Категорія витрат'!$B$21,'Категорія витрат'!$A$21,IF(H215='Категорія витрат'!$B$22,'Категорія витрат'!$A$22,IF(H215='Категорія витрат'!$B$23,'Категорія витрат'!$A$23,IF(H215='Категорія витрат'!$B$24,'Категорія витрат'!$A$24,IF(H215='Категорія витрат'!$B$25,'Категорія витрат'!$A$25,IF(H215='Категорія витрат'!$B$26,'Категорія витрат'!$A$26,IF(H215='Категорія витрат'!$B$27,'Категорія витрат'!$A$27,IF(H215='Категорія витрат'!$B$28,'Категорія витрат'!$A$28,IF(H215='Категорія витрат'!$B$29,'Категорія витрат'!$A$29,IF(H215='Категорія витрат'!$B$30,'Категорія витрат'!$A$30,IF(H215='Категорія витрат'!$B$31,'Категорія витрат'!$A$31,""))))))))))))))))))))))))))))))</f>
        <v/>
      </c>
      <c r="H215" s="837"/>
      <c r="I215" s="568"/>
      <c r="J215" s="71"/>
      <c r="K215" s="166">
        <f t="shared" si="37"/>
        <v>0</v>
      </c>
      <c r="L215" s="563"/>
      <c r="M215" s="564"/>
      <c r="N215" s="71">
        <f t="shared" si="38"/>
        <v>0</v>
      </c>
      <c r="O215" s="835">
        <f>IF(I215='Категорія витрат'!$G$2,ROUND(N215*0.22,2),IF(I215='Категорія витрат'!$G$4,ROUND(N215*0.22,2),IF(I215='Категорія витрат'!$G$5,ROUND(N215*0.22,2),IF(I215='Категорія витрат'!$G$3,ROUND(N215*0.0841,2),0))))</f>
        <v>0</v>
      </c>
      <c r="P215" s="565">
        <f t="shared" si="39"/>
        <v>0</v>
      </c>
      <c r="Q215" s="75"/>
      <c r="R215" s="75"/>
      <c r="S215" s="75"/>
      <c r="T215" s="75"/>
      <c r="U215" s="75"/>
      <c r="V215" s="75"/>
      <c r="W215" s="75"/>
      <c r="X215" s="76"/>
      <c r="Y215" s="76"/>
      <c r="Z215" s="76"/>
      <c r="AA215" s="76"/>
      <c r="AB215" s="76"/>
      <c r="AC215" s="167">
        <f t="shared" si="40"/>
        <v>0</v>
      </c>
      <c r="AD215" s="167">
        <f t="shared" si="41"/>
        <v>0</v>
      </c>
      <c r="AE215" s="167">
        <f t="shared" si="42"/>
        <v>0</v>
      </c>
      <c r="AF215" s="167">
        <f t="shared" si="43"/>
        <v>0</v>
      </c>
      <c r="AG215" s="167">
        <f t="shared" si="44"/>
        <v>0</v>
      </c>
      <c r="AH215" s="167">
        <f t="shared" si="45"/>
        <v>0</v>
      </c>
      <c r="AI215" s="167">
        <f t="shared" si="46"/>
        <v>0</v>
      </c>
      <c r="AJ215" s="167">
        <f t="shared" si="47"/>
        <v>0</v>
      </c>
      <c r="AK215" s="76"/>
      <c r="AL215" s="76"/>
      <c r="AM215" s="35"/>
    </row>
    <row r="216" spans="1:39" hidden="1">
      <c r="A216" s="20">
        <v>212</v>
      </c>
      <c r="B216" s="560" t="str">
        <f t="shared" si="36"/>
        <v>Альянс</v>
      </c>
      <c r="C216" s="561" t="s">
        <v>695</v>
      </c>
      <c r="D216" s="905"/>
      <c r="E216" s="905"/>
      <c r="F216" s="933"/>
      <c r="G216" s="562" t="str">
        <f>IF(H216='Категорія витрат'!$B$2,'Категорія витрат'!$A$2,IF(H216='Категорія витрат'!$B$3,'Категорія витрат'!$A$3,IF(H216='Категорія витрат'!$B$4,'Категорія витрат'!$A$4,IF(H216='Категорія витрат'!$B$5,'Категорія витрат'!$A$5,IF(H216='Категорія витрат'!$B$6,'Категорія витрат'!$A$6,IF(H216='Категорія витрат'!$B$7,'Категорія витрат'!$A$7,IF(H216='Категорія витрат'!$B$8,'Категорія витрат'!$A$8,IF(H216='Категорія витрат'!$B$9,'Категорія витрат'!$A$9,IF(H216='Категорія витрат'!$B$10,'Категорія витрат'!$A$10,IF(H216='Категорія витрат'!$B$11,'Категорія витрат'!$A$11,IF(H216='Категорія витрат'!$B$12,'Категорія витрат'!$A$12,IF(H216='Категорія витрат'!$B$13,'Категорія витрат'!$A$13,IF(H216='Категорія витрат'!$B$14,'Категорія витрат'!$A$14,IF(H216='Категорія витрат'!$B$15,'Категорія витрат'!$A$15,IF(H216='Категорія витрат'!$B$16,'Категорія витрат'!$A$16,IF(H216='Категорія витрат'!$B$17,'Категорія витрат'!$A$17,IF(H216='Категорія витрат'!$B$18,'Категорія витрат'!$A$18,IF(H216='Категорія витрат'!$B$19,'Категорія витрат'!$A$19,IF(H216='Категорія витрат'!$B$20,'Категорія витрат'!$A$20,IF(H216='Категорія витрат'!$B$21,'Категорія витрат'!$A$21,IF(H216='Категорія витрат'!$B$22,'Категорія витрат'!$A$22,IF(H216='Категорія витрат'!$B$23,'Категорія витрат'!$A$23,IF(H216='Категорія витрат'!$B$24,'Категорія витрат'!$A$24,IF(H216='Категорія витрат'!$B$25,'Категорія витрат'!$A$25,IF(H216='Категорія витрат'!$B$26,'Категорія витрат'!$A$26,IF(H216='Категорія витрат'!$B$27,'Категорія витрат'!$A$27,IF(H216='Категорія витрат'!$B$28,'Категорія витрат'!$A$28,IF(H216='Категорія витрат'!$B$29,'Категорія витрат'!$A$29,IF(H216='Категорія витрат'!$B$30,'Категорія витрат'!$A$30,IF(H216='Категорія витрат'!$B$31,'Категорія витрат'!$A$31,""))))))))))))))))))))))))))))))</f>
        <v/>
      </c>
      <c r="H216" s="837"/>
      <c r="I216" s="568"/>
      <c r="J216" s="71"/>
      <c r="K216" s="166">
        <f t="shared" si="37"/>
        <v>0</v>
      </c>
      <c r="L216" s="563"/>
      <c r="M216" s="564"/>
      <c r="N216" s="71">
        <f t="shared" si="38"/>
        <v>0</v>
      </c>
      <c r="O216" s="835">
        <f>IF(I216='Категорія витрат'!$G$2,ROUND(N216*0.22,2),IF(I216='Категорія витрат'!$G$4,ROUND(N216*0.22,2),IF(I216='Категорія витрат'!$G$5,ROUND(N216*0.22,2),IF(I216='Категорія витрат'!$G$3,ROUND(N216*0.0841,2),0))))</f>
        <v>0</v>
      </c>
      <c r="P216" s="565">
        <f t="shared" si="39"/>
        <v>0</v>
      </c>
      <c r="Q216" s="75"/>
      <c r="R216" s="75"/>
      <c r="S216" s="75"/>
      <c r="T216" s="75"/>
      <c r="U216" s="75"/>
      <c r="V216" s="75"/>
      <c r="W216" s="75"/>
      <c r="X216" s="76"/>
      <c r="Y216" s="76"/>
      <c r="Z216" s="76"/>
      <c r="AA216" s="76"/>
      <c r="AB216" s="76"/>
      <c r="AC216" s="167">
        <f t="shared" si="40"/>
        <v>0</v>
      </c>
      <c r="AD216" s="167">
        <f t="shared" si="41"/>
        <v>0</v>
      </c>
      <c r="AE216" s="167">
        <f t="shared" si="42"/>
        <v>0</v>
      </c>
      <c r="AF216" s="167">
        <f t="shared" si="43"/>
        <v>0</v>
      </c>
      <c r="AG216" s="167">
        <f t="shared" si="44"/>
        <v>0</v>
      </c>
      <c r="AH216" s="167">
        <f t="shared" si="45"/>
        <v>0</v>
      </c>
      <c r="AI216" s="167">
        <f t="shared" si="46"/>
        <v>0</v>
      </c>
      <c r="AJ216" s="167">
        <f t="shared" si="47"/>
        <v>0</v>
      </c>
      <c r="AK216" s="76"/>
      <c r="AL216" s="76"/>
      <c r="AM216" s="35"/>
    </row>
    <row r="217" spans="1:39" hidden="1">
      <c r="A217" s="20">
        <v>213</v>
      </c>
      <c r="B217" s="560" t="str">
        <f t="shared" si="36"/>
        <v>Альянс</v>
      </c>
      <c r="C217" s="561" t="s">
        <v>695</v>
      </c>
      <c r="D217" s="905"/>
      <c r="E217" s="905"/>
      <c r="F217" s="933"/>
      <c r="G217" s="562" t="str">
        <f>IF(H217='Категорія витрат'!$B$2,'Категорія витрат'!$A$2,IF(H217='Категорія витрат'!$B$3,'Категорія витрат'!$A$3,IF(H217='Категорія витрат'!$B$4,'Категорія витрат'!$A$4,IF(H217='Категорія витрат'!$B$5,'Категорія витрат'!$A$5,IF(H217='Категорія витрат'!$B$6,'Категорія витрат'!$A$6,IF(H217='Категорія витрат'!$B$7,'Категорія витрат'!$A$7,IF(H217='Категорія витрат'!$B$8,'Категорія витрат'!$A$8,IF(H217='Категорія витрат'!$B$9,'Категорія витрат'!$A$9,IF(H217='Категорія витрат'!$B$10,'Категорія витрат'!$A$10,IF(H217='Категорія витрат'!$B$11,'Категорія витрат'!$A$11,IF(H217='Категорія витрат'!$B$12,'Категорія витрат'!$A$12,IF(H217='Категорія витрат'!$B$13,'Категорія витрат'!$A$13,IF(H217='Категорія витрат'!$B$14,'Категорія витрат'!$A$14,IF(H217='Категорія витрат'!$B$15,'Категорія витрат'!$A$15,IF(H217='Категорія витрат'!$B$16,'Категорія витрат'!$A$16,IF(H217='Категорія витрат'!$B$17,'Категорія витрат'!$A$17,IF(H217='Категорія витрат'!$B$18,'Категорія витрат'!$A$18,IF(H217='Категорія витрат'!$B$19,'Категорія витрат'!$A$19,IF(H217='Категорія витрат'!$B$20,'Категорія витрат'!$A$20,IF(H217='Категорія витрат'!$B$21,'Категорія витрат'!$A$21,IF(H217='Категорія витрат'!$B$22,'Категорія витрат'!$A$22,IF(H217='Категорія витрат'!$B$23,'Категорія витрат'!$A$23,IF(H217='Категорія витрат'!$B$24,'Категорія витрат'!$A$24,IF(H217='Категорія витрат'!$B$25,'Категорія витрат'!$A$25,IF(H217='Категорія витрат'!$B$26,'Категорія витрат'!$A$26,IF(H217='Категорія витрат'!$B$27,'Категорія витрат'!$A$27,IF(H217='Категорія витрат'!$B$28,'Категорія витрат'!$A$28,IF(H217='Категорія витрат'!$B$29,'Категорія витрат'!$A$29,IF(H217='Категорія витрат'!$B$30,'Категорія витрат'!$A$30,IF(H217='Категорія витрат'!$B$31,'Категорія витрат'!$A$31,""))))))))))))))))))))))))))))))</f>
        <v/>
      </c>
      <c r="H217" s="837"/>
      <c r="I217" s="568"/>
      <c r="J217" s="71"/>
      <c r="K217" s="166">
        <f t="shared" si="37"/>
        <v>0</v>
      </c>
      <c r="L217" s="563"/>
      <c r="M217" s="564"/>
      <c r="N217" s="71">
        <f t="shared" si="38"/>
        <v>0</v>
      </c>
      <c r="O217" s="835">
        <f>IF(I217='Категорія витрат'!$G$2,ROUND(N217*0.22,2),IF(I217='Категорія витрат'!$G$4,ROUND(N217*0.22,2),IF(I217='Категорія витрат'!$G$5,ROUND(N217*0.22,2),IF(I217='Категорія витрат'!$G$3,ROUND(N217*0.0841,2),0))))</f>
        <v>0</v>
      </c>
      <c r="P217" s="565">
        <f t="shared" si="39"/>
        <v>0</v>
      </c>
      <c r="Q217" s="75"/>
      <c r="R217" s="75"/>
      <c r="S217" s="75"/>
      <c r="T217" s="75"/>
      <c r="U217" s="75"/>
      <c r="V217" s="75"/>
      <c r="W217" s="75"/>
      <c r="X217" s="76"/>
      <c r="Y217" s="76"/>
      <c r="Z217" s="76"/>
      <c r="AA217" s="76"/>
      <c r="AB217" s="76"/>
      <c r="AC217" s="167">
        <f t="shared" si="40"/>
        <v>0</v>
      </c>
      <c r="AD217" s="167">
        <f t="shared" si="41"/>
        <v>0</v>
      </c>
      <c r="AE217" s="167">
        <f t="shared" si="42"/>
        <v>0</v>
      </c>
      <c r="AF217" s="167">
        <f t="shared" si="43"/>
        <v>0</v>
      </c>
      <c r="AG217" s="167">
        <f t="shared" si="44"/>
        <v>0</v>
      </c>
      <c r="AH217" s="167">
        <f t="shared" si="45"/>
        <v>0</v>
      </c>
      <c r="AI217" s="167">
        <f t="shared" si="46"/>
        <v>0</v>
      </c>
      <c r="AJ217" s="167">
        <f t="shared" si="47"/>
        <v>0</v>
      </c>
      <c r="AK217" s="76"/>
      <c r="AL217" s="76"/>
      <c r="AM217" s="35"/>
    </row>
    <row r="218" spans="1:39" hidden="1">
      <c r="A218" s="20">
        <v>214</v>
      </c>
      <c r="B218" s="560" t="str">
        <f t="shared" si="36"/>
        <v>Альянс</v>
      </c>
      <c r="C218" s="561" t="s">
        <v>695</v>
      </c>
      <c r="D218" s="905"/>
      <c r="E218" s="905"/>
      <c r="F218" s="933"/>
      <c r="G218" s="562" t="str">
        <f>IF(H218='Категорія витрат'!$B$2,'Категорія витрат'!$A$2,IF(H218='Категорія витрат'!$B$3,'Категорія витрат'!$A$3,IF(H218='Категорія витрат'!$B$4,'Категорія витрат'!$A$4,IF(H218='Категорія витрат'!$B$5,'Категорія витрат'!$A$5,IF(H218='Категорія витрат'!$B$6,'Категорія витрат'!$A$6,IF(H218='Категорія витрат'!$B$7,'Категорія витрат'!$A$7,IF(H218='Категорія витрат'!$B$8,'Категорія витрат'!$A$8,IF(H218='Категорія витрат'!$B$9,'Категорія витрат'!$A$9,IF(H218='Категорія витрат'!$B$10,'Категорія витрат'!$A$10,IF(H218='Категорія витрат'!$B$11,'Категорія витрат'!$A$11,IF(H218='Категорія витрат'!$B$12,'Категорія витрат'!$A$12,IF(H218='Категорія витрат'!$B$13,'Категорія витрат'!$A$13,IF(H218='Категорія витрат'!$B$14,'Категорія витрат'!$A$14,IF(H218='Категорія витрат'!$B$15,'Категорія витрат'!$A$15,IF(H218='Категорія витрат'!$B$16,'Категорія витрат'!$A$16,IF(H218='Категорія витрат'!$B$17,'Категорія витрат'!$A$17,IF(H218='Категорія витрат'!$B$18,'Категорія витрат'!$A$18,IF(H218='Категорія витрат'!$B$19,'Категорія витрат'!$A$19,IF(H218='Категорія витрат'!$B$20,'Категорія витрат'!$A$20,IF(H218='Категорія витрат'!$B$21,'Категорія витрат'!$A$21,IF(H218='Категорія витрат'!$B$22,'Категорія витрат'!$A$22,IF(H218='Категорія витрат'!$B$23,'Категорія витрат'!$A$23,IF(H218='Категорія витрат'!$B$24,'Категорія витрат'!$A$24,IF(H218='Категорія витрат'!$B$25,'Категорія витрат'!$A$25,IF(H218='Категорія витрат'!$B$26,'Категорія витрат'!$A$26,IF(H218='Категорія витрат'!$B$27,'Категорія витрат'!$A$27,IF(H218='Категорія витрат'!$B$28,'Категорія витрат'!$A$28,IF(H218='Категорія витрат'!$B$29,'Категорія витрат'!$A$29,IF(H218='Категорія витрат'!$B$30,'Категорія витрат'!$A$30,IF(H218='Категорія витрат'!$B$31,'Категорія витрат'!$A$31,""))))))))))))))))))))))))))))))</f>
        <v/>
      </c>
      <c r="H218" s="837"/>
      <c r="I218" s="568"/>
      <c r="J218" s="71"/>
      <c r="K218" s="166">
        <f t="shared" si="37"/>
        <v>0</v>
      </c>
      <c r="L218" s="563"/>
      <c r="M218" s="564"/>
      <c r="N218" s="71">
        <f t="shared" si="38"/>
        <v>0</v>
      </c>
      <c r="O218" s="835">
        <f>IF(I218='Категорія витрат'!$G$2,ROUND(N218*0.22,2),IF(I218='Категорія витрат'!$G$4,ROUND(N218*0.22,2),IF(I218='Категорія витрат'!$G$5,ROUND(N218*0.22,2),IF(I218='Категорія витрат'!$G$3,ROUND(N218*0.0841,2),0))))</f>
        <v>0</v>
      </c>
      <c r="P218" s="565">
        <f t="shared" si="39"/>
        <v>0</v>
      </c>
      <c r="Q218" s="75"/>
      <c r="R218" s="75"/>
      <c r="S218" s="75"/>
      <c r="T218" s="75"/>
      <c r="U218" s="75"/>
      <c r="V218" s="75"/>
      <c r="W218" s="75"/>
      <c r="X218" s="76"/>
      <c r="Y218" s="76"/>
      <c r="Z218" s="76"/>
      <c r="AA218" s="76"/>
      <c r="AB218" s="76"/>
      <c r="AC218" s="167">
        <f t="shared" si="40"/>
        <v>0</v>
      </c>
      <c r="AD218" s="167">
        <f t="shared" si="41"/>
        <v>0</v>
      </c>
      <c r="AE218" s="167">
        <f t="shared" si="42"/>
        <v>0</v>
      </c>
      <c r="AF218" s="167">
        <f t="shared" si="43"/>
        <v>0</v>
      </c>
      <c r="AG218" s="167">
        <f t="shared" si="44"/>
        <v>0</v>
      </c>
      <c r="AH218" s="167">
        <f t="shared" si="45"/>
        <v>0</v>
      </c>
      <c r="AI218" s="167">
        <f t="shared" si="46"/>
        <v>0</v>
      </c>
      <c r="AJ218" s="167">
        <f t="shared" si="47"/>
        <v>0</v>
      </c>
      <c r="AK218" s="76"/>
      <c r="AL218" s="76"/>
      <c r="AM218" s="35"/>
    </row>
    <row r="219" spans="1:39" hidden="1">
      <c r="A219" s="20">
        <v>215</v>
      </c>
      <c r="B219" s="560" t="str">
        <f t="shared" si="36"/>
        <v>Альянс</v>
      </c>
      <c r="C219" s="561" t="s">
        <v>695</v>
      </c>
      <c r="D219" s="905"/>
      <c r="E219" s="905"/>
      <c r="F219" s="933"/>
      <c r="G219" s="562" t="str">
        <f>IF(H219='Категорія витрат'!$B$2,'Категорія витрат'!$A$2,IF(H219='Категорія витрат'!$B$3,'Категорія витрат'!$A$3,IF(H219='Категорія витрат'!$B$4,'Категорія витрат'!$A$4,IF(H219='Категорія витрат'!$B$5,'Категорія витрат'!$A$5,IF(H219='Категорія витрат'!$B$6,'Категорія витрат'!$A$6,IF(H219='Категорія витрат'!$B$7,'Категорія витрат'!$A$7,IF(H219='Категорія витрат'!$B$8,'Категорія витрат'!$A$8,IF(H219='Категорія витрат'!$B$9,'Категорія витрат'!$A$9,IF(H219='Категорія витрат'!$B$10,'Категорія витрат'!$A$10,IF(H219='Категорія витрат'!$B$11,'Категорія витрат'!$A$11,IF(H219='Категорія витрат'!$B$12,'Категорія витрат'!$A$12,IF(H219='Категорія витрат'!$B$13,'Категорія витрат'!$A$13,IF(H219='Категорія витрат'!$B$14,'Категорія витрат'!$A$14,IF(H219='Категорія витрат'!$B$15,'Категорія витрат'!$A$15,IF(H219='Категорія витрат'!$B$16,'Категорія витрат'!$A$16,IF(H219='Категорія витрат'!$B$17,'Категорія витрат'!$A$17,IF(H219='Категорія витрат'!$B$18,'Категорія витрат'!$A$18,IF(H219='Категорія витрат'!$B$19,'Категорія витрат'!$A$19,IF(H219='Категорія витрат'!$B$20,'Категорія витрат'!$A$20,IF(H219='Категорія витрат'!$B$21,'Категорія витрат'!$A$21,IF(H219='Категорія витрат'!$B$22,'Категорія витрат'!$A$22,IF(H219='Категорія витрат'!$B$23,'Категорія витрат'!$A$23,IF(H219='Категорія витрат'!$B$24,'Категорія витрат'!$A$24,IF(H219='Категорія витрат'!$B$25,'Категорія витрат'!$A$25,IF(H219='Категорія витрат'!$B$26,'Категорія витрат'!$A$26,IF(H219='Категорія витрат'!$B$27,'Категорія витрат'!$A$27,IF(H219='Категорія витрат'!$B$28,'Категорія витрат'!$A$28,IF(H219='Категорія витрат'!$B$29,'Категорія витрат'!$A$29,IF(H219='Категорія витрат'!$B$30,'Категорія витрат'!$A$30,IF(H219='Категорія витрат'!$B$31,'Категорія витрат'!$A$31,""))))))))))))))))))))))))))))))</f>
        <v/>
      </c>
      <c r="H219" s="837"/>
      <c r="I219" s="568"/>
      <c r="J219" s="71"/>
      <c r="K219" s="166">
        <f t="shared" si="37"/>
        <v>0</v>
      </c>
      <c r="L219" s="563"/>
      <c r="M219" s="564"/>
      <c r="N219" s="71">
        <f t="shared" si="38"/>
        <v>0</v>
      </c>
      <c r="O219" s="835">
        <f>IF(I219='Категорія витрат'!$G$2,ROUND(N219*0.22,2),IF(I219='Категорія витрат'!$G$4,ROUND(N219*0.22,2),IF(I219='Категорія витрат'!$G$5,ROUND(N219*0.22,2),IF(I219='Категорія витрат'!$G$3,ROUND(N219*0.0841,2),0))))</f>
        <v>0</v>
      </c>
      <c r="P219" s="565">
        <f t="shared" si="39"/>
        <v>0</v>
      </c>
      <c r="Q219" s="75"/>
      <c r="R219" s="75"/>
      <c r="S219" s="75"/>
      <c r="T219" s="75"/>
      <c r="U219" s="75"/>
      <c r="V219" s="75"/>
      <c r="W219" s="75"/>
      <c r="X219" s="76"/>
      <c r="Y219" s="76"/>
      <c r="Z219" s="76"/>
      <c r="AA219" s="76"/>
      <c r="AB219" s="76"/>
      <c r="AC219" s="167">
        <f t="shared" si="40"/>
        <v>0</v>
      </c>
      <c r="AD219" s="167">
        <f t="shared" si="41"/>
        <v>0</v>
      </c>
      <c r="AE219" s="167">
        <f t="shared" si="42"/>
        <v>0</v>
      </c>
      <c r="AF219" s="167">
        <f t="shared" si="43"/>
        <v>0</v>
      </c>
      <c r="AG219" s="167">
        <f t="shared" si="44"/>
        <v>0</v>
      </c>
      <c r="AH219" s="167">
        <f t="shared" si="45"/>
        <v>0</v>
      </c>
      <c r="AI219" s="167">
        <f t="shared" si="46"/>
        <v>0</v>
      </c>
      <c r="AJ219" s="167">
        <f t="shared" si="47"/>
        <v>0</v>
      </c>
      <c r="AK219" s="76"/>
      <c r="AL219" s="76"/>
      <c r="AM219" s="35"/>
    </row>
    <row r="220" spans="1:39" hidden="1">
      <c r="A220" s="20">
        <v>216</v>
      </c>
      <c r="B220" s="560" t="str">
        <f t="shared" si="36"/>
        <v>Альянс</v>
      </c>
      <c r="C220" s="561" t="s">
        <v>695</v>
      </c>
      <c r="D220" s="905"/>
      <c r="E220" s="905"/>
      <c r="F220" s="933"/>
      <c r="G220" s="562" t="str">
        <f>IF(H220='Категорія витрат'!$B$2,'Категорія витрат'!$A$2,IF(H220='Категорія витрат'!$B$3,'Категорія витрат'!$A$3,IF(H220='Категорія витрат'!$B$4,'Категорія витрат'!$A$4,IF(H220='Категорія витрат'!$B$5,'Категорія витрат'!$A$5,IF(H220='Категорія витрат'!$B$6,'Категорія витрат'!$A$6,IF(H220='Категорія витрат'!$B$7,'Категорія витрат'!$A$7,IF(H220='Категорія витрат'!$B$8,'Категорія витрат'!$A$8,IF(H220='Категорія витрат'!$B$9,'Категорія витрат'!$A$9,IF(H220='Категорія витрат'!$B$10,'Категорія витрат'!$A$10,IF(H220='Категорія витрат'!$B$11,'Категорія витрат'!$A$11,IF(H220='Категорія витрат'!$B$12,'Категорія витрат'!$A$12,IF(H220='Категорія витрат'!$B$13,'Категорія витрат'!$A$13,IF(H220='Категорія витрат'!$B$14,'Категорія витрат'!$A$14,IF(H220='Категорія витрат'!$B$15,'Категорія витрат'!$A$15,IF(H220='Категорія витрат'!$B$16,'Категорія витрат'!$A$16,IF(H220='Категорія витрат'!$B$17,'Категорія витрат'!$A$17,IF(H220='Категорія витрат'!$B$18,'Категорія витрат'!$A$18,IF(H220='Категорія витрат'!$B$19,'Категорія витрат'!$A$19,IF(H220='Категорія витрат'!$B$20,'Категорія витрат'!$A$20,IF(H220='Категорія витрат'!$B$21,'Категорія витрат'!$A$21,IF(H220='Категорія витрат'!$B$22,'Категорія витрат'!$A$22,IF(H220='Категорія витрат'!$B$23,'Категорія витрат'!$A$23,IF(H220='Категорія витрат'!$B$24,'Категорія витрат'!$A$24,IF(H220='Категорія витрат'!$B$25,'Категорія витрат'!$A$25,IF(H220='Категорія витрат'!$B$26,'Категорія витрат'!$A$26,IF(H220='Категорія витрат'!$B$27,'Категорія витрат'!$A$27,IF(H220='Категорія витрат'!$B$28,'Категорія витрат'!$A$28,IF(H220='Категорія витрат'!$B$29,'Категорія витрат'!$A$29,IF(H220='Категорія витрат'!$B$30,'Категорія витрат'!$A$30,IF(H220='Категорія витрат'!$B$31,'Категорія витрат'!$A$31,""))))))))))))))))))))))))))))))</f>
        <v/>
      </c>
      <c r="H220" s="837"/>
      <c r="I220" s="568"/>
      <c r="J220" s="71"/>
      <c r="K220" s="166">
        <f t="shared" si="37"/>
        <v>0</v>
      </c>
      <c r="L220" s="563"/>
      <c r="M220" s="564"/>
      <c r="N220" s="71">
        <f t="shared" si="38"/>
        <v>0</v>
      </c>
      <c r="O220" s="835">
        <f>IF(I220='Категорія витрат'!$G$2,ROUND(N220*0.22,2),IF(I220='Категорія витрат'!$G$4,ROUND(N220*0.22,2),IF(I220='Категорія витрат'!$G$5,ROUND(N220*0.22,2),IF(I220='Категорія витрат'!$G$3,ROUND(N220*0.0841,2),0))))</f>
        <v>0</v>
      </c>
      <c r="P220" s="565">
        <f t="shared" si="39"/>
        <v>0</v>
      </c>
      <c r="Q220" s="75"/>
      <c r="R220" s="75"/>
      <c r="S220" s="75"/>
      <c r="T220" s="75"/>
      <c r="U220" s="75"/>
      <c r="V220" s="75"/>
      <c r="W220" s="75"/>
      <c r="X220" s="76"/>
      <c r="Y220" s="76"/>
      <c r="Z220" s="76"/>
      <c r="AA220" s="76"/>
      <c r="AB220" s="76"/>
      <c r="AC220" s="167">
        <f t="shared" si="40"/>
        <v>0</v>
      </c>
      <c r="AD220" s="167">
        <f t="shared" si="41"/>
        <v>0</v>
      </c>
      <c r="AE220" s="167">
        <f t="shared" si="42"/>
        <v>0</v>
      </c>
      <c r="AF220" s="167">
        <f t="shared" si="43"/>
        <v>0</v>
      </c>
      <c r="AG220" s="167">
        <f t="shared" si="44"/>
        <v>0</v>
      </c>
      <c r="AH220" s="167">
        <f t="shared" si="45"/>
        <v>0</v>
      </c>
      <c r="AI220" s="167">
        <f t="shared" si="46"/>
        <v>0</v>
      </c>
      <c r="AJ220" s="167">
        <f t="shared" si="47"/>
        <v>0</v>
      </c>
      <c r="AK220" s="76"/>
      <c r="AL220" s="76"/>
      <c r="AM220" s="35"/>
    </row>
    <row r="221" spans="1:39" hidden="1">
      <c r="A221" s="20">
        <v>217</v>
      </c>
      <c r="B221" s="560" t="str">
        <f t="shared" si="36"/>
        <v>Альянс</v>
      </c>
      <c r="C221" s="561" t="s">
        <v>695</v>
      </c>
      <c r="D221" s="905"/>
      <c r="E221" s="905"/>
      <c r="F221" s="933"/>
      <c r="G221" s="562" t="str">
        <f>IF(H221='Категорія витрат'!$B$2,'Категорія витрат'!$A$2,IF(H221='Категорія витрат'!$B$3,'Категорія витрат'!$A$3,IF(H221='Категорія витрат'!$B$4,'Категорія витрат'!$A$4,IF(H221='Категорія витрат'!$B$5,'Категорія витрат'!$A$5,IF(H221='Категорія витрат'!$B$6,'Категорія витрат'!$A$6,IF(H221='Категорія витрат'!$B$7,'Категорія витрат'!$A$7,IF(H221='Категорія витрат'!$B$8,'Категорія витрат'!$A$8,IF(H221='Категорія витрат'!$B$9,'Категорія витрат'!$A$9,IF(H221='Категорія витрат'!$B$10,'Категорія витрат'!$A$10,IF(H221='Категорія витрат'!$B$11,'Категорія витрат'!$A$11,IF(H221='Категорія витрат'!$B$12,'Категорія витрат'!$A$12,IF(H221='Категорія витрат'!$B$13,'Категорія витрат'!$A$13,IF(H221='Категорія витрат'!$B$14,'Категорія витрат'!$A$14,IF(H221='Категорія витрат'!$B$15,'Категорія витрат'!$A$15,IF(H221='Категорія витрат'!$B$16,'Категорія витрат'!$A$16,IF(H221='Категорія витрат'!$B$17,'Категорія витрат'!$A$17,IF(H221='Категорія витрат'!$B$18,'Категорія витрат'!$A$18,IF(H221='Категорія витрат'!$B$19,'Категорія витрат'!$A$19,IF(H221='Категорія витрат'!$B$20,'Категорія витрат'!$A$20,IF(H221='Категорія витрат'!$B$21,'Категорія витрат'!$A$21,IF(H221='Категорія витрат'!$B$22,'Категорія витрат'!$A$22,IF(H221='Категорія витрат'!$B$23,'Категорія витрат'!$A$23,IF(H221='Категорія витрат'!$B$24,'Категорія витрат'!$A$24,IF(H221='Категорія витрат'!$B$25,'Категорія витрат'!$A$25,IF(H221='Категорія витрат'!$B$26,'Категорія витрат'!$A$26,IF(H221='Категорія витрат'!$B$27,'Категорія витрат'!$A$27,IF(H221='Категорія витрат'!$B$28,'Категорія витрат'!$A$28,IF(H221='Категорія витрат'!$B$29,'Категорія витрат'!$A$29,IF(H221='Категорія витрат'!$B$30,'Категорія витрат'!$A$30,IF(H221='Категорія витрат'!$B$31,'Категорія витрат'!$A$31,""))))))))))))))))))))))))))))))</f>
        <v/>
      </c>
      <c r="H221" s="837"/>
      <c r="I221" s="568"/>
      <c r="J221" s="71"/>
      <c r="K221" s="166">
        <f t="shared" si="37"/>
        <v>0</v>
      </c>
      <c r="L221" s="563"/>
      <c r="M221" s="564"/>
      <c r="N221" s="71">
        <f t="shared" si="38"/>
        <v>0</v>
      </c>
      <c r="O221" s="835">
        <f>IF(I221='Категорія витрат'!$G$2,ROUND(N221*0.22,2),IF(I221='Категорія витрат'!$G$4,ROUND(N221*0.22,2),IF(I221='Категорія витрат'!$G$5,ROUND(N221*0.22,2),IF(I221='Категорія витрат'!$G$3,ROUND(N221*0.0841,2),0))))</f>
        <v>0</v>
      </c>
      <c r="P221" s="565">
        <f t="shared" si="39"/>
        <v>0</v>
      </c>
      <c r="Q221" s="75"/>
      <c r="R221" s="75"/>
      <c r="S221" s="75"/>
      <c r="T221" s="75"/>
      <c r="U221" s="75"/>
      <c r="V221" s="75"/>
      <c r="W221" s="75"/>
      <c r="X221" s="76"/>
      <c r="Y221" s="76"/>
      <c r="Z221" s="76"/>
      <c r="AA221" s="76"/>
      <c r="AB221" s="76"/>
      <c r="AC221" s="167">
        <f t="shared" si="40"/>
        <v>0</v>
      </c>
      <c r="AD221" s="167">
        <f t="shared" si="41"/>
        <v>0</v>
      </c>
      <c r="AE221" s="167">
        <f t="shared" si="42"/>
        <v>0</v>
      </c>
      <c r="AF221" s="167">
        <f t="shared" si="43"/>
        <v>0</v>
      </c>
      <c r="AG221" s="167">
        <f t="shared" si="44"/>
        <v>0</v>
      </c>
      <c r="AH221" s="167">
        <f t="shared" si="45"/>
        <v>0</v>
      </c>
      <c r="AI221" s="167">
        <f t="shared" si="46"/>
        <v>0</v>
      </c>
      <c r="AJ221" s="167">
        <f t="shared" si="47"/>
        <v>0</v>
      </c>
      <c r="AK221" s="76"/>
      <c r="AL221" s="76"/>
      <c r="AM221" s="35"/>
    </row>
    <row r="222" spans="1:39" hidden="1">
      <c r="A222" s="20">
        <v>218</v>
      </c>
      <c r="B222" s="560" t="str">
        <f t="shared" si="36"/>
        <v>Альянс</v>
      </c>
      <c r="C222" s="561" t="s">
        <v>695</v>
      </c>
      <c r="D222" s="905"/>
      <c r="E222" s="905"/>
      <c r="F222" s="933"/>
      <c r="G222" s="562" t="str">
        <f>IF(H222='Категорія витрат'!$B$2,'Категорія витрат'!$A$2,IF(H222='Категорія витрат'!$B$3,'Категорія витрат'!$A$3,IF(H222='Категорія витрат'!$B$4,'Категорія витрат'!$A$4,IF(H222='Категорія витрат'!$B$5,'Категорія витрат'!$A$5,IF(H222='Категорія витрат'!$B$6,'Категорія витрат'!$A$6,IF(H222='Категорія витрат'!$B$7,'Категорія витрат'!$A$7,IF(H222='Категорія витрат'!$B$8,'Категорія витрат'!$A$8,IF(H222='Категорія витрат'!$B$9,'Категорія витрат'!$A$9,IF(H222='Категорія витрат'!$B$10,'Категорія витрат'!$A$10,IF(H222='Категорія витрат'!$B$11,'Категорія витрат'!$A$11,IF(H222='Категорія витрат'!$B$12,'Категорія витрат'!$A$12,IF(H222='Категорія витрат'!$B$13,'Категорія витрат'!$A$13,IF(H222='Категорія витрат'!$B$14,'Категорія витрат'!$A$14,IF(H222='Категорія витрат'!$B$15,'Категорія витрат'!$A$15,IF(H222='Категорія витрат'!$B$16,'Категорія витрат'!$A$16,IF(H222='Категорія витрат'!$B$17,'Категорія витрат'!$A$17,IF(H222='Категорія витрат'!$B$18,'Категорія витрат'!$A$18,IF(H222='Категорія витрат'!$B$19,'Категорія витрат'!$A$19,IF(H222='Категорія витрат'!$B$20,'Категорія витрат'!$A$20,IF(H222='Категорія витрат'!$B$21,'Категорія витрат'!$A$21,IF(H222='Категорія витрат'!$B$22,'Категорія витрат'!$A$22,IF(H222='Категорія витрат'!$B$23,'Категорія витрат'!$A$23,IF(H222='Категорія витрат'!$B$24,'Категорія витрат'!$A$24,IF(H222='Категорія витрат'!$B$25,'Категорія витрат'!$A$25,IF(H222='Категорія витрат'!$B$26,'Категорія витрат'!$A$26,IF(H222='Категорія витрат'!$B$27,'Категорія витрат'!$A$27,IF(H222='Категорія витрат'!$B$28,'Категорія витрат'!$A$28,IF(H222='Категорія витрат'!$B$29,'Категорія витрат'!$A$29,IF(H222='Категорія витрат'!$B$30,'Категорія витрат'!$A$30,IF(H222='Категорія витрат'!$B$31,'Категорія витрат'!$A$31,""))))))))))))))))))))))))))))))</f>
        <v/>
      </c>
      <c r="H222" s="837"/>
      <c r="I222" s="568"/>
      <c r="J222" s="71"/>
      <c r="K222" s="166">
        <f t="shared" si="37"/>
        <v>0</v>
      </c>
      <c r="L222" s="563"/>
      <c r="M222" s="564"/>
      <c r="N222" s="71">
        <f t="shared" si="38"/>
        <v>0</v>
      </c>
      <c r="O222" s="835">
        <f>IF(I222='Категорія витрат'!$G$2,ROUND(N222*0.22,2),IF(I222='Категорія витрат'!$G$4,ROUND(N222*0.22,2),IF(I222='Категорія витрат'!$G$5,ROUND(N222*0.22,2),IF(I222='Категорія витрат'!$G$3,ROUND(N222*0.0841,2),0))))</f>
        <v>0</v>
      </c>
      <c r="P222" s="565">
        <f t="shared" si="39"/>
        <v>0</v>
      </c>
      <c r="Q222" s="75"/>
      <c r="R222" s="75"/>
      <c r="S222" s="75"/>
      <c r="T222" s="75"/>
      <c r="U222" s="75"/>
      <c r="V222" s="75"/>
      <c r="W222" s="75"/>
      <c r="X222" s="76"/>
      <c r="Y222" s="76"/>
      <c r="Z222" s="76"/>
      <c r="AA222" s="76"/>
      <c r="AB222" s="76"/>
      <c r="AC222" s="167">
        <f t="shared" si="40"/>
        <v>0</v>
      </c>
      <c r="AD222" s="167">
        <f t="shared" si="41"/>
        <v>0</v>
      </c>
      <c r="AE222" s="167">
        <f t="shared" si="42"/>
        <v>0</v>
      </c>
      <c r="AF222" s="167">
        <f t="shared" si="43"/>
        <v>0</v>
      </c>
      <c r="AG222" s="167">
        <f t="shared" si="44"/>
        <v>0</v>
      </c>
      <c r="AH222" s="167">
        <f t="shared" si="45"/>
        <v>0</v>
      </c>
      <c r="AI222" s="167">
        <f t="shared" si="46"/>
        <v>0</v>
      </c>
      <c r="AJ222" s="167">
        <f t="shared" si="47"/>
        <v>0</v>
      </c>
      <c r="AK222" s="76"/>
      <c r="AL222" s="76"/>
      <c r="AM222" s="35"/>
    </row>
    <row r="223" spans="1:39" hidden="1">
      <c r="A223" s="20">
        <v>219</v>
      </c>
      <c r="B223" s="560" t="str">
        <f t="shared" si="36"/>
        <v>Альянс</v>
      </c>
      <c r="C223" s="561" t="s">
        <v>695</v>
      </c>
      <c r="D223" s="905"/>
      <c r="E223" s="905"/>
      <c r="F223" s="933"/>
      <c r="G223" s="562" t="str">
        <f>IF(H223='Категорія витрат'!$B$2,'Категорія витрат'!$A$2,IF(H223='Категорія витрат'!$B$3,'Категорія витрат'!$A$3,IF(H223='Категорія витрат'!$B$4,'Категорія витрат'!$A$4,IF(H223='Категорія витрат'!$B$5,'Категорія витрат'!$A$5,IF(H223='Категорія витрат'!$B$6,'Категорія витрат'!$A$6,IF(H223='Категорія витрат'!$B$7,'Категорія витрат'!$A$7,IF(H223='Категорія витрат'!$B$8,'Категорія витрат'!$A$8,IF(H223='Категорія витрат'!$B$9,'Категорія витрат'!$A$9,IF(H223='Категорія витрат'!$B$10,'Категорія витрат'!$A$10,IF(H223='Категорія витрат'!$B$11,'Категорія витрат'!$A$11,IF(H223='Категорія витрат'!$B$12,'Категорія витрат'!$A$12,IF(H223='Категорія витрат'!$B$13,'Категорія витрат'!$A$13,IF(H223='Категорія витрат'!$B$14,'Категорія витрат'!$A$14,IF(H223='Категорія витрат'!$B$15,'Категорія витрат'!$A$15,IF(H223='Категорія витрат'!$B$16,'Категорія витрат'!$A$16,IF(H223='Категорія витрат'!$B$17,'Категорія витрат'!$A$17,IF(H223='Категорія витрат'!$B$18,'Категорія витрат'!$A$18,IF(H223='Категорія витрат'!$B$19,'Категорія витрат'!$A$19,IF(H223='Категорія витрат'!$B$20,'Категорія витрат'!$A$20,IF(H223='Категорія витрат'!$B$21,'Категорія витрат'!$A$21,IF(H223='Категорія витрат'!$B$22,'Категорія витрат'!$A$22,IF(H223='Категорія витрат'!$B$23,'Категорія витрат'!$A$23,IF(H223='Категорія витрат'!$B$24,'Категорія витрат'!$A$24,IF(H223='Категорія витрат'!$B$25,'Категорія витрат'!$A$25,IF(H223='Категорія витрат'!$B$26,'Категорія витрат'!$A$26,IF(H223='Категорія витрат'!$B$27,'Категорія витрат'!$A$27,IF(H223='Категорія витрат'!$B$28,'Категорія витрат'!$A$28,IF(H223='Категорія витрат'!$B$29,'Категорія витрат'!$A$29,IF(H223='Категорія витрат'!$B$30,'Категорія витрат'!$A$30,IF(H223='Категорія витрат'!$B$31,'Категорія витрат'!$A$31,""))))))))))))))))))))))))))))))</f>
        <v/>
      </c>
      <c r="H223" s="837"/>
      <c r="I223" s="568"/>
      <c r="J223" s="71"/>
      <c r="K223" s="166">
        <f t="shared" si="37"/>
        <v>0</v>
      </c>
      <c r="L223" s="563"/>
      <c r="M223" s="564"/>
      <c r="N223" s="71">
        <f t="shared" si="38"/>
        <v>0</v>
      </c>
      <c r="O223" s="835">
        <f>IF(I223='Категорія витрат'!$G$2,ROUND(N223*0.22,2),IF(I223='Категорія витрат'!$G$4,ROUND(N223*0.22,2),IF(I223='Категорія витрат'!$G$5,ROUND(N223*0.22,2),IF(I223='Категорія витрат'!$G$3,ROUND(N223*0.0841,2),0))))</f>
        <v>0</v>
      </c>
      <c r="P223" s="565">
        <f t="shared" si="39"/>
        <v>0</v>
      </c>
      <c r="Q223" s="75"/>
      <c r="R223" s="75"/>
      <c r="S223" s="75"/>
      <c r="T223" s="75"/>
      <c r="U223" s="75"/>
      <c r="V223" s="75"/>
      <c r="W223" s="75"/>
      <c r="X223" s="76"/>
      <c r="Y223" s="76"/>
      <c r="Z223" s="76"/>
      <c r="AA223" s="76"/>
      <c r="AB223" s="76"/>
      <c r="AC223" s="167">
        <f t="shared" si="40"/>
        <v>0</v>
      </c>
      <c r="AD223" s="167">
        <f t="shared" si="41"/>
        <v>0</v>
      </c>
      <c r="AE223" s="167">
        <f t="shared" si="42"/>
        <v>0</v>
      </c>
      <c r="AF223" s="167">
        <f t="shared" si="43"/>
        <v>0</v>
      </c>
      <c r="AG223" s="167">
        <f t="shared" si="44"/>
        <v>0</v>
      </c>
      <c r="AH223" s="167">
        <f t="shared" si="45"/>
        <v>0</v>
      </c>
      <c r="AI223" s="167">
        <f t="shared" si="46"/>
        <v>0</v>
      </c>
      <c r="AJ223" s="167">
        <f t="shared" si="47"/>
        <v>0</v>
      </c>
      <c r="AK223" s="76"/>
      <c r="AL223" s="76"/>
      <c r="AM223" s="35"/>
    </row>
    <row r="224" spans="1:39" hidden="1">
      <c r="A224" s="20">
        <v>220</v>
      </c>
      <c r="B224" s="560" t="str">
        <f t="shared" si="36"/>
        <v>Альянс</v>
      </c>
      <c r="C224" s="561" t="s">
        <v>695</v>
      </c>
      <c r="D224" s="905"/>
      <c r="E224" s="905"/>
      <c r="F224" s="933"/>
      <c r="G224" s="562" t="str">
        <f>IF(H224='Категорія витрат'!$B$2,'Категорія витрат'!$A$2,IF(H224='Категорія витрат'!$B$3,'Категорія витрат'!$A$3,IF(H224='Категорія витрат'!$B$4,'Категорія витрат'!$A$4,IF(H224='Категорія витрат'!$B$5,'Категорія витрат'!$A$5,IF(H224='Категорія витрат'!$B$6,'Категорія витрат'!$A$6,IF(H224='Категорія витрат'!$B$7,'Категорія витрат'!$A$7,IF(H224='Категорія витрат'!$B$8,'Категорія витрат'!$A$8,IF(H224='Категорія витрат'!$B$9,'Категорія витрат'!$A$9,IF(H224='Категорія витрат'!$B$10,'Категорія витрат'!$A$10,IF(H224='Категорія витрат'!$B$11,'Категорія витрат'!$A$11,IF(H224='Категорія витрат'!$B$12,'Категорія витрат'!$A$12,IF(H224='Категорія витрат'!$B$13,'Категорія витрат'!$A$13,IF(H224='Категорія витрат'!$B$14,'Категорія витрат'!$A$14,IF(H224='Категорія витрат'!$B$15,'Категорія витрат'!$A$15,IF(H224='Категорія витрат'!$B$16,'Категорія витрат'!$A$16,IF(H224='Категорія витрат'!$B$17,'Категорія витрат'!$A$17,IF(H224='Категорія витрат'!$B$18,'Категорія витрат'!$A$18,IF(H224='Категорія витрат'!$B$19,'Категорія витрат'!$A$19,IF(H224='Категорія витрат'!$B$20,'Категорія витрат'!$A$20,IF(H224='Категорія витрат'!$B$21,'Категорія витрат'!$A$21,IF(H224='Категорія витрат'!$B$22,'Категорія витрат'!$A$22,IF(H224='Категорія витрат'!$B$23,'Категорія витрат'!$A$23,IF(H224='Категорія витрат'!$B$24,'Категорія витрат'!$A$24,IF(H224='Категорія витрат'!$B$25,'Категорія витрат'!$A$25,IF(H224='Категорія витрат'!$B$26,'Категорія витрат'!$A$26,IF(H224='Категорія витрат'!$B$27,'Категорія витрат'!$A$27,IF(H224='Категорія витрат'!$B$28,'Категорія витрат'!$A$28,IF(H224='Категорія витрат'!$B$29,'Категорія витрат'!$A$29,IF(H224='Категорія витрат'!$B$30,'Категорія витрат'!$A$30,IF(H224='Категорія витрат'!$B$31,'Категорія витрат'!$A$31,""))))))))))))))))))))))))))))))</f>
        <v/>
      </c>
      <c r="H224" s="837"/>
      <c r="I224" s="568"/>
      <c r="J224" s="71"/>
      <c r="K224" s="166">
        <f t="shared" si="37"/>
        <v>0</v>
      </c>
      <c r="L224" s="563"/>
      <c r="M224" s="564"/>
      <c r="N224" s="71">
        <f t="shared" si="38"/>
        <v>0</v>
      </c>
      <c r="O224" s="835">
        <f>IF(I224='Категорія витрат'!$G$2,ROUND(N224*0.22,2),IF(I224='Категорія витрат'!$G$4,ROUND(N224*0.22,2),IF(I224='Категорія витрат'!$G$5,ROUND(N224*0.22,2),IF(I224='Категорія витрат'!$G$3,ROUND(N224*0.0841,2),0))))</f>
        <v>0</v>
      </c>
      <c r="P224" s="565">
        <f t="shared" si="39"/>
        <v>0</v>
      </c>
      <c r="Q224" s="75"/>
      <c r="R224" s="75"/>
      <c r="S224" s="75"/>
      <c r="T224" s="75"/>
      <c r="U224" s="75"/>
      <c r="V224" s="75"/>
      <c r="W224" s="75"/>
      <c r="X224" s="76"/>
      <c r="Y224" s="76"/>
      <c r="Z224" s="76"/>
      <c r="AA224" s="76"/>
      <c r="AB224" s="76"/>
      <c r="AC224" s="167">
        <f t="shared" si="40"/>
        <v>0</v>
      </c>
      <c r="AD224" s="167">
        <f t="shared" si="41"/>
        <v>0</v>
      </c>
      <c r="AE224" s="167">
        <f t="shared" si="42"/>
        <v>0</v>
      </c>
      <c r="AF224" s="167">
        <f t="shared" si="43"/>
        <v>0</v>
      </c>
      <c r="AG224" s="167">
        <f t="shared" si="44"/>
        <v>0</v>
      </c>
      <c r="AH224" s="167">
        <f t="shared" si="45"/>
        <v>0</v>
      </c>
      <c r="AI224" s="167">
        <f t="shared" si="46"/>
        <v>0</v>
      </c>
      <c r="AJ224" s="167">
        <f t="shared" si="47"/>
        <v>0</v>
      </c>
      <c r="AK224" s="76"/>
      <c r="AL224" s="76"/>
      <c r="AM224" s="35"/>
    </row>
    <row r="225" spans="1:39" hidden="1">
      <c r="A225" s="20">
        <v>221</v>
      </c>
      <c r="B225" s="560" t="str">
        <f t="shared" si="36"/>
        <v>Альянс</v>
      </c>
      <c r="C225" s="561" t="s">
        <v>695</v>
      </c>
      <c r="D225" s="905"/>
      <c r="E225" s="905"/>
      <c r="F225" s="933"/>
      <c r="G225" s="562" t="str">
        <f>IF(H225='Категорія витрат'!$B$2,'Категорія витрат'!$A$2,IF(H225='Категорія витрат'!$B$3,'Категорія витрат'!$A$3,IF(H225='Категорія витрат'!$B$4,'Категорія витрат'!$A$4,IF(H225='Категорія витрат'!$B$5,'Категорія витрат'!$A$5,IF(H225='Категорія витрат'!$B$6,'Категорія витрат'!$A$6,IF(H225='Категорія витрат'!$B$7,'Категорія витрат'!$A$7,IF(H225='Категорія витрат'!$B$8,'Категорія витрат'!$A$8,IF(H225='Категорія витрат'!$B$9,'Категорія витрат'!$A$9,IF(H225='Категорія витрат'!$B$10,'Категорія витрат'!$A$10,IF(H225='Категорія витрат'!$B$11,'Категорія витрат'!$A$11,IF(H225='Категорія витрат'!$B$12,'Категорія витрат'!$A$12,IF(H225='Категорія витрат'!$B$13,'Категорія витрат'!$A$13,IF(H225='Категорія витрат'!$B$14,'Категорія витрат'!$A$14,IF(H225='Категорія витрат'!$B$15,'Категорія витрат'!$A$15,IF(H225='Категорія витрат'!$B$16,'Категорія витрат'!$A$16,IF(H225='Категорія витрат'!$B$17,'Категорія витрат'!$A$17,IF(H225='Категорія витрат'!$B$18,'Категорія витрат'!$A$18,IF(H225='Категорія витрат'!$B$19,'Категорія витрат'!$A$19,IF(H225='Категорія витрат'!$B$20,'Категорія витрат'!$A$20,IF(H225='Категорія витрат'!$B$21,'Категорія витрат'!$A$21,IF(H225='Категорія витрат'!$B$22,'Категорія витрат'!$A$22,IF(H225='Категорія витрат'!$B$23,'Категорія витрат'!$A$23,IF(H225='Категорія витрат'!$B$24,'Категорія витрат'!$A$24,IF(H225='Категорія витрат'!$B$25,'Категорія витрат'!$A$25,IF(H225='Категорія витрат'!$B$26,'Категорія витрат'!$A$26,IF(H225='Категорія витрат'!$B$27,'Категорія витрат'!$A$27,IF(H225='Категорія витрат'!$B$28,'Категорія витрат'!$A$28,IF(H225='Категорія витрат'!$B$29,'Категорія витрат'!$A$29,IF(H225='Категорія витрат'!$B$30,'Категорія витрат'!$A$30,IF(H225='Категорія витрат'!$B$31,'Категорія витрат'!$A$31,""))))))))))))))))))))))))))))))</f>
        <v/>
      </c>
      <c r="H225" s="837"/>
      <c r="I225" s="568"/>
      <c r="J225" s="71"/>
      <c r="K225" s="166">
        <f t="shared" si="37"/>
        <v>0</v>
      </c>
      <c r="L225" s="563"/>
      <c r="M225" s="564"/>
      <c r="N225" s="71">
        <f t="shared" si="38"/>
        <v>0</v>
      </c>
      <c r="O225" s="835">
        <f>IF(I225='Категорія витрат'!$G$2,ROUND(N225*0.22,2),IF(I225='Категорія витрат'!$G$4,ROUND(N225*0.22,2),IF(I225='Категорія витрат'!$G$5,ROUND(N225*0.22,2),IF(I225='Категорія витрат'!$G$3,ROUND(N225*0.0841,2),0))))</f>
        <v>0</v>
      </c>
      <c r="P225" s="565">
        <f t="shared" si="39"/>
        <v>0</v>
      </c>
      <c r="Q225" s="75"/>
      <c r="R225" s="75"/>
      <c r="S225" s="75"/>
      <c r="T225" s="75"/>
      <c r="U225" s="75"/>
      <c r="V225" s="75"/>
      <c r="W225" s="75"/>
      <c r="X225" s="76"/>
      <c r="Y225" s="76"/>
      <c r="Z225" s="76"/>
      <c r="AA225" s="76"/>
      <c r="AB225" s="76"/>
      <c r="AC225" s="167">
        <f t="shared" si="40"/>
        <v>0</v>
      </c>
      <c r="AD225" s="167">
        <f t="shared" si="41"/>
        <v>0</v>
      </c>
      <c r="AE225" s="167">
        <f t="shared" si="42"/>
        <v>0</v>
      </c>
      <c r="AF225" s="167">
        <f t="shared" si="43"/>
        <v>0</v>
      </c>
      <c r="AG225" s="167">
        <f t="shared" si="44"/>
        <v>0</v>
      </c>
      <c r="AH225" s="167">
        <f t="shared" si="45"/>
        <v>0</v>
      </c>
      <c r="AI225" s="167">
        <f t="shared" si="46"/>
        <v>0</v>
      </c>
      <c r="AJ225" s="167">
        <f t="shared" si="47"/>
        <v>0</v>
      </c>
      <c r="AK225" s="76"/>
      <c r="AL225" s="76"/>
      <c r="AM225" s="35"/>
    </row>
    <row r="226" spans="1:39" hidden="1">
      <c r="A226" s="20">
        <v>222</v>
      </c>
      <c r="B226" s="560" t="str">
        <f t="shared" si="36"/>
        <v>Альянс</v>
      </c>
      <c r="C226" s="561" t="s">
        <v>695</v>
      </c>
      <c r="D226" s="905"/>
      <c r="E226" s="905"/>
      <c r="F226" s="933"/>
      <c r="G226" s="562" t="str">
        <f>IF(H226='Категорія витрат'!$B$2,'Категорія витрат'!$A$2,IF(H226='Категорія витрат'!$B$3,'Категорія витрат'!$A$3,IF(H226='Категорія витрат'!$B$4,'Категорія витрат'!$A$4,IF(H226='Категорія витрат'!$B$5,'Категорія витрат'!$A$5,IF(H226='Категорія витрат'!$B$6,'Категорія витрат'!$A$6,IF(H226='Категорія витрат'!$B$7,'Категорія витрат'!$A$7,IF(H226='Категорія витрат'!$B$8,'Категорія витрат'!$A$8,IF(H226='Категорія витрат'!$B$9,'Категорія витрат'!$A$9,IF(H226='Категорія витрат'!$B$10,'Категорія витрат'!$A$10,IF(H226='Категорія витрат'!$B$11,'Категорія витрат'!$A$11,IF(H226='Категорія витрат'!$B$12,'Категорія витрат'!$A$12,IF(H226='Категорія витрат'!$B$13,'Категорія витрат'!$A$13,IF(H226='Категорія витрат'!$B$14,'Категорія витрат'!$A$14,IF(H226='Категорія витрат'!$B$15,'Категорія витрат'!$A$15,IF(H226='Категорія витрат'!$B$16,'Категорія витрат'!$A$16,IF(H226='Категорія витрат'!$B$17,'Категорія витрат'!$A$17,IF(H226='Категорія витрат'!$B$18,'Категорія витрат'!$A$18,IF(H226='Категорія витрат'!$B$19,'Категорія витрат'!$A$19,IF(H226='Категорія витрат'!$B$20,'Категорія витрат'!$A$20,IF(H226='Категорія витрат'!$B$21,'Категорія витрат'!$A$21,IF(H226='Категорія витрат'!$B$22,'Категорія витрат'!$A$22,IF(H226='Категорія витрат'!$B$23,'Категорія витрат'!$A$23,IF(H226='Категорія витрат'!$B$24,'Категорія витрат'!$A$24,IF(H226='Категорія витрат'!$B$25,'Категорія витрат'!$A$25,IF(H226='Категорія витрат'!$B$26,'Категорія витрат'!$A$26,IF(H226='Категорія витрат'!$B$27,'Категорія витрат'!$A$27,IF(H226='Категорія витрат'!$B$28,'Категорія витрат'!$A$28,IF(H226='Категорія витрат'!$B$29,'Категорія витрат'!$A$29,IF(H226='Категорія витрат'!$B$30,'Категорія витрат'!$A$30,IF(H226='Категорія витрат'!$B$31,'Категорія витрат'!$A$31,""))))))))))))))))))))))))))))))</f>
        <v/>
      </c>
      <c r="H226" s="837"/>
      <c r="I226" s="568"/>
      <c r="J226" s="71"/>
      <c r="K226" s="166">
        <f t="shared" si="37"/>
        <v>0</v>
      </c>
      <c r="L226" s="563"/>
      <c r="M226" s="564"/>
      <c r="N226" s="71">
        <f t="shared" si="38"/>
        <v>0</v>
      </c>
      <c r="O226" s="835">
        <f>IF(I226='Категорія витрат'!$G$2,ROUND(N226*0.22,2),IF(I226='Категорія витрат'!$G$4,ROUND(N226*0.22,2),IF(I226='Категорія витрат'!$G$5,ROUND(N226*0.22,2),IF(I226='Категорія витрат'!$G$3,ROUND(N226*0.0841,2),0))))</f>
        <v>0</v>
      </c>
      <c r="P226" s="565">
        <f t="shared" si="39"/>
        <v>0</v>
      </c>
      <c r="Q226" s="75"/>
      <c r="R226" s="75"/>
      <c r="S226" s="75"/>
      <c r="T226" s="75"/>
      <c r="U226" s="75"/>
      <c r="V226" s="75"/>
      <c r="W226" s="75"/>
      <c r="X226" s="76"/>
      <c r="Y226" s="76"/>
      <c r="Z226" s="76"/>
      <c r="AA226" s="76"/>
      <c r="AB226" s="76"/>
      <c r="AC226" s="167">
        <f t="shared" si="40"/>
        <v>0</v>
      </c>
      <c r="AD226" s="167">
        <f t="shared" si="41"/>
        <v>0</v>
      </c>
      <c r="AE226" s="167">
        <f t="shared" si="42"/>
        <v>0</v>
      </c>
      <c r="AF226" s="167">
        <f t="shared" si="43"/>
        <v>0</v>
      </c>
      <c r="AG226" s="167">
        <f t="shared" si="44"/>
        <v>0</v>
      </c>
      <c r="AH226" s="167">
        <f t="shared" si="45"/>
        <v>0</v>
      </c>
      <c r="AI226" s="167">
        <f t="shared" si="46"/>
        <v>0</v>
      </c>
      <c r="AJ226" s="167">
        <f t="shared" si="47"/>
        <v>0</v>
      </c>
      <c r="AK226" s="76"/>
      <c r="AL226" s="76"/>
      <c r="AM226" s="35"/>
    </row>
    <row r="227" spans="1:39" hidden="1">
      <c r="A227" s="20">
        <v>223</v>
      </c>
      <c r="B227" s="560" t="str">
        <f t="shared" si="36"/>
        <v>Альянс</v>
      </c>
      <c r="C227" s="561" t="s">
        <v>695</v>
      </c>
      <c r="D227" s="905"/>
      <c r="E227" s="905"/>
      <c r="F227" s="933"/>
      <c r="G227" s="562" t="str">
        <f>IF(H227='Категорія витрат'!$B$2,'Категорія витрат'!$A$2,IF(H227='Категорія витрат'!$B$3,'Категорія витрат'!$A$3,IF(H227='Категорія витрат'!$B$4,'Категорія витрат'!$A$4,IF(H227='Категорія витрат'!$B$5,'Категорія витрат'!$A$5,IF(H227='Категорія витрат'!$B$6,'Категорія витрат'!$A$6,IF(H227='Категорія витрат'!$B$7,'Категорія витрат'!$A$7,IF(H227='Категорія витрат'!$B$8,'Категорія витрат'!$A$8,IF(H227='Категорія витрат'!$B$9,'Категорія витрат'!$A$9,IF(H227='Категорія витрат'!$B$10,'Категорія витрат'!$A$10,IF(H227='Категорія витрат'!$B$11,'Категорія витрат'!$A$11,IF(H227='Категорія витрат'!$B$12,'Категорія витрат'!$A$12,IF(H227='Категорія витрат'!$B$13,'Категорія витрат'!$A$13,IF(H227='Категорія витрат'!$B$14,'Категорія витрат'!$A$14,IF(H227='Категорія витрат'!$B$15,'Категорія витрат'!$A$15,IF(H227='Категорія витрат'!$B$16,'Категорія витрат'!$A$16,IF(H227='Категорія витрат'!$B$17,'Категорія витрат'!$A$17,IF(H227='Категорія витрат'!$B$18,'Категорія витрат'!$A$18,IF(H227='Категорія витрат'!$B$19,'Категорія витрат'!$A$19,IF(H227='Категорія витрат'!$B$20,'Категорія витрат'!$A$20,IF(H227='Категорія витрат'!$B$21,'Категорія витрат'!$A$21,IF(H227='Категорія витрат'!$B$22,'Категорія витрат'!$A$22,IF(H227='Категорія витрат'!$B$23,'Категорія витрат'!$A$23,IF(H227='Категорія витрат'!$B$24,'Категорія витрат'!$A$24,IF(H227='Категорія витрат'!$B$25,'Категорія витрат'!$A$25,IF(H227='Категорія витрат'!$B$26,'Категорія витрат'!$A$26,IF(H227='Категорія витрат'!$B$27,'Категорія витрат'!$A$27,IF(H227='Категорія витрат'!$B$28,'Категорія витрат'!$A$28,IF(H227='Категорія витрат'!$B$29,'Категорія витрат'!$A$29,IF(H227='Категорія витрат'!$B$30,'Категорія витрат'!$A$30,IF(H227='Категорія витрат'!$B$31,'Категорія витрат'!$A$31,""))))))))))))))))))))))))))))))</f>
        <v/>
      </c>
      <c r="H227" s="837"/>
      <c r="I227" s="568"/>
      <c r="J227" s="71"/>
      <c r="K227" s="166">
        <f t="shared" si="37"/>
        <v>0</v>
      </c>
      <c r="L227" s="563"/>
      <c r="M227" s="564"/>
      <c r="N227" s="71">
        <f t="shared" si="38"/>
        <v>0</v>
      </c>
      <c r="O227" s="835">
        <f>IF(I227='Категорія витрат'!$G$2,ROUND(N227*0.22,2),IF(I227='Категорія витрат'!$G$4,ROUND(N227*0.22,2),IF(I227='Категорія витрат'!$G$5,ROUND(N227*0.22,2),IF(I227='Категорія витрат'!$G$3,ROUND(N227*0.0841,2),0))))</f>
        <v>0</v>
      </c>
      <c r="P227" s="565">
        <f t="shared" si="39"/>
        <v>0</v>
      </c>
      <c r="Q227" s="75"/>
      <c r="R227" s="75"/>
      <c r="S227" s="75"/>
      <c r="T227" s="75"/>
      <c r="U227" s="75"/>
      <c r="V227" s="75"/>
      <c r="W227" s="75"/>
      <c r="X227" s="76"/>
      <c r="Y227" s="76"/>
      <c r="Z227" s="76"/>
      <c r="AA227" s="76"/>
      <c r="AB227" s="76"/>
      <c r="AC227" s="167">
        <f t="shared" si="40"/>
        <v>0</v>
      </c>
      <c r="AD227" s="167">
        <f t="shared" si="41"/>
        <v>0</v>
      </c>
      <c r="AE227" s="167">
        <f t="shared" si="42"/>
        <v>0</v>
      </c>
      <c r="AF227" s="167">
        <f t="shared" si="43"/>
        <v>0</v>
      </c>
      <c r="AG227" s="167">
        <f t="shared" si="44"/>
        <v>0</v>
      </c>
      <c r="AH227" s="167">
        <f t="shared" si="45"/>
        <v>0</v>
      </c>
      <c r="AI227" s="167">
        <f t="shared" si="46"/>
        <v>0</v>
      </c>
      <c r="AJ227" s="167">
        <f t="shared" si="47"/>
        <v>0</v>
      </c>
      <c r="AK227" s="76"/>
      <c r="AL227" s="76"/>
      <c r="AM227" s="35"/>
    </row>
    <row r="228" spans="1:39" hidden="1">
      <c r="A228" s="20">
        <v>224</v>
      </c>
      <c r="B228" s="560" t="str">
        <f t="shared" si="36"/>
        <v>Альянс</v>
      </c>
      <c r="C228" s="561" t="s">
        <v>695</v>
      </c>
      <c r="D228" s="905"/>
      <c r="E228" s="905"/>
      <c r="F228" s="933"/>
      <c r="G228" s="562" t="str">
        <f>IF(H228='Категорія витрат'!$B$2,'Категорія витрат'!$A$2,IF(H228='Категорія витрат'!$B$3,'Категорія витрат'!$A$3,IF(H228='Категорія витрат'!$B$4,'Категорія витрат'!$A$4,IF(H228='Категорія витрат'!$B$5,'Категорія витрат'!$A$5,IF(H228='Категорія витрат'!$B$6,'Категорія витрат'!$A$6,IF(H228='Категорія витрат'!$B$7,'Категорія витрат'!$A$7,IF(H228='Категорія витрат'!$B$8,'Категорія витрат'!$A$8,IF(H228='Категорія витрат'!$B$9,'Категорія витрат'!$A$9,IF(H228='Категорія витрат'!$B$10,'Категорія витрат'!$A$10,IF(H228='Категорія витрат'!$B$11,'Категорія витрат'!$A$11,IF(H228='Категорія витрат'!$B$12,'Категорія витрат'!$A$12,IF(H228='Категорія витрат'!$B$13,'Категорія витрат'!$A$13,IF(H228='Категорія витрат'!$B$14,'Категорія витрат'!$A$14,IF(H228='Категорія витрат'!$B$15,'Категорія витрат'!$A$15,IF(H228='Категорія витрат'!$B$16,'Категорія витрат'!$A$16,IF(H228='Категорія витрат'!$B$17,'Категорія витрат'!$A$17,IF(H228='Категорія витрат'!$B$18,'Категорія витрат'!$A$18,IF(H228='Категорія витрат'!$B$19,'Категорія витрат'!$A$19,IF(H228='Категорія витрат'!$B$20,'Категорія витрат'!$A$20,IF(H228='Категорія витрат'!$B$21,'Категорія витрат'!$A$21,IF(H228='Категорія витрат'!$B$22,'Категорія витрат'!$A$22,IF(H228='Категорія витрат'!$B$23,'Категорія витрат'!$A$23,IF(H228='Категорія витрат'!$B$24,'Категорія витрат'!$A$24,IF(H228='Категорія витрат'!$B$25,'Категорія витрат'!$A$25,IF(H228='Категорія витрат'!$B$26,'Категорія витрат'!$A$26,IF(H228='Категорія витрат'!$B$27,'Категорія витрат'!$A$27,IF(H228='Категорія витрат'!$B$28,'Категорія витрат'!$A$28,IF(H228='Категорія витрат'!$B$29,'Категорія витрат'!$A$29,IF(H228='Категорія витрат'!$B$30,'Категорія витрат'!$A$30,IF(H228='Категорія витрат'!$B$31,'Категорія витрат'!$A$31,""))))))))))))))))))))))))))))))</f>
        <v/>
      </c>
      <c r="H228" s="837"/>
      <c r="I228" s="568"/>
      <c r="J228" s="71"/>
      <c r="K228" s="166">
        <f t="shared" si="37"/>
        <v>0</v>
      </c>
      <c r="L228" s="563"/>
      <c r="M228" s="564"/>
      <c r="N228" s="71">
        <f t="shared" si="38"/>
        <v>0</v>
      </c>
      <c r="O228" s="835">
        <f>IF(I228='Категорія витрат'!$G$2,ROUND(N228*0.22,2),IF(I228='Категорія витрат'!$G$4,ROUND(N228*0.22,2),IF(I228='Категорія витрат'!$G$5,ROUND(N228*0.22,2),IF(I228='Категорія витрат'!$G$3,ROUND(N228*0.0841,2),0))))</f>
        <v>0</v>
      </c>
      <c r="P228" s="565">
        <f t="shared" si="39"/>
        <v>0</v>
      </c>
      <c r="Q228" s="75"/>
      <c r="R228" s="75"/>
      <c r="S228" s="75"/>
      <c r="T228" s="75"/>
      <c r="U228" s="75"/>
      <c r="V228" s="75"/>
      <c r="W228" s="75"/>
      <c r="X228" s="76"/>
      <c r="Y228" s="76"/>
      <c r="Z228" s="76"/>
      <c r="AA228" s="76"/>
      <c r="AB228" s="76"/>
      <c r="AC228" s="167">
        <f t="shared" si="40"/>
        <v>0</v>
      </c>
      <c r="AD228" s="167">
        <f t="shared" si="41"/>
        <v>0</v>
      </c>
      <c r="AE228" s="167">
        <f t="shared" si="42"/>
        <v>0</v>
      </c>
      <c r="AF228" s="167">
        <f t="shared" si="43"/>
        <v>0</v>
      </c>
      <c r="AG228" s="167">
        <f t="shared" si="44"/>
        <v>0</v>
      </c>
      <c r="AH228" s="167">
        <f t="shared" si="45"/>
        <v>0</v>
      </c>
      <c r="AI228" s="167">
        <f t="shared" si="46"/>
        <v>0</v>
      </c>
      <c r="AJ228" s="167">
        <f t="shared" si="47"/>
        <v>0</v>
      </c>
      <c r="AK228" s="76"/>
      <c r="AL228" s="76"/>
      <c r="AM228" s="35"/>
    </row>
    <row r="229" spans="1:39" hidden="1">
      <c r="A229" s="20">
        <v>225</v>
      </c>
      <c r="B229" s="560" t="str">
        <f t="shared" ref="B229:B292" si="48">IF(C229="","","Альянс")</f>
        <v>Альянс</v>
      </c>
      <c r="C229" s="561" t="s">
        <v>695</v>
      </c>
      <c r="D229" s="905"/>
      <c r="E229" s="905"/>
      <c r="F229" s="933"/>
      <c r="G229" s="562" t="str">
        <f>IF(H229='Категорія витрат'!$B$2,'Категорія витрат'!$A$2,IF(H229='Категорія витрат'!$B$3,'Категорія витрат'!$A$3,IF(H229='Категорія витрат'!$B$4,'Категорія витрат'!$A$4,IF(H229='Категорія витрат'!$B$5,'Категорія витрат'!$A$5,IF(H229='Категорія витрат'!$B$6,'Категорія витрат'!$A$6,IF(H229='Категорія витрат'!$B$7,'Категорія витрат'!$A$7,IF(H229='Категорія витрат'!$B$8,'Категорія витрат'!$A$8,IF(H229='Категорія витрат'!$B$9,'Категорія витрат'!$A$9,IF(H229='Категорія витрат'!$B$10,'Категорія витрат'!$A$10,IF(H229='Категорія витрат'!$B$11,'Категорія витрат'!$A$11,IF(H229='Категорія витрат'!$B$12,'Категорія витрат'!$A$12,IF(H229='Категорія витрат'!$B$13,'Категорія витрат'!$A$13,IF(H229='Категорія витрат'!$B$14,'Категорія витрат'!$A$14,IF(H229='Категорія витрат'!$B$15,'Категорія витрат'!$A$15,IF(H229='Категорія витрат'!$B$16,'Категорія витрат'!$A$16,IF(H229='Категорія витрат'!$B$17,'Категорія витрат'!$A$17,IF(H229='Категорія витрат'!$B$18,'Категорія витрат'!$A$18,IF(H229='Категорія витрат'!$B$19,'Категорія витрат'!$A$19,IF(H229='Категорія витрат'!$B$20,'Категорія витрат'!$A$20,IF(H229='Категорія витрат'!$B$21,'Категорія витрат'!$A$21,IF(H229='Категорія витрат'!$B$22,'Категорія витрат'!$A$22,IF(H229='Категорія витрат'!$B$23,'Категорія витрат'!$A$23,IF(H229='Категорія витрат'!$B$24,'Категорія витрат'!$A$24,IF(H229='Категорія витрат'!$B$25,'Категорія витрат'!$A$25,IF(H229='Категорія витрат'!$B$26,'Категорія витрат'!$A$26,IF(H229='Категорія витрат'!$B$27,'Категорія витрат'!$A$27,IF(H229='Категорія витрат'!$B$28,'Категорія витрат'!$A$28,IF(H229='Категорія витрат'!$B$29,'Категорія витрат'!$A$29,IF(H229='Категорія витрат'!$B$30,'Категорія витрат'!$A$30,IF(H229='Категорія витрат'!$B$31,'Категорія витрат'!$A$31,""))))))))))))))))))))))))))))))</f>
        <v/>
      </c>
      <c r="H229" s="837"/>
      <c r="I229" s="568"/>
      <c r="J229" s="71"/>
      <c r="K229" s="166">
        <f t="shared" ref="K229:K292" si="49">SUM(Q229:AB229)</f>
        <v>0</v>
      </c>
      <c r="L229" s="563"/>
      <c r="M229" s="564"/>
      <c r="N229" s="71">
        <f t="shared" ref="N229:N292" si="50">L229*M229</f>
        <v>0</v>
      </c>
      <c r="O229" s="835">
        <f>IF(I229='Категорія витрат'!$G$2,ROUND(N229*0.22,2),IF(I229='Категорія витрат'!$G$4,ROUND(N229*0.22,2),IF(I229='Категорія витрат'!$G$5,ROUND(N229*0.22,2),IF(I229='Категорія витрат'!$G$3,ROUND(N229*0.0841,2),0))))</f>
        <v>0</v>
      </c>
      <c r="P229" s="565">
        <f t="shared" ref="P229:P292" si="51">(N229+O229)*K229</f>
        <v>0</v>
      </c>
      <c r="Q229" s="75"/>
      <c r="R229" s="75"/>
      <c r="S229" s="75"/>
      <c r="T229" s="75"/>
      <c r="U229" s="75"/>
      <c r="V229" s="75"/>
      <c r="W229" s="75"/>
      <c r="X229" s="76"/>
      <c r="Y229" s="76"/>
      <c r="Z229" s="76"/>
      <c r="AA229" s="76"/>
      <c r="AB229" s="76"/>
      <c r="AC229" s="167">
        <f t="shared" si="40"/>
        <v>0</v>
      </c>
      <c r="AD229" s="167">
        <f t="shared" si="41"/>
        <v>0</v>
      </c>
      <c r="AE229" s="167">
        <f t="shared" si="42"/>
        <v>0</v>
      </c>
      <c r="AF229" s="167">
        <f t="shared" si="43"/>
        <v>0</v>
      </c>
      <c r="AG229" s="167">
        <f t="shared" si="44"/>
        <v>0</v>
      </c>
      <c r="AH229" s="167">
        <f t="shared" si="45"/>
        <v>0</v>
      </c>
      <c r="AI229" s="167">
        <f t="shared" si="46"/>
        <v>0</v>
      </c>
      <c r="AJ229" s="167">
        <f t="shared" si="47"/>
        <v>0</v>
      </c>
      <c r="AK229" s="76"/>
      <c r="AL229" s="76"/>
      <c r="AM229" s="35"/>
    </row>
    <row r="230" spans="1:39" hidden="1">
      <c r="A230" s="20">
        <v>226</v>
      </c>
      <c r="B230" s="560" t="str">
        <f t="shared" si="48"/>
        <v>Альянс</v>
      </c>
      <c r="C230" s="561" t="s">
        <v>695</v>
      </c>
      <c r="D230" s="905"/>
      <c r="E230" s="905"/>
      <c r="F230" s="933"/>
      <c r="G230" s="562" t="str">
        <f>IF(H230='Категорія витрат'!$B$2,'Категорія витрат'!$A$2,IF(H230='Категорія витрат'!$B$3,'Категорія витрат'!$A$3,IF(H230='Категорія витрат'!$B$4,'Категорія витрат'!$A$4,IF(H230='Категорія витрат'!$B$5,'Категорія витрат'!$A$5,IF(H230='Категорія витрат'!$B$6,'Категорія витрат'!$A$6,IF(H230='Категорія витрат'!$B$7,'Категорія витрат'!$A$7,IF(H230='Категорія витрат'!$B$8,'Категорія витрат'!$A$8,IF(H230='Категорія витрат'!$B$9,'Категорія витрат'!$A$9,IF(H230='Категорія витрат'!$B$10,'Категорія витрат'!$A$10,IF(H230='Категорія витрат'!$B$11,'Категорія витрат'!$A$11,IF(H230='Категорія витрат'!$B$12,'Категорія витрат'!$A$12,IF(H230='Категорія витрат'!$B$13,'Категорія витрат'!$A$13,IF(H230='Категорія витрат'!$B$14,'Категорія витрат'!$A$14,IF(H230='Категорія витрат'!$B$15,'Категорія витрат'!$A$15,IF(H230='Категорія витрат'!$B$16,'Категорія витрат'!$A$16,IF(H230='Категорія витрат'!$B$17,'Категорія витрат'!$A$17,IF(H230='Категорія витрат'!$B$18,'Категорія витрат'!$A$18,IF(H230='Категорія витрат'!$B$19,'Категорія витрат'!$A$19,IF(H230='Категорія витрат'!$B$20,'Категорія витрат'!$A$20,IF(H230='Категорія витрат'!$B$21,'Категорія витрат'!$A$21,IF(H230='Категорія витрат'!$B$22,'Категорія витрат'!$A$22,IF(H230='Категорія витрат'!$B$23,'Категорія витрат'!$A$23,IF(H230='Категорія витрат'!$B$24,'Категорія витрат'!$A$24,IF(H230='Категорія витрат'!$B$25,'Категорія витрат'!$A$25,IF(H230='Категорія витрат'!$B$26,'Категорія витрат'!$A$26,IF(H230='Категорія витрат'!$B$27,'Категорія витрат'!$A$27,IF(H230='Категорія витрат'!$B$28,'Категорія витрат'!$A$28,IF(H230='Категорія витрат'!$B$29,'Категорія витрат'!$A$29,IF(H230='Категорія витрат'!$B$30,'Категорія витрат'!$A$30,IF(H230='Категорія витрат'!$B$31,'Категорія витрат'!$A$31,""))))))))))))))))))))))))))))))</f>
        <v/>
      </c>
      <c r="H230" s="837"/>
      <c r="I230" s="568"/>
      <c r="J230" s="71"/>
      <c r="K230" s="166">
        <f t="shared" si="49"/>
        <v>0</v>
      </c>
      <c r="L230" s="563"/>
      <c r="M230" s="564"/>
      <c r="N230" s="71">
        <f t="shared" si="50"/>
        <v>0</v>
      </c>
      <c r="O230" s="835">
        <f>IF(I230='Категорія витрат'!$G$2,ROUND(N230*0.22,2),IF(I230='Категорія витрат'!$G$4,ROUND(N230*0.22,2),IF(I230='Категорія витрат'!$G$5,ROUND(N230*0.22,2),IF(I230='Категорія витрат'!$G$3,ROUND(N230*0.0841,2),0))))</f>
        <v>0</v>
      </c>
      <c r="P230" s="565">
        <f t="shared" si="51"/>
        <v>0</v>
      </c>
      <c r="Q230" s="75"/>
      <c r="R230" s="75"/>
      <c r="S230" s="75"/>
      <c r="T230" s="75"/>
      <c r="U230" s="75"/>
      <c r="V230" s="75"/>
      <c r="W230" s="75"/>
      <c r="X230" s="76"/>
      <c r="Y230" s="76"/>
      <c r="Z230" s="76"/>
      <c r="AA230" s="76"/>
      <c r="AB230" s="76"/>
      <c r="AC230" s="167">
        <f t="shared" si="40"/>
        <v>0</v>
      </c>
      <c r="AD230" s="167">
        <f t="shared" si="41"/>
        <v>0</v>
      </c>
      <c r="AE230" s="167">
        <f t="shared" si="42"/>
        <v>0</v>
      </c>
      <c r="AF230" s="167">
        <f t="shared" si="43"/>
        <v>0</v>
      </c>
      <c r="AG230" s="167">
        <f t="shared" si="44"/>
        <v>0</v>
      </c>
      <c r="AH230" s="167">
        <f t="shared" si="45"/>
        <v>0</v>
      </c>
      <c r="AI230" s="167">
        <f t="shared" si="46"/>
        <v>0</v>
      </c>
      <c r="AJ230" s="167">
        <f t="shared" si="47"/>
        <v>0</v>
      </c>
      <c r="AK230" s="76"/>
      <c r="AL230" s="76"/>
      <c r="AM230" s="35"/>
    </row>
    <row r="231" spans="1:39" hidden="1">
      <c r="A231" s="20">
        <v>227</v>
      </c>
      <c r="B231" s="560" t="str">
        <f t="shared" si="48"/>
        <v>Альянс</v>
      </c>
      <c r="C231" s="561" t="s">
        <v>695</v>
      </c>
      <c r="D231" s="905"/>
      <c r="E231" s="905"/>
      <c r="F231" s="933"/>
      <c r="G231" s="562" t="str">
        <f>IF(H231='Категорія витрат'!$B$2,'Категорія витрат'!$A$2,IF(H231='Категорія витрат'!$B$3,'Категорія витрат'!$A$3,IF(H231='Категорія витрат'!$B$4,'Категорія витрат'!$A$4,IF(H231='Категорія витрат'!$B$5,'Категорія витрат'!$A$5,IF(H231='Категорія витрат'!$B$6,'Категорія витрат'!$A$6,IF(H231='Категорія витрат'!$B$7,'Категорія витрат'!$A$7,IF(H231='Категорія витрат'!$B$8,'Категорія витрат'!$A$8,IF(H231='Категорія витрат'!$B$9,'Категорія витрат'!$A$9,IF(H231='Категорія витрат'!$B$10,'Категорія витрат'!$A$10,IF(H231='Категорія витрат'!$B$11,'Категорія витрат'!$A$11,IF(H231='Категорія витрат'!$B$12,'Категорія витрат'!$A$12,IF(H231='Категорія витрат'!$B$13,'Категорія витрат'!$A$13,IF(H231='Категорія витрат'!$B$14,'Категорія витрат'!$A$14,IF(H231='Категорія витрат'!$B$15,'Категорія витрат'!$A$15,IF(H231='Категорія витрат'!$B$16,'Категорія витрат'!$A$16,IF(H231='Категорія витрат'!$B$17,'Категорія витрат'!$A$17,IF(H231='Категорія витрат'!$B$18,'Категорія витрат'!$A$18,IF(H231='Категорія витрат'!$B$19,'Категорія витрат'!$A$19,IF(H231='Категорія витрат'!$B$20,'Категорія витрат'!$A$20,IF(H231='Категорія витрат'!$B$21,'Категорія витрат'!$A$21,IF(H231='Категорія витрат'!$B$22,'Категорія витрат'!$A$22,IF(H231='Категорія витрат'!$B$23,'Категорія витрат'!$A$23,IF(H231='Категорія витрат'!$B$24,'Категорія витрат'!$A$24,IF(H231='Категорія витрат'!$B$25,'Категорія витрат'!$A$25,IF(H231='Категорія витрат'!$B$26,'Категорія витрат'!$A$26,IF(H231='Категорія витрат'!$B$27,'Категорія витрат'!$A$27,IF(H231='Категорія витрат'!$B$28,'Категорія витрат'!$A$28,IF(H231='Категорія витрат'!$B$29,'Категорія витрат'!$A$29,IF(H231='Категорія витрат'!$B$30,'Категорія витрат'!$A$30,IF(H231='Категорія витрат'!$B$31,'Категорія витрат'!$A$31,""))))))))))))))))))))))))))))))</f>
        <v/>
      </c>
      <c r="H231" s="837"/>
      <c r="I231" s="568"/>
      <c r="J231" s="71"/>
      <c r="K231" s="166">
        <f t="shared" si="49"/>
        <v>0</v>
      </c>
      <c r="L231" s="563"/>
      <c r="M231" s="564"/>
      <c r="N231" s="71">
        <f t="shared" si="50"/>
        <v>0</v>
      </c>
      <c r="O231" s="835">
        <f>IF(I231='Категорія витрат'!$G$2,ROUND(N231*0.22,2),IF(I231='Категорія витрат'!$G$4,ROUND(N231*0.22,2),IF(I231='Категорія витрат'!$G$5,ROUND(N231*0.22,2),IF(I231='Категорія витрат'!$G$3,ROUND(N231*0.0841,2),0))))</f>
        <v>0</v>
      </c>
      <c r="P231" s="565">
        <f t="shared" si="51"/>
        <v>0</v>
      </c>
      <c r="Q231" s="75"/>
      <c r="R231" s="75"/>
      <c r="S231" s="75"/>
      <c r="T231" s="75"/>
      <c r="U231" s="75"/>
      <c r="V231" s="75"/>
      <c r="W231" s="75"/>
      <c r="X231" s="76"/>
      <c r="Y231" s="76"/>
      <c r="Z231" s="76"/>
      <c r="AA231" s="76"/>
      <c r="AB231" s="76"/>
      <c r="AC231" s="167">
        <f t="shared" si="40"/>
        <v>0</v>
      </c>
      <c r="AD231" s="167">
        <f t="shared" si="41"/>
        <v>0</v>
      </c>
      <c r="AE231" s="167">
        <f t="shared" si="42"/>
        <v>0</v>
      </c>
      <c r="AF231" s="167">
        <f t="shared" si="43"/>
        <v>0</v>
      </c>
      <c r="AG231" s="167">
        <f t="shared" si="44"/>
        <v>0</v>
      </c>
      <c r="AH231" s="167">
        <f t="shared" si="45"/>
        <v>0</v>
      </c>
      <c r="AI231" s="167">
        <f t="shared" si="46"/>
        <v>0</v>
      </c>
      <c r="AJ231" s="167">
        <f t="shared" si="47"/>
        <v>0</v>
      </c>
      <c r="AK231" s="76"/>
      <c r="AL231" s="76"/>
      <c r="AM231" s="35"/>
    </row>
    <row r="232" spans="1:39" hidden="1">
      <c r="A232" s="20">
        <v>228</v>
      </c>
      <c r="B232" s="560" t="str">
        <f t="shared" si="48"/>
        <v>Альянс</v>
      </c>
      <c r="C232" s="561" t="s">
        <v>695</v>
      </c>
      <c r="D232" s="905"/>
      <c r="E232" s="905"/>
      <c r="F232" s="933"/>
      <c r="G232" s="562" t="str">
        <f>IF(H232='Категорія витрат'!$B$2,'Категорія витрат'!$A$2,IF(H232='Категорія витрат'!$B$3,'Категорія витрат'!$A$3,IF(H232='Категорія витрат'!$B$4,'Категорія витрат'!$A$4,IF(H232='Категорія витрат'!$B$5,'Категорія витрат'!$A$5,IF(H232='Категорія витрат'!$B$6,'Категорія витрат'!$A$6,IF(H232='Категорія витрат'!$B$7,'Категорія витрат'!$A$7,IF(H232='Категорія витрат'!$B$8,'Категорія витрат'!$A$8,IF(H232='Категорія витрат'!$B$9,'Категорія витрат'!$A$9,IF(H232='Категорія витрат'!$B$10,'Категорія витрат'!$A$10,IF(H232='Категорія витрат'!$B$11,'Категорія витрат'!$A$11,IF(H232='Категорія витрат'!$B$12,'Категорія витрат'!$A$12,IF(H232='Категорія витрат'!$B$13,'Категорія витрат'!$A$13,IF(H232='Категорія витрат'!$B$14,'Категорія витрат'!$A$14,IF(H232='Категорія витрат'!$B$15,'Категорія витрат'!$A$15,IF(H232='Категорія витрат'!$B$16,'Категорія витрат'!$A$16,IF(H232='Категорія витрат'!$B$17,'Категорія витрат'!$A$17,IF(H232='Категорія витрат'!$B$18,'Категорія витрат'!$A$18,IF(H232='Категорія витрат'!$B$19,'Категорія витрат'!$A$19,IF(H232='Категорія витрат'!$B$20,'Категорія витрат'!$A$20,IF(H232='Категорія витрат'!$B$21,'Категорія витрат'!$A$21,IF(H232='Категорія витрат'!$B$22,'Категорія витрат'!$A$22,IF(H232='Категорія витрат'!$B$23,'Категорія витрат'!$A$23,IF(H232='Категорія витрат'!$B$24,'Категорія витрат'!$A$24,IF(H232='Категорія витрат'!$B$25,'Категорія витрат'!$A$25,IF(H232='Категорія витрат'!$B$26,'Категорія витрат'!$A$26,IF(H232='Категорія витрат'!$B$27,'Категорія витрат'!$A$27,IF(H232='Категорія витрат'!$B$28,'Категорія витрат'!$A$28,IF(H232='Категорія витрат'!$B$29,'Категорія витрат'!$A$29,IF(H232='Категорія витрат'!$B$30,'Категорія витрат'!$A$30,IF(H232='Категорія витрат'!$B$31,'Категорія витрат'!$A$31,""))))))))))))))))))))))))))))))</f>
        <v/>
      </c>
      <c r="H232" s="837"/>
      <c r="I232" s="568"/>
      <c r="J232" s="71"/>
      <c r="K232" s="166">
        <f t="shared" si="49"/>
        <v>0</v>
      </c>
      <c r="L232" s="563"/>
      <c r="M232" s="564"/>
      <c r="N232" s="71">
        <f t="shared" si="50"/>
        <v>0</v>
      </c>
      <c r="O232" s="835">
        <f>IF(I232='Категорія витрат'!$G$2,ROUND(N232*0.22,2),IF(I232='Категорія витрат'!$G$4,ROUND(N232*0.22,2),IF(I232='Категорія витрат'!$G$5,ROUND(N232*0.22,2),IF(I232='Категорія витрат'!$G$3,ROUND(N232*0.0841,2),0))))</f>
        <v>0</v>
      </c>
      <c r="P232" s="565">
        <f t="shared" si="51"/>
        <v>0</v>
      </c>
      <c r="Q232" s="75"/>
      <c r="R232" s="75"/>
      <c r="S232" s="75"/>
      <c r="T232" s="75"/>
      <c r="U232" s="75"/>
      <c r="V232" s="75"/>
      <c r="W232" s="75"/>
      <c r="X232" s="76"/>
      <c r="Y232" s="76"/>
      <c r="Z232" s="76"/>
      <c r="AA232" s="76"/>
      <c r="AB232" s="76"/>
      <c r="AC232" s="167">
        <f t="shared" si="40"/>
        <v>0</v>
      </c>
      <c r="AD232" s="167">
        <f t="shared" si="41"/>
        <v>0</v>
      </c>
      <c r="AE232" s="167">
        <f t="shared" si="42"/>
        <v>0</v>
      </c>
      <c r="AF232" s="167">
        <f t="shared" si="43"/>
        <v>0</v>
      </c>
      <c r="AG232" s="167">
        <f t="shared" si="44"/>
        <v>0</v>
      </c>
      <c r="AH232" s="167">
        <f t="shared" si="45"/>
        <v>0</v>
      </c>
      <c r="AI232" s="167">
        <f t="shared" si="46"/>
        <v>0</v>
      </c>
      <c r="AJ232" s="167">
        <f t="shared" si="47"/>
        <v>0</v>
      </c>
      <c r="AK232" s="76"/>
      <c r="AL232" s="76"/>
      <c r="AM232" s="35"/>
    </row>
    <row r="233" spans="1:39" hidden="1">
      <c r="A233" s="20">
        <v>229</v>
      </c>
      <c r="B233" s="560" t="str">
        <f t="shared" si="48"/>
        <v>Альянс</v>
      </c>
      <c r="C233" s="561" t="s">
        <v>695</v>
      </c>
      <c r="D233" s="905"/>
      <c r="E233" s="905"/>
      <c r="F233" s="933"/>
      <c r="G233" s="562" t="str">
        <f>IF(H233='Категорія витрат'!$B$2,'Категорія витрат'!$A$2,IF(H233='Категорія витрат'!$B$3,'Категорія витрат'!$A$3,IF(H233='Категорія витрат'!$B$4,'Категорія витрат'!$A$4,IF(H233='Категорія витрат'!$B$5,'Категорія витрат'!$A$5,IF(H233='Категорія витрат'!$B$6,'Категорія витрат'!$A$6,IF(H233='Категорія витрат'!$B$7,'Категорія витрат'!$A$7,IF(H233='Категорія витрат'!$B$8,'Категорія витрат'!$A$8,IF(H233='Категорія витрат'!$B$9,'Категорія витрат'!$A$9,IF(H233='Категорія витрат'!$B$10,'Категорія витрат'!$A$10,IF(H233='Категорія витрат'!$B$11,'Категорія витрат'!$A$11,IF(H233='Категорія витрат'!$B$12,'Категорія витрат'!$A$12,IF(H233='Категорія витрат'!$B$13,'Категорія витрат'!$A$13,IF(H233='Категорія витрат'!$B$14,'Категорія витрат'!$A$14,IF(H233='Категорія витрат'!$B$15,'Категорія витрат'!$A$15,IF(H233='Категорія витрат'!$B$16,'Категорія витрат'!$A$16,IF(H233='Категорія витрат'!$B$17,'Категорія витрат'!$A$17,IF(H233='Категорія витрат'!$B$18,'Категорія витрат'!$A$18,IF(H233='Категорія витрат'!$B$19,'Категорія витрат'!$A$19,IF(H233='Категорія витрат'!$B$20,'Категорія витрат'!$A$20,IF(H233='Категорія витрат'!$B$21,'Категорія витрат'!$A$21,IF(H233='Категорія витрат'!$B$22,'Категорія витрат'!$A$22,IF(H233='Категорія витрат'!$B$23,'Категорія витрат'!$A$23,IF(H233='Категорія витрат'!$B$24,'Категорія витрат'!$A$24,IF(H233='Категорія витрат'!$B$25,'Категорія витрат'!$A$25,IF(H233='Категорія витрат'!$B$26,'Категорія витрат'!$A$26,IF(H233='Категорія витрат'!$B$27,'Категорія витрат'!$A$27,IF(H233='Категорія витрат'!$B$28,'Категорія витрат'!$A$28,IF(H233='Категорія витрат'!$B$29,'Категорія витрат'!$A$29,IF(H233='Категорія витрат'!$B$30,'Категорія витрат'!$A$30,IF(H233='Категорія витрат'!$B$31,'Категорія витрат'!$A$31,""))))))))))))))))))))))))))))))</f>
        <v/>
      </c>
      <c r="H233" s="837"/>
      <c r="I233" s="568"/>
      <c r="J233" s="71"/>
      <c r="K233" s="166">
        <f t="shared" si="49"/>
        <v>0</v>
      </c>
      <c r="L233" s="563"/>
      <c r="M233" s="564"/>
      <c r="N233" s="71">
        <f t="shared" si="50"/>
        <v>0</v>
      </c>
      <c r="O233" s="835">
        <f>IF(I233='Категорія витрат'!$G$2,ROUND(N233*0.22,2),IF(I233='Категорія витрат'!$G$4,ROUND(N233*0.22,2),IF(I233='Категорія витрат'!$G$5,ROUND(N233*0.22,2),IF(I233='Категорія витрат'!$G$3,ROUND(N233*0.0841,2),0))))</f>
        <v>0</v>
      </c>
      <c r="P233" s="565">
        <f t="shared" si="51"/>
        <v>0</v>
      </c>
      <c r="Q233" s="75"/>
      <c r="R233" s="75"/>
      <c r="S233" s="75"/>
      <c r="T233" s="75"/>
      <c r="U233" s="75"/>
      <c r="V233" s="75"/>
      <c r="W233" s="75"/>
      <c r="X233" s="76"/>
      <c r="Y233" s="76"/>
      <c r="Z233" s="76"/>
      <c r="AA233" s="76"/>
      <c r="AB233" s="76"/>
      <c r="AC233" s="167">
        <f t="shared" si="40"/>
        <v>0</v>
      </c>
      <c r="AD233" s="167">
        <f t="shared" si="41"/>
        <v>0</v>
      </c>
      <c r="AE233" s="167">
        <f t="shared" si="42"/>
        <v>0</v>
      </c>
      <c r="AF233" s="167">
        <f t="shared" si="43"/>
        <v>0</v>
      </c>
      <c r="AG233" s="167">
        <f t="shared" si="44"/>
        <v>0</v>
      </c>
      <c r="AH233" s="167">
        <f t="shared" si="45"/>
        <v>0</v>
      </c>
      <c r="AI233" s="167">
        <f t="shared" si="46"/>
        <v>0</v>
      </c>
      <c r="AJ233" s="167">
        <f t="shared" si="47"/>
        <v>0</v>
      </c>
      <c r="AK233" s="76"/>
      <c r="AL233" s="76"/>
      <c r="AM233" s="35"/>
    </row>
    <row r="234" spans="1:39" hidden="1">
      <c r="A234" s="20">
        <v>230</v>
      </c>
      <c r="B234" s="560" t="str">
        <f t="shared" si="48"/>
        <v>Альянс</v>
      </c>
      <c r="C234" s="561" t="s">
        <v>695</v>
      </c>
      <c r="D234" s="905"/>
      <c r="E234" s="905"/>
      <c r="F234" s="933"/>
      <c r="G234" s="562" t="str">
        <f>IF(H234='Категорія витрат'!$B$2,'Категорія витрат'!$A$2,IF(H234='Категорія витрат'!$B$3,'Категорія витрат'!$A$3,IF(H234='Категорія витрат'!$B$4,'Категорія витрат'!$A$4,IF(H234='Категорія витрат'!$B$5,'Категорія витрат'!$A$5,IF(H234='Категорія витрат'!$B$6,'Категорія витрат'!$A$6,IF(H234='Категорія витрат'!$B$7,'Категорія витрат'!$A$7,IF(H234='Категорія витрат'!$B$8,'Категорія витрат'!$A$8,IF(H234='Категорія витрат'!$B$9,'Категорія витрат'!$A$9,IF(H234='Категорія витрат'!$B$10,'Категорія витрат'!$A$10,IF(H234='Категорія витрат'!$B$11,'Категорія витрат'!$A$11,IF(H234='Категорія витрат'!$B$12,'Категорія витрат'!$A$12,IF(H234='Категорія витрат'!$B$13,'Категорія витрат'!$A$13,IF(H234='Категорія витрат'!$B$14,'Категорія витрат'!$A$14,IF(H234='Категорія витрат'!$B$15,'Категорія витрат'!$A$15,IF(H234='Категорія витрат'!$B$16,'Категорія витрат'!$A$16,IF(H234='Категорія витрат'!$B$17,'Категорія витрат'!$A$17,IF(H234='Категорія витрат'!$B$18,'Категорія витрат'!$A$18,IF(H234='Категорія витрат'!$B$19,'Категорія витрат'!$A$19,IF(H234='Категорія витрат'!$B$20,'Категорія витрат'!$A$20,IF(H234='Категорія витрат'!$B$21,'Категорія витрат'!$A$21,IF(H234='Категорія витрат'!$B$22,'Категорія витрат'!$A$22,IF(H234='Категорія витрат'!$B$23,'Категорія витрат'!$A$23,IF(H234='Категорія витрат'!$B$24,'Категорія витрат'!$A$24,IF(H234='Категорія витрат'!$B$25,'Категорія витрат'!$A$25,IF(H234='Категорія витрат'!$B$26,'Категорія витрат'!$A$26,IF(H234='Категорія витрат'!$B$27,'Категорія витрат'!$A$27,IF(H234='Категорія витрат'!$B$28,'Категорія витрат'!$A$28,IF(H234='Категорія витрат'!$B$29,'Категорія витрат'!$A$29,IF(H234='Категорія витрат'!$B$30,'Категорія витрат'!$A$30,IF(H234='Категорія витрат'!$B$31,'Категорія витрат'!$A$31,""))))))))))))))))))))))))))))))</f>
        <v/>
      </c>
      <c r="H234" s="837"/>
      <c r="I234" s="568"/>
      <c r="J234" s="71"/>
      <c r="K234" s="166">
        <f t="shared" si="49"/>
        <v>0</v>
      </c>
      <c r="L234" s="563"/>
      <c r="M234" s="564"/>
      <c r="N234" s="71">
        <f t="shared" si="50"/>
        <v>0</v>
      </c>
      <c r="O234" s="835">
        <f>IF(I234='Категорія витрат'!$G$2,ROUND(N234*0.22,2),IF(I234='Категорія витрат'!$G$4,ROUND(N234*0.22,2),IF(I234='Категорія витрат'!$G$5,ROUND(N234*0.22,2),IF(I234='Категорія витрат'!$G$3,ROUND(N234*0.0841,2),0))))</f>
        <v>0</v>
      </c>
      <c r="P234" s="565">
        <f t="shared" si="51"/>
        <v>0</v>
      </c>
      <c r="Q234" s="75"/>
      <c r="R234" s="75"/>
      <c r="S234" s="75"/>
      <c r="T234" s="75"/>
      <c r="U234" s="75"/>
      <c r="V234" s="75"/>
      <c r="W234" s="75"/>
      <c r="X234" s="76"/>
      <c r="Y234" s="76"/>
      <c r="Z234" s="76"/>
      <c r="AA234" s="76"/>
      <c r="AB234" s="76"/>
      <c r="AC234" s="167">
        <f t="shared" si="40"/>
        <v>0</v>
      </c>
      <c r="AD234" s="167">
        <f t="shared" si="41"/>
        <v>0</v>
      </c>
      <c r="AE234" s="167">
        <f t="shared" si="42"/>
        <v>0</v>
      </c>
      <c r="AF234" s="167">
        <f t="shared" si="43"/>
        <v>0</v>
      </c>
      <c r="AG234" s="167">
        <f t="shared" si="44"/>
        <v>0</v>
      </c>
      <c r="AH234" s="167">
        <f t="shared" si="45"/>
        <v>0</v>
      </c>
      <c r="AI234" s="167">
        <f t="shared" si="46"/>
        <v>0</v>
      </c>
      <c r="AJ234" s="167">
        <f t="shared" si="47"/>
        <v>0</v>
      </c>
      <c r="AK234" s="76"/>
      <c r="AL234" s="76"/>
      <c r="AM234" s="35"/>
    </row>
    <row r="235" spans="1:39" hidden="1">
      <c r="A235" s="20">
        <v>231</v>
      </c>
      <c r="B235" s="560" t="str">
        <f t="shared" si="48"/>
        <v>Альянс</v>
      </c>
      <c r="C235" s="561" t="s">
        <v>695</v>
      </c>
      <c r="D235" s="905"/>
      <c r="E235" s="905"/>
      <c r="F235" s="933"/>
      <c r="G235" s="562" t="str">
        <f>IF(H235='Категорія витрат'!$B$2,'Категорія витрат'!$A$2,IF(H235='Категорія витрат'!$B$3,'Категорія витрат'!$A$3,IF(H235='Категорія витрат'!$B$4,'Категорія витрат'!$A$4,IF(H235='Категорія витрат'!$B$5,'Категорія витрат'!$A$5,IF(H235='Категорія витрат'!$B$6,'Категорія витрат'!$A$6,IF(H235='Категорія витрат'!$B$7,'Категорія витрат'!$A$7,IF(H235='Категорія витрат'!$B$8,'Категорія витрат'!$A$8,IF(H235='Категорія витрат'!$B$9,'Категорія витрат'!$A$9,IF(H235='Категорія витрат'!$B$10,'Категорія витрат'!$A$10,IF(H235='Категорія витрат'!$B$11,'Категорія витрат'!$A$11,IF(H235='Категорія витрат'!$B$12,'Категорія витрат'!$A$12,IF(H235='Категорія витрат'!$B$13,'Категорія витрат'!$A$13,IF(H235='Категорія витрат'!$B$14,'Категорія витрат'!$A$14,IF(H235='Категорія витрат'!$B$15,'Категорія витрат'!$A$15,IF(H235='Категорія витрат'!$B$16,'Категорія витрат'!$A$16,IF(H235='Категорія витрат'!$B$17,'Категорія витрат'!$A$17,IF(H235='Категорія витрат'!$B$18,'Категорія витрат'!$A$18,IF(H235='Категорія витрат'!$B$19,'Категорія витрат'!$A$19,IF(H235='Категорія витрат'!$B$20,'Категорія витрат'!$A$20,IF(H235='Категорія витрат'!$B$21,'Категорія витрат'!$A$21,IF(H235='Категорія витрат'!$B$22,'Категорія витрат'!$A$22,IF(H235='Категорія витрат'!$B$23,'Категорія витрат'!$A$23,IF(H235='Категорія витрат'!$B$24,'Категорія витрат'!$A$24,IF(H235='Категорія витрат'!$B$25,'Категорія витрат'!$A$25,IF(H235='Категорія витрат'!$B$26,'Категорія витрат'!$A$26,IF(H235='Категорія витрат'!$B$27,'Категорія витрат'!$A$27,IF(H235='Категорія витрат'!$B$28,'Категорія витрат'!$A$28,IF(H235='Категорія витрат'!$B$29,'Категорія витрат'!$A$29,IF(H235='Категорія витрат'!$B$30,'Категорія витрат'!$A$30,IF(H235='Категорія витрат'!$B$31,'Категорія витрат'!$A$31,""))))))))))))))))))))))))))))))</f>
        <v/>
      </c>
      <c r="H235" s="837"/>
      <c r="I235" s="568"/>
      <c r="J235" s="71"/>
      <c r="K235" s="166">
        <f t="shared" si="49"/>
        <v>0</v>
      </c>
      <c r="L235" s="563"/>
      <c r="M235" s="564"/>
      <c r="N235" s="71">
        <f t="shared" si="50"/>
        <v>0</v>
      </c>
      <c r="O235" s="835">
        <f>IF(I235='Категорія витрат'!$G$2,ROUND(N235*0.22,2),IF(I235='Категорія витрат'!$G$4,ROUND(N235*0.22,2),IF(I235='Категорія витрат'!$G$5,ROUND(N235*0.22,2),IF(I235='Категорія витрат'!$G$3,ROUND(N235*0.0841,2),0))))</f>
        <v>0</v>
      </c>
      <c r="P235" s="565">
        <f t="shared" si="51"/>
        <v>0</v>
      </c>
      <c r="Q235" s="75"/>
      <c r="R235" s="75"/>
      <c r="S235" s="75"/>
      <c r="T235" s="75"/>
      <c r="U235" s="75"/>
      <c r="V235" s="75"/>
      <c r="W235" s="75"/>
      <c r="X235" s="76"/>
      <c r="Y235" s="76"/>
      <c r="Z235" s="76"/>
      <c r="AA235" s="76"/>
      <c r="AB235" s="76"/>
      <c r="AC235" s="167">
        <f t="shared" si="40"/>
        <v>0</v>
      </c>
      <c r="AD235" s="167">
        <f t="shared" si="41"/>
        <v>0</v>
      </c>
      <c r="AE235" s="167">
        <f t="shared" si="42"/>
        <v>0</v>
      </c>
      <c r="AF235" s="167">
        <f t="shared" si="43"/>
        <v>0</v>
      </c>
      <c r="AG235" s="167">
        <f t="shared" si="44"/>
        <v>0</v>
      </c>
      <c r="AH235" s="167">
        <f t="shared" si="45"/>
        <v>0</v>
      </c>
      <c r="AI235" s="167">
        <f t="shared" si="46"/>
        <v>0</v>
      </c>
      <c r="AJ235" s="167">
        <f t="shared" si="47"/>
        <v>0</v>
      </c>
      <c r="AK235" s="76"/>
      <c r="AL235" s="76"/>
      <c r="AM235" s="35"/>
    </row>
    <row r="236" spans="1:39" hidden="1">
      <c r="A236" s="20">
        <v>232</v>
      </c>
      <c r="B236" s="560" t="str">
        <f t="shared" si="48"/>
        <v>Альянс</v>
      </c>
      <c r="C236" s="561" t="s">
        <v>695</v>
      </c>
      <c r="D236" s="905"/>
      <c r="E236" s="905"/>
      <c r="F236" s="933"/>
      <c r="G236" s="562" t="str">
        <f>IF(H236='Категорія витрат'!$B$2,'Категорія витрат'!$A$2,IF(H236='Категорія витрат'!$B$3,'Категорія витрат'!$A$3,IF(H236='Категорія витрат'!$B$4,'Категорія витрат'!$A$4,IF(H236='Категорія витрат'!$B$5,'Категорія витрат'!$A$5,IF(H236='Категорія витрат'!$B$6,'Категорія витрат'!$A$6,IF(H236='Категорія витрат'!$B$7,'Категорія витрат'!$A$7,IF(H236='Категорія витрат'!$B$8,'Категорія витрат'!$A$8,IF(H236='Категорія витрат'!$B$9,'Категорія витрат'!$A$9,IF(H236='Категорія витрат'!$B$10,'Категорія витрат'!$A$10,IF(H236='Категорія витрат'!$B$11,'Категорія витрат'!$A$11,IF(H236='Категорія витрат'!$B$12,'Категорія витрат'!$A$12,IF(H236='Категорія витрат'!$B$13,'Категорія витрат'!$A$13,IF(H236='Категорія витрат'!$B$14,'Категорія витрат'!$A$14,IF(H236='Категорія витрат'!$B$15,'Категорія витрат'!$A$15,IF(H236='Категорія витрат'!$B$16,'Категорія витрат'!$A$16,IF(H236='Категорія витрат'!$B$17,'Категорія витрат'!$A$17,IF(H236='Категорія витрат'!$B$18,'Категорія витрат'!$A$18,IF(H236='Категорія витрат'!$B$19,'Категорія витрат'!$A$19,IF(H236='Категорія витрат'!$B$20,'Категорія витрат'!$A$20,IF(H236='Категорія витрат'!$B$21,'Категорія витрат'!$A$21,IF(H236='Категорія витрат'!$B$22,'Категорія витрат'!$A$22,IF(H236='Категорія витрат'!$B$23,'Категорія витрат'!$A$23,IF(H236='Категорія витрат'!$B$24,'Категорія витрат'!$A$24,IF(H236='Категорія витрат'!$B$25,'Категорія витрат'!$A$25,IF(H236='Категорія витрат'!$B$26,'Категорія витрат'!$A$26,IF(H236='Категорія витрат'!$B$27,'Категорія витрат'!$A$27,IF(H236='Категорія витрат'!$B$28,'Категорія витрат'!$A$28,IF(H236='Категорія витрат'!$B$29,'Категорія витрат'!$A$29,IF(H236='Категорія витрат'!$B$30,'Категорія витрат'!$A$30,IF(H236='Категорія витрат'!$B$31,'Категорія витрат'!$A$31,""))))))))))))))))))))))))))))))</f>
        <v/>
      </c>
      <c r="H236" s="837"/>
      <c r="I236" s="568"/>
      <c r="J236" s="71"/>
      <c r="K236" s="166">
        <f t="shared" si="49"/>
        <v>0</v>
      </c>
      <c r="L236" s="563"/>
      <c r="M236" s="564"/>
      <c r="N236" s="71">
        <f t="shared" si="50"/>
        <v>0</v>
      </c>
      <c r="O236" s="835">
        <f>IF(I236='Категорія витрат'!$G$2,ROUND(N236*0.22,2),IF(I236='Категорія витрат'!$G$4,ROUND(N236*0.22,2),IF(I236='Категорія витрат'!$G$5,ROUND(N236*0.22,2),IF(I236='Категорія витрат'!$G$3,ROUND(N236*0.0841,2),0))))</f>
        <v>0</v>
      </c>
      <c r="P236" s="565">
        <f t="shared" si="51"/>
        <v>0</v>
      </c>
      <c r="Q236" s="75"/>
      <c r="R236" s="75"/>
      <c r="S236" s="75"/>
      <c r="T236" s="75"/>
      <c r="U236" s="75"/>
      <c r="V236" s="75"/>
      <c r="W236" s="75"/>
      <c r="X236" s="76"/>
      <c r="Y236" s="76"/>
      <c r="Z236" s="76"/>
      <c r="AA236" s="76"/>
      <c r="AB236" s="76"/>
      <c r="AC236" s="167">
        <f t="shared" si="40"/>
        <v>0</v>
      </c>
      <c r="AD236" s="167">
        <f t="shared" si="41"/>
        <v>0</v>
      </c>
      <c r="AE236" s="167">
        <f t="shared" si="42"/>
        <v>0</v>
      </c>
      <c r="AF236" s="167">
        <f t="shared" si="43"/>
        <v>0</v>
      </c>
      <c r="AG236" s="167">
        <f t="shared" si="44"/>
        <v>0</v>
      </c>
      <c r="AH236" s="167">
        <f t="shared" si="45"/>
        <v>0</v>
      </c>
      <c r="AI236" s="167">
        <f t="shared" si="46"/>
        <v>0</v>
      </c>
      <c r="AJ236" s="167">
        <f t="shared" si="47"/>
        <v>0</v>
      </c>
      <c r="AK236" s="76"/>
      <c r="AL236" s="76"/>
      <c r="AM236" s="35"/>
    </row>
    <row r="237" spans="1:39" hidden="1">
      <c r="A237" s="20">
        <v>233</v>
      </c>
      <c r="B237" s="560" t="str">
        <f t="shared" si="48"/>
        <v>Альянс</v>
      </c>
      <c r="C237" s="561" t="s">
        <v>695</v>
      </c>
      <c r="D237" s="905"/>
      <c r="E237" s="905"/>
      <c r="F237" s="933"/>
      <c r="G237" s="562" t="str">
        <f>IF(H237='Категорія витрат'!$B$2,'Категорія витрат'!$A$2,IF(H237='Категорія витрат'!$B$3,'Категорія витрат'!$A$3,IF(H237='Категорія витрат'!$B$4,'Категорія витрат'!$A$4,IF(H237='Категорія витрат'!$B$5,'Категорія витрат'!$A$5,IF(H237='Категорія витрат'!$B$6,'Категорія витрат'!$A$6,IF(H237='Категорія витрат'!$B$7,'Категорія витрат'!$A$7,IF(H237='Категорія витрат'!$B$8,'Категорія витрат'!$A$8,IF(H237='Категорія витрат'!$B$9,'Категорія витрат'!$A$9,IF(H237='Категорія витрат'!$B$10,'Категорія витрат'!$A$10,IF(H237='Категорія витрат'!$B$11,'Категорія витрат'!$A$11,IF(H237='Категорія витрат'!$B$12,'Категорія витрат'!$A$12,IF(H237='Категорія витрат'!$B$13,'Категорія витрат'!$A$13,IF(H237='Категорія витрат'!$B$14,'Категорія витрат'!$A$14,IF(H237='Категорія витрат'!$B$15,'Категорія витрат'!$A$15,IF(H237='Категорія витрат'!$B$16,'Категорія витрат'!$A$16,IF(H237='Категорія витрат'!$B$17,'Категорія витрат'!$A$17,IF(H237='Категорія витрат'!$B$18,'Категорія витрат'!$A$18,IF(H237='Категорія витрат'!$B$19,'Категорія витрат'!$A$19,IF(H237='Категорія витрат'!$B$20,'Категорія витрат'!$A$20,IF(H237='Категорія витрат'!$B$21,'Категорія витрат'!$A$21,IF(H237='Категорія витрат'!$B$22,'Категорія витрат'!$A$22,IF(H237='Категорія витрат'!$B$23,'Категорія витрат'!$A$23,IF(H237='Категорія витрат'!$B$24,'Категорія витрат'!$A$24,IF(H237='Категорія витрат'!$B$25,'Категорія витрат'!$A$25,IF(H237='Категорія витрат'!$B$26,'Категорія витрат'!$A$26,IF(H237='Категорія витрат'!$B$27,'Категорія витрат'!$A$27,IF(H237='Категорія витрат'!$B$28,'Категорія витрат'!$A$28,IF(H237='Категорія витрат'!$B$29,'Категорія витрат'!$A$29,IF(H237='Категорія витрат'!$B$30,'Категорія витрат'!$A$30,IF(H237='Категорія витрат'!$B$31,'Категорія витрат'!$A$31,""))))))))))))))))))))))))))))))</f>
        <v/>
      </c>
      <c r="H237" s="837"/>
      <c r="I237" s="568"/>
      <c r="J237" s="71"/>
      <c r="K237" s="166">
        <f t="shared" si="49"/>
        <v>0</v>
      </c>
      <c r="L237" s="563"/>
      <c r="M237" s="564"/>
      <c r="N237" s="71">
        <f t="shared" si="50"/>
        <v>0</v>
      </c>
      <c r="O237" s="835">
        <f>IF(I237='Категорія витрат'!$G$2,ROUND(N237*0.22,2),IF(I237='Категорія витрат'!$G$4,ROUND(N237*0.22,2),IF(I237='Категорія витрат'!$G$5,ROUND(N237*0.22,2),IF(I237='Категорія витрат'!$G$3,ROUND(N237*0.0841,2),0))))</f>
        <v>0</v>
      </c>
      <c r="P237" s="565">
        <f t="shared" si="51"/>
        <v>0</v>
      </c>
      <c r="Q237" s="75"/>
      <c r="R237" s="75"/>
      <c r="S237" s="75"/>
      <c r="T237" s="75"/>
      <c r="U237" s="75"/>
      <c r="V237" s="75"/>
      <c r="W237" s="75"/>
      <c r="X237" s="76"/>
      <c r="Y237" s="76"/>
      <c r="Z237" s="76"/>
      <c r="AA237" s="76"/>
      <c r="AB237" s="76"/>
      <c r="AC237" s="167">
        <f t="shared" si="40"/>
        <v>0</v>
      </c>
      <c r="AD237" s="167">
        <f t="shared" si="41"/>
        <v>0</v>
      </c>
      <c r="AE237" s="167">
        <f t="shared" si="42"/>
        <v>0</v>
      </c>
      <c r="AF237" s="167">
        <f t="shared" si="43"/>
        <v>0</v>
      </c>
      <c r="AG237" s="167">
        <f t="shared" si="44"/>
        <v>0</v>
      </c>
      <c r="AH237" s="167">
        <f t="shared" si="45"/>
        <v>0</v>
      </c>
      <c r="AI237" s="167">
        <f t="shared" si="46"/>
        <v>0</v>
      </c>
      <c r="AJ237" s="167">
        <f t="shared" si="47"/>
        <v>0</v>
      </c>
      <c r="AK237" s="76"/>
      <c r="AL237" s="76"/>
      <c r="AM237" s="35"/>
    </row>
    <row r="238" spans="1:39" hidden="1">
      <c r="A238" s="20">
        <v>234</v>
      </c>
      <c r="B238" s="560" t="str">
        <f t="shared" si="48"/>
        <v>Альянс</v>
      </c>
      <c r="C238" s="561" t="s">
        <v>695</v>
      </c>
      <c r="D238" s="905"/>
      <c r="E238" s="905"/>
      <c r="F238" s="933"/>
      <c r="G238" s="562" t="str">
        <f>IF(H238='Категорія витрат'!$B$2,'Категорія витрат'!$A$2,IF(H238='Категорія витрат'!$B$3,'Категорія витрат'!$A$3,IF(H238='Категорія витрат'!$B$4,'Категорія витрат'!$A$4,IF(H238='Категорія витрат'!$B$5,'Категорія витрат'!$A$5,IF(H238='Категорія витрат'!$B$6,'Категорія витрат'!$A$6,IF(H238='Категорія витрат'!$B$7,'Категорія витрат'!$A$7,IF(H238='Категорія витрат'!$B$8,'Категорія витрат'!$A$8,IF(H238='Категорія витрат'!$B$9,'Категорія витрат'!$A$9,IF(H238='Категорія витрат'!$B$10,'Категорія витрат'!$A$10,IF(H238='Категорія витрат'!$B$11,'Категорія витрат'!$A$11,IF(H238='Категорія витрат'!$B$12,'Категорія витрат'!$A$12,IF(H238='Категорія витрат'!$B$13,'Категорія витрат'!$A$13,IF(H238='Категорія витрат'!$B$14,'Категорія витрат'!$A$14,IF(H238='Категорія витрат'!$B$15,'Категорія витрат'!$A$15,IF(H238='Категорія витрат'!$B$16,'Категорія витрат'!$A$16,IF(H238='Категорія витрат'!$B$17,'Категорія витрат'!$A$17,IF(H238='Категорія витрат'!$B$18,'Категорія витрат'!$A$18,IF(H238='Категорія витрат'!$B$19,'Категорія витрат'!$A$19,IF(H238='Категорія витрат'!$B$20,'Категорія витрат'!$A$20,IF(H238='Категорія витрат'!$B$21,'Категорія витрат'!$A$21,IF(H238='Категорія витрат'!$B$22,'Категорія витрат'!$A$22,IF(H238='Категорія витрат'!$B$23,'Категорія витрат'!$A$23,IF(H238='Категорія витрат'!$B$24,'Категорія витрат'!$A$24,IF(H238='Категорія витрат'!$B$25,'Категорія витрат'!$A$25,IF(H238='Категорія витрат'!$B$26,'Категорія витрат'!$A$26,IF(H238='Категорія витрат'!$B$27,'Категорія витрат'!$A$27,IF(H238='Категорія витрат'!$B$28,'Категорія витрат'!$A$28,IF(H238='Категорія витрат'!$B$29,'Категорія витрат'!$A$29,IF(H238='Категорія витрат'!$B$30,'Категорія витрат'!$A$30,IF(H238='Категорія витрат'!$B$31,'Категорія витрат'!$A$31,""))))))))))))))))))))))))))))))</f>
        <v/>
      </c>
      <c r="H238" s="837"/>
      <c r="I238" s="568"/>
      <c r="J238" s="71"/>
      <c r="K238" s="166">
        <f t="shared" si="49"/>
        <v>0</v>
      </c>
      <c r="L238" s="563"/>
      <c r="M238" s="564"/>
      <c r="N238" s="71">
        <f t="shared" si="50"/>
        <v>0</v>
      </c>
      <c r="O238" s="835">
        <f>IF(I238='Категорія витрат'!$G$2,ROUND(N238*0.22,2),IF(I238='Категорія витрат'!$G$4,ROUND(N238*0.22,2),IF(I238='Категорія витрат'!$G$5,ROUND(N238*0.22,2),IF(I238='Категорія витрат'!$G$3,ROUND(N238*0.0841,2),0))))</f>
        <v>0</v>
      </c>
      <c r="P238" s="565">
        <f t="shared" si="51"/>
        <v>0</v>
      </c>
      <c r="Q238" s="75"/>
      <c r="R238" s="75"/>
      <c r="S238" s="75"/>
      <c r="T238" s="75"/>
      <c r="U238" s="75"/>
      <c r="V238" s="75"/>
      <c r="W238" s="75"/>
      <c r="X238" s="76"/>
      <c r="Y238" s="76"/>
      <c r="Z238" s="76"/>
      <c r="AA238" s="76"/>
      <c r="AB238" s="76"/>
      <c r="AC238" s="167">
        <f t="shared" si="40"/>
        <v>0</v>
      </c>
      <c r="AD238" s="167">
        <f t="shared" si="41"/>
        <v>0</v>
      </c>
      <c r="AE238" s="167">
        <f t="shared" si="42"/>
        <v>0</v>
      </c>
      <c r="AF238" s="167">
        <f t="shared" si="43"/>
        <v>0</v>
      </c>
      <c r="AG238" s="167">
        <f t="shared" si="44"/>
        <v>0</v>
      </c>
      <c r="AH238" s="167">
        <f t="shared" si="45"/>
        <v>0</v>
      </c>
      <c r="AI238" s="167">
        <f t="shared" si="46"/>
        <v>0</v>
      </c>
      <c r="AJ238" s="167">
        <f t="shared" si="47"/>
        <v>0</v>
      </c>
      <c r="AK238" s="76"/>
      <c r="AL238" s="76"/>
      <c r="AM238" s="35"/>
    </row>
    <row r="239" spans="1:39" hidden="1">
      <c r="A239" s="20">
        <v>235</v>
      </c>
      <c r="B239" s="560" t="str">
        <f t="shared" si="48"/>
        <v>Альянс</v>
      </c>
      <c r="C239" s="561" t="s">
        <v>695</v>
      </c>
      <c r="D239" s="905"/>
      <c r="E239" s="905"/>
      <c r="F239" s="933"/>
      <c r="G239" s="562" t="str">
        <f>IF(H239='Категорія витрат'!$B$2,'Категорія витрат'!$A$2,IF(H239='Категорія витрат'!$B$3,'Категорія витрат'!$A$3,IF(H239='Категорія витрат'!$B$4,'Категорія витрат'!$A$4,IF(H239='Категорія витрат'!$B$5,'Категорія витрат'!$A$5,IF(H239='Категорія витрат'!$B$6,'Категорія витрат'!$A$6,IF(H239='Категорія витрат'!$B$7,'Категорія витрат'!$A$7,IF(H239='Категорія витрат'!$B$8,'Категорія витрат'!$A$8,IF(H239='Категорія витрат'!$B$9,'Категорія витрат'!$A$9,IF(H239='Категорія витрат'!$B$10,'Категорія витрат'!$A$10,IF(H239='Категорія витрат'!$B$11,'Категорія витрат'!$A$11,IF(H239='Категорія витрат'!$B$12,'Категорія витрат'!$A$12,IF(H239='Категорія витрат'!$B$13,'Категорія витрат'!$A$13,IF(H239='Категорія витрат'!$B$14,'Категорія витрат'!$A$14,IF(H239='Категорія витрат'!$B$15,'Категорія витрат'!$A$15,IF(H239='Категорія витрат'!$B$16,'Категорія витрат'!$A$16,IF(H239='Категорія витрат'!$B$17,'Категорія витрат'!$A$17,IF(H239='Категорія витрат'!$B$18,'Категорія витрат'!$A$18,IF(H239='Категорія витрат'!$B$19,'Категорія витрат'!$A$19,IF(H239='Категорія витрат'!$B$20,'Категорія витрат'!$A$20,IF(H239='Категорія витрат'!$B$21,'Категорія витрат'!$A$21,IF(H239='Категорія витрат'!$B$22,'Категорія витрат'!$A$22,IF(H239='Категорія витрат'!$B$23,'Категорія витрат'!$A$23,IF(H239='Категорія витрат'!$B$24,'Категорія витрат'!$A$24,IF(H239='Категорія витрат'!$B$25,'Категорія витрат'!$A$25,IF(H239='Категорія витрат'!$B$26,'Категорія витрат'!$A$26,IF(H239='Категорія витрат'!$B$27,'Категорія витрат'!$A$27,IF(H239='Категорія витрат'!$B$28,'Категорія витрат'!$A$28,IF(H239='Категорія витрат'!$B$29,'Категорія витрат'!$A$29,IF(H239='Категорія витрат'!$B$30,'Категорія витрат'!$A$30,IF(H239='Категорія витрат'!$B$31,'Категорія витрат'!$A$31,""))))))))))))))))))))))))))))))</f>
        <v/>
      </c>
      <c r="H239" s="837"/>
      <c r="I239" s="568"/>
      <c r="J239" s="71"/>
      <c r="K239" s="166">
        <f t="shared" si="49"/>
        <v>0</v>
      </c>
      <c r="L239" s="563"/>
      <c r="M239" s="564"/>
      <c r="N239" s="71">
        <f t="shared" si="50"/>
        <v>0</v>
      </c>
      <c r="O239" s="835">
        <f>IF(I239='Категорія витрат'!$G$2,ROUND(N239*0.22,2),IF(I239='Категорія витрат'!$G$4,ROUND(N239*0.22,2),IF(I239='Категорія витрат'!$G$5,ROUND(N239*0.22,2),IF(I239='Категорія витрат'!$G$3,ROUND(N239*0.0841,2),0))))</f>
        <v>0</v>
      </c>
      <c r="P239" s="565">
        <f t="shared" si="51"/>
        <v>0</v>
      </c>
      <c r="Q239" s="75"/>
      <c r="R239" s="75"/>
      <c r="S239" s="75"/>
      <c r="T239" s="75"/>
      <c r="U239" s="75"/>
      <c r="V239" s="75"/>
      <c r="W239" s="75"/>
      <c r="X239" s="76"/>
      <c r="Y239" s="76"/>
      <c r="Z239" s="76"/>
      <c r="AA239" s="76"/>
      <c r="AB239" s="76"/>
      <c r="AC239" s="167">
        <f t="shared" si="40"/>
        <v>0</v>
      </c>
      <c r="AD239" s="167">
        <f t="shared" si="41"/>
        <v>0</v>
      </c>
      <c r="AE239" s="167">
        <f t="shared" si="42"/>
        <v>0</v>
      </c>
      <c r="AF239" s="167">
        <f t="shared" si="43"/>
        <v>0</v>
      </c>
      <c r="AG239" s="167">
        <f t="shared" si="44"/>
        <v>0</v>
      </c>
      <c r="AH239" s="167">
        <f t="shared" si="45"/>
        <v>0</v>
      </c>
      <c r="AI239" s="167">
        <f t="shared" si="46"/>
        <v>0</v>
      </c>
      <c r="AJ239" s="167">
        <f t="shared" si="47"/>
        <v>0</v>
      </c>
      <c r="AK239" s="76"/>
      <c r="AL239" s="76"/>
      <c r="AM239" s="35"/>
    </row>
    <row r="240" spans="1:39" hidden="1">
      <c r="A240" s="20">
        <v>236</v>
      </c>
      <c r="B240" s="560" t="str">
        <f t="shared" si="48"/>
        <v>Альянс</v>
      </c>
      <c r="C240" s="561" t="s">
        <v>695</v>
      </c>
      <c r="D240" s="905"/>
      <c r="E240" s="905"/>
      <c r="F240" s="933"/>
      <c r="G240" s="562" t="str">
        <f>IF(H240='Категорія витрат'!$B$2,'Категорія витрат'!$A$2,IF(H240='Категорія витрат'!$B$3,'Категорія витрат'!$A$3,IF(H240='Категорія витрат'!$B$4,'Категорія витрат'!$A$4,IF(H240='Категорія витрат'!$B$5,'Категорія витрат'!$A$5,IF(H240='Категорія витрат'!$B$6,'Категорія витрат'!$A$6,IF(H240='Категорія витрат'!$B$7,'Категорія витрат'!$A$7,IF(H240='Категорія витрат'!$B$8,'Категорія витрат'!$A$8,IF(H240='Категорія витрат'!$B$9,'Категорія витрат'!$A$9,IF(H240='Категорія витрат'!$B$10,'Категорія витрат'!$A$10,IF(H240='Категорія витрат'!$B$11,'Категорія витрат'!$A$11,IF(H240='Категорія витрат'!$B$12,'Категорія витрат'!$A$12,IF(H240='Категорія витрат'!$B$13,'Категорія витрат'!$A$13,IF(H240='Категорія витрат'!$B$14,'Категорія витрат'!$A$14,IF(H240='Категорія витрат'!$B$15,'Категорія витрат'!$A$15,IF(H240='Категорія витрат'!$B$16,'Категорія витрат'!$A$16,IF(H240='Категорія витрат'!$B$17,'Категорія витрат'!$A$17,IF(H240='Категорія витрат'!$B$18,'Категорія витрат'!$A$18,IF(H240='Категорія витрат'!$B$19,'Категорія витрат'!$A$19,IF(H240='Категорія витрат'!$B$20,'Категорія витрат'!$A$20,IF(H240='Категорія витрат'!$B$21,'Категорія витрат'!$A$21,IF(H240='Категорія витрат'!$B$22,'Категорія витрат'!$A$22,IF(H240='Категорія витрат'!$B$23,'Категорія витрат'!$A$23,IF(H240='Категорія витрат'!$B$24,'Категорія витрат'!$A$24,IF(H240='Категорія витрат'!$B$25,'Категорія витрат'!$A$25,IF(H240='Категорія витрат'!$B$26,'Категорія витрат'!$A$26,IF(H240='Категорія витрат'!$B$27,'Категорія витрат'!$A$27,IF(H240='Категорія витрат'!$B$28,'Категорія витрат'!$A$28,IF(H240='Категорія витрат'!$B$29,'Категорія витрат'!$A$29,IF(H240='Категорія витрат'!$B$30,'Категорія витрат'!$A$30,IF(H240='Категорія витрат'!$B$31,'Категорія витрат'!$A$31,""))))))))))))))))))))))))))))))</f>
        <v/>
      </c>
      <c r="H240" s="837"/>
      <c r="I240" s="568"/>
      <c r="J240" s="71"/>
      <c r="K240" s="166">
        <f t="shared" si="49"/>
        <v>0</v>
      </c>
      <c r="L240" s="563"/>
      <c r="M240" s="564"/>
      <c r="N240" s="71">
        <f t="shared" si="50"/>
        <v>0</v>
      </c>
      <c r="O240" s="835">
        <f>IF(I240='Категорія витрат'!$G$2,ROUND(N240*0.22,2),IF(I240='Категорія витрат'!$G$4,ROUND(N240*0.22,2),IF(I240='Категорія витрат'!$G$5,ROUND(N240*0.22,2),IF(I240='Категорія витрат'!$G$3,ROUND(N240*0.0841,2),0))))</f>
        <v>0</v>
      </c>
      <c r="P240" s="565">
        <f t="shared" si="51"/>
        <v>0</v>
      </c>
      <c r="Q240" s="75"/>
      <c r="R240" s="75"/>
      <c r="S240" s="75"/>
      <c r="T240" s="75"/>
      <c r="U240" s="75"/>
      <c r="V240" s="75"/>
      <c r="W240" s="75"/>
      <c r="X240" s="76"/>
      <c r="Y240" s="76"/>
      <c r="Z240" s="76"/>
      <c r="AA240" s="76"/>
      <c r="AB240" s="76"/>
      <c r="AC240" s="167">
        <f t="shared" si="40"/>
        <v>0</v>
      </c>
      <c r="AD240" s="167">
        <f t="shared" si="41"/>
        <v>0</v>
      </c>
      <c r="AE240" s="167">
        <f t="shared" si="42"/>
        <v>0</v>
      </c>
      <c r="AF240" s="167">
        <f t="shared" si="43"/>
        <v>0</v>
      </c>
      <c r="AG240" s="167">
        <f t="shared" si="44"/>
        <v>0</v>
      </c>
      <c r="AH240" s="167">
        <f t="shared" si="45"/>
        <v>0</v>
      </c>
      <c r="AI240" s="167">
        <f t="shared" si="46"/>
        <v>0</v>
      </c>
      <c r="AJ240" s="167">
        <f t="shared" si="47"/>
        <v>0</v>
      </c>
      <c r="AK240" s="76"/>
      <c r="AL240" s="76"/>
      <c r="AM240" s="35"/>
    </row>
    <row r="241" spans="1:39" hidden="1">
      <c r="A241" s="20">
        <v>237</v>
      </c>
      <c r="B241" s="560" t="str">
        <f t="shared" si="48"/>
        <v>Альянс</v>
      </c>
      <c r="C241" s="561" t="s">
        <v>695</v>
      </c>
      <c r="D241" s="905"/>
      <c r="E241" s="905"/>
      <c r="F241" s="933"/>
      <c r="G241" s="562" t="str">
        <f>IF(H241='Категорія витрат'!$B$2,'Категорія витрат'!$A$2,IF(H241='Категорія витрат'!$B$3,'Категорія витрат'!$A$3,IF(H241='Категорія витрат'!$B$4,'Категорія витрат'!$A$4,IF(H241='Категорія витрат'!$B$5,'Категорія витрат'!$A$5,IF(H241='Категорія витрат'!$B$6,'Категорія витрат'!$A$6,IF(H241='Категорія витрат'!$B$7,'Категорія витрат'!$A$7,IF(H241='Категорія витрат'!$B$8,'Категорія витрат'!$A$8,IF(H241='Категорія витрат'!$B$9,'Категорія витрат'!$A$9,IF(H241='Категорія витрат'!$B$10,'Категорія витрат'!$A$10,IF(H241='Категорія витрат'!$B$11,'Категорія витрат'!$A$11,IF(H241='Категорія витрат'!$B$12,'Категорія витрат'!$A$12,IF(H241='Категорія витрат'!$B$13,'Категорія витрат'!$A$13,IF(H241='Категорія витрат'!$B$14,'Категорія витрат'!$A$14,IF(H241='Категорія витрат'!$B$15,'Категорія витрат'!$A$15,IF(H241='Категорія витрат'!$B$16,'Категорія витрат'!$A$16,IF(H241='Категорія витрат'!$B$17,'Категорія витрат'!$A$17,IF(H241='Категорія витрат'!$B$18,'Категорія витрат'!$A$18,IF(H241='Категорія витрат'!$B$19,'Категорія витрат'!$A$19,IF(H241='Категорія витрат'!$B$20,'Категорія витрат'!$A$20,IF(H241='Категорія витрат'!$B$21,'Категорія витрат'!$A$21,IF(H241='Категорія витрат'!$B$22,'Категорія витрат'!$A$22,IF(H241='Категорія витрат'!$B$23,'Категорія витрат'!$A$23,IF(H241='Категорія витрат'!$B$24,'Категорія витрат'!$A$24,IF(H241='Категорія витрат'!$B$25,'Категорія витрат'!$A$25,IF(H241='Категорія витрат'!$B$26,'Категорія витрат'!$A$26,IF(H241='Категорія витрат'!$B$27,'Категорія витрат'!$A$27,IF(H241='Категорія витрат'!$B$28,'Категорія витрат'!$A$28,IF(H241='Категорія витрат'!$B$29,'Категорія витрат'!$A$29,IF(H241='Категорія витрат'!$B$30,'Категорія витрат'!$A$30,IF(H241='Категорія витрат'!$B$31,'Категорія витрат'!$A$31,""))))))))))))))))))))))))))))))</f>
        <v/>
      </c>
      <c r="H241" s="837"/>
      <c r="I241" s="568"/>
      <c r="J241" s="71"/>
      <c r="K241" s="166">
        <f t="shared" si="49"/>
        <v>0</v>
      </c>
      <c r="L241" s="563"/>
      <c r="M241" s="564"/>
      <c r="N241" s="71">
        <f t="shared" si="50"/>
        <v>0</v>
      </c>
      <c r="O241" s="835">
        <f>IF(I241='Категорія витрат'!$G$2,ROUND(N241*0.22,2),IF(I241='Категорія витрат'!$G$4,ROUND(N241*0.22,2),IF(I241='Категорія витрат'!$G$5,ROUND(N241*0.22,2),IF(I241='Категорія витрат'!$G$3,ROUND(N241*0.0841,2),0))))</f>
        <v>0</v>
      </c>
      <c r="P241" s="565">
        <f t="shared" si="51"/>
        <v>0</v>
      </c>
      <c r="Q241" s="75"/>
      <c r="R241" s="75"/>
      <c r="S241" s="75"/>
      <c r="T241" s="75"/>
      <c r="U241" s="75"/>
      <c r="V241" s="75"/>
      <c r="W241" s="75"/>
      <c r="X241" s="76"/>
      <c r="Y241" s="76"/>
      <c r="Z241" s="76"/>
      <c r="AA241" s="76"/>
      <c r="AB241" s="76"/>
      <c r="AC241" s="167">
        <f t="shared" si="40"/>
        <v>0</v>
      </c>
      <c r="AD241" s="167">
        <f t="shared" si="41"/>
        <v>0</v>
      </c>
      <c r="AE241" s="167">
        <f t="shared" si="42"/>
        <v>0</v>
      </c>
      <c r="AF241" s="167">
        <f t="shared" si="43"/>
        <v>0</v>
      </c>
      <c r="AG241" s="167">
        <f t="shared" si="44"/>
        <v>0</v>
      </c>
      <c r="AH241" s="167">
        <f t="shared" si="45"/>
        <v>0</v>
      </c>
      <c r="AI241" s="167">
        <f t="shared" si="46"/>
        <v>0</v>
      </c>
      <c r="AJ241" s="167">
        <f t="shared" si="47"/>
        <v>0</v>
      </c>
      <c r="AK241" s="76"/>
      <c r="AL241" s="76"/>
      <c r="AM241" s="35"/>
    </row>
    <row r="242" spans="1:39" hidden="1">
      <c r="A242" s="20">
        <v>238</v>
      </c>
      <c r="B242" s="560" t="str">
        <f t="shared" si="48"/>
        <v>Альянс</v>
      </c>
      <c r="C242" s="561" t="s">
        <v>695</v>
      </c>
      <c r="D242" s="905"/>
      <c r="E242" s="905"/>
      <c r="F242" s="933"/>
      <c r="G242" s="562" t="str">
        <f>IF(H242='Категорія витрат'!$B$2,'Категорія витрат'!$A$2,IF(H242='Категорія витрат'!$B$3,'Категорія витрат'!$A$3,IF(H242='Категорія витрат'!$B$4,'Категорія витрат'!$A$4,IF(H242='Категорія витрат'!$B$5,'Категорія витрат'!$A$5,IF(H242='Категорія витрат'!$B$6,'Категорія витрат'!$A$6,IF(H242='Категорія витрат'!$B$7,'Категорія витрат'!$A$7,IF(H242='Категорія витрат'!$B$8,'Категорія витрат'!$A$8,IF(H242='Категорія витрат'!$B$9,'Категорія витрат'!$A$9,IF(H242='Категорія витрат'!$B$10,'Категорія витрат'!$A$10,IF(H242='Категорія витрат'!$B$11,'Категорія витрат'!$A$11,IF(H242='Категорія витрат'!$B$12,'Категорія витрат'!$A$12,IF(H242='Категорія витрат'!$B$13,'Категорія витрат'!$A$13,IF(H242='Категорія витрат'!$B$14,'Категорія витрат'!$A$14,IF(H242='Категорія витрат'!$B$15,'Категорія витрат'!$A$15,IF(H242='Категорія витрат'!$B$16,'Категорія витрат'!$A$16,IF(H242='Категорія витрат'!$B$17,'Категорія витрат'!$A$17,IF(H242='Категорія витрат'!$B$18,'Категорія витрат'!$A$18,IF(H242='Категорія витрат'!$B$19,'Категорія витрат'!$A$19,IF(H242='Категорія витрат'!$B$20,'Категорія витрат'!$A$20,IF(H242='Категорія витрат'!$B$21,'Категорія витрат'!$A$21,IF(H242='Категорія витрат'!$B$22,'Категорія витрат'!$A$22,IF(H242='Категорія витрат'!$B$23,'Категорія витрат'!$A$23,IF(H242='Категорія витрат'!$B$24,'Категорія витрат'!$A$24,IF(H242='Категорія витрат'!$B$25,'Категорія витрат'!$A$25,IF(H242='Категорія витрат'!$B$26,'Категорія витрат'!$A$26,IF(H242='Категорія витрат'!$B$27,'Категорія витрат'!$A$27,IF(H242='Категорія витрат'!$B$28,'Категорія витрат'!$A$28,IF(H242='Категорія витрат'!$B$29,'Категорія витрат'!$A$29,IF(H242='Категорія витрат'!$B$30,'Категорія витрат'!$A$30,IF(H242='Категорія витрат'!$B$31,'Категорія витрат'!$A$31,""))))))))))))))))))))))))))))))</f>
        <v/>
      </c>
      <c r="H242" s="837"/>
      <c r="I242" s="568"/>
      <c r="J242" s="71"/>
      <c r="K242" s="166">
        <f t="shared" si="49"/>
        <v>0</v>
      </c>
      <c r="L242" s="563"/>
      <c r="M242" s="564"/>
      <c r="N242" s="71">
        <f t="shared" si="50"/>
        <v>0</v>
      </c>
      <c r="O242" s="835">
        <f>IF(I242='Категорія витрат'!$G$2,ROUND(N242*0.22,2),IF(I242='Категорія витрат'!$G$4,ROUND(N242*0.22,2),IF(I242='Категорія витрат'!$G$5,ROUND(N242*0.22,2),IF(I242='Категорія витрат'!$G$3,ROUND(N242*0.0841,2),0))))</f>
        <v>0</v>
      </c>
      <c r="P242" s="565">
        <f t="shared" si="51"/>
        <v>0</v>
      </c>
      <c r="Q242" s="75"/>
      <c r="R242" s="75"/>
      <c r="S242" s="75"/>
      <c r="T242" s="75"/>
      <c r="U242" s="75"/>
      <c r="V242" s="75"/>
      <c r="W242" s="75"/>
      <c r="X242" s="76"/>
      <c r="Y242" s="76"/>
      <c r="Z242" s="76"/>
      <c r="AA242" s="76"/>
      <c r="AB242" s="76"/>
      <c r="AC242" s="167">
        <f t="shared" si="40"/>
        <v>0</v>
      </c>
      <c r="AD242" s="167">
        <f t="shared" si="41"/>
        <v>0</v>
      </c>
      <c r="AE242" s="167">
        <f t="shared" si="42"/>
        <v>0</v>
      </c>
      <c r="AF242" s="167">
        <f t="shared" si="43"/>
        <v>0</v>
      </c>
      <c r="AG242" s="167">
        <f t="shared" si="44"/>
        <v>0</v>
      </c>
      <c r="AH242" s="167">
        <f t="shared" si="45"/>
        <v>0</v>
      </c>
      <c r="AI242" s="167">
        <f t="shared" si="46"/>
        <v>0</v>
      </c>
      <c r="AJ242" s="167">
        <f t="shared" si="47"/>
        <v>0</v>
      </c>
      <c r="AK242" s="76"/>
      <c r="AL242" s="76"/>
      <c r="AM242" s="35"/>
    </row>
    <row r="243" spans="1:39" hidden="1">
      <c r="A243" s="20">
        <v>239</v>
      </c>
      <c r="B243" s="560" t="str">
        <f t="shared" si="48"/>
        <v>Альянс</v>
      </c>
      <c r="C243" s="561" t="s">
        <v>695</v>
      </c>
      <c r="D243" s="905"/>
      <c r="E243" s="905"/>
      <c r="F243" s="933"/>
      <c r="G243" s="562" t="str">
        <f>IF(H243='Категорія витрат'!$B$2,'Категорія витрат'!$A$2,IF(H243='Категорія витрат'!$B$3,'Категорія витрат'!$A$3,IF(H243='Категорія витрат'!$B$4,'Категорія витрат'!$A$4,IF(H243='Категорія витрат'!$B$5,'Категорія витрат'!$A$5,IF(H243='Категорія витрат'!$B$6,'Категорія витрат'!$A$6,IF(H243='Категорія витрат'!$B$7,'Категорія витрат'!$A$7,IF(H243='Категорія витрат'!$B$8,'Категорія витрат'!$A$8,IF(H243='Категорія витрат'!$B$9,'Категорія витрат'!$A$9,IF(H243='Категорія витрат'!$B$10,'Категорія витрат'!$A$10,IF(H243='Категорія витрат'!$B$11,'Категорія витрат'!$A$11,IF(H243='Категорія витрат'!$B$12,'Категорія витрат'!$A$12,IF(H243='Категорія витрат'!$B$13,'Категорія витрат'!$A$13,IF(H243='Категорія витрат'!$B$14,'Категорія витрат'!$A$14,IF(H243='Категорія витрат'!$B$15,'Категорія витрат'!$A$15,IF(H243='Категорія витрат'!$B$16,'Категорія витрат'!$A$16,IF(H243='Категорія витрат'!$B$17,'Категорія витрат'!$A$17,IF(H243='Категорія витрат'!$B$18,'Категорія витрат'!$A$18,IF(H243='Категорія витрат'!$B$19,'Категорія витрат'!$A$19,IF(H243='Категорія витрат'!$B$20,'Категорія витрат'!$A$20,IF(H243='Категорія витрат'!$B$21,'Категорія витрат'!$A$21,IF(H243='Категорія витрат'!$B$22,'Категорія витрат'!$A$22,IF(H243='Категорія витрат'!$B$23,'Категорія витрат'!$A$23,IF(H243='Категорія витрат'!$B$24,'Категорія витрат'!$A$24,IF(H243='Категорія витрат'!$B$25,'Категорія витрат'!$A$25,IF(H243='Категорія витрат'!$B$26,'Категорія витрат'!$A$26,IF(H243='Категорія витрат'!$B$27,'Категорія витрат'!$A$27,IF(H243='Категорія витрат'!$B$28,'Категорія витрат'!$A$28,IF(H243='Категорія витрат'!$B$29,'Категорія витрат'!$A$29,IF(H243='Категорія витрат'!$B$30,'Категорія витрат'!$A$30,IF(H243='Категорія витрат'!$B$31,'Категорія витрат'!$A$31,""))))))))))))))))))))))))))))))</f>
        <v/>
      </c>
      <c r="H243" s="837"/>
      <c r="I243" s="568"/>
      <c r="J243" s="71"/>
      <c r="K243" s="166">
        <f t="shared" si="49"/>
        <v>0</v>
      </c>
      <c r="L243" s="563"/>
      <c r="M243" s="564"/>
      <c r="N243" s="71">
        <f t="shared" si="50"/>
        <v>0</v>
      </c>
      <c r="O243" s="835">
        <f>IF(I243='Категорія витрат'!$G$2,ROUND(N243*0.22,2),IF(I243='Категорія витрат'!$G$4,ROUND(N243*0.22,2),IF(I243='Категорія витрат'!$G$5,ROUND(N243*0.22,2),IF(I243='Категорія витрат'!$G$3,ROUND(N243*0.0841,2),0))))</f>
        <v>0</v>
      </c>
      <c r="P243" s="565">
        <f t="shared" si="51"/>
        <v>0</v>
      </c>
      <c r="Q243" s="75"/>
      <c r="R243" s="75"/>
      <c r="S243" s="75"/>
      <c r="T243" s="75"/>
      <c r="U243" s="75"/>
      <c r="V243" s="75"/>
      <c r="W243" s="75"/>
      <c r="X243" s="76"/>
      <c r="Y243" s="76"/>
      <c r="Z243" s="76"/>
      <c r="AA243" s="76"/>
      <c r="AB243" s="76"/>
      <c r="AC243" s="167">
        <f t="shared" si="40"/>
        <v>0</v>
      </c>
      <c r="AD243" s="167">
        <f t="shared" si="41"/>
        <v>0</v>
      </c>
      <c r="AE243" s="167">
        <f t="shared" si="42"/>
        <v>0</v>
      </c>
      <c r="AF243" s="167">
        <f t="shared" si="43"/>
        <v>0</v>
      </c>
      <c r="AG243" s="167">
        <f t="shared" si="44"/>
        <v>0</v>
      </c>
      <c r="AH243" s="167">
        <f t="shared" si="45"/>
        <v>0</v>
      </c>
      <c r="AI243" s="167">
        <f t="shared" si="46"/>
        <v>0</v>
      </c>
      <c r="AJ243" s="167">
        <f t="shared" si="47"/>
        <v>0</v>
      </c>
      <c r="AK243" s="76"/>
      <c r="AL243" s="76"/>
      <c r="AM243" s="35"/>
    </row>
    <row r="244" spans="1:39" hidden="1">
      <c r="A244" s="20">
        <v>240</v>
      </c>
      <c r="B244" s="560" t="str">
        <f t="shared" si="48"/>
        <v>Альянс</v>
      </c>
      <c r="C244" s="561" t="s">
        <v>695</v>
      </c>
      <c r="D244" s="905"/>
      <c r="E244" s="905"/>
      <c r="F244" s="933"/>
      <c r="G244" s="562" t="str">
        <f>IF(H244='Категорія витрат'!$B$2,'Категорія витрат'!$A$2,IF(H244='Категорія витрат'!$B$3,'Категорія витрат'!$A$3,IF(H244='Категорія витрат'!$B$4,'Категорія витрат'!$A$4,IF(H244='Категорія витрат'!$B$5,'Категорія витрат'!$A$5,IF(H244='Категорія витрат'!$B$6,'Категорія витрат'!$A$6,IF(H244='Категорія витрат'!$B$7,'Категорія витрат'!$A$7,IF(H244='Категорія витрат'!$B$8,'Категорія витрат'!$A$8,IF(H244='Категорія витрат'!$B$9,'Категорія витрат'!$A$9,IF(H244='Категорія витрат'!$B$10,'Категорія витрат'!$A$10,IF(H244='Категорія витрат'!$B$11,'Категорія витрат'!$A$11,IF(H244='Категорія витрат'!$B$12,'Категорія витрат'!$A$12,IF(H244='Категорія витрат'!$B$13,'Категорія витрат'!$A$13,IF(H244='Категорія витрат'!$B$14,'Категорія витрат'!$A$14,IF(H244='Категорія витрат'!$B$15,'Категорія витрат'!$A$15,IF(H244='Категорія витрат'!$B$16,'Категорія витрат'!$A$16,IF(H244='Категорія витрат'!$B$17,'Категорія витрат'!$A$17,IF(H244='Категорія витрат'!$B$18,'Категорія витрат'!$A$18,IF(H244='Категорія витрат'!$B$19,'Категорія витрат'!$A$19,IF(H244='Категорія витрат'!$B$20,'Категорія витрат'!$A$20,IF(H244='Категорія витрат'!$B$21,'Категорія витрат'!$A$21,IF(H244='Категорія витрат'!$B$22,'Категорія витрат'!$A$22,IF(H244='Категорія витрат'!$B$23,'Категорія витрат'!$A$23,IF(H244='Категорія витрат'!$B$24,'Категорія витрат'!$A$24,IF(H244='Категорія витрат'!$B$25,'Категорія витрат'!$A$25,IF(H244='Категорія витрат'!$B$26,'Категорія витрат'!$A$26,IF(H244='Категорія витрат'!$B$27,'Категорія витрат'!$A$27,IF(H244='Категорія витрат'!$B$28,'Категорія витрат'!$A$28,IF(H244='Категорія витрат'!$B$29,'Категорія витрат'!$A$29,IF(H244='Категорія витрат'!$B$30,'Категорія витрат'!$A$30,IF(H244='Категорія витрат'!$B$31,'Категорія витрат'!$A$31,""))))))))))))))))))))))))))))))</f>
        <v/>
      </c>
      <c r="H244" s="837"/>
      <c r="I244" s="568"/>
      <c r="J244" s="71"/>
      <c r="K244" s="166">
        <f t="shared" si="49"/>
        <v>0</v>
      </c>
      <c r="L244" s="563"/>
      <c r="M244" s="564"/>
      <c r="N244" s="71">
        <f t="shared" si="50"/>
        <v>0</v>
      </c>
      <c r="O244" s="835">
        <f>IF(I244='Категорія витрат'!$G$2,ROUND(N244*0.22,2),IF(I244='Категорія витрат'!$G$4,ROUND(N244*0.22,2),IF(I244='Категорія витрат'!$G$5,ROUND(N244*0.22,2),IF(I244='Категорія витрат'!$G$3,ROUND(N244*0.0841,2),0))))</f>
        <v>0</v>
      </c>
      <c r="P244" s="565">
        <f t="shared" si="51"/>
        <v>0</v>
      </c>
      <c r="Q244" s="75"/>
      <c r="R244" s="75"/>
      <c r="S244" s="75"/>
      <c r="T244" s="75"/>
      <c r="U244" s="75"/>
      <c r="V244" s="75"/>
      <c r="W244" s="75"/>
      <c r="X244" s="76"/>
      <c r="Y244" s="76"/>
      <c r="Z244" s="76"/>
      <c r="AA244" s="76"/>
      <c r="AB244" s="76"/>
      <c r="AC244" s="167">
        <f t="shared" si="40"/>
        <v>0</v>
      </c>
      <c r="AD244" s="167">
        <f t="shared" si="41"/>
        <v>0</v>
      </c>
      <c r="AE244" s="167">
        <f t="shared" si="42"/>
        <v>0</v>
      </c>
      <c r="AF244" s="167">
        <f t="shared" si="43"/>
        <v>0</v>
      </c>
      <c r="AG244" s="167">
        <f t="shared" si="44"/>
        <v>0</v>
      </c>
      <c r="AH244" s="167">
        <f t="shared" si="45"/>
        <v>0</v>
      </c>
      <c r="AI244" s="167">
        <f t="shared" si="46"/>
        <v>0</v>
      </c>
      <c r="AJ244" s="167">
        <f t="shared" si="47"/>
        <v>0</v>
      </c>
      <c r="AK244" s="76"/>
      <c r="AL244" s="76"/>
      <c r="AM244" s="35"/>
    </row>
    <row r="245" spans="1:39" hidden="1">
      <c r="A245" s="20">
        <v>241</v>
      </c>
      <c r="B245" s="560" t="str">
        <f t="shared" si="48"/>
        <v>Альянс</v>
      </c>
      <c r="C245" s="561" t="s">
        <v>695</v>
      </c>
      <c r="D245" s="905"/>
      <c r="E245" s="905"/>
      <c r="F245" s="933"/>
      <c r="G245" s="562" t="str">
        <f>IF(H245='Категорія витрат'!$B$2,'Категорія витрат'!$A$2,IF(H245='Категорія витрат'!$B$3,'Категорія витрат'!$A$3,IF(H245='Категорія витрат'!$B$4,'Категорія витрат'!$A$4,IF(H245='Категорія витрат'!$B$5,'Категорія витрат'!$A$5,IF(H245='Категорія витрат'!$B$6,'Категорія витрат'!$A$6,IF(H245='Категорія витрат'!$B$7,'Категорія витрат'!$A$7,IF(H245='Категорія витрат'!$B$8,'Категорія витрат'!$A$8,IF(H245='Категорія витрат'!$B$9,'Категорія витрат'!$A$9,IF(H245='Категорія витрат'!$B$10,'Категорія витрат'!$A$10,IF(H245='Категорія витрат'!$B$11,'Категорія витрат'!$A$11,IF(H245='Категорія витрат'!$B$12,'Категорія витрат'!$A$12,IF(H245='Категорія витрат'!$B$13,'Категорія витрат'!$A$13,IF(H245='Категорія витрат'!$B$14,'Категорія витрат'!$A$14,IF(H245='Категорія витрат'!$B$15,'Категорія витрат'!$A$15,IF(H245='Категорія витрат'!$B$16,'Категорія витрат'!$A$16,IF(H245='Категорія витрат'!$B$17,'Категорія витрат'!$A$17,IF(H245='Категорія витрат'!$B$18,'Категорія витрат'!$A$18,IF(H245='Категорія витрат'!$B$19,'Категорія витрат'!$A$19,IF(H245='Категорія витрат'!$B$20,'Категорія витрат'!$A$20,IF(H245='Категорія витрат'!$B$21,'Категорія витрат'!$A$21,IF(H245='Категорія витрат'!$B$22,'Категорія витрат'!$A$22,IF(H245='Категорія витрат'!$B$23,'Категорія витрат'!$A$23,IF(H245='Категорія витрат'!$B$24,'Категорія витрат'!$A$24,IF(H245='Категорія витрат'!$B$25,'Категорія витрат'!$A$25,IF(H245='Категорія витрат'!$B$26,'Категорія витрат'!$A$26,IF(H245='Категорія витрат'!$B$27,'Категорія витрат'!$A$27,IF(H245='Категорія витрат'!$B$28,'Категорія витрат'!$A$28,IF(H245='Категорія витрат'!$B$29,'Категорія витрат'!$A$29,IF(H245='Категорія витрат'!$B$30,'Категорія витрат'!$A$30,IF(H245='Категорія витрат'!$B$31,'Категорія витрат'!$A$31,""))))))))))))))))))))))))))))))</f>
        <v/>
      </c>
      <c r="H245" s="837"/>
      <c r="I245" s="568"/>
      <c r="J245" s="71"/>
      <c r="K245" s="166">
        <f t="shared" si="49"/>
        <v>0</v>
      </c>
      <c r="L245" s="563"/>
      <c r="M245" s="564"/>
      <c r="N245" s="71">
        <f t="shared" si="50"/>
        <v>0</v>
      </c>
      <c r="O245" s="835">
        <f>IF(I245='Категорія витрат'!$G$2,ROUND(N245*0.22,2),IF(I245='Категорія витрат'!$G$4,ROUND(N245*0.22,2),IF(I245='Категорія витрат'!$G$5,ROUND(N245*0.22,2),IF(I245='Категорія витрат'!$G$3,ROUND(N245*0.0841,2),0))))</f>
        <v>0</v>
      </c>
      <c r="P245" s="565">
        <f t="shared" si="51"/>
        <v>0</v>
      </c>
      <c r="Q245" s="75"/>
      <c r="R245" s="75"/>
      <c r="S245" s="75"/>
      <c r="T245" s="75"/>
      <c r="U245" s="75"/>
      <c r="V245" s="75"/>
      <c r="W245" s="75"/>
      <c r="X245" s="76"/>
      <c r="Y245" s="76"/>
      <c r="Z245" s="76"/>
      <c r="AA245" s="76"/>
      <c r="AB245" s="76"/>
      <c r="AC245" s="167">
        <f t="shared" si="40"/>
        <v>0</v>
      </c>
      <c r="AD245" s="167">
        <f t="shared" si="41"/>
        <v>0</v>
      </c>
      <c r="AE245" s="167">
        <f t="shared" si="42"/>
        <v>0</v>
      </c>
      <c r="AF245" s="167">
        <f t="shared" si="43"/>
        <v>0</v>
      </c>
      <c r="AG245" s="167">
        <f t="shared" si="44"/>
        <v>0</v>
      </c>
      <c r="AH245" s="167">
        <f t="shared" si="45"/>
        <v>0</v>
      </c>
      <c r="AI245" s="167">
        <f t="shared" si="46"/>
        <v>0</v>
      </c>
      <c r="AJ245" s="167">
        <f t="shared" si="47"/>
        <v>0</v>
      </c>
      <c r="AK245" s="76"/>
      <c r="AL245" s="76"/>
      <c r="AM245" s="35"/>
    </row>
    <row r="246" spans="1:39" hidden="1">
      <c r="A246" s="20">
        <v>242</v>
      </c>
      <c r="B246" s="560" t="str">
        <f t="shared" si="48"/>
        <v>Альянс</v>
      </c>
      <c r="C246" s="561" t="s">
        <v>695</v>
      </c>
      <c r="D246" s="905"/>
      <c r="E246" s="905"/>
      <c r="F246" s="933"/>
      <c r="G246" s="562" t="str">
        <f>IF(H246='Категорія витрат'!$B$2,'Категорія витрат'!$A$2,IF(H246='Категорія витрат'!$B$3,'Категорія витрат'!$A$3,IF(H246='Категорія витрат'!$B$4,'Категорія витрат'!$A$4,IF(H246='Категорія витрат'!$B$5,'Категорія витрат'!$A$5,IF(H246='Категорія витрат'!$B$6,'Категорія витрат'!$A$6,IF(H246='Категорія витрат'!$B$7,'Категорія витрат'!$A$7,IF(H246='Категорія витрат'!$B$8,'Категорія витрат'!$A$8,IF(H246='Категорія витрат'!$B$9,'Категорія витрат'!$A$9,IF(H246='Категорія витрат'!$B$10,'Категорія витрат'!$A$10,IF(H246='Категорія витрат'!$B$11,'Категорія витрат'!$A$11,IF(H246='Категорія витрат'!$B$12,'Категорія витрат'!$A$12,IF(H246='Категорія витрат'!$B$13,'Категорія витрат'!$A$13,IF(H246='Категорія витрат'!$B$14,'Категорія витрат'!$A$14,IF(H246='Категорія витрат'!$B$15,'Категорія витрат'!$A$15,IF(H246='Категорія витрат'!$B$16,'Категорія витрат'!$A$16,IF(H246='Категорія витрат'!$B$17,'Категорія витрат'!$A$17,IF(H246='Категорія витрат'!$B$18,'Категорія витрат'!$A$18,IF(H246='Категорія витрат'!$B$19,'Категорія витрат'!$A$19,IF(H246='Категорія витрат'!$B$20,'Категорія витрат'!$A$20,IF(H246='Категорія витрат'!$B$21,'Категорія витрат'!$A$21,IF(H246='Категорія витрат'!$B$22,'Категорія витрат'!$A$22,IF(H246='Категорія витрат'!$B$23,'Категорія витрат'!$A$23,IF(H246='Категорія витрат'!$B$24,'Категорія витрат'!$A$24,IF(H246='Категорія витрат'!$B$25,'Категорія витрат'!$A$25,IF(H246='Категорія витрат'!$B$26,'Категорія витрат'!$A$26,IF(H246='Категорія витрат'!$B$27,'Категорія витрат'!$A$27,IF(H246='Категорія витрат'!$B$28,'Категорія витрат'!$A$28,IF(H246='Категорія витрат'!$B$29,'Категорія витрат'!$A$29,IF(H246='Категорія витрат'!$B$30,'Категорія витрат'!$A$30,IF(H246='Категорія витрат'!$B$31,'Категорія витрат'!$A$31,""))))))))))))))))))))))))))))))</f>
        <v/>
      </c>
      <c r="H246" s="837"/>
      <c r="I246" s="568"/>
      <c r="J246" s="71"/>
      <c r="K246" s="166">
        <f t="shared" si="49"/>
        <v>0</v>
      </c>
      <c r="L246" s="563"/>
      <c r="M246" s="564"/>
      <c r="N246" s="71">
        <f t="shared" si="50"/>
        <v>0</v>
      </c>
      <c r="O246" s="835">
        <f>IF(I246='Категорія витрат'!$G$2,ROUND(N246*0.22,2),IF(I246='Категорія витрат'!$G$4,ROUND(N246*0.22,2),IF(I246='Категорія витрат'!$G$5,ROUND(N246*0.22,2),IF(I246='Категорія витрат'!$G$3,ROUND(N246*0.0841,2),0))))</f>
        <v>0</v>
      </c>
      <c r="P246" s="565">
        <f t="shared" si="51"/>
        <v>0</v>
      </c>
      <c r="Q246" s="75"/>
      <c r="R246" s="75"/>
      <c r="S246" s="75"/>
      <c r="T246" s="75"/>
      <c r="U246" s="75"/>
      <c r="V246" s="75"/>
      <c r="W246" s="75"/>
      <c r="X246" s="76"/>
      <c r="Y246" s="76"/>
      <c r="Z246" s="76"/>
      <c r="AA246" s="76"/>
      <c r="AB246" s="76"/>
      <c r="AC246" s="167">
        <f t="shared" si="40"/>
        <v>0</v>
      </c>
      <c r="AD246" s="167">
        <f t="shared" si="41"/>
        <v>0</v>
      </c>
      <c r="AE246" s="167">
        <f t="shared" si="42"/>
        <v>0</v>
      </c>
      <c r="AF246" s="167">
        <f t="shared" si="43"/>
        <v>0</v>
      </c>
      <c r="AG246" s="167">
        <f t="shared" si="44"/>
        <v>0</v>
      </c>
      <c r="AH246" s="167">
        <f t="shared" si="45"/>
        <v>0</v>
      </c>
      <c r="AI246" s="167">
        <f t="shared" si="46"/>
        <v>0</v>
      </c>
      <c r="AJ246" s="167">
        <f t="shared" si="47"/>
        <v>0</v>
      </c>
      <c r="AK246" s="76"/>
      <c r="AL246" s="76"/>
      <c r="AM246" s="35"/>
    </row>
    <row r="247" spans="1:39" hidden="1">
      <c r="A247" s="20">
        <v>243</v>
      </c>
      <c r="B247" s="560" t="str">
        <f t="shared" si="48"/>
        <v>Альянс</v>
      </c>
      <c r="C247" s="561" t="s">
        <v>695</v>
      </c>
      <c r="D247" s="905"/>
      <c r="E247" s="905"/>
      <c r="F247" s="933"/>
      <c r="G247" s="562" t="str">
        <f>IF(H247='Категорія витрат'!$B$2,'Категорія витрат'!$A$2,IF(H247='Категорія витрат'!$B$3,'Категорія витрат'!$A$3,IF(H247='Категорія витрат'!$B$4,'Категорія витрат'!$A$4,IF(H247='Категорія витрат'!$B$5,'Категорія витрат'!$A$5,IF(H247='Категорія витрат'!$B$6,'Категорія витрат'!$A$6,IF(H247='Категорія витрат'!$B$7,'Категорія витрат'!$A$7,IF(H247='Категорія витрат'!$B$8,'Категорія витрат'!$A$8,IF(H247='Категорія витрат'!$B$9,'Категорія витрат'!$A$9,IF(H247='Категорія витрат'!$B$10,'Категорія витрат'!$A$10,IF(H247='Категорія витрат'!$B$11,'Категорія витрат'!$A$11,IF(H247='Категорія витрат'!$B$12,'Категорія витрат'!$A$12,IF(H247='Категорія витрат'!$B$13,'Категорія витрат'!$A$13,IF(H247='Категорія витрат'!$B$14,'Категорія витрат'!$A$14,IF(H247='Категорія витрат'!$B$15,'Категорія витрат'!$A$15,IF(H247='Категорія витрат'!$B$16,'Категорія витрат'!$A$16,IF(H247='Категорія витрат'!$B$17,'Категорія витрат'!$A$17,IF(H247='Категорія витрат'!$B$18,'Категорія витрат'!$A$18,IF(H247='Категорія витрат'!$B$19,'Категорія витрат'!$A$19,IF(H247='Категорія витрат'!$B$20,'Категорія витрат'!$A$20,IF(H247='Категорія витрат'!$B$21,'Категорія витрат'!$A$21,IF(H247='Категорія витрат'!$B$22,'Категорія витрат'!$A$22,IF(H247='Категорія витрат'!$B$23,'Категорія витрат'!$A$23,IF(H247='Категорія витрат'!$B$24,'Категорія витрат'!$A$24,IF(H247='Категорія витрат'!$B$25,'Категорія витрат'!$A$25,IF(H247='Категорія витрат'!$B$26,'Категорія витрат'!$A$26,IF(H247='Категорія витрат'!$B$27,'Категорія витрат'!$A$27,IF(H247='Категорія витрат'!$B$28,'Категорія витрат'!$A$28,IF(H247='Категорія витрат'!$B$29,'Категорія витрат'!$A$29,IF(H247='Категорія витрат'!$B$30,'Категорія витрат'!$A$30,IF(H247='Категорія витрат'!$B$31,'Категорія витрат'!$A$31,""))))))))))))))))))))))))))))))</f>
        <v/>
      </c>
      <c r="H247" s="837"/>
      <c r="I247" s="568"/>
      <c r="J247" s="71"/>
      <c r="K247" s="166">
        <f t="shared" si="49"/>
        <v>0</v>
      </c>
      <c r="L247" s="563"/>
      <c r="M247" s="564"/>
      <c r="N247" s="71">
        <f t="shared" si="50"/>
        <v>0</v>
      </c>
      <c r="O247" s="835">
        <f>IF(I247='Категорія витрат'!$G$2,ROUND(N247*0.22,2),IF(I247='Категорія витрат'!$G$4,ROUND(N247*0.22,2),IF(I247='Категорія витрат'!$G$5,ROUND(N247*0.22,2),IF(I247='Категорія витрат'!$G$3,ROUND(N247*0.0841,2),0))))</f>
        <v>0</v>
      </c>
      <c r="P247" s="565">
        <f t="shared" si="51"/>
        <v>0</v>
      </c>
      <c r="Q247" s="75"/>
      <c r="R247" s="75"/>
      <c r="S247" s="75"/>
      <c r="T247" s="75"/>
      <c r="U247" s="75"/>
      <c r="V247" s="75"/>
      <c r="W247" s="75"/>
      <c r="X247" s="76"/>
      <c r="Y247" s="76"/>
      <c r="Z247" s="76"/>
      <c r="AA247" s="76"/>
      <c r="AB247" s="76"/>
      <c r="AC247" s="167">
        <f t="shared" si="40"/>
        <v>0</v>
      </c>
      <c r="AD247" s="167">
        <f t="shared" si="41"/>
        <v>0</v>
      </c>
      <c r="AE247" s="167">
        <f t="shared" si="42"/>
        <v>0</v>
      </c>
      <c r="AF247" s="167">
        <f t="shared" si="43"/>
        <v>0</v>
      </c>
      <c r="AG247" s="167">
        <f t="shared" si="44"/>
        <v>0</v>
      </c>
      <c r="AH247" s="167">
        <f t="shared" si="45"/>
        <v>0</v>
      </c>
      <c r="AI247" s="167">
        <f t="shared" si="46"/>
        <v>0</v>
      </c>
      <c r="AJ247" s="167">
        <f t="shared" si="47"/>
        <v>0</v>
      </c>
      <c r="AK247" s="76"/>
      <c r="AL247" s="76"/>
      <c r="AM247" s="35"/>
    </row>
    <row r="248" spans="1:39" hidden="1">
      <c r="A248" s="20">
        <v>244</v>
      </c>
      <c r="B248" s="560" t="str">
        <f t="shared" si="48"/>
        <v>Альянс</v>
      </c>
      <c r="C248" s="561" t="s">
        <v>695</v>
      </c>
      <c r="D248" s="905"/>
      <c r="E248" s="905"/>
      <c r="F248" s="933"/>
      <c r="G248" s="562" t="str">
        <f>IF(H248='Категорія витрат'!$B$2,'Категорія витрат'!$A$2,IF(H248='Категорія витрат'!$B$3,'Категорія витрат'!$A$3,IF(H248='Категорія витрат'!$B$4,'Категорія витрат'!$A$4,IF(H248='Категорія витрат'!$B$5,'Категорія витрат'!$A$5,IF(H248='Категорія витрат'!$B$6,'Категорія витрат'!$A$6,IF(H248='Категорія витрат'!$B$7,'Категорія витрат'!$A$7,IF(H248='Категорія витрат'!$B$8,'Категорія витрат'!$A$8,IF(H248='Категорія витрат'!$B$9,'Категорія витрат'!$A$9,IF(H248='Категорія витрат'!$B$10,'Категорія витрат'!$A$10,IF(H248='Категорія витрат'!$B$11,'Категорія витрат'!$A$11,IF(H248='Категорія витрат'!$B$12,'Категорія витрат'!$A$12,IF(H248='Категорія витрат'!$B$13,'Категорія витрат'!$A$13,IF(H248='Категорія витрат'!$B$14,'Категорія витрат'!$A$14,IF(H248='Категорія витрат'!$B$15,'Категорія витрат'!$A$15,IF(H248='Категорія витрат'!$B$16,'Категорія витрат'!$A$16,IF(H248='Категорія витрат'!$B$17,'Категорія витрат'!$A$17,IF(H248='Категорія витрат'!$B$18,'Категорія витрат'!$A$18,IF(H248='Категорія витрат'!$B$19,'Категорія витрат'!$A$19,IF(H248='Категорія витрат'!$B$20,'Категорія витрат'!$A$20,IF(H248='Категорія витрат'!$B$21,'Категорія витрат'!$A$21,IF(H248='Категорія витрат'!$B$22,'Категорія витрат'!$A$22,IF(H248='Категорія витрат'!$B$23,'Категорія витрат'!$A$23,IF(H248='Категорія витрат'!$B$24,'Категорія витрат'!$A$24,IF(H248='Категорія витрат'!$B$25,'Категорія витрат'!$A$25,IF(H248='Категорія витрат'!$B$26,'Категорія витрат'!$A$26,IF(H248='Категорія витрат'!$B$27,'Категорія витрат'!$A$27,IF(H248='Категорія витрат'!$B$28,'Категорія витрат'!$A$28,IF(H248='Категорія витрат'!$B$29,'Категорія витрат'!$A$29,IF(H248='Категорія витрат'!$B$30,'Категорія витрат'!$A$30,IF(H248='Категорія витрат'!$B$31,'Категорія витрат'!$A$31,""))))))))))))))))))))))))))))))</f>
        <v/>
      </c>
      <c r="H248" s="837"/>
      <c r="I248" s="568"/>
      <c r="J248" s="71"/>
      <c r="K248" s="166">
        <f t="shared" si="49"/>
        <v>0</v>
      </c>
      <c r="L248" s="563"/>
      <c r="M248" s="564"/>
      <c r="N248" s="71">
        <f t="shared" si="50"/>
        <v>0</v>
      </c>
      <c r="O248" s="835">
        <f>IF(I248='Категорія витрат'!$G$2,ROUND(N248*0.22,2),IF(I248='Категорія витрат'!$G$4,ROUND(N248*0.22,2),IF(I248='Категорія витрат'!$G$5,ROUND(N248*0.22,2),IF(I248='Категорія витрат'!$G$3,ROUND(N248*0.0841,2),0))))</f>
        <v>0</v>
      </c>
      <c r="P248" s="565">
        <f t="shared" si="51"/>
        <v>0</v>
      </c>
      <c r="Q248" s="75"/>
      <c r="R248" s="75"/>
      <c r="S248" s="75"/>
      <c r="T248" s="75"/>
      <c r="U248" s="75"/>
      <c r="V248" s="75"/>
      <c r="W248" s="75"/>
      <c r="X248" s="76"/>
      <c r="Y248" s="76"/>
      <c r="Z248" s="76"/>
      <c r="AA248" s="76"/>
      <c r="AB248" s="76"/>
      <c r="AC248" s="167">
        <f t="shared" si="40"/>
        <v>0</v>
      </c>
      <c r="AD248" s="167">
        <f t="shared" si="41"/>
        <v>0</v>
      </c>
      <c r="AE248" s="167">
        <f t="shared" si="42"/>
        <v>0</v>
      </c>
      <c r="AF248" s="167">
        <f t="shared" si="43"/>
        <v>0</v>
      </c>
      <c r="AG248" s="167">
        <f t="shared" si="44"/>
        <v>0</v>
      </c>
      <c r="AH248" s="167">
        <f t="shared" si="45"/>
        <v>0</v>
      </c>
      <c r="AI248" s="167">
        <f t="shared" si="46"/>
        <v>0</v>
      </c>
      <c r="AJ248" s="167">
        <f t="shared" si="47"/>
        <v>0</v>
      </c>
      <c r="AK248" s="76"/>
      <c r="AL248" s="76"/>
      <c r="AM248" s="35"/>
    </row>
    <row r="249" spans="1:39" hidden="1">
      <c r="A249" s="20">
        <v>245</v>
      </c>
      <c r="B249" s="560" t="str">
        <f t="shared" si="48"/>
        <v>Альянс</v>
      </c>
      <c r="C249" s="561" t="s">
        <v>695</v>
      </c>
      <c r="D249" s="905"/>
      <c r="E249" s="905"/>
      <c r="F249" s="933"/>
      <c r="G249" s="562" t="str">
        <f>IF(H249='Категорія витрат'!$B$2,'Категорія витрат'!$A$2,IF(H249='Категорія витрат'!$B$3,'Категорія витрат'!$A$3,IF(H249='Категорія витрат'!$B$4,'Категорія витрат'!$A$4,IF(H249='Категорія витрат'!$B$5,'Категорія витрат'!$A$5,IF(H249='Категорія витрат'!$B$6,'Категорія витрат'!$A$6,IF(H249='Категорія витрат'!$B$7,'Категорія витрат'!$A$7,IF(H249='Категорія витрат'!$B$8,'Категорія витрат'!$A$8,IF(H249='Категорія витрат'!$B$9,'Категорія витрат'!$A$9,IF(H249='Категорія витрат'!$B$10,'Категорія витрат'!$A$10,IF(H249='Категорія витрат'!$B$11,'Категорія витрат'!$A$11,IF(H249='Категорія витрат'!$B$12,'Категорія витрат'!$A$12,IF(H249='Категорія витрат'!$B$13,'Категорія витрат'!$A$13,IF(H249='Категорія витрат'!$B$14,'Категорія витрат'!$A$14,IF(H249='Категорія витрат'!$B$15,'Категорія витрат'!$A$15,IF(H249='Категорія витрат'!$B$16,'Категорія витрат'!$A$16,IF(H249='Категорія витрат'!$B$17,'Категорія витрат'!$A$17,IF(H249='Категорія витрат'!$B$18,'Категорія витрат'!$A$18,IF(H249='Категорія витрат'!$B$19,'Категорія витрат'!$A$19,IF(H249='Категорія витрат'!$B$20,'Категорія витрат'!$A$20,IF(H249='Категорія витрат'!$B$21,'Категорія витрат'!$A$21,IF(H249='Категорія витрат'!$B$22,'Категорія витрат'!$A$22,IF(H249='Категорія витрат'!$B$23,'Категорія витрат'!$A$23,IF(H249='Категорія витрат'!$B$24,'Категорія витрат'!$A$24,IF(H249='Категорія витрат'!$B$25,'Категорія витрат'!$A$25,IF(H249='Категорія витрат'!$B$26,'Категорія витрат'!$A$26,IF(H249='Категорія витрат'!$B$27,'Категорія витрат'!$A$27,IF(H249='Категорія витрат'!$B$28,'Категорія витрат'!$A$28,IF(H249='Категорія витрат'!$B$29,'Категорія витрат'!$A$29,IF(H249='Категорія витрат'!$B$30,'Категорія витрат'!$A$30,IF(H249='Категорія витрат'!$B$31,'Категорія витрат'!$A$31,""))))))))))))))))))))))))))))))</f>
        <v/>
      </c>
      <c r="H249" s="837"/>
      <c r="I249" s="568"/>
      <c r="J249" s="71"/>
      <c r="K249" s="166">
        <f t="shared" si="49"/>
        <v>0</v>
      </c>
      <c r="L249" s="563"/>
      <c r="M249" s="564"/>
      <c r="N249" s="71">
        <f t="shared" si="50"/>
        <v>0</v>
      </c>
      <c r="O249" s="835">
        <f>IF(I249='Категорія витрат'!$G$2,ROUND(N249*0.22,2),IF(I249='Категорія витрат'!$G$4,ROUND(N249*0.22,2),IF(I249='Категорія витрат'!$G$5,ROUND(N249*0.22,2),IF(I249='Категорія витрат'!$G$3,ROUND(N249*0.0841,2),0))))</f>
        <v>0</v>
      </c>
      <c r="P249" s="565">
        <f t="shared" si="51"/>
        <v>0</v>
      </c>
      <c r="Q249" s="75"/>
      <c r="R249" s="75"/>
      <c r="S249" s="75"/>
      <c r="T249" s="75"/>
      <c r="U249" s="75"/>
      <c r="V249" s="75"/>
      <c r="W249" s="75"/>
      <c r="X249" s="76"/>
      <c r="Y249" s="76"/>
      <c r="Z249" s="76"/>
      <c r="AA249" s="76"/>
      <c r="AB249" s="76"/>
      <c r="AC249" s="167">
        <f t="shared" si="40"/>
        <v>0</v>
      </c>
      <c r="AD249" s="167">
        <f t="shared" si="41"/>
        <v>0</v>
      </c>
      <c r="AE249" s="167">
        <f t="shared" si="42"/>
        <v>0</v>
      </c>
      <c r="AF249" s="167">
        <f t="shared" si="43"/>
        <v>0</v>
      </c>
      <c r="AG249" s="167">
        <f t="shared" si="44"/>
        <v>0</v>
      </c>
      <c r="AH249" s="167">
        <f t="shared" si="45"/>
        <v>0</v>
      </c>
      <c r="AI249" s="167">
        <f t="shared" si="46"/>
        <v>0</v>
      </c>
      <c r="AJ249" s="167">
        <f t="shared" si="47"/>
        <v>0</v>
      </c>
      <c r="AK249" s="76"/>
      <c r="AL249" s="76"/>
      <c r="AM249" s="35"/>
    </row>
    <row r="250" spans="1:39" hidden="1">
      <c r="A250" s="20">
        <v>246</v>
      </c>
      <c r="B250" s="560" t="str">
        <f t="shared" si="48"/>
        <v>Альянс</v>
      </c>
      <c r="C250" s="561" t="s">
        <v>695</v>
      </c>
      <c r="D250" s="905"/>
      <c r="E250" s="905"/>
      <c r="F250" s="933"/>
      <c r="G250" s="562" t="str">
        <f>IF(H250='Категорія витрат'!$B$2,'Категорія витрат'!$A$2,IF(H250='Категорія витрат'!$B$3,'Категорія витрат'!$A$3,IF(H250='Категорія витрат'!$B$4,'Категорія витрат'!$A$4,IF(H250='Категорія витрат'!$B$5,'Категорія витрат'!$A$5,IF(H250='Категорія витрат'!$B$6,'Категорія витрат'!$A$6,IF(H250='Категорія витрат'!$B$7,'Категорія витрат'!$A$7,IF(H250='Категорія витрат'!$B$8,'Категорія витрат'!$A$8,IF(H250='Категорія витрат'!$B$9,'Категорія витрат'!$A$9,IF(H250='Категорія витрат'!$B$10,'Категорія витрат'!$A$10,IF(H250='Категорія витрат'!$B$11,'Категорія витрат'!$A$11,IF(H250='Категорія витрат'!$B$12,'Категорія витрат'!$A$12,IF(H250='Категорія витрат'!$B$13,'Категорія витрат'!$A$13,IF(H250='Категорія витрат'!$B$14,'Категорія витрат'!$A$14,IF(H250='Категорія витрат'!$B$15,'Категорія витрат'!$A$15,IF(H250='Категорія витрат'!$B$16,'Категорія витрат'!$A$16,IF(H250='Категорія витрат'!$B$17,'Категорія витрат'!$A$17,IF(H250='Категорія витрат'!$B$18,'Категорія витрат'!$A$18,IF(H250='Категорія витрат'!$B$19,'Категорія витрат'!$A$19,IF(H250='Категорія витрат'!$B$20,'Категорія витрат'!$A$20,IF(H250='Категорія витрат'!$B$21,'Категорія витрат'!$A$21,IF(H250='Категорія витрат'!$B$22,'Категорія витрат'!$A$22,IF(H250='Категорія витрат'!$B$23,'Категорія витрат'!$A$23,IF(H250='Категорія витрат'!$B$24,'Категорія витрат'!$A$24,IF(H250='Категорія витрат'!$B$25,'Категорія витрат'!$A$25,IF(H250='Категорія витрат'!$B$26,'Категорія витрат'!$A$26,IF(H250='Категорія витрат'!$B$27,'Категорія витрат'!$A$27,IF(H250='Категорія витрат'!$B$28,'Категорія витрат'!$A$28,IF(H250='Категорія витрат'!$B$29,'Категорія витрат'!$A$29,IF(H250='Категорія витрат'!$B$30,'Категорія витрат'!$A$30,IF(H250='Категорія витрат'!$B$31,'Категорія витрат'!$A$31,""))))))))))))))))))))))))))))))</f>
        <v/>
      </c>
      <c r="H250" s="837"/>
      <c r="I250" s="568"/>
      <c r="J250" s="71"/>
      <c r="K250" s="166">
        <f t="shared" si="49"/>
        <v>0</v>
      </c>
      <c r="L250" s="563"/>
      <c r="M250" s="564"/>
      <c r="N250" s="71">
        <f t="shared" si="50"/>
        <v>0</v>
      </c>
      <c r="O250" s="835">
        <f>IF(I250='Категорія витрат'!$G$2,ROUND(N250*0.22,2),IF(I250='Категорія витрат'!$G$4,ROUND(N250*0.22,2),IF(I250='Категорія витрат'!$G$5,ROUND(N250*0.22,2),IF(I250='Категорія витрат'!$G$3,ROUND(N250*0.0841,2),0))))</f>
        <v>0</v>
      </c>
      <c r="P250" s="565">
        <f t="shared" si="51"/>
        <v>0</v>
      </c>
      <c r="Q250" s="75"/>
      <c r="R250" s="75"/>
      <c r="S250" s="75"/>
      <c r="T250" s="75"/>
      <c r="U250" s="75"/>
      <c r="V250" s="75"/>
      <c r="W250" s="75"/>
      <c r="X250" s="76"/>
      <c r="Y250" s="76"/>
      <c r="Z250" s="76"/>
      <c r="AA250" s="76"/>
      <c r="AB250" s="76"/>
      <c r="AC250" s="167">
        <f t="shared" si="40"/>
        <v>0</v>
      </c>
      <c r="AD250" s="167">
        <f t="shared" si="41"/>
        <v>0</v>
      </c>
      <c r="AE250" s="167">
        <f t="shared" si="42"/>
        <v>0</v>
      </c>
      <c r="AF250" s="167">
        <f t="shared" si="43"/>
        <v>0</v>
      </c>
      <c r="AG250" s="167">
        <f t="shared" si="44"/>
        <v>0</v>
      </c>
      <c r="AH250" s="167">
        <f t="shared" si="45"/>
        <v>0</v>
      </c>
      <c r="AI250" s="167">
        <f t="shared" si="46"/>
        <v>0</v>
      </c>
      <c r="AJ250" s="167">
        <f t="shared" si="47"/>
        <v>0</v>
      </c>
      <c r="AK250" s="76"/>
      <c r="AL250" s="76"/>
      <c r="AM250" s="35"/>
    </row>
    <row r="251" spans="1:39" hidden="1">
      <c r="A251" s="20">
        <v>247</v>
      </c>
      <c r="B251" s="560" t="str">
        <f t="shared" si="48"/>
        <v>Альянс</v>
      </c>
      <c r="C251" s="561" t="s">
        <v>695</v>
      </c>
      <c r="D251" s="905"/>
      <c r="E251" s="905"/>
      <c r="F251" s="933"/>
      <c r="G251" s="562" t="str">
        <f>IF(H251='Категорія витрат'!$B$2,'Категорія витрат'!$A$2,IF(H251='Категорія витрат'!$B$3,'Категорія витрат'!$A$3,IF(H251='Категорія витрат'!$B$4,'Категорія витрат'!$A$4,IF(H251='Категорія витрат'!$B$5,'Категорія витрат'!$A$5,IF(H251='Категорія витрат'!$B$6,'Категорія витрат'!$A$6,IF(H251='Категорія витрат'!$B$7,'Категорія витрат'!$A$7,IF(H251='Категорія витрат'!$B$8,'Категорія витрат'!$A$8,IF(H251='Категорія витрат'!$B$9,'Категорія витрат'!$A$9,IF(H251='Категорія витрат'!$B$10,'Категорія витрат'!$A$10,IF(H251='Категорія витрат'!$B$11,'Категорія витрат'!$A$11,IF(H251='Категорія витрат'!$B$12,'Категорія витрат'!$A$12,IF(H251='Категорія витрат'!$B$13,'Категорія витрат'!$A$13,IF(H251='Категорія витрат'!$B$14,'Категорія витрат'!$A$14,IF(H251='Категорія витрат'!$B$15,'Категорія витрат'!$A$15,IF(H251='Категорія витрат'!$B$16,'Категорія витрат'!$A$16,IF(H251='Категорія витрат'!$B$17,'Категорія витрат'!$A$17,IF(H251='Категорія витрат'!$B$18,'Категорія витрат'!$A$18,IF(H251='Категорія витрат'!$B$19,'Категорія витрат'!$A$19,IF(H251='Категорія витрат'!$B$20,'Категорія витрат'!$A$20,IF(H251='Категорія витрат'!$B$21,'Категорія витрат'!$A$21,IF(H251='Категорія витрат'!$B$22,'Категорія витрат'!$A$22,IF(H251='Категорія витрат'!$B$23,'Категорія витрат'!$A$23,IF(H251='Категорія витрат'!$B$24,'Категорія витрат'!$A$24,IF(H251='Категорія витрат'!$B$25,'Категорія витрат'!$A$25,IF(H251='Категорія витрат'!$B$26,'Категорія витрат'!$A$26,IF(H251='Категорія витрат'!$B$27,'Категорія витрат'!$A$27,IF(H251='Категорія витрат'!$B$28,'Категорія витрат'!$A$28,IF(H251='Категорія витрат'!$B$29,'Категорія витрат'!$A$29,IF(H251='Категорія витрат'!$B$30,'Категорія витрат'!$A$30,IF(H251='Категорія витрат'!$B$31,'Категорія витрат'!$A$31,""))))))))))))))))))))))))))))))</f>
        <v/>
      </c>
      <c r="H251" s="837"/>
      <c r="I251" s="568"/>
      <c r="J251" s="71"/>
      <c r="K251" s="166">
        <f t="shared" si="49"/>
        <v>0</v>
      </c>
      <c r="L251" s="563"/>
      <c r="M251" s="564"/>
      <c r="N251" s="71">
        <f t="shared" si="50"/>
        <v>0</v>
      </c>
      <c r="O251" s="835">
        <f>IF(I251='Категорія витрат'!$G$2,ROUND(N251*0.22,2),IF(I251='Категорія витрат'!$G$4,ROUND(N251*0.22,2),IF(I251='Категорія витрат'!$G$5,ROUND(N251*0.22,2),IF(I251='Категорія витрат'!$G$3,ROUND(N251*0.0841,2),0))))</f>
        <v>0</v>
      </c>
      <c r="P251" s="565">
        <f t="shared" si="51"/>
        <v>0</v>
      </c>
      <c r="Q251" s="75"/>
      <c r="R251" s="75"/>
      <c r="S251" s="75"/>
      <c r="T251" s="75"/>
      <c r="U251" s="75"/>
      <c r="V251" s="75"/>
      <c r="W251" s="75"/>
      <c r="X251" s="76"/>
      <c r="Y251" s="76"/>
      <c r="Z251" s="76"/>
      <c r="AA251" s="76"/>
      <c r="AB251" s="76"/>
      <c r="AC251" s="167">
        <f t="shared" si="40"/>
        <v>0</v>
      </c>
      <c r="AD251" s="167">
        <f t="shared" si="41"/>
        <v>0</v>
      </c>
      <c r="AE251" s="167">
        <f t="shared" si="42"/>
        <v>0</v>
      </c>
      <c r="AF251" s="167">
        <f t="shared" si="43"/>
        <v>0</v>
      </c>
      <c r="AG251" s="167">
        <f t="shared" si="44"/>
        <v>0</v>
      </c>
      <c r="AH251" s="167">
        <f t="shared" si="45"/>
        <v>0</v>
      </c>
      <c r="AI251" s="167">
        <f t="shared" si="46"/>
        <v>0</v>
      </c>
      <c r="AJ251" s="167">
        <f t="shared" si="47"/>
        <v>0</v>
      </c>
      <c r="AK251" s="76"/>
      <c r="AL251" s="76"/>
      <c r="AM251" s="35"/>
    </row>
    <row r="252" spans="1:39" hidden="1">
      <c r="A252" s="20">
        <v>248</v>
      </c>
      <c r="B252" s="560" t="str">
        <f t="shared" si="48"/>
        <v>Альянс</v>
      </c>
      <c r="C252" s="561" t="s">
        <v>695</v>
      </c>
      <c r="D252" s="905"/>
      <c r="E252" s="905"/>
      <c r="F252" s="933"/>
      <c r="G252" s="562" t="str">
        <f>IF(H252='Категорія витрат'!$B$2,'Категорія витрат'!$A$2,IF(H252='Категорія витрат'!$B$3,'Категорія витрат'!$A$3,IF(H252='Категорія витрат'!$B$4,'Категорія витрат'!$A$4,IF(H252='Категорія витрат'!$B$5,'Категорія витрат'!$A$5,IF(H252='Категорія витрат'!$B$6,'Категорія витрат'!$A$6,IF(H252='Категорія витрат'!$B$7,'Категорія витрат'!$A$7,IF(H252='Категорія витрат'!$B$8,'Категорія витрат'!$A$8,IF(H252='Категорія витрат'!$B$9,'Категорія витрат'!$A$9,IF(H252='Категорія витрат'!$B$10,'Категорія витрат'!$A$10,IF(H252='Категорія витрат'!$B$11,'Категорія витрат'!$A$11,IF(H252='Категорія витрат'!$B$12,'Категорія витрат'!$A$12,IF(H252='Категорія витрат'!$B$13,'Категорія витрат'!$A$13,IF(H252='Категорія витрат'!$B$14,'Категорія витрат'!$A$14,IF(H252='Категорія витрат'!$B$15,'Категорія витрат'!$A$15,IF(H252='Категорія витрат'!$B$16,'Категорія витрат'!$A$16,IF(H252='Категорія витрат'!$B$17,'Категорія витрат'!$A$17,IF(H252='Категорія витрат'!$B$18,'Категорія витрат'!$A$18,IF(H252='Категорія витрат'!$B$19,'Категорія витрат'!$A$19,IF(H252='Категорія витрат'!$B$20,'Категорія витрат'!$A$20,IF(H252='Категорія витрат'!$B$21,'Категорія витрат'!$A$21,IF(H252='Категорія витрат'!$B$22,'Категорія витрат'!$A$22,IF(H252='Категорія витрат'!$B$23,'Категорія витрат'!$A$23,IF(H252='Категорія витрат'!$B$24,'Категорія витрат'!$A$24,IF(H252='Категорія витрат'!$B$25,'Категорія витрат'!$A$25,IF(H252='Категорія витрат'!$B$26,'Категорія витрат'!$A$26,IF(H252='Категорія витрат'!$B$27,'Категорія витрат'!$A$27,IF(H252='Категорія витрат'!$B$28,'Категорія витрат'!$A$28,IF(H252='Категорія витрат'!$B$29,'Категорія витрат'!$A$29,IF(H252='Категорія витрат'!$B$30,'Категорія витрат'!$A$30,IF(H252='Категорія витрат'!$B$31,'Категорія витрат'!$A$31,""))))))))))))))))))))))))))))))</f>
        <v/>
      </c>
      <c r="H252" s="837"/>
      <c r="I252" s="568"/>
      <c r="J252" s="71"/>
      <c r="K252" s="166">
        <f t="shared" si="49"/>
        <v>0</v>
      </c>
      <c r="L252" s="563"/>
      <c r="M252" s="564"/>
      <c r="N252" s="71">
        <f t="shared" si="50"/>
        <v>0</v>
      </c>
      <c r="O252" s="835">
        <f>IF(I252='Категорія витрат'!$G$2,ROUND(N252*0.22,2),IF(I252='Категорія витрат'!$G$4,ROUND(N252*0.22,2),IF(I252='Категорія витрат'!$G$5,ROUND(N252*0.22,2),IF(I252='Категорія витрат'!$G$3,ROUND(N252*0.0841,2),0))))</f>
        <v>0</v>
      </c>
      <c r="P252" s="565">
        <f t="shared" si="51"/>
        <v>0</v>
      </c>
      <c r="Q252" s="75"/>
      <c r="R252" s="75"/>
      <c r="S252" s="75"/>
      <c r="T252" s="75"/>
      <c r="U252" s="75"/>
      <c r="V252" s="75"/>
      <c r="W252" s="75"/>
      <c r="X252" s="76"/>
      <c r="Y252" s="76"/>
      <c r="Z252" s="76"/>
      <c r="AA252" s="76"/>
      <c r="AB252" s="76"/>
      <c r="AC252" s="167">
        <f t="shared" si="40"/>
        <v>0</v>
      </c>
      <c r="AD252" s="167">
        <f t="shared" si="41"/>
        <v>0</v>
      </c>
      <c r="AE252" s="167">
        <f t="shared" si="42"/>
        <v>0</v>
      </c>
      <c r="AF252" s="167">
        <f t="shared" si="43"/>
        <v>0</v>
      </c>
      <c r="AG252" s="167">
        <f t="shared" si="44"/>
        <v>0</v>
      </c>
      <c r="AH252" s="167">
        <f t="shared" si="45"/>
        <v>0</v>
      </c>
      <c r="AI252" s="167">
        <f t="shared" si="46"/>
        <v>0</v>
      </c>
      <c r="AJ252" s="167">
        <f t="shared" si="47"/>
        <v>0</v>
      </c>
      <c r="AK252" s="76"/>
      <c r="AL252" s="76"/>
      <c r="AM252" s="35"/>
    </row>
    <row r="253" spans="1:39" hidden="1">
      <c r="A253" s="20">
        <v>249</v>
      </c>
      <c r="B253" s="560" t="str">
        <f t="shared" si="48"/>
        <v>Альянс</v>
      </c>
      <c r="C253" s="561" t="s">
        <v>695</v>
      </c>
      <c r="D253" s="905"/>
      <c r="E253" s="905"/>
      <c r="F253" s="933"/>
      <c r="G253" s="562" t="str">
        <f>IF(H253='Категорія витрат'!$B$2,'Категорія витрат'!$A$2,IF(H253='Категорія витрат'!$B$3,'Категорія витрат'!$A$3,IF(H253='Категорія витрат'!$B$4,'Категорія витрат'!$A$4,IF(H253='Категорія витрат'!$B$5,'Категорія витрат'!$A$5,IF(H253='Категорія витрат'!$B$6,'Категорія витрат'!$A$6,IF(H253='Категорія витрат'!$B$7,'Категорія витрат'!$A$7,IF(H253='Категорія витрат'!$B$8,'Категорія витрат'!$A$8,IF(H253='Категорія витрат'!$B$9,'Категорія витрат'!$A$9,IF(H253='Категорія витрат'!$B$10,'Категорія витрат'!$A$10,IF(H253='Категорія витрат'!$B$11,'Категорія витрат'!$A$11,IF(H253='Категорія витрат'!$B$12,'Категорія витрат'!$A$12,IF(H253='Категорія витрат'!$B$13,'Категорія витрат'!$A$13,IF(H253='Категорія витрат'!$B$14,'Категорія витрат'!$A$14,IF(H253='Категорія витрат'!$B$15,'Категорія витрат'!$A$15,IF(H253='Категорія витрат'!$B$16,'Категорія витрат'!$A$16,IF(H253='Категорія витрат'!$B$17,'Категорія витрат'!$A$17,IF(H253='Категорія витрат'!$B$18,'Категорія витрат'!$A$18,IF(H253='Категорія витрат'!$B$19,'Категорія витрат'!$A$19,IF(H253='Категорія витрат'!$B$20,'Категорія витрат'!$A$20,IF(H253='Категорія витрат'!$B$21,'Категорія витрат'!$A$21,IF(H253='Категорія витрат'!$B$22,'Категорія витрат'!$A$22,IF(H253='Категорія витрат'!$B$23,'Категорія витрат'!$A$23,IF(H253='Категорія витрат'!$B$24,'Категорія витрат'!$A$24,IF(H253='Категорія витрат'!$B$25,'Категорія витрат'!$A$25,IF(H253='Категорія витрат'!$B$26,'Категорія витрат'!$A$26,IF(H253='Категорія витрат'!$B$27,'Категорія витрат'!$A$27,IF(H253='Категорія витрат'!$B$28,'Категорія витрат'!$A$28,IF(H253='Категорія витрат'!$B$29,'Категорія витрат'!$A$29,IF(H253='Категорія витрат'!$B$30,'Категорія витрат'!$A$30,IF(H253='Категорія витрат'!$B$31,'Категорія витрат'!$A$31,""))))))))))))))))))))))))))))))</f>
        <v/>
      </c>
      <c r="H253" s="837"/>
      <c r="I253" s="568"/>
      <c r="J253" s="71"/>
      <c r="K253" s="166">
        <f t="shared" si="49"/>
        <v>0</v>
      </c>
      <c r="L253" s="563"/>
      <c r="M253" s="564"/>
      <c r="N253" s="71">
        <f t="shared" si="50"/>
        <v>0</v>
      </c>
      <c r="O253" s="835">
        <f>IF(I253='Категорія витрат'!$G$2,ROUND(N253*0.22,2),IF(I253='Категорія витрат'!$G$4,ROUND(N253*0.22,2),IF(I253='Категорія витрат'!$G$5,ROUND(N253*0.22,2),IF(I253='Категорія витрат'!$G$3,ROUND(N253*0.0841,2),0))))</f>
        <v>0</v>
      </c>
      <c r="P253" s="565">
        <f t="shared" si="51"/>
        <v>0</v>
      </c>
      <c r="Q253" s="75"/>
      <c r="R253" s="75"/>
      <c r="S253" s="75"/>
      <c r="T253" s="75"/>
      <c r="U253" s="75"/>
      <c r="V253" s="75"/>
      <c r="W253" s="75"/>
      <c r="X253" s="76"/>
      <c r="Y253" s="76"/>
      <c r="Z253" s="76"/>
      <c r="AA253" s="76"/>
      <c r="AB253" s="76"/>
      <c r="AC253" s="167">
        <f t="shared" si="40"/>
        <v>0</v>
      </c>
      <c r="AD253" s="167">
        <f t="shared" si="41"/>
        <v>0</v>
      </c>
      <c r="AE253" s="167">
        <f t="shared" si="42"/>
        <v>0</v>
      </c>
      <c r="AF253" s="167">
        <f t="shared" si="43"/>
        <v>0</v>
      </c>
      <c r="AG253" s="167">
        <f t="shared" si="44"/>
        <v>0</v>
      </c>
      <c r="AH253" s="167">
        <f t="shared" si="45"/>
        <v>0</v>
      </c>
      <c r="AI253" s="167">
        <f t="shared" si="46"/>
        <v>0</v>
      </c>
      <c r="AJ253" s="167">
        <f t="shared" si="47"/>
        <v>0</v>
      </c>
      <c r="AK253" s="76"/>
      <c r="AL253" s="76"/>
      <c r="AM253" s="35"/>
    </row>
    <row r="254" spans="1:39" hidden="1">
      <c r="A254" s="20">
        <v>250</v>
      </c>
      <c r="B254" s="560" t="str">
        <f t="shared" si="48"/>
        <v>Альянс</v>
      </c>
      <c r="C254" s="561" t="s">
        <v>695</v>
      </c>
      <c r="D254" s="905"/>
      <c r="E254" s="905"/>
      <c r="F254" s="933"/>
      <c r="G254" s="562" t="str">
        <f>IF(H254='Категорія витрат'!$B$2,'Категорія витрат'!$A$2,IF(H254='Категорія витрат'!$B$3,'Категорія витрат'!$A$3,IF(H254='Категорія витрат'!$B$4,'Категорія витрат'!$A$4,IF(H254='Категорія витрат'!$B$5,'Категорія витрат'!$A$5,IF(H254='Категорія витрат'!$B$6,'Категорія витрат'!$A$6,IF(H254='Категорія витрат'!$B$7,'Категорія витрат'!$A$7,IF(H254='Категорія витрат'!$B$8,'Категорія витрат'!$A$8,IF(H254='Категорія витрат'!$B$9,'Категорія витрат'!$A$9,IF(H254='Категорія витрат'!$B$10,'Категорія витрат'!$A$10,IF(H254='Категорія витрат'!$B$11,'Категорія витрат'!$A$11,IF(H254='Категорія витрат'!$B$12,'Категорія витрат'!$A$12,IF(H254='Категорія витрат'!$B$13,'Категорія витрат'!$A$13,IF(H254='Категорія витрат'!$B$14,'Категорія витрат'!$A$14,IF(H254='Категорія витрат'!$B$15,'Категорія витрат'!$A$15,IF(H254='Категорія витрат'!$B$16,'Категорія витрат'!$A$16,IF(H254='Категорія витрат'!$B$17,'Категорія витрат'!$A$17,IF(H254='Категорія витрат'!$B$18,'Категорія витрат'!$A$18,IF(H254='Категорія витрат'!$B$19,'Категорія витрат'!$A$19,IF(H254='Категорія витрат'!$B$20,'Категорія витрат'!$A$20,IF(H254='Категорія витрат'!$B$21,'Категорія витрат'!$A$21,IF(H254='Категорія витрат'!$B$22,'Категорія витрат'!$A$22,IF(H254='Категорія витрат'!$B$23,'Категорія витрат'!$A$23,IF(H254='Категорія витрат'!$B$24,'Категорія витрат'!$A$24,IF(H254='Категорія витрат'!$B$25,'Категорія витрат'!$A$25,IF(H254='Категорія витрат'!$B$26,'Категорія витрат'!$A$26,IF(H254='Категорія витрат'!$B$27,'Категорія витрат'!$A$27,IF(H254='Категорія витрат'!$B$28,'Категорія витрат'!$A$28,IF(H254='Категорія витрат'!$B$29,'Категорія витрат'!$A$29,IF(H254='Категорія витрат'!$B$30,'Категорія витрат'!$A$30,IF(H254='Категорія витрат'!$B$31,'Категорія витрат'!$A$31,""))))))))))))))))))))))))))))))</f>
        <v/>
      </c>
      <c r="H254" s="837"/>
      <c r="I254" s="568"/>
      <c r="J254" s="71"/>
      <c r="K254" s="166">
        <f t="shared" si="49"/>
        <v>0</v>
      </c>
      <c r="L254" s="563"/>
      <c r="M254" s="564"/>
      <c r="N254" s="71">
        <f t="shared" si="50"/>
        <v>0</v>
      </c>
      <c r="O254" s="835">
        <f>IF(I254='Категорія витрат'!$G$2,ROUND(N254*0.22,2),IF(I254='Категорія витрат'!$G$4,ROUND(N254*0.22,2),IF(I254='Категорія витрат'!$G$5,ROUND(N254*0.22,2),IF(I254='Категорія витрат'!$G$3,ROUND(N254*0.0841,2),0))))</f>
        <v>0</v>
      </c>
      <c r="P254" s="565">
        <f t="shared" si="51"/>
        <v>0</v>
      </c>
      <c r="Q254" s="75"/>
      <c r="R254" s="75"/>
      <c r="S254" s="75"/>
      <c r="T254" s="75"/>
      <c r="U254" s="75"/>
      <c r="V254" s="75"/>
      <c r="W254" s="75"/>
      <c r="X254" s="76"/>
      <c r="Y254" s="76"/>
      <c r="Z254" s="76"/>
      <c r="AA254" s="76"/>
      <c r="AB254" s="76"/>
      <c r="AC254" s="167">
        <f t="shared" si="40"/>
        <v>0</v>
      </c>
      <c r="AD254" s="167">
        <f t="shared" si="41"/>
        <v>0</v>
      </c>
      <c r="AE254" s="167">
        <f t="shared" si="42"/>
        <v>0</v>
      </c>
      <c r="AF254" s="167">
        <f t="shared" si="43"/>
        <v>0</v>
      </c>
      <c r="AG254" s="167">
        <f t="shared" si="44"/>
        <v>0</v>
      </c>
      <c r="AH254" s="167">
        <f t="shared" si="45"/>
        <v>0</v>
      </c>
      <c r="AI254" s="167">
        <f t="shared" si="46"/>
        <v>0</v>
      </c>
      <c r="AJ254" s="167">
        <f t="shared" si="47"/>
        <v>0</v>
      </c>
      <c r="AK254" s="76"/>
      <c r="AL254" s="76"/>
      <c r="AM254" s="35"/>
    </row>
    <row r="255" spans="1:39" hidden="1">
      <c r="A255" s="20">
        <v>251</v>
      </c>
      <c r="B255" s="560" t="str">
        <f t="shared" si="48"/>
        <v>Альянс</v>
      </c>
      <c r="C255" s="561" t="s">
        <v>695</v>
      </c>
      <c r="D255" s="905"/>
      <c r="E255" s="905"/>
      <c r="F255" s="933"/>
      <c r="G255" s="562" t="str">
        <f>IF(H255='Категорія витрат'!$B$2,'Категорія витрат'!$A$2,IF(H255='Категорія витрат'!$B$3,'Категорія витрат'!$A$3,IF(H255='Категорія витрат'!$B$4,'Категорія витрат'!$A$4,IF(H255='Категорія витрат'!$B$5,'Категорія витрат'!$A$5,IF(H255='Категорія витрат'!$B$6,'Категорія витрат'!$A$6,IF(H255='Категорія витрат'!$B$7,'Категорія витрат'!$A$7,IF(H255='Категорія витрат'!$B$8,'Категорія витрат'!$A$8,IF(H255='Категорія витрат'!$B$9,'Категорія витрат'!$A$9,IF(H255='Категорія витрат'!$B$10,'Категорія витрат'!$A$10,IF(H255='Категорія витрат'!$B$11,'Категорія витрат'!$A$11,IF(H255='Категорія витрат'!$B$12,'Категорія витрат'!$A$12,IF(H255='Категорія витрат'!$B$13,'Категорія витрат'!$A$13,IF(H255='Категорія витрат'!$B$14,'Категорія витрат'!$A$14,IF(H255='Категорія витрат'!$B$15,'Категорія витрат'!$A$15,IF(H255='Категорія витрат'!$B$16,'Категорія витрат'!$A$16,IF(H255='Категорія витрат'!$B$17,'Категорія витрат'!$A$17,IF(H255='Категорія витрат'!$B$18,'Категорія витрат'!$A$18,IF(H255='Категорія витрат'!$B$19,'Категорія витрат'!$A$19,IF(H255='Категорія витрат'!$B$20,'Категорія витрат'!$A$20,IF(H255='Категорія витрат'!$B$21,'Категорія витрат'!$A$21,IF(H255='Категорія витрат'!$B$22,'Категорія витрат'!$A$22,IF(H255='Категорія витрат'!$B$23,'Категорія витрат'!$A$23,IF(H255='Категорія витрат'!$B$24,'Категорія витрат'!$A$24,IF(H255='Категорія витрат'!$B$25,'Категорія витрат'!$A$25,IF(H255='Категорія витрат'!$B$26,'Категорія витрат'!$A$26,IF(H255='Категорія витрат'!$B$27,'Категорія витрат'!$A$27,IF(H255='Категорія витрат'!$B$28,'Категорія витрат'!$A$28,IF(H255='Категорія витрат'!$B$29,'Категорія витрат'!$A$29,IF(H255='Категорія витрат'!$B$30,'Категорія витрат'!$A$30,IF(H255='Категорія витрат'!$B$31,'Категорія витрат'!$A$31,""))))))))))))))))))))))))))))))</f>
        <v/>
      </c>
      <c r="H255" s="837"/>
      <c r="I255" s="568"/>
      <c r="J255" s="71"/>
      <c r="K255" s="166">
        <f t="shared" si="49"/>
        <v>0</v>
      </c>
      <c r="L255" s="563"/>
      <c r="M255" s="564"/>
      <c r="N255" s="71">
        <f t="shared" si="50"/>
        <v>0</v>
      </c>
      <c r="O255" s="835">
        <f>IF(I255='Категорія витрат'!$G$2,ROUND(N255*0.22,2),IF(I255='Категорія витрат'!$G$4,ROUND(N255*0.22,2),IF(I255='Категорія витрат'!$G$5,ROUND(N255*0.22,2),IF(I255='Категорія витрат'!$G$3,ROUND(N255*0.0841,2),0))))</f>
        <v>0</v>
      </c>
      <c r="P255" s="565">
        <f t="shared" si="51"/>
        <v>0</v>
      </c>
      <c r="Q255" s="75"/>
      <c r="R255" s="75"/>
      <c r="S255" s="75"/>
      <c r="T255" s="75"/>
      <c r="U255" s="75"/>
      <c r="V255" s="75"/>
      <c r="W255" s="75"/>
      <c r="X255" s="76"/>
      <c r="Y255" s="76"/>
      <c r="Z255" s="76"/>
      <c r="AA255" s="76"/>
      <c r="AB255" s="76"/>
      <c r="AC255" s="167">
        <f t="shared" si="40"/>
        <v>0</v>
      </c>
      <c r="AD255" s="167">
        <f t="shared" si="41"/>
        <v>0</v>
      </c>
      <c r="AE255" s="167">
        <f t="shared" si="42"/>
        <v>0</v>
      </c>
      <c r="AF255" s="167">
        <f t="shared" si="43"/>
        <v>0</v>
      </c>
      <c r="AG255" s="167">
        <f t="shared" si="44"/>
        <v>0</v>
      </c>
      <c r="AH255" s="167">
        <f t="shared" si="45"/>
        <v>0</v>
      </c>
      <c r="AI255" s="167">
        <f t="shared" si="46"/>
        <v>0</v>
      </c>
      <c r="AJ255" s="167">
        <f t="shared" si="47"/>
        <v>0</v>
      </c>
      <c r="AK255" s="76"/>
      <c r="AL255" s="76"/>
      <c r="AM255" s="35"/>
    </row>
    <row r="256" spans="1:39" hidden="1">
      <c r="A256" s="20">
        <v>252</v>
      </c>
      <c r="B256" s="560" t="str">
        <f t="shared" si="48"/>
        <v>Альянс</v>
      </c>
      <c r="C256" s="561" t="s">
        <v>695</v>
      </c>
      <c r="D256" s="905"/>
      <c r="E256" s="905"/>
      <c r="F256" s="933"/>
      <c r="G256" s="562" t="str">
        <f>IF(H256='Категорія витрат'!$B$2,'Категорія витрат'!$A$2,IF(H256='Категорія витрат'!$B$3,'Категорія витрат'!$A$3,IF(H256='Категорія витрат'!$B$4,'Категорія витрат'!$A$4,IF(H256='Категорія витрат'!$B$5,'Категорія витрат'!$A$5,IF(H256='Категорія витрат'!$B$6,'Категорія витрат'!$A$6,IF(H256='Категорія витрат'!$B$7,'Категорія витрат'!$A$7,IF(H256='Категорія витрат'!$B$8,'Категорія витрат'!$A$8,IF(H256='Категорія витрат'!$B$9,'Категорія витрат'!$A$9,IF(H256='Категорія витрат'!$B$10,'Категорія витрат'!$A$10,IF(H256='Категорія витрат'!$B$11,'Категорія витрат'!$A$11,IF(H256='Категорія витрат'!$B$12,'Категорія витрат'!$A$12,IF(H256='Категорія витрат'!$B$13,'Категорія витрат'!$A$13,IF(H256='Категорія витрат'!$B$14,'Категорія витрат'!$A$14,IF(H256='Категорія витрат'!$B$15,'Категорія витрат'!$A$15,IF(H256='Категорія витрат'!$B$16,'Категорія витрат'!$A$16,IF(H256='Категорія витрат'!$B$17,'Категорія витрат'!$A$17,IF(H256='Категорія витрат'!$B$18,'Категорія витрат'!$A$18,IF(H256='Категорія витрат'!$B$19,'Категорія витрат'!$A$19,IF(H256='Категорія витрат'!$B$20,'Категорія витрат'!$A$20,IF(H256='Категорія витрат'!$B$21,'Категорія витрат'!$A$21,IF(H256='Категорія витрат'!$B$22,'Категорія витрат'!$A$22,IF(H256='Категорія витрат'!$B$23,'Категорія витрат'!$A$23,IF(H256='Категорія витрат'!$B$24,'Категорія витрат'!$A$24,IF(H256='Категорія витрат'!$B$25,'Категорія витрат'!$A$25,IF(H256='Категорія витрат'!$B$26,'Категорія витрат'!$A$26,IF(H256='Категорія витрат'!$B$27,'Категорія витрат'!$A$27,IF(H256='Категорія витрат'!$B$28,'Категорія витрат'!$A$28,IF(H256='Категорія витрат'!$B$29,'Категорія витрат'!$A$29,IF(H256='Категорія витрат'!$B$30,'Категорія витрат'!$A$30,IF(H256='Категорія витрат'!$B$31,'Категорія витрат'!$A$31,""))))))))))))))))))))))))))))))</f>
        <v/>
      </c>
      <c r="H256" s="837"/>
      <c r="I256" s="568"/>
      <c r="J256" s="71"/>
      <c r="K256" s="166">
        <f t="shared" si="49"/>
        <v>0</v>
      </c>
      <c r="L256" s="563"/>
      <c r="M256" s="564"/>
      <c r="N256" s="71">
        <f t="shared" si="50"/>
        <v>0</v>
      </c>
      <c r="O256" s="835">
        <f>IF(I256='Категорія витрат'!$G$2,ROUND(N256*0.22,2),IF(I256='Категорія витрат'!$G$4,ROUND(N256*0.22,2),IF(I256='Категорія витрат'!$G$5,ROUND(N256*0.22,2),IF(I256='Категорія витрат'!$G$3,ROUND(N256*0.0841,2),0))))</f>
        <v>0</v>
      </c>
      <c r="P256" s="565">
        <f t="shared" si="51"/>
        <v>0</v>
      </c>
      <c r="Q256" s="75"/>
      <c r="R256" s="75"/>
      <c r="S256" s="75"/>
      <c r="T256" s="75"/>
      <c r="U256" s="75"/>
      <c r="V256" s="75"/>
      <c r="W256" s="75"/>
      <c r="X256" s="76"/>
      <c r="Y256" s="76"/>
      <c r="Z256" s="76"/>
      <c r="AA256" s="76"/>
      <c r="AB256" s="76"/>
      <c r="AC256" s="167">
        <f t="shared" si="40"/>
        <v>0</v>
      </c>
      <c r="AD256" s="167">
        <f t="shared" si="41"/>
        <v>0</v>
      </c>
      <c r="AE256" s="167">
        <f t="shared" si="42"/>
        <v>0</v>
      </c>
      <c r="AF256" s="167">
        <f t="shared" si="43"/>
        <v>0</v>
      </c>
      <c r="AG256" s="167">
        <f t="shared" si="44"/>
        <v>0</v>
      </c>
      <c r="AH256" s="167">
        <f t="shared" si="45"/>
        <v>0</v>
      </c>
      <c r="AI256" s="167">
        <f t="shared" si="46"/>
        <v>0</v>
      </c>
      <c r="AJ256" s="167">
        <f t="shared" si="47"/>
        <v>0</v>
      </c>
      <c r="AK256" s="76"/>
      <c r="AL256" s="76"/>
      <c r="AM256" s="35"/>
    </row>
    <row r="257" spans="1:39" hidden="1">
      <c r="A257" s="20">
        <v>253</v>
      </c>
      <c r="B257" s="560" t="str">
        <f t="shared" si="48"/>
        <v>Альянс</v>
      </c>
      <c r="C257" s="561" t="s">
        <v>695</v>
      </c>
      <c r="D257" s="905"/>
      <c r="E257" s="905"/>
      <c r="F257" s="933"/>
      <c r="G257" s="562" t="str">
        <f>IF(H257='Категорія витрат'!$B$2,'Категорія витрат'!$A$2,IF(H257='Категорія витрат'!$B$3,'Категорія витрат'!$A$3,IF(H257='Категорія витрат'!$B$4,'Категорія витрат'!$A$4,IF(H257='Категорія витрат'!$B$5,'Категорія витрат'!$A$5,IF(H257='Категорія витрат'!$B$6,'Категорія витрат'!$A$6,IF(H257='Категорія витрат'!$B$7,'Категорія витрат'!$A$7,IF(H257='Категорія витрат'!$B$8,'Категорія витрат'!$A$8,IF(H257='Категорія витрат'!$B$9,'Категорія витрат'!$A$9,IF(H257='Категорія витрат'!$B$10,'Категорія витрат'!$A$10,IF(H257='Категорія витрат'!$B$11,'Категорія витрат'!$A$11,IF(H257='Категорія витрат'!$B$12,'Категорія витрат'!$A$12,IF(H257='Категорія витрат'!$B$13,'Категорія витрат'!$A$13,IF(H257='Категорія витрат'!$B$14,'Категорія витрат'!$A$14,IF(H257='Категорія витрат'!$B$15,'Категорія витрат'!$A$15,IF(H257='Категорія витрат'!$B$16,'Категорія витрат'!$A$16,IF(H257='Категорія витрат'!$B$17,'Категорія витрат'!$A$17,IF(H257='Категорія витрат'!$B$18,'Категорія витрат'!$A$18,IF(H257='Категорія витрат'!$B$19,'Категорія витрат'!$A$19,IF(H257='Категорія витрат'!$B$20,'Категорія витрат'!$A$20,IF(H257='Категорія витрат'!$B$21,'Категорія витрат'!$A$21,IF(H257='Категорія витрат'!$B$22,'Категорія витрат'!$A$22,IF(H257='Категорія витрат'!$B$23,'Категорія витрат'!$A$23,IF(H257='Категорія витрат'!$B$24,'Категорія витрат'!$A$24,IF(H257='Категорія витрат'!$B$25,'Категорія витрат'!$A$25,IF(H257='Категорія витрат'!$B$26,'Категорія витрат'!$A$26,IF(H257='Категорія витрат'!$B$27,'Категорія витрат'!$A$27,IF(H257='Категорія витрат'!$B$28,'Категорія витрат'!$A$28,IF(H257='Категорія витрат'!$B$29,'Категорія витрат'!$A$29,IF(H257='Категорія витрат'!$B$30,'Категорія витрат'!$A$30,IF(H257='Категорія витрат'!$B$31,'Категорія витрат'!$A$31,""))))))))))))))))))))))))))))))</f>
        <v/>
      </c>
      <c r="H257" s="837"/>
      <c r="I257" s="568"/>
      <c r="J257" s="71"/>
      <c r="K257" s="166">
        <f t="shared" si="49"/>
        <v>0</v>
      </c>
      <c r="L257" s="563"/>
      <c r="M257" s="564"/>
      <c r="N257" s="71">
        <f t="shared" si="50"/>
        <v>0</v>
      </c>
      <c r="O257" s="835">
        <f>IF(I257='Категорія витрат'!$G$2,ROUND(N257*0.22,2),IF(I257='Категорія витрат'!$G$4,ROUND(N257*0.22,2),IF(I257='Категорія витрат'!$G$5,ROUND(N257*0.22,2),IF(I257='Категорія витрат'!$G$3,ROUND(N257*0.0841,2),0))))</f>
        <v>0</v>
      </c>
      <c r="P257" s="565">
        <f t="shared" si="51"/>
        <v>0</v>
      </c>
      <c r="Q257" s="75"/>
      <c r="R257" s="75"/>
      <c r="S257" s="75"/>
      <c r="T257" s="75"/>
      <c r="U257" s="75"/>
      <c r="V257" s="75"/>
      <c r="W257" s="75"/>
      <c r="X257" s="76"/>
      <c r="Y257" s="76"/>
      <c r="Z257" s="76"/>
      <c r="AA257" s="76"/>
      <c r="AB257" s="76"/>
      <c r="AC257" s="167">
        <f t="shared" si="40"/>
        <v>0</v>
      </c>
      <c r="AD257" s="167">
        <f t="shared" si="41"/>
        <v>0</v>
      </c>
      <c r="AE257" s="167">
        <f t="shared" si="42"/>
        <v>0</v>
      </c>
      <c r="AF257" s="167">
        <f t="shared" si="43"/>
        <v>0</v>
      </c>
      <c r="AG257" s="167">
        <f t="shared" si="44"/>
        <v>0</v>
      </c>
      <c r="AH257" s="167">
        <f t="shared" si="45"/>
        <v>0</v>
      </c>
      <c r="AI257" s="167">
        <f t="shared" si="46"/>
        <v>0</v>
      </c>
      <c r="AJ257" s="167">
        <f t="shared" si="47"/>
        <v>0</v>
      </c>
      <c r="AK257" s="76"/>
      <c r="AL257" s="76"/>
      <c r="AM257" s="35"/>
    </row>
    <row r="258" spans="1:39" hidden="1">
      <c r="A258" s="20">
        <v>254</v>
      </c>
      <c r="B258" s="560" t="str">
        <f t="shared" si="48"/>
        <v>Альянс</v>
      </c>
      <c r="C258" s="561" t="s">
        <v>695</v>
      </c>
      <c r="D258" s="905"/>
      <c r="E258" s="905"/>
      <c r="F258" s="933"/>
      <c r="G258" s="562" t="str">
        <f>IF(H258='Категорія витрат'!$B$2,'Категорія витрат'!$A$2,IF(H258='Категорія витрат'!$B$3,'Категорія витрат'!$A$3,IF(H258='Категорія витрат'!$B$4,'Категорія витрат'!$A$4,IF(H258='Категорія витрат'!$B$5,'Категорія витрат'!$A$5,IF(H258='Категорія витрат'!$B$6,'Категорія витрат'!$A$6,IF(H258='Категорія витрат'!$B$7,'Категорія витрат'!$A$7,IF(H258='Категорія витрат'!$B$8,'Категорія витрат'!$A$8,IF(H258='Категорія витрат'!$B$9,'Категорія витрат'!$A$9,IF(H258='Категорія витрат'!$B$10,'Категорія витрат'!$A$10,IF(H258='Категорія витрат'!$B$11,'Категорія витрат'!$A$11,IF(H258='Категорія витрат'!$B$12,'Категорія витрат'!$A$12,IF(H258='Категорія витрат'!$B$13,'Категорія витрат'!$A$13,IF(H258='Категорія витрат'!$B$14,'Категорія витрат'!$A$14,IF(H258='Категорія витрат'!$B$15,'Категорія витрат'!$A$15,IF(H258='Категорія витрат'!$B$16,'Категорія витрат'!$A$16,IF(H258='Категорія витрат'!$B$17,'Категорія витрат'!$A$17,IF(H258='Категорія витрат'!$B$18,'Категорія витрат'!$A$18,IF(H258='Категорія витрат'!$B$19,'Категорія витрат'!$A$19,IF(H258='Категорія витрат'!$B$20,'Категорія витрат'!$A$20,IF(H258='Категорія витрат'!$B$21,'Категорія витрат'!$A$21,IF(H258='Категорія витрат'!$B$22,'Категорія витрат'!$A$22,IF(H258='Категорія витрат'!$B$23,'Категорія витрат'!$A$23,IF(H258='Категорія витрат'!$B$24,'Категорія витрат'!$A$24,IF(H258='Категорія витрат'!$B$25,'Категорія витрат'!$A$25,IF(H258='Категорія витрат'!$B$26,'Категорія витрат'!$A$26,IF(H258='Категорія витрат'!$B$27,'Категорія витрат'!$A$27,IF(H258='Категорія витрат'!$B$28,'Категорія витрат'!$A$28,IF(H258='Категорія витрат'!$B$29,'Категорія витрат'!$A$29,IF(H258='Категорія витрат'!$B$30,'Категорія витрат'!$A$30,IF(H258='Категорія витрат'!$B$31,'Категорія витрат'!$A$31,""))))))))))))))))))))))))))))))</f>
        <v/>
      </c>
      <c r="H258" s="837"/>
      <c r="I258" s="568"/>
      <c r="J258" s="71"/>
      <c r="K258" s="166">
        <f t="shared" si="49"/>
        <v>0</v>
      </c>
      <c r="L258" s="563"/>
      <c r="M258" s="564"/>
      <c r="N258" s="71">
        <f t="shared" si="50"/>
        <v>0</v>
      </c>
      <c r="O258" s="835">
        <f>IF(I258='Категорія витрат'!$G$2,ROUND(N258*0.22,2),IF(I258='Категорія витрат'!$G$4,ROUND(N258*0.22,2),IF(I258='Категорія витрат'!$G$5,ROUND(N258*0.22,2),IF(I258='Категорія витрат'!$G$3,ROUND(N258*0.0841,2),0))))</f>
        <v>0</v>
      </c>
      <c r="P258" s="565">
        <f t="shared" si="51"/>
        <v>0</v>
      </c>
      <c r="Q258" s="75"/>
      <c r="R258" s="75"/>
      <c r="S258" s="75"/>
      <c r="T258" s="75"/>
      <c r="U258" s="75"/>
      <c r="V258" s="75"/>
      <c r="W258" s="75"/>
      <c r="X258" s="76"/>
      <c r="Y258" s="76"/>
      <c r="Z258" s="76"/>
      <c r="AA258" s="76"/>
      <c r="AB258" s="76"/>
      <c r="AC258" s="167">
        <f t="shared" si="40"/>
        <v>0</v>
      </c>
      <c r="AD258" s="167">
        <f t="shared" si="41"/>
        <v>0</v>
      </c>
      <c r="AE258" s="167">
        <f t="shared" si="42"/>
        <v>0</v>
      </c>
      <c r="AF258" s="167">
        <f t="shared" si="43"/>
        <v>0</v>
      </c>
      <c r="AG258" s="167">
        <f t="shared" si="44"/>
        <v>0</v>
      </c>
      <c r="AH258" s="167">
        <f t="shared" si="45"/>
        <v>0</v>
      </c>
      <c r="AI258" s="167">
        <f t="shared" si="46"/>
        <v>0</v>
      </c>
      <c r="AJ258" s="167">
        <f t="shared" si="47"/>
        <v>0</v>
      </c>
      <c r="AK258" s="76"/>
      <c r="AL258" s="76"/>
      <c r="AM258" s="35"/>
    </row>
    <row r="259" spans="1:39" hidden="1">
      <c r="A259" s="20">
        <v>255</v>
      </c>
      <c r="B259" s="560" t="str">
        <f t="shared" si="48"/>
        <v>Альянс</v>
      </c>
      <c r="C259" s="561" t="s">
        <v>695</v>
      </c>
      <c r="D259" s="905"/>
      <c r="E259" s="905"/>
      <c r="F259" s="933"/>
      <c r="G259" s="562" t="str">
        <f>IF(H259='Категорія витрат'!$B$2,'Категорія витрат'!$A$2,IF(H259='Категорія витрат'!$B$3,'Категорія витрат'!$A$3,IF(H259='Категорія витрат'!$B$4,'Категорія витрат'!$A$4,IF(H259='Категорія витрат'!$B$5,'Категорія витрат'!$A$5,IF(H259='Категорія витрат'!$B$6,'Категорія витрат'!$A$6,IF(H259='Категорія витрат'!$B$7,'Категорія витрат'!$A$7,IF(H259='Категорія витрат'!$B$8,'Категорія витрат'!$A$8,IF(H259='Категорія витрат'!$B$9,'Категорія витрат'!$A$9,IF(H259='Категорія витрат'!$B$10,'Категорія витрат'!$A$10,IF(H259='Категорія витрат'!$B$11,'Категорія витрат'!$A$11,IF(H259='Категорія витрат'!$B$12,'Категорія витрат'!$A$12,IF(H259='Категорія витрат'!$B$13,'Категорія витрат'!$A$13,IF(H259='Категорія витрат'!$B$14,'Категорія витрат'!$A$14,IF(H259='Категорія витрат'!$B$15,'Категорія витрат'!$A$15,IF(H259='Категорія витрат'!$B$16,'Категорія витрат'!$A$16,IF(H259='Категорія витрат'!$B$17,'Категорія витрат'!$A$17,IF(H259='Категорія витрат'!$B$18,'Категорія витрат'!$A$18,IF(H259='Категорія витрат'!$B$19,'Категорія витрат'!$A$19,IF(H259='Категорія витрат'!$B$20,'Категорія витрат'!$A$20,IF(H259='Категорія витрат'!$B$21,'Категорія витрат'!$A$21,IF(H259='Категорія витрат'!$B$22,'Категорія витрат'!$A$22,IF(H259='Категорія витрат'!$B$23,'Категорія витрат'!$A$23,IF(H259='Категорія витрат'!$B$24,'Категорія витрат'!$A$24,IF(H259='Категорія витрат'!$B$25,'Категорія витрат'!$A$25,IF(H259='Категорія витрат'!$B$26,'Категорія витрат'!$A$26,IF(H259='Категорія витрат'!$B$27,'Категорія витрат'!$A$27,IF(H259='Категорія витрат'!$B$28,'Категорія витрат'!$A$28,IF(H259='Категорія витрат'!$B$29,'Категорія витрат'!$A$29,IF(H259='Категорія витрат'!$B$30,'Категорія витрат'!$A$30,IF(H259='Категорія витрат'!$B$31,'Категорія витрат'!$A$31,""))))))))))))))))))))))))))))))</f>
        <v/>
      </c>
      <c r="H259" s="837"/>
      <c r="I259" s="568"/>
      <c r="J259" s="71"/>
      <c r="K259" s="166">
        <f t="shared" si="49"/>
        <v>0</v>
      </c>
      <c r="L259" s="563"/>
      <c r="M259" s="564"/>
      <c r="N259" s="71">
        <f t="shared" si="50"/>
        <v>0</v>
      </c>
      <c r="O259" s="835">
        <f>IF(I259='Категорія витрат'!$G$2,ROUND(N259*0.22,2),IF(I259='Категорія витрат'!$G$4,ROUND(N259*0.22,2),IF(I259='Категорія витрат'!$G$5,ROUND(N259*0.22,2),IF(I259='Категорія витрат'!$G$3,ROUND(N259*0.0841,2),0))))</f>
        <v>0</v>
      </c>
      <c r="P259" s="565">
        <f t="shared" si="51"/>
        <v>0</v>
      </c>
      <c r="Q259" s="75"/>
      <c r="R259" s="75"/>
      <c r="S259" s="75"/>
      <c r="T259" s="75"/>
      <c r="U259" s="75"/>
      <c r="V259" s="75"/>
      <c r="W259" s="75"/>
      <c r="X259" s="76"/>
      <c r="Y259" s="76"/>
      <c r="Z259" s="76"/>
      <c r="AA259" s="76"/>
      <c r="AB259" s="76"/>
      <c r="AC259" s="167">
        <f t="shared" si="40"/>
        <v>0</v>
      </c>
      <c r="AD259" s="167">
        <f t="shared" si="41"/>
        <v>0</v>
      </c>
      <c r="AE259" s="167">
        <f t="shared" si="42"/>
        <v>0</v>
      </c>
      <c r="AF259" s="167">
        <f t="shared" si="43"/>
        <v>0</v>
      </c>
      <c r="AG259" s="167">
        <f t="shared" si="44"/>
        <v>0</v>
      </c>
      <c r="AH259" s="167">
        <f t="shared" si="45"/>
        <v>0</v>
      </c>
      <c r="AI259" s="167">
        <f t="shared" si="46"/>
        <v>0</v>
      </c>
      <c r="AJ259" s="167">
        <f t="shared" si="47"/>
        <v>0</v>
      </c>
      <c r="AK259" s="76"/>
      <c r="AL259" s="76"/>
      <c r="AM259" s="35"/>
    </row>
    <row r="260" spans="1:39" hidden="1">
      <c r="A260" s="20">
        <v>256</v>
      </c>
      <c r="B260" s="560" t="str">
        <f t="shared" si="48"/>
        <v>Альянс</v>
      </c>
      <c r="C260" s="561" t="s">
        <v>695</v>
      </c>
      <c r="D260" s="905"/>
      <c r="E260" s="905"/>
      <c r="F260" s="933"/>
      <c r="G260" s="562" t="str">
        <f>IF(H260='Категорія витрат'!$B$2,'Категорія витрат'!$A$2,IF(H260='Категорія витрат'!$B$3,'Категорія витрат'!$A$3,IF(H260='Категорія витрат'!$B$4,'Категорія витрат'!$A$4,IF(H260='Категорія витрат'!$B$5,'Категорія витрат'!$A$5,IF(H260='Категорія витрат'!$B$6,'Категорія витрат'!$A$6,IF(H260='Категорія витрат'!$B$7,'Категорія витрат'!$A$7,IF(H260='Категорія витрат'!$B$8,'Категорія витрат'!$A$8,IF(H260='Категорія витрат'!$B$9,'Категорія витрат'!$A$9,IF(H260='Категорія витрат'!$B$10,'Категорія витрат'!$A$10,IF(H260='Категорія витрат'!$B$11,'Категорія витрат'!$A$11,IF(H260='Категорія витрат'!$B$12,'Категорія витрат'!$A$12,IF(H260='Категорія витрат'!$B$13,'Категорія витрат'!$A$13,IF(H260='Категорія витрат'!$B$14,'Категорія витрат'!$A$14,IF(H260='Категорія витрат'!$B$15,'Категорія витрат'!$A$15,IF(H260='Категорія витрат'!$B$16,'Категорія витрат'!$A$16,IF(H260='Категорія витрат'!$B$17,'Категорія витрат'!$A$17,IF(H260='Категорія витрат'!$B$18,'Категорія витрат'!$A$18,IF(H260='Категорія витрат'!$B$19,'Категорія витрат'!$A$19,IF(H260='Категорія витрат'!$B$20,'Категорія витрат'!$A$20,IF(H260='Категорія витрат'!$B$21,'Категорія витрат'!$A$21,IF(H260='Категорія витрат'!$B$22,'Категорія витрат'!$A$22,IF(H260='Категорія витрат'!$B$23,'Категорія витрат'!$A$23,IF(H260='Категорія витрат'!$B$24,'Категорія витрат'!$A$24,IF(H260='Категорія витрат'!$B$25,'Категорія витрат'!$A$25,IF(H260='Категорія витрат'!$B$26,'Категорія витрат'!$A$26,IF(H260='Категорія витрат'!$B$27,'Категорія витрат'!$A$27,IF(H260='Категорія витрат'!$B$28,'Категорія витрат'!$A$28,IF(H260='Категорія витрат'!$B$29,'Категорія витрат'!$A$29,IF(H260='Категорія витрат'!$B$30,'Категорія витрат'!$A$30,IF(H260='Категорія витрат'!$B$31,'Категорія витрат'!$A$31,""))))))))))))))))))))))))))))))</f>
        <v/>
      </c>
      <c r="H260" s="837"/>
      <c r="I260" s="568"/>
      <c r="J260" s="71"/>
      <c r="K260" s="166">
        <f t="shared" si="49"/>
        <v>0</v>
      </c>
      <c r="L260" s="563"/>
      <c r="M260" s="564"/>
      <c r="N260" s="71">
        <f t="shared" si="50"/>
        <v>0</v>
      </c>
      <c r="O260" s="835">
        <f>IF(I260='Категорія витрат'!$G$2,ROUND(N260*0.22,2),IF(I260='Категорія витрат'!$G$4,ROUND(N260*0.22,2),IF(I260='Категорія витрат'!$G$5,ROUND(N260*0.22,2),IF(I260='Категорія витрат'!$G$3,ROUND(N260*0.0841,2),0))))</f>
        <v>0</v>
      </c>
      <c r="P260" s="565">
        <f t="shared" si="51"/>
        <v>0</v>
      </c>
      <c r="Q260" s="75"/>
      <c r="R260" s="75"/>
      <c r="S260" s="75"/>
      <c r="T260" s="75"/>
      <c r="U260" s="75"/>
      <c r="V260" s="75"/>
      <c r="W260" s="75"/>
      <c r="X260" s="76"/>
      <c r="Y260" s="76"/>
      <c r="Z260" s="76"/>
      <c r="AA260" s="76"/>
      <c r="AB260" s="76"/>
      <c r="AC260" s="167">
        <f t="shared" si="40"/>
        <v>0</v>
      </c>
      <c r="AD260" s="167">
        <f t="shared" si="41"/>
        <v>0</v>
      </c>
      <c r="AE260" s="167">
        <f t="shared" si="42"/>
        <v>0</v>
      </c>
      <c r="AF260" s="167">
        <f t="shared" si="43"/>
        <v>0</v>
      </c>
      <c r="AG260" s="167">
        <f t="shared" si="44"/>
        <v>0</v>
      </c>
      <c r="AH260" s="167">
        <f t="shared" si="45"/>
        <v>0</v>
      </c>
      <c r="AI260" s="167">
        <f t="shared" si="46"/>
        <v>0</v>
      </c>
      <c r="AJ260" s="167">
        <f t="shared" si="47"/>
        <v>0</v>
      </c>
      <c r="AK260" s="76"/>
      <c r="AL260" s="76"/>
      <c r="AM260" s="35"/>
    </row>
    <row r="261" spans="1:39" hidden="1">
      <c r="A261" s="20">
        <v>257</v>
      </c>
      <c r="B261" s="560" t="str">
        <f t="shared" si="48"/>
        <v>Альянс</v>
      </c>
      <c r="C261" s="561" t="s">
        <v>695</v>
      </c>
      <c r="D261" s="905"/>
      <c r="E261" s="905"/>
      <c r="F261" s="933"/>
      <c r="G261" s="562" t="str">
        <f>IF(H261='Категорія витрат'!$B$2,'Категорія витрат'!$A$2,IF(H261='Категорія витрат'!$B$3,'Категорія витрат'!$A$3,IF(H261='Категорія витрат'!$B$4,'Категорія витрат'!$A$4,IF(H261='Категорія витрат'!$B$5,'Категорія витрат'!$A$5,IF(H261='Категорія витрат'!$B$6,'Категорія витрат'!$A$6,IF(H261='Категорія витрат'!$B$7,'Категорія витрат'!$A$7,IF(H261='Категорія витрат'!$B$8,'Категорія витрат'!$A$8,IF(H261='Категорія витрат'!$B$9,'Категорія витрат'!$A$9,IF(H261='Категорія витрат'!$B$10,'Категорія витрат'!$A$10,IF(H261='Категорія витрат'!$B$11,'Категорія витрат'!$A$11,IF(H261='Категорія витрат'!$B$12,'Категорія витрат'!$A$12,IF(H261='Категорія витрат'!$B$13,'Категорія витрат'!$A$13,IF(H261='Категорія витрат'!$B$14,'Категорія витрат'!$A$14,IF(H261='Категорія витрат'!$B$15,'Категорія витрат'!$A$15,IF(H261='Категорія витрат'!$B$16,'Категорія витрат'!$A$16,IF(H261='Категорія витрат'!$B$17,'Категорія витрат'!$A$17,IF(H261='Категорія витрат'!$B$18,'Категорія витрат'!$A$18,IF(H261='Категорія витрат'!$B$19,'Категорія витрат'!$A$19,IF(H261='Категорія витрат'!$B$20,'Категорія витрат'!$A$20,IF(H261='Категорія витрат'!$B$21,'Категорія витрат'!$A$21,IF(H261='Категорія витрат'!$B$22,'Категорія витрат'!$A$22,IF(H261='Категорія витрат'!$B$23,'Категорія витрат'!$A$23,IF(H261='Категорія витрат'!$B$24,'Категорія витрат'!$A$24,IF(H261='Категорія витрат'!$B$25,'Категорія витрат'!$A$25,IF(H261='Категорія витрат'!$B$26,'Категорія витрат'!$A$26,IF(H261='Категорія витрат'!$B$27,'Категорія витрат'!$A$27,IF(H261='Категорія витрат'!$B$28,'Категорія витрат'!$A$28,IF(H261='Категорія витрат'!$B$29,'Категорія витрат'!$A$29,IF(H261='Категорія витрат'!$B$30,'Категорія витрат'!$A$30,IF(H261='Категорія витрат'!$B$31,'Категорія витрат'!$A$31,""))))))))))))))))))))))))))))))</f>
        <v/>
      </c>
      <c r="H261" s="837"/>
      <c r="I261" s="568"/>
      <c r="J261" s="71"/>
      <c r="K261" s="166">
        <f t="shared" si="49"/>
        <v>0</v>
      </c>
      <c r="L261" s="563"/>
      <c r="M261" s="564"/>
      <c r="N261" s="71">
        <f t="shared" si="50"/>
        <v>0</v>
      </c>
      <c r="O261" s="835">
        <f>IF(I261='Категорія витрат'!$G$2,ROUND(N261*0.22,2),IF(I261='Категорія витрат'!$G$4,ROUND(N261*0.22,2),IF(I261='Категорія витрат'!$G$5,ROUND(N261*0.22,2),IF(I261='Категорія витрат'!$G$3,ROUND(N261*0.0841,2),0))))</f>
        <v>0</v>
      </c>
      <c r="P261" s="565">
        <f t="shared" si="51"/>
        <v>0</v>
      </c>
      <c r="Q261" s="75"/>
      <c r="R261" s="75"/>
      <c r="S261" s="75"/>
      <c r="T261" s="75"/>
      <c r="U261" s="75"/>
      <c r="V261" s="75"/>
      <c r="W261" s="75"/>
      <c r="X261" s="76"/>
      <c r="Y261" s="76"/>
      <c r="Z261" s="76"/>
      <c r="AA261" s="76"/>
      <c r="AB261" s="76"/>
      <c r="AC261" s="167">
        <f t="shared" ref="AC261:AC324" si="52">(N261+O261)*AG261</f>
        <v>0</v>
      </c>
      <c r="AD261" s="167">
        <f t="shared" ref="AD261:AD324" si="53">(N261+O261)*AH261</f>
        <v>0</v>
      </c>
      <c r="AE261" s="167">
        <f t="shared" ref="AE261:AE324" si="54">(N261+O261)*AI261</f>
        <v>0</v>
      </c>
      <c r="AF261" s="167">
        <f t="shared" ref="AF261:AF324" si="55">(N261+O261)*AJ261</f>
        <v>0</v>
      </c>
      <c r="AG261" s="167">
        <f t="shared" ref="AG261:AG324" si="56">Q261+R261+S261</f>
        <v>0</v>
      </c>
      <c r="AH261" s="167">
        <f t="shared" ref="AH261:AH324" si="57">T261+U261+V261</f>
        <v>0</v>
      </c>
      <c r="AI261" s="167">
        <f t="shared" ref="AI261:AI324" si="58">W261+X261+Y261</f>
        <v>0</v>
      </c>
      <c r="AJ261" s="167">
        <f t="shared" ref="AJ261:AJ324" si="59">Z261+AA261+AB261</f>
        <v>0</v>
      </c>
      <c r="AK261" s="76"/>
      <c r="AL261" s="76"/>
      <c r="AM261" s="35"/>
    </row>
    <row r="262" spans="1:39" hidden="1">
      <c r="A262" s="20">
        <v>258</v>
      </c>
      <c r="B262" s="560" t="str">
        <f t="shared" si="48"/>
        <v>Альянс</v>
      </c>
      <c r="C262" s="561" t="s">
        <v>695</v>
      </c>
      <c r="D262" s="905"/>
      <c r="E262" s="905"/>
      <c r="F262" s="933"/>
      <c r="G262" s="562" t="str">
        <f>IF(H262='Категорія витрат'!$B$2,'Категорія витрат'!$A$2,IF(H262='Категорія витрат'!$B$3,'Категорія витрат'!$A$3,IF(H262='Категорія витрат'!$B$4,'Категорія витрат'!$A$4,IF(H262='Категорія витрат'!$B$5,'Категорія витрат'!$A$5,IF(H262='Категорія витрат'!$B$6,'Категорія витрат'!$A$6,IF(H262='Категорія витрат'!$B$7,'Категорія витрат'!$A$7,IF(H262='Категорія витрат'!$B$8,'Категорія витрат'!$A$8,IF(H262='Категорія витрат'!$B$9,'Категорія витрат'!$A$9,IF(H262='Категорія витрат'!$B$10,'Категорія витрат'!$A$10,IF(H262='Категорія витрат'!$B$11,'Категорія витрат'!$A$11,IF(H262='Категорія витрат'!$B$12,'Категорія витрат'!$A$12,IF(H262='Категорія витрат'!$B$13,'Категорія витрат'!$A$13,IF(H262='Категорія витрат'!$B$14,'Категорія витрат'!$A$14,IF(H262='Категорія витрат'!$B$15,'Категорія витрат'!$A$15,IF(H262='Категорія витрат'!$B$16,'Категорія витрат'!$A$16,IF(H262='Категорія витрат'!$B$17,'Категорія витрат'!$A$17,IF(H262='Категорія витрат'!$B$18,'Категорія витрат'!$A$18,IF(H262='Категорія витрат'!$B$19,'Категорія витрат'!$A$19,IF(H262='Категорія витрат'!$B$20,'Категорія витрат'!$A$20,IF(H262='Категорія витрат'!$B$21,'Категорія витрат'!$A$21,IF(H262='Категорія витрат'!$B$22,'Категорія витрат'!$A$22,IF(H262='Категорія витрат'!$B$23,'Категорія витрат'!$A$23,IF(H262='Категорія витрат'!$B$24,'Категорія витрат'!$A$24,IF(H262='Категорія витрат'!$B$25,'Категорія витрат'!$A$25,IF(H262='Категорія витрат'!$B$26,'Категорія витрат'!$A$26,IF(H262='Категорія витрат'!$B$27,'Категорія витрат'!$A$27,IF(H262='Категорія витрат'!$B$28,'Категорія витрат'!$A$28,IF(H262='Категорія витрат'!$B$29,'Категорія витрат'!$A$29,IF(H262='Категорія витрат'!$B$30,'Категорія витрат'!$A$30,IF(H262='Категорія витрат'!$B$31,'Категорія витрат'!$A$31,""))))))))))))))))))))))))))))))</f>
        <v/>
      </c>
      <c r="H262" s="837"/>
      <c r="I262" s="568"/>
      <c r="J262" s="71"/>
      <c r="K262" s="166">
        <f t="shared" si="49"/>
        <v>0</v>
      </c>
      <c r="L262" s="563"/>
      <c r="M262" s="564"/>
      <c r="N262" s="71">
        <f t="shared" si="50"/>
        <v>0</v>
      </c>
      <c r="O262" s="835">
        <f>IF(I262='Категорія витрат'!$G$2,ROUND(N262*0.22,2),IF(I262='Категорія витрат'!$G$4,ROUND(N262*0.22,2),IF(I262='Категорія витрат'!$G$5,ROUND(N262*0.22,2),IF(I262='Категорія витрат'!$G$3,ROUND(N262*0.0841,2),0))))</f>
        <v>0</v>
      </c>
      <c r="P262" s="565">
        <f t="shared" si="51"/>
        <v>0</v>
      </c>
      <c r="Q262" s="75"/>
      <c r="R262" s="75"/>
      <c r="S262" s="75"/>
      <c r="T262" s="75"/>
      <c r="U262" s="75"/>
      <c r="V262" s="75"/>
      <c r="W262" s="75"/>
      <c r="X262" s="76"/>
      <c r="Y262" s="76"/>
      <c r="Z262" s="76"/>
      <c r="AA262" s="76"/>
      <c r="AB262" s="76"/>
      <c r="AC262" s="167">
        <f t="shared" si="52"/>
        <v>0</v>
      </c>
      <c r="AD262" s="167">
        <f t="shared" si="53"/>
        <v>0</v>
      </c>
      <c r="AE262" s="167">
        <f t="shared" si="54"/>
        <v>0</v>
      </c>
      <c r="AF262" s="167">
        <f t="shared" si="55"/>
        <v>0</v>
      </c>
      <c r="AG262" s="167">
        <f t="shared" si="56"/>
        <v>0</v>
      </c>
      <c r="AH262" s="167">
        <f t="shared" si="57"/>
        <v>0</v>
      </c>
      <c r="AI262" s="167">
        <f t="shared" si="58"/>
        <v>0</v>
      </c>
      <c r="AJ262" s="167">
        <f t="shared" si="59"/>
        <v>0</v>
      </c>
      <c r="AK262" s="76"/>
      <c r="AL262" s="76"/>
      <c r="AM262" s="35"/>
    </row>
    <row r="263" spans="1:39" hidden="1">
      <c r="A263" s="20">
        <v>259</v>
      </c>
      <c r="B263" s="560" t="str">
        <f t="shared" si="48"/>
        <v>Альянс</v>
      </c>
      <c r="C263" s="561" t="s">
        <v>695</v>
      </c>
      <c r="D263" s="905"/>
      <c r="E263" s="905"/>
      <c r="F263" s="933"/>
      <c r="G263" s="562" t="str">
        <f>IF(H263='Категорія витрат'!$B$2,'Категорія витрат'!$A$2,IF(H263='Категорія витрат'!$B$3,'Категорія витрат'!$A$3,IF(H263='Категорія витрат'!$B$4,'Категорія витрат'!$A$4,IF(H263='Категорія витрат'!$B$5,'Категорія витрат'!$A$5,IF(H263='Категорія витрат'!$B$6,'Категорія витрат'!$A$6,IF(H263='Категорія витрат'!$B$7,'Категорія витрат'!$A$7,IF(H263='Категорія витрат'!$B$8,'Категорія витрат'!$A$8,IF(H263='Категорія витрат'!$B$9,'Категорія витрат'!$A$9,IF(H263='Категорія витрат'!$B$10,'Категорія витрат'!$A$10,IF(H263='Категорія витрат'!$B$11,'Категорія витрат'!$A$11,IF(H263='Категорія витрат'!$B$12,'Категорія витрат'!$A$12,IF(H263='Категорія витрат'!$B$13,'Категорія витрат'!$A$13,IF(H263='Категорія витрат'!$B$14,'Категорія витрат'!$A$14,IF(H263='Категорія витрат'!$B$15,'Категорія витрат'!$A$15,IF(H263='Категорія витрат'!$B$16,'Категорія витрат'!$A$16,IF(H263='Категорія витрат'!$B$17,'Категорія витрат'!$A$17,IF(H263='Категорія витрат'!$B$18,'Категорія витрат'!$A$18,IF(H263='Категорія витрат'!$B$19,'Категорія витрат'!$A$19,IF(H263='Категорія витрат'!$B$20,'Категорія витрат'!$A$20,IF(H263='Категорія витрат'!$B$21,'Категорія витрат'!$A$21,IF(H263='Категорія витрат'!$B$22,'Категорія витрат'!$A$22,IF(H263='Категорія витрат'!$B$23,'Категорія витрат'!$A$23,IF(H263='Категорія витрат'!$B$24,'Категорія витрат'!$A$24,IF(H263='Категорія витрат'!$B$25,'Категорія витрат'!$A$25,IF(H263='Категорія витрат'!$B$26,'Категорія витрат'!$A$26,IF(H263='Категорія витрат'!$B$27,'Категорія витрат'!$A$27,IF(H263='Категорія витрат'!$B$28,'Категорія витрат'!$A$28,IF(H263='Категорія витрат'!$B$29,'Категорія витрат'!$A$29,IF(H263='Категорія витрат'!$B$30,'Категорія витрат'!$A$30,IF(H263='Категорія витрат'!$B$31,'Категорія витрат'!$A$31,""))))))))))))))))))))))))))))))</f>
        <v/>
      </c>
      <c r="H263" s="837"/>
      <c r="I263" s="568"/>
      <c r="J263" s="71"/>
      <c r="K263" s="166">
        <f t="shared" si="49"/>
        <v>0</v>
      </c>
      <c r="L263" s="563"/>
      <c r="M263" s="564"/>
      <c r="N263" s="71">
        <f t="shared" si="50"/>
        <v>0</v>
      </c>
      <c r="O263" s="835">
        <f>IF(I263='Категорія витрат'!$G$2,ROUND(N263*0.22,2),IF(I263='Категорія витрат'!$G$4,ROUND(N263*0.22,2),IF(I263='Категорія витрат'!$G$5,ROUND(N263*0.22,2),IF(I263='Категорія витрат'!$G$3,ROUND(N263*0.0841,2),0))))</f>
        <v>0</v>
      </c>
      <c r="P263" s="565">
        <f t="shared" si="51"/>
        <v>0</v>
      </c>
      <c r="Q263" s="75"/>
      <c r="R263" s="75"/>
      <c r="S263" s="75"/>
      <c r="T263" s="75"/>
      <c r="U263" s="75"/>
      <c r="V263" s="75"/>
      <c r="W263" s="75"/>
      <c r="X263" s="76"/>
      <c r="Y263" s="76"/>
      <c r="Z263" s="76"/>
      <c r="AA263" s="76"/>
      <c r="AB263" s="76"/>
      <c r="AC263" s="167">
        <f t="shared" si="52"/>
        <v>0</v>
      </c>
      <c r="AD263" s="167">
        <f t="shared" si="53"/>
        <v>0</v>
      </c>
      <c r="AE263" s="167">
        <f t="shared" si="54"/>
        <v>0</v>
      </c>
      <c r="AF263" s="167">
        <f t="shared" si="55"/>
        <v>0</v>
      </c>
      <c r="AG263" s="167">
        <f t="shared" si="56"/>
        <v>0</v>
      </c>
      <c r="AH263" s="167">
        <f t="shared" si="57"/>
        <v>0</v>
      </c>
      <c r="AI263" s="167">
        <f t="shared" si="58"/>
        <v>0</v>
      </c>
      <c r="AJ263" s="167">
        <f t="shared" si="59"/>
        <v>0</v>
      </c>
      <c r="AK263" s="76"/>
      <c r="AL263" s="76"/>
      <c r="AM263" s="35"/>
    </row>
    <row r="264" spans="1:39" hidden="1">
      <c r="A264" s="20">
        <v>260</v>
      </c>
      <c r="B264" s="560" t="str">
        <f t="shared" si="48"/>
        <v>Альянс</v>
      </c>
      <c r="C264" s="561" t="s">
        <v>695</v>
      </c>
      <c r="D264" s="905"/>
      <c r="E264" s="905"/>
      <c r="F264" s="933"/>
      <c r="G264" s="562" t="str">
        <f>IF(H264='Категорія витрат'!$B$2,'Категорія витрат'!$A$2,IF(H264='Категорія витрат'!$B$3,'Категорія витрат'!$A$3,IF(H264='Категорія витрат'!$B$4,'Категорія витрат'!$A$4,IF(H264='Категорія витрат'!$B$5,'Категорія витрат'!$A$5,IF(H264='Категорія витрат'!$B$6,'Категорія витрат'!$A$6,IF(H264='Категорія витрат'!$B$7,'Категорія витрат'!$A$7,IF(H264='Категорія витрат'!$B$8,'Категорія витрат'!$A$8,IF(H264='Категорія витрат'!$B$9,'Категорія витрат'!$A$9,IF(H264='Категорія витрат'!$B$10,'Категорія витрат'!$A$10,IF(H264='Категорія витрат'!$B$11,'Категорія витрат'!$A$11,IF(H264='Категорія витрат'!$B$12,'Категорія витрат'!$A$12,IF(H264='Категорія витрат'!$B$13,'Категорія витрат'!$A$13,IF(H264='Категорія витрат'!$B$14,'Категорія витрат'!$A$14,IF(H264='Категорія витрат'!$B$15,'Категорія витрат'!$A$15,IF(H264='Категорія витрат'!$B$16,'Категорія витрат'!$A$16,IF(H264='Категорія витрат'!$B$17,'Категорія витрат'!$A$17,IF(H264='Категорія витрат'!$B$18,'Категорія витрат'!$A$18,IF(H264='Категорія витрат'!$B$19,'Категорія витрат'!$A$19,IF(H264='Категорія витрат'!$B$20,'Категорія витрат'!$A$20,IF(H264='Категорія витрат'!$B$21,'Категорія витрат'!$A$21,IF(H264='Категорія витрат'!$B$22,'Категорія витрат'!$A$22,IF(H264='Категорія витрат'!$B$23,'Категорія витрат'!$A$23,IF(H264='Категорія витрат'!$B$24,'Категорія витрат'!$A$24,IF(H264='Категорія витрат'!$B$25,'Категорія витрат'!$A$25,IF(H264='Категорія витрат'!$B$26,'Категорія витрат'!$A$26,IF(H264='Категорія витрат'!$B$27,'Категорія витрат'!$A$27,IF(H264='Категорія витрат'!$B$28,'Категорія витрат'!$A$28,IF(H264='Категорія витрат'!$B$29,'Категорія витрат'!$A$29,IF(H264='Категорія витрат'!$B$30,'Категорія витрат'!$A$30,IF(H264='Категорія витрат'!$B$31,'Категорія витрат'!$A$31,""))))))))))))))))))))))))))))))</f>
        <v/>
      </c>
      <c r="H264" s="837"/>
      <c r="I264" s="568"/>
      <c r="J264" s="71"/>
      <c r="K264" s="166">
        <f t="shared" si="49"/>
        <v>0</v>
      </c>
      <c r="L264" s="563"/>
      <c r="M264" s="564"/>
      <c r="N264" s="71">
        <f t="shared" si="50"/>
        <v>0</v>
      </c>
      <c r="O264" s="835">
        <f>IF(I264='Категорія витрат'!$G$2,ROUND(N264*0.22,2),IF(I264='Категорія витрат'!$G$4,ROUND(N264*0.22,2),IF(I264='Категорія витрат'!$G$5,ROUND(N264*0.22,2),IF(I264='Категорія витрат'!$G$3,ROUND(N264*0.0841,2),0))))</f>
        <v>0</v>
      </c>
      <c r="P264" s="565">
        <f t="shared" si="51"/>
        <v>0</v>
      </c>
      <c r="Q264" s="75"/>
      <c r="R264" s="75"/>
      <c r="S264" s="75"/>
      <c r="T264" s="75"/>
      <c r="U264" s="75"/>
      <c r="V264" s="75"/>
      <c r="W264" s="75"/>
      <c r="X264" s="76"/>
      <c r="Y264" s="76"/>
      <c r="Z264" s="76"/>
      <c r="AA264" s="76"/>
      <c r="AB264" s="76"/>
      <c r="AC264" s="167">
        <f t="shared" si="52"/>
        <v>0</v>
      </c>
      <c r="AD264" s="167">
        <f t="shared" si="53"/>
        <v>0</v>
      </c>
      <c r="AE264" s="167">
        <f t="shared" si="54"/>
        <v>0</v>
      </c>
      <c r="AF264" s="167">
        <f t="shared" si="55"/>
        <v>0</v>
      </c>
      <c r="AG264" s="167">
        <f t="shared" si="56"/>
        <v>0</v>
      </c>
      <c r="AH264" s="167">
        <f t="shared" si="57"/>
        <v>0</v>
      </c>
      <c r="AI264" s="167">
        <f t="shared" si="58"/>
        <v>0</v>
      </c>
      <c r="AJ264" s="167">
        <f t="shared" si="59"/>
        <v>0</v>
      </c>
      <c r="AK264" s="76"/>
      <c r="AL264" s="76"/>
      <c r="AM264" s="35"/>
    </row>
    <row r="265" spans="1:39" hidden="1">
      <c r="A265" s="20">
        <v>261</v>
      </c>
      <c r="B265" s="560" t="str">
        <f t="shared" si="48"/>
        <v>Альянс</v>
      </c>
      <c r="C265" s="561" t="s">
        <v>695</v>
      </c>
      <c r="D265" s="905"/>
      <c r="E265" s="905"/>
      <c r="F265" s="933"/>
      <c r="G265" s="562" t="str">
        <f>IF(H265='Категорія витрат'!$B$2,'Категорія витрат'!$A$2,IF(H265='Категорія витрат'!$B$3,'Категорія витрат'!$A$3,IF(H265='Категорія витрат'!$B$4,'Категорія витрат'!$A$4,IF(H265='Категорія витрат'!$B$5,'Категорія витрат'!$A$5,IF(H265='Категорія витрат'!$B$6,'Категорія витрат'!$A$6,IF(H265='Категорія витрат'!$B$7,'Категорія витрат'!$A$7,IF(H265='Категорія витрат'!$B$8,'Категорія витрат'!$A$8,IF(H265='Категорія витрат'!$B$9,'Категорія витрат'!$A$9,IF(H265='Категорія витрат'!$B$10,'Категорія витрат'!$A$10,IF(H265='Категорія витрат'!$B$11,'Категорія витрат'!$A$11,IF(H265='Категорія витрат'!$B$12,'Категорія витрат'!$A$12,IF(H265='Категорія витрат'!$B$13,'Категорія витрат'!$A$13,IF(H265='Категорія витрат'!$B$14,'Категорія витрат'!$A$14,IF(H265='Категорія витрат'!$B$15,'Категорія витрат'!$A$15,IF(H265='Категорія витрат'!$B$16,'Категорія витрат'!$A$16,IF(H265='Категорія витрат'!$B$17,'Категорія витрат'!$A$17,IF(H265='Категорія витрат'!$B$18,'Категорія витрат'!$A$18,IF(H265='Категорія витрат'!$B$19,'Категорія витрат'!$A$19,IF(H265='Категорія витрат'!$B$20,'Категорія витрат'!$A$20,IF(H265='Категорія витрат'!$B$21,'Категорія витрат'!$A$21,IF(H265='Категорія витрат'!$B$22,'Категорія витрат'!$A$22,IF(H265='Категорія витрат'!$B$23,'Категорія витрат'!$A$23,IF(H265='Категорія витрат'!$B$24,'Категорія витрат'!$A$24,IF(H265='Категорія витрат'!$B$25,'Категорія витрат'!$A$25,IF(H265='Категорія витрат'!$B$26,'Категорія витрат'!$A$26,IF(H265='Категорія витрат'!$B$27,'Категорія витрат'!$A$27,IF(H265='Категорія витрат'!$B$28,'Категорія витрат'!$A$28,IF(H265='Категорія витрат'!$B$29,'Категорія витрат'!$A$29,IF(H265='Категорія витрат'!$B$30,'Категорія витрат'!$A$30,IF(H265='Категорія витрат'!$B$31,'Категорія витрат'!$A$31,""))))))))))))))))))))))))))))))</f>
        <v/>
      </c>
      <c r="H265" s="837"/>
      <c r="I265" s="568"/>
      <c r="J265" s="71"/>
      <c r="K265" s="166">
        <f t="shared" si="49"/>
        <v>0</v>
      </c>
      <c r="L265" s="563"/>
      <c r="M265" s="564"/>
      <c r="N265" s="71">
        <f t="shared" si="50"/>
        <v>0</v>
      </c>
      <c r="O265" s="835">
        <f>IF(I265='Категорія витрат'!$G$2,ROUND(N265*0.22,2),IF(I265='Категорія витрат'!$G$4,ROUND(N265*0.22,2),IF(I265='Категорія витрат'!$G$5,ROUND(N265*0.22,2),IF(I265='Категорія витрат'!$G$3,ROUND(N265*0.0841,2),0))))</f>
        <v>0</v>
      </c>
      <c r="P265" s="565">
        <f t="shared" si="51"/>
        <v>0</v>
      </c>
      <c r="Q265" s="75"/>
      <c r="R265" s="75"/>
      <c r="S265" s="75"/>
      <c r="T265" s="75"/>
      <c r="U265" s="75"/>
      <c r="V265" s="75"/>
      <c r="W265" s="75"/>
      <c r="X265" s="76"/>
      <c r="Y265" s="76"/>
      <c r="Z265" s="76"/>
      <c r="AA265" s="76"/>
      <c r="AB265" s="76"/>
      <c r="AC265" s="167">
        <f t="shared" si="52"/>
        <v>0</v>
      </c>
      <c r="AD265" s="167">
        <f t="shared" si="53"/>
        <v>0</v>
      </c>
      <c r="AE265" s="167">
        <f t="shared" si="54"/>
        <v>0</v>
      </c>
      <c r="AF265" s="167">
        <f t="shared" si="55"/>
        <v>0</v>
      </c>
      <c r="AG265" s="167">
        <f t="shared" si="56"/>
        <v>0</v>
      </c>
      <c r="AH265" s="167">
        <f t="shared" si="57"/>
        <v>0</v>
      </c>
      <c r="AI265" s="167">
        <f t="shared" si="58"/>
        <v>0</v>
      </c>
      <c r="AJ265" s="167">
        <f t="shared" si="59"/>
        <v>0</v>
      </c>
      <c r="AK265" s="76"/>
      <c r="AL265" s="76"/>
      <c r="AM265" s="35"/>
    </row>
    <row r="266" spans="1:39" hidden="1">
      <c r="A266" s="20">
        <v>262</v>
      </c>
      <c r="B266" s="560" t="str">
        <f t="shared" si="48"/>
        <v>Альянс</v>
      </c>
      <c r="C266" s="561" t="s">
        <v>695</v>
      </c>
      <c r="D266" s="905"/>
      <c r="E266" s="905"/>
      <c r="F266" s="933"/>
      <c r="G266" s="562" t="str">
        <f>IF(H266='Категорія витрат'!$B$2,'Категорія витрат'!$A$2,IF(H266='Категорія витрат'!$B$3,'Категорія витрат'!$A$3,IF(H266='Категорія витрат'!$B$4,'Категорія витрат'!$A$4,IF(H266='Категорія витрат'!$B$5,'Категорія витрат'!$A$5,IF(H266='Категорія витрат'!$B$6,'Категорія витрат'!$A$6,IF(H266='Категорія витрат'!$B$7,'Категорія витрат'!$A$7,IF(H266='Категорія витрат'!$B$8,'Категорія витрат'!$A$8,IF(H266='Категорія витрат'!$B$9,'Категорія витрат'!$A$9,IF(H266='Категорія витрат'!$B$10,'Категорія витрат'!$A$10,IF(H266='Категорія витрат'!$B$11,'Категорія витрат'!$A$11,IF(H266='Категорія витрат'!$B$12,'Категорія витрат'!$A$12,IF(H266='Категорія витрат'!$B$13,'Категорія витрат'!$A$13,IF(H266='Категорія витрат'!$B$14,'Категорія витрат'!$A$14,IF(H266='Категорія витрат'!$B$15,'Категорія витрат'!$A$15,IF(H266='Категорія витрат'!$B$16,'Категорія витрат'!$A$16,IF(H266='Категорія витрат'!$B$17,'Категорія витрат'!$A$17,IF(H266='Категорія витрат'!$B$18,'Категорія витрат'!$A$18,IF(H266='Категорія витрат'!$B$19,'Категорія витрат'!$A$19,IF(H266='Категорія витрат'!$B$20,'Категорія витрат'!$A$20,IF(H266='Категорія витрат'!$B$21,'Категорія витрат'!$A$21,IF(H266='Категорія витрат'!$B$22,'Категорія витрат'!$A$22,IF(H266='Категорія витрат'!$B$23,'Категорія витрат'!$A$23,IF(H266='Категорія витрат'!$B$24,'Категорія витрат'!$A$24,IF(H266='Категорія витрат'!$B$25,'Категорія витрат'!$A$25,IF(H266='Категорія витрат'!$B$26,'Категорія витрат'!$A$26,IF(H266='Категорія витрат'!$B$27,'Категорія витрат'!$A$27,IF(H266='Категорія витрат'!$B$28,'Категорія витрат'!$A$28,IF(H266='Категорія витрат'!$B$29,'Категорія витрат'!$A$29,IF(H266='Категорія витрат'!$B$30,'Категорія витрат'!$A$30,IF(H266='Категорія витрат'!$B$31,'Категорія витрат'!$A$31,""))))))))))))))))))))))))))))))</f>
        <v/>
      </c>
      <c r="H266" s="837"/>
      <c r="I266" s="568"/>
      <c r="J266" s="71"/>
      <c r="K266" s="166">
        <f t="shared" si="49"/>
        <v>0</v>
      </c>
      <c r="L266" s="563"/>
      <c r="M266" s="564"/>
      <c r="N266" s="71">
        <f t="shared" si="50"/>
        <v>0</v>
      </c>
      <c r="O266" s="835">
        <f>IF(I266='Категорія витрат'!$G$2,ROUND(N266*0.22,2),IF(I266='Категорія витрат'!$G$4,ROUND(N266*0.22,2),IF(I266='Категорія витрат'!$G$5,ROUND(N266*0.22,2),IF(I266='Категорія витрат'!$G$3,ROUND(N266*0.0841,2),0))))</f>
        <v>0</v>
      </c>
      <c r="P266" s="565">
        <f t="shared" si="51"/>
        <v>0</v>
      </c>
      <c r="Q266" s="75"/>
      <c r="R266" s="75"/>
      <c r="S266" s="75"/>
      <c r="T266" s="75"/>
      <c r="U266" s="75"/>
      <c r="V266" s="75"/>
      <c r="W266" s="75"/>
      <c r="X266" s="76"/>
      <c r="Y266" s="76"/>
      <c r="Z266" s="76"/>
      <c r="AA266" s="76"/>
      <c r="AB266" s="76"/>
      <c r="AC266" s="167">
        <f t="shared" si="52"/>
        <v>0</v>
      </c>
      <c r="AD266" s="167">
        <f t="shared" si="53"/>
        <v>0</v>
      </c>
      <c r="AE266" s="167">
        <f t="shared" si="54"/>
        <v>0</v>
      </c>
      <c r="AF266" s="167">
        <f t="shared" si="55"/>
        <v>0</v>
      </c>
      <c r="AG266" s="167">
        <f t="shared" si="56"/>
        <v>0</v>
      </c>
      <c r="AH266" s="167">
        <f t="shared" si="57"/>
        <v>0</v>
      </c>
      <c r="AI266" s="167">
        <f t="shared" si="58"/>
        <v>0</v>
      </c>
      <c r="AJ266" s="167">
        <f t="shared" si="59"/>
        <v>0</v>
      </c>
      <c r="AK266" s="76"/>
      <c r="AL266" s="76"/>
      <c r="AM266" s="35"/>
    </row>
    <row r="267" spans="1:39" hidden="1">
      <c r="A267" s="20">
        <v>263</v>
      </c>
      <c r="B267" s="560" t="str">
        <f t="shared" si="48"/>
        <v>Альянс</v>
      </c>
      <c r="C267" s="561" t="s">
        <v>695</v>
      </c>
      <c r="D267" s="905"/>
      <c r="E267" s="905"/>
      <c r="F267" s="933"/>
      <c r="G267" s="562" t="str">
        <f>IF(H267='Категорія витрат'!$B$2,'Категорія витрат'!$A$2,IF(H267='Категорія витрат'!$B$3,'Категорія витрат'!$A$3,IF(H267='Категорія витрат'!$B$4,'Категорія витрат'!$A$4,IF(H267='Категорія витрат'!$B$5,'Категорія витрат'!$A$5,IF(H267='Категорія витрат'!$B$6,'Категорія витрат'!$A$6,IF(H267='Категорія витрат'!$B$7,'Категорія витрат'!$A$7,IF(H267='Категорія витрат'!$B$8,'Категорія витрат'!$A$8,IF(H267='Категорія витрат'!$B$9,'Категорія витрат'!$A$9,IF(H267='Категорія витрат'!$B$10,'Категорія витрат'!$A$10,IF(H267='Категорія витрат'!$B$11,'Категорія витрат'!$A$11,IF(H267='Категорія витрат'!$B$12,'Категорія витрат'!$A$12,IF(H267='Категорія витрат'!$B$13,'Категорія витрат'!$A$13,IF(H267='Категорія витрат'!$B$14,'Категорія витрат'!$A$14,IF(H267='Категорія витрат'!$B$15,'Категорія витрат'!$A$15,IF(H267='Категорія витрат'!$B$16,'Категорія витрат'!$A$16,IF(H267='Категорія витрат'!$B$17,'Категорія витрат'!$A$17,IF(H267='Категорія витрат'!$B$18,'Категорія витрат'!$A$18,IF(H267='Категорія витрат'!$B$19,'Категорія витрат'!$A$19,IF(H267='Категорія витрат'!$B$20,'Категорія витрат'!$A$20,IF(H267='Категорія витрат'!$B$21,'Категорія витрат'!$A$21,IF(H267='Категорія витрат'!$B$22,'Категорія витрат'!$A$22,IF(H267='Категорія витрат'!$B$23,'Категорія витрат'!$A$23,IF(H267='Категорія витрат'!$B$24,'Категорія витрат'!$A$24,IF(H267='Категорія витрат'!$B$25,'Категорія витрат'!$A$25,IF(H267='Категорія витрат'!$B$26,'Категорія витрат'!$A$26,IF(H267='Категорія витрат'!$B$27,'Категорія витрат'!$A$27,IF(H267='Категорія витрат'!$B$28,'Категорія витрат'!$A$28,IF(H267='Категорія витрат'!$B$29,'Категорія витрат'!$A$29,IF(H267='Категорія витрат'!$B$30,'Категорія витрат'!$A$30,IF(H267='Категорія витрат'!$B$31,'Категорія витрат'!$A$31,""))))))))))))))))))))))))))))))</f>
        <v/>
      </c>
      <c r="H267" s="837"/>
      <c r="I267" s="568"/>
      <c r="J267" s="71"/>
      <c r="K267" s="166">
        <f t="shared" si="49"/>
        <v>0</v>
      </c>
      <c r="L267" s="563"/>
      <c r="M267" s="564"/>
      <c r="N267" s="71">
        <f t="shared" si="50"/>
        <v>0</v>
      </c>
      <c r="O267" s="835">
        <f>IF(I267='Категорія витрат'!$G$2,ROUND(N267*0.22,2),IF(I267='Категорія витрат'!$G$4,ROUND(N267*0.22,2),IF(I267='Категорія витрат'!$G$5,ROUND(N267*0.22,2),IF(I267='Категорія витрат'!$G$3,ROUND(N267*0.0841,2),0))))</f>
        <v>0</v>
      </c>
      <c r="P267" s="565">
        <f t="shared" si="51"/>
        <v>0</v>
      </c>
      <c r="Q267" s="75"/>
      <c r="R267" s="75"/>
      <c r="S267" s="75"/>
      <c r="T267" s="75"/>
      <c r="U267" s="75"/>
      <c r="V267" s="75"/>
      <c r="W267" s="75"/>
      <c r="X267" s="76"/>
      <c r="Y267" s="76"/>
      <c r="Z267" s="76"/>
      <c r="AA267" s="76"/>
      <c r="AB267" s="76"/>
      <c r="AC267" s="167">
        <f t="shared" si="52"/>
        <v>0</v>
      </c>
      <c r="AD267" s="167">
        <f t="shared" si="53"/>
        <v>0</v>
      </c>
      <c r="AE267" s="167">
        <f t="shared" si="54"/>
        <v>0</v>
      </c>
      <c r="AF267" s="167">
        <f t="shared" si="55"/>
        <v>0</v>
      </c>
      <c r="AG267" s="167">
        <f t="shared" si="56"/>
        <v>0</v>
      </c>
      <c r="AH267" s="167">
        <f t="shared" si="57"/>
        <v>0</v>
      </c>
      <c r="AI267" s="167">
        <f t="shared" si="58"/>
        <v>0</v>
      </c>
      <c r="AJ267" s="167">
        <f t="shared" si="59"/>
        <v>0</v>
      </c>
      <c r="AK267" s="76"/>
      <c r="AL267" s="76"/>
      <c r="AM267" s="35"/>
    </row>
    <row r="268" spans="1:39" hidden="1">
      <c r="A268" s="20">
        <v>264</v>
      </c>
      <c r="B268" s="560" t="str">
        <f t="shared" si="48"/>
        <v>Альянс</v>
      </c>
      <c r="C268" s="561" t="s">
        <v>695</v>
      </c>
      <c r="D268" s="905"/>
      <c r="E268" s="905"/>
      <c r="F268" s="933"/>
      <c r="G268" s="562" t="str">
        <f>IF(H268='Категорія витрат'!$B$2,'Категорія витрат'!$A$2,IF(H268='Категорія витрат'!$B$3,'Категорія витрат'!$A$3,IF(H268='Категорія витрат'!$B$4,'Категорія витрат'!$A$4,IF(H268='Категорія витрат'!$B$5,'Категорія витрат'!$A$5,IF(H268='Категорія витрат'!$B$6,'Категорія витрат'!$A$6,IF(H268='Категорія витрат'!$B$7,'Категорія витрат'!$A$7,IF(H268='Категорія витрат'!$B$8,'Категорія витрат'!$A$8,IF(H268='Категорія витрат'!$B$9,'Категорія витрат'!$A$9,IF(H268='Категорія витрат'!$B$10,'Категорія витрат'!$A$10,IF(H268='Категорія витрат'!$B$11,'Категорія витрат'!$A$11,IF(H268='Категорія витрат'!$B$12,'Категорія витрат'!$A$12,IF(H268='Категорія витрат'!$B$13,'Категорія витрат'!$A$13,IF(H268='Категорія витрат'!$B$14,'Категорія витрат'!$A$14,IF(H268='Категорія витрат'!$B$15,'Категорія витрат'!$A$15,IF(H268='Категорія витрат'!$B$16,'Категорія витрат'!$A$16,IF(H268='Категорія витрат'!$B$17,'Категорія витрат'!$A$17,IF(H268='Категорія витрат'!$B$18,'Категорія витрат'!$A$18,IF(H268='Категорія витрат'!$B$19,'Категорія витрат'!$A$19,IF(H268='Категорія витрат'!$B$20,'Категорія витрат'!$A$20,IF(H268='Категорія витрат'!$B$21,'Категорія витрат'!$A$21,IF(H268='Категорія витрат'!$B$22,'Категорія витрат'!$A$22,IF(H268='Категорія витрат'!$B$23,'Категорія витрат'!$A$23,IF(H268='Категорія витрат'!$B$24,'Категорія витрат'!$A$24,IF(H268='Категорія витрат'!$B$25,'Категорія витрат'!$A$25,IF(H268='Категорія витрат'!$B$26,'Категорія витрат'!$A$26,IF(H268='Категорія витрат'!$B$27,'Категорія витрат'!$A$27,IF(H268='Категорія витрат'!$B$28,'Категорія витрат'!$A$28,IF(H268='Категорія витрат'!$B$29,'Категорія витрат'!$A$29,IF(H268='Категорія витрат'!$B$30,'Категорія витрат'!$A$30,IF(H268='Категорія витрат'!$B$31,'Категорія витрат'!$A$31,""))))))))))))))))))))))))))))))</f>
        <v/>
      </c>
      <c r="H268" s="837"/>
      <c r="I268" s="568"/>
      <c r="J268" s="71"/>
      <c r="K268" s="166">
        <f t="shared" si="49"/>
        <v>0</v>
      </c>
      <c r="L268" s="563"/>
      <c r="M268" s="564"/>
      <c r="N268" s="71">
        <f t="shared" si="50"/>
        <v>0</v>
      </c>
      <c r="O268" s="835">
        <f>IF(I268='Категорія витрат'!$G$2,ROUND(N268*0.22,2),IF(I268='Категорія витрат'!$G$4,ROUND(N268*0.22,2),IF(I268='Категорія витрат'!$G$5,ROUND(N268*0.22,2),IF(I268='Категорія витрат'!$G$3,ROUND(N268*0.0841,2),0))))</f>
        <v>0</v>
      </c>
      <c r="P268" s="565">
        <f t="shared" si="51"/>
        <v>0</v>
      </c>
      <c r="Q268" s="75"/>
      <c r="R268" s="75"/>
      <c r="S268" s="75"/>
      <c r="T268" s="75"/>
      <c r="U268" s="75"/>
      <c r="V268" s="75"/>
      <c r="W268" s="75"/>
      <c r="X268" s="76"/>
      <c r="Y268" s="76"/>
      <c r="Z268" s="76"/>
      <c r="AA268" s="76"/>
      <c r="AB268" s="76"/>
      <c r="AC268" s="167">
        <f t="shared" si="52"/>
        <v>0</v>
      </c>
      <c r="AD268" s="167">
        <f t="shared" si="53"/>
        <v>0</v>
      </c>
      <c r="AE268" s="167">
        <f t="shared" si="54"/>
        <v>0</v>
      </c>
      <c r="AF268" s="167">
        <f t="shared" si="55"/>
        <v>0</v>
      </c>
      <c r="AG268" s="167">
        <f t="shared" si="56"/>
        <v>0</v>
      </c>
      <c r="AH268" s="167">
        <f t="shared" si="57"/>
        <v>0</v>
      </c>
      <c r="AI268" s="167">
        <f t="shared" si="58"/>
        <v>0</v>
      </c>
      <c r="AJ268" s="167">
        <f t="shared" si="59"/>
        <v>0</v>
      </c>
      <c r="AK268" s="76"/>
      <c r="AL268" s="76"/>
      <c r="AM268" s="35"/>
    </row>
    <row r="269" spans="1:39" hidden="1">
      <c r="A269" s="20">
        <v>265</v>
      </c>
      <c r="B269" s="560" t="str">
        <f t="shared" si="48"/>
        <v>Альянс</v>
      </c>
      <c r="C269" s="561" t="s">
        <v>695</v>
      </c>
      <c r="D269" s="905"/>
      <c r="E269" s="905"/>
      <c r="F269" s="933"/>
      <c r="G269" s="562" t="str">
        <f>IF(H269='Категорія витрат'!$B$2,'Категорія витрат'!$A$2,IF(H269='Категорія витрат'!$B$3,'Категорія витрат'!$A$3,IF(H269='Категорія витрат'!$B$4,'Категорія витрат'!$A$4,IF(H269='Категорія витрат'!$B$5,'Категорія витрат'!$A$5,IF(H269='Категорія витрат'!$B$6,'Категорія витрат'!$A$6,IF(H269='Категорія витрат'!$B$7,'Категорія витрат'!$A$7,IF(H269='Категорія витрат'!$B$8,'Категорія витрат'!$A$8,IF(H269='Категорія витрат'!$B$9,'Категорія витрат'!$A$9,IF(H269='Категорія витрат'!$B$10,'Категорія витрат'!$A$10,IF(H269='Категорія витрат'!$B$11,'Категорія витрат'!$A$11,IF(H269='Категорія витрат'!$B$12,'Категорія витрат'!$A$12,IF(H269='Категорія витрат'!$B$13,'Категорія витрат'!$A$13,IF(H269='Категорія витрат'!$B$14,'Категорія витрат'!$A$14,IF(H269='Категорія витрат'!$B$15,'Категорія витрат'!$A$15,IF(H269='Категорія витрат'!$B$16,'Категорія витрат'!$A$16,IF(H269='Категорія витрат'!$B$17,'Категорія витрат'!$A$17,IF(H269='Категорія витрат'!$B$18,'Категорія витрат'!$A$18,IF(H269='Категорія витрат'!$B$19,'Категорія витрат'!$A$19,IF(H269='Категорія витрат'!$B$20,'Категорія витрат'!$A$20,IF(H269='Категорія витрат'!$B$21,'Категорія витрат'!$A$21,IF(H269='Категорія витрат'!$B$22,'Категорія витрат'!$A$22,IF(H269='Категорія витрат'!$B$23,'Категорія витрат'!$A$23,IF(H269='Категорія витрат'!$B$24,'Категорія витрат'!$A$24,IF(H269='Категорія витрат'!$B$25,'Категорія витрат'!$A$25,IF(H269='Категорія витрат'!$B$26,'Категорія витрат'!$A$26,IF(H269='Категорія витрат'!$B$27,'Категорія витрат'!$A$27,IF(H269='Категорія витрат'!$B$28,'Категорія витрат'!$A$28,IF(H269='Категорія витрат'!$B$29,'Категорія витрат'!$A$29,IF(H269='Категорія витрат'!$B$30,'Категорія витрат'!$A$30,IF(H269='Категорія витрат'!$B$31,'Категорія витрат'!$A$31,""))))))))))))))))))))))))))))))</f>
        <v/>
      </c>
      <c r="H269" s="837"/>
      <c r="I269" s="568"/>
      <c r="J269" s="71"/>
      <c r="K269" s="166">
        <f t="shared" si="49"/>
        <v>0</v>
      </c>
      <c r="L269" s="563"/>
      <c r="M269" s="564"/>
      <c r="N269" s="71">
        <f t="shared" si="50"/>
        <v>0</v>
      </c>
      <c r="O269" s="835">
        <f>IF(I269='Категорія витрат'!$G$2,ROUND(N269*0.22,2),IF(I269='Категорія витрат'!$G$4,ROUND(N269*0.22,2),IF(I269='Категорія витрат'!$G$5,ROUND(N269*0.22,2),IF(I269='Категорія витрат'!$G$3,ROUND(N269*0.0841,2),0))))</f>
        <v>0</v>
      </c>
      <c r="P269" s="565">
        <f t="shared" si="51"/>
        <v>0</v>
      </c>
      <c r="Q269" s="75"/>
      <c r="R269" s="75"/>
      <c r="S269" s="75"/>
      <c r="T269" s="75"/>
      <c r="U269" s="75"/>
      <c r="V269" s="75"/>
      <c r="W269" s="75"/>
      <c r="X269" s="76"/>
      <c r="Y269" s="76"/>
      <c r="Z269" s="76"/>
      <c r="AA269" s="76"/>
      <c r="AB269" s="76"/>
      <c r="AC269" s="167">
        <f t="shared" si="52"/>
        <v>0</v>
      </c>
      <c r="AD269" s="167">
        <f t="shared" si="53"/>
        <v>0</v>
      </c>
      <c r="AE269" s="167">
        <f t="shared" si="54"/>
        <v>0</v>
      </c>
      <c r="AF269" s="167">
        <f t="shared" si="55"/>
        <v>0</v>
      </c>
      <c r="AG269" s="167">
        <f t="shared" si="56"/>
        <v>0</v>
      </c>
      <c r="AH269" s="167">
        <f t="shared" si="57"/>
        <v>0</v>
      </c>
      <c r="AI269" s="167">
        <f t="shared" si="58"/>
        <v>0</v>
      </c>
      <c r="AJ269" s="167">
        <f t="shared" si="59"/>
        <v>0</v>
      </c>
      <c r="AK269" s="76"/>
      <c r="AL269" s="76"/>
      <c r="AM269" s="35"/>
    </row>
    <row r="270" spans="1:39" hidden="1">
      <c r="A270" s="20">
        <v>266</v>
      </c>
      <c r="B270" s="560" t="str">
        <f t="shared" si="48"/>
        <v>Альянс</v>
      </c>
      <c r="C270" s="561" t="s">
        <v>695</v>
      </c>
      <c r="D270" s="905"/>
      <c r="E270" s="905"/>
      <c r="F270" s="933"/>
      <c r="G270" s="562" t="str">
        <f>IF(H270='Категорія витрат'!$B$2,'Категорія витрат'!$A$2,IF(H270='Категорія витрат'!$B$3,'Категорія витрат'!$A$3,IF(H270='Категорія витрат'!$B$4,'Категорія витрат'!$A$4,IF(H270='Категорія витрат'!$B$5,'Категорія витрат'!$A$5,IF(H270='Категорія витрат'!$B$6,'Категорія витрат'!$A$6,IF(H270='Категорія витрат'!$B$7,'Категорія витрат'!$A$7,IF(H270='Категорія витрат'!$B$8,'Категорія витрат'!$A$8,IF(H270='Категорія витрат'!$B$9,'Категорія витрат'!$A$9,IF(H270='Категорія витрат'!$B$10,'Категорія витрат'!$A$10,IF(H270='Категорія витрат'!$B$11,'Категорія витрат'!$A$11,IF(H270='Категорія витрат'!$B$12,'Категорія витрат'!$A$12,IF(H270='Категорія витрат'!$B$13,'Категорія витрат'!$A$13,IF(H270='Категорія витрат'!$B$14,'Категорія витрат'!$A$14,IF(H270='Категорія витрат'!$B$15,'Категорія витрат'!$A$15,IF(H270='Категорія витрат'!$B$16,'Категорія витрат'!$A$16,IF(H270='Категорія витрат'!$B$17,'Категорія витрат'!$A$17,IF(H270='Категорія витрат'!$B$18,'Категорія витрат'!$A$18,IF(H270='Категорія витрат'!$B$19,'Категорія витрат'!$A$19,IF(H270='Категорія витрат'!$B$20,'Категорія витрат'!$A$20,IF(H270='Категорія витрат'!$B$21,'Категорія витрат'!$A$21,IF(H270='Категорія витрат'!$B$22,'Категорія витрат'!$A$22,IF(H270='Категорія витрат'!$B$23,'Категорія витрат'!$A$23,IF(H270='Категорія витрат'!$B$24,'Категорія витрат'!$A$24,IF(H270='Категорія витрат'!$B$25,'Категорія витрат'!$A$25,IF(H270='Категорія витрат'!$B$26,'Категорія витрат'!$A$26,IF(H270='Категорія витрат'!$B$27,'Категорія витрат'!$A$27,IF(H270='Категорія витрат'!$B$28,'Категорія витрат'!$A$28,IF(H270='Категорія витрат'!$B$29,'Категорія витрат'!$A$29,IF(H270='Категорія витрат'!$B$30,'Категорія витрат'!$A$30,IF(H270='Категорія витрат'!$B$31,'Категорія витрат'!$A$31,""))))))))))))))))))))))))))))))</f>
        <v/>
      </c>
      <c r="H270" s="837"/>
      <c r="I270" s="568"/>
      <c r="J270" s="71"/>
      <c r="K270" s="166">
        <f t="shared" si="49"/>
        <v>0</v>
      </c>
      <c r="L270" s="563"/>
      <c r="M270" s="564"/>
      <c r="N270" s="71">
        <f t="shared" si="50"/>
        <v>0</v>
      </c>
      <c r="O270" s="835">
        <f>IF(I270='Категорія витрат'!$G$2,ROUND(N270*0.22,2),IF(I270='Категорія витрат'!$G$4,ROUND(N270*0.22,2),IF(I270='Категорія витрат'!$G$5,ROUND(N270*0.22,2),IF(I270='Категорія витрат'!$G$3,ROUND(N270*0.0841,2),0))))</f>
        <v>0</v>
      </c>
      <c r="P270" s="565">
        <f t="shared" si="51"/>
        <v>0</v>
      </c>
      <c r="Q270" s="75"/>
      <c r="R270" s="75"/>
      <c r="S270" s="75"/>
      <c r="T270" s="75"/>
      <c r="U270" s="75"/>
      <c r="V270" s="75"/>
      <c r="W270" s="75"/>
      <c r="X270" s="76"/>
      <c r="Y270" s="76"/>
      <c r="Z270" s="76"/>
      <c r="AA270" s="76"/>
      <c r="AB270" s="76"/>
      <c r="AC270" s="167">
        <f t="shared" si="52"/>
        <v>0</v>
      </c>
      <c r="AD270" s="167">
        <f t="shared" si="53"/>
        <v>0</v>
      </c>
      <c r="AE270" s="167">
        <f t="shared" si="54"/>
        <v>0</v>
      </c>
      <c r="AF270" s="167">
        <f t="shared" si="55"/>
        <v>0</v>
      </c>
      <c r="AG270" s="167">
        <f t="shared" si="56"/>
        <v>0</v>
      </c>
      <c r="AH270" s="167">
        <f t="shared" si="57"/>
        <v>0</v>
      </c>
      <c r="AI270" s="167">
        <f t="shared" si="58"/>
        <v>0</v>
      </c>
      <c r="AJ270" s="167">
        <f t="shared" si="59"/>
        <v>0</v>
      </c>
      <c r="AK270" s="76"/>
      <c r="AL270" s="76"/>
      <c r="AM270" s="35"/>
    </row>
    <row r="271" spans="1:39" hidden="1">
      <c r="A271" s="20">
        <v>267</v>
      </c>
      <c r="B271" s="560" t="str">
        <f t="shared" si="48"/>
        <v>Альянс</v>
      </c>
      <c r="C271" s="561" t="s">
        <v>695</v>
      </c>
      <c r="D271" s="905"/>
      <c r="E271" s="905"/>
      <c r="F271" s="933"/>
      <c r="G271" s="562" t="str">
        <f>IF(H271='Категорія витрат'!$B$2,'Категорія витрат'!$A$2,IF(H271='Категорія витрат'!$B$3,'Категорія витрат'!$A$3,IF(H271='Категорія витрат'!$B$4,'Категорія витрат'!$A$4,IF(H271='Категорія витрат'!$B$5,'Категорія витрат'!$A$5,IF(H271='Категорія витрат'!$B$6,'Категорія витрат'!$A$6,IF(H271='Категорія витрат'!$B$7,'Категорія витрат'!$A$7,IF(H271='Категорія витрат'!$B$8,'Категорія витрат'!$A$8,IF(H271='Категорія витрат'!$B$9,'Категорія витрат'!$A$9,IF(H271='Категорія витрат'!$B$10,'Категорія витрат'!$A$10,IF(H271='Категорія витрат'!$B$11,'Категорія витрат'!$A$11,IF(H271='Категорія витрат'!$B$12,'Категорія витрат'!$A$12,IF(H271='Категорія витрат'!$B$13,'Категорія витрат'!$A$13,IF(H271='Категорія витрат'!$B$14,'Категорія витрат'!$A$14,IF(H271='Категорія витрат'!$B$15,'Категорія витрат'!$A$15,IF(H271='Категорія витрат'!$B$16,'Категорія витрат'!$A$16,IF(H271='Категорія витрат'!$B$17,'Категорія витрат'!$A$17,IF(H271='Категорія витрат'!$B$18,'Категорія витрат'!$A$18,IF(H271='Категорія витрат'!$B$19,'Категорія витрат'!$A$19,IF(H271='Категорія витрат'!$B$20,'Категорія витрат'!$A$20,IF(H271='Категорія витрат'!$B$21,'Категорія витрат'!$A$21,IF(H271='Категорія витрат'!$B$22,'Категорія витрат'!$A$22,IF(H271='Категорія витрат'!$B$23,'Категорія витрат'!$A$23,IF(H271='Категорія витрат'!$B$24,'Категорія витрат'!$A$24,IF(H271='Категорія витрат'!$B$25,'Категорія витрат'!$A$25,IF(H271='Категорія витрат'!$B$26,'Категорія витрат'!$A$26,IF(H271='Категорія витрат'!$B$27,'Категорія витрат'!$A$27,IF(H271='Категорія витрат'!$B$28,'Категорія витрат'!$A$28,IF(H271='Категорія витрат'!$B$29,'Категорія витрат'!$A$29,IF(H271='Категорія витрат'!$B$30,'Категорія витрат'!$A$30,IF(H271='Категорія витрат'!$B$31,'Категорія витрат'!$A$31,""))))))))))))))))))))))))))))))</f>
        <v/>
      </c>
      <c r="H271" s="837"/>
      <c r="I271" s="568"/>
      <c r="J271" s="71"/>
      <c r="K271" s="166">
        <f t="shared" si="49"/>
        <v>0</v>
      </c>
      <c r="L271" s="563"/>
      <c r="M271" s="564"/>
      <c r="N271" s="71">
        <f t="shared" si="50"/>
        <v>0</v>
      </c>
      <c r="O271" s="835">
        <f>IF(I271='Категорія витрат'!$G$2,ROUND(N271*0.22,2),IF(I271='Категорія витрат'!$G$4,ROUND(N271*0.22,2),IF(I271='Категорія витрат'!$G$5,ROUND(N271*0.22,2),IF(I271='Категорія витрат'!$G$3,ROUND(N271*0.0841,2),0))))</f>
        <v>0</v>
      </c>
      <c r="P271" s="565">
        <f t="shared" si="51"/>
        <v>0</v>
      </c>
      <c r="Q271" s="75"/>
      <c r="R271" s="75"/>
      <c r="S271" s="75"/>
      <c r="T271" s="75"/>
      <c r="U271" s="75"/>
      <c r="V271" s="75"/>
      <c r="W271" s="75"/>
      <c r="X271" s="76"/>
      <c r="Y271" s="76"/>
      <c r="Z271" s="76"/>
      <c r="AA271" s="76"/>
      <c r="AB271" s="76"/>
      <c r="AC271" s="167">
        <f t="shared" si="52"/>
        <v>0</v>
      </c>
      <c r="AD271" s="167">
        <f t="shared" si="53"/>
        <v>0</v>
      </c>
      <c r="AE271" s="167">
        <f t="shared" si="54"/>
        <v>0</v>
      </c>
      <c r="AF271" s="167">
        <f t="shared" si="55"/>
        <v>0</v>
      </c>
      <c r="AG271" s="167">
        <f t="shared" si="56"/>
        <v>0</v>
      </c>
      <c r="AH271" s="167">
        <f t="shared" si="57"/>
        <v>0</v>
      </c>
      <c r="AI271" s="167">
        <f t="shared" si="58"/>
        <v>0</v>
      </c>
      <c r="AJ271" s="167">
        <f t="shared" si="59"/>
        <v>0</v>
      </c>
      <c r="AK271" s="76"/>
      <c r="AL271" s="76"/>
      <c r="AM271" s="35"/>
    </row>
    <row r="272" spans="1:39" hidden="1">
      <c r="A272" s="20">
        <v>268</v>
      </c>
      <c r="B272" s="560" t="str">
        <f t="shared" si="48"/>
        <v>Альянс</v>
      </c>
      <c r="C272" s="561" t="s">
        <v>695</v>
      </c>
      <c r="D272" s="905"/>
      <c r="E272" s="905"/>
      <c r="F272" s="933"/>
      <c r="G272" s="562" t="str">
        <f>IF(H272='Категорія витрат'!$B$2,'Категорія витрат'!$A$2,IF(H272='Категорія витрат'!$B$3,'Категорія витрат'!$A$3,IF(H272='Категорія витрат'!$B$4,'Категорія витрат'!$A$4,IF(H272='Категорія витрат'!$B$5,'Категорія витрат'!$A$5,IF(H272='Категорія витрат'!$B$6,'Категорія витрат'!$A$6,IF(H272='Категорія витрат'!$B$7,'Категорія витрат'!$A$7,IF(H272='Категорія витрат'!$B$8,'Категорія витрат'!$A$8,IF(H272='Категорія витрат'!$B$9,'Категорія витрат'!$A$9,IF(H272='Категорія витрат'!$B$10,'Категорія витрат'!$A$10,IF(H272='Категорія витрат'!$B$11,'Категорія витрат'!$A$11,IF(H272='Категорія витрат'!$B$12,'Категорія витрат'!$A$12,IF(H272='Категорія витрат'!$B$13,'Категорія витрат'!$A$13,IF(H272='Категорія витрат'!$B$14,'Категорія витрат'!$A$14,IF(H272='Категорія витрат'!$B$15,'Категорія витрат'!$A$15,IF(H272='Категорія витрат'!$B$16,'Категорія витрат'!$A$16,IF(H272='Категорія витрат'!$B$17,'Категорія витрат'!$A$17,IF(H272='Категорія витрат'!$B$18,'Категорія витрат'!$A$18,IF(H272='Категорія витрат'!$B$19,'Категорія витрат'!$A$19,IF(H272='Категорія витрат'!$B$20,'Категорія витрат'!$A$20,IF(H272='Категорія витрат'!$B$21,'Категорія витрат'!$A$21,IF(H272='Категорія витрат'!$B$22,'Категорія витрат'!$A$22,IF(H272='Категорія витрат'!$B$23,'Категорія витрат'!$A$23,IF(H272='Категорія витрат'!$B$24,'Категорія витрат'!$A$24,IF(H272='Категорія витрат'!$B$25,'Категорія витрат'!$A$25,IF(H272='Категорія витрат'!$B$26,'Категорія витрат'!$A$26,IF(H272='Категорія витрат'!$B$27,'Категорія витрат'!$A$27,IF(H272='Категорія витрат'!$B$28,'Категорія витрат'!$A$28,IF(H272='Категорія витрат'!$B$29,'Категорія витрат'!$A$29,IF(H272='Категорія витрат'!$B$30,'Категорія витрат'!$A$30,IF(H272='Категорія витрат'!$B$31,'Категорія витрат'!$A$31,""))))))))))))))))))))))))))))))</f>
        <v/>
      </c>
      <c r="H272" s="837"/>
      <c r="I272" s="568"/>
      <c r="J272" s="71"/>
      <c r="K272" s="166">
        <f t="shared" si="49"/>
        <v>0</v>
      </c>
      <c r="L272" s="563"/>
      <c r="M272" s="564"/>
      <c r="N272" s="71">
        <f t="shared" si="50"/>
        <v>0</v>
      </c>
      <c r="O272" s="835">
        <f>IF(I272='Категорія витрат'!$G$2,ROUND(N272*0.22,2),IF(I272='Категорія витрат'!$G$4,ROUND(N272*0.22,2),IF(I272='Категорія витрат'!$G$5,ROUND(N272*0.22,2),IF(I272='Категорія витрат'!$G$3,ROUND(N272*0.0841,2),0))))</f>
        <v>0</v>
      </c>
      <c r="P272" s="565">
        <f t="shared" si="51"/>
        <v>0</v>
      </c>
      <c r="Q272" s="75"/>
      <c r="R272" s="75"/>
      <c r="S272" s="75"/>
      <c r="T272" s="75"/>
      <c r="U272" s="75"/>
      <c r="V272" s="75"/>
      <c r="W272" s="75"/>
      <c r="X272" s="76"/>
      <c r="Y272" s="76"/>
      <c r="Z272" s="76"/>
      <c r="AA272" s="76"/>
      <c r="AB272" s="76"/>
      <c r="AC272" s="167">
        <f t="shared" si="52"/>
        <v>0</v>
      </c>
      <c r="AD272" s="167">
        <f t="shared" si="53"/>
        <v>0</v>
      </c>
      <c r="AE272" s="167">
        <f t="shared" si="54"/>
        <v>0</v>
      </c>
      <c r="AF272" s="167">
        <f t="shared" si="55"/>
        <v>0</v>
      </c>
      <c r="AG272" s="167">
        <f t="shared" si="56"/>
        <v>0</v>
      </c>
      <c r="AH272" s="167">
        <f t="shared" si="57"/>
        <v>0</v>
      </c>
      <c r="AI272" s="167">
        <f t="shared" si="58"/>
        <v>0</v>
      </c>
      <c r="AJ272" s="167">
        <f t="shared" si="59"/>
        <v>0</v>
      </c>
      <c r="AK272" s="76"/>
      <c r="AL272" s="76"/>
      <c r="AM272" s="35"/>
    </row>
    <row r="273" spans="1:39" hidden="1">
      <c r="A273" s="20">
        <v>269</v>
      </c>
      <c r="B273" s="560" t="str">
        <f t="shared" si="48"/>
        <v>Альянс</v>
      </c>
      <c r="C273" s="561" t="s">
        <v>695</v>
      </c>
      <c r="D273" s="905"/>
      <c r="E273" s="905"/>
      <c r="F273" s="933"/>
      <c r="G273" s="562" t="str">
        <f>IF(H273='Категорія витрат'!$B$2,'Категорія витрат'!$A$2,IF(H273='Категорія витрат'!$B$3,'Категорія витрат'!$A$3,IF(H273='Категорія витрат'!$B$4,'Категорія витрат'!$A$4,IF(H273='Категорія витрат'!$B$5,'Категорія витрат'!$A$5,IF(H273='Категорія витрат'!$B$6,'Категорія витрат'!$A$6,IF(H273='Категорія витрат'!$B$7,'Категорія витрат'!$A$7,IF(H273='Категорія витрат'!$B$8,'Категорія витрат'!$A$8,IF(H273='Категорія витрат'!$B$9,'Категорія витрат'!$A$9,IF(H273='Категорія витрат'!$B$10,'Категорія витрат'!$A$10,IF(H273='Категорія витрат'!$B$11,'Категорія витрат'!$A$11,IF(H273='Категорія витрат'!$B$12,'Категорія витрат'!$A$12,IF(H273='Категорія витрат'!$B$13,'Категорія витрат'!$A$13,IF(H273='Категорія витрат'!$B$14,'Категорія витрат'!$A$14,IF(H273='Категорія витрат'!$B$15,'Категорія витрат'!$A$15,IF(H273='Категорія витрат'!$B$16,'Категорія витрат'!$A$16,IF(H273='Категорія витрат'!$B$17,'Категорія витрат'!$A$17,IF(H273='Категорія витрат'!$B$18,'Категорія витрат'!$A$18,IF(H273='Категорія витрат'!$B$19,'Категорія витрат'!$A$19,IF(H273='Категорія витрат'!$B$20,'Категорія витрат'!$A$20,IF(H273='Категорія витрат'!$B$21,'Категорія витрат'!$A$21,IF(H273='Категорія витрат'!$B$22,'Категорія витрат'!$A$22,IF(H273='Категорія витрат'!$B$23,'Категорія витрат'!$A$23,IF(H273='Категорія витрат'!$B$24,'Категорія витрат'!$A$24,IF(H273='Категорія витрат'!$B$25,'Категорія витрат'!$A$25,IF(H273='Категорія витрат'!$B$26,'Категорія витрат'!$A$26,IF(H273='Категорія витрат'!$B$27,'Категорія витрат'!$A$27,IF(H273='Категорія витрат'!$B$28,'Категорія витрат'!$A$28,IF(H273='Категорія витрат'!$B$29,'Категорія витрат'!$A$29,IF(H273='Категорія витрат'!$B$30,'Категорія витрат'!$A$30,IF(H273='Категорія витрат'!$B$31,'Категорія витрат'!$A$31,""))))))))))))))))))))))))))))))</f>
        <v/>
      </c>
      <c r="H273" s="837"/>
      <c r="I273" s="568"/>
      <c r="J273" s="71"/>
      <c r="K273" s="166">
        <f t="shared" si="49"/>
        <v>0</v>
      </c>
      <c r="L273" s="563"/>
      <c r="M273" s="564"/>
      <c r="N273" s="71">
        <f t="shared" si="50"/>
        <v>0</v>
      </c>
      <c r="O273" s="835">
        <f>IF(I273='Категорія витрат'!$G$2,ROUND(N273*0.22,2),IF(I273='Категорія витрат'!$G$4,ROUND(N273*0.22,2),IF(I273='Категорія витрат'!$G$5,ROUND(N273*0.22,2),IF(I273='Категорія витрат'!$G$3,ROUND(N273*0.0841,2),0))))</f>
        <v>0</v>
      </c>
      <c r="P273" s="565">
        <f t="shared" si="51"/>
        <v>0</v>
      </c>
      <c r="Q273" s="75"/>
      <c r="R273" s="75"/>
      <c r="S273" s="75"/>
      <c r="T273" s="75"/>
      <c r="U273" s="75"/>
      <c r="V273" s="75"/>
      <c r="W273" s="75"/>
      <c r="X273" s="76"/>
      <c r="Y273" s="76"/>
      <c r="Z273" s="76"/>
      <c r="AA273" s="76"/>
      <c r="AB273" s="76"/>
      <c r="AC273" s="167">
        <f t="shared" si="52"/>
        <v>0</v>
      </c>
      <c r="AD273" s="167">
        <f t="shared" si="53"/>
        <v>0</v>
      </c>
      <c r="AE273" s="167">
        <f t="shared" si="54"/>
        <v>0</v>
      </c>
      <c r="AF273" s="167">
        <f t="shared" si="55"/>
        <v>0</v>
      </c>
      <c r="AG273" s="167">
        <f t="shared" si="56"/>
        <v>0</v>
      </c>
      <c r="AH273" s="167">
        <f t="shared" si="57"/>
        <v>0</v>
      </c>
      <c r="AI273" s="167">
        <f t="shared" si="58"/>
        <v>0</v>
      </c>
      <c r="AJ273" s="167">
        <f t="shared" si="59"/>
        <v>0</v>
      </c>
      <c r="AK273" s="76"/>
      <c r="AL273" s="76"/>
      <c r="AM273" s="35"/>
    </row>
    <row r="274" spans="1:39" hidden="1">
      <c r="A274" s="20">
        <v>270</v>
      </c>
      <c r="B274" s="560" t="str">
        <f t="shared" si="48"/>
        <v>Альянс</v>
      </c>
      <c r="C274" s="561" t="s">
        <v>695</v>
      </c>
      <c r="D274" s="905"/>
      <c r="E274" s="905"/>
      <c r="F274" s="933"/>
      <c r="G274" s="562" t="str">
        <f>IF(H274='Категорія витрат'!$B$2,'Категорія витрат'!$A$2,IF(H274='Категорія витрат'!$B$3,'Категорія витрат'!$A$3,IF(H274='Категорія витрат'!$B$4,'Категорія витрат'!$A$4,IF(H274='Категорія витрат'!$B$5,'Категорія витрат'!$A$5,IF(H274='Категорія витрат'!$B$6,'Категорія витрат'!$A$6,IF(H274='Категорія витрат'!$B$7,'Категорія витрат'!$A$7,IF(H274='Категорія витрат'!$B$8,'Категорія витрат'!$A$8,IF(H274='Категорія витрат'!$B$9,'Категорія витрат'!$A$9,IF(H274='Категорія витрат'!$B$10,'Категорія витрат'!$A$10,IF(H274='Категорія витрат'!$B$11,'Категорія витрат'!$A$11,IF(H274='Категорія витрат'!$B$12,'Категорія витрат'!$A$12,IF(H274='Категорія витрат'!$B$13,'Категорія витрат'!$A$13,IF(H274='Категорія витрат'!$B$14,'Категорія витрат'!$A$14,IF(H274='Категорія витрат'!$B$15,'Категорія витрат'!$A$15,IF(H274='Категорія витрат'!$B$16,'Категорія витрат'!$A$16,IF(H274='Категорія витрат'!$B$17,'Категорія витрат'!$A$17,IF(H274='Категорія витрат'!$B$18,'Категорія витрат'!$A$18,IF(H274='Категорія витрат'!$B$19,'Категорія витрат'!$A$19,IF(H274='Категорія витрат'!$B$20,'Категорія витрат'!$A$20,IF(H274='Категорія витрат'!$B$21,'Категорія витрат'!$A$21,IF(H274='Категорія витрат'!$B$22,'Категорія витрат'!$A$22,IF(H274='Категорія витрат'!$B$23,'Категорія витрат'!$A$23,IF(H274='Категорія витрат'!$B$24,'Категорія витрат'!$A$24,IF(H274='Категорія витрат'!$B$25,'Категорія витрат'!$A$25,IF(H274='Категорія витрат'!$B$26,'Категорія витрат'!$A$26,IF(H274='Категорія витрат'!$B$27,'Категорія витрат'!$A$27,IF(H274='Категорія витрат'!$B$28,'Категорія витрат'!$A$28,IF(H274='Категорія витрат'!$B$29,'Категорія витрат'!$A$29,IF(H274='Категорія витрат'!$B$30,'Категорія витрат'!$A$30,IF(H274='Категорія витрат'!$B$31,'Категорія витрат'!$A$31,""))))))))))))))))))))))))))))))</f>
        <v/>
      </c>
      <c r="H274" s="837"/>
      <c r="I274" s="568"/>
      <c r="J274" s="71"/>
      <c r="K274" s="166">
        <f t="shared" si="49"/>
        <v>0</v>
      </c>
      <c r="L274" s="563"/>
      <c r="M274" s="564"/>
      <c r="N274" s="71">
        <f t="shared" si="50"/>
        <v>0</v>
      </c>
      <c r="O274" s="835">
        <f>IF(I274='Категорія витрат'!$G$2,ROUND(N274*0.22,2),IF(I274='Категорія витрат'!$G$4,ROUND(N274*0.22,2),IF(I274='Категорія витрат'!$G$5,ROUND(N274*0.22,2),IF(I274='Категорія витрат'!$G$3,ROUND(N274*0.0841,2),0))))</f>
        <v>0</v>
      </c>
      <c r="P274" s="565">
        <f t="shared" si="51"/>
        <v>0</v>
      </c>
      <c r="Q274" s="75"/>
      <c r="R274" s="75"/>
      <c r="S274" s="75"/>
      <c r="T274" s="75"/>
      <c r="U274" s="75"/>
      <c r="V274" s="75"/>
      <c r="W274" s="75"/>
      <c r="X274" s="76"/>
      <c r="Y274" s="76"/>
      <c r="Z274" s="76"/>
      <c r="AA274" s="76"/>
      <c r="AB274" s="76"/>
      <c r="AC274" s="167">
        <f t="shared" si="52"/>
        <v>0</v>
      </c>
      <c r="AD274" s="167">
        <f t="shared" si="53"/>
        <v>0</v>
      </c>
      <c r="AE274" s="167">
        <f t="shared" si="54"/>
        <v>0</v>
      </c>
      <c r="AF274" s="167">
        <f t="shared" si="55"/>
        <v>0</v>
      </c>
      <c r="AG274" s="167">
        <f t="shared" si="56"/>
        <v>0</v>
      </c>
      <c r="AH274" s="167">
        <f t="shared" si="57"/>
        <v>0</v>
      </c>
      <c r="AI274" s="167">
        <f t="shared" si="58"/>
        <v>0</v>
      </c>
      <c r="AJ274" s="167">
        <f t="shared" si="59"/>
        <v>0</v>
      </c>
      <c r="AK274" s="76"/>
      <c r="AL274" s="76"/>
      <c r="AM274" s="35"/>
    </row>
    <row r="275" spans="1:39" hidden="1">
      <c r="A275" s="20">
        <v>271</v>
      </c>
      <c r="B275" s="560" t="str">
        <f t="shared" si="48"/>
        <v>Альянс</v>
      </c>
      <c r="C275" s="561" t="s">
        <v>695</v>
      </c>
      <c r="D275" s="905"/>
      <c r="E275" s="905"/>
      <c r="F275" s="933"/>
      <c r="G275" s="562" t="str">
        <f>IF(H275='Категорія витрат'!$B$2,'Категорія витрат'!$A$2,IF(H275='Категорія витрат'!$B$3,'Категорія витрат'!$A$3,IF(H275='Категорія витрат'!$B$4,'Категорія витрат'!$A$4,IF(H275='Категорія витрат'!$B$5,'Категорія витрат'!$A$5,IF(H275='Категорія витрат'!$B$6,'Категорія витрат'!$A$6,IF(H275='Категорія витрат'!$B$7,'Категорія витрат'!$A$7,IF(H275='Категорія витрат'!$B$8,'Категорія витрат'!$A$8,IF(H275='Категорія витрат'!$B$9,'Категорія витрат'!$A$9,IF(H275='Категорія витрат'!$B$10,'Категорія витрат'!$A$10,IF(H275='Категорія витрат'!$B$11,'Категорія витрат'!$A$11,IF(H275='Категорія витрат'!$B$12,'Категорія витрат'!$A$12,IF(H275='Категорія витрат'!$B$13,'Категорія витрат'!$A$13,IF(H275='Категорія витрат'!$B$14,'Категорія витрат'!$A$14,IF(H275='Категорія витрат'!$B$15,'Категорія витрат'!$A$15,IF(H275='Категорія витрат'!$B$16,'Категорія витрат'!$A$16,IF(H275='Категорія витрат'!$B$17,'Категорія витрат'!$A$17,IF(H275='Категорія витрат'!$B$18,'Категорія витрат'!$A$18,IF(H275='Категорія витрат'!$B$19,'Категорія витрат'!$A$19,IF(H275='Категорія витрат'!$B$20,'Категорія витрат'!$A$20,IF(H275='Категорія витрат'!$B$21,'Категорія витрат'!$A$21,IF(H275='Категорія витрат'!$B$22,'Категорія витрат'!$A$22,IF(H275='Категорія витрат'!$B$23,'Категорія витрат'!$A$23,IF(H275='Категорія витрат'!$B$24,'Категорія витрат'!$A$24,IF(H275='Категорія витрат'!$B$25,'Категорія витрат'!$A$25,IF(H275='Категорія витрат'!$B$26,'Категорія витрат'!$A$26,IF(H275='Категорія витрат'!$B$27,'Категорія витрат'!$A$27,IF(H275='Категорія витрат'!$B$28,'Категорія витрат'!$A$28,IF(H275='Категорія витрат'!$B$29,'Категорія витрат'!$A$29,IF(H275='Категорія витрат'!$B$30,'Категорія витрат'!$A$30,IF(H275='Категорія витрат'!$B$31,'Категорія витрат'!$A$31,""))))))))))))))))))))))))))))))</f>
        <v/>
      </c>
      <c r="H275" s="837"/>
      <c r="I275" s="568"/>
      <c r="J275" s="71"/>
      <c r="K275" s="166">
        <f t="shared" si="49"/>
        <v>0</v>
      </c>
      <c r="L275" s="563"/>
      <c r="M275" s="564"/>
      <c r="N275" s="71">
        <f t="shared" si="50"/>
        <v>0</v>
      </c>
      <c r="O275" s="835">
        <f>IF(I275='Категорія витрат'!$G$2,ROUND(N275*0.22,2),IF(I275='Категорія витрат'!$G$4,ROUND(N275*0.22,2),IF(I275='Категорія витрат'!$G$5,ROUND(N275*0.22,2),IF(I275='Категорія витрат'!$G$3,ROUND(N275*0.0841,2),0))))</f>
        <v>0</v>
      </c>
      <c r="P275" s="565">
        <f t="shared" si="51"/>
        <v>0</v>
      </c>
      <c r="Q275" s="75"/>
      <c r="R275" s="75"/>
      <c r="S275" s="75"/>
      <c r="T275" s="75"/>
      <c r="U275" s="75"/>
      <c r="V275" s="75"/>
      <c r="W275" s="75"/>
      <c r="X275" s="76"/>
      <c r="Y275" s="76"/>
      <c r="Z275" s="76"/>
      <c r="AA275" s="76"/>
      <c r="AB275" s="76"/>
      <c r="AC275" s="167">
        <f t="shared" si="52"/>
        <v>0</v>
      </c>
      <c r="AD275" s="167">
        <f t="shared" si="53"/>
        <v>0</v>
      </c>
      <c r="AE275" s="167">
        <f t="shared" si="54"/>
        <v>0</v>
      </c>
      <c r="AF275" s="167">
        <f t="shared" si="55"/>
        <v>0</v>
      </c>
      <c r="AG275" s="167">
        <f t="shared" si="56"/>
        <v>0</v>
      </c>
      <c r="AH275" s="167">
        <f t="shared" si="57"/>
        <v>0</v>
      </c>
      <c r="AI275" s="167">
        <f t="shared" si="58"/>
        <v>0</v>
      </c>
      <c r="AJ275" s="167">
        <f t="shared" si="59"/>
        <v>0</v>
      </c>
      <c r="AK275" s="76"/>
      <c r="AL275" s="76"/>
      <c r="AM275" s="35"/>
    </row>
    <row r="276" spans="1:39" hidden="1">
      <c r="A276" s="20">
        <v>272</v>
      </c>
      <c r="B276" s="560" t="str">
        <f t="shared" si="48"/>
        <v>Альянс</v>
      </c>
      <c r="C276" s="561" t="s">
        <v>695</v>
      </c>
      <c r="D276" s="905"/>
      <c r="E276" s="905"/>
      <c r="F276" s="933"/>
      <c r="G276" s="562" t="str">
        <f>IF(H276='Категорія витрат'!$B$2,'Категорія витрат'!$A$2,IF(H276='Категорія витрат'!$B$3,'Категорія витрат'!$A$3,IF(H276='Категорія витрат'!$B$4,'Категорія витрат'!$A$4,IF(H276='Категорія витрат'!$B$5,'Категорія витрат'!$A$5,IF(H276='Категорія витрат'!$B$6,'Категорія витрат'!$A$6,IF(H276='Категорія витрат'!$B$7,'Категорія витрат'!$A$7,IF(H276='Категорія витрат'!$B$8,'Категорія витрат'!$A$8,IF(H276='Категорія витрат'!$B$9,'Категорія витрат'!$A$9,IF(H276='Категорія витрат'!$B$10,'Категорія витрат'!$A$10,IF(H276='Категорія витрат'!$B$11,'Категорія витрат'!$A$11,IF(H276='Категорія витрат'!$B$12,'Категорія витрат'!$A$12,IF(H276='Категорія витрат'!$B$13,'Категорія витрат'!$A$13,IF(H276='Категорія витрат'!$B$14,'Категорія витрат'!$A$14,IF(H276='Категорія витрат'!$B$15,'Категорія витрат'!$A$15,IF(H276='Категорія витрат'!$B$16,'Категорія витрат'!$A$16,IF(H276='Категорія витрат'!$B$17,'Категорія витрат'!$A$17,IF(H276='Категорія витрат'!$B$18,'Категорія витрат'!$A$18,IF(H276='Категорія витрат'!$B$19,'Категорія витрат'!$A$19,IF(H276='Категорія витрат'!$B$20,'Категорія витрат'!$A$20,IF(H276='Категорія витрат'!$B$21,'Категорія витрат'!$A$21,IF(H276='Категорія витрат'!$B$22,'Категорія витрат'!$A$22,IF(H276='Категорія витрат'!$B$23,'Категорія витрат'!$A$23,IF(H276='Категорія витрат'!$B$24,'Категорія витрат'!$A$24,IF(H276='Категорія витрат'!$B$25,'Категорія витрат'!$A$25,IF(H276='Категорія витрат'!$B$26,'Категорія витрат'!$A$26,IF(H276='Категорія витрат'!$B$27,'Категорія витрат'!$A$27,IF(H276='Категорія витрат'!$B$28,'Категорія витрат'!$A$28,IF(H276='Категорія витрат'!$B$29,'Категорія витрат'!$A$29,IF(H276='Категорія витрат'!$B$30,'Категорія витрат'!$A$30,IF(H276='Категорія витрат'!$B$31,'Категорія витрат'!$A$31,""))))))))))))))))))))))))))))))</f>
        <v/>
      </c>
      <c r="H276" s="837"/>
      <c r="I276" s="568"/>
      <c r="J276" s="71"/>
      <c r="K276" s="166">
        <f t="shared" si="49"/>
        <v>0</v>
      </c>
      <c r="L276" s="563"/>
      <c r="M276" s="564"/>
      <c r="N276" s="71">
        <f t="shared" si="50"/>
        <v>0</v>
      </c>
      <c r="O276" s="835">
        <f>IF(I276='Категорія витрат'!$G$2,ROUND(N276*0.22,2),IF(I276='Категорія витрат'!$G$4,ROUND(N276*0.22,2),IF(I276='Категорія витрат'!$G$5,ROUND(N276*0.22,2),IF(I276='Категорія витрат'!$G$3,ROUND(N276*0.0841,2),0))))</f>
        <v>0</v>
      </c>
      <c r="P276" s="565">
        <f t="shared" si="51"/>
        <v>0</v>
      </c>
      <c r="Q276" s="75"/>
      <c r="R276" s="75"/>
      <c r="S276" s="75"/>
      <c r="T276" s="75"/>
      <c r="U276" s="75"/>
      <c r="V276" s="75"/>
      <c r="W276" s="75"/>
      <c r="X276" s="76"/>
      <c r="Y276" s="76"/>
      <c r="Z276" s="76"/>
      <c r="AA276" s="76"/>
      <c r="AB276" s="76"/>
      <c r="AC276" s="167">
        <f t="shared" si="52"/>
        <v>0</v>
      </c>
      <c r="AD276" s="167">
        <f t="shared" si="53"/>
        <v>0</v>
      </c>
      <c r="AE276" s="167">
        <f t="shared" si="54"/>
        <v>0</v>
      </c>
      <c r="AF276" s="167">
        <f t="shared" si="55"/>
        <v>0</v>
      </c>
      <c r="AG276" s="167">
        <f t="shared" si="56"/>
        <v>0</v>
      </c>
      <c r="AH276" s="167">
        <f t="shared" si="57"/>
        <v>0</v>
      </c>
      <c r="AI276" s="167">
        <f t="shared" si="58"/>
        <v>0</v>
      </c>
      <c r="AJ276" s="167">
        <f t="shared" si="59"/>
        <v>0</v>
      </c>
      <c r="AK276" s="76"/>
      <c r="AL276" s="76"/>
      <c r="AM276" s="35"/>
    </row>
    <row r="277" spans="1:39" hidden="1">
      <c r="A277" s="20">
        <v>273</v>
      </c>
      <c r="B277" s="560" t="str">
        <f t="shared" si="48"/>
        <v>Альянс</v>
      </c>
      <c r="C277" s="561" t="s">
        <v>695</v>
      </c>
      <c r="D277" s="905"/>
      <c r="E277" s="905"/>
      <c r="F277" s="933"/>
      <c r="G277" s="562" t="str">
        <f>IF(H277='Категорія витрат'!$B$2,'Категорія витрат'!$A$2,IF(H277='Категорія витрат'!$B$3,'Категорія витрат'!$A$3,IF(H277='Категорія витрат'!$B$4,'Категорія витрат'!$A$4,IF(H277='Категорія витрат'!$B$5,'Категорія витрат'!$A$5,IF(H277='Категорія витрат'!$B$6,'Категорія витрат'!$A$6,IF(H277='Категорія витрат'!$B$7,'Категорія витрат'!$A$7,IF(H277='Категорія витрат'!$B$8,'Категорія витрат'!$A$8,IF(H277='Категорія витрат'!$B$9,'Категорія витрат'!$A$9,IF(H277='Категорія витрат'!$B$10,'Категорія витрат'!$A$10,IF(H277='Категорія витрат'!$B$11,'Категорія витрат'!$A$11,IF(H277='Категорія витрат'!$B$12,'Категорія витрат'!$A$12,IF(H277='Категорія витрат'!$B$13,'Категорія витрат'!$A$13,IF(H277='Категорія витрат'!$B$14,'Категорія витрат'!$A$14,IF(H277='Категорія витрат'!$B$15,'Категорія витрат'!$A$15,IF(H277='Категорія витрат'!$B$16,'Категорія витрат'!$A$16,IF(H277='Категорія витрат'!$B$17,'Категорія витрат'!$A$17,IF(H277='Категорія витрат'!$B$18,'Категорія витрат'!$A$18,IF(H277='Категорія витрат'!$B$19,'Категорія витрат'!$A$19,IF(H277='Категорія витрат'!$B$20,'Категорія витрат'!$A$20,IF(H277='Категорія витрат'!$B$21,'Категорія витрат'!$A$21,IF(H277='Категорія витрат'!$B$22,'Категорія витрат'!$A$22,IF(H277='Категорія витрат'!$B$23,'Категорія витрат'!$A$23,IF(H277='Категорія витрат'!$B$24,'Категорія витрат'!$A$24,IF(H277='Категорія витрат'!$B$25,'Категорія витрат'!$A$25,IF(H277='Категорія витрат'!$B$26,'Категорія витрат'!$A$26,IF(H277='Категорія витрат'!$B$27,'Категорія витрат'!$A$27,IF(H277='Категорія витрат'!$B$28,'Категорія витрат'!$A$28,IF(H277='Категорія витрат'!$B$29,'Категорія витрат'!$A$29,IF(H277='Категорія витрат'!$B$30,'Категорія витрат'!$A$30,IF(H277='Категорія витрат'!$B$31,'Категорія витрат'!$A$31,""))))))))))))))))))))))))))))))</f>
        <v/>
      </c>
      <c r="H277" s="837"/>
      <c r="I277" s="568"/>
      <c r="J277" s="71"/>
      <c r="K277" s="166">
        <f t="shared" si="49"/>
        <v>0</v>
      </c>
      <c r="L277" s="563"/>
      <c r="M277" s="564"/>
      <c r="N277" s="71">
        <f t="shared" si="50"/>
        <v>0</v>
      </c>
      <c r="O277" s="835">
        <f>IF(I277='Категорія витрат'!$G$2,ROUND(N277*0.22,2),IF(I277='Категорія витрат'!$G$4,ROUND(N277*0.22,2),IF(I277='Категорія витрат'!$G$5,ROUND(N277*0.22,2),IF(I277='Категорія витрат'!$G$3,ROUND(N277*0.0841,2),0))))</f>
        <v>0</v>
      </c>
      <c r="P277" s="565">
        <f t="shared" si="51"/>
        <v>0</v>
      </c>
      <c r="Q277" s="75"/>
      <c r="R277" s="75"/>
      <c r="S277" s="75"/>
      <c r="T277" s="75"/>
      <c r="U277" s="75"/>
      <c r="V277" s="75"/>
      <c r="W277" s="75"/>
      <c r="X277" s="76"/>
      <c r="Y277" s="76"/>
      <c r="Z277" s="76"/>
      <c r="AA277" s="76"/>
      <c r="AB277" s="76"/>
      <c r="AC277" s="167">
        <f t="shared" si="52"/>
        <v>0</v>
      </c>
      <c r="AD277" s="167">
        <f t="shared" si="53"/>
        <v>0</v>
      </c>
      <c r="AE277" s="167">
        <f t="shared" si="54"/>
        <v>0</v>
      </c>
      <c r="AF277" s="167">
        <f t="shared" si="55"/>
        <v>0</v>
      </c>
      <c r="AG277" s="167">
        <f t="shared" si="56"/>
        <v>0</v>
      </c>
      <c r="AH277" s="167">
        <f t="shared" si="57"/>
        <v>0</v>
      </c>
      <c r="AI277" s="167">
        <f t="shared" si="58"/>
        <v>0</v>
      </c>
      <c r="AJ277" s="167">
        <f t="shared" si="59"/>
        <v>0</v>
      </c>
      <c r="AK277" s="76"/>
      <c r="AL277" s="76"/>
      <c r="AM277" s="35"/>
    </row>
    <row r="278" spans="1:39" hidden="1">
      <c r="A278" s="20">
        <v>274</v>
      </c>
      <c r="B278" s="560" t="str">
        <f t="shared" si="48"/>
        <v>Альянс</v>
      </c>
      <c r="C278" s="561" t="s">
        <v>695</v>
      </c>
      <c r="D278" s="905"/>
      <c r="E278" s="905"/>
      <c r="F278" s="933"/>
      <c r="G278" s="562" t="str">
        <f>IF(H278='Категорія витрат'!$B$2,'Категорія витрат'!$A$2,IF(H278='Категорія витрат'!$B$3,'Категорія витрат'!$A$3,IF(H278='Категорія витрат'!$B$4,'Категорія витрат'!$A$4,IF(H278='Категорія витрат'!$B$5,'Категорія витрат'!$A$5,IF(H278='Категорія витрат'!$B$6,'Категорія витрат'!$A$6,IF(H278='Категорія витрат'!$B$7,'Категорія витрат'!$A$7,IF(H278='Категорія витрат'!$B$8,'Категорія витрат'!$A$8,IF(H278='Категорія витрат'!$B$9,'Категорія витрат'!$A$9,IF(H278='Категорія витрат'!$B$10,'Категорія витрат'!$A$10,IF(H278='Категорія витрат'!$B$11,'Категорія витрат'!$A$11,IF(H278='Категорія витрат'!$B$12,'Категорія витрат'!$A$12,IF(H278='Категорія витрат'!$B$13,'Категорія витрат'!$A$13,IF(H278='Категорія витрат'!$B$14,'Категорія витрат'!$A$14,IF(H278='Категорія витрат'!$B$15,'Категорія витрат'!$A$15,IF(H278='Категорія витрат'!$B$16,'Категорія витрат'!$A$16,IF(H278='Категорія витрат'!$B$17,'Категорія витрат'!$A$17,IF(H278='Категорія витрат'!$B$18,'Категорія витрат'!$A$18,IF(H278='Категорія витрат'!$B$19,'Категорія витрат'!$A$19,IF(H278='Категорія витрат'!$B$20,'Категорія витрат'!$A$20,IF(H278='Категорія витрат'!$B$21,'Категорія витрат'!$A$21,IF(H278='Категорія витрат'!$B$22,'Категорія витрат'!$A$22,IF(H278='Категорія витрат'!$B$23,'Категорія витрат'!$A$23,IF(H278='Категорія витрат'!$B$24,'Категорія витрат'!$A$24,IF(H278='Категорія витрат'!$B$25,'Категорія витрат'!$A$25,IF(H278='Категорія витрат'!$B$26,'Категорія витрат'!$A$26,IF(H278='Категорія витрат'!$B$27,'Категорія витрат'!$A$27,IF(H278='Категорія витрат'!$B$28,'Категорія витрат'!$A$28,IF(H278='Категорія витрат'!$B$29,'Категорія витрат'!$A$29,IF(H278='Категорія витрат'!$B$30,'Категорія витрат'!$A$30,IF(H278='Категорія витрат'!$B$31,'Категорія витрат'!$A$31,""))))))))))))))))))))))))))))))</f>
        <v/>
      </c>
      <c r="H278" s="837"/>
      <c r="I278" s="568"/>
      <c r="J278" s="71"/>
      <c r="K278" s="166">
        <f t="shared" si="49"/>
        <v>0</v>
      </c>
      <c r="L278" s="563"/>
      <c r="M278" s="564"/>
      <c r="N278" s="71">
        <f t="shared" si="50"/>
        <v>0</v>
      </c>
      <c r="O278" s="835">
        <f>IF(I278='Категорія витрат'!$G$2,ROUND(N278*0.22,2),IF(I278='Категорія витрат'!$G$4,ROUND(N278*0.22,2),IF(I278='Категорія витрат'!$G$5,ROUND(N278*0.22,2),IF(I278='Категорія витрат'!$G$3,ROUND(N278*0.0841,2),0))))</f>
        <v>0</v>
      </c>
      <c r="P278" s="565">
        <f t="shared" si="51"/>
        <v>0</v>
      </c>
      <c r="Q278" s="75"/>
      <c r="R278" s="75"/>
      <c r="S278" s="75"/>
      <c r="T278" s="75"/>
      <c r="U278" s="75"/>
      <c r="V278" s="75"/>
      <c r="W278" s="75"/>
      <c r="X278" s="76"/>
      <c r="Y278" s="76"/>
      <c r="Z278" s="76"/>
      <c r="AA278" s="76"/>
      <c r="AB278" s="76"/>
      <c r="AC278" s="167">
        <f t="shared" si="52"/>
        <v>0</v>
      </c>
      <c r="AD278" s="167">
        <f t="shared" si="53"/>
        <v>0</v>
      </c>
      <c r="AE278" s="167">
        <f t="shared" si="54"/>
        <v>0</v>
      </c>
      <c r="AF278" s="167">
        <f t="shared" si="55"/>
        <v>0</v>
      </c>
      <c r="AG278" s="167">
        <f t="shared" si="56"/>
        <v>0</v>
      </c>
      <c r="AH278" s="167">
        <f t="shared" si="57"/>
        <v>0</v>
      </c>
      <c r="AI278" s="167">
        <f t="shared" si="58"/>
        <v>0</v>
      </c>
      <c r="AJ278" s="167">
        <f t="shared" si="59"/>
        <v>0</v>
      </c>
      <c r="AK278" s="76"/>
      <c r="AL278" s="76"/>
      <c r="AM278" s="35"/>
    </row>
    <row r="279" spans="1:39" hidden="1">
      <c r="A279" s="20">
        <v>275</v>
      </c>
      <c r="B279" s="560" t="str">
        <f t="shared" si="48"/>
        <v>Альянс</v>
      </c>
      <c r="C279" s="561" t="s">
        <v>695</v>
      </c>
      <c r="D279" s="905"/>
      <c r="E279" s="905"/>
      <c r="F279" s="933"/>
      <c r="G279" s="562" t="str">
        <f>IF(H279='Категорія витрат'!$B$2,'Категорія витрат'!$A$2,IF(H279='Категорія витрат'!$B$3,'Категорія витрат'!$A$3,IF(H279='Категорія витрат'!$B$4,'Категорія витрат'!$A$4,IF(H279='Категорія витрат'!$B$5,'Категорія витрат'!$A$5,IF(H279='Категорія витрат'!$B$6,'Категорія витрат'!$A$6,IF(H279='Категорія витрат'!$B$7,'Категорія витрат'!$A$7,IF(H279='Категорія витрат'!$B$8,'Категорія витрат'!$A$8,IF(H279='Категорія витрат'!$B$9,'Категорія витрат'!$A$9,IF(H279='Категорія витрат'!$B$10,'Категорія витрат'!$A$10,IF(H279='Категорія витрат'!$B$11,'Категорія витрат'!$A$11,IF(H279='Категорія витрат'!$B$12,'Категорія витрат'!$A$12,IF(H279='Категорія витрат'!$B$13,'Категорія витрат'!$A$13,IF(H279='Категорія витрат'!$B$14,'Категорія витрат'!$A$14,IF(H279='Категорія витрат'!$B$15,'Категорія витрат'!$A$15,IF(H279='Категорія витрат'!$B$16,'Категорія витрат'!$A$16,IF(H279='Категорія витрат'!$B$17,'Категорія витрат'!$A$17,IF(H279='Категорія витрат'!$B$18,'Категорія витрат'!$A$18,IF(H279='Категорія витрат'!$B$19,'Категорія витрат'!$A$19,IF(H279='Категорія витрат'!$B$20,'Категорія витрат'!$A$20,IF(H279='Категорія витрат'!$B$21,'Категорія витрат'!$A$21,IF(H279='Категорія витрат'!$B$22,'Категорія витрат'!$A$22,IF(H279='Категорія витрат'!$B$23,'Категорія витрат'!$A$23,IF(H279='Категорія витрат'!$B$24,'Категорія витрат'!$A$24,IF(H279='Категорія витрат'!$B$25,'Категорія витрат'!$A$25,IF(H279='Категорія витрат'!$B$26,'Категорія витрат'!$A$26,IF(H279='Категорія витрат'!$B$27,'Категорія витрат'!$A$27,IF(H279='Категорія витрат'!$B$28,'Категорія витрат'!$A$28,IF(H279='Категорія витрат'!$B$29,'Категорія витрат'!$A$29,IF(H279='Категорія витрат'!$B$30,'Категорія витрат'!$A$30,IF(H279='Категорія витрат'!$B$31,'Категорія витрат'!$A$31,""))))))))))))))))))))))))))))))</f>
        <v/>
      </c>
      <c r="H279" s="837"/>
      <c r="I279" s="568"/>
      <c r="J279" s="71"/>
      <c r="K279" s="166">
        <f t="shared" si="49"/>
        <v>0</v>
      </c>
      <c r="L279" s="563"/>
      <c r="M279" s="564"/>
      <c r="N279" s="71">
        <f t="shared" si="50"/>
        <v>0</v>
      </c>
      <c r="O279" s="835">
        <f>IF(I279='Категорія витрат'!$G$2,ROUND(N279*0.22,2),IF(I279='Категорія витрат'!$G$4,ROUND(N279*0.22,2),IF(I279='Категорія витрат'!$G$5,ROUND(N279*0.22,2),IF(I279='Категорія витрат'!$G$3,ROUND(N279*0.0841,2),0))))</f>
        <v>0</v>
      </c>
      <c r="P279" s="565">
        <f t="shared" si="51"/>
        <v>0</v>
      </c>
      <c r="Q279" s="75"/>
      <c r="R279" s="75"/>
      <c r="S279" s="75"/>
      <c r="T279" s="75"/>
      <c r="U279" s="75"/>
      <c r="V279" s="75"/>
      <c r="W279" s="75"/>
      <c r="X279" s="76"/>
      <c r="Y279" s="76"/>
      <c r="Z279" s="76"/>
      <c r="AA279" s="76"/>
      <c r="AB279" s="76"/>
      <c r="AC279" s="167">
        <f t="shared" si="52"/>
        <v>0</v>
      </c>
      <c r="AD279" s="167">
        <f t="shared" si="53"/>
        <v>0</v>
      </c>
      <c r="AE279" s="167">
        <f t="shared" si="54"/>
        <v>0</v>
      </c>
      <c r="AF279" s="167">
        <f t="shared" si="55"/>
        <v>0</v>
      </c>
      <c r="AG279" s="167">
        <f t="shared" si="56"/>
        <v>0</v>
      </c>
      <c r="AH279" s="167">
        <f t="shared" si="57"/>
        <v>0</v>
      </c>
      <c r="AI279" s="167">
        <f t="shared" si="58"/>
        <v>0</v>
      </c>
      <c r="AJ279" s="167">
        <f t="shared" si="59"/>
        <v>0</v>
      </c>
      <c r="AK279" s="76"/>
      <c r="AL279" s="76"/>
      <c r="AM279" s="35"/>
    </row>
    <row r="280" spans="1:39" hidden="1">
      <c r="A280" s="20">
        <v>276</v>
      </c>
      <c r="B280" s="560" t="str">
        <f t="shared" si="48"/>
        <v>Альянс</v>
      </c>
      <c r="C280" s="561" t="s">
        <v>695</v>
      </c>
      <c r="D280" s="905"/>
      <c r="E280" s="905"/>
      <c r="F280" s="933"/>
      <c r="G280" s="562" t="str">
        <f>IF(H280='Категорія витрат'!$B$2,'Категорія витрат'!$A$2,IF(H280='Категорія витрат'!$B$3,'Категорія витрат'!$A$3,IF(H280='Категорія витрат'!$B$4,'Категорія витрат'!$A$4,IF(H280='Категорія витрат'!$B$5,'Категорія витрат'!$A$5,IF(H280='Категорія витрат'!$B$6,'Категорія витрат'!$A$6,IF(H280='Категорія витрат'!$B$7,'Категорія витрат'!$A$7,IF(H280='Категорія витрат'!$B$8,'Категорія витрат'!$A$8,IF(H280='Категорія витрат'!$B$9,'Категорія витрат'!$A$9,IF(H280='Категорія витрат'!$B$10,'Категорія витрат'!$A$10,IF(H280='Категорія витрат'!$B$11,'Категорія витрат'!$A$11,IF(H280='Категорія витрат'!$B$12,'Категорія витрат'!$A$12,IF(H280='Категорія витрат'!$B$13,'Категорія витрат'!$A$13,IF(H280='Категорія витрат'!$B$14,'Категорія витрат'!$A$14,IF(H280='Категорія витрат'!$B$15,'Категорія витрат'!$A$15,IF(H280='Категорія витрат'!$B$16,'Категорія витрат'!$A$16,IF(H280='Категорія витрат'!$B$17,'Категорія витрат'!$A$17,IF(H280='Категорія витрат'!$B$18,'Категорія витрат'!$A$18,IF(H280='Категорія витрат'!$B$19,'Категорія витрат'!$A$19,IF(H280='Категорія витрат'!$B$20,'Категорія витрат'!$A$20,IF(H280='Категорія витрат'!$B$21,'Категорія витрат'!$A$21,IF(H280='Категорія витрат'!$B$22,'Категорія витрат'!$A$22,IF(H280='Категорія витрат'!$B$23,'Категорія витрат'!$A$23,IF(H280='Категорія витрат'!$B$24,'Категорія витрат'!$A$24,IF(H280='Категорія витрат'!$B$25,'Категорія витрат'!$A$25,IF(H280='Категорія витрат'!$B$26,'Категорія витрат'!$A$26,IF(H280='Категорія витрат'!$B$27,'Категорія витрат'!$A$27,IF(H280='Категорія витрат'!$B$28,'Категорія витрат'!$A$28,IF(H280='Категорія витрат'!$B$29,'Категорія витрат'!$A$29,IF(H280='Категорія витрат'!$B$30,'Категорія витрат'!$A$30,IF(H280='Категорія витрат'!$B$31,'Категорія витрат'!$A$31,""))))))))))))))))))))))))))))))</f>
        <v/>
      </c>
      <c r="H280" s="837"/>
      <c r="I280" s="568"/>
      <c r="J280" s="71"/>
      <c r="K280" s="166">
        <f t="shared" si="49"/>
        <v>0</v>
      </c>
      <c r="L280" s="563"/>
      <c r="M280" s="564"/>
      <c r="N280" s="71">
        <f t="shared" si="50"/>
        <v>0</v>
      </c>
      <c r="O280" s="835">
        <f>IF(I280='Категорія витрат'!$G$2,ROUND(N280*0.22,2),IF(I280='Категорія витрат'!$G$4,ROUND(N280*0.22,2),IF(I280='Категорія витрат'!$G$5,ROUND(N280*0.22,2),IF(I280='Категорія витрат'!$G$3,ROUND(N280*0.0841,2),0))))</f>
        <v>0</v>
      </c>
      <c r="P280" s="565">
        <f t="shared" si="51"/>
        <v>0</v>
      </c>
      <c r="Q280" s="75"/>
      <c r="R280" s="75"/>
      <c r="S280" s="75"/>
      <c r="T280" s="75"/>
      <c r="U280" s="75"/>
      <c r="V280" s="75"/>
      <c r="W280" s="75"/>
      <c r="X280" s="76"/>
      <c r="Y280" s="76"/>
      <c r="Z280" s="76"/>
      <c r="AA280" s="76"/>
      <c r="AB280" s="76"/>
      <c r="AC280" s="167">
        <f t="shared" si="52"/>
        <v>0</v>
      </c>
      <c r="AD280" s="167">
        <f t="shared" si="53"/>
        <v>0</v>
      </c>
      <c r="AE280" s="167">
        <f t="shared" si="54"/>
        <v>0</v>
      </c>
      <c r="AF280" s="167">
        <f t="shared" si="55"/>
        <v>0</v>
      </c>
      <c r="AG280" s="167">
        <f t="shared" si="56"/>
        <v>0</v>
      </c>
      <c r="AH280" s="167">
        <f t="shared" si="57"/>
        <v>0</v>
      </c>
      <c r="AI280" s="167">
        <f t="shared" si="58"/>
        <v>0</v>
      </c>
      <c r="AJ280" s="167">
        <f t="shared" si="59"/>
        <v>0</v>
      </c>
      <c r="AK280" s="76"/>
      <c r="AL280" s="76"/>
      <c r="AM280" s="35"/>
    </row>
    <row r="281" spans="1:39" hidden="1">
      <c r="A281" s="20">
        <v>277</v>
      </c>
      <c r="B281" s="560" t="str">
        <f t="shared" si="48"/>
        <v>Альянс</v>
      </c>
      <c r="C281" s="561" t="s">
        <v>695</v>
      </c>
      <c r="D281" s="905"/>
      <c r="E281" s="905"/>
      <c r="F281" s="933"/>
      <c r="G281" s="562" t="str">
        <f>IF(H281='Категорія витрат'!$B$2,'Категорія витрат'!$A$2,IF(H281='Категорія витрат'!$B$3,'Категорія витрат'!$A$3,IF(H281='Категорія витрат'!$B$4,'Категорія витрат'!$A$4,IF(H281='Категорія витрат'!$B$5,'Категорія витрат'!$A$5,IF(H281='Категорія витрат'!$B$6,'Категорія витрат'!$A$6,IF(H281='Категорія витрат'!$B$7,'Категорія витрат'!$A$7,IF(H281='Категорія витрат'!$B$8,'Категорія витрат'!$A$8,IF(H281='Категорія витрат'!$B$9,'Категорія витрат'!$A$9,IF(H281='Категорія витрат'!$B$10,'Категорія витрат'!$A$10,IF(H281='Категорія витрат'!$B$11,'Категорія витрат'!$A$11,IF(H281='Категорія витрат'!$B$12,'Категорія витрат'!$A$12,IF(H281='Категорія витрат'!$B$13,'Категорія витрат'!$A$13,IF(H281='Категорія витрат'!$B$14,'Категорія витрат'!$A$14,IF(H281='Категорія витрат'!$B$15,'Категорія витрат'!$A$15,IF(H281='Категорія витрат'!$B$16,'Категорія витрат'!$A$16,IF(H281='Категорія витрат'!$B$17,'Категорія витрат'!$A$17,IF(H281='Категорія витрат'!$B$18,'Категорія витрат'!$A$18,IF(H281='Категорія витрат'!$B$19,'Категорія витрат'!$A$19,IF(H281='Категорія витрат'!$B$20,'Категорія витрат'!$A$20,IF(H281='Категорія витрат'!$B$21,'Категорія витрат'!$A$21,IF(H281='Категорія витрат'!$B$22,'Категорія витрат'!$A$22,IF(H281='Категорія витрат'!$B$23,'Категорія витрат'!$A$23,IF(H281='Категорія витрат'!$B$24,'Категорія витрат'!$A$24,IF(H281='Категорія витрат'!$B$25,'Категорія витрат'!$A$25,IF(H281='Категорія витрат'!$B$26,'Категорія витрат'!$A$26,IF(H281='Категорія витрат'!$B$27,'Категорія витрат'!$A$27,IF(H281='Категорія витрат'!$B$28,'Категорія витрат'!$A$28,IF(H281='Категорія витрат'!$B$29,'Категорія витрат'!$A$29,IF(H281='Категорія витрат'!$B$30,'Категорія витрат'!$A$30,IF(H281='Категорія витрат'!$B$31,'Категорія витрат'!$A$31,""))))))))))))))))))))))))))))))</f>
        <v/>
      </c>
      <c r="H281" s="837"/>
      <c r="I281" s="568"/>
      <c r="J281" s="71"/>
      <c r="K281" s="166">
        <f t="shared" si="49"/>
        <v>0</v>
      </c>
      <c r="L281" s="563"/>
      <c r="M281" s="564"/>
      <c r="N281" s="71">
        <f t="shared" si="50"/>
        <v>0</v>
      </c>
      <c r="O281" s="835">
        <f>IF(I281='Категорія витрат'!$G$2,ROUND(N281*0.22,2),IF(I281='Категорія витрат'!$G$4,ROUND(N281*0.22,2),IF(I281='Категорія витрат'!$G$5,ROUND(N281*0.22,2),IF(I281='Категорія витрат'!$G$3,ROUND(N281*0.0841,2),0))))</f>
        <v>0</v>
      </c>
      <c r="P281" s="565">
        <f t="shared" si="51"/>
        <v>0</v>
      </c>
      <c r="Q281" s="75"/>
      <c r="R281" s="75"/>
      <c r="S281" s="75"/>
      <c r="T281" s="75"/>
      <c r="U281" s="75"/>
      <c r="V281" s="75"/>
      <c r="W281" s="75"/>
      <c r="X281" s="76"/>
      <c r="Y281" s="76"/>
      <c r="Z281" s="76"/>
      <c r="AA281" s="76"/>
      <c r="AB281" s="76"/>
      <c r="AC281" s="167">
        <f t="shared" si="52"/>
        <v>0</v>
      </c>
      <c r="AD281" s="167">
        <f t="shared" si="53"/>
        <v>0</v>
      </c>
      <c r="AE281" s="167">
        <f t="shared" si="54"/>
        <v>0</v>
      </c>
      <c r="AF281" s="167">
        <f t="shared" si="55"/>
        <v>0</v>
      </c>
      <c r="AG281" s="167">
        <f t="shared" si="56"/>
        <v>0</v>
      </c>
      <c r="AH281" s="167">
        <f t="shared" si="57"/>
        <v>0</v>
      </c>
      <c r="AI281" s="167">
        <f t="shared" si="58"/>
        <v>0</v>
      </c>
      <c r="AJ281" s="167">
        <f t="shared" si="59"/>
        <v>0</v>
      </c>
      <c r="AK281" s="76"/>
      <c r="AL281" s="76"/>
      <c r="AM281" s="35"/>
    </row>
    <row r="282" spans="1:39" hidden="1">
      <c r="A282" s="20">
        <v>278</v>
      </c>
      <c r="B282" s="560" t="str">
        <f t="shared" si="48"/>
        <v>Альянс</v>
      </c>
      <c r="C282" s="561" t="s">
        <v>695</v>
      </c>
      <c r="D282" s="905"/>
      <c r="E282" s="905"/>
      <c r="F282" s="933"/>
      <c r="G282" s="562" t="str">
        <f>IF(H282='Категорія витрат'!$B$2,'Категорія витрат'!$A$2,IF(H282='Категорія витрат'!$B$3,'Категорія витрат'!$A$3,IF(H282='Категорія витрат'!$B$4,'Категорія витрат'!$A$4,IF(H282='Категорія витрат'!$B$5,'Категорія витрат'!$A$5,IF(H282='Категорія витрат'!$B$6,'Категорія витрат'!$A$6,IF(H282='Категорія витрат'!$B$7,'Категорія витрат'!$A$7,IF(H282='Категорія витрат'!$B$8,'Категорія витрат'!$A$8,IF(H282='Категорія витрат'!$B$9,'Категорія витрат'!$A$9,IF(H282='Категорія витрат'!$B$10,'Категорія витрат'!$A$10,IF(H282='Категорія витрат'!$B$11,'Категорія витрат'!$A$11,IF(H282='Категорія витрат'!$B$12,'Категорія витрат'!$A$12,IF(H282='Категорія витрат'!$B$13,'Категорія витрат'!$A$13,IF(H282='Категорія витрат'!$B$14,'Категорія витрат'!$A$14,IF(H282='Категорія витрат'!$B$15,'Категорія витрат'!$A$15,IF(H282='Категорія витрат'!$B$16,'Категорія витрат'!$A$16,IF(H282='Категорія витрат'!$B$17,'Категорія витрат'!$A$17,IF(H282='Категорія витрат'!$B$18,'Категорія витрат'!$A$18,IF(H282='Категорія витрат'!$B$19,'Категорія витрат'!$A$19,IF(H282='Категорія витрат'!$B$20,'Категорія витрат'!$A$20,IF(H282='Категорія витрат'!$B$21,'Категорія витрат'!$A$21,IF(H282='Категорія витрат'!$B$22,'Категорія витрат'!$A$22,IF(H282='Категорія витрат'!$B$23,'Категорія витрат'!$A$23,IF(H282='Категорія витрат'!$B$24,'Категорія витрат'!$A$24,IF(H282='Категорія витрат'!$B$25,'Категорія витрат'!$A$25,IF(H282='Категорія витрат'!$B$26,'Категорія витрат'!$A$26,IF(H282='Категорія витрат'!$B$27,'Категорія витрат'!$A$27,IF(H282='Категорія витрат'!$B$28,'Категорія витрат'!$A$28,IF(H282='Категорія витрат'!$B$29,'Категорія витрат'!$A$29,IF(H282='Категорія витрат'!$B$30,'Категорія витрат'!$A$30,IF(H282='Категорія витрат'!$B$31,'Категорія витрат'!$A$31,""))))))))))))))))))))))))))))))</f>
        <v/>
      </c>
      <c r="H282" s="837"/>
      <c r="I282" s="568"/>
      <c r="J282" s="71"/>
      <c r="K282" s="166">
        <f t="shared" si="49"/>
        <v>0</v>
      </c>
      <c r="L282" s="563"/>
      <c r="M282" s="564"/>
      <c r="N282" s="71">
        <f t="shared" si="50"/>
        <v>0</v>
      </c>
      <c r="O282" s="835">
        <f>IF(I282='Категорія витрат'!$G$2,ROUND(N282*0.22,2),IF(I282='Категорія витрат'!$G$4,ROUND(N282*0.22,2),IF(I282='Категорія витрат'!$G$5,ROUND(N282*0.22,2),IF(I282='Категорія витрат'!$G$3,ROUND(N282*0.0841,2),0))))</f>
        <v>0</v>
      </c>
      <c r="P282" s="565">
        <f t="shared" si="51"/>
        <v>0</v>
      </c>
      <c r="Q282" s="75"/>
      <c r="R282" s="75"/>
      <c r="S282" s="75"/>
      <c r="T282" s="75"/>
      <c r="U282" s="75"/>
      <c r="V282" s="75"/>
      <c r="W282" s="75"/>
      <c r="X282" s="76"/>
      <c r="Y282" s="76"/>
      <c r="Z282" s="76"/>
      <c r="AA282" s="76"/>
      <c r="AB282" s="76"/>
      <c r="AC282" s="167">
        <f t="shared" si="52"/>
        <v>0</v>
      </c>
      <c r="AD282" s="167">
        <f t="shared" si="53"/>
        <v>0</v>
      </c>
      <c r="AE282" s="167">
        <f t="shared" si="54"/>
        <v>0</v>
      </c>
      <c r="AF282" s="167">
        <f t="shared" si="55"/>
        <v>0</v>
      </c>
      <c r="AG282" s="167">
        <f t="shared" si="56"/>
        <v>0</v>
      </c>
      <c r="AH282" s="167">
        <f t="shared" si="57"/>
        <v>0</v>
      </c>
      <c r="AI282" s="167">
        <f t="shared" si="58"/>
        <v>0</v>
      </c>
      <c r="AJ282" s="167">
        <f t="shared" si="59"/>
        <v>0</v>
      </c>
      <c r="AK282" s="76"/>
      <c r="AL282" s="76"/>
      <c r="AM282" s="35"/>
    </row>
    <row r="283" spans="1:39" hidden="1">
      <c r="A283" s="20">
        <v>279</v>
      </c>
      <c r="B283" s="560" t="str">
        <f t="shared" si="48"/>
        <v>Альянс</v>
      </c>
      <c r="C283" s="561" t="s">
        <v>695</v>
      </c>
      <c r="D283" s="905"/>
      <c r="E283" s="905"/>
      <c r="F283" s="933"/>
      <c r="G283" s="562" t="str">
        <f>IF(H283='Категорія витрат'!$B$2,'Категорія витрат'!$A$2,IF(H283='Категорія витрат'!$B$3,'Категорія витрат'!$A$3,IF(H283='Категорія витрат'!$B$4,'Категорія витрат'!$A$4,IF(H283='Категорія витрат'!$B$5,'Категорія витрат'!$A$5,IF(H283='Категорія витрат'!$B$6,'Категорія витрат'!$A$6,IF(H283='Категорія витрат'!$B$7,'Категорія витрат'!$A$7,IF(H283='Категорія витрат'!$B$8,'Категорія витрат'!$A$8,IF(H283='Категорія витрат'!$B$9,'Категорія витрат'!$A$9,IF(H283='Категорія витрат'!$B$10,'Категорія витрат'!$A$10,IF(H283='Категорія витрат'!$B$11,'Категорія витрат'!$A$11,IF(H283='Категорія витрат'!$B$12,'Категорія витрат'!$A$12,IF(H283='Категорія витрат'!$B$13,'Категорія витрат'!$A$13,IF(H283='Категорія витрат'!$B$14,'Категорія витрат'!$A$14,IF(H283='Категорія витрат'!$B$15,'Категорія витрат'!$A$15,IF(H283='Категорія витрат'!$B$16,'Категорія витрат'!$A$16,IF(H283='Категорія витрат'!$B$17,'Категорія витрат'!$A$17,IF(H283='Категорія витрат'!$B$18,'Категорія витрат'!$A$18,IF(H283='Категорія витрат'!$B$19,'Категорія витрат'!$A$19,IF(H283='Категорія витрат'!$B$20,'Категорія витрат'!$A$20,IF(H283='Категорія витрат'!$B$21,'Категорія витрат'!$A$21,IF(H283='Категорія витрат'!$B$22,'Категорія витрат'!$A$22,IF(H283='Категорія витрат'!$B$23,'Категорія витрат'!$A$23,IF(H283='Категорія витрат'!$B$24,'Категорія витрат'!$A$24,IF(H283='Категорія витрат'!$B$25,'Категорія витрат'!$A$25,IF(H283='Категорія витрат'!$B$26,'Категорія витрат'!$A$26,IF(H283='Категорія витрат'!$B$27,'Категорія витрат'!$A$27,IF(H283='Категорія витрат'!$B$28,'Категорія витрат'!$A$28,IF(H283='Категорія витрат'!$B$29,'Категорія витрат'!$A$29,IF(H283='Категорія витрат'!$B$30,'Категорія витрат'!$A$30,IF(H283='Категорія витрат'!$B$31,'Категорія витрат'!$A$31,""))))))))))))))))))))))))))))))</f>
        <v/>
      </c>
      <c r="H283" s="837"/>
      <c r="I283" s="568"/>
      <c r="J283" s="71"/>
      <c r="K283" s="166">
        <f t="shared" si="49"/>
        <v>0</v>
      </c>
      <c r="L283" s="563"/>
      <c r="M283" s="564"/>
      <c r="N283" s="71">
        <f t="shared" si="50"/>
        <v>0</v>
      </c>
      <c r="O283" s="835">
        <f>IF(I283='Категорія витрат'!$G$2,ROUND(N283*0.22,2),IF(I283='Категорія витрат'!$G$4,ROUND(N283*0.22,2),IF(I283='Категорія витрат'!$G$5,ROUND(N283*0.22,2),IF(I283='Категорія витрат'!$G$3,ROUND(N283*0.0841,2),0))))</f>
        <v>0</v>
      </c>
      <c r="P283" s="565">
        <f t="shared" si="51"/>
        <v>0</v>
      </c>
      <c r="Q283" s="75"/>
      <c r="R283" s="75"/>
      <c r="S283" s="75"/>
      <c r="T283" s="75"/>
      <c r="U283" s="75"/>
      <c r="V283" s="75"/>
      <c r="W283" s="75"/>
      <c r="X283" s="76"/>
      <c r="Y283" s="76"/>
      <c r="Z283" s="76"/>
      <c r="AA283" s="76"/>
      <c r="AB283" s="76"/>
      <c r="AC283" s="167">
        <f t="shared" si="52"/>
        <v>0</v>
      </c>
      <c r="AD283" s="167">
        <f t="shared" si="53"/>
        <v>0</v>
      </c>
      <c r="AE283" s="167">
        <f t="shared" si="54"/>
        <v>0</v>
      </c>
      <c r="AF283" s="167">
        <f t="shared" si="55"/>
        <v>0</v>
      </c>
      <c r="AG283" s="167">
        <f t="shared" si="56"/>
        <v>0</v>
      </c>
      <c r="AH283" s="167">
        <f t="shared" si="57"/>
        <v>0</v>
      </c>
      <c r="AI283" s="167">
        <f t="shared" si="58"/>
        <v>0</v>
      </c>
      <c r="AJ283" s="167">
        <f t="shared" si="59"/>
        <v>0</v>
      </c>
      <c r="AK283" s="76"/>
      <c r="AL283" s="76"/>
      <c r="AM283" s="35"/>
    </row>
    <row r="284" spans="1:39" hidden="1">
      <c r="A284" s="20">
        <v>280</v>
      </c>
      <c r="B284" s="560" t="str">
        <f t="shared" si="48"/>
        <v>Альянс</v>
      </c>
      <c r="C284" s="561" t="s">
        <v>695</v>
      </c>
      <c r="D284" s="905"/>
      <c r="E284" s="905"/>
      <c r="F284" s="933"/>
      <c r="G284" s="562" t="str">
        <f>IF(H284='Категорія витрат'!$B$2,'Категорія витрат'!$A$2,IF(H284='Категорія витрат'!$B$3,'Категорія витрат'!$A$3,IF(H284='Категорія витрат'!$B$4,'Категорія витрат'!$A$4,IF(H284='Категорія витрат'!$B$5,'Категорія витрат'!$A$5,IF(H284='Категорія витрат'!$B$6,'Категорія витрат'!$A$6,IF(H284='Категорія витрат'!$B$7,'Категорія витрат'!$A$7,IF(H284='Категорія витрат'!$B$8,'Категорія витрат'!$A$8,IF(H284='Категорія витрат'!$B$9,'Категорія витрат'!$A$9,IF(H284='Категорія витрат'!$B$10,'Категорія витрат'!$A$10,IF(H284='Категорія витрат'!$B$11,'Категорія витрат'!$A$11,IF(H284='Категорія витрат'!$B$12,'Категорія витрат'!$A$12,IF(H284='Категорія витрат'!$B$13,'Категорія витрат'!$A$13,IF(H284='Категорія витрат'!$B$14,'Категорія витрат'!$A$14,IF(H284='Категорія витрат'!$B$15,'Категорія витрат'!$A$15,IF(H284='Категорія витрат'!$B$16,'Категорія витрат'!$A$16,IF(H284='Категорія витрат'!$B$17,'Категорія витрат'!$A$17,IF(H284='Категорія витрат'!$B$18,'Категорія витрат'!$A$18,IF(H284='Категорія витрат'!$B$19,'Категорія витрат'!$A$19,IF(H284='Категорія витрат'!$B$20,'Категорія витрат'!$A$20,IF(H284='Категорія витрат'!$B$21,'Категорія витрат'!$A$21,IF(H284='Категорія витрат'!$B$22,'Категорія витрат'!$A$22,IF(H284='Категорія витрат'!$B$23,'Категорія витрат'!$A$23,IF(H284='Категорія витрат'!$B$24,'Категорія витрат'!$A$24,IF(H284='Категорія витрат'!$B$25,'Категорія витрат'!$A$25,IF(H284='Категорія витрат'!$B$26,'Категорія витрат'!$A$26,IF(H284='Категорія витрат'!$B$27,'Категорія витрат'!$A$27,IF(H284='Категорія витрат'!$B$28,'Категорія витрат'!$A$28,IF(H284='Категорія витрат'!$B$29,'Категорія витрат'!$A$29,IF(H284='Категорія витрат'!$B$30,'Категорія витрат'!$A$30,IF(H284='Категорія витрат'!$B$31,'Категорія витрат'!$A$31,""))))))))))))))))))))))))))))))</f>
        <v/>
      </c>
      <c r="H284" s="837"/>
      <c r="I284" s="568"/>
      <c r="J284" s="71"/>
      <c r="K284" s="166">
        <f t="shared" si="49"/>
        <v>0</v>
      </c>
      <c r="L284" s="563"/>
      <c r="M284" s="564"/>
      <c r="N284" s="71">
        <f t="shared" si="50"/>
        <v>0</v>
      </c>
      <c r="O284" s="835">
        <f>IF(I284='Категорія витрат'!$G$2,ROUND(N284*0.22,2),IF(I284='Категорія витрат'!$G$4,ROUND(N284*0.22,2),IF(I284='Категорія витрат'!$G$5,ROUND(N284*0.22,2),IF(I284='Категорія витрат'!$G$3,ROUND(N284*0.0841,2),0))))</f>
        <v>0</v>
      </c>
      <c r="P284" s="565">
        <f t="shared" si="51"/>
        <v>0</v>
      </c>
      <c r="Q284" s="75"/>
      <c r="R284" s="75"/>
      <c r="S284" s="75"/>
      <c r="T284" s="75"/>
      <c r="U284" s="75"/>
      <c r="V284" s="75"/>
      <c r="W284" s="75"/>
      <c r="X284" s="76"/>
      <c r="Y284" s="76"/>
      <c r="Z284" s="76"/>
      <c r="AA284" s="76"/>
      <c r="AB284" s="76"/>
      <c r="AC284" s="167">
        <f t="shared" si="52"/>
        <v>0</v>
      </c>
      <c r="AD284" s="167">
        <f t="shared" si="53"/>
        <v>0</v>
      </c>
      <c r="AE284" s="167">
        <f t="shared" si="54"/>
        <v>0</v>
      </c>
      <c r="AF284" s="167">
        <f t="shared" si="55"/>
        <v>0</v>
      </c>
      <c r="AG284" s="167">
        <f t="shared" si="56"/>
        <v>0</v>
      </c>
      <c r="AH284" s="167">
        <f t="shared" si="57"/>
        <v>0</v>
      </c>
      <c r="AI284" s="167">
        <f t="shared" si="58"/>
        <v>0</v>
      </c>
      <c r="AJ284" s="167">
        <f t="shared" si="59"/>
        <v>0</v>
      </c>
      <c r="AK284" s="76"/>
      <c r="AL284" s="76"/>
      <c r="AM284" s="35"/>
    </row>
    <row r="285" spans="1:39" hidden="1">
      <c r="A285" s="20">
        <v>281</v>
      </c>
      <c r="B285" s="560" t="str">
        <f t="shared" si="48"/>
        <v>Альянс</v>
      </c>
      <c r="C285" s="561" t="s">
        <v>695</v>
      </c>
      <c r="D285" s="905"/>
      <c r="E285" s="905"/>
      <c r="F285" s="933"/>
      <c r="G285" s="562" t="str">
        <f>IF(H285='Категорія витрат'!$B$2,'Категорія витрат'!$A$2,IF(H285='Категорія витрат'!$B$3,'Категорія витрат'!$A$3,IF(H285='Категорія витрат'!$B$4,'Категорія витрат'!$A$4,IF(H285='Категорія витрат'!$B$5,'Категорія витрат'!$A$5,IF(H285='Категорія витрат'!$B$6,'Категорія витрат'!$A$6,IF(H285='Категорія витрат'!$B$7,'Категорія витрат'!$A$7,IF(H285='Категорія витрат'!$B$8,'Категорія витрат'!$A$8,IF(H285='Категорія витрат'!$B$9,'Категорія витрат'!$A$9,IF(H285='Категорія витрат'!$B$10,'Категорія витрат'!$A$10,IF(H285='Категорія витрат'!$B$11,'Категорія витрат'!$A$11,IF(H285='Категорія витрат'!$B$12,'Категорія витрат'!$A$12,IF(H285='Категорія витрат'!$B$13,'Категорія витрат'!$A$13,IF(H285='Категорія витрат'!$B$14,'Категорія витрат'!$A$14,IF(H285='Категорія витрат'!$B$15,'Категорія витрат'!$A$15,IF(H285='Категорія витрат'!$B$16,'Категорія витрат'!$A$16,IF(H285='Категорія витрат'!$B$17,'Категорія витрат'!$A$17,IF(H285='Категорія витрат'!$B$18,'Категорія витрат'!$A$18,IF(H285='Категорія витрат'!$B$19,'Категорія витрат'!$A$19,IF(H285='Категорія витрат'!$B$20,'Категорія витрат'!$A$20,IF(H285='Категорія витрат'!$B$21,'Категорія витрат'!$A$21,IF(H285='Категорія витрат'!$B$22,'Категорія витрат'!$A$22,IF(H285='Категорія витрат'!$B$23,'Категорія витрат'!$A$23,IF(H285='Категорія витрат'!$B$24,'Категорія витрат'!$A$24,IF(H285='Категорія витрат'!$B$25,'Категорія витрат'!$A$25,IF(H285='Категорія витрат'!$B$26,'Категорія витрат'!$A$26,IF(H285='Категорія витрат'!$B$27,'Категорія витрат'!$A$27,IF(H285='Категорія витрат'!$B$28,'Категорія витрат'!$A$28,IF(H285='Категорія витрат'!$B$29,'Категорія витрат'!$A$29,IF(H285='Категорія витрат'!$B$30,'Категорія витрат'!$A$30,IF(H285='Категорія витрат'!$B$31,'Категорія витрат'!$A$31,""))))))))))))))))))))))))))))))</f>
        <v/>
      </c>
      <c r="H285" s="837"/>
      <c r="I285" s="568"/>
      <c r="J285" s="71"/>
      <c r="K285" s="166">
        <f t="shared" si="49"/>
        <v>0</v>
      </c>
      <c r="L285" s="563"/>
      <c r="M285" s="564"/>
      <c r="N285" s="71">
        <f t="shared" si="50"/>
        <v>0</v>
      </c>
      <c r="O285" s="835">
        <f>IF(I285='Категорія витрат'!$G$2,ROUND(N285*0.22,2),IF(I285='Категорія витрат'!$G$4,ROUND(N285*0.22,2),IF(I285='Категорія витрат'!$G$5,ROUND(N285*0.22,2),IF(I285='Категорія витрат'!$G$3,ROUND(N285*0.0841,2),0))))</f>
        <v>0</v>
      </c>
      <c r="P285" s="565">
        <f t="shared" si="51"/>
        <v>0</v>
      </c>
      <c r="Q285" s="75"/>
      <c r="R285" s="75"/>
      <c r="S285" s="75"/>
      <c r="T285" s="75"/>
      <c r="U285" s="75"/>
      <c r="V285" s="75"/>
      <c r="W285" s="75"/>
      <c r="X285" s="76"/>
      <c r="Y285" s="76"/>
      <c r="Z285" s="76"/>
      <c r="AA285" s="76"/>
      <c r="AB285" s="76"/>
      <c r="AC285" s="167">
        <f t="shared" si="52"/>
        <v>0</v>
      </c>
      <c r="AD285" s="167">
        <f t="shared" si="53"/>
        <v>0</v>
      </c>
      <c r="AE285" s="167">
        <f t="shared" si="54"/>
        <v>0</v>
      </c>
      <c r="AF285" s="167">
        <f t="shared" si="55"/>
        <v>0</v>
      </c>
      <c r="AG285" s="167">
        <f t="shared" si="56"/>
        <v>0</v>
      </c>
      <c r="AH285" s="167">
        <f t="shared" si="57"/>
        <v>0</v>
      </c>
      <c r="AI285" s="167">
        <f t="shared" si="58"/>
        <v>0</v>
      </c>
      <c r="AJ285" s="167">
        <f t="shared" si="59"/>
        <v>0</v>
      </c>
      <c r="AK285" s="76"/>
      <c r="AL285" s="76"/>
      <c r="AM285" s="35"/>
    </row>
    <row r="286" spans="1:39" hidden="1">
      <c r="A286" s="20">
        <v>282</v>
      </c>
      <c r="B286" s="560" t="str">
        <f t="shared" si="48"/>
        <v>Альянс</v>
      </c>
      <c r="C286" s="561" t="s">
        <v>695</v>
      </c>
      <c r="D286" s="905"/>
      <c r="E286" s="905"/>
      <c r="F286" s="933"/>
      <c r="G286" s="562" t="str">
        <f>IF(H286='Категорія витрат'!$B$2,'Категорія витрат'!$A$2,IF(H286='Категорія витрат'!$B$3,'Категорія витрат'!$A$3,IF(H286='Категорія витрат'!$B$4,'Категорія витрат'!$A$4,IF(H286='Категорія витрат'!$B$5,'Категорія витрат'!$A$5,IF(H286='Категорія витрат'!$B$6,'Категорія витрат'!$A$6,IF(H286='Категорія витрат'!$B$7,'Категорія витрат'!$A$7,IF(H286='Категорія витрат'!$B$8,'Категорія витрат'!$A$8,IF(H286='Категорія витрат'!$B$9,'Категорія витрат'!$A$9,IF(H286='Категорія витрат'!$B$10,'Категорія витрат'!$A$10,IF(H286='Категорія витрат'!$B$11,'Категорія витрат'!$A$11,IF(H286='Категорія витрат'!$B$12,'Категорія витрат'!$A$12,IF(H286='Категорія витрат'!$B$13,'Категорія витрат'!$A$13,IF(H286='Категорія витрат'!$B$14,'Категорія витрат'!$A$14,IF(H286='Категорія витрат'!$B$15,'Категорія витрат'!$A$15,IF(H286='Категорія витрат'!$B$16,'Категорія витрат'!$A$16,IF(H286='Категорія витрат'!$B$17,'Категорія витрат'!$A$17,IF(H286='Категорія витрат'!$B$18,'Категорія витрат'!$A$18,IF(H286='Категорія витрат'!$B$19,'Категорія витрат'!$A$19,IF(H286='Категорія витрат'!$B$20,'Категорія витрат'!$A$20,IF(H286='Категорія витрат'!$B$21,'Категорія витрат'!$A$21,IF(H286='Категорія витрат'!$B$22,'Категорія витрат'!$A$22,IF(H286='Категорія витрат'!$B$23,'Категорія витрат'!$A$23,IF(H286='Категорія витрат'!$B$24,'Категорія витрат'!$A$24,IF(H286='Категорія витрат'!$B$25,'Категорія витрат'!$A$25,IF(H286='Категорія витрат'!$B$26,'Категорія витрат'!$A$26,IF(H286='Категорія витрат'!$B$27,'Категорія витрат'!$A$27,IF(H286='Категорія витрат'!$B$28,'Категорія витрат'!$A$28,IF(H286='Категорія витрат'!$B$29,'Категорія витрат'!$A$29,IF(H286='Категорія витрат'!$B$30,'Категорія витрат'!$A$30,IF(H286='Категорія витрат'!$B$31,'Категорія витрат'!$A$31,""))))))))))))))))))))))))))))))</f>
        <v/>
      </c>
      <c r="H286" s="837"/>
      <c r="I286" s="568"/>
      <c r="J286" s="71"/>
      <c r="K286" s="166">
        <f t="shared" si="49"/>
        <v>0</v>
      </c>
      <c r="L286" s="563"/>
      <c r="M286" s="564"/>
      <c r="N286" s="71">
        <f t="shared" si="50"/>
        <v>0</v>
      </c>
      <c r="O286" s="835">
        <f>IF(I286='Категорія витрат'!$G$2,ROUND(N286*0.22,2),IF(I286='Категорія витрат'!$G$4,ROUND(N286*0.22,2),IF(I286='Категорія витрат'!$G$5,ROUND(N286*0.22,2),IF(I286='Категорія витрат'!$G$3,ROUND(N286*0.0841,2),0))))</f>
        <v>0</v>
      </c>
      <c r="P286" s="565">
        <f t="shared" si="51"/>
        <v>0</v>
      </c>
      <c r="Q286" s="75"/>
      <c r="R286" s="75"/>
      <c r="S286" s="75"/>
      <c r="T286" s="75"/>
      <c r="U286" s="75"/>
      <c r="V286" s="75"/>
      <c r="W286" s="75"/>
      <c r="X286" s="76"/>
      <c r="Y286" s="76"/>
      <c r="Z286" s="76"/>
      <c r="AA286" s="76"/>
      <c r="AB286" s="76"/>
      <c r="AC286" s="167">
        <f t="shared" si="52"/>
        <v>0</v>
      </c>
      <c r="AD286" s="167">
        <f t="shared" si="53"/>
        <v>0</v>
      </c>
      <c r="AE286" s="167">
        <f t="shared" si="54"/>
        <v>0</v>
      </c>
      <c r="AF286" s="167">
        <f t="shared" si="55"/>
        <v>0</v>
      </c>
      <c r="AG286" s="167">
        <f t="shared" si="56"/>
        <v>0</v>
      </c>
      <c r="AH286" s="167">
        <f t="shared" si="57"/>
        <v>0</v>
      </c>
      <c r="AI286" s="167">
        <f t="shared" si="58"/>
        <v>0</v>
      </c>
      <c r="AJ286" s="167">
        <f t="shared" si="59"/>
        <v>0</v>
      </c>
      <c r="AK286" s="76"/>
      <c r="AL286" s="76"/>
      <c r="AM286" s="35"/>
    </row>
    <row r="287" spans="1:39" hidden="1">
      <c r="A287" s="20">
        <v>283</v>
      </c>
      <c r="B287" s="560" t="str">
        <f t="shared" si="48"/>
        <v>Альянс</v>
      </c>
      <c r="C287" s="561" t="s">
        <v>695</v>
      </c>
      <c r="D287" s="905"/>
      <c r="E287" s="905"/>
      <c r="F287" s="933"/>
      <c r="G287" s="562" t="str">
        <f>IF(H287='Категорія витрат'!$B$2,'Категорія витрат'!$A$2,IF(H287='Категорія витрат'!$B$3,'Категорія витрат'!$A$3,IF(H287='Категорія витрат'!$B$4,'Категорія витрат'!$A$4,IF(H287='Категорія витрат'!$B$5,'Категорія витрат'!$A$5,IF(H287='Категорія витрат'!$B$6,'Категорія витрат'!$A$6,IF(H287='Категорія витрат'!$B$7,'Категорія витрат'!$A$7,IF(H287='Категорія витрат'!$B$8,'Категорія витрат'!$A$8,IF(H287='Категорія витрат'!$B$9,'Категорія витрат'!$A$9,IF(H287='Категорія витрат'!$B$10,'Категорія витрат'!$A$10,IF(H287='Категорія витрат'!$B$11,'Категорія витрат'!$A$11,IF(H287='Категорія витрат'!$B$12,'Категорія витрат'!$A$12,IF(H287='Категорія витрат'!$B$13,'Категорія витрат'!$A$13,IF(H287='Категорія витрат'!$B$14,'Категорія витрат'!$A$14,IF(H287='Категорія витрат'!$B$15,'Категорія витрат'!$A$15,IF(H287='Категорія витрат'!$B$16,'Категорія витрат'!$A$16,IF(H287='Категорія витрат'!$B$17,'Категорія витрат'!$A$17,IF(H287='Категорія витрат'!$B$18,'Категорія витрат'!$A$18,IF(H287='Категорія витрат'!$B$19,'Категорія витрат'!$A$19,IF(H287='Категорія витрат'!$B$20,'Категорія витрат'!$A$20,IF(H287='Категорія витрат'!$B$21,'Категорія витрат'!$A$21,IF(H287='Категорія витрат'!$B$22,'Категорія витрат'!$A$22,IF(H287='Категорія витрат'!$B$23,'Категорія витрат'!$A$23,IF(H287='Категорія витрат'!$B$24,'Категорія витрат'!$A$24,IF(H287='Категорія витрат'!$B$25,'Категорія витрат'!$A$25,IF(H287='Категорія витрат'!$B$26,'Категорія витрат'!$A$26,IF(H287='Категорія витрат'!$B$27,'Категорія витрат'!$A$27,IF(H287='Категорія витрат'!$B$28,'Категорія витрат'!$A$28,IF(H287='Категорія витрат'!$B$29,'Категорія витрат'!$A$29,IF(H287='Категорія витрат'!$B$30,'Категорія витрат'!$A$30,IF(H287='Категорія витрат'!$B$31,'Категорія витрат'!$A$31,""))))))))))))))))))))))))))))))</f>
        <v/>
      </c>
      <c r="H287" s="837"/>
      <c r="I287" s="568"/>
      <c r="J287" s="71"/>
      <c r="K287" s="166">
        <f t="shared" si="49"/>
        <v>0</v>
      </c>
      <c r="L287" s="563"/>
      <c r="M287" s="564"/>
      <c r="N287" s="71">
        <f t="shared" si="50"/>
        <v>0</v>
      </c>
      <c r="O287" s="835">
        <f>IF(I287='Категорія витрат'!$G$2,ROUND(N287*0.22,2),IF(I287='Категорія витрат'!$G$4,ROUND(N287*0.22,2),IF(I287='Категорія витрат'!$G$5,ROUND(N287*0.22,2),IF(I287='Категорія витрат'!$G$3,ROUND(N287*0.0841,2),0))))</f>
        <v>0</v>
      </c>
      <c r="P287" s="565">
        <f t="shared" si="51"/>
        <v>0</v>
      </c>
      <c r="Q287" s="75"/>
      <c r="R287" s="75"/>
      <c r="S287" s="75"/>
      <c r="T287" s="75"/>
      <c r="U287" s="75"/>
      <c r="V287" s="75"/>
      <c r="W287" s="75"/>
      <c r="X287" s="76"/>
      <c r="Y287" s="76"/>
      <c r="Z287" s="76"/>
      <c r="AA287" s="76"/>
      <c r="AB287" s="76"/>
      <c r="AC287" s="167">
        <f t="shared" si="52"/>
        <v>0</v>
      </c>
      <c r="AD287" s="167">
        <f t="shared" si="53"/>
        <v>0</v>
      </c>
      <c r="AE287" s="167">
        <f t="shared" si="54"/>
        <v>0</v>
      </c>
      <c r="AF287" s="167">
        <f t="shared" si="55"/>
        <v>0</v>
      </c>
      <c r="AG287" s="167">
        <f t="shared" si="56"/>
        <v>0</v>
      </c>
      <c r="AH287" s="167">
        <f t="shared" si="57"/>
        <v>0</v>
      </c>
      <c r="AI287" s="167">
        <f t="shared" si="58"/>
        <v>0</v>
      </c>
      <c r="AJ287" s="167">
        <f t="shared" si="59"/>
        <v>0</v>
      </c>
      <c r="AK287" s="76"/>
      <c r="AL287" s="76"/>
      <c r="AM287" s="35"/>
    </row>
    <row r="288" spans="1:39" hidden="1">
      <c r="A288" s="20">
        <v>284</v>
      </c>
      <c r="B288" s="560" t="str">
        <f t="shared" si="48"/>
        <v>Альянс</v>
      </c>
      <c r="C288" s="561" t="s">
        <v>695</v>
      </c>
      <c r="D288" s="905"/>
      <c r="E288" s="905"/>
      <c r="F288" s="933"/>
      <c r="G288" s="562" t="str">
        <f>IF(H288='Категорія витрат'!$B$2,'Категорія витрат'!$A$2,IF(H288='Категорія витрат'!$B$3,'Категорія витрат'!$A$3,IF(H288='Категорія витрат'!$B$4,'Категорія витрат'!$A$4,IF(H288='Категорія витрат'!$B$5,'Категорія витрат'!$A$5,IF(H288='Категорія витрат'!$B$6,'Категорія витрат'!$A$6,IF(H288='Категорія витрат'!$B$7,'Категорія витрат'!$A$7,IF(H288='Категорія витрат'!$B$8,'Категорія витрат'!$A$8,IF(H288='Категорія витрат'!$B$9,'Категорія витрат'!$A$9,IF(H288='Категорія витрат'!$B$10,'Категорія витрат'!$A$10,IF(H288='Категорія витрат'!$B$11,'Категорія витрат'!$A$11,IF(H288='Категорія витрат'!$B$12,'Категорія витрат'!$A$12,IF(H288='Категорія витрат'!$B$13,'Категорія витрат'!$A$13,IF(H288='Категорія витрат'!$B$14,'Категорія витрат'!$A$14,IF(H288='Категорія витрат'!$B$15,'Категорія витрат'!$A$15,IF(H288='Категорія витрат'!$B$16,'Категорія витрат'!$A$16,IF(H288='Категорія витрат'!$B$17,'Категорія витрат'!$A$17,IF(H288='Категорія витрат'!$B$18,'Категорія витрат'!$A$18,IF(H288='Категорія витрат'!$B$19,'Категорія витрат'!$A$19,IF(H288='Категорія витрат'!$B$20,'Категорія витрат'!$A$20,IF(H288='Категорія витрат'!$B$21,'Категорія витрат'!$A$21,IF(H288='Категорія витрат'!$B$22,'Категорія витрат'!$A$22,IF(H288='Категорія витрат'!$B$23,'Категорія витрат'!$A$23,IF(H288='Категорія витрат'!$B$24,'Категорія витрат'!$A$24,IF(H288='Категорія витрат'!$B$25,'Категорія витрат'!$A$25,IF(H288='Категорія витрат'!$B$26,'Категорія витрат'!$A$26,IF(H288='Категорія витрат'!$B$27,'Категорія витрат'!$A$27,IF(H288='Категорія витрат'!$B$28,'Категорія витрат'!$A$28,IF(H288='Категорія витрат'!$B$29,'Категорія витрат'!$A$29,IF(H288='Категорія витрат'!$B$30,'Категорія витрат'!$A$30,IF(H288='Категорія витрат'!$B$31,'Категорія витрат'!$A$31,""))))))))))))))))))))))))))))))</f>
        <v/>
      </c>
      <c r="H288" s="837"/>
      <c r="I288" s="568"/>
      <c r="J288" s="71"/>
      <c r="K288" s="166">
        <f t="shared" si="49"/>
        <v>0</v>
      </c>
      <c r="L288" s="563"/>
      <c r="M288" s="564"/>
      <c r="N288" s="71">
        <f t="shared" si="50"/>
        <v>0</v>
      </c>
      <c r="O288" s="835">
        <f>IF(I288='Категорія витрат'!$G$2,ROUND(N288*0.22,2),IF(I288='Категорія витрат'!$G$4,ROUND(N288*0.22,2),IF(I288='Категорія витрат'!$G$5,ROUND(N288*0.22,2),IF(I288='Категорія витрат'!$G$3,ROUND(N288*0.0841,2),0))))</f>
        <v>0</v>
      </c>
      <c r="P288" s="565">
        <f t="shared" si="51"/>
        <v>0</v>
      </c>
      <c r="Q288" s="75"/>
      <c r="R288" s="75"/>
      <c r="S288" s="75"/>
      <c r="T288" s="75"/>
      <c r="U288" s="75"/>
      <c r="V288" s="75"/>
      <c r="W288" s="75"/>
      <c r="X288" s="76"/>
      <c r="Y288" s="76"/>
      <c r="Z288" s="76"/>
      <c r="AA288" s="76"/>
      <c r="AB288" s="76"/>
      <c r="AC288" s="167">
        <f t="shared" si="52"/>
        <v>0</v>
      </c>
      <c r="AD288" s="167">
        <f t="shared" si="53"/>
        <v>0</v>
      </c>
      <c r="AE288" s="167">
        <f t="shared" si="54"/>
        <v>0</v>
      </c>
      <c r="AF288" s="167">
        <f t="shared" si="55"/>
        <v>0</v>
      </c>
      <c r="AG288" s="167">
        <f t="shared" si="56"/>
        <v>0</v>
      </c>
      <c r="AH288" s="167">
        <f t="shared" si="57"/>
        <v>0</v>
      </c>
      <c r="AI288" s="167">
        <f t="shared" si="58"/>
        <v>0</v>
      </c>
      <c r="AJ288" s="167">
        <f t="shared" si="59"/>
        <v>0</v>
      </c>
      <c r="AK288" s="76"/>
      <c r="AL288" s="76"/>
      <c r="AM288" s="35"/>
    </row>
    <row r="289" spans="1:39" hidden="1">
      <c r="A289" s="20">
        <v>285</v>
      </c>
      <c r="B289" s="560" t="str">
        <f t="shared" si="48"/>
        <v>Альянс</v>
      </c>
      <c r="C289" s="561" t="s">
        <v>695</v>
      </c>
      <c r="D289" s="905"/>
      <c r="E289" s="905"/>
      <c r="F289" s="933"/>
      <c r="G289" s="562" t="str">
        <f>IF(H289='Категорія витрат'!$B$2,'Категорія витрат'!$A$2,IF(H289='Категорія витрат'!$B$3,'Категорія витрат'!$A$3,IF(H289='Категорія витрат'!$B$4,'Категорія витрат'!$A$4,IF(H289='Категорія витрат'!$B$5,'Категорія витрат'!$A$5,IF(H289='Категорія витрат'!$B$6,'Категорія витрат'!$A$6,IF(H289='Категорія витрат'!$B$7,'Категорія витрат'!$A$7,IF(H289='Категорія витрат'!$B$8,'Категорія витрат'!$A$8,IF(H289='Категорія витрат'!$B$9,'Категорія витрат'!$A$9,IF(H289='Категорія витрат'!$B$10,'Категорія витрат'!$A$10,IF(H289='Категорія витрат'!$B$11,'Категорія витрат'!$A$11,IF(H289='Категорія витрат'!$B$12,'Категорія витрат'!$A$12,IF(H289='Категорія витрат'!$B$13,'Категорія витрат'!$A$13,IF(H289='Категорія витрат'!$B$14,'Категорія витрат'!$A$14,IF(H289='Категорія витрат'!$B$15,'Категорія витрат'!$A$15,IF(H289='Категорія витрат'!$B$16,'Категорія витрат'!$A$16,IF(H289='Категорія витрат'!$B$17,'Категорія витрат'!$A$17,IF(H289='Категорія витрат'!$B$18,'Категорія витрат'!$A$18,IF(H289='Категорія витрат'!$B$19,'Категорія витрат'!$A$19,IF(H289='Категорія витрат'!$B$20,'Категорія витрат'!$A$20,IF(H289='Категорія витрат'!$B$21,'Категорія витрат'!$A$21,IF(H289='Категорія витрат'!$B$22,'Категорія витрат'!$A$22,IF(H289='Категорія витрат'!$B$23,'Категорія витрат'!$A$23,IF(H289='Категорія витрат'!$B$24,'Категорія витрат'!$A$24,IF(H289='Категорія витрат'!$B$25,'Категорія витрат'!$A$25,IF(H289='Категорія витрат'!$B$26,'Категорія витрат'!$A$26,IF(H289='Категорія витрат'!$B$27,'Категорія витрат'!$A$27,IF(H289='Категорія витрат'!$B$28,'Категорія витрат'!$A$28,IF(H289='Категорія витрат'!$B$29,'Категорія витрат'!$A$29,IF(H289='Категорія витрат'!$B$30,'Категорія витрат'!$A$30,IF(H289='Категорія витрат'!$B$31,'Категорія витрат'!$A$31,""))))))))))))))))))))))))))))))</f>
        <v/>
      </c>
      <c r="H289" s="837"/>
      <c r="I289" s="568"/>
      <c r="J289" s="71"/>
      <c r="K289" s="166">
        <f t="shared" si="49"/>
        <v>0</v>
      </c>
      <c r="L289" s="563"/>
      <c r="M289" s="564"/>
      <c r="N289" s="71">
        <f t="shared" si="50"/>
        <v>0</v>
      </c>
      <c r="O289" s="835">
        <f>IF(I289='Категорія витрат'!$G$2,ROUND(N289*0.22,2),IF(I289='Категорія витрат'!$G$4,ROUND(N289*0.22,2),IF(I289='Категорія витрат'!$G$5,ROUND(N289*0.22,2),IF(I289='Категорія витрат'!$G$3,ROUND(N289*0.0841,2),0))))</f>
        <v>0</v>
      </c>
      <c r="P289" s="565">
        <f t="shared" si="51"/>
        <v>0</v>
      </c>
      <c r="Q289" s="75"/>
      <c r="R289" s="75"/>
      <c r="S289" s="75"/>
      <c r="T289" s="75"/>
      <c r="U289" s="75"/>
      <c r="V289" s="75"/>
      <c r="W289" s="75"/>
      <c r="X289" s="76"/>
      <c r="Y289" s="76"/>
      <c r="Z289" s="76"/>
      <c r="AA289" s="76"/>
      <c r="AB289" s="76"/>
      <c r="AC289" s="167">
        <f t="shared" si="52"/>
        <v>0</v>
      </c>
      <c r="AD289" s="167">
        <f t="shared" si="53"/>
        <v>0</v>
      </c>
      <c r="AE289" s="167">
        <f t="shared" si="54"/>
        <v>0</v>
      </c>
      <c r="AF289" s="167">
        <f t="shared" si="55"/>
        <v>0</v>
      </c>
      <c r="AG289" s="167">
        <f t="shared" si="56"/>
        <v>0</v>
      </c>
      <c r="AH289" s="167">
        <f t="shared" si="57"/>
        <v>0</v>
      </c>
      <c r="AI289" s="167">
        <f t="shared" si="58"/>
        <v>0</v>
      </c>
      <c r="AJ289" s="167">
        <f t="shared" si="59"/>
        <v>0</v>
      </c>
      <c r="AK289" s="76"/>
      <c r="AL289" s="76"/>
      <c r="AM289" s="35"/>
    </row>
    <row r="290" spans="1:39" hidden="1">
      <c r="A290" s="20">
        <v>286</v>
      </c>
      <c r="B290" s="560" t="str">
        <f t="shared" si="48"/>
        <v>Альянс</v>
      </c>
      <c r="C290" s="561" t="s">
        <v>695</v>
      </c>
      <c r="D290" s="905"/>
      <c r="E290" s="905"/>
      <c r="F290" s="933"/>
      <c r="G290" s="562" t="str">
        <f>IF(H290='Категорія витрат'!$B$2,'Категорія витрат'!$A$2,IF(H290='Категорія витрат'!$B$3,'Категорія витрат'!$A$3,IF(H290='Категорія витрат'!$B$4,'Категорія витрат'!$A$4,IF(H290='Категорія витрат'!$B$5,'Категорія витрат'!$A$5,IF(H290='Категорія витрат'!$B$6,'Категорія витрат'!$A$6,IF(H290='Категорія витрат'!$B$7,'Категорія витрат'!$A$7,IF(H290='Категорія витрат'!$B$8,'Категорія витрат'!$A$8,IF(H290='Категорія витрат'!$B$9,'Категорія витрат'!$A$9,IF(H290='Категорія витрат'!$B$10,'Категорія витрат'!$A$10,IF(H290='Категорія витрат'!$B$11,'Категорія витрат'!$A$11,IF(H290='Категорія витрат'!$B$12,'Категорія витрат'!$A$12,IF(H290='Категорія витрат'!$B$13,'Категорія витрат'!$A$13,IF(H290='Категорія витрат'!$B$14,'Категорія витрат'!$A$14,IF(H290='Категорія витрат'!$B$15,'Категорія витрат'!$A$15,IF(H290='Категорія витрат'!$B$16,'Категорія витрат'!$A$16,IF(H290='Категорія витрат'!$B$17,'Категорія витрат'!$A$17,IF(H290='Категорія витрат'!$B$18,'Категорія витрат'!$A$18,IF(H290='Категорія витрат'!$B$19,'Категорія витрат'!$A$19,IF(H290='Категорія витрат'!$B$20,'Категорія витрат'!$A$20,IF(H290='Категорія витрат'!$B$21,'Категорія витрат'!$A$21,IF(H290='Категорія витрат'!$B$22,'Категорія витрат'!$A$22,IF(H290='Категорія витрат'!$B$23,'Категорія витрат'!$A$23,IF(H290='Категорія витрат'!$B$24,'Категорія витрат'!$A$24,IF(H290='Категорія витрат'!$B$25,'Категорія витрат'!$A$25,IF(H290='Категорія витрат'!$B$26,'Категорія витрат'!$A$26,IF(H290='Категорія витрат'!$B$27,'Категорія витрат'!$A$27,IF(H290='Категорія витрат'!$B$28,'Категорія витрат'!$A$28,IF(H290='Категорія витрат'!$B$29,'Категорія витрат'!$A$29,IF(H290='Категорія витрат'!$B$30,'Категорія витрат'!$A$30,IF(H290='Категорія витрат'!$B$31,'Категорія витрат'!$A$31,""))))))))))))))))))))))))))))))</f>
        <v/>
      </c>
      <c r="H290" s="837"/>
      <c r="I290" s="568"/>
      <c r="J290" s="71"/>
      <c r="K290" s="166">
        <f t="shared" si="49"/>
        <v>0</v>
      </c>
      <c r="L290" s="563"/>
      <c r="M290" s="564"/>
      <c r="N290" s="71">
        <f t="shared" si="50"/>
        <v>0</v>
      </c>
      <c r="O290" s="835">
        <f>IF(I290='Категорія витрат'!$G$2,ROUND(N290*0.22,2),IF(I290='Категорія витрат'!$G$4,ROUND(N290*0.22,2),IF(I290='Категорія витрат'!$G$5,ROUND(N290*0.22,2),IF(I290='Категорія витрат'!$G$3,ROUND(N290*0.0841,2),0))))</f>
        <v>0</v>
      </c>
      <c r="P290" s="565">
        <f t="shared" si="51"/>
        <v>0</v>
      </c>
      <c r="Q290" s="75"/>
      <c r="R290" s="75"/>
      <c r="S290" s="75"/>
      <c r="T290" s="75"/>
      <c r="U290" s="75"/>
      <c r="V290" s="75"/>
      <c r="W290" s="75"/>
      <c r="X290" s="76"/>
      <c r="Y290" s="76"/>
      <c r="Z290" s="76"/>
      <c r="AA290" s="76"/>
      <c r="AB290" s="76"/>
      <c r="AC290" s="167">
        <f t="shared" si="52"/>
        <v>0</v>
      </c>
      <c r="AD290" s="167">
        <f t="shared" si="53"/>
        <v>0</v>
      </c>
      <c r="AE290" s="167">
        <f t="shared" si="54"/>
        <v>0</v>
      </c>
      <c r="AF290" s="167">
        <f t="shared" si="55"/>
        <v>0</v>
      </c>
      <c r="AG290" s="167">
        <f t="shared" si="56"/>
        <v>0</v>
      </c>
      <c r="AH290" s="167">
        <f t="shared" si="57"/>
        <v>0</v>
      </c>
      <c r="AI290" s="167">
        <f t="shared" si="58"/>
        <v>0</v>
      </c>
      <c r="AJ290" s="167">
        <f t="shared" si="59"/>
        <v>0</v>
      </c>
      <c r="AK290" s="76"/>
      <c r="AL290" s="76"/>
      <c r="AM290" s="35"/>
    </row>
    <row r="291" spans="1:39" hidden="1">
      <c r="A291" s="20">
        <v>287</v>
      </c>
      <c r="B291" s="560" t="str">
        <f t="shared" si="48"/>
        <v>Альянс</v>
      </c>
      <c r="C291" s="561" t="s">
        <v>695</v>
      </c>
      <c r="D291" s="905"/>
      <c r="E291" s="905"/>
      <c r="F291" s="933"/>
      <c r="G291" s="562" t="str">
        <f>IF(H291='Категорія витрат'!$B$2,'Категорія витрат'!$A$2,IF(H291='Категорія витрат'!$B$3,'Категорія витрат'!$A$3,IF(H291='Категорія витрат'!$B$4,'Категорія витрат'!$A$4,IF(H291='Категорія витрат'!$B$5,'Категорія витрат'!$A$5,IF(H291='Категорія витрат'!$B$6,'Категорія витрат'!$A$6,IF(H291='Категорія витрат'!$B$7,'Категорія витрат'!$A$7,IF(H291='Категорія витрат'!$B$8,'Категорія витрат'!$A$8,IF(H291='Категорія витрат'!$B$9,'Категорія витрат'!$A$9,IF(H291='Категорія витрат'!$B$10,'Категорія витрат'!$A$10,IF(H291='Категорія витрат'!$B$11,'Категорія витрат'!$A$11,IF(H291='Категорія витрат'!$B$12,'Категорія витрат'!$A$12,IF(H291='Категорія витрат'!$B$13,'Категорія витрат'!$A$13,IF(H291='Категорія витрат'!$B$14,'Категорія витрат'!$A$14,IF(H291='Категорія витрат'!$B$15,'Категорія витрат'!$A$15,IF(H291='Категорія витрат'!$B$16,'Категорія витрат'!$A$16,IF(H291='Категорія витрат'!$B$17,'Категорія витрат'!$A$17,IF(H291='Категорія витрат'!$B$18,'Категорія витрат'!$A$18,IF(H291='Категорія витрат'!$B$19,'Категорія витрат'!$A$19,IF(H291='Категорія витрат'!$B$20,'Категорія витрат'!$A$20,IF(H291='Категорія витрат'!$B$21,'Категорія витрат'!$A$21,IF(H291='Категорія витрат'!$B$22,'Категорія витрат'!$A$22,IF(H291='Категорія витрат'!$B$23,'Категорія витрат'!$A$23,IF(H291='Категорія витрат'!$B$24,'Категорія витрат'!$A$24,IF(H291='Категорія витрат'!$B$25,'Категорія витрат'!$A$25,IF(H291='Категорія витрат'!$B$26,'Категорія витрат'!$A$26,IF(H291='Категорія витрат'!$B$27,'Категорія витрат'!$A$27,IF(H291='Категорія витрат'!$B$28,'Категорія витрат'!$A$28,IF(H291='Категорія витрат'!$B$29,'Категорія витрат'!$A$29,IF(H291='Категорія витрат'!$B$30,'Категорія витрат'!$A$30,IF(H291='Категорія витрат'!$B$31,'Категорія витрат'!$A$31,""))))))))))))))))))))))))))))))</f>
        <v/>
      </c>
      <c r="H291" s="837"/>
      <c r="I291" s="568"/>
      <c r="J291" s="71"/>
      <c r="K291" s="166">
        <f t="shared" si="49"/>
        <v>0</v>
      </c>
      <c r="L291" s="563"/>
      <c r="M291" s="564"/>
      <c r="N291" s="71">
        <f t="shared" si="50"/>
        <v>0</v>
      </c>
      <c r="O291" s="835">
        <f>IF(I291='Категорія витрат'!$G$2,ROUND(N291*0.22,2),IF(I291='Категорія витрат'!$G$4,ROUND(N291*0.22,2),IF(I291='Категорія витрат'!$G$5,ROUND(N291*0.22,2),IF(I291='Категорія витрат'!$G$3,ROUND(N291*0.0841,2),0))))</f>
        <v>0</v>
      </c>
      <c r="P291" s="565">
        <f t="shared" si="51"/>
        <v>0</v>
      </c>
      <c r="Q291" s="75"/>
      <c r="R291" s="75"/>
      <c r="S291" s="75"/>
      <c r="T291" s="75"/>
      <c r="U291" s="75"/>
      <c r="V291" s="75"/>
      <c r="W291" s="75"/>
      <c r="X291" s="76"/>
      <c r="Y291" s="76"/>
      <c r="Z291" s="76"/>
      <c r="AA291" s="76"/>
      <c r="AB291" s="76"/>
      <c r="AC291" s="167">
        <f t="shared" si="52"/>
        <v>0</v>
      </c>
      <c r="AD291" s="167">
        <f t="shared" si="53"/>
        <v>0</v>
      </c>
      <c r="AE291" s="167">
        <f t="shared" si="54"/>
        <v>0</v>
      </c>
      <c r="AF291" s="167">
        <f t="shared" si="55"/>
        <v>0</v>
      </c>
      <c r="AG291" s="167">
        <f t="shared" si="56"/>
        <v>0</v>
      </c>
      <c r="AH291" s="167">
        <f t="shared" si="57"/>
        <v>0</v>
      </c>
      <c r="AI291" s="167">
        <f t="shared" si="58"/>
        <v>0</v>
      </c>
      <c r="AJ291" s="167">
        <f t="shared" si="59"/>
        <v>0</v>
      </c>
      <c r="AK291" s="76"/>
      <c r="AL291" s="76"/>
      <c r="AM291" s="35"/>
    </row>
    <row r="292" spans="1:39" hidden="1">
      <c r="A292" s="20">
        <v>288</v>
      </c>
      <c r="B292" s="560" t="str">
        <f t="shared" si="48"/>
        <v>Альянс</v>
      </c>
      <c r="C292" s="561" t="s">
        <v>695</v>
      </c>
      <c r="D292" s="905"/>
      <c r="E292" s="905"/>
      <c r="F292" s="933"/>
      <c r="G292" s="562" t="str">
        <f>IF(H292='Категорія витрат'!$B$2,'Категорія витрат'!$A$2,IF(H292='Категорія витрат'!$B$3,'Категорія витрат'!$A$3,IF(H292='Категорія витрат'!$B$4,'Категорія витрат'!$A$4,IF(H292='Категорія витрат'!$B$5,'Категорія витрат'!$A$5,IF(H292='Категорія витрат'!$B$6,'Категорія витрат'!$A$6,IF(H292='Категорія витрат'!$B$7,'Категорія витрат'!$A$7,IF(H292='Категорія витрат'!$B$8,'Категорія витрат'!$A$8,IF(H292='Категорія витрат'!$B$9,'Категорія витрат'!$A$9,IF(H292='Категорія витрат'!$B$10,'Категорія витрат'!$A$10,IF(H292='Категорія витрат'!$B$11,'Категорія витрат'!$A$11,IF(H292='Категорія витрат'!$B$12,'Категорія витрат'!$A$12,IF(H292='Категорія витрат'!$B$13,'Категорія витрат'!$A$13,IF(H292='Категорія витрат'!$B$14,'Категорія витрат'!$A$14,IF(H292='Категорія витрат'!$B$15,'Категорія витрат'!$A$15,IF(H292='Категорія витрат'!$B$16,'Категорія витрат'!$A$16,IF(H292='Категорія витрат'!$B$17,'Категорія витрат'!$A$17,IF(H292='Категорія витрат'!$B$18,'Категорія витрат'!$A$18,IF(H292='Категорія витрат'!$B$19,'Категорія витрат'!$A$19,IF(H292='Категорія витрат'!$B$20,'Категорія витрат'!$A$20,IF(H292='Категорія витрат'!$B$21,'Категорія витрат'!$A$21,IF(H292='Категорія витрат'!$B$22,'Категорія витрат'!$A$22,IF(H292='Категорія витрат'!$B$23,'Категорія витрат'!$A$23,IF(H292='Категорія витрат'!$B$24,'Категорія витрат'!$A$24,IF(H292='Категорія витрат'!$B$25,'Категорія витрат'!$A$25,IF(H292='Категорія витрат'!$B$26,'Категорія витрат'!$A$26,IF(H292='Категорія витрат'!$B$27,'Категорія витрат'!$A$27,IF(H292='Категорія витрат'!$B$28,'Категорія витрат'!$A$28,IF(H292='Категорія витрат'!$B$29,'Категорія витрат'!$A$29,IF(H292='Категорія витрат'!$B$30,'Категорія витрат'!$A$30,IF(H292='Категорія витрат'!$B$31,'Категорія витрат'!$A$31,""))))))))))))))))))))))))))))))</f>
        <v/>
      </c>
      <c r="H292" s="837"/>
      <c r="I292" s="568"/>
      <c r="J292" s="71"/>
      <c r="K292" s="166">
        <f t="shared" si="49"/>
        <v>0</v>
      </c>
      <c r="L292" s="563"/>
      <c r="M292" s="564"/>
      <c r="N292" s="71">
        <f t="shared" si="50"/>
        <v>0</v>
      </c>
      <c r="O292" s="835">
        <f>IF(I292='Категорія витрат'!$G$2,ROUND(N292*0.22,2),IF(I292='Категорія витрат'!$G$4,ROUND(N292*0.22,2),IF(I292='Категорія витрат'!$G$5,ROUND(N292*0.22,2),IF(I292='Категорія витрат'!$G$3,ROUND(N292*0.0841,2),0))))</f>
        <v>0</v>
      </c>
      <c r="P292" s="565">
        <f t="shared" si="51"/>
        <v>0</v>
      </c>
      <c r="Q292" s="75"/>
      <c r="R292" s="75"/>
      <c r="S292" s="75"/>
      <c r="T292" s="75"/>
      <c r="U292" s="75"/>
      <c r="V292" s="75"/>
      <c r="W292" s="75"/>
      <c r="X292" s="76"/>
      <c r="Y292" s="76"/>
      <c r="Z292" s="76"/>
      <c r="AA292" s="76"/>
      <c r="AB292" s="76"/>
      <c r="AC292" s="167">
        <f t="shared" si="52"/>
        <v>0</v>
      </c>
      <c r="AD292" s="167">
        <f t="shared" si="53"/>
        <v>0</v>
      </c>
      <c r="AE292" s="167">
        <f t="shared" si="54"/>
        <v>0</v>
      </c>
      <c r="AF292" s="167">
        <f t="shared" si="55"/>
        <v>0</v>
      </c>
      <c r="AG292" s="167">
        <f t="shared" si="56"/>
        <v>0</v>
      </c>
      <c r="AH292" s="167">
        <f t="shared" si="57"/>
        <v>0</v>
      </c>
      <c r="AI292" s="167">
        <f t="shared" si="58"/>
        <v>0</v>
      </c>
      <c r="AJ292" s="167">
        <f t="shared" si="59"/>
        <v>0</v>
      </c>
      <c r="AK292" s="76"/>
      <c r="AL292" s="76"/>
      <c r="AM292" s="35"/>
    </row>
    <row r="293" spans="1:39" hidden="1">
      <c r="A293" s="20">
        <v>289</v>
      </c>
      <c r="B293" s="560" t="str">
        <f t="shared" ref="B293:B356" si="60">IF(C293="","","Альянс")</f>
        <v>Альянс</v>
      </c>
      <c r="C293" s="561" t="s">
        <v>695</v>
      </c>
      <c r="D293" s="905"/>
      <c r="E293" s="905"/>
      <c r="F293" s="933"/>
      <c r="G293" s="562" t="str">
        <f>IF(H293='Категорія витрат'!$B$2,'Категорія витрат'!$A$2,IF(H293='Категорія витрат'!$B$3,'Категорія витрат'!$A$3,IF(H293='Категорія витрат'!$B$4,'Категорія витрат'!$A$4,IF(H293='Категорія витрат'!$B$5,'Категорія витрат'!$A$5,IF(H293='Категорія витрат'!$B$6,'Категорія витрат'!$A$6,IF(H293='Категорія витрат'!$B$7,'Категорія витрат'!$A$7,IF(H293='Категорія витрат'!$B$8,'Категорія витрат'!$A$8,IF(H293='Категорія витрат'!$B$9,'Категорія витрат'!$A$9,IF(H293='Категорія витрат'!$B$10,'Категорія витрат'!$A$10,IF(H293='Категорія витрат'!$B$11,'Категорія витрат'!$A$11,IF(H293='Категорія витрат'!$B$12,'Категорія витрат'!$A$12,IF(H293='Категорія витрат'!$B$13,'Категорія витрат'!$A$13,IF(H293='Категорія витрат'!$B$14,'Категорія витрат'!$A$14,IF(H293='Категорія витрат'!$B$15,'Категорія витрат'!$A$15,IF(H293='Категорія витрат'!$B$16,'Категорія витрат'!$A$16,IF(H293='Категорія витрат'!$B$17,'Категорія витрат'!$A$17,IF(H293='Категорія витрат'!$B$18,'Категорія витрат'!$A$18,IF(H293='Категорія витрат'!$B$19,'Категорія витрат'!$A$19,IF(H293='Категорія витрат'!$B$20,'Категорія витрат'!$A$20,IF(H293='Категорія витрат'!$B$21,'Категорія витрат'!$A$21,IF(H293='Категорія витрат'!$B$22,'Категорія витрат'!$A$22,IF(H293='Категорія витрат'!$B$23,'Категорія витрат'!$A$23,IF(H293='Категорія витрат'!$B$24,'Категорія витрат'!$A$24,IF(H293='Категорія витрат'!$B$25,'Категорія витрат'!$A$25,IF(H293='Категорія витрат'!$B$26,'Категорія витрат'!$A$26,IF(H293='Категорія витрат'!$B$27,'Категорія витрат'!$A$27,IF(H293='Категорія витрат'!$B$28,'Категорія витрат'!$A$28,IF(H293='Категорія витрат'!$B$29,'Категорія витрат'!$A$29,IF(H293='Категорія витрат'!$B$30,'Категорія витрат'!$A$30,IF(H293='Категорія витрат'!$B$31,'Категорія витрат'!$A$31,""))))))))))))))))))))))))))))))</f>
        <v/>
      </c>
      <c r="H293" s="837"/>
      <c r="I293" s="568"/>
      <c r="J293" s="71"/>
      <c r="K293" s="166">
        <f t="shared" ref="K293:K356" si="61">SUM(Q293:AB293)</f>
        <v>0</v>
      </c>
      <c r="L293" s="563"/>
      <c r="M293" s="564"/>
      <c r="N293" s="71">
        <f t="shared" ref="N293:N356" si="62">L293*M293</f>
        <v>0</v>
      </c>
      <c r="O293" s="835">
        <f>IF(I293='Категорія витрат'!$G$2,ROUND(N293*0.22,2),IF(I293='Категорія витрат'!$G$4,ROUND(N293*0.22,2),IF(I293='Категорія витрат'!$G$5,ROUND(N293*0.22,2),IF(I293='Категорія витрат'!$G$3,ROUND(N293*0.0841,2),0))))</f>
        <v>0</v>
      </c>
      <c r="P293" s="565">
        <f t="shared" ref="P293:P356" si="63">(N293+O293)*K293</f>
        <v>0</v>
      </c>
      <c r="Q293" s="75"/>
      <c r="R293" s="75"/>
      <c r="S293" s="75"/>
      <c r="T293" s="75"/>
      <c r="U293" s="75"/>
      <c r="V293" s="75"/>
      <c r="W293" s="75"/>
      <c r="X293" s="76"/>
      <c r="Y293" s="76"/>
      <c r="Z293" s="76"/>
      <c r="AA293" s="76"/>
      <c r="AB293" s="76"/>
      <c r="AC293" s="167">
        <f t="shared" si="52"/>
        <v>0</v>
      </c>
      <c r="AD293" s="167">
        <f t="shared" si="53"/>
        <v>0</v>
      </c>
      <c r="AE293" s="167">
        <f t="shared" si="54"/>
        <v>0</v>
      </c>
      <c r="AF293" s="167">
        <f t="shared" si="55"/>
        <v>0</v>
      </c>
      <c r="AG293" s="167">
        <f t="shared" si="56"/>
        <v>0</v>
      </c>
      <c r="AH293" s="167">
        <f t="shared" si="57"/>
        <v>0</v>
      </c>
      <c r="AI293" s="167">
        <f t="shared" si="58"/>
        <v>0</v>
      </c>
      <c r="AJ293" s="167">
        <f t="shared" si="59"/>
        <v>0</v>
      </c>
      <c r="AK293" s="76"/>
      <c r="AL293" s="76"/>
      <c r="AM293" s="35"/>
    </row>
    <row r="294" spans="1:39" hidden="1">
      <c r="A294" s="20">
        <v>290</v>
      </c>
      <c r="B294" s="560" t="str">
        <f t="shared" si="60"/>
        <v>Альянс</v>
      </c>
      <c r="C294" s="561" t="s">
        <v>695</v>
      </c>
      <c r="D294" s="905"/>
      <c r="E294" s="905"/>
      <c r="F294" s="933"/>
      <c r="G294" s="562" t="str">
        <f>IF(H294='Категорія витрат'!$B$2,'Категорія витрат'!$A$2,IF(H294='Категорія витрат'!$B$3,'Категорія витрат'!$A$3,IF(H294='Категорія витрат'!$B$4,'Категорія витрат'!$A$4,IF(H294='Категорія витрат'!$B$5,'Категорія витрат'!$A$5,IF(H294='Категорія витрат'!$B$6,'Категорія витрат'!$A$6,IF(H294='Категорія витрат'!$B$7,'Категорія витрат'!$A$7,IF(H294='Категорія витрат'!$B$8,'Категорія витрат'!$A$8,IF(H294='Категорія витрат'!$B$9,'Категорія витрат'!$A$9,IF(H294='Категорія витрат'!$B$10,'Категорія витрат'!$A$10,IF(H294='Категорія витрат'!$B$11,'Категорія витрат'!$A$11,IF(H294='Категорія витрат'!$B$12,'Категорія витрат'!$A$12,IF(H294='Категорія витрат'!$B$13,'Категорія витрат'!$A$13,IF(H294='Категорія витрат'!$B$14,'Категорія витрат'!$A$14,IF(H294='Категорія витрат'!$B$15,'Категорія витрат'!$A$15,IF(H294='Категорія витрат'!$B$16,'Категорія витрат'!$A$16,IF(H294='Категорія витрат'!$B$17,'Категорія витрат'!$A$17,IF(H294='Категорія витрат'!$B$18,'Категорія витрат'!$A$18,IF(H294='Категорія витрат'!$B$19,'Категорія витрат'!$A$19,IF(H294='Категорія витрат'!$B$20,'Категорія витрат'!$A$20,IF(H294='Категорія витрат'!$B$21,'Категорія витрат'!$A$21,IF(H294='Категорія витрат'!$B$22,'Категорія витрат'!$A$22,IF(H294='Категорія витрат'!$B$23,'Категорія витрат'!$A$23,IF(H294='Категорія витрат'!$B$24,'Категорія витрат'!$A$24,IF(H294='Категорія витрат'!$B$25,'Категорія витрат'!$A$25,IF(H294='Категорія витрат'!$B$26,'Категорія витрат'!$A$26,IF(H294='Категорія витрат'!$B$27,'Категорія витрат'!$A$27,IF(H294='Категорія витрат'!$B$28,'Категорія витрат'!$A$28,IF(H294='Категорія витрат'!$B$29,'Категорія витрат'!$A$29,IF(H294='Категорія витрат'!$B$30,'Категорія витрат'!$A$30,IF(H294='Категорія витрат'!$B$31,'Категорія витрат'!$A$31,""))))))))))))))))))))))))))))))</f>
        <v/>
      </c>
      <c r="H294" s="837"/>
      <c r="I294" s="568"/>
      <c r="J294" s="71"/>
      <c r="K294" s="166">
        <f t="shared" si="61"/>
        <v>0</v>
      </c>
      <c r="L294" s="563"/>
      <c r="M294" s="564"/>
      <c r="N294" s="71">
        <f t="shared" si="62"/>
        <v>0</v>
      </c>
      <c r="O294" s="835">
        <f>IF(I294='Категорія витрат'!$G$2,ROUND(N294*0.22,2),IF(I294='Категорія витрат'!$G$4,ROUND(N294*0.22,2),IF(I294='Категорія витрат'!$G$5,ROUND(N294*0.22,2),IF(I294='Категорія витрат'!$G$3,ROUND(N294*0.0841,2),0))))</f>
        <v>0</v>
      </c>
      <c r="P294" s="565">
        <f t="shared" si="63"/>
        <v>0</v>
      </c>
      <c r="Q294" s="75"/>
      <c r="R294" s="75"/>
      <c r="S294" s="75"/>
      <c r="T294" s="75"/>
      <c r="U294" s="75"/>
      <c r="V294" s="75"/>
      <c r="W294" s="75"/>
      <c r="X294" s="76"/>
      <c r="Y294" s="76"/>
      <c r="Z294" s="76"/>
      <c r="AA294" s="76"/>
      <c r="AB294" s="76"/>
      <c r="AC294" s="167">
        <f t="shared" si="52"/>
        <v>0</v>
      </c>
      <c r="AD294" s="167">
        <f t="shared" si="53"/>
        <v>0</v>
      </c>
      <c r="AE294" s="167">
        <f t="shared" si="54"/>
        <v>0</v>
      </c>
      <c r="AF294" s="167">
        <f t="shared" si="55"/>
        <v>0</v>
      </c>
      <c r="AG294" s="167">
        <f t="shared" si="56"/>
        <v>0</v>
      </c>
      <c r="AH294" s="167">
        <f t="shared" si="57"/>
        <v>0</v>
      </c>
      <c r="AI294" s="167">
        <f t="shared" si="58"/>
        <v>0</v>
      </c>
      <c r="AJ294" s="167">
        <f t="shared" si="59"/>
        <v>0</v>
      </c>
      <c r="AK294" s="76"/>
      <c r="AL294" s="76"/>
      <c r="AM294" s="35"/>
    </row>
    <row r="295" spans="1:39" hidden="1">
      <c r="A295" s="20">
        <v>291</v>
      </c>
      <c r="B295" s="560" t="str">
        <f t="shared" si="60"/>
        <v>Альянс</v>
      </c>
      <c r="C295" s="561" t="s">
        <v>695</v>
      </c>
      <c r="D295" s="905"/>
      <c r="E295" s="905"/>
      <c r="F295" s="933"/>
      <c r="G295" s="562" t="str">
        <f>IF(H295='Категорія витрат'!$B$2,'Категорія витрат'!$A$2,IF(H295='Категорія витрат'!$B$3,'Категорія витрат'!$A$3,IF(H295='Категорія витрат'!$B$4,'Категорія витрат'!$A$4,IF(H295='Категорія витрат'!$B$5,'Категорія витрат'!$A$5,IF(H295='Категорія витрат'!$B$6,'Категорія витрат'!$A$6,IF(H295='Категорія витрат'!$B$7,'Категорія витрат'!$A$7,IF(H295='Категорія витрат'!$B$8,'Категорія витрат'!$A$8,IF(H295='Категорія витрат'!$B$9,'Категорія витрат'!$A$9,IF(H295='Категорія витрат'!$B$10,'Категорія витрат'!$A$10,IF(H295='Категорія витрат'!$B$11,'Категорія витрат'!$A$11,IF(H295='Категорія витрат'!$B$12,'Категорія витрат'!$A$12,IF(H295='Категорія витрат'!$B$13,'Категорія витрат'!$A$13,IF(H295='Категорія витрат'!$B$14,'Категорія витрат'!$A$14,IF(H295='Категорія витрат'!$B$15,'Категорія витрат'!$A$15,IF(H295='Категорія витрат'!$B$16,'Категорія витрат'!$A$16,IF(H295='Категорія витрат'!$B$17,'Категорія витрат'!$A$17,IF(H295='Категорія витрат'!$B$18,'Категорія витрат'!$A$18,IF(H295='Категорія витрат'!$B$19,'Категорія витрат'!$A$19,IF(H295='Категорія витрат'!$B$20,'Категорія витрат'!$A$20,IF(H295='Категорія витрат'!$B$21,'Категорія витрат'!$A$21,IF(H295='Категорія витрат'!$B$22,'Категорія витрат'!$A$22,IF(H295='Категорія витрат'!$B$23,'Категорія витрат'!$A$23,IF(H295='Категорія витрат'!$B$24,'Категорія витрат'!$A$24,IF(H295='Категорія витрат'!$B$25,'Категорія витрат'!$A$25,IF(H295='Категорія витрат'!$B$26,'Категорія витрат'!$A$26,IF(H295='Категорія витрат'!$B$27,'Категорія витрат'!$A$27,IF(H295='Категорія витрат'!$B$28,'Категорія витрат'!$A$28,IF(H295='Категорія витрат'!$B$29,'Категорія витрат'!$A$29,IF(H295='Категорія витрат'!$B$30,'Категорія витрат'!$A$30,IF(H295='Категорія витрат'!$B$31,'Категорія витрат'!$A$31,""))))))))))))))))))))))))))))))</f>
        <v/>
      </c>
      <c r="H295" s="837"/>
      <c r="I295" s="568"/>
      <c r="J295" s="71"/>
      <c r="K295" s="166">
        <f t="shared" si="61"/>
        <v>0</v>
      </c>
      <c r="L295" s="563"/>
      <c r="M295" s="564"/>
      <c r="N295" s="71">
        <f t="shared" si="62"/>
        <v>0</v>
      </c>
      <c r="O295" s="835">
        <f>IF(I295='Категорія витрат'!$G$2,ROUND(N295*0.22,2),IF(I295='Категорія витрат'!$G$4,ROUND(N295*0.22,2),IF(I295='Категорія витрат'!$G$5,ROUND(N295*0.22,2),IF(I295='Категорія витрат'!$G$3,ROUND(N295*0.0841,2),0))))</f>
        <v>0</v>
      </c>
      <c r="P295" s="565">
        <f t="shared" si="63"/>
        <v>0</v>
      </c>
      <c r="Q295" s="75"/>
      <c r="R295" s="75"/>
      <c r="S295" s="75"/>
      <c r="T295" s="75"/>
      <c r="U295" s="75"/>
      <c r="V295" s="75"/>
      <c r="W295" s="75"/>
      <c r="X295" s="76"/>
      <c r="Y295" s="76"/>
      <c r="Z295" s="76"/>
      <c r="AA295" s="76"/>
      <c r="AB295" s="76"/>
      <c r="AC295" s="167">
        <f t="shared" si="52"/>
        <v>0</v>
      </c>
      <c r="AD295" s="167">
        <f t="shared" si="53"/>
        <v>0</v>
      </c>
      <c r="AE295" s="167">
        <f t="shared" si="54"/>
        <v>0</v>
      </c>
      <c r="AF295" s="167">
        <f t="shared" si="55"/>
        <v>0</v>
      </c>
      <c r="AG295" s="167">
        <f t="shared" si="56"/>
        <v>0</v>
      </c>
      <c r="AH295" s="167">
        <f t="shared" si="57"/>
        <v>0</v>
      </c>
      <c r="AI295" s="167">
        <f t="shared" si="58"/>
        <v>0</v>
      </c>
      <c r="AJ295" s="167">
        <f t="shared" si="59"/>
        <v>0</v>
      </c>
      <c r="AK295" s="76"/>
      <c r="AL295" s="76"/>
      <c r="AM295" s="35"/>
    </row>
    <row r="296" spans="1:39" hidden="1">
      <c r="A296" s="20">
        <v>292</v>
      </c>
      <c r="B296" s="560" t="str">
        <f t="shared" si="60"/>
        <v>Альянс</v>
      </c>
      <c r="C296" s="561" t="s">
        <v>695</v>
      </c>
      <c r="D296" s="905"/>
      <c r="E296" s="905"/>
      <c r="F296" s="933"/>
      <c r="G296" s="562" t="str">
        <f>IF(H296='Категорія витрат'!$B$2,'Категорія витрат'!$A$2,IF(H296='Категорія витрат'!$B$3,'Категорія витрат'!$A$3,IF(H296='Категорія витрат'!$B$4,'Категорія витрат'!$A$4,IF(H296='Категорія витрат'!$B$5,'Категорія витрат'!$A$5,IF(H296='Категорія витрат'!$B$6,'Категорія витрат'!$A$6,IF(H296='Категорія витрат'!$B$7,'Категорія витрат'!$A$7,IF(H296='Категорія витрат'!$B$8,'Категорія витрат'!$A$8,IF(H296='Категорія витрат'!$B$9,'Категорія витрат'!$A$9,IF(H296='Категорія витрат'!$B$10,'Категорія витрат'!$A$10,IF(H296='Категорія витрат'!$B$11,'Категорія витрат'!$A$11,IF(H296='Категорія витрат'!$B$12,'Категорія витрат'!$A$12,IF(H296='Категорія витрат'!$B$13,'Категорія витрат'!$A$13,IF(H296='Категорія витрат'!$B$14,'Категорія витрат'!$A$14,IF(H296='Категорія витрат'!$B$15,'Категорія витрат'!$A$15,IF(H296='Категорія витрат'!$B$16,'Категорія витрат'!$A$16,IF(H296='Категорія витрат'!$B$17,'Категорія витрат'!$A$17,IF(H296='Категорія витрат'!$B$18,'Категорія витрат'!$A$18,IF(H296='Категорія витрат'!$B$19,'Категорія витрат'!$A$19,IF(H296='Категорія витрат'!$B$20,'Категорія витрат'!$A$20,IF(H296='Категорія витрат'!$B$21,'Категорія витрат'!$A$21,IF(H296='Категорія витрат'!$B$22,'Категорія витрат'!$A$22,IF(H296='Категорія витрат'!$B$23,'Категорія витрат'!$A$23,IF(H296='Категорія витрат'!$B$24,'Категорія витрат'!$A$24,IF(H296='Категорія витрат'!$B$25,'Категорія витрат'!$A$25,IF(H296='Категорія витрат'!$B$26,'Категорія витрат'!$A$26,IF(H296='Категорія витрат'!$B$27,'Категорія витрат'!$A$27,IF(H296='Категорія витрат'!$B$28,'Категорія витрат'!$A$28,IF(H296='Категорія витрат'!$B$29,'Категорія витрат'!$A$29,IF(H296='Категорія витрат'!$B$30,'Категорія витрат'!$A$30,IF(H296='Категорія витрат'!$B$31,'Категорія витрат'!$A$31,""))))))))))))))))))))))))))))))</f>
        <v/>
      </c>
      <c r="H296" s="837"/>
      <c r="I296" s="568"/>
      <c r="J296" s="71"/>
      <c r="K296" s="166">
        <f t="shared" si="61"/>
        <v>0</v>
      </c>
      <c r="L296" s="563"/>
      <c r="M296" s="564"/>
      <c r="N296" s="71">
        <f t="shared" si="62"/>
        <v>0</v>
      </c>
      <c r="O296" s="835">
        <f>IF(I296='Категорія витрат'!$G$2,ROUND(N296*0.22,2),IF(I296='Категорія витрат'!$G$4,ROUND(N296*0.22,2),IF(I296='Категорія витрат'!$G$5,ROUND(N296*0.22,2),IF(I296='Категорія витрат'!$G$3,ROUND(N296*0.0841,2),0))))</f>
        <v>0</v>
      </c>
      <c r="P296" s="565">
        <f t="shared" si="63"/>
        <v>0</v>
      </c>
      <c r="Q296" s="75"/>
      <c r="R296" s="75"/>
      <c r="S296" s="75"/>
      <c r="T296" s="75"/>
      <c r="U296" s="75"/>
      <c r="V296" s="75"/>
      <c r="W296" s="75"/>
      <c r="X296" s="76"/>
      <c r="Y296" s="76"/>
      <c r="Z296" s="76"/>
      <c r="AA296" s="76"/>
      <c r="AB296" s="76"/>
      <c r="AC296" s="167">
        <f t="shared" si="52"/>
        <v>0</v>
      </c>
      <c r="AD296" s="167">
        <f t="shared" si="53"/>
        <v>0</v>
      </c>
      <c r="AE296" s="167">
        <f t="shared" si="54"/>
        <v>0</v>
      </c>
      <c r="AF296" s="167">
        <f t="shared" si="55"/>
        <v>0</v>
      </c>
      <c r="AG296" s="167">
        <f t="shared" si="56"/>
        <v>0</v>
      </c>
      <c r="AH296" s="167">
        <f t="shared" si="57"/>
        <v>0</v>
      </c>
      <c r="AI296" s="167">
        <f t="shared" si="58"/>
        <v>0</v>
      </c>
      <c r="AJ296" s="167">
        <f t="shared" si="59"/>
        <v>0</v>
      </c>
      <c r="AK296" s="76"/>
      <c r="AL296" s="76"/>
      <c r="AM296" s="35"/>
    </row>
    <row r="297" spans="1:39" hidden="1">
      <c r="A297" s="20">
        <v>293</v>
      </c>
      <c r="B297" s="560" t="str">
        <f t="shared" si="60"/>
        <v>Альянс</v>
      </c>
      <c r="C297" s="561" t="s">
        <v>695</v>
      </c>
      <c r="D297" s="905"/>
      <c r="E297" s="905"/>
      <c r="F297" s="933"/>
      <c r="G297" s="562" t="str">
        <f>IF(H297='Категорія витрат'!$B$2,'Категорія витрат'!$A$2,IF(H297='Категорія витрат'!$B$3,'Категорія витрат'!$A$3,IF(H297='Категорія витрат'!$B$4,'Категорія витрат'!$A$4,IF(H297='Категорія витрат'!$B$5,'Категорія витрат'!$A$5,IF(H297='Категорія витрат'!$B$6,'Категорія витрат'!$A$6,IF(H297='Категорія витрат'!$B$7,'Категорія витрат'!$A$7,IF(H297='Категорія витрат'!$B$8,'Категорія витрат'!$A$8,IF(H297='Категорія витрат'!$B$9,'Категорія витрат'!$A$9,IF(H297='Категорія витрат'!$B$10,'Категорія витрат'!$A$10,IF(H297='Категорія витрат'!$B$11,'Категорія витрат'!$A$11,IF(H297='Категорія витрат'!$B$12,'Категорія витрат'!$A$12,IF(H297='Категорія витрат'!$B$13,'Категорія витрат'!$A$13,IF(H297='Категорія витрат'!$B$14,'Категорія витрат'!$A$14,IF(H297='Категорія витрат'!$B$15,'Категорія витрат'!$A$15,IF(H297='Категорія витрат'!$B$16,'Категорія витрат'!$A$16,IF(H297='Категорія витрат'!$B$17,'Категорія витрат'!$A$17,IF(H297='Категорія витрат'!$B$18,'Категорія витрат'!$A$18,IF(H297='Категорія витрат'!$B$19,'Категорія витрат'!$A$19,IF(H297='Категорія витрат'!$B$20,'Категорія витрат'!$A$20,IF(H297='Категорія витрат'!$B$21,'Категорія витрат'!$A$21,IF(H297='Категорія витрат'!$B$22,'Категорія витрат'!$A$22,IF(H297='Категорія витрат'!$B$23,'Категорія витрат'!$A$23,IF(H297='Категорія витрат'!$B$24,'Категорія витрат'!$A$24,IF(H297='Категорія витрат'!$B$25,'Категорія витрат'!$A$25,IF(H297='Категорія витрат'!$B$26,'Категорія витрат'!$A$26,IF(H297='Категорія витрат'!$B$27,'Категорія витрат'!$A$27,IF(H297='Категорія витрат'!$B$28,'Категорія витрат'!$A$28,IF(H297='Категорія витрат'!$B$29,'Категорія витрат'!$A$29,IF(H297='Категорія витрат'!$B$30,'Категорія витрат'!$A$30,IF(H297='Категорія витрат'!$B$31,'Категорія витрат'!$A$31,""))))))))))))))))))))))))))))))</f>
        <v/>
      </c>
      <c r="H297" s="837"/>
      <c r="I297" s="568"/>
      <c r="J297" s="71"/>
      <c r="K297" s="166">
        <f t="shared" si="61"/>
        <v>0</v>
      </c>
      <c r="L297" s="563"/>
      <c r="M297" s="564"/>
      <c r="N297" s="71">
        <f t="shared" si="62"/>
        <v>0</v>
      </c>
      <c r="O297" s="835">
        <f>IF(I297='Категорія витрат'!$G$2,ROUND(N297*0.22,2),IF(I297='Категорія витрат'!$G$4,ROUND(N297*0.22,2),IF(I297='Категорія витрат'!$G$5,ROUND(N297*0.22,2),IF(I297='Категорія витрат'!$G$3,ROUND(N297*0.0841,2),0))))</f>
        <v>0</v>
      </c>
      <c r="P297" s="565">
        <f t="shared" si="63"/>
        <v>0</v>
      </c>
      <c r="Q297" s="75"/>
      <c r="R297" s="75"/>
      <c r="S297" s="75"/>
      <c r="T297" s="75"/>
      <c r="U297" s="75"/>
      <c r="V297" s="75"/>
      <c r="W297" s="75"/>
      <c r="X297" s="76"/>
      <c r="Y297" s="76"/>
      <c r="Z297" s="76"/>
      <c r="AA297" s="76"/>
      <c r="AB297" s="76"/>
      <c r="AC297" s="167">
        <f t="shared" si="52"/>
        <v>0</v>
      </c>
      <c r="AD297" s="167">
        <f t="shared" si="53"/>
        <v>0</v>
      </c>
      <c r="AE297" s="167">
        <f t="shared" si="54"/>
        <v>0</v>
      </c>
      <c r="AF297" s="167">
        <f t="shared" si="55"/>
        <v>0</v>
      </c>
      <c r="AG297" s="167">
        <f t="shared" si="56"/>
        <v>0</v>
      </c>
      <c r="AH297" s="167">
        <f t="shared" si="57"/>
        <v>0</v>
      </c>
      <c r="AI297" s="167">
        <f t="shared" si="58"/>
        <v>0</v>
      </c>
      <c r="AJ297" s="167">
        <f t="shared" si="59"/>
        <v>0</v>
      </c>
      <c r="AK297" s="76"/>
      <c r="AL297" s="76"/>
      <c r="AM297" s="35"/>
    </row>
    <row r="298" spans="1:39" hidden="1">
      <c r="A298" s="20">
        <v>294</v>
      </c>
      <c r="B298" s="560" t="str">
        <f t="shared" si="60"/>
        <v>Альянс</v>
      </c>
      <c r="C298" s="561" t="s">
        <v>695</v>
      </c>
      <c r="D298" s="905"/>
      <c r="E298" s="905"/>
      <c r="F298" s="933"/>
      <c r="G298" s="562" t="str">
        <f>IF(H298='Категорія витрат'!$B$2,'Категорія витрат'!$A$2,IF(H298='Категорія витрат'!$B$3,'Категорія витрат'!$A$3,IF(H298='Категорія витрат'!$B$4,'Категорія витрат'!$A$4,IF(H298='Категорія витрат'!$B$5,'Категорія витрат'!$A$5,IF(H298='Категорія витрат'!$B$6,'Категорія витрат'!$A$6,IF(H298='Категорія витрат'!$B$7,'Категорія витрат'!$A$7,IF(H298='Категорія витрат'!$B$8,'Категорія витрат'!$A$8,IF(H298='Категорія витрат'!$B$9,'Категорія витрат'!$A$9,IF(H298='Категорія витрат'!$B$10,'Категорія витрат'!$A$10,IF(H298='Категорія витрат'!$B$11,'Категорія витрат'!$A$11,IF(H298='Категорія витрат'!$B$12,'Категорія витрат'!$A$12,IF(H298='Категорія витрат'!$B$13,'Категорія витрат'!$A$13,IF(H298='Категорія витрат'!$B$14,'Категорія витрат'!$A$14,IF(H298='Категорія витрат'!$B$15,'Категорія витрат'!$A$15,IF(H298='Категорія витрат'!$B$16,'Категорія витрат'!$A$16,IF(H298='Категорія витрат'!$B$17,'Категорія витрат'!$A$17,IF(H298='Категорія витрат'!$B$18,'Категорія витрат'!$A$18,IF(H298='Категорія витрат'!$B$19,'Категорія витрат'!$A$19,IF(H298='Категорія витрат'!$B$20,'Категорія витрат'!$A$20,IF(H298='Категорія витрат'!$B$21,'Категорія витрат'!$A$21,IF(H298='Категорія витрат'!$B$22,'Категорія витрат'!$A$22,IF(H298='Категорія витрат'!$B$23,'Категорія витрат'!$A$23,IF(H298='Категорія витрат'!$B$24,'Категорія витрат'!$A$24,IF(H298='Категорія витрат'!$B$25,'Категорія витрат'!$A$25,IF(H298='Категорія витрат'!$B$26,'Категорія витрат'!$A$26,IF(H298='Категорія витрат'!$B$27,'Категорія витрат'!$A$27,IF(H298='Категорія витрат'!$B$28,'Категорія витрат'!$A$28,IF(H298='Категорія витрат'!$B$29,'Категорія витрат'!$A$29,IF(H298='Категорія витрат'!$B$30,'Категорія витрат'!$A$30,IF(H298='Категорія витрат'!$B$31,'Категорія витрат'!$A$31,""))))))))))))))))))))))))))))))</f>
        <v/>
      </c>
      <c r="H298" s="837"/>
      <c r="I298" s="568"/>
      <c r="J298" s="71"/>
      <c r="K298" s="166">
        <f t="shared" si="61"/>
        <v>0</v>
      </c>
      <c r="L298" s="563"/>
      <c r="M298" s="564"/>
      <c r="N298" s="71">
        <f t="shared" si="62"/>
        <v>0</v>
      </c>
      <c r="O298" s="835">
        <f>IF(I298='Категорія витрат'!$G$2,ROUND(N298*0.22,2),IF(I298='Категорія витрат'!$G$4,ROUND(N298*0.22,2),IF(I298='Категорія витрат'!$G$5,ROUND(N298*0.22,2),IF(I298='Категорія витрат'!$G$3,ROUND(N298*0.0841,2),0))))</f>
        <v>0</v>
      </c>
      <c r="P298" s="565">
        <f t="shared" si="63"/>
        <v>0</v>
      </c>
      <c r="Q298" s="75"/>
      <c r="R298" s="75"/>
      <c r="S298" s="75"/>
      <c r="T298" s="75"/>
      <c r="U298" s="75"/>
      <c r="V298" s="75"/>
      <c r="W298" s="75"/>
      <c r="X298" s="76"/>
      <c r="Y298" s="76"/>
      <c r="Z298" s="76"/>
      <c r="AA298" s="76"/>
      <c r="AB298" s="76"/>
      <c r="AC298" s="167">
        <f t="shared" si="52"/>
        <v>0</v>
      </c>
      <c r="AD298" s="167">
        <f t="shared" si="53"/>
        <v>0</v>
      </c>
      <c r="AE298" s="167">
        <f t="shared" si="54"/>
        <v>0</v>
      </c>
      <c r="AF298" s="167">
        <f t="shared" si="55"/>
        <v>0</v>
      </c>
      <c r="AG298" s="167">
        <f t="shared" si="56"/>
        <v>0</v>
      </c>
      <c r="AH298" s="167">
        <f t="shared" si="57"/>
        <v>0</v>
      </c>
      <c r="AI298" s="167">
        <f t="shared" si="58"/>
        <v>0</v>
      </c>
      <c r="AJ298" s="167">
        <f t="shared" si="59"/>
        <v>0</v>
      </c>
      <c r="AK298" s="76"/>
      <c r="AL298" s="76"/>
      <c r="AM298" s="35"/>
    </row>
    <row r="299" spans="1:39" hidden="1">
      <c r="A299" s="20">
        <v>295</v>
      </c>
      <c r="B299" s="560" t="str">
        <f t="shared" si="60"/>
        <v>Альянс</v>
      </c>
      <c r="C299" s="561" t="s">
        <v>695</v>
      </c>
      <c r="D299" s="905"/>
      <c r="E299" s="905"/>
      <c r="F299" s="933"/>
      <c r="G299" s="562" t="str">
        <f>IF(H299='Категорія витрат'!$B$2,'Категорія витрат'!$A$2,IF(H299='Категорія витрат'!$B$3,'Категорія витрат'!$A$3,IF(H299='Категорія витрат'!$B$4,'Категорія витрат'!$A$4,IF(H299='Категорія витрат'!$B$5,'Категорія витрат'!$A$5,IF(H299='Категорія витрат'!$B$6,'Категорія витрат'!$A$6,IF(H299='Категорія витрат'!$B$7,'Категорія витрат'!$A$7,IF(H299='Категорія витрат'!$B$8,'Категорія витрат'!$A$8,IF(H299='Категорія витрат'!$B$9,'Категорія витрат'!$A$9,IF(H299='Категорія витрат'!$B$10,'Категорія витрат'!$A$10,IF(H299='Категорія витрат'!$B$11,'Категорія витрат'!$A$11,IF(H299='Категорія витрат'!$B$12,'Категорія витрат'!$A$12,IF(H299='Категорія витрат'!$B$13,'Категорія витрат'!$A$13,IF(H299='Категорія витрат'!$B$14,'Категорія витрат'!$A$14,IF(H299='Категорія витрат'!$B$15,'Категорія витрат'!$A$15,IF(H299='Категорія витрат'!$B$16,'Категорія витрат'!$A$16,IF(H299='Категорія витрат'!$B$17,'Категорія витрат'!$A$17,IF(H299='Категорія витрат'!$B$18,'Категорія витрат'!$A$18,IF(H299='Категорія витрат'!$B$19,'Категорія витрат'!$A$19,IF(H299='Категорія витрат'!$B$20,'Категорія витрат'!$A$20,IF(H299='Категорія витрат'!$B$21,'Категорія витрат'!$A$21,IF(H299='Категорія витрат'!$B$22,'Категорія витрат'!$A$22,IF(H299='Категорія витрат'!$B$23,'Категорія витрат'!$A$23,IF(H299='Категорія витрат'!$B$24,'Категорія витрат'!$A$24,IF(H299='Категорія витрат'!$B$25,'Категорія витрат'!$A$25,IF(H299='Категорія витрат'!$B$26,'Категорія витрат'!$A$26,IF(H299='Категорія витрат'!$B$27,'Категорія витрат'!$A$27,IF(H299='Категорія витрат'!$B$28,'Категорія витрат'!$A$28,IF(H299='Категорія витрат'!$B$29,'Категорія витрат'!$A$29,IF(H299='Категорія витрат'!$B$30,'Категорія витрат'!$A$30,IF(H299='Категорія витрат'!$B$31,'Категорія витрат'!$A$31,""))))))))))))))))))))))))))))))</f>
        <v/>
      </c>
      <c r="H299" s="837"/>
      <c r="I299" s="568"/>
      <c r="J299" s="71"/>
      <c r="K299" s="166">
        <f t="shared" si="61"/>
        <v>0</v>
      </c>
      <c r="L299" s="563"/>
      <c r="M299" s="564"/>
      <c r="N299" s="71">
        <f t="shared" si="62"/>
        <v>0</v>
      </c>
      <c r="O299" s="835">
        <f>IF(I299='Категорія витрат'!$G$2,ROUND(N299*0.22,2),IF(I299='Категорія витрат'!$G$4,ROUND(N299*0.22,2),IF(I299='Категорія витрат'!$G$5,ROUND(N299*0.22,2),IF(I299='Категорія витрат'!$G$3,ROUND(N299*0.0841,2),0))))</f>
        <v>0</v>
      </c>
      <c r="P299" s="565">
        <f t="shared" si="63"/>
        <v>0</v>
      </c>
      <c r="Q299" s="75"/>
      <c r="R299" s="75"/>
      <c r="S299" s="75"/>
      <c r="T299" s="75"/>
      <c r="U299" s="75"/>
      <c r="V299" s="75"/>
      <c r="W299" s="75"/>
      <c r="X299" s="76"/>
      <c r="Y299" s="76"/>
      <c r="Z299" s="76"/>
      <c r="AA299" s="76"/>
      <c r="AB299" s="76"/>
      <c r="AC299" s="167">
        <f t="shared" si="52"/>
        <v>0</v>
      </c>
      <c r="AD299" s="167">
        <f t="shared" si="53"/>
        <v>0</v>
      </c>
      <c r="AE299" s="167">
        <f t="shared" si="54"/>
        <v>0</v>
      </c>
      <c r="AF299" s="167">
        <f t="shared" si="55"/>
        <v>0</v>
      </c>
      <c r="AG299" s="167">
        <f t="shared" si="56"/>
        <v>0</v>
      </c>
      <c r="AH299" s="167">
        <f t="shared" si="57"/>
        <v>0</v>
      </c>
      <c r="AI299" s="167">
        <f t="shared" si="58"/>
        <v>0</v>
      </c>
      <c r="AJ299" s="167">
        <f t="shared" si="59"/>
        <v>0</v>
      </c>
      <c r="AK299" s="76"/>
      <c r="AL299" s="76"/>
      <c r="AM299" s="35"/>
    </row>
    <row r="300" spans="1:39" hidden="1">
      <c r="A300" s="20">
        <v>296</v>
      </c>
      <c r="B300" s="560" t="str">
        <f t="shared" si="60"/>
        <v>Альянс</v>
      </c>
      <c r="C300" s="561" t="s">
        <v>695</v>
      </c>
      <c r="D300" s="905"/>
      <c r="E300" s="905"/>
      <c r="F300" s="933"/>
      <c r="G300" s="562" t="str">
        <f>IF(H300='Категорія витрат'!$B$2,'Категорія витрат'!$A$2,IF(H300='Категорія витрат'!$B$3,'Категорія витрат'!$A$3,IF(H300='Категорія витрат'!$B$4,'Категорія витрат'!$A$4,IF(H300='Категорія витрат'!$B$5,'Категорія витрат'!$A$5,IF(H300='Категорія витрат'!$B$6,'Категорія витрат'!$A$6,IF(H300='Категорія витрат'!$B$7,'Категорія витрат'!$A$7,IF(H300='Категорія витрат'!$B$8,'Категорія витрат'!$A$8,IF(H300='Категорія витрат'!$B$9,'Категорія витрат'!$A$9,IF(H300='Категорія витрат'!$B$10,'Категорія витрат'!$A$10,IF(H300='Категорія витрат'!$B$11,'Категорія витрат'!$A$11,IF(H300='Категорія витрат'!$B$12,'Категорія витрат'!$A$12,IF(H300='Категорія витрат'!$B$13,'Категорія витрат'!$A$13,IF(H300='Категорія витрат'!$B$14,'Категорія витрат'!$A$14,IF(H300='Категорія витрат'!$B$15,'Категорія витрат'!$A$15,IF(H300='Категорія витрат'!$B$16,'Категорія витрат'!$A$16,IF(H300='Категорія витрат'!$B$17,'Категорія витрат'!$A$17,IF(H300='Категорія витрат'!$B$18,'Категорія витрат'!$A$18,IF(H300='Категорія витрат'!$B$19,'Категорія витрат'!$A$19,IF(H300='Категорія витрат'!$B$20,'Категорія витрат'!$A$20,IF(H300='Категорія витрат'!$B$21,'Категорія витрат'!$A$21,IF(H300='Категорія витрат'!$B$22,'Категорія витрат'!$A$22,IF(H300='Категорія витрат'!$B$23,'Категорія витрат'!$A$23,IF(H300='Категорія витрат'!$B$24,'Категорія витрат'!$A$24,IF(H300='Категорія витрат'!$B$25,'Категорія витрат'!$A$25,IF(H300='Категорія витрат'!$B$26,'Категорія витрат'!$A$26,IF(H300='Категорія витрат'!$B$27,'Категорія витрат'!$A$27,IF(H300='Категорія витрат'!$B$28,'Категорія витрат'!$A$28,IF(H300='Категорія витрат'!$B$29,'Категорія витрат'!$A$29,IF(H300='Категорія витрат'!$B$30,'Категорія витрат'!$A$30,IF(H300='Категорія витрат'!$B$31,'Категорія витрат'!$A$31,""))))))))))))))))))))))))))))))</f>
        <v/>
      </c>
      <c r="H300" s="837"/>
      <c r="I300" s="568"/>
      <c r="J300" s="71"/>
      <c r="K300" s="166">
        <f t="shared" si="61"/>
        <v>0</v>
      </c>
      <c r="L300" s="563"/>
      <c r="M300" s="564"/>
      <c r="N300" s="71">
        <f t="shared" si="62"/>
        <v>0</v>
      </c>
      <c r="O300" s="835">
        <f>IF(I300='Категорія витрат'!$G$2,ROUND(N300*0.22,2),IF(I300='Категорія витрат'!$G$4,ROUND(N300*0.22,2),IF(I300='Категорія витрат'!$G$5,ROUND(N300*0.22,2),IF(I300='Категорія витрат'!$G$3,ROUND(N300*0.0841,2),0))))</f>
        <v>0</v>
      </c>
      <c r="P300" s="565">
        <f t="shared" si="63"/>
        <v>0</v>
      </c>
      <c r="Q300" s="75"/>
      <c r="R300" s="75"/>
      <c r="S300" s="75"/>
      <c r="T300" s="75"/>
      <c r="U300" s="75"/>
      <c r="V300" s="75"/>
      <c r="W300" s="75"/>
      <c r="X300" s="76"/>
      <c r="Y300" s="76"/>
      <c r="Z300" s="76"/>
      <c r="AA300" s="76"/>
      <c r="AB300" s="76"/>
      <c r="AC300" s="167">
        <f t="shared" si="52"/>
        <v>0</v>
      </c>
      <c r="AD300" s="167">
        <f t="shared" si="53"/>
        <v>0</v>
      </c>
      <c r="AE300" s="167">
        <f t="shared" si="54"/>
        <v>0</v>
      </c>
      <c r="AF300" s="167">
        <f t="shared" si="55"/>
        <v>0</v>
      </c>
      <c r="AG300" s="167">
        <f t="shared" si="56"/>
        <v>0</v>
      </c>
      <c r="AH300" s="167">
        <f t="shared" si="57"/>
        <v>0</v>
      </c>
      <c r="AI300" s="167">
        <f t="shared" si="58"/>
        <v>0</v>
      </c>
      <c r="AJ300" s="167">
        <f t="shared" si="59"/>
        <v>0</v>
      </c>
      <c r="AK300" s="76"/>
      <c r="AL300" s="76"/>
      <c r="AM300" s="35"/>
    </row>
    <row r="301" spans="1:39" hidden="1">
      <c r="A301" s="20">
        <v>297</v>
      </c>
      <c r="B301" s="560" t="str">
        <f t="shared" si="60"/>
        <v>Альянс</v>
      </c>
      <c r="C301" s="561" t="s">
        <v>695</v>
      </c>
      <c r="D301" s="905"/>
      <c r="E301" s="905"/>
      <c r="F301" s="933"/>
      <c r="G301" s="562" t="str">
        <f>IF(H301='Категорія витрат'!$B$2,'Категорія витрат'!$A$2,IF(H301='Категорія витрат'!$B$3,'Категорія витрат'!$A$3,IF(H301='Категорія витрат'!$B$4,'Категорія витрат'!$A$4,IF(H301='Категорія витрат'!$B$5,'Категорія витрат'!$A$5,IF(H301='Категорія витрат'!$B$6,'Категорія витрат'!$A$6,IF(H301='Категорія витрат'!$B$7,'Категорія витрат'!$A$7,IF(H301='Категорія витрат'!$B$8,'Категорія витрат'!$A$8,IF(H301='Категорія витрат'!$B$9,'Категорія витрат'!$A$9,IF(H301='Категорія витрат'!$B$10,'Категорія витрат'!$A$10,IF(H301='Категорія витрат'!$B$11,'Категорія витрат'!$A$11,IF(H301='Категорія витрат'!$B$12,'Категорія витрат'!$A$12,IF(H301='Категорія витрат'!$B$13,'Категорія витрат'!$A$13,IF(H301='Категорія витрат'!$B$14,'Категорія витрат'!$A$14,IF(H301='Категорія витрат'!$B$15,'Категорія витрат'!$A$15,IF(H301='Категорія витрат'!$B$16,'Категорія витрат'!$A$16,IF(H301='Категорія витрат'!$B$17,'Категорія витрат'!$A$17,IF(H301='Категорія витрат'!$B$18,'Категорія витрат'!$A$18,IF(H301='Категорія витрат'!$B$19,'Категорія витрат'!$A$19,IF(H301='Категорія витрат'!$B$20,'Категорія витрат'!$A$20,IF(H301='Категорія витрат'!$B$21,'Категорія витрат'!$A$21,IF(H301='Категорія витрат'!$B$22,'Категорія витрат'!$A$22,IF(H301='Категорія витрат'!$B$23,'Категорія витрат'!$A$23,IF(H301='Категорія витрат'!$B$24,'Категорія витрат'!$A$24,IF(H301='Категорія витрат'!$B$25,'Категорія витрат'!$A$25,IF(H301='Категорія витрат'!$B$26,'Категорія витрат'!$A$26,IF(H301='Категорія витрат'!$B$27,'Категорія витрат'!$A$27,IF(H301='Категорія витрат'!$B$28,'Категорія витрат'!$A$28,IF(H301='Категорія витрат'!$B$29,'Категорія витрат'!$A$29,IF(H301='Категорія витрат'!$B$30,'Категорія витрат'!$A$30,IF(H301='Категорія витрат'!$B$31,'Категорія витрат'!$A$31,""))))))))))))))))))))))))))))))</f>
        <v/>
      </c>
      <c r="H301" s="837"/>
      <c r="I301" s="568"/>
      <c r="J301" s="71"/>
      <c r="K301" s="166">
        <f t="shared" si="61"/>
        <v>0</v>
      </c>
      <c r="L301" s="563"/>
      <c r="M301" s="564"/>
      <c r="N301" s="71">
        <f t="shared" si="62"/>
        <v>0</v>
      </c>
      <c r="O301" s="835">
        <f>IF(I301='Категорія витрат'!$G$2,ROUND(N301*0.22,2),IF(I301='Категорія витрат'!$G$4,ROUND(N301*0.22,2),IF(I301='Категорія витрат'!$G$5,ROUND(N301*0.22,2),IF(I301='Категорія витрат'!$G$3,ROUND(N301*0.0841,2),0))))</f>
        <v>0</v>
      </c>
      <c r="P301" s="565">
        <f t="shared" si="63"/>
        <v>0</v>
      </c>
      <c r="Q301" s="75"/>
      <c r="R301" s="75"/>
      <c r="S301" s="75"/>
      <c r="T301" s="75"/>
      <c r="U301" s="75"/>
      <c r="V301" s="75"/>
      <c r="W301" s="75"/>
      <c r="X301" s="76"/>
      <c r="Y301" s="76"/>
      <c r="Z301" s="76"/>
      <c r="AA301" s="76"/>
      <c r="AB301" s="76"/>
      <c r="AC301" s="167">
        <f t="shared" si="52"/>
        <v>0</v>
      </c>
      <c r="AD301" s="167">
        <f t="shared" si="53"/>
        <v>0</v>
      </c>
      <c r="AE301" s="167">
        <f t="shared" si="54"/>
        <v>0</v>
      </c>
      <c r="AF301" s="167">
        <f t="shared" si="55"/>
        <v>0</v>
      </c>
      <c r="AG301" s="167">
        <f t="shared" si="56"/>
        <v>0</v>
      </c>
      <c r="AH301" s="167">
        <f t="shared" si="57"/>
        <v>0</v>
      </c>
      <c r="AI301" s="167">
        <f t="shared" si="58"/>
        <v>0</v>
      </c>
      <c r="AJ301" s="167">
        <f t="shared" si="59"/>
        <v>0</v>
      </c>
      <c r="AK301" s="76"/>
      <c r="AL301" s="76"/>
      <c r="AM301" s="35"/>
    </row>
    <row r="302" spans="1:39" hidden="1">
      <c r="A302" s="20">
        <v>298</v>
      </c>
      <c r="B302" s="560" t="str">
        <f t="shared" si="60"/>
        <v>Альянс</v>
      </c>
      <c r="C302" s="561" t="s">
        <v>695</v>
      </c>
      <c r="D302" s="905"/>
      <c r="E302" s="905"/>
      <c r="F302" s="933"/>
      <c r="G302" s="562" t="str">
        <f>IF(H302='Категорія витрат'!$B$2,'Категорія витрат'!$A$2,IF(H302='Категорія витрат'!$B$3,'Категорія витрат'!$A$3,IF(H302='Категорія витрат'!$B$4,'Категорія витрат'!$A$4,IF(H302='Категорія витрат'!$B$5,'Категорія витрат'!$A$5,IF(H302='Категорія витрат'!$B$6,'Категорія витрат'!$A$6,IF(H302='Категорія витрат'!$B$7,'Категорія витрат'!$A$7,IF(H302='Категорія витрат'!$B$8,'Категорія витрат'!$A$8,IF(H302='Категорія витрат'!$B$9,'Категорія витрат'!$A$9,IF(H302='Категорія витрат'!$B$10,'Категорія витрат'!$A$10,IF(H302='Категорія витрат'!$B$11,'Категорія витрат'!$A$11,IF(H302='Категорія витрат'!$B$12,'Категорія витрат'!$A$12,IF(H302='Категорія витрат'!$B$13,'Категорія витрат'!$A$13,IF(H302='Категорія витрат'!$B$14,'Категорія витрат'!$A$14,IF(H302='Категорія витрат'!$B$15,'Категорія витрат'!$A$15,IF(H302='Категорія витрат'!$B$16,'Категорія витрат'!$A$16,IF(H302='Категорія витрат'!$B$17,'Категорія витрат'!$A$17,IF(H302='Категорія витрат'!$B$18,'Категорія витрат'!$A$18,IF(H302='Категорія витрат'!$B$19,'Категорія витрат'!$A$19,IF(H302='Категорія витрат'!$B$20,'Категорія витрат'!$A$20,IF(H302='Категорія витрат'!$B$21,'Категорія витрат'!$A$21,IF(H302='Категорія витрат'!$B$22,'Категорія витрат'!$A$22,IF(H302='Категорія витрат'!$B$23,'Категорія витрат'!$A$23,IF(H302='Категорія витрат'!$B$24,'Категорія витрат'!$A$24,IF(H302='Категорія витрат'!$B$25,'Категорія витрат'!$A$25,IF(H302='Категорія витрат'!$B$26,'Категорія витрат'!$A$26,IF(H302='Категорія витрат'!$B$27,'Категорія витрат'!$A$27,IF(H302='Категорія витрат'!$B$28,'Категорія витрат'!$A$28,IF(H302='Категорія витрат'!$B$29,'Категорія витрат'!$A$29,IF(H302='Категорія витрат'!$B$30,'Категорія витрат'!$A$30,IF(H302='Категорія витрат'!$B$31,'Категорія витрат'!$A$31,""))))))))))))))))))))))))))))))</f>
        <v/>
      </c>
      <c r="H302" s="837"/>
      <c r="I302" s="568"/>
      <c r="J302" s="71"/>
      <c r="K302" s="166">
        <f t="shared" si="61"/>
        <v>0</v>
      </c>
      <c r="L302" s="563"/>
      <c r="M302" s="564"/>
      <c r="N302" s="71">
        <f t="shared" si="62"/>
        <v>0</v>
      </c>
      <c r="O302" s="835">
        <f>IF(I302='Категорія витрат'!$G$2,ROUND(N302*0.22,2),IF(I302='Категорія витрат'!$G$4,ROUND(N302*0.22,2),IF(I302='Категорія витрат'!$G$5,ROUND(N302*0.22,2),IF(I302='Категорія витрат'!$G$3,ROUND(N302*0.0841,2),0))))</f>
        <v>0</v>
      </c>
      <c r="P302" s="565">
        <f t="shared" si="63"/>
        <v>0</v>
      </c>
      <c r="Q302" s="75"/>
      <c r="R302" s="75"/>
      <c r="S302" s="75"/>
      <c r="T302" s="75"/>
      <c r="U302" s="75"/>
      <c r="V302" s="75"/>
      <c r="W302" s="75"/>
      <c r="X302" s="76"/>
      <c r="Y302" s="76"/>
      <c r="Z302" s="76"/>
      <c r="AA302" s="76"/>
      <c r="AB302" s="76"/>
      <c r="AC302" s="167">
        <f t="shared" si="52"/>
        <v>0</v>
      </c>
      <c r="AD302" s="167">
        <f t="shared" si="53"/>
        <v>0</v>
      </c>
      <c r="AE302" s="167">
        <f t="shared" si="54"/>
        <v>0</v>
      </c>
      <c r="AF302" s="167">
        <f t="shared" si="55"/>
        <v>0</v>
      </c>
      <c r="AG302" s="167">
        <f t="shared" si="56"/>
        <v>0</v>
      </c>
      <c r="AH302" s="167">
        <f t="shared" si="57"/>
        <v>0</v>
      </c>
      <c r="AI302" s="167">
        <f t="shared" si="58"/>
        <v>0</v>
      </c>
      <c r="AJ302" s="167">
        <f t="shared" si="59"/>
        <v>0</v>
      </c>
      <c r="AK302" s="76"/>
      <c r="AL302" s="76"/>
      <c r="AM302" s="35"/>
    </row>
    <row r="303" spans="1:39" hidden="1">
      <c r="A303" s="20">
        <v>299</v>
      </c>
      <c r="B303" s="560" t="str">
        <f t="shared" si="60"/>
        <v>Альянс</v>
      </c>
      <c r="C303" s="561" t="s">
        <v>695</v>
      </c>
      <c r="D303" s="905"/>
      <c r="E303" s="905"/>
      <c r="F303" s="933"/>
      <c r="G303" s="562" t="str">
        <f>IF(H303='Категорія витрат'!$B$2,'Категорія витрат'!$A$2,IF(H303='Категорія витрат'!$B$3,'Категорія витрат'!$A$3,IF(H303='Категорія витрат'!$B$4,'Категорія витрат'!$A$4,IF(H303='Категорія витрат'!$B$5,'Категорія витрат'!$A$5,IF(H303='Категорія витрат'!$B$6,'Категорія витрат'!$A$6,IF(H303='Категорія витрат'!$B$7,'Категорія витрат'!$A$7,IF(H303='Категорія витрат'!$B$8,'Категорія витрат'!$A$8,IF(H303='Категорія витрат'!$B$9,'Категорія витрат'!$A$9,IF(H303='Категорія витрат'!$B$10,'Категорія витрат'!$A$10,IF(H303='Категорія витрат'!$B$11,'Категорія витрат'!$A$11,IF(H303='Категорія витрат'!$B$12,'Категорія витрат'!$A$12,IF(H303='Категорія витрат'!$B$13,'Категорія витрат'!$A$13,IF(H303='Категорія витрат'!$B$14,'Категорія витрат'!$A$14,IF(H303='Категорія витрат'!$B$15,'Категорія витрат'!$A$15,IF(H303='Категорія витрат'!$B$16,'Категорія витрат'!$A$16,IF(H303='Категорія витрат'!$B$17,'Категорія витрат'!$A$17,IF(H303='Категорія витрат'!$B$18,'Категорія витрат'!$A$18,IF(H303='Категорія витрат'!$B$19,'Категорія витрат'!$A$19,IF(H303='Категорія витрат'!$B$20,'Категорія витрат'!$A$20,IF(H303='Категорія витрат'!$B$21,'Категорія витрат'!$A$21,IF(H303='Категорія витрат'!$B$22,'Категорія витрат'!$A$22,IF(H303='Категорія витрат'!$B$23,'Категорія витрат'!$A$23,IF(H303='Категорія витрат'!$B$24,'Категорія витрат'!$A$24,IF(H303='Категорія витрат'!$B$25,'Категорія витрат'!$A$25,IF(H303='Категорія витрат'!$B$26,'Категорія витрат'!$A$26,IF(H303='Категорія витрат'!$B$27,'Категорія витрат'!$A$27,IF(H303='Категорія витрат'!$B$28,'Категорія витрат'!$A$28,IF(H303='Категорія витрат'!$B$29,'Категорія витрат'!$A$29,IF(H303='Категорія витрат'!$B$30,'Категорія витрат'!$A$30,IF(H303='Категорія витрат'!$B$31,'Категорія витрат'!$A$31,""))))))))))))))))))))))))))))))</f>
        <v/>
      </c>
      <c r="H303" s="837"/>
      <c r="I303" s="568"/>
      <c r="J303" s="71"/>
      <c r="K303" s="166">
        <f t="shared" si="61"/>
        <v>0</v>
      </c>
      <c r="L303" s="563"/>
      <c r="M303" s="564"/>
      <c r="N303" s="71">
        <f t="shared" si="62"/>
        <v>0</v>
      </c>
      <c r="O303" s="835">
        <f>IF(I303='Категорія витрат'!$G$2,ROUND(N303*0.22,2),IF(I303='Категорія витрат'!$G$4,ROUND(N303*0.22,2),IF(I303='Категорія витрат'!$G$5,ROUND(N303*0.22,2),IF(I303='Категорія витрат'!$G$3,ROUND(N303*0.0841,2),0))))</f>
        <v>0</v>
      </c>
      <c r="P303" s="565">
        <f t="shared" si="63"/>
        <v>0</v>
      </c>
      <c r="Q303" s="75"/>
      <c r="R303" s="75"/>
      <c r="S303" s="75"/>
      <c r="T303" s="75"/>
      <c r="U303" s="75"/>
      <c r="V303" s="75"/>
      <c r="W303" s="75"/>
      <c r="X303" s="76"/>
      <c r="Y303" s="76"/>
      <c r="Z303" s="76"/>
      <c r="AA303" s="76"/>
      <c r="AB303" s="76"/>
      <c r="AC303" s="167">
        <f t="shared" si="52"/>
        <v>0</v>
      </c>
      <c r="AD303" s="167">
        <f t="shared" si="53"/>
        <v>0</v>
      </c>
      <c r="AE303" s="167">
        <f t="shared" si="54"/>
        <v>0</v>
      </c>
      <c r="AF303" s="167">
        <f t="shared" si="55"/>
        <v>0</v>
      </c>
      <c r="AG303" s="167">
        <f t="shared" si="56"/>
        <v>0</v>
      </c>
      <c r="AH303" s="167">
        <f t="shared" si="57"/>
        <v>0</v>
      </c>
      <c r="AI303" s="167">
        <f t="shared" si="58"/>
        <v>0</v>
      </c>
      <c r="AJ303" s="167">
        <f t="shared" si="59"/>
        <v>0</v>
      </c>
      <c r="AK303" s="76"/>
      <c r="AL303" s="76"/>
      <c r="AM303" s="35"/>
    </row>
    <row r="304" spans="1:39" hidden="1">
      <c r="A304" s="20">
        <v>300</v>
      </c>
      <c r="B304" s="560" t="str">
        <f t="shared" si="60"/>
        <v>Альянс</v>
      </c>
      <c r="C304" s="561" t="s">
        <v>695</v>
      </c>
      <c r="D304" s="905"/>
      <c r="E304" s="905"/>
      <c r="F304" s="933"/>
      <c r="G304" s="562" t="str">
        <f>IF(H304='Категорія витрат'!$B$2,'Категорія витрат'!$A$2,IF(H304='Категорія витрат'!$B$3,'Категорія витрат'!$A$3,IF(H304='Категорія витрат'!$B$4,'Категорія витрат'!$A$4,IF(H304='Категорія витрат'!$B$5,'Категорія витрат'!$A$5,IF(H304='Категорія витрат'!$B$6,'Категорія витрат'!$A$6,IF(H304='Категорія витрат'!$B$7,'Категорія витрат'!$A$7,IF(H304='Категорія витрат'!$B$8,'Категорія витрат'!$A$8,IF(H304='Категорія витрат'!$B$9,'Категорія витрат'!$A$9,IF(H304='Категорія витрат'!$B$10,'Категорія витрат'!$A$10,IF(H304='Категорія витрат'!$B$11,'Категорія витрат'!$A$11,IF(H304='Категорія витрат'!$B$12,'Категорія витрат'!$A$12,IF(H304='Категорія витрат'!$B$13,'Категорія витрат'!$A$13,IF(H304='Категорія витрат'!$B$14,'Категорія витрат'!$A$14,IF(H304='Категорія витрат'!$B$15,'Категорія витрат'!$A$15,IF(H304='Категорія витрат'!$B$16,'Категорія витрат'!$A$16,IF(H304='Категорія витрат'!$B$17,'Категорія витрат'!$A$17,IF(H304='Категорія витрат'!$B$18,'Категорія витрат'!$A$18,IF(H304='Категорія витрат'!$B$19,'Категорія витрат'!$A$19,IF(H304='Категорія витрат'!$B$20,'Категорія витрат'!$A$20,IF(H304='Категорія витрат'!$B$21,'Категорія витрат'!$A$21,IF(H304='Категорія витрат'!$B$22,'Категорія витрат'!$A$22,IF(H304='Категорія витрат'!$B$23,'Категорія витрат'!$A$23,IF(H304='Категорія витрат'!$B$24,'Категорія витрат'!$A$24,IF(H304='Категорія витрат'!$B$25,'Категорія витрат'!$A$25,IF(H304='Категорія витрат'!$B$26,'Категорія витрат'!$A$26,IF(H304='Категорія витрат'!$B$27,'Категорія витрат'!$A$27,IF(H304='Категорія витрат'!$B$28,'Категорія витрат'!$A$28,IF(H304='Категорія витрат'!$B$29,'Категорія витрат'!$A$29,IF(H304='Категорія витрат'!$B$30,'Категорія витрат'!$A$30,IF(H304='Категорія витрат'!$B$31,'Категорія витрат'!$A$31,""))))))))))))))))))))))))))))))</f>
        <v/>
      </c>
      <c r="H304" s="837"/>
      <c r="I304" s="568"/>
      <c r="J304" s="71"/>
      <c r="K304" s="166">
        <f t="shared" si="61"/>
        <v>0</v>
      </c>
      <c r="L304" s="563"/>
      <c r="M304" s="564"/>
      <c r="N304" s="71">
        <f t="shared" si="62"/>
        <v>0</v>
      </c>
      <c r="O304" s="835">
        <f>IF(I304='Категорія витрат'!$G$2,ROUND(N304*0.22,2),IF(I304='Категорія витрат'!$G$4,ROUND(N304*0.22,2),IF(I304='Категорія витрат'!$G$5,ROUND(N304*0.22,2),IF(I304='Категорія витрат'!$G$3,ROUND(N304*0.0841,2),0))))</f>
        <v>0</v>
      </c>
      <c r="P304" s="565">
        <f t="shared" si="63"/>
        <v>0</v>
      </c>
      <c r="Q304" s="75"/>
      <c r="R304" s="75"/>
      <c r="S304" s="75"/>
      <c r="T304" s="75"/>
      <c r="U304" s="75"/>
      <c r="V304" s="75"/>
      <c r="W304" s="75"/>
      <c r="X304" s="76"/>
      <c r="Y304" s="76"/>
      <c r="Z304" s="76"/>
      <c r="AA304" s="76"/>
      <c r="AB304" s="76"/>
      <c r="AC304" s="167">
        <f t="shared" si="52"/>
        <v>0</v>
      </c>
      <c r="AD304" s="167">
        <f t="shared" si="53"/>
        <v>0</v>
      </c>
      <c r="AE304" s="167">
        <f t="shared" si="54"/>
        <v>0</v>
      </c>
      <c r="AF304" s="167">
        <f t="shared" si="55"/>
        <v>0</v>
      </c>
      <c r="AG304" s="167">
        <f t="shared" si="56"/>
        <v>0</v>
      </c>
      <c r="AH304" s="167">
        <f t="shared" si="57"/>
        <v>0</v>
      </c>
      <c r="AI304" s="167">
        <f t="shared" si="58"/>
        <v>0</v>
      </c>
      <c r="AJ304" s="167">
        <f t="shared" si="59"/>
        <v>0</v>
      </c>
      <c r="AK304" s="76"/>
      <c r="AL304" s="76"/>
      <c r="AM304" s="35"/>
    </row>
    <row r="305" spans="1:39" s="169" customFormat="1" hidden="1">
      <c r="A305" s="20">
        <v>301</v>
      </c>
      <c r="B305" s="560" t="str">
        <f t="shared" si="60"/>
        <v>Альянс</v>
      </c>
      <c r="C305" s="561" t="s">
        <v>695</v>
      </c>
      <c r="D305" s="905"/>
      <c r="E305" s="905"/>
      <c r="F305" s="933"/>
      <c r="G305" s="562" t="str">
        <f>IF(H305='Категорія витрат'!$B$2,'Категорія витрат'!$A$2,IF(H305='Категорія витрат'!$B$3,'Категорія витрат'!$A$3,IF(H305='Категорія витрат'!$B$4,'Категорія витрат'!$A$4,IF(H305='Категорія витрат'!$B$5,'Категорія витрат'!$A$5,IF(H305='Категорія витрат'!$B$6,'Категорія витрат'!$A$6,IF(H305='Категорія витрат'!$B$7,'Категорія витрат'!$A$7,IF(H305='Категорія витрат'!$B$8,'Категорія витрат'!$A$8,IF(H305='Категорія витрат'!$B$9,'Категорія витрат'!$A$9,IF(H305='Категорія витрат'!$B$10,'Категорія витрат'!$A$10,IF(H305='Категорія витрат'!$B$11,'Категорія витрат'!$A$11,IF(H305='Категорія витрат'!$B$12,'Категорія витрат'!$A$12,IF(H305='Категорія витрат'!$B$13,'Категорія витрат'!$A$13,IF(H305='Категорія витрат'!$B$14,'Категорія витрат'!$A$14,IF(H305='Категорія витрат'!$B$15,'Категорія витрат'!$A$15,IF(H305='Категорія витрат'!$B$16,'Категорія витрат'!$A$16,IF(H305='Категорія витрат'!$B$17,'Категорія витрат'!$A$17,IF(H305='Категорія витрат'!$B$18,'Категорія витрат'!$A$18,IF(H305='Категорія витрат'!$B$19,'Категорія витрат'!$A$19,IF(H305='Категорія витрат'!$B$20,'Категорія витрат'!$A$20,IF(H305='Категорія витрат'!$B$21,'Категорія витрат'!$A$21,IF(H305='Категорія витрат'!$B$22,'Категорія витрат'!$A$22,IF(H305='Категорія витрат'!$B$23,'Категорія витрат'!$A$23,IF(H305='Категорія витрат'!$B$24,'Категорія витрат'!$A$24,IF(H305='Категорія витрат'!$B$25,'Категорія витрат'!$A$25,IF(H305='Категорія витрат'!$B$26,'Категорія витрат'!$A$26,IF(H305='Категорія витрат'!$B$27,'Категорія витрат'!$A$27,IF(H305='Категорія витрат'!$B$28,'Категорія витрат'!$A$28,IF(H305='Категорія витрат'!$B$29,'Категорія витрат'!$A$29,IF(H305='Категорія витрат'!$B$30,'Категорія витрат'!$A$30,IF(H305='Категорія витрат'!$B$31,'Категорія витрат'!$A$31,""))))))))))))))))))))))))))))))</f>
        <v/>
      </c>
      <c r="H305" s="837"/>
      <c r="I305" s="568"/>
      <c r="J305" s="71"/>
      <c r="K305" s="166">
        <f t="shared" si="61"/>
        <v>0</v>
      </c>
      <c r="L305" s="563"/>
      <c r="M305" s="564"/>
      <c r="N305" s="71">
        <f t="shared" si="62"/>
        <v>0</v>
      </c>
      <c r="O305" s="835">
        <f>IF(I305='Категорія витрат'!$G$2,ROUND(N305*0.22,2),IF(I305='Категорія витрат'!$G$4,ROUND(N305*0.22,2),IF(I305='Категорія витрат'!$G$5,ROUND(N305*0.22,2),IF(I305='Категорія витрат'!$G$3,ROUND(N305*0.0841,2),0))))</f>
        <v>0</v>
      </c>
      <c r="P305" s="565">
        <f t="shared" si="63"/>
        <v>0</v>
      </c>
      <c r="Q305" s="567"/>
      <c r="R305" s="567"/>
      <c r="S305" s="567"/>
      <c r="T305" s="567"/>
      <c r="U305" s="567"/>
      <c r="V305" s="567"/>
      <c r="W305" s="567"/>
      <c r="X305" s="567"/>
      <c r="Y305" s="567"/>
      <c r="Z305" s="567"/>
      <c r="AA305" s="567"/>
      <c r="AB305" s="567"/>
      <c r="AC305" s="167">
        <f t="shared" si="52"/>
        <v>0</v>
      </c>
      <c r="AD305" s="167">
        <f t="shared" si="53"/>
        <v>0</v>
      </c>
      <c r="AE305" s="167">
        <f t="shared" si="54"/>
        <v>0</v>
      </c>
      <c r="AF305" s="167">
        <f t="shared" si="55"/>
        <v>0</v>
      </c>
      <c r="AG305" s="167">
        <f t="shared" si="56"/>
        <v>0</v>
      </c>
      <c r="AH305" s="167">
        <f t="shared" si="57"/>
        <v>0</v>
      </c>
      <c r="AI305" s="167">
        <f t="shared" si="58"/>
        <v>0</v>
      </c>
      <c r="AJ305" s="167">
        <f t="shared" si="59"/>
        <v>0</v>
      </c>
      <c r="AK305" s="567"/>
      <c r="AL305" s="567"/>
      <c r="AM305" s="168"/>
    </row>
    <row r="306" spans="1:39" s="169" customFormat="1" hidden="1">
      <c r="A306" s="20">
        <v>302</v>
      </c>
      <c r="B306" s="560" t="str">
        <f t="shared" si="60"/>
        <v>Альянс</v>
      </c>
      <c r="C306" s="561" t="s">
        <v>695</v>
      </c>
      <c r="D306" s="905"/>
      <c r="E306" s="905"/>
      <c r="F306" s="933"/>
      <c r="G306" s="562" t="str">
        <f>IF(H306='Категорія витрат'!$B$2,'Категорія витрат'!$A$2,IF(H306='Категорія витрат'!$B$3,'Категорія витрат'!$A$3,IF(H306='Категорія витрат'!$B$4,'Категорія витрат'!$A$4,IF(H306='Категорія витрат'!$B$5,'Категорія витрат'!$A$5,IF(H306='Категорія витрат'!$B$6,'Категорія витрат'!$A$6,IF(H306='Категорія витрат'!$B$7,'Категорія витрат'!$A$7,IF(H306='Категорія витрат'!$B$8,'Категорія витрат'!$A$8,IF(H306='Категорія витрат'!$B$9,'Категорія витрат'!$A$9,IF(H306='Категорія витрат'!$B$10,'Категорія витрат'!$A$10,IF(H306='Категорія витрат'!$B$11,'Категорія витрат'!$A$11,IF(H306='Категорія витрат'!$B$12,'Категорія витрат'!$A$12,IF(H306='Категорія витрат'!$B$13,'Категорія витрат'!$A$13,IF(H306='Категорія витрат'!$B$14,'Категорія витрат'!$A$14,IF(H306='Категорія витрат'!$B$15,'Категорія витрат'!$A$15,IF(H306='Категорія витрат'!$B$16,'Категорія витрат'!$A$16,IF(H306='Категорія витрат'!$B$17,'Категорія витрат'!$A$17,IF(H306='Категорія витрат'!$B$18,'Категорія витрат'!$A$18,IF(H306='Категорія витрат'!$B$19,'Категорія витрат'!$A$19,IF(H306='Категорія витрат'!$B$20,'Категорія витрат'!$A$20,IF(H306='Категорія витрат'!$B$21,'Категорія витрат'!$A$21,IF(H306='Категорія витрат'!$B$22,'Категорія витрат'!$A$22,IF(H306='Категорія витрат'!$B$23,'Категорія витрат'!$A$23,IF(H306='Категорія витрат'!$B$24,'Категорія витрат'!$A$24,IF(H306='Категорія витрат'!$B$25,'Категорія витрат'!$A$25,IF(H306='Категорія витрат'!$B$26,'Категорія витрат'!$A$26,IF(H306='Категорія витрат'!$B$27,'Категорія витрат'!$A$27,IF(H306='Категорія витрат'!$B$28,'Категорія витрат'!$A$28,IF(H306='Категорія витрат'!$B$29,'Категорія витрат'!$A$29,IF(H306='Категорія витрат'!$B$30,'Категорія витрат'!$A$30,IF(H306='Категорія витрат'!$B$31,'Категорія витрат'!$A$31,""))))))))))))))))))))))))))))))</f>
        <v/>
      </c>
      <c r="H306" s="837"/>
      <c r="I306" s="568"/>
      <c r="J306" s="71"/>
      <c r="K306" s="166">
        <f t="shared" si="61"/>
        <v>0</v>
      </c>
      <c r="L306" s="563"/>
      <c r="M306" s="564"/>
      <c r="N306" s="71">
        <f t="shared" si="62"/>
        <v>0</v>
      </c>
      <c r="O306" s="835">
        <f>IF(I306='Категорія витрат'!$G$2,ROUND(N306*0.22,2),IF(I306='Категорія витрат'!$G$4,ROUND(N306*0.22,2),IF(I306='Категорія витрат'!$G$5,ROUND(N306*0.22,2),IF(I306='Категорія витрат'!$G$3,ROUND(N306*0.0841,2),0))))</f>
        <v>0</v>
      </c>
      <c r="P306" s="565">
        <f t="shared" si="63"/>
        <v>0</v>
      </c>
      <c r="Q306" s="567"/>
      <c r="R306" s="567"/>
      <c r="S306" s="567"/>
      <c r="T306" s="567"/>
      <c r="U306" s="567"/>
      <c r="V306" s="567"/>
      <c r="W306" s="567"/>
      <c r="X306" s="567"/>
      <c r="Y306" s="567"/>
      <c r="Z306" s="567"/>
      <c r="AA306" s="567"/>
      <c r="AB306" s="567"/>
      <c r="AC306" s="167">
        <f t="shared" si="52"/>
        <v>0</v>
      </c>
      <c r="AD306" s="167">
        <f t="shared" si="53"/>
        <v>0</v>
      </c>
      <c r="AE306" s="167">
        <f t="shared" si="54"/>
        <v>0</v>
      </c>
      <c r="AF306" s="167">
        <f t="shared" si="55"/>
        <v>0</v>
      </c>
      <c r="AG306" s="167">
        <f t="shared" si="56"/>
        <v>0</v>
      </c>
      <c r="AH306" s="167">
        <f t="shared" si="57"/>
        <v>0</v>
      </c>
      <c r="AI306" s="167">
        <f t="shared" si="58"/>
        <v>0</v>
      </c>
      <c r="AJ306" s="167">
        <f t="shared" si="59"/>
        <v>0</v>
      </c>
      <c r="AK306" s="567"/>
      <c r="AL306" s="567"/>
      <c r="AM306" s="168"/>
    </row>
    <row r="307" spans="1:39" s="169" customFormat="1" hidden="1">
      <c r="A307" s="20">
        <v>303</v>
      </c>
      <c r="B307" s="560" t="str">
        <f t="shared" si="60"/>
        <v>Альянс</v>
      </c>
      <c r="C307" s="561" t="s">
        <v>695</v>
      </c>
      <c r="D307" s="905"/>
      <c r="E307" s="905"/>
      <c r="F307" s="933"/>
      <c r="G307" s="562" t="str">
        <f>IF(H307='Категорія витрат'!$B$2,'Категорія витрат'!$A$2,IF(H307='Категорія витрат'!$B$3,'Категорія витрат'!$A$3,IF(H307='Категорія витрат'!$B$4,'Категорія витрат'!$A$4,IF(H307='Категорія витрат'!$B$5,'Категорія витрат'!$A$5,IF(H307='Категорія витрат'!$B$6,'Категорія витрат'!$A$6,IF(H307='Категорія витрат'!$B$7,'Категорія витрат'!$A$7,IF(H307='Категорія витрат'!$B$8,'Категорія витрат'!$A$8,IF(H307='Категорія витрат'!$B$9,'Категорія витрат'!$A$9,IF(H307='Категорія витрат'!$B$10,'Категорія витрат'!$A$10,IF(H307='Категорія витрат'!$B$11,'Категорія витрат'!$A$11,IF(H307='Категорія витрат'!$B$12,'Категорія витрат'!$A$12,IF(H307='Категорія витрат'!$B$13,'Категорія витрат'!$A$13,IF(H307='Категорія витрат'!$B$14,'Категорія витрат'!$A$14,IF(H307='Категорія витрат'!$B$15,'Категорія витрат'!$A$15,IF(H307='Категорія витрат'!$B$16,'Категорія витрат'!$A$16,IF(H307='Категорія витрат'!$B$17,'Категорія витрат'!$A$17,IF(H307='Категорія витрат'!$B$18,'Категорія витрат'!$A$18,IF(H307='Категорія витрат'!$B$19,'Категорія витрат'!$A$19,IF(H307='Категорія витрат'!$B$20,'Категорія витрат'!$A$20,IF(H307='Категорія витрат'!$B$21,'Категорія витрат'!$A$21,IF(H307='Категорія витрат'!$B$22,'Категорія витрат'!$A$22,IF(H307='Категорія витрат'!$B$23,'Категорія витрат'!$A$23,IF(H307='Категорія витрат'!$B$24,'Категорія витрат'!$A$24,IF(H307='Категорія витрат'!$B$25,'Категорія витрат'!$A$25,IF(H307='Категорія витрат'!$B$26,'Категорія витрат'!$A$26,IF(H307='Категорія витрат'!$B$27,'Категорія витрат'!$A$27,IF(H307='Категорія витрат'!$B$28,'Категорія витрат'!$A$28,IF(H307='Категорія витрат'!$B$29,'Категорія витрат'!$A$29,IF(H307='Категорія витрат'!$B$30,'Категорія витрат'!$A$30,IF(H307='Категорія витрат'!$B$31,'Категорія витрат'!$A$31,""))))))))))))))))))))))))))))))</f>
        <v/>
      </c>
      <c r="H307" s="837"/>
      <c r="I307" s="568"/>
      <c r="J307" s="71"/>
      <c r="K307" s="166">
        <f t="shared" si="61"/>
        <v>0</v>
      </c>
      <c r="L307" s="563"/>
      <c r="M307" s="564"/>
      <c r="N307" s="71">
        <f t="shared" si="62"/>
        <v>0</v>
      </c>
      <c r="O307" s="835">
        <f>IF(I307='Категорія витрат'!$G$2,ROUND(N307*0.22,2),IF(I307='Категорія витрат'!$G$4,ROUND(N307*0.22,2),IF(I307='Категорія витрат'!$G$5,ROUND(N307*0.22,2),IF(I307='Категорія витрат'!$G$3,ROUND(N307*0.0841,2),0))))</f>
        <v>0</v>
      </c>
      <c r="P307" s="565">
        <f t="shared" si="63"/>
        <v>0</v>
      </c>
      <c r="Q307" s="567"/>
      <c r="R307" s="567"/>
      <c r="S307" s="567"/>
      <c r="T307" s="567"/>
      <c r="U307" s="567"/>
      <c r="V307" s="567"/>
      <c r="W307" s="567"/>
      <c r="X307" s="567"/>
      <c r="Y307" s="567"/>
      <c r="Z307" s="567"/>
      <c r="AA307" s="567"/>
      <c r="AB307" s="567"/>
      <c r="AC307" s="167">
        <f t="shared" si="52"/>
        <v>0</v>
      </c>
      <c r="AD307" s="167">
        <f t="shared" si="53"/>
        <v>0</v>
      </c>
      <c r="AE307" s="167">
        <f t="shared" si="54"/>
        <v>0</v>
      </c>
      <c r="AF307" s="167">
        <f t="shared" si="55"/>
        <v>0</v>
      </c>
      <c r="AG307" s="167">
        <f t="shared" si="56"/>
        <v>0</v>
      </c>
      <c r="AH307" s="167">
        <f t="shared" si="57"/>
        <v>0</v>
      </c>
      <c r="AI307" s="167">
        <f t="shared" si="58"/>
        <v>0</v>
      </c>
      <c r="AJ307" s="167">
        <f t="shared" si="59"/>
        <v>0</v>
      </c>
      <c r="AK307" s="567"/>
      <c r="AL307" s="567"/>
      <c r="AM307" s="168"/>
    </row>
    <row r="308" spans="1:39" s="169" customFormat="1" hidden="1">
      <c r="A308" s="20">
        <v>304</v>
      </c>
      <c r="B308" s="560" t="str">
        <f t="shared" si="60"/>
        <v>Альянс</v>
      </c>
      <c r="C308" s="561" t="s">
        <v>695</v>
      </c>
      <c r="D308" s="905"/>
      <c r="E308" s="905"/>
      <c r="F308" s="933"/>
      <c r="G308" s="562" t="str">
        <f>IF(H308='Категорія витрат'!$B$2,'Категорія витрат'!$A$2,IF(H308='Категорія витрат'!$B$3,'Категорія витрат'!$A$3,IF(H308='Категорія витрат'!$B$4,'Категорія витрат'!$A$4,IF(H308='Категорія витрат'!$B$5,'Категорія витрат'!$A$5,IF(H308='Категорія витрат'!$B$6,'Категорія витрат'!$A$6,IF(H308='Категорія витрат'!$B$7,'Категорія витрат'!$A$7,IF(H308='Категорія витрат'!$B$8,'Категорія витрат'!$A$8,IF(H308='Категорія витрат'!$B$9,'Категорія витрат'!$A$9,IF(H308='Категорія витрат'!$B$10,'Категорія витрат'!$A$10,IF(H308='Категорія витрат'!$B$11,'Категорія витрат'!$A$11,IF(H308='Категорія витрат'!$B$12,'Категорія витрат'!$A$12,IF(H308='Категорія витрат'!$B$13,'Категорія витрат'!$A$13,IF(H308='Категорія витрат'!$B$14,'Категорія витрат'!$A$14,IF(H308='Категорія витрат'!$B$15,'Категорія витрат'!$A$15,IF(H308='Категорія витрат'!$B$16,'Категорія витрат'!$A$16,IF(H308='Категорія витрат'!$B$17,'Категорія витрат'!$A$17,IF(H308='Категорія витрат'!$B$18,'Категорія витрат'!$A$18,IF(H308='Категорія витрат'!$B$19,'Категорія витрат'!$A$19,IF(H308='Категорія витрат'!$B$20,'Категорія витрат'!$A$20,IF(H308='Категорія витрат'!$B$21,'Категорія витрат'!$A$21,IF(H308='Категорія витрат'!$B$22,'Категорія витрат'!$A$22,IF(H308='Категорія витрат'!$B$23,'Категорія витрат'!$A$23,IF(H308='Категорія витрат'!$B$24,'Категорія витрат'!$A$24,IF(H308='Категорія витрат'!$B$25,'Категорія витрат'!$A$25,IF(H308='Категорія витрат'!$B$26,'Категорія витрат'!$A$26,IF(H308='Категорія витрат'!$B$27,'Категорія витрат'!$A$27,IF(H308='Категорія витрат'!$B$28,'Категорія витрат'!$A$28,IF(H308='Категорія витрат'!$B$29,'Категорія витрат'!$A$29,IF(H308='Категорія витрат'!$B$30,'Категорія витрат'!$A$30,IF(H308='Категорія витрат'!$B$31,'Категорія витрат'!$A$31,""))))))))))))))))))))))))))))))</f>
        <v/>
      </c>
      <c r="H308" s="837"/>
      <c r="I308" s="568"/>
      <c r="J308" s="71"/>
      <c r="K308" s="166">
        <f t="shared" si="61"/>
        <v>0</v>
      </c>
      <c r="L308" s="563"/>
      <c r="M308" s="564"/>
      <c r="N308" s="71">
        <f t="shared" si="62"/>
        <v>0</v>
      </c>
      <c r="O308" s="835">
        <f>IF(I308='Категорія витрат'!$G$2,ROUND(N308*0.22,2),IF(I308='Категорія витрат'!$G$4,ROUND(N308*0.22,2),IF(I308='Категорія витрат'!$G$5,ROUND(N308*0.22,2),IF(I308='Категорія витрат'!$G$3,ROUND(N308*0.0841,2),0))))</f>
        <v>0</v>
      </c>
      <c r="P308" s="565">
        <f t="shared" si="63"/>
        <v>0</v>
      </c>
      <c r="Q308" s="567"/>
      <c r="R308" s="567"/>
      <c r="S308" s="567"/>
      <c r="T308" s="567"/>
      <c r="U308" s="567"/>
      <c r="V308" s="567"/>
      <c r="W308" s="567"/>
      <c r="X308" s="567"/>
      <c r="Y308" s="567"/>
      <c r="Z308" s="567"/>
      <c r="AA308" s="567"/>
      <c r="AB308" s="567"/>
      <c r="AC308" s="167">
        <f t="shared" si="52"/>
        <v>0</v>
      </c>
      <c r="AD308" s="167">
        <f t="shared" si="53"/>
        <v>0</v>
      </c>
      <c r="AE308" s="167">
        <f t="shared" si="54"/>
        <v>0</v>
      </c>
      <c r="AF308" s="167">
        <f t="shared" si="55"/>
        <v>0</v>
      </c>
      <c r="AG308" s="167">
        <f t="shared" si="56"/>
        <v>0</v>
      </c>
      <c r="AH308" s="167">
        <f t="shared" si="57"/>
        <v>0</v>
      </c>
      <c r="AI308" s="167">
        <f t="shared" si="58"/>
        <v>0</v>
      </c>
      <c r="AJ308" s="167">
        <f t="shared" si="59"/>
        <v>0</v>
      </c>
      <c r="AK308" s="567"/>
      <c r="AL308" s="567"/>
      <c r="AM308" s="168"/>
    </row>
    <row r="309" spans="1:39" s="169" customFormat="1" hidden="1">
      <c r="A309" s="20">
        <v>305</v>
      </c>
      <c r="B309" s="560" t="str">
        <f t="shared" si="60"/>
        <v>Альянс</v>
      </c>
      <c r="C309" s="561" t="s">
        <v>695</v>
      </c>
      <c r="D309" s="905"/>
      <c r="E309" s="905"/>
      <c r="F309" s="933"/>
      <c r="G309" s="562" t="str">
        <f>IF(H309='Категорія витрат'!$B$2,'Категорія витрат'!$A$2,IF(H309='Категорія витрат'!$B$3,'Категорія витрат'!$A$3,IF(H309='Категорія витрат'!$B$4,'Категорія витрат'!$A$4,IF(H309='Категорія витрат'!$B$5,'Категорія витрат'!$A$5,IF(H309='Категорія витрат'!$B$6,'Категорія витрат'!$A$6,IF(H309='Категорія витрат'!$B$7,'Категорія витрат'!$A$7,IF(H309='Категорія витрат'!$B$8,'Категорія витрат'!$A$8,IF(H309='Категорія витрат'!$B$9,'Категорія витрат'!$A$9,IF(H309='Категорія витрат'!$B$10,'Категорія витрат'!$A$10,IF(H309='Категорія витрат'!$B$11,'Категорія витрат'!$A$11,IF(H309='Категорія витрат'!$B$12,'Категорія витрат'!$A$12,IF(H309='Категорія витрат'!$B$13,'Категорія витрат'!$A$13,IF(H309='Категорія витрат'!$B$14,'Категорія витрат'!$A$14,IF(H309='Категорія витрат'!$B$15,'Категорія витрат'!$A$15,IF(H309='Категорія витрат'!$B$16,'Категорія витрат'!$A$16,IF(H309='Категорія витрат'!$B$17,'Категорія витрат'!$A$17,IF(H309='Категорія витрат'!$B$18,'Категорія витрат'!$A$18,IF(H309='Категорія витрат'!$B$19,'Категорія витрат'!$A$19,IF(H309='Категорія витрат'!$B$20,'Категорія витрат'!$A$20,IF(H309='Категорія витрат'!$B$21,'Категорія витрат'!$A$21,IF(H309='Категорія витрат'!$B$22,'Категорія витрат'!$A$22,IF(H309='Категорія витрат'!$B$23,'Категорія витрат'!$A$23,IF(H309='Категорія витрат'!$B$24,'Категорія витрат'!$A$24,IF(H309='Категорія витрат'!$B$25,'Категорія витрат'!$A$25,IF(H309='Категорія витрат'!$B$26,'Категорія витрат'!$A$26,IF(H309='Категорія витрат'!$B$27,'Категорія витрат'!$A$27,IF(H309='Категорія витрат'!$B$28,'Категорія витрат'!$A$28,IF(H309='Категорія витрат'!$B$29,'Категорія витрат'!$A$29,IF(H309='Категорія витрат'!$B$30,'Категорія витрат'!$A$30,IF(H309='Категорія витрат'!$B$31,'Категорія витрат'!$A$31,""))))))))))))))))))))))))))))))</f>
        <v/>
      </c>
      <c r="H309" s="837"/>
      <c r="I309" s="568"/>
      <c r="J309" s="71"/>
      <c r="K309" s="166">
        <f t="shared" si="61"/>
        <v>0</v>
      </c>
      <c r="L309" s="563"/>
      <c r="M309" s="564"/>
      <c r="N309" s="71">
        <f t="shared" si="62"/>
        <v>0</v>
      </c>
      <c r="O309" s="835">
        <f>IF(I309='Категорія витрат'!$G$2,ROUND(N309*0.22,2),IF(I309='Категорія витрат'!$G$4,ROUND(N309*0.22,2),IF(I309='Категорія витрат'!$G$5,ROUND(N309*0.22,2),IF(I309='Категорія витрат'!$G$3,ROUND(N309*0.0841,2),0))))</f>
        <v>0</v>
      </c>
      <c r="P309" s="565">
        <f t="shared" si="63"/>
        <v>0</v>
      </c>
      <c r="Q309" s="567"/>
      <c r="R309" s="567"/>
      <c r="S309" s="567"/>
      <c r="T309" s="567"/>
      <c r="U309" s="567"/>
      <c r="V309" s="567"/>
      <c r="W309" s="567"/>
      <c r="X309" s="567"/>
      <c r="Y309" s="567"/>
      <c r="Z309" s="567"/>
      <c r="AA309" s="567"/>
      <c r="AB309" s="567"/>
      <c r="AC309" s="167">
        <f t="shared" si="52"/>
        <v>0</v>
      </c>
      <c r="AD309" s="167">
        <f t="shared" si="53"/>
        <v>0</v>
      </c>
      <c r="AE309" s="167">
        <f t="shared" si="54"/>
        <v>0</v>
      </c>
      <c r="AF309" s="167">
        <f t="shared" si="55"/>
        <v>0</v>
      </c>
      <c r="AG309" s="167">
        <f t="shared" si="56"/>
        <v>0</v>
      </c>
      <c r="AH309" s="167">
        <f t="shared" si="57"/>
        <v>0</v>
      </c>
      <c r="AI309" s="167">
        <f t="shared" si="58"/>
        <v>0</v>
      </c>
      <c r="AJ309" s="167">
        <f t="shared" si="59"/>
        <v>0</v>
      </c>
      <c r="AK309" s="567"/>
      <c r="AL309" s="567"/>
      <c r="AM309" s="168"/>
    </row>
    <row r="310" spans="1:39" s="169" customFormat="1" hidden="1">
      <c r="A310" s="20">
        <v>306</v>
      </c>
      <c r="B310" s="560" t="str">
        <f t="shared" si="60"/>
        <v>Альянс</v>
      </c>
      <c r="C310" s="561" t="s">
        <v>695</v>
      </c>
      <c r="D310" s="905"/>
      <c r="E310" s="905"/>
      <c r="F310" s="933"/>
      <c r="G310" s="562" t="str">
        <f>IF(H310='Категорія витрат'!$B$2,'Категорія витрат'!$A$2,IF(H310='Категорія витрат'!$B$3,'Категорія витрат'!$A$3,IF(H310='Категорія витрат'!$B$4,'Категорія витрат'!$A$4,IF(H310='Категорія витрат'!$B$5,'Категорія витрат'!$A$5,IF(H310='Категорія витрат'!$B$6,'Категорія витрат'!$A$6,IF(H310='Категорія витрат'!$B$7,'Категорія витрат'!$A$7,IF(H310='Категорія витрат'!$B$8,'Категорія витрат'!$A$8,IF(H310='Категорія витрат'!$B$9,'Категорія витрат'!$A$9,IF(H310='Категорія витрат'!$B$10,'Категорія витрат'!$A$10,IF(H310='Категорія витрат'!$B$11,'Категорія витрат'!$A$11,IF(H310='Категорія витрат'!$B$12,'Категорія витрат'!$A$12,IF(H310='Категорія витрат'!$B$13,'Категорія витрат'!$A$13,IF(H310='Категорія витрат'!$B$14,'Категорія витрат'!$A$14,IF(H310='Категорія витрат'!$B$15,'Категорія витрат'!$A$15,IF(H310='Категорія витрат'!$B$16,'Категорія витрат'!$A$16,IF(H310='Категорія витрат'!$B$17,'Категорія витрат'!$A$17,IF(H310='Категорія витрат'!$B$18,'Категорія витрат'!$A$18,IF(H310='Категорія витрат'!$B$19,'Категорія витрат'!$A$19,IF(H310='Категорія витрат'!$B$20,'Категорія витрат'!$A$20,IF(H310='Категорія витрат'!$B$21,'Категорія витрат'!$A$21,IF(H310='Категорія витрат'!$B$22,'Категорія витрат'!$A$22,IF(H310='Категорія витрат'!$B$23,'Категорія витрат'!$A$23,IF(H310='Категорія витрат'!$B$24,'Категорія витрат'!$A$24,IF(H310='Категорія витрат'!$B$25,'Категорія витрат'!$A$25,IF(H310='Категорія витрат'!$B$26,'Категорія витрат'!$A$26,IF(H310='Категорія витрат'!$B$27,'Категорія витрат'!$A$27,IF(H310='Категорія витрат'!$B$28,'Категорія витрат'!$A$28,IF(H310='Категорія витрат'!$B$29,'Категорія витрат'!$A$29,IF(H310='Категорія витрат'!$B$30,'Категорія витрат'!$A$30,IF(H310='Категорія витрат'!$B$31,'Категорія витрат'!$A$31,""))))))))))))))))))))))))))))))</f>
        <v/>
      </c>
      <c r="H310" s="837"/>
      <c r="I310" s="568"/>
      <c r="J310" s="71"/>
      <c r="K310" s="166">
        <f t="shared" si="61"/>
        <v>0</v>
      </c>
      <c r="L310" s="563"/>
      <c r="M310" s="564"/>
      <c r="N310" s="71">
        <f t="shared" si="62"/>
        <v>0</v>
      </c>
      <c r="O310" s="835">
        <f>IF(I310='Категорія витрат'!$G$2,ROUND(N310*0.22,2),IF(I310='Категорія витрат'!$G$4,ROUND(N310*0.22,2),IF(I310='Категорія витрат'!$G$5,ROUND(N310*0.22,2),IF(I310='Категорія витрат'!$G$3,ROUND(N310*0.0841,2),0))))</f>
        <v>0</v>
      </c>
      <c r="P310" s="565">
        <f t="shared" si="63"/>
        <v>0</v>
      </c>
      <c r="Q310" s="567"/>
      <c r="R310" s="567"/>
      <c r="S310" s="567"/>
      <c r="T310" s="567"/>
      <c r="U310" s="567"/>
      <c r="V310" s="567"/>
      <c r="W310" s="567"/>
      <c r="X310" s="567"/>
      <c r="Y310" s="567"/>
      <c r="Z310" s="567"/>
      <c r="AA310" s="567"/>
      <c r="AB310" s="567"/>
      <c r="AC310" s="167">
        <f t="shared" si="52"/>
        <v>0</v>
      </c>
      <c r="AD310" s="167">
        <f t="shared" si="53"/>
        <v>0</v>
      </c>
      <c r="AE310" s="167">
        <f t="shared" si="54"/>
        <v>0</v>
      </c>
      <c r="AF310" s="167">
        <f t="shared" si="55"/>
        <v>0</v>
      </c>
      <c r="AG310" s="167">
        <f t="shared" si="56"/>
        <v>0</v>
      </c>
      <c r="AH310" s="167">
        <f t="shared" si="57"/>
        <v>0</v>
      </c>
      <c r="AI310" s="167">
        <f t="shared" si="58"/>
        <v>0</v>
      </c>
      <c r="AJ310" s="167">
        <f t="shared" si="59"/>
        <v>0</v>
      </c>
      <c r="AK310" s="567"/>
      <c r="AL310" s="567"/>
      <c r="AM310" s="168"/>
    </row>
    <row r="311" spans="1:39" s="169" customFormat="1" hidden="1">
      <c r="A311" s="20">
        <v>307</v>
      </c>
      <c r="B311" s="560" t="str">
        <f t="shared" si="60"/>
        <v>Альянс</v>
      </c>
      <c r="C311" s="561" t="s">
        <v>695</v>
      </c>
      <c r="D311" s="905"/>
      <c r="E311" s="905"/>
      <c r="F311" s="933"/>
      <c r="G311" s="562" t="str">
        <f>IF(H311='Категорія витрат'!$B$2,'Категорія витрат'!$A$2,IF(H311='Категорія витрат'!$B$3,'Категорія витрат'!$A$3,IF(H311='Категорія витрат'!$B$4,'Категорія витрат'!$A$4,IF(H311='Категорія витрат'!$B$5,'Категорія витрат'!$A$5,IF(H311='Категорія витрат'!$B$6,'Категорія витрат'!$A$6,IF(H311='Категорія витрат'!$B$7,'Категорія витрат'!$A$7,IF(H311='Категорія витрат'!$B$8,'Категорія витрат'!$A$8,IF(H311='Категорія витрат'!$B$9,'Категорія витрат'!$A$9,IF(H311='Категорія витрат'!$B$10,'Категорія витрат'!$A$10,IF(H311='Категорія витрат'!$B$11,'Категорія витрат'!$A$11,IF(H311='Категорія витрат'!$B$12,'Категорія витрат'!$A$12,IF(H311='Категорія витрат'!$B$13,'Категорія витрат'!$A$13,IF(H311='Категорія витрат'!$B$14,'Категорія витрат'!$A$14,IF(H311='Категорія витрат'!$B$15,'Категорія витрат'!$A$15,IF(H311='Категорія витрат'!$B$16,'Категорія витрат'!$A$16,IF(H311='Категорія витрат'!$B$17,'Категорія витрат'!$A$17,IF(H311='Категорія витрат'!$B$18,'Категорія витрат'!$A$18,IF(H311='Категорія витрат'!$B$19,'Категорія витрат'!$A$19,IF(H311='Категорія витрат'!$B$20,'Категорія витрат'!$A$20,IF(H311='Категорія витрат'!$B$21,'Категорія витрат'!$A$21,IF(H311='Категорія витрат'!$B$22,'Категорія витрат'!$A$22,IF(H311='Категорія витрат'!$B$23,'Категорія витрат'!$A$23,IF(H311='Категорія витрат'!$B$24,'Категорія витрат'!$A$24,IF(H311='Категорія витрат'!$B$25,'Категорія витрат'!$A$25,IF(H311='Категорія витрат'!$B$26,'Категорія витрат'!$A$26,IF(H311='Категорія витрат'!$B$27,'Категорія витрат'!$A$27,IF(H311='Категорія витрат'!$B$28,'Категорія витрат'!$A$28,IF(H311='Категорія витрат'!$B$29,'Категорія витрат'!$A$29,IF(H311='Категорія витрат'!$B$30,'Категорія витрат'!$A$30,IF(H311='Категорія витрат'!$B$31,'Категорія витрат'!$A$31,""))))))))))))))))))))))))))))))</f>
        <v/>
      </c>
      <c r="H311" s="837"/>
      <c r="I311" s="568"/>
      <c r="J311" s="71"/>
      <c r="K311" s="166">
        <f t="shared" si="61"/>
        <v>0</v>
      </c>
      <c r="L311" s="563"/>
      <c r="M311" s="564"/>
      <c r="N311" s="71">
        <f t="shared" si="62"/>
        <v>0</v>
      </c>
      <c r="O311" s="835">
        <f>IF(I311='Категорія витрат'!$G$2,ROUND(N311*0.22,2),IF(I311='Категорія витрат'!$G$4,ROUND(N311*0.22,2),IF(I311='Категорія витрат'!$G$5,ROUND(N311*0.22,2),IF(I311='Категорія витрат'!$G$3,ROUND(N311*0.0841,2),0))))</f>
        <v>0</v>
      </c>
      <c r="P311" s="565">
        <f t="shared" si="63"/>
        <v>0</v>
      </c>
      <c r="Q311" s="567"/>
      <c r="R311" s="567"/>
      <c r="S311" s="567"/>
      <c r="T311" s="567"/>
      <c r="U311" s="567"/>
      <c r="V311" s="567"/>
      <c r="W311" s="567"/>
      <c r="X311" s="567"/>
      <c r="Y311" s="567"/>
      <c r="Z311" s="567"/>
      <c r="AA311" s="567"/>
      <c r="AB311" s="567"/>
      <c r="AC311" s="167">
        <f t="shared" si="52"/>
        <v>0</v>
      </c>
      <c r="AD311" s="167">
        <f t="shared" si="53"/>
        <v>0</v>
      </c>
      <c r="AE311" s="167">
        <f t="shared" si="54"/>
        <v>0</v>
      </c>
      <c r="AF311" s="167">
        <f t="shared" si="55"/>
        <v>0</v>
      </c>
      <c r="AG311" s="167">
        <f t="shared" si="56"/>
        <v>0</v>
      </c>
      <c r="AH311" s="167">
        <f t="shared" si="57"/>
        <v>0</v>
      </c>
      <c r="AI311" s="167">
        <f t="shared" si="58"/>
        <v>0</v>
      </c>
      <c r="AJ311" s="167">
        <f t="shared" si="59"/>
        <v>0</v>
      </c>
      <c r="AK311" s="567"/>
      <c r="AL311" s="567"/>
      <c r="AM311" s="168"/>
    </row>
    <row r="312" spans="1:39" s="169" customFormat="1" hidden="1">
      <c r="A312" s="20">
        <v>308</v>
      </c>
      <c r="B312" s="560" t="str">
        <f t="shared" si="60"/>
        <v>Альянс</v>
      </c>
      <c r="C312" s="561" t="s">
        <v>695</v>
      </c>
      <c r="D312" s="905"/>
      <c r="E312" s="905"/>
      <c r="F312" s="933"/>
      <c r="G312" s="562" t="str">
        <f>IF(H312='Категорія витрат'!$B$2,'Категорія витрат'!$A$2,IF(H312='Категорія витрат'!$B$3,'Категорія витрат'!$A$3,IF(H312='Категорія витрат'!$B$4,'Категорія витрат'!$A$4,IF(H312='Категорія витрат'!$B$5,'Категорія витрат'!$A$5,IF(H312='Категорія витрат'!$B$6,'Категорія витрат'!$A$6,IF(H312='Категорія витрат'!$B$7,'Категорія витрат'!$A$7,IF(H312='Категорія витрат'!$B$8,'Категорія витрат'!$A$8,IF(H312='Категорія витрат'!$B$9,'Категорія витрат'!$A$9,IF(H312='Категорія витрат'!$B$10,'Категорія витрат'!$A$10,IF(H312='Категорія витрат'!$B$11,'Категорія витрат'!$A$11,IF(H312='Категорія витрат'!$B$12,'Категорія витрат'!$A$12,IF(H312='Категорія витрат'!$B$13,'Категорія витрат'!$A$13,IF(H312='Категорія витрат'!$B$14,'Категорія витрат'!$A$14,IF(H312='Категорія витрат'!$B$15,'Категорія витрат'!$A$15,IF(H312='Категорія витрат'!$B$16,'Категорія витрат'!$A$16,IF(H312='Категорія витрат'!$B$17,'Категорія витрат'!$A$17,IF(H312='Категорія витрат'!$B$18,'Категорія витрат'!$A$18,IF(H312='Категорія витрат'!$B$19,'Категорія витрат'!$A$19,IF(H312='Категорія витрат'!$B$20,'Категорія витрат'!$A$20,IF(H312='Категорія витрат'!$B$21,'Категорія витрат'!$A$21,IF(H312='Категорія витрат'!$B$22,'Категорія витрат'!$A$22,IF(H312='Категорія витрат'!$B$23,'Категорія витрат'!$A$23,IF(H312='Категорія витрат'!$B$24,'Категорія витрат'!$A$24,IF(H312='Категорія витрат'!$B$25,'Категорія витрат'!$A$25,IF(H312='Категорія витрат'!$B$26,'Категорія витрат'!$A$26,IF(H312='Категорія витрат'!$B$27,'Категорія витрат'!$A$27,IF(H312='Категорія витрат'!$B$28,'Категорія витрат'!$A$28,IF(H312='Категорія витрат'!$B$29,'Категорія витрат'!$A$29,IF(H312='Категорія витрат'!$B$30,'Категорія витрат'!$A$30,IF(H312='Категорія витрат'!$B$31,'Категорія витрат'!$A$31,""))))))))))))))))))))))))))))))</f>
        <v/>
      </c>
      <c r="H312" s="837"/>
      <c r="I312" s="568"/>
      <c r="J312" s="71"/>
      <c r="K312" s="166">
        <f t="shared" si="61"/>
        <v>0</v>
      </c>
      <c r="L312" s="563"/>
      <c r="M312" s="564"/>
      <c r="N312" s="71">
        <f t="shared" si="62"/>
        <v>0</v>
      </c>
      <c r="O312" s="835">
        <f>IF(I312='Категорія витрат'!$G$2,ROUND(N312*0.22,2),IF(I312='Категорія витрат'!$G$4,ROUND(N312*0.22,2),IF(I312='Категорія витрат'!$G$5,ROUND(N312*0.22,2),IF(I312='Категорія витрат'!$G$3,ROUND(N312*0.0841,2),0))))</f>
        <v>0</v>
      </c>
      <c r="P312" s="565">
        <f t="shared" si="63"/>
        <v>0</v>
      </c>
      <c r="Q312" s="567"/>
      <c r="R312" s="567"/>
      <c r="S312" s="567"/>
      <c r="T312" s="567"/>
      <c r="U312" s="567"/>
      <c r="V312" s="567"/>
      <c r="W312" s="567"/>
      <c r="X312" s="567"/>
      <c r="Y312" s="567"/>
      <c r="Z312" s="567"/>
      <c r="AA312" s="567"/>
      <c r="AB312" s="567"/>
      <c r="AC312" s="167">
        <f t="shared" si="52"/>
        <v>0</v>
      </c>
      <c r="AD312" s="167">
        <f t="shared" si="53"/>
        <v>0</v>
      </c>
      <c r="AE312" s="167">
        <f t="shared" si="54"/>
        <v>0</v>
      </c>
      <c r="AF312" s="167">
        <f t="shared" si="55"/>
        <v>0</v>
      </c>
      <c r="AG312" s="167">
        <f t="shared" si="56"/>
        <v>0</v>
      </c>
      <c r="AH312" s="167">
        <f t="shared" si="57"/>
        <v>0</v>
      </c>
      <c r="AI312" s="167">
        <f t="shared" si="58"/>
        <v>0</v>
      </c>
      <c r="AJ312" s="167">
        <f t="shared" si="59"/>
        <v>0</v>
      </c>
      <c r="AK312" s="567"/>
      <c r="AL312" s="567"/>
      <c r="AM312" s="168"/>
    </row>
    <row r="313" spans="1:39" s="169" customFormat="1" hidden="1">
      <c r="A313" s="20">
        <v>309</v>
      </c>
      <c r="B313" s="560" t="str">
        <f t="shared" si="60"/>
        <v>Альянс</v>
      </c>
      <c r="C313" s="561" t="s">
        <v>695</v>
      </c>
      <c r="D313" s="905"/>
      <c r="E313" s="905"/>
      <c r="F313" s="933"/>
      <c r="G313" s="562" t="str">
        <f>IF(H313='Категорія витрат'!$B$2,'Категорія витрат'!$A$2,IF(H313='Категорія витрат'!$B$3,'Категорія витрат'!$A$3,IF(H313='Категорія витрат'!$B$4,'Категорія витрат'!$A$4,IF(H313='Категорія витрат'!$B$5,'Категорія витрат'!$A$5,IF(H313='Категорія витрат'!$B$6,'Категорія витрат'!$A$6,IF(H313='Категорія витрат'!$B$7,'Категорія витрат'!$A$7,IF(H313='Категорія витрат'!$B$8,'Категорія витрат'!$A$8,IF(H313='Категорія витрат'!$B$9,'Категорія витрат'!$A$9,IF(H313='Категорія витрат'!$B$10,'Категорія витрат'!$A$10,IF(H313='Категорія витрат'!$B$11,'Категорія витрат'!$A$11,IF(H313='Категорія витрат'!$B$12,'Категорія витрат'!$A$12,IF(H313='Категорія витрат'!$B$13,'Категорія витрат'!$A$13,IF(H313='Категорія витрат'!$B$14,'Категорія витрат'!$A$14,IF(H313='Категорія витрат'!$B$15,'Категорія витрат'!$A$15,IF(H313='Категорія витрат'!$B$16,'Категорія витрат'!$A$16,IF(H313='Категорія витрат'!$B$17,'Категорія витрат'!$A$17,IF(H313='Категорія витрат'!$B$18,'Категорія витрат'!$A$18,IF(H313='Категорія витрат'!$B$19,'Категорія витрат'!$A$19,IF(H313='Категорія витрат'!$B$20,'Категорія витрат'!$A$20,IF(H313='Категорія витрат'!$B$21,'Категорія витрат'!$A$21,IF(H313='Категорія витрат'!$B$22,'Категорія витрат'!$A$22,IF(H313='Категорія витрат'!$B$23,'Категорія витрат'!$A$23,IF(H313='Категорія витрат'!$B$24,'Категорія витрат'!$A$24,IF(H313='Категорія витрат'!$B$25,'Категорія витрат'!$A$25,IF(H313='Категорія витрат'!$B$26,'Категорія витрат'!$A$26,IF(H313='Категорія витрат'!$B$27,'Категорія витрат'!$A$27,IF(H313='Категорія витрат'!$B$28,'Категорія витрат'!$A$28,IF(H313='Категорія витрат'!$B$29,'Категорія витрат'!$A$29,IF(H313='Категорія витрат'!$B$30,'Категорія витрат'!$A$30,IF(H313='Категорія витрат'!$B$31,'Категорія витрат'!$A$31,""))))))))))))))))))))))))))))))</f>
        <v/>
      </c>
      <c r="H313" s="837"/>
      <c r="I313" s="568"/>
      <c r="J313" s="71"/>
      <c r="K313" s="166">
        <f t="shared" si="61"/>
        <v>0</v>
      </c>
      <c r="L313" s="563"/>
      <c r="M313" s="564"/>
      <c r="N313" s="71">
        <f t="shared" si="62"/>
        <v>0</v>
      </c>
      <c r="O313" s="835">
        <f>IF(I313='Категорія витрат'!$G$2,ROUND(N313*0.22,2),IF(I313='Категорія витрат'!$G$4,ROUND(N313*0.22,2),IF(I313='Категорія витрат'!$G$5,ROUND(N313*0.22,2),IF(I313='Категорія витрат'!$G$3,ROUND(N313*0.0841,2),0))))</f>
        <v>0</v>
      </c>
      <c r="P313" s="565">
        <f t="shared" si="63"/>
        <v>0</v>
      </c>
      <c r="Q313" s="567"/>
      <c r="R313" s="567"/>
      <c r="S313" s="567"/>
      <c r="T313" s="567"/>
      <c r="U313" s="567"/>
      <c r="V313" s="567"/>
      <c r="W313" s="567"/>
      <c r="X313" s="567"/>
      <c r="Y313" s="567"/>
      <c r="Z313" s="567"/>
      <c r="AA313" s="567"/>
      <c r="AB313" s="567"/>
      <c r="AC313" s="167">
        <f t="shared" si="52"/>
        <v>0</v>
      </c>
      <c r="AD313" s="167">
        <f t="shared" si="53"/>
        <v>0</v>
      </c>
      <c r="AE313" s="167">
        <f t="shared" si="54"/>
        <v>0</v>
      </c>
      <c r="AF313" s="167">
        <f t="shared" si="55"/>
        <v>0</v>
      </c>
      <c r="AG313" s="167">
        <f t="shared" si="56"/>
        <v>0</v>
      </c>
      <c r="AH313" s="167">
        <f t="shared" si="57"/>
        <v>0</v>
      </c>
      <c r="AI313" s="167">
        <f t="shared" si="58"/>
        <v>0</v>
      </c>
      <c r="AJ313" s="167">
        <f t="shared" si="59"/>
        <v>0</v>
      </c>
      <c r="AK313" s="567"/>
      <c r="AL313" s="567"/>
      <c r="AM313" s="168"/>
    </row>
    <row r="314" spans="1:39" s="169" customFormat="1" hidden="1">
      <c r="A314" s="20">
        <v>310</v>
      </c>
      <c r="B314" s="560" t="str">
        <f t="shared" si="60"/>
        <v>Альянс</v>
      </c>
      <c r="C314" s="561" t="s">
        <v>695</v>
      </c>
      <c r="D314" s="905"/>
      <c r="E314" s="905"/>
      <c r="F314" s="933"/>
      <c r="G314" s="562" t="str">
        <f>IF(H314='Категорія витрат'!$B$2,'Категорія витрат'!$A$2,IF(H314='Категорія витрат'!$B$3,'Категорія витрат'!$A$3,IF(H314='Категорія витрат'!$B$4,'Категорія витрат'!$A$4,IF(H314='Категорія витрат'!$B$5,'Категорія витрат'!$A$5,IF(H314='Категорія витрат'!$B$6,'Категорія витрат'!$A$6,IF(H314='Категорія витрат'!$B$7,'Категорія витрат'!$A$7,IF(H314='Категорія витрат'!$B$8,'Категорія витрат'!$A$8,IF(H314='Категорія витрат'!$B$9,'Категорія витрат'!$A$9,IF(H314='Категорія витрат'!$B$10,'Категорія витрат'!$A$10,IF(H314='Категорія витрат'!$B$11,'Категорія витрат'!$A$11,IF(H314='Категорія витрат'!$B$12,'Категорія витрат'!$A$12,IF(H314='Категорія витрат'!$B$13,'Категорія витрат'!$A$13,IF(H314='Категорія витрат'!$B$14,'Категорія витрат'!$A$14,IF(H314='Категорія витрат'!$B$15,'Категорія витрат'!$A$15,IF(H314='Категорія витрат'!$B$16,'Категорія витрат'!$A$16,IF(H314='Категорія витрат'!$B$17,'Категорія витрат'!$A$17,IF(H314='Категорія витрат'!$B$18,'Категорія витрат'!$A$18,IF(H314='Категорія витрат'!$B$19,'Категорія витрат'!$A$19,IF(H314='Категорія витрат'!$B$20,'Категорія витрат'!$A$20,IF(H314='Категорія витрат'!$B$21,'Категорія витрат'!$A$21,IF(H314='Категорія витрат'!$B$22,'Категорія витрат'!$A$22,IF(H314='Категорія витрат'!$B$23,'Категорія витрат'!$A$23,IF(H314='Категорія витрат'!$B$24,'Категорія витрат'!$A$24,IF(H314='Категорія витрат'!$B$25,'Категорія витрат'!$A$25,IF(H314='Категорія витрат'!$B$26,'Категорія витрат'!$A$26,IF(H314='Категорія витрат'!$B$27,'Категорія витрат'!$A$27,IF(H314='Категорія витрат'!$B$28,'Категорія витрат'!$A$28,IF(H314='Категорія витрат'!$B$29,'Категорія витрат'!$A$29,IF(H314='Категорія витрат'!$B$30,'Категорія витрат'!$A$30,IF(H314='Категорія витрат'!$B$31,'Категорія витрат'!$A$31,""))))))))))))))))))))))))))))))</f>
        <v/>
      </c>
      <c r="H314" s="837"/>
      <c r="I314" s="568"/>
      <c r="J314" s="71"/>
      <c r="K314" s="166">
        <f t="shared" si="61"/>
        <v>0</v>
      </c>
      <c r="L314" s="563"/>
      <c r="M314" s="564"/>
      <c r="N314" s="71">
        <f t="shared" si="62"/>
        <v>0</v>
      </c>
      <c r="O314" s="835">
        <f>IF(I314='Категорія витрат'!$G$2,ROUND(N314*0.22,2),IF(I314='Категорія витрат'!$G$4,ROUND(N314*0.22,2),IF(I314='Категорія витрат'!$G$5,ROUND(N314*0.22,2),IF(I314='Категорія витрат'!$G$3,ROUND(N314*0.0841,2),0))))</f>
        <v>0</v>
      </c>
      <c r="P314" s="565">
        <f t="shared" si="63"/>
        <v>0</v>
      </c>
      <c r="Q314" s="567"/>
      <c r="R314" s="567"/>
      <c r="S314" s="567"/>
      <c r="T314" s="567"/>
      <c r="U314" s="567"/>
      <c r="V314" s="567"/>
      <c r="W314" s="567"/>
      <c r="X314" s="567"/>
      <c r="Y314" s="567"/>
      <c r="Z314" s="567"/>
      <c r="AA314" s="567"/>
      <c r="AB314" s="567"/>
      <c r="AC314" s="167">
        <f t="shared" si="52"/>
        <v>0</v>
      </c>
      <c r="AD314" s="167">
        <f t="shared" si="53"/>
        <v>0</v>
      </c>
      <c r="AE314" s="167">
        <f t="shared" si="54"/>
        <v>0</v>
      </c>
      <c r="AF314" s="167">
        <f t="shared" si="55"/>
        <v>0</v>
      </c>
      <c r="AG314" s="167">
        <f t="shared" si="56"/>
        <v>0</v>
      </c>
      <c r="AH314" s="167">
        <f t="shared" si="57"/>
        <v>0</v>
      </c>
      <c r="AI314" s="167">
        <f t="shared" si="58"/>
        <v>0</v>
      </c>
      <c r="AJ314" s="167">
        <f t="shared" si="59"/>
        <v>0</v>
      </c>
      <c r="AK314" s="567"/>
      <c r="AL314" s="567"/>
      <c r="AM314" s="168"/>
    </row>
    <row r="315" spans="1:39" s="169" customFormat="1" hidden="1">
      <c r="A315" s="20">
        <v>311</v>
      </c>
      <c r="B315" s="560" t="str">
        <f t="shared" si="60"/>
        <v>Альянс</v>
      </c>
      <c r="C315" s="561" t="s">
        <v>695</v>
      </c>
      <c r="D315" s="905"/>
      <c r="E315" s="905"/>
      <c r="F315" s="933"/>
      <c r="G315" s="562" t="str">
        <f>IF(H315='Категорія витрат'!$B$2,'Категорія витрат'!$A$2,IF(H315='Категорія витрат'!$B$3,'Категорія витрат'!$A$3,IF(H315='Категорія витрат'!$B$4,'Категорія витрат'!$A$4,IF(H315='Категорія витрат'!$B$5,'Категорія витрат'!$A$5,IF(H315='Категорія витрат'!$B$6,'Категорія витрат'!$A$6,IF(H315='Категорія витрат'!$B$7,'Категорія витрат'!$A$7,IF(H315='Категорія витрат'!$B$8,'Категорія витрат'!$A$8,IF(H315='Категорія витрат'!$B$9,'Категорія витрат'!$A$9,IF(H315='Категорія витрат'!$B$10,'Категорія витрат'!$A$10,IF(H315='Категорія витрат'!$B$11,'Категорія витрат'!$A$11,IF(H315='Категорія витрат'!$B$12,'Категорія витрат'!$A$12,IF(H315='Категорія витрат'!$B$13,'Категорія витрат'!$A$13,IF(H315='Категорія витрат'!$B$14,'Категорія витрат'!$A$14,IF(H315='Категорія витрат'!$B$15,'Категорія витрат'!$A$15,IF(H315='Категорія витрат'!$B$16,'Категорія витрат'!$A$16,IF(H315='Категорія витрат'!$B$17,'Категорія витрат'!$A$17,IF(H315='Категорія витрат'!$B$18,'Категорія витрат'!$A$18,IF(H315='Категорія витрат'!$B$19,'Категорія витрат'!$A$19,IF(H315='Категорія витрат'!$B$20,'Категорія витрат'!$A$20,IF(H315='Категорія витрат'!$B$21,'Категорія витрат'!$A$21,IF(H315='Категорія витрат'!$B$22,'Категорія витрат'!$A$22,IF(H315='Категорія витрат'!$B$23,'Категорія витрат'!$A$23,IF(H315='Категорія витрат'!$B$24,'Категорія витрат'!$A$24,IF(H315='Категорія витрат'!$B$25,'Категорія витрат'!$A$25,IF(H315='Категорія витрат'!$B$26,'Категорія витрат'!$A$26,IF(H315='Категорія витрат'!$B$27,'Категорія витрат'!$A$27,IF(H315='Категорія витрат'!$B$28,'Категорія витрат'!$A$28,IF(H315='Категорія витрат'!$B$29,'Категорія витрат'!$A$29,IF(H315='Категорія витрат'!$B$30,'Категорія витрат'!$A$30,IF(H315='Категорія витрат'!$B$31,'Категорія витрат'!$A$31,""))))))))))))))))))))))))))))))</f>
        <v/>
      </c>
      <c r="H315" s="837"/>
      <c r="I315" s="568"/>
      <c r="J315" s="71"/>
      <c r="K315" s="166">
        <f t="shared" si="61"/>
        <v>0</v>
      </c>
      <c r="L315" s="563"/>
      <c r="M315" s="564"/>
      <c r="N315" s="71">
        <f t="shared" si="62"/>
        <v>0</v>
      </c>
      <c r="O315" s="835">
        <f>IF(I315='Категорія витрат'!$G$2,ROUND(N315*0.22,2),IF(I315='Категорія витрат'!$G$4,ROUND(N315*0.22,2),IF(I315='Категорія витрат'!$G$5,ROUND(N315*0.22,2),IF(I315='Категорія витрат'!$G$3,ROUND(N315*0.0841,2),0))))</f>
        <v>0</v>
      </c>
      <c r="P315" s="565">
        <f t="shared" si="63"/>
        <v>0</v>
      </c>
      <c r="Q315" s="567"/>
      <c r="R315" s="567"/>
      <c r="S315" s="567"/>
      <c r="T315" s="567"/>
      <c r="U315" s="567"/>
      <c r="V315" s="567"/>
      <c r="W315" s="567"/>
      <c r="X315" s="567"/>
      <c r="Y315" s="567"/>
      <c r="Z315" s="567"/>
      <c r="AA315" s="567"/>
      <c r="AB315" s="567"/>
      <c r="AC315" s="167">
        <f t="shared" si="52"/>
        <v>0</v>
      </c>
      <c r="AD315" s="167">
        <f t="shared" si="53"/>
        <v>0</v>
      </c>
      <c r="AE315" s="167">
        <f t="shared" si="54"/>
        <v>0</v>
      </c>
      <c r="AF315" s="167">
        <f t="shared" si="55"/>
        <v>0</v>
      </c>
      <c r="AG315" s="167">
        <f t="shared" si="56"/>
        <v>0</v>
      </c>
      <c r="AH315" s="167">
        <f t="shared" si="57"/>
        <v>0</v>
      </c>
      <c r="AI315" s="167">
        <f t="shared" si="58"/>
        <v>0</v>
      </c>
      <c r="AJ315" s="167">
        <f t="shared" si="59"/>
        <v>0</v>
      </c>
      <c r="AK315" s="567"/>
      <c r="AL315" s="567"/>
      <c r="AM315" s="168"/>
    </row>
    <row r="316" spans="1:39" s="169" customFormat="1" hidden="1">
      <c r="A316" s="20">
        <v>312</v>
      </c>
      <c r="B316" s="560" t="str">
        <f t="shared" si="60"/>
        <v>Альянс</v>
      </c>
      <c r="C316" s="561" t="s">
        <v>695</v>
      </c>
      <c r="D316" s="905"/>
      <c r="E316" s="905"/>
      <c r="F316" s="933"/>
      <c r="G316" s="562" t="str">
        <f>IF(H316='Категорія витрат'!$B$2,'Категорія витрат'!$A$2,IF(H316='Категорія витрат'!$B$3,'Категорія витрат'!$A$3,IF(H316='Категорія витрат'!$B$4,'Категорія витрат'!$A$4,IF(H316='Категорія витрат'!$B$5,'Категорія витрат'!$A$5,IF(H316='Категорія витрат'!$B$6,'Категорія витрат'!$A$6,IF(H316='Категорія витрат'!$B$7,'Категорія витрат'!$A$7,IF(H316='Категорія витрат'!$B$8,'Категорія витрат'!$A$8,IF(H316='Категорія витрат'!$B$9,'Категорія витрат'!$A$9,IF(H316='Категорія витрат'!$B$10,'Категорія витрат'!$A$10,IF(H316='Категорія витрат'!$B$11,'Категорія витрат'!$A$11,IF(H316='Категорія витрат'!$B$12,'Категорія витрат'!$A$12,IF(H316='Категорія витрат'!$B$13,'Категорія витрат'!$A$13,IF(H316='Категорія витрат'!$B$14,'Категорія витрат'!$A$14,IF(H316='Категорія витрат'!$B$15,'Категорія витрат'!$A$15,IF(H316='Категорія витрат'!$B$16,'Категорія витрат'!$A$16,IF(H316='Категорія витрат'!$B$17,'Категорія витрат'!$A$17,IF(H316='Категорія витрат'!$B$18,'Категорія витрат'!$A$18,IF(H316='Категорія витрат'!$B$19,'Категорія витрат'!$A$19,IF(H316='Категорія витрат'!$B$20,'Категорія витрат'!$A$20,IF(H316='Категорія витрат'!$B$21,'Категорія витрат'!$A$21,IF(H316='Категорія витрат'!$B$22,'Категорія витрат'!$A$22,IF(H316='Категорія витрат'!$B$23,'Категорія витрат'!$A$23,IF(H316='Категорія витрат'!$B$24,'Категорія витрат'!$A$24,IF(H316='Категорія витрат'!$B$25,'Категорія витрат'!$A$25,IF(H316='Категорія витрат'!$B$26,'Категорія витрат'!$A$26,IF(H316='Категорія витрат'!$B$27,'Категорія витрат'!$A$27,IF(H316='Категорія витрат'!$B$28,'Категорія витрат'!$A$28,IF(H316='Категорія витрат'!$B$29,'Категорія витрат'!$A$29,IF(H316='Категорія витрат'!$B$30,'Категорія витрат'!$A$30,IF(H316='Категорія витрат'!$B$31,'Категорія витрат'!$A$31,""))))))))))))))))))))))))))))))</f>
        <v/>
      </c>
      <c r="H316" s="837"/>
      <c r="I316" s="568"/>
      <c r="J316" s="71"/>
      <c r="K316" s="166">
        <f t="shared" si="61"/>
        <v>0</v>
      </c>
      <c r="L316" s="563"/>
      <c r="M316" s="564"/>
      <c r="N316" s="71">
        <f t="shared" si="62"/>
        <v>0</v>
      </c>
      <c r="O316" s="835">
        <f>IF(I316='Категорія витрат'!$G$2,ROUND(N316*0.22,2),IF(I316='Категорія витрат'!$G$4,ROUND(N316*0.22,2),IF(I316='Категорія витрат'!$G$5,ROUND(N316*0.22,2),IF(I316='Категорія витрат'!$G$3,ROUND(N316*0.0841,2),0))))</f>
        <v>0</v>
      </c>
      <c r="P316" s="565">
        <f t="shared" si="63"/>
        <v>0</v>
      </c>
      <c r="Q316" s="567"/>
      <c r="R316" s="567"/>
      <c r="S316" s="567"/>
      <c r="T316" s="567"/>
      <c r="U316" s="567"/>
      <c r="V316" s="567"/>
      <c r="W316" s="567"/>
      <c r="X316" s="567"/>
      <c r="Y316" s="567"/>
      <c r="Z316" s="567"/>
      <c r="AA316" s="567"/>
      <c r="AB316" s="567"/>
      <c r="AC316" s="167">
        <f t="shared" si="52"/>
        <v>0</v>
      </c>
      <c r="AD316" s="167">
        <f t="shared" si="53"/>
        <v>0</v>
      </c>
      <c r="AE316" s="167">
        <f t="shared" si="54"/>
        <v>0</v>
      </c>
      <c r="AF316" s="167">
        <f t="shared" si="55"/>
        <v>0</v>
      </c>
      <c r="AG316" s="167">
        <f t="shared" si="56"/>
        <v>0</v>
      </c>
      <c r="AH316" s="167">
        <f t="shared" si="57"/>
        <v>0</v>
      </c>
      <c r="AI316" s="167">
        <f t="shared" si="58"/>
        <v>0</v>
      </c>
      <c r="AJ316" s="167">
        <f t="shared" si="59"/>
        <v>0</v>
      </c>
      <c r="AK316" s="567"/>
      <c r="AL316" s="567"/>
      <c r="AM316" s="168"/>
    </row>
    <row r="317" spans="1:39" s="169" customFormat="1" hidden="1">
      <c r="A317" s="20">
        <v>313</v>
      </c>
      <c r="B317" s="560" t="str">
        <f t="shared" si="60"/>
        <v>Альянс</v>
      </c>
      <c r="C317" s="561" t="s">
        <v>695</v>
      </c>
      <c r="D317" s="905"/>
      <c r="E317" s="905"/>
      <c r="F317" s="933"/>
      <c r="G317" s="562" t="str">
        <f>IF(H317='Категорія витрат'!$B$2,'Категорія витрат'!$A$2,IF(H317='Категорія витрат'!$B$3,'Категорія витрат'!$A$3,IF(H317='Категорія витрат'!$B$4,'Категорія витрат'!$A$4,IF(H317='Категорія витрат'!$B$5,'Категорія витрат'!$A$5,IF(H317='Категорія витрат'!$B$6,'Категорія витрат'!$A$6,IF(H317='Категорія витрат'!$B$7,'Категорія витрат'!$A$7,IF(H317='Категорія витрат'!$B$8,'Категорія витрат'!$A$8,IF(H317='Категорія витрат'!$B$9,'Категорія витрат'!$A$9,IF(H317='Категорія витрат'!$B$10,'Категорія витрат'!$A$10,IF(H317='Категорія витрат'!$B$11,'Категорія витрат'!$A$11,IF(H317='Категорія витрат'!$B$12,'Категорія витрат'!$A$12,IF(H317='Категорія витрат'!$B$13,'Категорія витрат'!$A$13,IF(H317='Категорія витрат'!$B$14,'Категорія витрат'!$A$14,IF(H317='Категорія витрат'!$B$15,'Категорія витрат'!$A$15,IF(H317='Категорія витрат'!$B$16,'Категорія витрат'!$A$16,IF(H317='Категорія витрат'!$B$17,'Категорія витрат'!$A$17,IF(H317='Категорія витрат'!$B$18,'Категорія витрат'!$A$18,IF(H317='Категорія витрат'!$B$19,'Категорія витрат'!$A$19,IF(H317='Категорія витрат'!$B$20,'Категорія витрат'!$A$20,IF(H317='Категорія витрат'!$B$21,'Категорія витрат'!$A$21,IF(H317='Категорія витрат'!$B$22,'Категорія витрат'!$A$22,IF(H317='Категорія витрат'!$B$23,'Категорія витрат'!$A$23,IF(H317='Категорія витрат'!$B$24,'Категорія витрат'!$A$24,IF(H317='Категорія витрат'!$B$25,'Категорія витрат'!$A$25,IF(H317='Категорія витрат'!$B$26,'Категорія витрат'!$A$26,IF(H317='Категорія витрат'!$B$27,'Категорія витрат'!$A$27,IF(H317='Категорія витрат'!$B$28,'Категорія витрат'!$A$28,IF(H317='Категорія витрат'!$B$29,'Категорія витрат'!$A$29,IF(H317='Категорія витрат'!$B$30,'Категорія витрат'!$A$30,IF(H317='Категорія витрат'!$B$31,'Категорія витрат'!$A$31,""))))))))))))))))))))))))))))))</f>
        <v/>
      </c>
      <c r="H317" s="837"/>
      <c r="I317" s="568"/>
      <c r="J317" s="71"/>
      <c r="K317" s="166">
        <f t="shared" si="61"/>
        <v>0</v>
      </c>
      <c r="L317" s="563"/>
      <c r="M317" s="564"/>
      <c r="N317" s="71">
        <f t="shared" si="62"/>
        <v>0</v>
      </c>
      <c r="O317" s="835">
        <f>IF(I317='Категорія витрат'!$G$2,ROUND(N317*0.22,2),IF(I317='Категорія витрат'!$G$4,ROUND(N317*0.22,2),IF(I317='Категорія витрат'!$G$5,ROUND(N317*0.22,2),IF(I317='Категорія витрат'!$G$3,ROUND(N317*0.0841,2),0))))</f>
        <v>0</v>
      </c>
      <c r="P317" s="565">
        <f t="shared" si="63"/>
        <v>0</v>
      </c>
      <c r="Q317" s="567"/>
      <c r="R317" s="567"/>
      <c r="S317" s="567"/>
      <c r="T317" s="567"/>
      <c r="U317" s="567"/>
      <c r="V317" s="567"/>
      <c r="W317" s="567"/>
      <c r="X317" s="567"/>
      <c r="Y317" s="567"/>
      <c r="Z317" s="567"/>
      <c r="AA317" s="567"/>
      <c r="AB317" s="567"/>
      <c r="AC317" s="167">
        <f t="shared" si="52"/>
        <v>0</v>
      </c>
      <c r="AD317" s="167">
        <f t="shared" si="53"/>
        <v>0</v>
      </c>
      <c r="AE317" s="167">
        <f t="shared" si="54"/>
        <v>0</v>
      </c>
      <c r="AF317" s="167">
        <f t="shared" si="55"/>
        <v>0</v>
      </c>
      <c r="AG317" s="167">
        <f t="shared" si="56"/>
        <v>0</v>
      </c>
      <c r="AH317" s="167">
        <f t="shared" si="57"/>
        <v>0</v>
      </c>
      <c r="AI317" s="167">
        <f t="shared" si="58"/>
        <v>0</v>
      </c>
      <c r="AJ317" s="167">
        <f t="shared" si="59"/>
        <v>0</v>
      </c>
      <c r="AK317" s="567"/>
      <c r="AL317" s="567"/>
      <c r="AM317" s="168"/>
    </row>
    <row r="318" spans="1:39" s="169" customFormat="1" hidden="1">
      <c r="A318" s="20">
        <v>314</v>
      </c>
      <c r="B318" s="560" t="str">
        <f t="shared" si="60"/>
        <v>Альянс</v>
      </c>
      <c r="C318" s="561" t="s">
        <v>695</v>
      </c>
      <c r="D318" s="905"/>
      <c r="E318" s="905"/>
      <c r="F318" s="933"/>
      <c r="G318" s="562" t="str">
        <f>IF(H318='Категорія витрат'!$B$2,'Категорія витрат'!$A$2,IF(H318='Категорія витрат'!$B$3,'Категорія витрат'!$A$3,IF(H318='Категорія витрат'!$B$4,'Категорія витрат'!$A$4,IF(H318='Категорія витрат'!$B$5,'Категорія витрат'!$A$5,IF(H318='Категорія витрат'!$B$6,'Категорія витрат'!$A$6,IF(H318='Категорія витрат'!$B$7,'Категорія витрат'!$A$7,IF(H318='Категорія витрат'!$B$8,'Категорія витрат'!$A$8,IF(H318='Категорія витрат'!$B$9,'Категорія витрат'!$A$9,IF(H318='Категорія витрат'!$B$10,'Категорія витрат'!$A$10,IF(H318='Категорія витрат'!$B$11,'Категорія витрат'!$A$11,IF(H318='Категорія витрат'!$B$12,'Категорія витрат'!$A$12,IF(H318='Категорія витрат'!$B$13,'Категорія витрат'!$A$13,IF(H318='Категорія витрат'!$B$14,'Категорія витрат'!$A$14,IF(H318='Категорія витрат'!$B$15,'Категорія витрат'!$A$15,IF(H318='Категорія витрат'!$B$16,'Категорія витрат'!$A$16,IF(H318='Категорія витрат'!$B$17,'Категорія витрат'!$A$17,IF(H318='Категорія витрат'!$B$18,'Категорія витрат'!$A$18,IF(H318='Категорія витрат'!$B$19,'Категорія витрат'!$A$19,IF(H318='Категорія витрат'!$B$20,'Категорія витрат'!$A$20,IF(H318='Категорія витрат'!$B$21,'Категорія витрат'!$A$21,IF(H318='Категорія витрат'!$B$22,'Категорія витрат'!$A$22,IF(H318='Категорія витрат'!$B$23,'Категорія витрат'!$A$23,IF(H318='Категорія витрат'!$B$24,'Категорія витрат'!$A$24,IF(H318='Категорія витрат'!$B$25,'Категорія витрат'!$A$25,IF(H318='Категорія витрат'!$B$26,'Категорія витрат'!$A$26,IF(H318='Категорія витрат'!$B$27,'Категорія витрат'!$A$27,IF(H318='Категорія витрат'!$B$28,'Категорія витрат'!$A$28,IF(H318='Категорія витрат'!$B$29,'Категорія витрат'!$A$29,IF(H318='Категорія витрат'!$B$30,'Категорія витрат'!$A$30,IF(H318='Категорія витрат'!$B$31,'Категорія витрат'!$A$31,""))))))))))))))))))))))))))))))</f>
        <v/>
      </c>
      <c r="H318" s="837"/>
      <c r="I318" s="568"/>
      <c r="J318" s="71"/>
      <c r="K318" s="166">
        <f t="shared" si="61"/>
        <v>0</v>
      </c>
      <c r="L318" s="563"/>
      <c r="M318" s="564"/>
      <c r="N318" s="71">
        <f t="shared" si="62"/>
        <v>0</v>
      </c>
      <c r="O318" s="835">
        <f>IF(I318='Категорія витрат'!$G$2,ROUND(N318*0.22,2),IF(I318='Категорія витрат'!$G$4,ROUND(N318*0.22,2),IF(I318='Категорія витрат'!$G$5,ROUND(N318*0.22,2),IF(I318='Категорія витрат'!$G$3,ROUND(N318*0.0841,2),0))))</f>
        <v>0</v>
      </c>
      <c r="P318" s="565">
        <f t="shared" si="63"/>
        <v>0</v>
      </c>
      <c r="Q318" s="567"/>
      <c r="R318" s="567"/>
      <c r="S318" s="567"/>
      <c r="T318" s="567"/>
      <c r="U318" s="567"/>
      <c r="V318" s="567"/>
      <c r="W318" s="567"/>
      <c r="X318" s="567"/>
      <c r="Y318" s="567"/>
      <c r="Z318" s="567"/>
      <c r="AA318" s="567"/>
      <c r="AB318" s="567"/>
      <c r="AC318" s="167">
        <f t="shared" si="52"/>
        <v>0</v>
      </c>
      <c r="AD318" s="167">
        <f t="shared" si="53"/>
        <v>0</v>
      </c>
      <c r="AE318" s="167">
        <f t="shared" si="54"/>
        <v>0</v>
      </c>
      <c r="AF318" s="167">
        <f t="shared" si="55"/>
        <v>0</v>
      </c>
      <c r="AG318" s="167">
        <f t="shared" si="56"/>
        <v>0</v>
      </c>
      <c r="AH318" s="167">
        <f t="shared" si="57"/>
        <v>0</v>
      </c>
      <c r="AI318" s="167">
        <f t="shared" si="58"/>
        <v>0</v>
      </c>
      <c r="AJ318" s="167">
        <f t="shared" si="59"/>
        <v>0</v>
      </c>
      <c r="AK318" s="567"/>
      <c r="AL318" s="567"/>
      <c r="AM318" s="168"/>
    </row>
    <row r="319" spans="1:39" s="169" customFormat="1" hidden="1">
      <c r="A319" s="20">
        <v>315</v>
      </c>
      <c r="B319" s="560" t="str">
        <f t="shared" si="60"/>
        <v>Альянс</v>
      </c>
      <c r="C319" s="561" t="s">
        <v>695</v>
      </c>
      <c r="D319" s="905"/>
      <c r="E319" s="905"/>
      <c r="F319" s="933"/>
      <c r="G319" s="562" t="str">
        <f>IF(H319='Категорія витрат'!$B$2,'Категорія витрат'!$A$2,IF(H319='Категорія витрат'!$B$3,'Категорія витрат'!$A$3,IF(H319='Категорія витрат'!$B$4,'Категорія витрат'!$A$4,IF(H319='Категорія витрат'!$B$5,'Категорія витрат'!$A$5,IF(H319='Категорія витрат'!$B$6,'Категорія витрат'!$A$6,IF(H319='Категорія витрат'!$B$7,'Категорія витрат'!$A$7,IF(H319='Категорія витрат'!$B$8,'Категорія витрат'!$A$8,IF(H319='Категорія витрат'!$B$9,'Категорія витрат'!$A$9,IF(H319='Категорія витрат'!$B$10,'Категорія витрат'!$A$10,IF(H319='Категорія витрат'!$B$11,'Категорія витрат'!$A$11,IF(H319='Категорія витрат'!$B$12,'Категорія витрат'!$A$12,IF(H319='Категорія витрат'!$B$13,'Категорія витрат'!$A$13,IF(H319='Категорія витрат'!$B$14,'Категорія витрат'!$A$14,IF(H319='Категорія витрат'!$B$15,'Категорія витрат'!$A$15,IF(H319='Категорія витрат'!$B$16,'Категорія витрат'!$A$16,IF(H319='Категорія витрат'!$B$17,'Категорія витрат'!$A$17,IF(H319='Категорія витрат'!$B$18,'Категорія витрат'!$A$18,IF(H319='Категорія витрат'!$B$19,'Категорія витрат'!$A$19,IF(H319='Категорія витрат'!$B$20,'Категорія витрат'!$A$20,IF(H319='Категорія витрат'!$B$21,'Категорія витрат'!$A$21,IF(H319='Категорія витрат'!$B$22,'Категорія витрат'!$A$22,IF(H319='Категорія витрат'!$B$23,'Категорія витрат'!$A$23,IF(H319='Категорія витрат'!$B$24,'Категорія витрат'!$A$24,IF(H319='Категорія витрат'!$B$25,'Категорія витрат'!$A$25,IF(H319='Категорія витрат'!$B$26,'Категорія витрат'!$A$26,IF(H319='Категорія витрат'!$B$27,'Категорія витрат'!$A$27,IF(H319='Категорія витрат'!$B$28,'Категорія витрат'!$A$28,IF(H319='Категорія витрат'!$B$29,'Категорія витрат'!$A$29,IF(H319='Категорія витрат'!$B$30,'Категорія витрат'!$A$30,IF(H319='Категорія витрат'!$B$31,'Категорія витрат'!$A$31,""))))))))))))))))))))))))))))))</f>
        <v/>
      </c>
      <c r="H319" s="837"/>
      <c r="I319" s="568"/>
      <c r="J319" s="71"/>
      <c r="K319" s="166">
        <f t="shared" si="61"/>
        <v>0</v>
      </c>
      <c r="L319" s="563"/>
      <c r="M319" s="564"/>
      <c r="N319" s="71">
        <f t="shared" si="62"/>
        <v>0</v>
      </c>
      <c r="O319" s="835">
        <f>IF(I319='Категорія витрат'!$G$2,ROUND(N319*0.22,2),IF(I319='Категорія витрат'!$G$4,ROUND(N319*0.22,2),IF(I319='Категорія витрат'!$G$5,ROUND(N319*0.22,2),IF(I319='Категорія витрат'!$G$3,ROUND(N319*0.0841,2),0))))</f>
        <v>0</v>
      </c>
      <c r="P319" s="565">
        <f t="shared" si="63"/>
        <v>0</v>
      </c>
      <c r="Q319" s="567"/>
      <c r="R319" s="567"/>
      <c r="S319" s="567"/>
      <c r="T319" s="567"/>
      <c r="U319" s="567"/>
      <c r="V319" s="567"/>
      <c r="W319" s="567"/>
      <c r="X319" s="567"/>
      <c r="Y319" s="567"/>
      <c r="Z319" s="567"/>
      <c r="AA319" s="567"/>
      <c r="AB319" s="567"/>
      <c r="AC319" s="167">
        <f t="shared" si="52"/>
        <v>0</v>
      </c>
      <c r="AD319" s="167">
        <f t="shared" si="53"/>
        <v>0</v>
      </c>
      <c r="AE319" s="167">
        <f t="shared" si="54"/>
        <v>0</v>
      </c>
      <c r="AF319" s="167">
        <f t="shared" si="55"/>
        <v>0</v>
      </c>
      <c r="AG319" s="167">
        <f t="shared" si="56"/>
        <v>0</v>
      </c>
      <c r="AH319" s="167">
        <f t="shared" si="57"/>
        <v>0</v>
      </c>
      <c r="AI319" s="167">
        <f t="shared" si="58"/>
        <v>0</v>
      </c>
      <c r="AJ319" s="167">
        <f t="shared" si="59"/>
        <v>0</v>
      </c>
      <c r="AK319" s="567"/>
      <c r="AL319" s="567"/>
      <c r="AM319" s="168"/>
    </row>
    <row r="320" spans="1:39" s="169" customFormat="1" hidden="1">
      <c r="A320" s="20">
        <v>316</v>
      </c>
      <c r="B320" s="560" t="str">
        <f t="shared" si="60"/>
        <v>Альянс</v>
      </c>
      <c r="C320" s="561" t="s">
        <v>695</v>
      </c>
      <c r="D320" s="905"/>
      <c r="E320" s="905"/>
      <c r="F320" s="933"/>
      <c r="G320" s="562" t="str">
        <f>IF(H320='Категорія витрат'!$B$2,'Категорія витрат'!$A$2,IF(H320='Категорія витрат'!$B$3,'Категорія витрат'!$A$3,IF(H320='Категорія витрат'!$B$4,'Категорія витрат'!$A$4,IF(H320='Категорія витрат'!$B$5,'Категорія витрат'!$A$5,IF(H320='Категорія витрат'!$B$6,'Категорія витрат'!$A$6,IF(H320='Категорія витрат'!$B$7,'Категорія витрат'!$A$7,IF(H320='Категорія витрат'!$B$8,'Категорія витрат'!$A$8,IF(H320='Категорія витрат'!$B$9,'Категорія витрат'!$A$9,IF(H320='Категорія витрат'!$B$10,'Категорія витрат'!$A$10,IF(H320='Категорія витрат'!$B$11,'Категорія витрат'!$A$11,IF(H320='Категорія витрат'!$B$12,'Категорія витрат'!$A$12,IF(H320='Категорія витрат'!$B$13,'Категорія витрат'!$A$13,IF(H320='Категорія витрат'!$B$14,'Категорія витрат'!$A$14,IF(H320='Категорія витрат'!$B$15,'Категорія витрат'!$A$15,IF(H320='Категорія витрат'!$B$16,'Категорія витрат'!$A$16,IF(H320='Категорія витрат'!$B$17,'Категорія витрат'!$A$17,IF(H320='Категорія витрат'!$B$18,'Категорія витрат'!$A$18,IF(H320='Категорія витрат'!$B$19,'Категорія витрат'!$A$19,IF(H320='Категорія витрат'!$B$20,'Категорія витрат'!$A$20,IF(H320='Категорія витрат'!$B$21,'Категорія витрат'!$A$21,IF(H320='Категорія витрат'!$B$22,'Категорія витрат'!$A$22,IF(H320='Категорія витрат'!$B$23,'Категорія витрат'!$A$23,IF(H320='Категорія витрат'!$B$24,'Категорія витрат'!$A$24,IF(H320='Категорія витрат'!$B$25,'Категорія витрат'!$A$25,IF(H320='Категорія витрат'!$B$26,'Категорія витрат'!$A$26,IF(H320='Категорія витрат'!$B$27,'Категорія витрат'!$A$27,IF(H320='Категорія витрат'!$B$28,'Категорія витрат'!$A$28,IF(H320='Категорія витрат'!$B$29,'Категорія витрат'!$A$29,IF(H320='Категорія витрат'!$B$30,'Категорія витрат'!$A$30,IF(H320='Категорія витрат'!$B$31,'Категорія витрат'!$A$31,""))))))))))))))))))))))))))))))</f>
        <v/>
      </c>
      <c r="H320" s="837"/>
      <c r="I320" s="568"/>
      <c r="J320" s="71"/>
      <c r="K320" s="166">
        <f t="shared" si="61"/>
        <v>0</v>
      </c>
      <c r="L320" s="563"/>
      <c r="M320" s="564"/>
      <c r="N320" s="71">
        <f t="shared" si="62"/>
        <v>0</v>
      </c>
      <c r="O320" s="835">
        <f>IF(I320='Категорія витрат'!$G$2,ROUND(N320*0.22,2),IF(I320='Категорія витрат'!$G$4,ROUND(N320*0.22,2),IF(I320='Категорія витрат'!$G$5,ROUND(N320*0.22,2),IF(I320='Категорія витрат'!$G$3,ROUND(N320*0.0841,2),0))))</f>
        <v>0</v>
      </c>
      <c r="P320" s="565">
        <f t="shared" si="63"/>
        <v>0</v>
      </c>
      <c r="Q320" s="567"/>
      <c r="R320" s="567"/>
      <c r="S320" s="567"/>
      <c r="T320" s="567"/>
      <c r="U320" s="567"/>
      <c r="V320" s="567"/>
      <c r="W320" s="567"/>
      <c r="X320" s="567"/>
      <c r="Y320" s="567"/>
      <c r="Z320" s="567"/>
      <c r="AA320" s="567"/>
      <c r="AB320" s="567"/>
      <c r="AC320" s="167">
        <f t="shared" si="52"/>
        <v>0</v>
      </c>
      <c r="AD320" s="167">
        <f t="shared" si="53"/>
        <v>0</v>
      </c>
      <c r="AE320" s="167">
        <f t="shared" si="54"/>
        <v>0</v>
      </c>
      <c r="AF320" s="167">
        <f t="shared" si="55"/>
        <v>0</v>
      </c>
      <c r="AG320" s="167">
        <f t="shared" si="56"/>
        <v>0</v>
      </c>
      <c r="AH320" s="167">
        <f t="shared" si="57"/>
        <v>0</v>
      </c>
      <c r="AI320" s="167">
        <f t="shared" si="58"/>
        <v>0</v>
      </c>
      <c r="AJ320" s="167">
        <f t="shared" si="59"/>
        <v>0</v>
      </c>
      <c r="AK320" s="567"/>
      <c r="AL320" s="567"/>
      <c r="AM320" s="168"/>
    </row>
    <row r="321" spans="1:39" s="169" customFormat="1" hidden="1">
      <c r="A321" s="20">
        <v>317</v>
      </c>
      <c r="B321" s="560" t="str">
        <f t="shared" si="60"/>
        <v>Альянс</v>
      </c>
      <c r="C321" s="561" t="s">
        <v>695</v>
      </c>
      <c r="D321" s="905"/>
      <c r="E321" s="905"/>
      <c r="F321" s="933"/>
      <c r="G321" s="562" t="str">
        <f>IF(H321='Категорія витрат'!$B$2,'Категорія витрат'!$A$2,IF(H321='Категорія витрат'!$B$3,'Категорія витрат'!$A$3,IF(H321='Категорія витрат'!$B$4,'Категорія витрат'!$A$4,IF(H321='Категорія витрат'!$B$5,'Категорія витрат'!$A$5,IF(H321='Категорія витрат'!$B$6,'Категорія витрат'!$A$6,IF(H321='Категорія витрат'!$B$7,'Категорія витрат'!$A$7,IF(H321='Категорія витрат'!$B$8,'Категорія витрат'!$A$8,IF(H321='Категорія витрат'!$B$9,'Категорія витрат'!$A$9,IF(H321='Категорія витрат'!$B$10,'Категорія витрат'!$A$10,IF(H321='Категорія витрат'!$B$11,'Категорія витрат'!$A$11,IF(H321='Категорія витрат'!$B$12,'Категорія витрат'!$A$12,IF(H321='Категорія витрат'!$B$13,'Категорія витрат'!$A$13,IF(H321='Категорія витрат'!$B$14,'Категорія витрат'!$A$14,IF(H321='Категорія витрат'!$B$15,'Категорія витрат'!$A$15,IF(H321='Категорія витрат'!$B$16,'Категорія витрат'!$A$16,IF(H321='Категорія витрат'!$B$17,'Категорія витрат'!$A$17,IF(H321='Категорія витрат'!$B$18,'Категорія витрат'!$A$18,IF(H321='Категорія витрат'!$B$19,'Категорія витрат'!$A$19,IF(H321='Категорія витрат'!$B$20,'Категорія витрат'!$A$20,IF(H321='Категорія витрат'!$B$21,'Категорія витрат'!$A$21,IF(H321='Категорія витрат'!$B$22,'Категорія витрат'!$A$22,IF(H321='Категорія витрат'!$B$23,'Категорія витрат'!$A$23,IF(H321='Категорія витрат'!$B$24,'Категорія витрат'!$A$24,IF(H321='Категорія витрат'!$B$25,'Категорія витрат'!$A$25,IF(H321='Категорія витрат'!$B$26,'Категорія витрат'!$A$26,IF(H321='Категорія витрат'!$B$27,'Категорія витрат'!$A$27,IF(H321='Категорія витрат'!$B$28,'Категорія витрат'!$A$28,IF(H321='Категорія витрат'!$B$29,'Категорія витрат'!$A$29,IF(H321='Категорія витрат'!$B$30,'Категорія витрат'!$A$30,IF(H321='Категорія витрат'!$B$31,'Категорія витрат'!$A$31,""))))))))))))))))))))))))))))))</f>
        <v/>
      </c>
      <c r="H321" s="837"/>
      <c r="I321" s="568"/>
      <c r="J321" s="71"/>
      <c r="K321" s="166">
        <f t="shared" si="61"/>
        <v>0</v>
      </c>
      <c r="L321" s="563"/>
      <c r="M321" s="564"/>
      <c r="N321" s="71">
        <f t="shared" si="62"/>
        <v>0</v>
      </c>
      <c r="O321" s="835">
        <f>IF(I321='Категорія витрат'!$G$2,ROUND(N321*0.22,2),IF(I321='Категорія витрат'!$G$4,ROUND(N321*0.22,2),IF(I321='Категорія витрат'!$G$5,ROUND(N321*0.22,2),IF(I321='Категорія витрат'!$G$3,ROUND(N321*0.0841,2),0))))</f>
        <v>0</v>
      </c>
      <c r="P321" s="565">
        <f t="shared" si="63"/>
        <v>0</v>
      </c>
      <c r="Q321" s="567"/>
      <c r="R321" s="567"/>
      <c r="S321" s="567"/>
      <c r="T321" s="567"/>
      <c r="U321" s="567"/>
      <c r="V321" s="567"/>
      <c r="W321" s="567"/>
      <c r="X321" s="567"/>
      <c r="Y321" s="567"/>
      <c r="Z321" s="567"/>
      <c r="AA321" s="567"/>
      <c r="AB321" s="567"/>
      <c r="AC321" s="167">
        <f t="shared" si="52"/>
        <v>0</v>
      </c>
      <c r="AD321" s="167">
        <f t="shared" si="53"/>
        <v>0</v>
      </c>
      <c r="AE321" s="167">
        <f t="shared" si="54"/>
        <v>0</v>
      </c>
      <c r="AF321" s="167">
        <f t="shared" si="55"/>
        <v>0</v>
      </c>
      <c r="AG321" s="167">
        <f t="shared" si="56"/>
        <v>0</v>
      </c>
      <c r="AH321" s="167">
        <f t="shared" si="57"/>
        <v>0</v>
      </c>
      <c r="AI321" s="167">
        <f t="shared" si="58"/>
        <v>0</v>
      </c>
      <c r="AJ321" s="167">
        <f t="shared" si="59"/>
        <v>0</v>
      </c>
      <c r="AK321" s="567"/>
      <c r="AL321" s="567"/>
      <c r="AM321" s="168"/>
    </row>
    <row r="322" spans="1:39" s="169" customFormat="1" hidden="1">
      <c r="A322" s="20">
        <v>318</v>
      </c>
      <c r="B322" s="560" t="str">
        <f t="shared" si="60"/>
        <v>Альянс</v>
      </c>
      <c r="C322" s="561" t="s">
        <v>695</v>
      </c>
      <c r="D322" s="905"/>
      <c r="E322" s="905"/>
      <c r="F322" s="933"/>
      <c r="G322" s="562" t="str">
        <f>IF(H322='Категорія витрат'!$B$2,'Категорія витрат'!$A$2,IF(H322='Категорія витрат'!$B$3,'Категорія витрат'!$A$3,IF(H322='Категорія витрат'!$B$4,'Категорія витрат'!$A$4,IF(H322='Категорія витрат'!$B$5,'Категорія витрат'!$A$5,IF(H322='Категорія витрат'!$B$6,'Категорія витрат'!$A$6,IF(H322='Категорія витрат'!$B$7,'Категорія витрат'!$A$7,IF(H322='Категорія витрат'!$B$8,'Категорія витрат'!$A$8,IF(H322='Категорія витрат'!$B$9,'Категорія витрат'!$A$9,IF(H322='Категорія витрат'!$B$10,'Категорія витрат'!$A$10,IF(H322='Категорія витрат'!$B$11,'Категорія витрат'!$A$11,IF(H322='Категорія витрат'!$B$12,'Категорія витрат'!$A$12,IF(H322='Категорія витрат'!$B$13,'Категорія витрат'!$A$13,IF(H322='Категорія витрат'!$B$14,'Категорія витрат'!$A$14,IF(H322='Категорія витрат'!$B$15,'Категорія витрат'!$A$15,IF(H322='Категорія витрат'!$B$16,'Категорія витрат'!$A$16,IF(H322='Категорія витрат'!$B$17,'Категорія витрат'!$A$17,IF(H322='Категорія витрат'!$B$18,'Категорія витрат'!$A$18,IF(H322='Категорія витрат'!$B$19,'Категорія витрат'!$A$19,IF(H322='Категорія витрат'!$B$20,'Категорія витрат'!$A$20,IF(H322='Категорія витрат'!$B$21,'Категорія витрат'!$A$21,IF(H322='Категорія витрат'!$B$22,'Категорія витрат'!$A$22,IF(H322='Категорія витрат'!$B$23,'Категорія витрат'!$A$23,IF(H322='Категорія витрат'!$B$24,'Категорія витрат'!$A$24,IF(H322='Категорія витрат'!$B$25,'Категорія витрат'!$A$25,IF(H322='Категорія витрат'!$B$26,'Категорія витрат'!$A$26,IF(H322='Категорія витрат'!$B$27,'Категорія витрат'!$A$27,IF(H322='Категорія витрат'!$B$28,'Категорія витрат'!$A$28,IF(H322='Категорія витрат'!$B$29,'Категорія витрат'!$A$29,IF(H322='Категорія витрат'!$B$30,'Категорія витрат'!$A$30,IF(H322='Категорія витрат'!$B$31,'Категорія витрат'!$A$31,""))))))))))))))))))))))))))))))</f>
        <v/>
      </c>
      <c r="H322" s="837"/>
      <c r="I322" s="568"/>
      <c r="J322" s="71"/>
      <c r="K322" s="166">
        <f t="shared" si="61"/>
        <v>0</v>
      </c>
      <c r="L322" s="563"/>
      <c r="M322" s="564"/>
      <c r="N322" s="71">
        <f t="shared" si="62"/>
        <v>0</v>
      </c>
      <c r="O322" s="835">
        <f>IF(I322='Категорія витрат'!$G$2,ROUND(N322*0.22,2),IF(I322='Категорія витрат'!$G$4,ROUND(N322*0.22,2),IF(I322='Категорія витрат'!$G$5,ROUND(N322*0.22,2),IF(I322='Категорія витрат'!$G$3,ROUND(N322*0.0841,2),0))))</f>
        <v>0</v>
      </c>
      <c r="P322" s="565">
        <f t="shared" si="63"/>
        <v>0</v>
      </c>
      <c r="Q322" s="567"/>
      <c r="R322" s="567"/>
      <c r="S322" s="567"/>
      <c r="T322" s="567"/>
      <c r="U322" s="567"/>
      <c r="V322" s="567"/>
      <c r="W322" s="567"/>
      <c r="X322" s="567"/>
      <c r="Y322" s="567"/>
      <c r="Z322" s="567"/>
      <c r="AA322" s="567"/>
      <c r="AB322" s="567"/>
      <c r="AC322" s="167">
        <f t="shared" si="52"/>
        <v>0</v>
      </c>
      <c r="AD322" s="167">
        <f t="shared" si="53"/>
        <v>0</v>
      </c>
      <c r="AE322" s="167">
        <f t="shared" si="54"/>
        <v>0</v>
      </c>
      <c r="AF322" s="167">
        <f t="shared" si="55"/>
        <v>0</v>
      </c>
      <c r="AG322" s="167">
        <f t="shared" si="56"/>
        <v>0</v>
      </c>
      <c r="AH322" s="167">
        <f t="shared" si="57"/>
        <v>0</v>
      </c>
      <c r="AI322" s="167">
        <f t="shared" si="58"/>
        <v>0</v>
      </c>
      <c r="AJ322" s="167">
        <f t="shared" si="59"/>
        <v>0</v>
      </c>
      <c r="AK322" s="567"/>
      <c r="AL322" s="567"/>
      <c r="AM322" s="168"/>
    </row>
    <row r="323" spans="1:39" s="169" customFormat="1" hidden="1">
      <c r="A323" s="20">
        <v>319</v>
      </c>
      <c r="B323" s="560" t="str">
        <f t="shared" si="60"/>
        <v>Альянс</v>
      </c>
      <c r="C323" s="561" t="s">
        <v>695</v>
      </c>
      <c r="D323" s="905"/>
      <c r="E323" s="905"/>
      <c r="F323" s="933"/>
      <c r="G323" s="562" t="str">
        <f>IF(H323='Категорія витрат'!$B$2,'Категорія витрат'!$A$2,IF(H323='Категорія витрат'!$B$3,'Категорія витрат'!$A$3,IF(H323='Категорія витрат'!$B$4,'Категорія витрат'!$A$4,IF(H323='Категорія витрат'!$B$5,'Категорія витрат'!$A$5,IF(H323='Категорія витрат'!$B$6,'Категорія витрат'!$A$6,IF(H323='Категорія витрат'!$B$7,'Категорія витрат'!$A$7,IF(H323='Категорія витрат'!$B$8,'Категорія витрат'!$A$8,IF(H323='Категорія витрат'!$B$9,'Категорія витрат'!$A$9,IF(H323='Категорія витрат'!$B$10,'Категорія витрат'!$A$10,IF(H323='Категорія витрат'!$B$11,'Категорія витрат'!$A$11,IF(H323='Категорія витрат'!$B$12,'Категорія витрат'!$A$12,IF(H323='Категорія витрат'!$B$13,'Категорія витрат'!$A$13,IF(H323='Категорія витрат'!$B$14,'Категорія витрат'!$A$14,IF(H323='Категорія витрат'!$B$15,'Категорія витрат'!$A$15,IF(H323='Категорія витрат'!$B$16,'Категорія витрат'!$A$16,IF(H323='Категорія витрат'!$B$17,'Категорія витрат'!$A$17,IF(H323='Категорія витрат'!$B$18,'Категорія витрат'!$A$18,IF(H323='Категорія витрат'!$B$19,'Категорія витрат'!$A$19,IF(H323='Категорія витрат'!$B$20,'Категорія витрат'!$A$20,IF(H323='Категорія витрат'!$B$21,'Категорія витрат'!$A$21,IF(H323='Категорія витрат'!$B$22,'Категорія витрат'!$A$22,IF(H323='Категорія витрат'!$B$23,'Категорія витрат'!$A$23,IF(H323='Категорія витрат'!$B$24,'Категорія витрат'!$A$24,IF(H323='Категорія витрат'!$B$25,'Категорія витрат'!$A$25,IF(H323='Категорія витрат'!$B$26,'Категорія витрат'!$A$26,IF(H323='Категорія витрат'!$B$27,'Категорія витрат'!$A$27,IF(H323='Категорія витрат'!$B$28,'Категорія витрат'!$A$28,IF(H323='Категорія витрат'!$B$29,'Категорія витрат'!$A$29,IF(H323='Категорія витрат'!$B$30,'Категорія витрат'!$A$30,IF(H323='Категорія витрат'!$B$31,'Категорія витрат'!$A$31,""))))))))))))))))))))))))))))))</f>
        <v/>
      </c>
      <c r="H323" s="837"/>
      <c r="I323" s="568"/>
      <c r="J323" s="71"/>
      <c r="K323" s="166">
        <f t="shared" si="61"/>
        <v>0</v>
      </c>
      <c r="L323" s="563"/>
      <c r="M323" s="564"/>
      <c r="N323" s="71">
        <f t="shared" si="62"/>
        <v>0</v>
      </c>
      <c r="O323" s="835">
        <f>IF(I323='Категорія витрат'!$G$2,ROUND(N323*0.22,2),IF(I323='Категорія витрат'!$G$4,ROUND(N323*0.22,2),IF(I323='Категорія витрат'!$G$5,ROUND(N323*0.22,2),IF(I323='Категорія витрат'!$G$3,ROUND(N323*0.0841,2),0))))</f>
        <v>0</v>
      </c>
      <c r="P323" s="565">
        <f t="shared" si="63"/>
        <v>0</v>
      </c>
      <c r="Q323" s="567"/>
      <c r="R323" s="567"/>
      <c r="S323" s="567"/>
      <c r="T323" s="567"/>
      <c r="U323" s="567"/>
      <c r="V323" s="567"/>
      <c r="W323" s="567"/>
      <c r="X323" s="567"/>
      <c r="Y323" s="567"/>
      <c r="Z323" s="567"/>
      <c r="AA323" s="567"/>
      <c r="AB323" s="567"/>
      <c r="AC323" s="167">
        <f t="shared" si="52"/>
        <v>0</v>
      </c>
      <c r="AD323" s="167">
        <f t="shared" si="53"/>
        <v>0</v>
      </c>
      <c r="AE323" s="167">
        <f t="shared" si="54"/>
        <v>0</v>
      </c>
      <c r="AF323" s="167">
        <f t="shared" si="55"/>
        <v>0</v>
      </c>
      <c r="AG323" s="167">
        <f t="shared" si="56"/>
        <v>0</v>
      </c>
      <c r="AH323" s="167">
        <f t="shared" si="57"/>
        <v>0</v>
      </c>
      <c r="AI323" s="167">
        <f t="shared" si="58"/>
        <v>0</v>
      </c>
      <c r="AJ323" s="167">
        <f t="shared" si="59"/>
        <v>0</v>
      </c>
      <c r="AK323" s="567"/>
      <c r="AL323" s="567"/>
      <c r="AM323" s="168"/>
    </row>
    <row r="324" spans="1:39" s="169" customFormat="1" hidden="1">
      <c r="A324" s="20">
        <v>320</v>
      </c>
      <c r="B324" s="560" t="str">
        <f t="shared" si="60"/>
        <v>Альянс</v>
      </c>
      <c r="C324" s="561" t="s">
        <v>695</v>
      </c>
      <c r="D324" s="905"/>
      <c r="E324" s="905"/>
      <c r="F324" s="933"/>
      <c r="G324" s="562" t="str">
        <f>IF(H324='Категорія витрат'!$B$2,'Категорія витрат'!$A$2,IF(H324='Категорія витрат'!$B$3,'Категорія витрат'!$A$3,IF(H324='Категорія витрат'!$B$4,'Категорія витрат'!$A$4,IF(H324='Категорія витрат'!$B$5,'Категорія витрат'!$A$5,IF(H324='Категорія витрат'!$B$6,'Категорія витрат'!$A$6,IF(H324='Категорія витрат'!$B$7,'Категорія витрат'!$A$7,IF(H324='Категорія витрат'!$B$8,'Категорія витрат'!$A$8,IF(H324='Категорія витрат'!$B$9,'Категорія витрат'!$A$9,IF(H324='Категорія витрат'!$B$10,'Категорія витрат'!$A$10,IF(H324='Категорія витрат'!$B$11,'Категорія витрат'!$A$11,IF(H324='Категорія витрат'!$B$12,'Категорія витрат'!$A$12,IF(H324='Категорія витрат'!$B$13,'Категорія витрат'!$A$13,IF(H324='Категорія витрат'!$B$14,'Категорія витрат'!$A$14,IF(H324='Категорія витрат'!$B$15,'Категорія витрат'!$A$15,IF(H324='Категорія витрат'!$B$16,'Категорія витрат'!$A$16,IF(H324='Категорія витрат'!$B$17,'Категорія витрат'!$A$17,IF(H324='Категорія витрат'!$B$18,'Категорія витрат'!$A$18,IF(H324='Категорія витрат'!$B$19,'Категорія витрат'!$A$19,IF(H324='Категорія витрат'!$B$20,'Категорія витрат'!$A$20,IF(H324='Категорія витрат'!$B$21,'Категорія витрат'!$A$21,IF(H324='Категорія витрат'!$B$22,'Категорія витрат'!$A$22,IF(H324='Категорія витрат'!$B$23,'Категорія витрат'!$A$23,IF(H324='Категорія витрат'!$B$24,'Категорія витрат'!$A$24,IF(H324='Категорія витрат'!$B$25,'Категорія витрат'!$A$25,IF(H324='Категорія витрат'!$B$26,'Категорія витрат'!$A$26,IF(H324='Категорія витрат'!$B$27,'Категорія витрат'!$A$27,IF(H324='Категорія витрат'!$B$28,'Категорія витрат'!$A$28,IF(H324='Категорія витрат'!$B$29,'Категорія витрат'!$A$29,IF(H324='Категорія витрат'!$B$30,'Категорія витрат'!$A$30,IF(H324='Категорія витрат'!$B$31,'Категорія витрат'!$A$31,""))))))))))))))))))))))))))))))</f>
        <v/>
      </c>
      <c r="H324" s="837"/>
      <c r="I324" s="568"/>
      <c r="J324" s="71"/>
      <c r="K324" s="166">
        <f t="shared" si="61"/>
        <v>0</v>
      </c>
      <c r="L324" s="563"/>
      <c r="M324" s="564"/>
      <c r="N324" s="71">
        <f t="shared" si="62"/>
        <v>0</v>
      </c>
      <c r="O324" s="835">
        <f>IF(I324='Категорія витрат'!$G$2,ROUND(N324*0.22,2),IF(I324='Категорія витрат'!$G$4,ROUND(N324*0.22,2),IF(I324='Категорія витрат'!$G$5,ROUND(N324*0.22,2),IF(I324='Категорія витрат'!$G$3,ROUND(N324*0.0841,2),0))))</f>
        <v>0</v>
      </c>
      <c r="P324" s="565">
        <f t="shared" si="63"/>
        <v>0</v>
      </c>
      <c r="Q324" s="567"/>
      <c r="R324" s="567"/>
      <c r="S324" s="567"/>
      <c r="T324" s="567"/>
      <c r="U324" s="567"/>
      <c r="V324" s="567"/>
      <c r="W324" s="567"/>
      <c r="X324" s="567"/>
      <c r="Y324" s="567"/>
      <c r="Z324" s="567"/>
      <c r="AA324" s="567"/>
      <c r="AB324" s="567"/>
      <c r="AC324" s="167">
        <f t="shared" si="52"/>
        <v>0</v>
      </c>
      <c r="AD324" s="167">
        <f t="shared" si="53"/>
        <v>0</v>
      </c>
      <c r="AE324" s="167">
        <f t="shared" si="54"/>
        <v>0</v>
      </c>
      <c r="AF324" s="167">
        <f t="shared" si="55"/>
        <v>0</v>
      </c>
      <c r="AG324" s="167">
        <f t="shared" si="56"/>
        <v>0</v>
      </c>
      <c r="AH324" s="167">
        <f t="shared" si="57"/>
        <v>0</v>
      </c>
      <c r="AI324" s="167">
        <f t="shared" si="58"/>
        <v>0</v>
      </c>
      <c r="AJ324" s="167">
        <f t="shared" si="59"/>
        <v>0</v>
      </c>
      <c r="AK324" s="567"/>
      <c r="AL324" s="567"/>
      <c r="AM324" s="168"/>
    </row>
    <row r="325" spans="1:39" s="169" customFormat="1" hidden="1">
      <c r="A325" s="20">
        <v>321</v>
      </c>
      <c r="B325" s="560" t="str">
        <f t="shared" si="60"/>
        <v>Альянс</v>
      </c>
      <c r="C325" s="561" t="s">
        <v>695</v>
      </c>
      <c r="D325" s="905"/>
      <c r="E325" s="905"/>
      <c r="F325" s="933"/>
      <c r="G325" s="562" t="str">
        <f>IF(H325='Категорія витрат'!$B$2,'Категорія витрат'!$A$2,IF(H325='Категорія витрат'!$B$3,'Категорія витрат'!$A$3,IF(H325='Категорія витрат'!$B$4,'Категорія витрат'!$A$4,IF(H325='Категорія витрат'!$B$5,'Категорія витрат'!$A$5,IF(H325='Категорія витрат'!$B$6,'Категорія витрат'!$A$6,IF(H325='Категорія витрат'!$B$7,'Категорія витрат'!$A$7,IF(H325='Категорія витрат'!$B$8,'Категорія витрат'!$A$8,IF(H325='Категорія витрат'!$B$9,'Категорія витрат'!$A$9,IF(H325='Категорія витрат'!$B$10,'Категорія витрат'!$A$10,IF(H325='Категорія витрат'!$B$11,'Категорія витрат'!$A$11,IF(H325='Категорія витрат'!$B$12,'Категорія витрат'!$A$12,IF(H325='Категорія витрат'!$B$13,'Категорія витрат'!$A$13,IF(H325='Категорія витрат'!$B$14,'Категорія витрат'!$A$14,IF(H325='Категорія витрат'!$B$15,'Категорія витрат'!$A$15,IF(H325='Категорія витрат'!$B$16,'Категорія витрат'!$A$16,IF(H325='Категорія витрат'!$B$17,'Категорія витрат'!$A$17,IF(H325='Категорія витрат'!$B$18,'Категорія витрат'!$A$18,IF(H325='Категорія витрат'!$B$19,'Категорія витрат'!$A$19,IF(H325='Категорія витрат'!$B$20,'Категорія витрат'!$A$20,IF(H325='Категорія витрат'!$B$21,'Категорія витрат'!$A$21,IF(H325='Категорія витрат'!$B$22,'Категорія витрат'!$A$22,IF(H325='Категорія витрат'!$B$23,'Категорія витрат'!$A$23,IF(H325='Категорія витрат'!$B$24,'Категорія витрат'!$A$24,IF(H325='Категорія витрат'!$B$25,'Категорія витрат'!$A$25,IF(H325='Категорія витрат'!$B$26,'Категорія витрат'!$A$26,IF(H325='Категорія витрат'!$B$27,'Категорія витрат'!$A$27,IF(H325='Категорія витрат'!$B$28,'Категорія витрат'!$A$28,IF(H325='Категорія витрат'!$B$29,'Категорія витрат'!$A$29,IF(H325='Категорія витрат'!$B$30,'Категорія витрат'!$A$30,IF(H325='Категорія витрат'!$B$31,'Категорія витрат'!$A$31,""))))))))))))))))))))))))))))))</f>
        <v/>
      </c>
      <c r="H325" s="837"/>
      <c r="I325" s="568"/>
      <c r="J325" s="71"/>
      <c r="K325" s="166">
        <f t="shared" si="61"/>
        <v>0</v>
      </c>
      <c r="L325" s="563"/>
      <c r="M325" s="564"/>
      <c r="N325" s="71">
        <f t="shared" si="62"/>
        <v>0</v>
      </c>
      <c r="O325" s="835">
        <f>IF(I325='Категорія витрат'!$G$2,ROUND(N325*0.22,2),IF(I325='Категорія витрат'!$G$4,ROUND(N325*0.22,2),IF(I325='Категорія витрат'!$G$5,ROUND(N325*0.22,2),IF(I325='Категорія витрат'!$G$3,ROUND(N325*0.0841,2),0))))</f>
        <v>0</v>
      </c>
      <c r="P325" s="565">
        <f t="shared" si="63"/>
        <v>0</v>
      </c>
      <c r="Q325" s="567"/>
      <c r="R325" s="567"/>
      <c r="S325" s="567"/>
      <c r="T325" s="567"/>
      <c r="U325" s="567"/>
      <c r="V325" s="567"/>
      <c r="W325" s="567"/>
      <c r="X325" s="567"/>
      <c r="Y325" s="567"/>
      <c r="Z325" s="567"/>
      <c r="AA325" s="567"/>
      <c r="AB325" s="567"/>
      <c r="AC325" s="167">
        <f t="shared" ref="AC325:AC388" si="64">(N325+O325)*AG325</f>
        <v>0</v>
      </c>
      <c r="AD325" s="167">
        <f t="shared" ref="AD325:AD388" si="65">(N325+O325)*AH325</f>
        <v>0</v>
      </c>
      <c r="AE325" s="167">
        <f t="shared" ref="AE325:AE388" si="66">(N325+O325)*AI325</f>
        <v>0</v>
      </c>
      <c r="AF325" s="167">
        <f t="shared" ref="AF325:AF388" si="67">(N325+O325)*AJ325</f>
        <v>0</v>
      </c>
      <c r="AG325" s="167">
        <f t="shared" ref="AG325:AG388" si="68">Q325+R325+S325</f>
        <v>0</v>
      </c>
      <c r="AH325" s="167">
        <f t="shared" ref="AH325:AH388" si="69">T325+U325+V325</f>
        <v>0</v>
      </c>
      <c r="AI325" s="167">
        <f t="shared" ref="AI325:AI388" si="70">W325+X325+Y325</f>
        <v>0</v>
      </c>
      <c r="AJ325" s="167">
        <f t="shared" ref="AJ325:AJ388" si="71">Z325+AA325+AB325</f>
        <v>0</v>
      </c>
      <c r="AK325" s="567"/>
      <c r="AL325" s="567"/>
      <c r="AM325" s="168"/>
    </row>
    <row r="326" spans="1:39" s="169" customFormat="1" hidden="1">
      <c r="A326" s="20">
        <v>322</v>
      </c>
      <c r="B326" s="560" t="str">
        <f t="shared" si="60"/>
        <v>Альянс</v>
      </c>
      <c r="C326" s="561" t="s">
        <v>695</v>
      </c>
      <c r="D326" s="905"/>
      <c r="E326" s="905"/>
      <c r="F326" s="933"/>
      <c r="G326" s="562" t="str">
        <f>IF(H326='Категорія витрат'!$B$2,'Категорія витрат'!$A$2,IF(H326='Категорія витрат'!$B$3,'Категорія витрат'!$A$3,IF(H326='Категорія витрат'!$B$4,'Категорія витрат'!$A$4,IF(H326='Категорія витрат'!$B$5,'Категорія витрат'!$A$5,IF(H326='Категорія витрат'!$B$6,'Категорія витрат'!$A$6,IF(H326='Категорія витрат'!$B$7,'Категорія витрат'!$A$7,IF(H326='Категорія витрат'!$B$8,'Категорія витрат'!$A$8,IF(H326='Категорія витрат'!$B$9,'Категорія витрат'!$A$9,IF(H326='Категорія витрат'!$B$10,'Категорія витрат'!$A$10,IF(H326='Категорія витрат'!$B$11,'Категорія витрат'!$A$11,IF(H326='Категорія витрат'!$B$12,'Категорія витрат'!$A$12,IF(H326='Категорія витрат'!$B$13,'Категорія витрат'!$A$13,IF(H326='Категорія витрат'!$B$14,'Категорія витрат'!$A$14,IF(H326='Категорія витрат'!$B$15,'Категорія витрат'!$A$15,IF(H326='Категорія витрат'!$B$16,'Категорія витрат'!$A$16,IF(H326='Категорія витрат'!$B$17,'Категорія витрат'!$A$17,IF(H326='Категорія витрат'!$B$18,'Категорія витрат'!$A$18,IF(H326='Категорія витрат'!$B$19,'Категорія витрат'!$A$19,IF(H326='Категорія витрат'!$B$20,'Категорія витрат'!$A$20,IF(H326='Категорія витрат'!$B$21,'Категорія витрат'!$A$21,IF(H326='Категорія витрат'!$B$22,'Категорія витрат'!$A$22,IF(H326='Категорія витрат'!$B$23,'Категорія витрат'!$A$23,IF(H326='Категорія витрат'!$B$24,'Категорія витрат'!$A$24,IF(H326='Категорія витрат'!$B$25,'Категорія витрат'!$A$25,IF(H326='Категорія витрат'!$B$26,'Категорія витрат'!$A$26,IF(H326='Категорія витрат'!$B$27,'Категорія витрат'!$A$27,IF(H326='Категорія витрат'!$B$28,'Категорія витрат'!$A$28,IF(H326='Категорія витрат'!$B$29,'Категорія витрат'!$A$29,IF(H326='Категорія витрат'!$B$30,'Категорія витрат'!$A$30,IF(H326='Категорія витрат'!$B$31,'Категорія витрат'!$A$31,""))))))))))))))))))))))))))))))</f>
        <v/>
      </c>
      <c r="H326" s="837"/>
      <c r="I326" s="568"/>
      <c r="J326" s="71"/>
      <c r="K326" s="166">
        <f t="shared" si="61"/>
        <v>0</v>
      </c>
      <c r="L326" s="563"/>
      <c r="M326" s="564"/>
      <c r="N326" s="71">
        <f t="shared" si="62"/>
        <v>0</v>
      </c>
      <c r="O326" s="835">
        <f>IF(I326='Категорія витрат'!$G$2,ROUND(N326*0.22,2),IF(I326='Категорія витрат'!$G$4,ROUND(N326*0.22,2),IF(I326='Категорія витрат'!$G$5,ROUND(N326*0.22,2),IF(I326='Категорія витрат'!$G$3,ROUND(N326*0.0841,2),0))))</f>
        <v>0</v>
      </c>
      <c r="P326" s="565">
        <f t="shared" si="63"/>
        <v>0</v>
      </c>
      <c r="Q326" s="567"/>
      <c r="R326" s="567"/>
      <c r="S326" s="567"/>
      <c r="T326" s="567"/>
      <c r="U326" s="567"/>
      <c r="V326" s="567"/>
      <c r="W326" s="567"/>
      <c r="X326" s="567"/>
      <c r="Y326" s="567"/>
      <c r="Z326" s="567"/>
      <c r="AA326" s="567"/>
      <c r="AB326" s="567"/>
      <c r="AC326" s="167">
        <f t="shared" si="64"/>
        <v>0</v>
      </c>
      <c r="AD326" s="167">
        <f t="shared" si="65"/>
        <v>0</v>
      </c>
      <c r="AE326" s="167">
        <f t="shared" si="66"/>
        <v>0</v>
      </c>
      <c r="AF326" s="167">
        <f t="shared" si="67"/>
        <v>0</v>
      </c>
      <c r="AG326" s="167">
        <f t="shared" si="68"/>
        <v>0</v>
      </c>
      <c r="AH326" s="167">
        <f t="shared" si="69"/>
        <v>0</v>
      </c>
      <c r="AI326" s="167">
        <f t="shared" si="70"/>
        <v>0</v>
      </c>
      <c r="AJ326" s="167">
        <f t="shared" si="71"/>
        <v>0</v>
      </c>
      <c r="AK326" s="567"/>
      <c r="AL326" s="567"/>
      <c r="AM326" s="168"/>
    </row>
    <row r="327" spans="1:39" s="169" customFormat="1" hidden="1">
      <c r="A327" s="20">
        <v>323</v>
      </c>
      <c r="B327" s="560" t="str">
        <f t="shared" si="60"/>
        <v>Альянс</v>
      </c>
      <c r="C327" s="561" t="s">
        <v>695</v>
      </c>
      <c r="D327" s="905"/>
      <c r="E327" s="905"/>
      <c r="F327" s="933"/>
      <c r="G327" s="562" t="str">
        <f>IF(H327='Категорія витрат'!$B$2,'Категорія витрат'!$A$2,IF(H327='Категорія витрат'!$B$3,'Категорія витрат'!$A$3,IF(H327='Категорія витрат'!$B$4,'Категорія витрат'!$A$4,IF(H327='Категорія витрат'!$B$5,'Категорія витрат'!$A$5,IF(H327='Категорія витрат'!$B$6,'Категорія витрат'!$A$6,IF(H327='Категорія витрат'!$B$7,'Категорія витрат'!$A$7,IF(H327='Категорія витрат'!$B$8,'Категорія витрат'!$A$8,IF(H327='Категорія витрат'!$B$9,'Категорія витрат'!$A$9,IF(H327='Категорія витрат'!$B$10,'Категорія витрат'!$A$10,IF(H327='Категорія витрат'!$B$11,'Категорія витрат'!$A$11,IF(H327='Категорія витрат'!$B$12,'Категорія витрат'!$A$12,IF(H327='Категорія витрат'!$B$13,'Категорія витрат'!$A$13,IF(H327='Категорія витрат'!$B$14,'Категорія витрат'!$A$14,IF(H327='Категорія витрат'!$B$15,'Категорія витрат'!$A$15,IF(H327='Категорія витрат'!$B$16,'Категорія витрат'!$A$16,IF(H327='Категорія витрат'!$B$17,'Категорія витрат'!$A$17,IF(H327='Категорія витрат'!$B$18,'Категорія витрат'!$A$18,IF(H327='Категорія витрат'!$B$19,'Категорія витрат'!$A$19,IF(H327='Категорія витрат'!$B$20,'Категорія витрат'!$A$20,IF(H327='Категорія витрат'!$B$21,'Категорія витрат'!$A$21,IF(H327='Категорія витрат'!$B$22,'Категорія витрат'!$A$22,IF(H327='Категорія витрат'!$B$23,'Категорія витрат'!$A$23,IF(H327='Категорія витрат'!$B$24,'Категорія витрат'!$A$24,IF(H327='Категорія витрат'!$B$25,'Категорія витрат'!$A$25,IF(H327='Категорія витрат'!$B$26,'Категорія витрат'!$A$26,IF(H327='Категорія витрат'!$B$27,'Категорія витрат'!$A$27,IF(H327='Категорія витрат'!$B$28,'Категорія витрат'!$A$28,IF(H327='Категорія витрат'!$B$29,'Категорія витрат'!$A$29,IF(H327='Категорія витрат'!$B$30,'Категорія витрат'!$A$30,IF(H327='Категорія витрат'!$B$31,'Категорія витрат'!$A$31,""))))))))))))))))))))))))))))))</f>
        <v/>
      </c>
      <c r="H327" s="837"/>
      <c r="I327" s="568"/>
      <c r="J327" s="71"/>
      <c r="K327" s="166">
        <f t="shared" si="61"/>
        <v>0</v>
      </c>
      <c r="L327" s="563"/>
      <c r="M327" s="564"/>
      <c r="N327" s="71">
        <f t="shared" si="62"/>
        <v>0</v>
      </c>
      <c r="O327" s="835">
        <f>IF(I327='Категорія витрат'!$G$2,ROUND(N327*0.22,2),IF(I327='Категорія витрат'!$G$4,ROUND(N327*0.22,2),IF(I327='Категорія витрат'!$G$5,ROUND(N327*0.22,2),IF(I327='Категорія витрат'!$G$3,ROUND(N327*0.0841,2),0))))</f>
        <v>0</v>
      </c>
      <c r="P327" s="565">
        <f t="shared" si="63"/>
        <v>0</v>
      </c>
      <c r="Q327" s="567"/>
      <c r="R327" s="567"/>
      <c r="S327" s="567"/>
      <c r="T327" s="567"/>
      <c r="U327" s="567"/>
      <c r="V327" s="567"/>
      <c r="W327" s="567"/>
      <c r="X327" s="567"/>
      <c r="Y327" s="567"/>
      <c r="Z327" s="567"/>
      <c r="AA327" s="567"/>
      <c r="AB327" s="567"/>
      <c r="AC327" s="167">
        <f t="shared" si="64"/>
        <v>0</v>
      </c>
      <c r="AD327" s="167">
        <f t="shared" si="65"/>
        <v>0</v>
      </c>
      <c r="AE327" s="167">
        <f t="shared" si="66"/>
        <v>0</v>
      </c>
      <c r="AF327" s="167">
        <f t="shared" si="67"/>
        <v>0</v>
      </c>
      <c r="AG327" s="167">
        <f t="shared" si="68"/>
        <v>0</v>
      </c>
      <c r="AH327" s="167">
        <f t="shared" si="69"/>
        <v>0</v>
      </c>
      <c r="AI327" s="167">
        <f t="shared" si="70"/>
        <v>0</v>
      </c>
      <c r="AJ327" s="167">
        <f t="shared" si="71"/>
        <v>0</v>
      </c>
      <c r="AK327" s="567"/>
      <c r="AL327" s="567"/>
      <c r="AM327" s="168"/>
    </row>
    <row r="328" spans="1:39" s="169" customFormat="1" hidden="1">
      <c r="A328" s="20">
        <v>324</v>
      </c>
      <c r="B328" s="560" t="str">
        <f t="shared" si="60"/>
        <v>Альянс</v>
      </c>
      <c r="C328" s="561" t="s">
        <v>695</v>
      </c>
      <c r="D328" s="905"/>
      <c r="E328" s="905"/>
      <c r="F328" s="933"/>
      <c r="G328" s="562" t="str">
        <f>IF(H328='Категорія витрат'!$B$2,'Категорія витрат'!$A$2,IF(H328='Категорія витрат'!$B$3,'Категорія витрат'!$A$3,IF(H328='Категорія витрат'!$B$4,'Категорія витрат'!$A$4,IF(H328='Категорія витрат'!$B$5,'Категорія витрат'!$A$5,IF(H328='Категорія витрат'!$B$6,'Категорія витрат'!$A$6,IF(H328='Категорія витрат'!$B$7,'Категорія витрат'!$A$7,IF(H328='Категорія витрат'!$B$8,'Категорія витрат'!$A$8,IF(H328='Категорія витрат'!$B$9,'Категорія витрат'!$A$9,IF(H328='Категорія витрат'!$B$10,'Категорія витрат'!$A$10,IF(H328='Категорія витрат'!$B$11,'Категорія витрат'!$A$11,IF(H328='Категорія витрат'!$B$12,'Категорія витрат'!$A$12,IF(H328='Категорія витрат'!$B$13,'Категорія витрат'!$A$13,IF(H328='Категорія витрат'!$B$14,'Категорія витрат'!$A$14,IF(H328='Категорія витрат'!$B$15,'Категорія витрат'!$A$15,IF(H328='Категорія витрат'!$B$16,'Категорія витрат'!$A$16,IF(H328='Категорія витрат'!$B$17,'Категорія витрат'!$A$17,IF(H328='Категорія витрат'!$B$18,'Категорія витрат'!$A$18,IF(H328='Категорія витрат'!$B$19,'Категорія витрат'!$A$19,IF(H328='Категорія витрат'!$B$20,'Категорія витрат'!$A$20,IF(H328='Категорія витрат'!$B$21,'Категорія витрат'!$A$21,IF(H328='Категорія витрат'!$B$22,'Категорія витрат'!$A$22,IF(H328='Категорія витрат'!$B$23,'Категорія витрат'!$A$23,IF(H328='Категорія витрат'!$B$24,'Категорія витрат'!$A$24,IF(H328='Категорія витрат'!$B$25,'Категорія витрат'!$A$25,IF(H328='Категорія витрат'!$B$26,'Категорія витрат'!$A$26,IF(H328='Категорія витрат'!$B$27,'Категорія витрат'!$A$27,IF(H328='Категорія витрат'!$B$28,'Категорія витрат'!$A$28,IF(H328='Категорія витрат'!$B$29,'Категорія витрат'!$A$29,IF(H328='Категорія витрат'!$B$30,'Категорія витрат'!$A$30,IF(H328='Категорія витрат'!$B$31,'Категорія витрат'!$A$31,""))))))))))))))))))))))))))))))</f>
        <v/>
      </c>
      <c r="H328" s="837"/>
      <c r="I328" s="568"/>
      <c r="J328" s="71"/>
      <c r="K328" s="166">
        <f t="shared" si="61"/>
        <v>0</v>
      </c>
      <c r="L328" s="563"/>
      <c r="M328" s="564"/>
      <c r="N328" s="71">
        <f t="shared" si="62"/>
        <v>0</v>
      </c>
      <c r="O328" s="835">
        <f>IF(I328='Категорія витрат'!$G$2,ROUND(N328*0.22,2),IF(I328='Категорія витрат'!$G$4,ROUND(N328*0.22,2),IF(I328='Категорія витрат'!$G$5,ROUND(N328*0.22,2),IF(I328='Категорія витрат'!$G$3,ROUND(N328*0.0841,2),0))))</f>
        <v>0</v>
      </c>
      <c r="P328" s="565">
        <f t="shared" si="63"/>
        <v>0</v>
      </c>
      <c r="Q328" s="567"/>
      <c r="R328" s="567"/>
      <c r="S328" s="567"/>
      <c r="T328" s="567"/>
      <c r="U328" s="567"/>
      <c r="V328" s="567"/>
      <c r="W328" s="567"/>
      <c r="X328" s="567"/>
      <c r="Y328" s="567"/>
      <c r="Z328" s="567"/>
      <c r="AA328" s="567"/>
      <c r="AB328" s="567"/>
      <c r="AC328" s="167">
        <f t="shared" si="64"/>
        <v>0</v>
      </c>
      <c r="AD328" s="167">
        <f t="shared" si="65"/>
        <v>0</v>
      </c>
      <c r="AE328" s="167">
        <f t="shared" si="66"/>
        <v>0</v>
      </c>
      <c r="AF328" s="167">
        <f t="shared" si="67"/>
        <v>0</v>
      </c>
      <c r="AG328" s="167">
        <f t="shared" si="68"/>
        <v>0</v>
      </c>
      <c r="AH328" s="167">
        <f t="shared" si="69"/>
        <v>0</v>
      </c>
      <c r="AI328" s="167">
        <f t="shared" si="70"/>
        <v>0</v>
      </c>
      <c r="AJ328" s="167">
        <f t="shared" si="71"/>
        <v>0</v>
      </c>
      <c r="AK328" s="567"/>
      <c r="AL328" s="567"/>
      <c r="AM328" s="168"/>
    </row>
    <row r="329" spans="1:39" s="169" customFormat="1" hidden="1">
      <c r="A329" s="20">
        <v>325</v>
      </c>
      <c r="B329" s="560" t="str">
        <f t="shared" si="60"/>
        <v>Альянс</v>
      </c>
      <c r="C329" s="561" t="s">
        <v>695</v>
      </c>
      <c r="D329" s="905"/>
      <c r="E329" s="905"/>
      <c r="F329" s="933"/>
      <c r="G329" s="562" t="str">
        <f>IF(H329='Категорія витрат'!$B$2,'Категорія витрат'!$A$2,IF(H329='Категорія витрат'!$B$3,'Категорія витрат'!$A$3,IF(H329='Категорія витрат'!$B$4,'Категорія витрат'!$A$4,IF(H329='Категорія витрат'!$B$5,'Категорія витрат'!$A$5,IF(H329='Категорія витрат'!$B$6,'Категорія витрат'!$A$6,IF(H329='Категорія витрат'!$B$7,'Категорія витрат'!$A$7,IF(H329='Категорія витрат'!$B$8,'Категорія витрат'!$A$8,IF(H329='Категорія витрат'!$B$9,'Категорія витрат'!$A$9,IF(H329='Категорія витрат'!$B$10,'Категорія витрат'!$A$10,IF(H329='Категорія витрат'!$B$11,'Категорія витрат'!$A$11,IF(H329='Категорія витрат'!$B$12,'Категорія витрат'!$A$12,IF(H329='Категорія витрат'!$B$13,'Категорія витрат'!$A$13,IF(H329='Категорія витрат'!$B$14,'Категорія витрат'!$A$14,IF(H329='Категорія витрат'!$B$15,'Категорія витрат'!$A$15,IF(H329='Категорія витрат'!$B$16,'Категорія витрат'!$A$16,IF(H329='Категорія витрат'!$B$17,'Категорія витрат'!$A$17,IF(H329='Категорія витрат'!$B$18,'Категорія витрат'!$A$18,IF(H329='Категорія витрат'!$B$19,'Категорія витрат'!$A$19,IF(H329='Категорія витрат'!$B$20,'Категорія витрат'!$A$20,IF(H329='Категорія витрат'!$B$21,'Категорія витрат'!$A$21,IF(H329='Категорія витрат'!$B$22,'Категорія витрат'!$A$22,IF(H329='Категорія витрат'!$B$23,'Категорія витрат'!$A$23,IF(H329='Категорія витрат'!$B$24,'Категорія витрат'!$A$24,IF(H329='Категорія витрат'!$B$25,'Категорія витрат'!$A$25,IF(H329='Категорія витрат'!$B$26,'Категорія витрат'!$A$26,IF(H329='Категорія витрат'!$B$27,'Категорія витрат'!$A$27,IF(H329='Категорія витрат'!$B$28,'Категорія витрат'!$A$28,IF(H329='Категорія витрат'!$B$29,'Категорія витрат'!$A$29,IF(H329='Категорія витрат'!$B$30,'Категорія витрат'!$A$30,IF(H329='Категорія витрат'!$B$31,'Категорія витрат'!$A$31,""))))))))))))))))))))))))))))))</f>
        <v/>
      </c>
      <c r="H329" s="837"/>
      <c r="I329" s="568"/>
      <c r="J329" s="71"/>
      <c r="K329" s="166">
        <f t="shared" si="61"/>
        <v>0</v>
      </c>
      <c r="L329" s="563"/>
      <c r="M329" s="564"/>
      <c r="N329" s="71">
        <f t="shared" si="62"/>
        <v>0</v>
      </c>
      <c r="O329" s="835">
        <f>IF(I329='Категорія витрат'!$G$2,ROUND(N329*0.22,2),IF(I329='Категорія витрат'!$G$4,ROUND(N329*0.22,2),IF(I329='Категорія витрат'!$G$5,ROUND(N329*0.22,2),IF(I329='Категорія витрат'!$G$3,ROUND(N329*0.0841,2),0))))</f>
        <v>0</v>
      </c>
      <c r="P329" s="565">
        <f t="shared" si="63"/>
        <v>0</v>
      </c>
      <c r="Q329" s="567"/>
      <c r="R329" s="567"/>
      <c r="S329" s="567"/>
      <c r="T329" s="567"/>
      <c r="U329" s="567"/>
      <c r="V329" s="567"/>
      <c r="W329" s="567"/>
      <c r="X329" s="567"/>
      <c r="Y329" s="567"/>
      <c r="Z329" s="567"/>
      <c r="AA329" s="567"/>
      <c r="AB329" s="567"/>
      <c r="AC329" s="167">
        <f t="shared" si="64"/>
        <v>0</v>
      </c>
      <c r="AD329" s="167">
        <f t="shared" si="65"/>
        <v>0</v>
      </c>
      <c r="AE329" s="167">
        <f t="shared" si="66"/>
        <v>0</v>
      </c>
      <c r="AF329" s="167">
        <f t="shared" si="67"/>
        <v>0</v>
      </c>
      <c r="AG329" s="167">
        <f t="shared" si="68"/>
        <v>0</v>
      </c>
      <c r="AH329" s="167">
        <f t="shared" si="69"/>
        <v>0</v>
      </c>
      <c r="AI329" s="167">
        <f t="shared" si="70"/>
        <v>0</v>
      </c>
      <c r="AJ329" s="167">
        <f t="shared" si="71"/>
        <v>0</v>
      </c>
      <c r="AK329" s="567"/>
      <c r="AL329" s="567"/>
      <c r="AM329" s="168"/>
    </row>
    <row r="330" spans="1:39" s="169" customFormat="1" hidden="1">
      <c r="A330" s="20">
        <v>326</v>
      </c>
      <c r="B330" s="560" t="str">
        <f t="shared" si="60"/>
        <v>Альянс</v>
      </c>
      <c r="C330" s="561" t="s">
        <v>695</v>
      </c>
      <c r="D330" s="905"/>
      <c r="E330" s="905"/>
      <c r="F330" s="933"/>
      <c r="G330" s="562" t="str">
        <f>IF(H330='Категорія витрат'!$B$2,'Категорія витрат'!$A$2,IF(H330='Категорія витрат'!$B$3,'Категорія витрат'!$A$3,IF(H330='Категорія витрат'!$B$4,'Категорія витрат'!$A$4,IF(H330='Категорія витрат'!$B$5,'Категорія витрат'!$A$5,IF(H330='Категорія витрат'!$B$6,'Категорія витрат'!$A$6,IF(H330='Категорія витрат'!$B$7,'Категорія витрат'!$A$7,IF(H330='Категорія витрат'!$B$8,'Категорія витрат'!$A$8,IF(H330='Категорія витрат'!$B$9,'Категорія витрат'!$A$9,IF(H330='Категорія витрат'!$B$10,'Категорія витрат'!$A$10,IF(H330='Категорія витрат'!$B$11,'Категорія витрат'!$A$11,IF(H330='Категорія витрат'!$B$12,'Категорія витрат'!$A$12,IF(H330='Категорія витрат'!$B$13,'Категорія витрат'!$A$13,IF(H330='Категорія витрат'!$B$14,'Категорія витрат'!$A$14,IF(H330='Категорія витрат'!$B$15,'Категорія витрат'!$A$15,IF(H330='Категорія витрат'!$B$16,'Категорія витрат'!$A$16,IF(H330='Категорія витрат'!$B$17,'Категорія витрат'!$A$17,IF(H330='Категорія витрат'!$B$18,'Категорія витрат'!$A$18,IF(H330='Категорія витрат'!$B$19,'Категорія витрат'!$A$19,IF(H330='Категорія витрат'!$B$20,'Категорія витрат'!$A$20,IF(H330='Категорія витрат'!$B$21,'Категорія витрат'!$A$21,IF(H330='Категорія витрат'!$B$22,'Категорія витрат'!$A$22,IF(H330='Категорія витрат'!$B$23,'Категорія витрат'!$A$23,IF(H330='Категорія витрат'!$B$24,'Категорія витрат'!$A$24,IF(H330='Категорія витрат'!$B$25,'Категорія витрат'!$A$25,IF(H330='Категорія витрат'!$B$26,'Категорія витрат'!$A$26,IF(H330='Категорія витрат'!$B$27,'Категорія витрат'!$A$27,IF(H330='Категорія витрат'!$B$28,'Категорія витрат'!$A$28,IF(H330='Категорія витрат'!$B$29,'Категорія витрат'!$A$29,IF(H330='Категорія витрат'!$B$30,'Категорія витрат'!$A$30,IF(H330='Категорія витрат'!$B$31,'Категорія витрат'!$A$31,""))))))))))))))))))))))))))))))</f>
        <v/>
      </c>
      <c r="H330" s="837"/>
      <c r="I330" s="568"/>
      <c r="J330" s="71"/>
      <c r="K330" s="166">
        <f t="shared" si="61"/>
        <v>0</v>
      </c>
      <c r="L330" s="563"/>
      <c r="M330" s="564"/>
      <c r="N330" s="71">
        <f t="shared" si="62"/>
        <v>0</v>
      </c>
      <c r="O330" s="835">
        <f>IF(I330='Категорія витрат'!$G$2,ROUND(N330*0.22,2),IF(I330='Категорія витрат'!$G$4,ROUND(N330*0.22,2),IF(I330='Категорія витрат'!$G$5,ROUND(N330*0.22,2),IF(I330='Категорія витрат'!$G$3,ROUND(N330*0.0841,2),0))))</f>
        <v>0</v>
      </c>
      <c r="P330" s="565">
        <f t="shared" si="63"/>
        <v>0</v>
      </c>
      <c r="Q330" s="567"/>
      <c r="R330" s="567"/>
      <c r="S330" s="567"/>
      <c r="T330" s="567"/>
      <c r="U330" s="567"/>
      <c r="V330" s="567"/>
      <c r="W330" s="567"/>
      <c r="X330" s="567"/>
      <c r="Y330" s="567"/>
      <c r="Z330" s="567"/>
      <c r="AA330" s="567"/>
      <c r="AB330" s="567"/>
      <c r="AC330" s="167">
        <f t="shared" si="64"/>
        <v>0</v>
      </c>
      <c r="AD330" s="167">
        <f t="shared" si="65"/>
        <v>0</v>
      </c>
      <c r="AE330" s="167">
        <f t="shared" si="66"/>
        <v>0</v>
      </c>
      <c r="AF330" s="167">
        <f t="shared" si="67"/>
        <v>0</v>
      </c>
      <c r="AG330" s="167">
        <f t="shared" si="68"/>
        <v>0</v>
      </c>
      <c r="AH330" s="167">
        <f t="shared" si="69"/>
        <v>0</v>
      </c>
      <c r="AI330" s="167">
        <f t="shared" si="70"/>
        <v>0</v>
      </c>
      <c r="AJ330" s="167">
        <f t="shared" si="71"/>
        <v>0</v>
      </c>
      <c r="AK330" s="567"/>
      <c r="AL330" s="567"/>
      <c r="AM330" s="168"/>
    </row>
    <row r="331" spans="1:39" s="169" customFormat="1" hidden="1">
      <c r="A331" s="20">
        <v>327</v>
      </c>
      <c r="B331" s="560" t="str">
        <f t="shared" si="60"/>
        <v>Альянс</v>
      </c>
      <c r="C331" s="561" t="s">
        <v>695</v>
      </c>
      <c r="D331" s="905"/>
      <c r="E331" s="905"/>
      <c r="F331" s="933"/>
      <c r="G331" s="562" t="str">
        <f>IF(H331='Категорія витрат'!$B$2,'Категорія витрат'!$A$2,IF(H331='Категорія витрат'!$B$3,'Категорія витрат'!$A$3,IF(H331='Категорія витрат'!$B$4,'Категорія витрат'!$A$4,IF(H331='Категорія витрат'!$B$5,'Категорія витрат'!$A$5,IF(H331='Категорія витрат'!$B$6,'Категорія витрат'!$A$6,IF(H331='Категорія витрат'!$B$7,'Категорія витрат'!$A$7,IF(H331='Категорія витрат'!$B$8,'Категорія витрат'!$A$8,IF(H331='Категорія витрат'!$B$9,'Категорія витрат'!$A$9,IF(H331='Категорія витрат'!$B$10,'Категорія витрат'!$A$10,IF(H331='Категорія витрат'!$B$11,'Категорія витрат'!$A$11,IF(H331='Категорія витрат'!$B$12,'Категорія витрат'!$A$12,IF(H331='Категорія витрат'!$B$13,'Категорія витрат'!$A$13,IF(H331='Категорія витрат'!$B$14,'Категорія витрат'!$A$14,IF(H331='Категорія витрат'!$B$15,'Категорія витрат'!$A$15,IF(H331='Категорія витрат'!$B$16,'Категорія витрат'!$A$16,IF(H331='Категорія витрат'!$B$17,'Категорія витрат'!$A$17,IF(H331='Категорія витрат'!$B$18,'Категорія витрат'!$A$18,IF(H331='Категорія витрат'!$B$19,'Категорія витрат'!$A$19,IF(H331='Категорія витрат'!$B$20,'Категорія витрат'!$A$20,IF(H331='Категорія витрат'!$B$21,'Категорія витрат'!$A$21,IF(H331='Категорія витрат'!$B$22,'Категорія витрат'!$A$22,IF(H331='Категорія витрат'!$B$23,'Категорія витрат'!$A$23,IF(H331='Категорія витрат'!$B$24,'Категорія витрат'!$A$24,IF(H331='Категорія витрат'!$B$25,'Категорія витрат'!$A$25,IF(H331='Категорія витрат'!$B$26,'Категорія витрат'!$A$26,IF(H331='Категорія витрат'!$B$27,'Категорія витрат'!$A$27,IF(H331='Категорія витрат'!$B$28,'Категорія витрат'!$A$28,IF(H331='Категорія витрат'!$B$29,'Категорія витрат'!$A$29,IF(H331='Категорія витрат'!$B$30,'Категорія витрат'!$A$30,IF(H331='Категорія витрат'!$B$31,'Категорія витрат'!$A$31,""))))))))))))))))))))))))))))))</f>
        <v/>
      </c>
      <c r="H331" s="837"/>
      <c r="I331" s="568"/>
      <c r="J331" s="71"/>
      <c r="K331" s="166">
        <f t="shared" si="61"/>
        <v>0</v>
      </c>
      <c r="L331" s="563"/>
      <c r="M331" s="564"/>
      <c r="N331" s="71">
        <f t="shared" si="62"/>
        <v>0</v>
      </c>
      <c r="O331" s="835">
        <f>IF(I331='Категорія витрат'!$G$2,ROUND(N331*0.22,2),IF(I331='Категорія витрат'!$G$4,ROUND(N331*0.22,2),IF(I331='Категорія витрат'!$G$5,ROUND(N331*0.22,2),IF(I331='Категорія витрат'!$G$3,ROUND(N331*0.0841,2),0))))</f>
        <v>0</v>
      </c>
      <c r="P331" s="565">
        <f t="shared" si="63"/>
        <v>0</v>
      </c>
      <c r="Q331" s="567"/>
      <c r="R331" s="567"/>
      <c r="S331" s="567"/>
      <c r="T331" s="567"/>
      <c r="U331" s="567"/>
      <c r="V331" s="567"/>
      <c r="W331" s="567"/>
      <c r="X331" s="567"/>
      <c r="Y331" s="567"/>
      <c r="Z331" s="567"/>
      <c r="AA331" s="567"/>
      <c r="AB331" s="567"/>
      <c r="AC331" s="167">
        <f t="shared" si="64"/>
        <v>0</v>
      </c>
      <c r="AD331" s="167">
        <f t="shared" si="65"/>
        <v>0</v>
      </c>
      <c r="AE331" s="167">
        <f t="shared" si="66"/>
        <v>0</v>
      </c>
      <c r="AF331" s="167">
        <f t="shared" si="67"/>
        <v>0</v>
      </c>
      <c r="AG331" s="167">
        <f t="shared" si="68"/>
        <v>0</v>
      </c>
      <c r="AH331" s="167">
        <f t="shared" si="69"/>
        <v>0</v>
      </c>
      <c r="AI331" s="167">
        <f t="shared" si="70"/>
        <v>0</v>
      </c>
      <c r="AJ331" s="167">
        <f t="shared" si="71"/>
        <v>0</v>
      </c>
      <c r="AK331" s="567"/>
      <c r="AL331" s="567"/>
      <c r="AM331" s="168"/>
    </row>
    <row r="332" spans="1:39" s="169" customFormat="1" hidden="1">
      <c r="A332" s="20">
        <v>328</v>
      </c>
      <c r="B332" s="560" t="str">
        <f t="shared" si="60"/>
        <v>Альянс</v>
      </c>
      <c r="C332" s="561" t="s">
        <v>695</v>
      </c>
      <c r="D332" s="905"/>
      <c r="E332" s="905"/>
      <c r="F332" s="933"/>
      <c r="G332" s="562" t="str">
        <f>IF(H332='Категорія витрат'!$B$2,'Категорія витрат'!$A$2,IF(H332='Категорія витрат'!$B$3,'Категорія витрат'!$A$3,IF(H332='Категорія витрат'!$B$4,'Категорія витрат'!$A$4,IF(H332='Категорія витрат'!$B$5,'Категорія витрат'!$A$5,IF(H332='Категорія витрат'!$B$6,'Категорія витрат'!$A$6,IF(H332='Категорія витрат'!$B$7,'Категорія витрат'!$A$7,IF(H332='Категорія витрат'!$B$8,'Категорія витрат'!$A$8,IF(H332='Категорія витрат'!$B$9,'Категорія витрат'!$A$9,IF(H332='Категорія витрат'!$B$10,'Категорія витрат'!$A$10,IF(H332='Категорія витрат'!$B$11,'Категорія витрат'!$A$11,IF(H332='Категорія витрат'!$B$12,'Категорія витрат'!$A$12,IF(H332='Категорія витрат'!$B$13,'Категорія витрат'!$A$13,IF(H332='Категорія витрат'!$B$14,'Категорія витрат'!$A$14,IF(H332='Категорія витрат'!$B$15,'Категорія витрат'!$A$15,IF(H332='Категорія витрат'!$B$16,'Категорія витрат'!$A$16,IF(H332='Категорія витрат'!$B$17,'Категорія витрат'!$A$17,IF(H332='Категорія витрат'!$B$18,'Категорія витрат'!$A$18,IF(H332='Категорія витрат'!$B$19,'Категорія витрат'!$A$19,IF(H332='Категорія витрат'!$B$20,'Категорія витрат'!$A$20,IF(H332='Категорія витрат'!$B$21,'Категорія витрат'!$A$21,IF(H332='Категорія витрат'!$B$22,'Категорія витрат'!$A$22,IF(H332='Категорія витрат'!$B$23,'Категорія витрат'!$A$23,IF(H332='Категорія витрат'!$B$24,'Категорія витрат'!$A$24,IF(H332='Категорія витрат'!$B$25,'Категорія витрат'!$A$25,IF(H332='Категорія витрат'!$B$26,'Категорія витрат'!$A$26,IF(H332='Категорія витрат'!$B$27,'Категорія витрат'!$A$27,IF(H332='Категорія витрат'!$B$28,'Категорія витрат'!$A$28,IF(H332='Категорія витрат'!$B$29,'Категорія витрат'!$A$29,IF(H332='Категорія витрат'!$B$30,'Категорія витрат'!$A$30,IF(H332='Категорія витрат'!$B$31,'Категорія витрат'!$A$31,""))))))))))))))))))))))))))))))</f>
        <v/>
      </c>
      <c r="H332" s="837"/>
      <c r="I332" s="568"/>
      <c r="J332" s="71"/>
      <c r="K332" s="166">
        <f t="shared" si="61"/>
        <v>0</v>
      </c>
      <c r="L332" s="563"/>
      <c r="M332" s="564"/>
      <c r="N332" s="71">
        <f t="shared" si="62"/>
        <v>0</v>
      </c>
      <c r="O332" s="835">
        <f>IF(I332='Категорія витрат'!$G$2,ROUND(N332*0.22,2),IF(I332='Категорія витрат'!$G$4,ROUND(N332*0.22,2),IF(I332='Категорія витрат'!$G$5,ROUND(N332*0.22,2),IF(I332='Категорія витрат'!$G$3,ROUND(N332*0.0841,2),0))))</f>
        <v>0</v>
      </c>
      <c r="P332" s="565">
        <f t="shared" si="63"/>
        <v>0</v>
      </c>
      <c r="Q332" s="567"/>
      <c r="R332" s="567"/>
      <c r="S332" s="567"/>
      <c r="T332" s="567"/>
      <c r="U332" s="567"/>
      <c r="V332" s="567"/>
      <c r="W332" s="567"/>
      <c r="X332" s="567"/>
      <c r="Y332" s="567"/>
      <c r="Z332" s="567"/>
      <c r="AA332" s="567"/>
      <c r="AB332" s="567"/>
      <c r="AC332" s="167">
        <f t="shared" si="64"/>
        <v>0</v>
      </c>
      <c r="AD332" s="167">
        <f t="shared" si="65"/>
        <v>0</v>
      </c>
      <c r="AE332" s="167">
        <f t="shared" si="66"/>
        <v>0</v>
      </c>
      <c r="AF332" s="167">
        <f t="shared" si="67"/>
        <v>0</v>
      </c>
      <c r="AG332" s="167">
        <f t="shared" si="68"/>
        <v>0</v>
      </c>
      <c r="AH332" s="167">
        <f t="shared" si="69"/>
        <v>0</v>
      </c>
      <c r="AI332" s="167">
        <f t="shared" si="70"/>
        <v>0</v>
      </c>
      <c r="AJ332" s="167">
        <f t="shared" si="71"/>
        <v>0</v>
      </c>
      <c r="AK332" s="567"/>
      <c r="AL332" s="567"/>
      <c r="AM332" s="168"/>
    </row>
    <row r="333" spans="1:39" s="169" customFormat="1" hidden="1">
      <c r="A333" s="20">
        <v>329</v>
      </c>
      <c r="B333" s="560" t="str">
        <f t="shared" si="60"/>
        <v>Альянс</v>
      </c>
      <c r="C333" s="561" t="s">
        <v>695</v>
      </c>
      <c r="D333" s="905"/>
      <c r="E333" s="905"/>
      <c r="F333" s="933"/>
      <c r="G333" s="562" t="str">
        <f>IF(H333='Категорія витрат'!$B$2,'Категорія витрат'!$A$2,IF(H333='Категорія витрат'!$B$3,'Категорія витрат'!$A$3,IF(H333='Категорія витрат'!$B$4,'Категорія витрат'!$A$4,IF(H333='Категорія витрат'!$B$5,'Категорія витрат'!$A$5,IF(H333='Категорія витрат'!$B$6,'Категорія витрат'!$A$6,IF(H333='Категорія витрат'!$B$7,'Категорія витрат'!$A$7,IF(H333='Категорія витрат'!$B$8,'Категорія витрат'!$A$8,IF(H333='Категорія витрат'!$B$9,'Категорія витрат'!$A$9,IF(H333='Категорія витрат'!$B$10,'Категорія витрат'!$A$10,IF(H333='Категорія витрат'!$B$11,'Категорія витрат'!$A$11,IF(H333='Категорія витрат'!$B$12,'Категорія витрат'!$A$12,IF(H333='Категорія витрат'!$B$13,'Категорія витрат'!$A$13,IF(H333='Категорія витрат'!$B$14,'Категорія витрат'!$A$14,IF(H333='Категорія витрат'!$B$15,'Категорія витрат'!$A$15,IF(H333='Категорія витрат'!$B$16,'Категорія витрат'!$A$16,IF(H333='Категорія витрат'!$B$17,'Категорія витрат'!$A$17,IF(H333='Категорія витрат'!$B$18,'Категорія витрат'!$A$18,IF(H333='Категорія витрат'!$B$19,'Категорія витрат'!$A$19,IF(H333='Категорія витрат'!$B$20,'Категорія витрат'!$A$20,IF(H333='Категорія витрат'!$B$21,'Категорія витрат'!$A$21,IF(H333='Категорія витрат'!$B$22,'Категорія витрат'!$A$22,IF(H333='Категорія витрат'!$B$23,'Категорія витрат'!$A$23,IF(H333='Категорія витрат'!$B$24,'Категорія витрат'!$A$24,IF(H333='Категорія витрат'!$B$25,'Категорія витрат'!$A$25,IF(H333='Категорія витрат'!$B$26,'Категорія витрат'!$A$26,IF(H333='Категорія витрат'!$B$27,'Категорія витрат'!$A$27,IF(H333='Категорія витрат'!$B$28,'Категорія витрат'!$A$28,IF(H333='Категорія витрат'!$B$29,'Категорія витрат'!$A$29,IF(H333='Категорія витрат'!$B$30,'Категорія витрат'!$A$30,IF(H333='Категорія витрат'!$B$31,'Категорія витрат'!$A$31,""))))))))))))))))))))))))))))))</f>
        <v/>
      </c>
      <c r="H333" s="837"/>
      <c r="I333" s="568"/>
      <c r="J333" s="71"/>
      <c r="K333" s="166">
        <f t="shared" si="61"/>
        <v>0</v>
      </c>
      <c r="L333" s="563"/>
      <c r="M333" s="564"/>
      <c r="N333" s="71">
        <f t="shared" si="62"/>
        <v>0</v>
      </c>
      <c r="O333" s="835">
        <f>IF(I333='Категорія витрат'!$G$2,ROUND(N333*0.22,2),IF(I333='Категорія витрат'!$G$4,ROUND(N333*0.22,2),IF(I333='Категорія витрат'!$G$5,ROUND(N333*0.22,2),IF(I333='Категорія витрат'!$G$3,ROUND(N333*0.0841,2),0))))</f>
        <v>0</v>
      </c>
      <c r="P333" s="565">
        <f t="shared" si="63"/>
        <v>0</v>
      </c>
      <c r="Q333" s="567"/>
      <c r="R333" s="567"/>
      <c r="S333" s="567"/>
      <c r="T333" s="567"/>
      <c r="U333" s="567"/>
      <c r="V333" s="567"/>
      <c r="W333" s="567"/>
      <c r="X333" s="567"/>
      <c r="Y333" s="567"/>
      <c r="Z333" s="567"/>
      <c r="AA333" s="567"/>
      <c r="AB333" s="567"/>
      <c r="AC333" s="167">
        <f t="shared" si="64"/>
        <v>0</v>
      </c>
      <c r="AD333" s="167">
        <f t="shared" si="65"/>
        <v>0</v>
      </c>
      <c r="AE333" s="167">
        <f t="shared" si="66"/>
        <v>0</v>
      </c>
      <c r="AF333" s="167">
        <f t="shared" si="67"/>
        <v>0</v>
      </c>
      <c r="AG333" s="167">
        <f t="shared" si="68"/>
        <v>0</v>
      </c>
      <c r="AH333" s="167">
        <f t="shared" si="69"/>
        <v>0</v>
      </c>
      <c r="AI333" s="167">
        <f t="shared" si="70"/>
        <v>0</v>
      </c>
      <c r="AJ333" s="167">
        <f t="shared" si="71"/>
        <v>0</v>
      </c>
      <c r="AK333" s="567"/>
      <c r="AL333" s="567"/>
      <c r="AM333" s="168"/>
    </row>
    <row r="334" spans="1:39" s="169" customFormat="1" hidden="1">
      <c r="A334" s="20">
        <v>330</v>
      </c>
      <c r="B334" s="560" t="str">
        <f t="shared" si="60"/>
        <v>Альянс</v>
      </c>
      <c r="C334" s="561" t="s">
        <v>695</v>
      </c>
      <c r="D334" s="905"/>
      <c r="E334" s="905"/>
      <c r="F334" s="933"/>
      <c r="G334" s="562" t="str">
        <f>IF(H334='Категорія витрат'!$B$2,'Категорія витрат'!$A$2,IF(H334='Категорія витрат'!$B$3,'Категорія витрат'!$A$3,IF(H334='Категорія витрат'!$B$4,'Категорія витрат'!$A$4,IF(H334='Категорія витрат'!$B$5,'Категорія витрат'!$A$5,IF(H334='Категорія витрат'!$B$6,'Категорія витрат'!$A$6,IF(H334='Категорія витрат'!$B$7,'Категорія витрат'!$A$7,IF(H334='Категорія витрат'!$B$8,'Категорія витрат'!$A$8,IF(H334='Категорія витрат'!$B$9,'Категорія витрат'!$A$9,IF(H334='Категорія витрат'!$B$10,'Категорія витрат'!$A$10,IF(H334='Категорія витрат'!$B$11,'Категорія витрат'!$A$11,IF(H334='Категорія витрат'!$B$12,'Категорія витрат'!$A$12,IF(H334='Категорія витрат'!$B$13,'Категорія витрат'!$A$13,IF(H334='Категорія витрат'!$B$14,'Категорія витрат'!$A$14,IF(H334='Категорія витрат'!$B$15,'Категорія витрат'!$A$15,IF(H334='Категорія витрат'!$B$16,'Категорія витрат'!$A$16,IF(H334='Категорія витрат'!$B$17,'Категорія витрат'!$A$17,IF(H334='Категорія витрат'!$B$18,'Категорія витрат'!$A$18,IF(H334='Категорія витрат'!$B$19,'Категорія витрат'!$A$19,IF(H334='Категорія витрат'!$B$20,'Категорія витрат'!$A$20,IF(H334='Категорія витрат'!$B$21,'Категорія витрат'!$A$21,IF(H334='Категорія витрат'!$B$22,'Категорія витрат'!$A$22,IF(H334='Категорія витрат'!$B$23,'Категорія витрат'!$A$23,IF(H334='Категорія витрат'!$B$24,'Категорія витрат'!$A$24,IF(H334='Категорія витрат'!$B$25,'Категорія витрат'!$A$25,IF(H334='Категорія витрат'!$B$26,'Категорія витрат'!$A$26,IF(H334='Категорія витрат'!$B$27,'Категорія витрат'!$A$27,IF(H334='Категорія витрат'!$B$28,'Категорія витрат'!$A$28,IF(H334='Категорія витрат'!$B$29,'Категорія витрат'!$A$29,IF(H334='Категорія витрат'!$B$30,'Категорія витрат'!$A$30,IF(H334='Категорія витрат'!$B$31,'Категорія витрат'!$A$31,""))))))))))))))))))))))))))))))</f>
        <v/>
      </c>
      <c r="H334" s="837"/>
      <c r="I334" s="568"/>
      <c r="J334" s="71"/>
      <c r="K334" s="166">
        <f t="shared" si="61"/>
        <v>0</v>
      </c>
      <c r="L334" s="563"/>
      <c r="M334" s="564"/>
      <c r="N334" s="71">
        <f t="shared" si="62"/>
        <v>0</v>
      </c>
      <c r="O334" s="835">
        <f>IF(I334='Категорія витрат'!$G$2,ROUND(N334*0.22,2),IF(I334='Категорія витрат'!$G$4,ROUND(N334*0.22,2),IF(I334='Категорія витрат'!$G$5,ROUND(N334*0.22,2),IF(I334='Категорія витрат'!$G$3,ROUND(N334*0.0841,2),0))))</f>
        <v>0</v>
      </c>
      <c r="P334" s="565">
        <f t="shared" si="63"/>
        <v>0</v>
      </c>
      <c r="Q334" s="567"/>
      <c r="R334" s="567"/>
      <c r="S334" s="567"/>
      <c r="T334" s="567"/>
      <c r="U334" s="567"/>
      <c r="V334" s="567"/>
      <c r="W334" s="567"/>
      <c r="X334" s="567"/>
      <c r="Y334" s="567"/>
      <c r="Z334" s="567"/>
      <c r="AA334" s="567"/>
      <c r="AB334" s="567"/>
      <c r="AC334" s="167">
        <f t="shared" si="64"/>
        <v>0</v>
      </c>
      <c r="AD334" s="167">
        <f t="shared" si="65"/>
        <v>0</v>
      </c>
      <c r="AE334" s="167">
        <f t="shared" si="66"/>
        <v>0</v>
      </c>
      <c r="AF334" s="167">
        <f t="shared" si="67"/>
        <v>0</v>
      </c>
      <c r="AG334" s="167">
        <f t="shared" si="68"/>
        <v>0</v>
      </c>
      <c r="AH334" s="167">
        <f t="shared" si="69"/>
        <v>0</v>
      </c>
      <c r="AI334" s="167">
        <f t="shared" si="70"/>
        <v>0</v>
      </c>
      <c r="AJ334" s="167">
        <f t="shared" si="71"/>
        <v>0</v>
      </c>
      <c r="AK334" s="567"/>
      <c r="AL334" s="567"/>
      <c r="AM334" s="168"/>
    </row>
    <row r="335" spans="1:39" s="169" customFormat="1" hidden="1">
      <c r="A335" s="20">
        <v>331</v>
      </c>
      <c r="B335" s="560" t="str">
        <f t="shared" si="60"/>
        <v>Альянс</v>
      </c>
      <c r="C335" s="561" t="s">
        <v>695</v>
      </c>
      <c r="D335" s="905"/>
      <c r="E335" s="905"/>
      <c r="F335" s="933"/>
      <c r="G335" s="562" t="str">
        <f>IF(H335='Категорія витрат'!$B$2,'Категорія витрат'!$A$2,IF(H335='Категорія витрат'!$B$3,'Категорія витрат'!$A$3,IF(H335='Категорія витрат'!$B$4,'Категорія витрат'!$A$4,IF(H335='Категорія витрат'!$B$5,'Категорія витрат'!$A$5,IF(H335='Категорія витрат'!$B$6,'Категорія витрат'!$A$6,IF(H335='Категорія витрат'!$B$7,'Категорія витрат'!$A$7,IF(H335='Категорія витрат'!$B$8,'Категорія витрат'!$A$8,IF(H335='Категорія витрат'!$B$9,'Категорія витрат'!$A$9,IF(H335='Категорія витрат'!$B$10,'Категорія витрат'!$A$10,IF(H335='Категорія витрат'!$B$11,'Категорія витрат'!$A$11,IF(H335='Категорія витрат'!$B$12,'Категорія витрат'!$A$12,IF(H335='Категорія витрат'!$B$13,'Категорія витрат'!$A$13,IF(H335='Категорія витрат'!$B$14,'Категорія витрат'!$A$14,IF(H335='Категорія витрат'!$B$15,'Категорія витрат'!$A$15,IF(H335='Категорія витрат'!$B$16,'Категорія витрат'!$A$16,IF(H335='Категорія витрат'!$B$17,'Категорія витрат'!$A$17,IF(H335='Категорія витрат'!$B$18,'Категорія витрат'!$A$18,IF(H335='Категорія витрат'!$B$19,'Категорія витрат'!$A$19,IF(H335='Категорія витрат'!$B$20,'Категорія витрат'!$A$20,IF(H335='Категорія витрат'!$B$21,'Категорія витрат'!$A$21,IF(H335='Категорія витрат'!$B$22,'Категорія витрат'!$A$22,IF(H335='Категорія витрат'!$B$23,'Категорія витрат'!$A$23,IF(H335='Категорія витрат'!$B$24,'Категорія витрат'!$A$24,IF(H335='Категорія витрат'!$B$25,'Категорія витрат'!$A$25,IF(H335='Категорія витрат'!$B$26,'Категорія витрат'!$A$26,IF(H335='Категорія витрат'!$B$27,'Категорія витрат'!$A$27,IF(H335='Категорія витрат'!$B$28,'Категорія витрат'!$A$28,IF(H335='Категорія витрат'!$B$29,'Категорія витрат'!$A$29,IF(H335='Категорія витрат'!$B$30,'Категорія витрат'!$A$30,IF(H335='Категорія витрат'!$B$31,'Категорія витрат'!$A$31,""))))))))))))))))))))))))))))))</f>
        <v/>
      </c>
      <c r="H335" s="837"/>
      <c r="I335" s="568"/>
      <c r="J335" s="71"/>
      <c r="K335" s="166">
        <f t="shared" si="61"/>
        <v>0</v>
      </c>
      <c r="L335" s="563"/>
      <c r="M335" s="564"/>
      <c r="N335" s="71">
        <f t="shared" si="62"/>
        <v>0</v>
      </c>
      <c r="O335" s="835">
        <f>IF(I335='Категорія витрат'!$G$2,ROUND(N335*0.22,2),IF(I335='Категорія витрат'!$G$4,ROUND(N335*0.22,2),IF(I335='Категорія витрат'!$G$5,ROUND(N335*0.22,2),IF(I335='Категорія витрат'!$G$3,ROUND(N335*0.0841,2),0))))</f>
        <v>0</v>
      </c>
      <c r="P335" s="565">
        <f t="shared" si="63"/>
        <v>0</v>
      </c>
      <c r="Q335" s="567"/>
      <c r="R335" s="567"/>
      <c r="S335" s="567"/>
      <c r="T335" s="567"/>
      <c r="U335" s="567"/>
      <c r="V335" s="567"/>
      <c r="W335" s="567"/>
      <c r="X335" s="567"/>
      <c r="Y335" s="567"/>
      <c r="Z335" s="567"/>
      <c r="AA335" s="567"/>
      <c r="AB335" s="567"/>
      <c r="AC335" s="167">
        <f t="shared" si="64"/>
        <v>0</v>
      </c>
      <c r="AD335" s="167">
        <f t="shared" si="65"/>
        <v>0</v>
      </c>
      <c r="AE335" s="167">
        <f t="shared" si="66"/>
        <v>0</v>
      </c>
      <c r="AF335" s="167">
        <f t="shared" si="67"/>
        <v>0</v>
      </c>
      <c r="AG335" s="167">
        <f t="shared" si="68"/>
        <v>0</v>
      </c>
      <c r="AH335" s="167">
        <f t="shared" si="69"/>
        <v>0</v>
      </c>
      <c r="AI335" s="167">
        <f t="shared" si="70"/>
        <v>0</v>
      </c>
      <c r="AJ335" s="167">
        <f t="shared" si="71"/>
        <v>0</v>
      </c>
      <c r="AK335" s="567"/>
      <c r="AL335" s="567"/>
      <c r="AM335" s="168"/>
    </row>
    <row r="336" spans="1:39" s="169" customFormat="1" hidden="1">
      <c r="A336" s="20">
        <v>332</v>
      </c>
      <c r="B336" s="560" t="str">
        <f t="shared" si="60"/>
        <v>Альянс</v>
      </c>
      <c r="C336" s="561" t="s">
        <v>695</v>
      </c>
      <c r="D336" s="905"/>
      <c r="E336" s="905"/>
      <c r="F336" s="933"/>
      <c r="G336" s="562" t="str">
        <f>IF(H336='Категорія витрат'!$B$2,'Категорія витрат'!$A$2,IF(H336='Категорія витрат'!$B$3,'Категорія витрат'!$A$3,IF(H336='Категорія витрат'!$B$4,'Категорія витрат'!$A$4,IF(H336='Категорія витрат'!$B$5,'Категорія витрат'!$A$5,IF(H336='Категорія витрат'!$B$6,'Категорія витрат'!$A$6,IF(H336='Категорія витрат'!$B$7,'Категорія витрат'!$A$7,IF(H336='Категорія витрат'!$B$8,'Категорія витрат'!$A$8,IF(H336='Категорія витрат'!$B$9,'Категорія витрат'!$A$9,IF(H336='Категорія витрат'!$B$10,'Категорія витрат'!$A$10,IF(H336='Категорія витрат'!$B$11,'Категорія витрат'!$A$11,IF(H336='Категорія витрат'!$B$12,'Категорія витрат'!$A$12,IF(H336='Категорія витрат'!$B$13,'Категорія витрат'!$A$13,IF(H336='Категорія витрат'!$B$14,'Категорія витрат'!$A$14,IF(H336='Категорія витрат'!$B$15,'Категорія витрат'!$A$15,IF(H336='Категорія витрат'!$B$16,'Категорія витрат'!$A$16,IF(H336='Категорія витрат'!$B$17,'Категорія витрат'!$A$17,IF(H336='Категорія витрат'!$B$18,'Категорія витрат'!$A$18,IF(H336='Категорія витрат'!$B$19,'Категорія витрат'!$A$19,IF(H336='Категорія витрат'!$B$20,'Категорія витрат'!$A$20,IF(H336='Категорія витрат'!$B$21,'Категорія витрат'!$A$21,IF(H336='Категорія витрат'!$B$22,'Категорія витрат'!$A$22,IF(H336='Категорія витрат'!$B$23,'Категорія витрат'!$A$23,IF(H336='Категорія витрат'!$B$24,'Категорія витрат'!$A$24,IF(H336='Категорія витрат'!$B$25,'Категорія витрат'!$A$25,IF(H336='Категорія витрат'!$B$26,'Категорія витрат'!$A$26,IF(H336='Категорія витрат'!$B$27,'Категорія витрат'!$A$27,IF(H336='Категорія витрат'!$B$28,'Категорія витрат'!$A$28,IF(H336='Категорія витрат'!$B$29,'Категорія витрат'!$A$29,IF(H336='Категорія витрат'!$B$30,'Категорія витрат'!$A$30,IF(H336='Категорія витрат'!$B$31,'Категорія витрат'!$A$31,""))))))))))))))))))))))))))))))</f>
        <v/>
      </c>
      <c r="H336" s="837"/>
      <c r="I336" s="568"/>
      <c r="J336" s="71"/>
      <c r="K336" s="166">
        <f t="shared" si="61"/>
        <v>0</v>
      </c>
      <c r="L336" s="563"/>
      <c r="M336" s="564"/>
      <c r="N336" s="71">
        <f t="shared" si="62"/>
        <v>0</v>
      </c>
      <c r="O336" s="835">
        <f>IF(I336='Категорія витрат'!$G$2,ROUND(N336*0.22,2),IF(I336='Категорія витрат'!$G$4,ROUND(N336*0.22,2),IF(I336='Категорія витрат'!$G$5,ROUND(N336*0.22,2),IF(I336='Категорія витрат'!$G$3,ROUND(N336*0.0841,2),0))))</f>
        <v>0</v>
      </c>
      <c r="P336" s="565">
        <f t="shared" si="63"/>
        <v>0</v>
      </c>
      <c r="Q336" s="567"/>
      <c r="R336" s="567"/>
      <c r="S336" s="567"/>
      <c r="T336" s="567"/>
      <c r="U336" s="567"/>
      <c r="V336" s="567"/>
      <c r="W336" s="567"/>
      <c r="X336" s="567"/>
      <c r="Y336" s="567"/>
      <c r="Z336" s="567"/>
      <c r="AA336" s="567"/>
      <c r="AB336" s="567"/>
      <c r="AC336" s="167">
        <f t="shared" si="64"/>
        <v>0</v>
      </c>
      <c r="AD336" s="167">
        <f t="shared" si="65"/>
        <v>0</v>
      </c>
      <c r="AE336" s="167">
        <f t="shared" si="66"/>
        <v>0</v>
      </c>
      <c r="AF336" s="167">
        <f t="shared" si="67"/>
        <v>0</v>
      </c>
      <c r="AG336" s="167">
        <f t="shared" si="68"/>
        <v>0</v>
      </c>
      <c r="AH336" s="167">
        <f t="shared" si="69"/>
        <v>0</v>
      </c>
      <c r="AI336" s="167">
        <f t="shared" si="70"/>
        <v>0</v>
      </c>
      <c r="AJ336" s="167">
        <f t="shared" si="71"/>
        <v>0</v>
      </c>
      <c r="AK336" s="567"/>
      <c r="AL336" s="567"/>
      <c r="AM336" s="168"/>
    </row>
    <row r="337" spans="1:39" s="169" customFormat="1" hidden="1">
      <c r="A337" s="20">
        <v>333</v>
      </c>
      <c r="B337" s="560" t="str">
        <f t="shared" si="60"/>
        <v>Альянс</v>
      </c>
      <c r="C337" s="561" t="s">
        <v>695</v>
      </c>
      <c r="D337" s="905"/>
      <c r="E337" s="905"/>
      <c r="F337" s="933"/>
      <c r="G337" s="562" t="str">
        <f>IF(H337='Категорія витрат'!$B$2,'Категорія витрат'!$A$2,IF(H337='Категорія витрат'!$B$3,'Категорія витрат'!$A$3,IF(H337='Категорія витрат'!$B$4,'Категорія витрат'!$A$4,IF(H337='Категорія витрат'!$B$5,'Категорія витрат'!$A$5,IF(H337='Категорія витрат'!$B$6,'Категорія витрат'!$A$6,IF(H337='Категорія витрат'!$B$7,'Категорія витрат'!$A$7,IF(H337='Категорія витрат'!$B$8,'Категорія витрат'!$A$8,IF(H337='Категорія витрат'!$B$9,'Категорія витрат'!$A$9,IF(H337='Категорія витрат'!$B$10,'Категорія витрат'!$A$10,IF(H337='Категорія витрат'!$B$11,'Категорія витрат'!$A$11,IF(H337='Категорія витрат'!$B$12,'Категорія витрат'!$A$12,IF(H337='Категорія витрат'!$B$13,'Категорія витрат'!$A$13,IF(H337='Категорія витрат'!$B$14,'Категорія витрат'!$A$14,IF(H337='Категорія витрат'!$B$15,'Категорія витрат'!$A$15,IF(H337='Категорія витрат'!$B$16,'Категорія витрат'!$A$16,IF(H337='Категорія витрат'!$B$17,'Категорія витрат'!$A$17,IF(H337='Категорія витрат'!$B$18,'Категорія витрат'!$A$18,IF(H337='Категорія витрат'!$B$19,'Категорія витрат'!$A$19,IF(H337='Категорія витрат'!$B$20,'Категорія витрат'!$A$20,IF(H337='Категорія витрат'!$B$21,'Категорія витрат'!$A$21,IF(H337='Категорія витрат'!$B$22,'Категорія витрат'!$A$22,IF(H337='Категорія витрат'!$B$23,'Категорія витрат'!$A$23,IF(H337='Категорія витрат'!$B$24,'Категорія витрат'!$A$24,IF(H337='Категорія витрат'!$B$25,'Категорія витрат'!$A$25,IF(H337='Категорія витрат'!$B$26,'Категорія витрат'!$A$26,IF(H337='Категорія витрат'!$B$27,'Категорія витрат'!$A$27,IF(H337='Категорія витрат'!$B$28,'Категорія витрат'!$A$28,IF(H337='Категорія витрат'!$B$29,'Категорія витрат'!$A$29,IF(H337='Категорія витрат'!$B$30,'Категорія витрат'!$A$30,IF(H337='Категорія витрат'!$B$31,'Категорія витрат'!$A$31,""))))))))))))))))))))))))))))))</f>
        <v/>
      </c>
      <c r="H337" s="837"/>
      <c r="I337" s="568"/>
      <c r="J337" s="71"/>
      <c r="K337" s="166">
        <f t="shared" si="61"/>
        <v>0</v>
      </c>
      <c r="L337" s="563"/>
      <c r="M337" s="564"/>
      <c r="N337" s="71">
        <f t="shared" si="62"/>
        <v>0</v>
      </c>
      <c r="O337" s="835">
        <f>IF(I337='Категорія витрат'!$G$2,ROUND(N337*0.22,2),IF(I337='Категорія витрат'!$G$4,ROUND(N337*0.22,2),IF(I337='Категорія витрат'!$G$5,ROUND(N337*0.22,2),IF(I337='Категорія витрат'!$G$3,ROUND(N337*0.0841,2),0))))</f>
        <v>0</v>
      </c>
      <c r="P337" s="565">
        <f t="shared" si="63"/>
        <v>0</v>
      </c>
      <c r="Q337" s="567"/>
      <c r="R337" s="567"/>
      <c r="S337" s="567"/>
      <c r="T337" s="567"/>
      <c r="U337" s="567"/>
      <c r="V337" s="567"/>
      <c r="W337" s="567"/>
      <c r="X337" s="567"/>
      <c r="Y337" s="567"/>
      <c r="Z337" s="567"/>
      <c r="AA337" s="567"/>
      <c r="AB337" s="567"/>
      <c r="AC337" s="167">
        <f t="shared" si="64"/>
        <v>0</v>
      </c>
      <c r="AD337" s="167">
        <f t="shared" si="65"/>
        <v>0</v>
      </c>
      <c r="AE337" s="167">
        <f t="shared" si="66"/>
        <v>0</v>
      </c>
      <c r="AF337" s="167">
        <f t="shared" si="67"/>
        <v>0</v>
      </c>
      <c r="AG337" s="167">
        <f t="shared" si="68"/>
        <v>0</v>
      </c>
      <c r="AH337" s="167">
        <f t="shared" si="69"/>
        <v>0</v>
      </c>
      <c r="AI337" s="167">
        <f t="shared" si="70"/>
        <v>0</v>
      </c>
      <c r="AJ337" s="167">
        <f t="shared" si="71"/>
        <v>0</v>
      </c>
      <c r="AK337" s="567"/>
      <c r="AL337" s="567"/>
      <c r="AM337" s="168"/>
    </row>
    <row r="338" spans="1:39" s="169" customFormat="1" hidden="1">
      <c r="A338" s="20">
        <v>334</v>
      </c>
      <c r="B338" s="560" t="str">
        <f t="shared" si="60"/>
        <v>Альянс</v>
      </c>
      <c r="C338" s="561" t="s">
        <v>695</v>
      </c>
      <c r="D338" s="905"/>
      <c r="E338" s="905"/>
      <c r="F338" s="933"/>
      <c r="G338" s="562" t="str">
        <f>IF(H338='Категорія витрат'!$B$2,'Категорія витрат'!$A$2,IF(H338='Категорія витрат'!$B$3,'Категорія витрат'!$A$3,IF(H338='Категорія витрат'!$B$4,'Категорія витрат'!$A$4,IF(H338='Категорія витрат'!$B$5,'Категорія витрат'!$A$5,IF(H338='Категорія витрат'!$B$6,'Категорія витрат'!$A$6,IF(H338='Категорія витрат'!$B$7,'Категорія витрат'!$A$7,IF(H338='Категорія витрат'!$B$8,'Категорія витрат'!$A$8,IF(H338='Категорія витрат'!$B$9,'Категорія витрат'!$A$9,IF(H338='Категорія витрат'!$B$10,'Категорія витрат'!$A$10,IF(H338='Категорія витрат'!$B$11,'Категорія витрат'!$A$11,IF(H338='Категорія витрат'!$B$12,'Категорія витрат'!$A$12,IF(H338='Категорія витрат'!$B$13,'Категорія витрат'!$A$13,IF(H338='Категорія витрат'!$B$14,'Категорія витрат'!$A$14,IF(H338='Категорія витрат'!$B$15,'Категорія витрат'!$A$15,IF(H338='Категорія витрат'!$B$16,'Категорія витрат'!$A$16,IF(H338='Категорія витрат'!$B$17,'Категорія витрат'!$A$17,IF(H338='Категорія витрат'!$B$18,'Категорія витрат'!$A$18,IF(H338='Категорія витрат'!$B$19,'Категорія витрат'!$A$19,IF(H338='Категорія витрат'!$B$20,'Категорія витрат'!$A$20,IF(H338='Категорія витрат'!$B$21,'Категорія витрат'!$A$21,IF(H338='Категорія витрат'!$B$22,'Категорія витрат'!$A$22,IF(H338='Категорія витрат'!$B$23,'Категорія витрат'!$A$23,IF(H338='Категорія витрат'!$B$24,'Категорія витрат'!$A$24,IF(H338='Категорія витрат'!$B$25,'Категорія витрат'!$A$25,IF(H338='Категорія витрат'!$B$26,'Категорія витрат'!$A$26,IF(H338='Категорія витрат'!$B$27,'Категорія витрат'!$A$27,IF(H338='Категорія витрат'!$B$28,'Категорія витрат'!$A$28,IF(H338='Категорія витрат'!$B$29,'Категорія витрат'!$A$29,IF(H338='Категорія витрат'!$B$30,'Категорія витрат'!$A$30,IF(H338='Категорія витрат'!$B$31,'Категорія витрат'!$A$31,""))))))))))))))))))))))))))))))</f>
        <v/>
      </c>
      <c r="H338" s="837"/>
      <c r="I338" s="568"/>
      <c r="J338" s="71"/>
      <c r="K338" s="166">
        <f t="shared" si="61"/>
        <v>0</v>
      </c>
      <c r="L338" s="563"/>
      <c r="M338" s="564"/>
      <c r="N338" s="71">
        <f t="shared" si="62"/>
        <v>0</v>
      </c>
      <c r="O338" s="835">
        <f>IF(I338='Категорія витрат'!$G$2,ROUND(N338*0.22,2),IF(I338='Категорія витрат'!$G$4,ROUND(N338*0.22,2),IF(I338='Категорія витрат'!$G$5,ROUND(N338*0.22,2),IF(I338='Категорія витрат'!$G$3,ROUND(N338*0.0841,2),0))))</f>
        <v>0</v>
      </c>
      <c r="P338" s="565">
        <f t="shared" si="63"/>
        <v>0</v>
      </c>
      <c r="Q338" s="567"/>
      <c r="R338" s="567"/>
      <c r="S338" s="567"/>
      <c r="T338" s="567"/>
      <c r="U338" s="567"/>
      <c r="V338" s="567"/>
      <c r="W338" s="567"/>
      <c r="X338" s="567"/>
      <c r="Y338" s="567"/>
      <c r="Z338" s="567"/>
      <c r="AA338" s="567"/>
      <c r="AB338" s="567"/>
      <c r="AC338" s="167">
        <f t="shared" si="64"/>
        <v>0</v>
      </c>
      <c r="AD338" s="167">
        <f t="shared" si="65"/>
        <v>0</v>
      </c>
      <c r="AE338" s="167">
        <f t="shared" si="66"/>
        <v>0</v>
      </c>
      <c r="AF338" s="167">
        <f t="shared" si="67"/>
        <v>0</v>
      </c>
      <c r="AG338" s="167">
        <f t="shared" si="68"/>
        <v>0</v>
      </c>
      <c r="AH338" s="167">
        <f t="shared" si="69"/>
        <v>0</v>
      </c>
      <c r="AI338" s="167">
        <f t="shared" si="70"/>
        <v>0</v>
      </c>
      <c r="AJ338" s="167">
        <f t="shared" si="71"/>
        <v>0</v>
      </c>
      <c r="AK338" s="567"/>
      <c r="AL338" s="567"/>
      <c r="AM338" s="168"/>
    </row>
    <row r="339" spans="1:39" s="169" customFormat="1" hidden="1">
      <c r="A339" s="20">
        <v>335</v>
      </c>
      <c r="B339" s="560" t="str">
        <f t="shared" si="60"/>
        <v>Альянс</v>
      </c>
      <c r="C339" s="561" t="s">
        <v>695</v>
      </c>
      <c r="D339" s="905"/>
      <c r="E339" s="905"/>
      <c r="F339" s="933"/>
      <c r="G339" s="562" t="str">
        <f>IF(H339='Категорія витрат'!$B$2,'Категорія витрат'!$A$2,IF(H339='Категорія витрат'!$B$3,'Категорія витрат'!$A$3,IF(H339='Категорія витрат'!$B$4,'Категорія витрат'!$A$4,IF(H339='Категорія витрат'!$B$5,'Категорія витрат'!$A$5,IF(H339='Категорія витрат'!$B$6,'Категорія витрат'!$A$6,IF(H339='Категорія витрат'!$B$7,'Категорія витрат'!$A$7,IF(H339='Категорія витрат'!$B$8,'Категорія витрат'!$A$8,IF(H339='Категорія витрат'!$B$9,'Категорія витрат'!$A$9,IF(H339='Категорія витрат'!$B$10,'Категорія витрат'!$A$10,IF(H339='Категорія витрат'!$B$11,'Категорія витрат'!$A$11,IF(H339='Категорія витрат'!$B$12,'Категорія витрат'!$A$12,IF(H339='Категорія витрат'!$B$13,'Категорія витрат'!$A$13,IF(H339='Категорія витрат'!$B$14,'Категорія витрат'!$A$14,IF(H339='Категорія витрат'!$B$15,'Категорія витрат'!$A$15,IF(H339='Категорія витрат'!$B$16,'Категорія витрат'!$A$16,IF(H339='Категорія витрат'!$B$17,'Категорія витрат'!$A$17,IF(H339='Категорія витрат'!$B$18,'Категорія витрат'!$A$18,IF(H339='Категорія витрат'!$B$19,'Категорія витрат'!$A$19,IF(H339='Категорія витрат'!$B$20,'Категорія витрат'!$A$20,IF(H339='Категорія витрат'!$B$21,'Категорія витрат'!$A$21,IF(H339='Категорія витрат'!$B$22,'Категорія витрат'!$A$22,IF(H339='Категорія витрат'!$B$23,'Категорія витрат'!$A$23,IF(H339='Категорія витрат'!$B$24,'Категорія витрат'!$A$24,IF(H339='Категорія витрат'!$B$25,'Категорія витрат'!$A$25,IF(H339='Категорія витрат'!$B$26,'Категорія витрат'!$A$26,IF(H339='Категорія витрат'!$B$27,'Категорія витрат'!$A$27,IF(H339='Категорія витрат'!$B$28,'Категорія витрат'!$A$28,IF(H339='Категорія витрат'!$B$29,'Категорія витрат'!$A$29,IF(H339='Категорія витрат'!$B$30,'Категорія витрат'!$A$30,IF(H339='Категорія витрат'!$B$31,'Категорія витрат'!$A$31,""))))))))))))))))))))))))))))))</f>
        <v/>
      </c>
      <c r="H339" s="837"/>
      <c r="I339" s="568"/>
      <c r="J339" s="71"/>
      <c r="K339" s="166">
        <f t="shared" si="61"/>
        <v>0</v>
      </c>
      <c r="L339" s="563"/>
      <c r="M339" s="564"/>
      <c r="N339" s="71">
        <f t="shared" si="62"/>
        <v>0</v>
      </c>
      <c r="O339" s="835">
        <f>IF(I339='Категорія витрат'!$G$2,ROUND(N339*0.22,2),IF(I339='Категорія витрат'!$G$4,ROUND(N339*0.22,2),IF(I339='Категорія витрат'!$G$5,ROUND(N339*0.22,2),IF(I339='Категорія витрат'!$G$3,ROUND(N339*0.0841,2),0))))</f>
        <v>0</v>
      </c>
      <c r="P339" s="565">
        <f t="shared" si="63"/>
        <v>0</v>
      </c>
      <c r="Q339" s="567"/>
      <c r="R339" s="567"/>
      <c r="S339" s="567"/>
      <c r="T339" s="567"/>
      <c r="U339" s="567"/>
      <c r="V339" s="567"/>
      <c r="W339" s="567"/>
      <c r="X339" s="567"/>
      <c r="Y339" s="567"/>
      <c r="Z339" s="567"/>
      <c r="AA339" s="567"/>
      <c r="AB339" s="567"/>
      <c r="AC339" s="167">
        <f t="shared" si="64"/>
        <v>0</v>
      </c>
      <c r="AD339" s="167">
        <f t="shared" si="65"/>
        <v>0</v>
      </c>
      <c r="AE339" s="167">
        <f t="shared" si="66"/>
        <v>0</v>
      </c>
      <c r="AF339" s="167">
        <f t="shared" si="67"/>
        <v>0</v>
      </c>
      <c r="AG339" s="167">
        <f t="shared" si="68"/>
        <v>0</v>
      </c>
      <c r="AH339" s="167">
        <f t="shared" si="69"/>
        <v>0</v>
      </c>
      <c r="AI339" s="167">
        <f t="shared" si="70"/>
        <v>0</v>
      </c>
      <c r="AJ339" s="167">
        <f t="shared" si="71"/>
        <v>0</v>
      </c>
      <c r="AK339" s="567"/>
      <c r="AL339" s="567"/>
      <c r="AM339" s="168"/>
    </row>
    <row r="340" spans="1:39" s="169" customFormat="1" hidden="1">
      <c r="A340" s="20">
        <v>336</v>
      </c>
      <c r="B340" s="560" t="str">
        <f t="shared" si="60"/>
        <v>Альянс</v>
      </c>
      <c r="C340" s="561" t="s">
        <v>695</v>
      </c>
      <c r="D340" s="905"/>
      <c r="E340" s="905"/>
      <c r="F340" s="933"/>
      <c r="G340" s="562" t="str">
        <f>IF(H340='Категорія витрат'!$B$2,'Категорія витрат'!$A$2,IF(H340='Категорія витрат'!$B$3,'Категорія витрат'!$A$3,IF(H340='Категорія витрат'!$B$4,'Категорія витрат'!$A$4,IF(H340='Категорія витрат'!$B$5,'Категорія витрат'!$A$5,IF(H340='Категорія витрат'!$B$6,'Категорія витрат'!$A$6,IF(H340='Категорія витрат'!$B$7,'Категорія витрат'!$A$7,IF(H340='Категорія витрат'!$B$8,'Категорія витрат'!$A$8,IF(H340='Категорія витрат'!$B$9,'Категорія витрат'!$A$9,IF(H340='Категорія витрат'!$B$10,'Категорія витрат'!$A$10,IF(H340='Категорія витрат'!$B$11,'Категорія витрат'!$A$11,IF(H340='Категорія витрат'!$B$12,'Категорія витрат'!$A$12,IF(H340='Категорія витрат'!$B$13,'Категорія витрат'!$A$13,IF(H340='Категорія витрат'!$B$14,'Категорія витрат'!$A$14,IF(H340='Категорія витрат'!$B$15,'Категорія витрат'!$A$15,IF(H340='Категорія витрат'!$B$16,'Категорія витрат'!$A$16,IF(H340='Категорія витрат'!$B$17,'Категорія витрат'!$A$17,IF(H340='Категорія витрат'!$B$18,'Категорія витрат'!$A$18,IF(H340='Категорія витрат'!$B$19,'Категорія витрат'!$A$19,IF(H340='Категорія витрат'!$B$20,'Категорія витрат'!$A$20,IF(H340='Категорія витрат'!$B$21,'Категорія витрат'!$A$21,IF(H340='Категорія витрат'!$B$22,'Категорія витрат'!$A$22,IF(H340='Категорія витрат'!$B$23,'Категорія витрат'!$A$23,IF(H340='Категорія витрат'!$B$24,'Категорія витрат'!$A$24,IF(H340='Категорія витрат'!$B$25,'Категорія витрат'!$A$25,IF(H340='Категорія витрат'!$B$26,'Категорія витрат'!$A$26,IF(H340='Категорія витрат'!$B$27,'Категорія витрат'!$A$27,IF(H340='Категорія витрат'!$B$28,'Категорія витрат'!$A$28,IF(H340='Категорія витрат'!$B$29,'Категорія витрат'!$A$29,IF(H340='Категорія витрат'!$B$30,'Категорія витрат'!$A$30,IF(H340='Категорія витрат'!$B$31,'Категорія витрат'!$A$31,""))))))))))))))))))))))))))))))</f>
        <v/>
      </c>
      <c r="H340" s="837"/>
      <c r="I340" s="568"/>
      <c r="J340" s="71"/>
      <c r="K340" s="166">
        <f t="shared" si="61"/>
        <v>0</v>
      </c>
      <c r="L340" s="563"/>
      <c r="M340" s="564"/>
      <c r="N340" s="71">
        <f t="shared" si="62"/>
        <v>0</v>
      </c>
      <c r="O340" s="835">
        <f>IF(I340='Категорія витрат'!$G$2,ROUND(N340*0.22,2),IF(I340='Категорія витрат'!$G$4,ROUND(N340*0.22,2),IF(I340='Категорія витрат'!$G$5,ROUND(N340*0.22,2),IF(I340='Категорія витрат'!$G$3,ROUND(N340*0.0841,2),0))))</f>
        <v>0</v>
      </c>
      <c r="P340" s="565">
        <f t="shared" si="63"/>
        <v>0</v>
      </c>
      <c r="Q340" s="567"/>
      <c r="R340" s="567"/>
      <c r="S340" s="567"/>
      <c r="T340" s="567"/>
      <c r="U340" s="567"/>
      <c r="V340" s="567"/>
      <c r="W340" s="567"/>
      <c r="X340" s="567"/>
      <c r="Y340" s="567"/>
      <c r="Z340" s="567"/>
      <c r="AA340" s="567"/>
      <c r="AB340" s="567"/>
      <c r="AC340" s="167">
        <f t="shared" si="64"/>
        <v>0</v>
      </c>
      <c r="AD340" s="167">
        <f t="shared" si="65"/>
        <v>0</v>
      </c>
      <c r="AE340" s="167">
        <f t="shared" si="66"/>
        <v>0</v>
      </c>
      <c r="AF340" s="167">
        <f t="shared" si="67"/>
        <v>0</v>
      </c>
      <c r="AG340" s="167">
        <f t="shared" si="68"/>
        <v>0</v>
      </c>
      <c r="AH340" s="167">
        <f t="shared" si="69"/>
        <v>0</v>
      </c>
      <c r="AI340" s="167">
        <f t="shared" si="70"/>
        <v>0</v>
      </c>
      <c r="AJ340" s="167">
        <f t="shared" si="71"/>
        <v>0</v>
      </c>
      <c r="AK340" s="567"/>
      <c r="AL340" s="567"/>
      <c r="AM340" s="168"/>
    </row>
    <row r="341" spans="1:39" s="169" customFormat="1" hidden="1">
      <c r="A341" s="20">
        <v>337</v>
      </c>
      <c r="B341" s="560" t="str">
        <f t="shared" si="60"/>
        <v>Альянс</v>
      </c>
      <c r="C341" s="561" t="s">
        <v>695</v>
      </c>
      <c r="D341" s="905"/>
      <c r="E341" s="905"/>
      <c r="F341" s="933"/>
      <c r="G341" s="562" t="str">
        <f>IF(H341='Категорія витрат'!$B$2,'Категорія витрат'!$A$2,IF(H341='Категорія витрат'!$B$3,'Категорія витрат'!$A$3,IF(H341='Категорія витрат'!$B$4,'Категорія витрат'!$A$4,IF(H341='Категорія витрат'!$B$5,'Категорія витрат'!$A$5,IF(H341='Категорія витрат'!$B$6,'Категорія витрат'!$A$6,IF(H341='Категорія витрат'!$B$7,'Категорія витрат'!$A$7,IF(H341='Категорія витрат'!$B$8,'Категорія витрат'!$A$8,IF(H341='Категорія витрат'!$B$9,'Категорія витрат'!$A$9,IF(H341='Категорія витрат'!$B$10,'Категорія витрат'!$A$10,IF(H341='Категорія витрат'!$B$11,'Категорія витрат'!$A$11,IF(H341='Категорія витрат'!$B$12,'Категорія витрат'!$A$12,IF(H341='Категорія витрат'!$B$13,'Категорія витрат'!$A$13,IF(H341='Категорія витрат'!$B$14,'Категорія витрат'!$A$14,IF(H341='Категорія витрат'!$B$15,'Категорія витрат'!$A$15,IF(H341='Категорія витрат'!$B$16,'Категорія витрат'!$A$16,IF(H341='Категорія витрат'!$B$17,'Категорія витрат'!$A$17,IF(H341='Категорія витрат'!$B$18,'Категорія витрат'!$A$18,IF(H341='Категорія витрат'!$B$19,'Категорія витрат'!$A$19,IF(H341='Категорія витрат'!$B$20,'Категорія витрат'!$A$20,IF(H341='Категорія витрат'!$B$21,'Категорія витрат'!$A$21,IF(H341='Категорія витрат'!$B$22,'Категорія витрат'!$A$22,IF(H341='Категорія витрат'!$B$23,'Категорія витрат'!$A$23,IF(H341='Категорія витрат'!$B$24,'Категорія витрат'!$A$24,IF(H341='Категорія витрат'!$B$25,'Категорія витрат'!$A$25,IF(H341='Категорія витрат'!$B$26,'Категорія витрат'!$A$26,IF(H341='Категорія витрат'!$B$27,'Категорія витрат'!$A$27,IF(H341='Категорія витрат'!$B$28,'Категорія витрат'!$A$28,IF(H341='Категорія витрат'!$B$29,'Категорія витрат'!$A$29,IF(H341='Категорія витрат'!$B$30,'Категорія витрат'!$A$30,IF(H341='Категорія витрат'!$B$31,'Категорія витрат'!$A$31,""))))))))))))))))))))))))))))))</f>
        <v/>
      </c>
      <c r="H341" s="837"/>
      <c r="I341" s="568"/>
      <c r="J341" s="71"/>
      <c r="K341" s="166">
        <f t="shared" si="61"/>
        <v>0</v>
      </c>
      <c r="L341" s="563"/>
      <c r="M341" s="564"/>
      <c r="N341" s="71">
        <f t="shared" si="62"/>
        <v>0</v>
      </c>
      <c r="O341" s="835">
        <f>IF(I341='Категорія витрат'!$G$2,ROUND(N341*0.22,2),IF(I341='Категорія витрат'!$G$4,ROUND(N341*0.22,2),IF(I341='Категорія витрат'!$G$5,ROUND(N341*0.22,2),IF(I341='Категорія витрат'!$G$3,ROUND(N341*0.0841,2),0))))</f>
        <v>0</v>
      </c>
      <c r="P341" s="565">
        <f t="shared" si="63"/>
        <v>0</v>
      </c>
      <c r="Q341" s="567"/>
      <c r="R341" s="567"/>
      <c r="S341" s="567"/>
      <c r="T341" s="567"/>
      <c r="U341" s="567"/>
      <c r="V341" s="567"/>
      <c r="W341" s="567"/>
      <c r="X341" s="567"/>
      <c r="Y341" s="567"/>
      <c r="Z341" s="567"/>
      <c r="AA341" s="567"/>
      <c r="AB341" s="567"/>
      <c r="AC341" s="167">
        <f t="shared" si="64"/>
        <v>0</v>
      </c>
      <c r="AD341" s="167">
        <f t="shared" si="65"/>
        <v>0</v>
      </c>
      <c r="AE341" s="167">
        <f t="shared" si="66"/>
        <v>0</v>
      </c>
      <c r="AF341" s="167">
        <f t="shared" si="67"/>
        <v>0</v>
      </c>
      <c r="AG341" s="167">
        <f t="shared" si="68"/>
        <v>0</v>
      </c>
      <c r="AH341" s="167">
        <f t="shared" si="69"/>
        <v>0</v>
      </c>
      <c r="AI341" s="167">
        <f t="shared" si="70"/>
        <v>0</v>
      </c>
      <c r="AJ341" s="167">
        <f t="shared" si="71"/>
        <v>0</v>
      </c>
      <c r="AK341" s="567"/>
      <c r="AL341" s="567"/>
      <c r="AM341" s="168"/>
    </row>
    <row r="342" spans="1:39" s="169" customFormat="1" hidden="1">
      <c r="A342" s="20">
        <v>338</v>
      </c>
      <c r="B342" s="560" t="str">
        <f t="shared" si="60"/>
        <v>Альянс</v>
      </c>
      <c r="C342" s="561" t="s">
        <v>695</v>
      </c>
      <c r="D342" s="905"/>
      <c r="E342" s="905"/>
      <c r="F342" s="933"/>
      <c r="G342" s="562" t="str">
        <f>IF(H342='Категорія витрат'!$B$2,'Категорія витрат'!$A$2,IF(H342='Категорія витрат'!$B$3,'Категорія витрат'!$A$3,IF(H342='Категорія витрат'!$B$4,'Категорія витрат'!$A$4,IF(H342='Категорія витрат'!$B$5,'Категорія витрат'!$A$5,IF(H342='Категорія витрат'!$B$6,'Категорія витрат'!$A$6,IF(H342='Категорія витрат'!$B$7,'Категорія витрат'!$A$7,IF(H342='Категорія витрат'!$B$8,'Категорія витрат'!$A$8,IF(H342='Категорія витрат'!$B$9,'Категорія витрат'!$A$9,IF(H342='Категорія витрат'!$B$10,'Категорія витрат'!$A$10,IF(H342='Категорія витрат'!$B$11,'Категорія витрат'!$A$11,IF(H342='Категорія витрат'!$B$12,'Категорія витрат'!$A$12,IF(H342='Категорія витрат'!$B$13,'Категорія витрат'!$A$13,IF(H342='Категорія витрат'!$B$14,'Категорія витрат'!$A$14,IF(H342='Категорія витрат'!$B$15,'Категорія витрат'!$A$15,IF(H342='Категорія витрат'!$B$16,'Категорія витрат'!$A$16,IF(H342='Категорія витрат'!$B$17,'Категорія витрат'!$A$17,IF(H342='Категорія витрат'!$B$18,'Категорія витрат'!$A$18,IF(H342='Категорія витрат'!$B$19,'Категорія витрат'!$A$19,IF(H342='Категорія витрат'!$B$20,'Категорія витрат'!$A$20,IF(H342='Категорія витрат'!$B$21,'Категорія витрат'!$A$21,IF(H342='Категорія витрат'!$B$22,'Категорія витрат'!$A$22,IF(H342='Категорія витрат'!$B$23,'Категорія витрат'!$A$23,IF(H342='Категорія витрат'!$B$24,'Категорія витрат'!$A$24,IF(H342='Категорія витрат'!$B$25,'Категорія витрат'!$A$25,IF(H342='Категорія витрат'!$B$26,'Категорія витрат'!$A$26,IF(H342='Категорія витрат'!$B$27,'Категорія витрат'!$A$27,IF(H342='Категорія витрат'!$B$28,'Категорія витрат'!$A$28,IF(H342='Категорія витрат'!$B$29,'Категорія витрат'!$A$29,IF(H342='Категорія витрат'!$B$30,'Категорія витрат'!$A$30,IF(H342='Категорія витрат'!$B$31,'Категорія витрат'!$A$31,""))))))))))))))))))))))))))))))</f>
        <v/>
      </c>
      <c r="H342" s="837"/>
      <c r="I342" s="568"/>
      <c r="J342" s="71"/>
      <c r="K342" s="166">
        <f t="shared" si="61"/>
        <v>0</v>
      </c>
      <c r="L342" s="563"/>
      <c r="M342" s="564"/>
      <c r="N342" s="71">
        <f t="shared" si="62"/>
        <v>0</v>
      </c>
      <c r="O342" s="835">
        <f>IF(I342='Категорія витрат'!$G$2,ROUND(N342*0.22,2),IF(I342='Категорія витрат'!$G$4,ROUND(N342*0.22,2),IF(I342='Категорія витрат'!$G$5,ROUND(N342*0.22,2),IF(I342='Категорія витрат'!$G$3,ROUND(N342*0.0841,2),0))))</f>
        <v>0</v>
      </c>
      <c r="P342" s="565">
        <f t="shared" si="63"/>
        <v>0</v>
      </c>
      <c r="Q342" s="567"/>
      <c r="R342" s="567"/>
      <c r="S342" s="567"/>
      <c r="T342" s="567"/>
      <c r="U342" s="567"/>
      <c r="V342" s="567"/>
      <c r="W342" s="567"/>
      <c r="X342" s="567"/>
      <c r="Y342" s="567"/>
      <c r="Z342" s="567"/>
      <c r="AA342" s="567"/>
      <c r="AB342" s="567"/>
      <c r="AC342" s="167">
        <f t="shared" si="64"/>
        <v>0</v>
      </c>
      <c r="AD342" s="167">
        <f t="shared" si="65"/>
        <v>0</v>
      </c>
      <c r="AE342" s="167">
        <f t="shared" si="66"/>
        <v>0</v>
      </c>
      <c r="AF342" s="167">
        <f t="shared" si="67"/>
        <v>0</v>
      </c>
      <c r="AG342" s="167">
        <f t="shared" si="68"/>
        <v>0</v>
      </c>
      <c r="AH342" s="167">
        <f t="shared" si="69"/>
        <v>0</v>
      </c>
      <c r="AI342" s="167">
        <f t="shared" si="70"/>
        <v>0</v>
      </c>
      <c r="AJ342" s="167">
        <f t="shared" si="71"/>
        <v>0</v>
      </c>
      <c r="AK342" s="567"/>
      <c r="AL342" s="567"/>
      <c r="AM342" s="168"/>
    </row>
    <row r="343" spans="1:39" s="169" customFormat="1" hidden="1">
      <c r="A343" s="20">
        <v>339</v>
      </c>
      <c r="B343" s="560" t="str">
        <f t="shared" si="60"/>
        <v>Альянс</v>
      </c>
      <c r="C343" s="561" t="s">
        <v>695</v>
      </c>
      <c r="D343" s="905"/>
      <c r="E343" s="905"/>
      <c r="F343" s="933"/>
      <c r="G343" s="562" t="str">
        <f>IF(H343='Категорія витрат'!$B$2,'Категорія витрат'!$A$2,IF(H343='Категорія витрат'!$B$3,'Категорія витрат'!$A$3,IF(H343='Категорія витрат'!$B$4,'Категорія витрат'!$A$4,IF(H343='Категорія витрат'!$B$5,'Категорія витрат'!$A$5,IF(H343='Категорія витрат'!$B$6,'Категорія витрат'!$A$6,IF(H343='Категорія витрат'!$B$7,'Категорія витрат'!$A$7,IF(H343='Категорія витрат'!$B$8,'Категорія витрат'!$A$8,IF(H343='Категорія витрат'!$B$9,'Категорія витрат'!$A$9,IF(H343='Категорія витрат'!$B$10,'Категорія витрат'!$A$10,IF(H343='Категорія витрат'!$B$11,'Категорія витрат'!$A$11,IF(H343='Категорія витрат'!$B$12,'Категорія витрат'!$A$12,IF(H343='Категорія витрат'!$B$13,'Категорія витрат'!$A$13,IF(H343='Категорія витрат'!$B$14,'Категорія витрат'!$A$14,IF(H343='Категорія витрат'!$B$15,'Категорія витрат'!$A$15,IF(H343='Категорія витрат'!$B$16,'Категорія витрат'!$A$16,IF(H343='Категорія витрат'!$B$17,'Категорія витрат'!$A$17,IF(H343='Категорія витрат'!$B$18,'Категорія витрат'!$A$18,IF(H343='Категорія витрат'!$B$19,'Категорія витрат'!$A$19,IF(H343='Категорія витрат'!$B$20,'Категорія витрат'!$A$20,IF(H343='Категорія витрат'!$B$21,'Категорія витрат'!$A$21,IF(H343='Категорія витрат'!$B$22,'Категорія витрат'!$A$22,IF(H343='Категорія витрат'!$B$23,'Категорія витрат'!$A$23,IF(H343='Категорія витрат'!$B$24,'Категорія витрат'!$A$24,IF(H343='Категорія витрат'!$B$25,'Категорія витрат'!$A$25,IF(H343='Категорія витрат'!$B$26,'Категорія витрат'!$A$26,IF(H343='Категорія витрат'!$B$27,'Категорія витрат'!$A$27,IF(H343='Категорія витрат'!$B$28,'Категорія витрат'!$A$28,IF(H343='Категорія витрат'!$B$29,'Категорія витрат'!$A$29,IF(H343='Категорія витрат'!$B$30,'Категорія витрат'!$A$30,IF(H343='Категорія витрат'!$B$31,'Категорія витрат'!$A$31,""))))))))))))))))))))))))))))))</f>
        <v/>
      </c>
      <c r="H343" s="837"/>
      <c r="I343" s="568"/>
      <c r="J343" s="71"/>
      <c r="K343" s="166">
        <f t="shared" si="61"/>
        <v>0</v>
      </c>
      <c r="L343" s="563"/>
      <c r="M343" s="564"/>
      <c r="N343" s="71">
        <f t="shared" si="62"/>
        <v>0</v>
      </c>
      <c r="O343" s="835">
        <f>IF(I343='Категорія витрат'!$G$2,ROUND(N343*0.22,2),IF(I343='Категорія витрат'!$G$4,ROUND(N343*0.22,2),IF(I343='Категорія витрат'!$G$5,ROUND(N343*0.22,2),IF(I343='Категорія витрат'!$G$3,ROUND(N343*0.0841,2),0))))</f>
        <v>0</v>
      </c>
      <c r="P343" s="565">
        <f t="shared" si="63"/>
        <v>0</v>
      </c>
      <c r="Q343" s="567"/>
      <c r="R343" s="567"/>
      <c r="S343" s="567"/>
      <c r="T343" s="567"/>
      <c r="U343" s="567"/>
      <c r="V343" s="567"/>
      <c r="W343" s="567"/>
      <c r="X343" s="567"/>
      <c r="Y343" s="567"/>
      <c r="Z343" s="567"/>
      <c r="AA343" s="567"/>
      <c r="AB343" s="567"/>
      <c r="AC343" s="167">
        <f t="shared" si="64"/>
        <v>0</v>
      </c>
      <c r="AD343" s="167">
        <f t="shared" si="65"/>
        <v>0</v>
      </c>
      <c r="AE343" s="167">
        <f t="shared" si="66"/>
        <v>0</v>
      </c>
      <c r="AF343" s="167">
        <f t="shared" si="67"/>
        <v>0</v>
      </c>
      <c r="AG343" s="167">
        <f t="shared" si="68"/>
        <v>0</v>
      </c>
      <c r="AH343" s="167">
        <f t="shared" si="69"/>
        <v>0</v>
      </c>
      <c r="AI343" s="167">
        <f t="shared" si="70"/>
        <v>0</v>
      </c>
      <c r="AJ343" s="167">
        <f t="shared" si="71"/>
        <v>0</v>
      </c>
      <c r="AK343" s="567"/>
      <c r="AL343" s="567"/>
      <c r="AM343" s="168"/>
    </row>
    <row r="344" spans="1:39" s="169" customFormat="1" hidden="1">
      <c r="A344" s="20">
        <v>340</v>
      </c>
      <c r="B344" s="560" t="str">
        <f t="shared" si="60"/>
        <v>Альянс</v>
      </c>
      <c r="C344" s="561" t="s">
        <v>695</v>
      </c>
      <c r="D344" s="905"/>
      <c r="E344" s="905"/>
      <c r="F344" s="933"/>
      <c r="G344" s="562" t="str">
        <f>IF(H344='Категорія витрат'!$B$2,'Категорія витрат'!$A$2,IF(H344='Категорія витрат'!$B$3,'Категорія витрат'!$A$3,IF(H344='Категорія витрат'!$B$4,'Категорія витрат'!$A$4,IF(H344='Категорія витрат'!$B$5,'Категорія витрат'!$A$5,IF(H344='Категорія витрат'!$B$6,'Категорія витрат'!$A$6,IF(H344='Категорія витрат'!$B$7,'Категорія витрат'!$A$7,IF(H344='Категорія витрат'!$B$8,'Категорія витрат'!$A$8,IF(H344='Категорія витрат'!$B$9,'Категорія витрат'!$A$9,IF(H344='Категорія витрат'!$B$10,'Категорія витрат'!$A$10,IF(H344='Категорія витрат'!$B$11,'Категорія витрат'!$A$11,IF(H344='Категорія витрат'!$B$12,'Категорія витрат'!$A$12,IF(H344='Категорія витрат'!$B$13,'Категорія витрат'!$A$13,IF(H344='Категорія витрат'!$B$14,'Категорія витрат'!$A$14,IF(H344='Категорія витрат'!$B$15,'Категорія витрат'!$A$15,IF(H344='Категорія витрат'!$B$16,'Категорія витрат'!$A$16,IF(H344='Категорія витрат'!$B$17,'Категорія витрат'!$A$17,IF(H344='Категорія витрат'!$B$18,'Категорія витрат'!$A$18,IF(H344='Категорія витрат'!$B$19,'Категорія витрат'!$A$19,IF(H344='Категорія витрат'!$B$20,'Категорія витрат'!$A$20,IF(H344='Категорія витрат'!$B$21,'Категорія витрат'!$A$21,IF(H344='Категорія витрат'!$B$22,'Категорія витрат'!$A$22,IF(H344='Категорія витрат'!$B$23,'Категорія витрат'!$A$23,IF(H344='Категорія витрат'!$B$24,'Категорія витрат'!$A$24,IF(H344='Категорія витрат'!$B$25,'Категорія витрат'!$A$25,IF(H344='Категорія витрат'!$B$26,'Категорія витрат'!$A$26,IF(H344='Категорія витрат'!$B$27,'Категорія витрат'!$A$27,IF(H344='Категорія витрат'!$B$28,'Категорія витрат'!$A$28,IF(H344='Категорія витрат'!$B$29,'Категорія витрат'!$A$29,IF(H344='Категорія витрат'!$B$30,'Категорія витрат'!$A$30,IF(H344='Категорія витрат'!$B$31,'Категорія витрат'!$A$31,""))))))))))))))))))))))))))))))</f>
        <v/>
      </c>
      <c r="H344" s="837"/>
      <c r="I344" s="568"/>
      <c r="J344" s="71"/>
      <c r="K344" s="166">
        <f t="shared" si="61"/>
        <v>0</v>
      </c>
      <c r="L344" s="563"/>
      <c r="M344" s="564"/>
      <c r="N344" s="71">
        <f t="shared" si="62"/>
        <v>0</v>
      </c>
      <c r="O344" s="835">
        <f>IF(I344='Категорія витрат'!$G$2,ROUND(N344*0.22,2),IF(I344='Категорія витрат'!$G$4,ROUND(N344*0.22,2),IF(I344='Категорія витрат'!$G$5,ROUND(N344*0.22,2),IF(I344='Категорія витрат'!$G$3,ROUND(N344*0.0841,2),0))))</f>
        <v>0</v>
      </c>
      <c r="P344" s="565">
        <f t="shared" si="63"/>
        <v>0</v>
      </c>
      <c r="Q344" s="567"/>
      <c r="R344" s="567"/>
      <c r="S344" s="567"/>
      <c r="T344" s="567"/>
      <c r="U344" s="567"/>
      <c r="V344" s="567"/>
      <c r="W344" s="567"/>
      <c r="X344" s="567"/>
      <c r="Y344" s="567"/>
      <c r="Z344" s="567"/>
      <c r="AA344" s="567"/>
      <c r="AB344" s="567"/>
      <c r="AC344" s="167">
        <f t="shared" si="64"/>
        <v>0</v>
      </c>
      <c r="AD344" s="167">
        <f t="shared" si="65"/>
        <v>0</v>
      </c>
      <c r="AE344" s="167">
        <f t="shared" si="66"/>
        <v>0</v>
      </c>
      <c r="AF344" s="167">
        <f t="shared" si="67"/>
        <v>0</v>
      </c>
      <c r="AG344" s="167">
        <f t="shared" si="68"/>
        <v>0</v>
      </c>
      <c r="AH344" s="167">
        <f t="shared" si="69"/>
        <v>0</v>
      </c>
      <c r="AI344" s="167">
        <f t="shared" si="70"/>
        <v>0</v>
      </c>
      <c r="AJ344" s="167">
        <f t="shared" si="71"/>
        <v>0</v>
      </c>
      <c r="AK344" s="567"/>
      <c r="AL344" s="567"/>
      <c r="AM344" s="168"/>
    </row>
    <row r="345" spans="1:39" s="169" customFormat="1" hidden="1">
      <c r="A345" s="20">
        <v>341</v>
      </c>
      <c r="B345" s="560" t="str">
        <f t="shared" si="60"/>
        <v>Альянс</v>
      </c>
      <c r="C345" s="561" t="s">
        <v>695</v>
      </c>
      <c r="D345" s="905"/>
      <c r="E345" s="905"/>
      <c r="F345" s="933"/>
      <c r="G345" s="562" t="str">
        <f>IF(H345='Категорія витрат'!$B$2,'Категорія витрат'!$A$2,IF(H345='Категорія витрат'!$B$3,'Категорія витрат'!$A$3,IF(H345='Категорія витрат'!$B$4,'Категорія витрат'!$A$4,IF(H345='Категорія витрат'!$B$5,'Категорія витрат'!$A$5,IF(H345='Категорія витрат'!$B$6,'Категорія витрат'!$A$6,IF(H345='Категорія витрат'!$B$7,'Категорія витрат'!$A$7,IF(H345='Категорія витрат'!$B$8,'Категорія витрат'!$A$8,IF(H345='Категорія витрат'!$B$9,'Категорія витрат'!$A$9,IF(H345='Категорія витрат'!$B$10,'Категорія витрат'!$A$10,IF(H345='Категорія витрат'!$B$11,'Категорія витрат'!$A$11,IF(H345='Категорія витрат'!$B$12,'Категорія витрат'!$A$12,IF(H345='Категорія витрат'!$B$13,'Категорія витрат'!$A$13,IF(H345='Категорія витрат'!$B$14,'Категорія витрат'!$A$14,IF(H345='Категорія витрат'!$B$15,'Категорія витрат'!$A$15,IF(H345='Категорія витрат'!$B$16,'Категорія витрат'!$A$16,IF(H345='Категорія витрат'!$B$17,'Категорія витрат'!$A$17,IF(H345='Категорія витрат'!$B$18,'Категорія витрат'!$A$18,IF(H345='Категорія витрат'!$B$19,'Категорія витрат'!$A$19,IF(H345='Категорія витрат'!$B$20,'Категорія витрат'!$A$20,IF(H345='Категорія витрат'!$B$21,'Категорія витрат'!$A$21,IF(H345='Категорія витрат'!$B$22,'Категорія витрат'!$A$22,IF(H345='Категорія витрат'!$B$23,'Категорія витрат'!$A$23,IF(H345='Категорія витрат'!$B$24,'Категорія витрат'!$A$24,IF(H345='Категорія витрат'!$B$25,'Категорія витрат'!$A$25,IF(H345='Категорія витрат'!$B$26,'Категорія витрат'!$A$26,IF(H345='Категорія витрат'!$B$27,'Категорія витрат'!$A$27,IF(H345='Категорія витрат'!$B$28,'Категорія витрат'!$A$28,IF(H345='Категорія витрат'!$B$29,'Категорія витрат'!$A$29,IF(H345='Категорія витрат'!$B$30,'Категорія витрат'!$A$30,IF(H345='Категорія витрат'!$B$31,'Категорія витрат'!$A$31,""))))))))))))))))))))))))))))))</f>
        <v/>
      </c>
      <c r="H345" s="837"/>
      <c r="I345" s="568"/>
      <c r="J345" s="71"/>
      <c r="K345" s="166">
        <f t="shared" si="61"/>
        <v>0</v>
      </c>
      <c r="L345" s="563"/>
      <c r="M345" s="564"/>
      <c r="N345" s="71">
        <f t="shared" si="62"/>
        <v>0</v>
      </c>
      <c r="O345" s="835">
        <f>IF(I345='Категорія витрат'!$G$2,ROUND(N345*0.22,2),IF(I345='Категорія витрат'!$G$4,ROUND(N345*0.22,2),IF(I345='Категорія витрат'!$G$5,ROUND(N345*0.22,2),IF(I345='Категорія витрат'!$G$3,ROUND(N345*0.0841,2),0))))</f>
        <v>0</v>
      </c>
      <c r="P345" s="565">
        <f t="shared" si="63"/>
        <v>0</v>
      </c>
      <c r="Q345" s="567"/>
      <c r="R345" s="567"/>
      <c r="S345" s="567"/>
      <c r="T345" s="567"/>
      <c r="U345" s="567"/>
      <c r="V345" s="567"/>
      <c r="W345" s="567"/>
      <c r="X345" s="567"/>
      <c r="Y345" s="567"/>
      <c r="Z345" s="567"/>
      <c r="AA345" s="567"/>
      <c r="AB345" s="567"/>
      <c r="AC345" s="167">
        <f t="shared" si="64"/>
        <v>0</v>
      </c>
      <c r="AD345" s="167">
        <f t="shared" si="65"/>
        <v>0</v>
      </c>
      <c r="AE345" s="167">
        <f t="shared" si="66"/>
        <v>0</v>
      </c>
      <c r="AF345" s="167">
        <f t="shared" si="67"/>
        <v>0</v>
      </c>
      <c r="AG345" s="167">
        <f t="shared" si="68"/>
        <v>0</v>
      </c>
      <c r="AH345" s="167">
        <f t="shared" si="69"/>
        <v>0</v>
      </c>
      <c r="AI345" s="167">
        <f t="shared" si="70"/>
        <v>0</v>
      </c>
      <c r="AJ345" s="167">
        <f t="shared" si="71"/>
        <v>0</v>
      </c>
      <c r="AK345" s="567"/>
      <c r="AL345" s="567"/>
      <c r="AM345" s="168"/>
    </row>
    <row r="346" spans="1:39" s="169" customFormat="1" hidden="1">
      <c r="A346" s="20">
        <v>342</v>
      </c>
      <c r="B346" s="560" t="str">
        <f t="shared" si="60"/>
        <v>Альянс</v>
      </c>
      <c r="C346" s="561" t="s">
        <v>695</v>
      </c>
      <c r="D346" s="905"/>
      <c r="E346" s="905"/>
      <c r="F346" s="933"/>
      <c r="G346" s="562" t="str">
        <f>IF(H346='Категорія витрат'!$B$2,'Категорія витрат'!$A$2,IF(H346='Категорія витрат'!$B$3,'Категорія витрат'!$A$3,IF(H346='Категорія витрат'!$B$4,'Категорія витрат'!$A$4,IF(H346='Категорія витрат'!$B$5,'Категорія витрат'!$A$5,IF(H346='Категорія витрат'!$B$6,'Категорія витрат'!$A$6,IF(H346='Категорія витрат'!$B$7,'Категорія витрат'!$A$7,IF(H346='Категорія витрат'!$B$8,'Категорія витрат'!$A$8,IF(H346='Категорія витрат'!$B$9,'Категорія витрат'!$A$9,IF(H346='Категорія витрат'!$B$10,'Категорія витрат'!$A$10,IF(H346='Категорія витрат'!$B$11,'Категорія витрат'!$A$11,IF(H346='Категорія витрат'!$B$12,'Категорія витрат'!$A$12,IF(H346='Категорія витрат'!$B$13,'Категорія витрат'!$A$13,IF(H346='Категорія витрат'!$B$14,'Категорія витрат'!$A$14,IF(H346='Категорія витрат'!$B$15,'Категорія витрат'!$A$15,IF(H346='Категорія витрат'!$B$16,'Категорія витрат'!$A$16,IF(H346='Категорія витрат'!$B$17,'Категорія витрат'!$A$17,IF(H346='Категорія витрат'!$B$18,'Категорія витрат'!$A$18,IF(H346='Категорія витрат'!$B$19,'Категорія витрат'!$A$19,IF(H346='Категорія витрат'!$B$20,'Категорія витрат'!$A$20,IF(H346='Категорія витрат'!$B$21,'Категорія витрат'!$A$21,IF(H346='Категорія витрат'!$B$22,'Категорія витрат'!$A$22,IF(H346='Категорія витрат'!$B$23,'Категорія витрат'!$A$23,IF(H346='Категорія витрат'!$B$24,'Категорія витрат'!$A$24,IF(H346='Категорія витрат'!$B$25,'Категорія витрат'!$A$25,IF(H346='Категорія витрат'!$B$26,'Категорія витрат'!$A$26,IF(H346='Категорія витрат'!$B$27,'Категорія витрат'!$A$27,IF(H346='Категорія витрат'!$B$28,'Категорія витрат'!$A$28,IF(H346='Категорія витрат'!$B$29,'Категорія витрат'!$A$29,IF(H346='Категорія витрат'!$B$30,'Категорія витрат'!$A$30,IF(H346='Категорія витрат'!$B$31,'Категорія витрат'!$A$31,""))))))))))))))))))))))))))))))</f>
        <v/>
      </c>
      <c r="H346" s="837"/>
      <c r="I346" s="568"/>
      <c r="J346" s="71"/>
      <c r="K346" s="166">
        <f t="shared" si="61"/>
        <v>0</v>
      </c>
      <c r="L346" s="563"/>
      <c r="M346" s="564"/>
      <c r="N346" s="71">
        <f t="shared" si="62"/>
        <v>0</v>
      </c>
      <c r="O346" s="835">
        <f>IF(I346='Категорія витрат'!$G$2,ROUND(N346*0.22,2),IF(I346='Категорія витрат'!$G$4,ROUND(N346*0.22,2),IF(I346='Категорія витрат'!$G$5,ROUND(N346*0.22,2),IF(I346='Категорія витрат'!$G$3,ROUND(N346*0.0841,2),0))))</f>
        <v>0</v>
      </c>
      <c r="P346" s="565">
        <f t="shared" si="63"/>
        <v>0</v>
      </c>
      <c r="Q346" s="567"/>
      <c r="R346" s="567"/>
      <c r="S346" s="567"/>
      <c r="T346" s="567"/>
      <c r="U346" s="567"/>
      <c r="V346" s="567"/>
      <c r="W346" s="567"/>
      <c r="X346" s="567"/>
      <c r="Y346" s="567"/>
      <c r="Z346" s="567"/>
      <c r="AA346" s="567"/>
      <c r="AB346" s="567"/>
      <c r="AC346" s="167">
        <f t="shared" si="64"/>
        <v>0</v>
      </c>
      <c r="AD346" s="167">
        <f t="shared" si="65"/>
        <v>0</v>
      </c>
      <c r="AE346" s="167">
        <f t="shared" si="66"/>
        <v>0</v>
      </c>
      <c r="AF346" s="167">
        <f t="shared" si="67"/>
        <v>0</v>
      </c>
      <c r="AG346" s="167">
        <f t="shared" si="68"/>
        <v>0</v>
      </c>
      <c r="AH346" s="167">
        <f t="shared" si="69"/>
        <v>0</v>
      </c>
      <c r="AI346" s="167">
        <f t="shared" si="70"/>
        <v>0</v>
      </c>
      <c r="AJ346" s="167">
        <f t="shared" si="71"/>
        <v>0</v>
      </c>
      <c r="AK346" s="567"/>
      <c r="AL346" s="567"/>
      <c r="AM346" s="168"/>
    </row>
    <row r="347" spans="1:39" s="169" customFormat="1" hidden="1">
      <c r="A347" s="20">
        <v>343</v>
      </c>
      <c r="B347" s="560" t="str">
        <f t="shared" si="60"/>
        <v>Альянс</v>
      </c>
      <c r="C347" s="561" t="s">
        <v>695</v>
      </c>
      <c r="D347" s="905"/>
      <c r="E347" s="905"/>
      <c r="F347" s="933"/>
      <c r="G347" s="562" t="str">
        <f>IF(H347='Категорія витрат'!$B$2,'Категорія витрат'!$A$2,IF(H347='Категорія витрат'!$B$3,'Категорія витрат'!$A$3,IF(H347='Категорія витрат'!$B$4,'Категорія витрат'!$A$4,IF(H347='Категорія витрат'!$B$5,'Категорія витрат'!$A$5,IF(H347='Категорія витрат'!$B$6,'Категорія витрат'!$A$6,IF(H347='Категорія витрат'!$B$7,'Категорія витрат'!$A$7,IF(H347='Категорія витрат'!$B$8,'Категорія витрат'!$A$8,IF(H347='Категорія витрат'!$B$9,'Категорія витрат'!$A$9,IF(H347='Категорія витрат'!$B$10,'Категорія витрат'!$A$10,IF(H347='Категорія витрат'!$B$11,'Категорія витрат'!$A$11,IF(H347='Категорія витрат'!$B$12,'Категорія витрат'!$A$12,IF(H347='Категорія витрат'!$B$13,'Категорія витрат'!$A$13,IF(H347='Категорія витрат'!$B$14,'Категорія витрат'!$A$14,IF(H347='Категорія витрат'!$B$15,'Категорія витрат'!$A$15,IF(H347='Категорія витрат'!$B$16,'Категорія витрат'!$A$16,IF(H347='Категорія витрат'!$B$17,'Категорія витрат'!$A$17,IF(H347='Категорія витрат'!$B$18,'Категорія витрат'!$A$18,IF(H347='Категорія витрат'!$B$19,'Категорія витрат'!$A$19,IF(H347='Категорія витрат'!$B$20,'Категорія витрат'!$A$20,IF(H347='Категорія витрат'!$B$21,'Категорія витрат'!$A$21,IF(H347='Категорія витрат'!$B$22,'Категорія витрат'!$A$22,IF(H347='Категорія витрат'!$B$23,'Категорія витрат'!$A$23,IF(H347='Категорія витрат'!$B$24,'Категорія витрат'!$A$24,IF(H347='Категорія витрат'!$B$25,'Категорія витрат'!$A$25,IF(H347='Категорія витрат'!$B$26,'Категорія витрат'!$A$26,IF(H347='Категорія витрат'!$B$27,'Категорія витрат'!$A$27,IF(H347='Категорія витрат'!$B$28,'Категорія витрат'!$A$28,IF(H347='Категорія витрат'!$B$29,'Категорія витрат'!$A$29,IF(H347='Категорія витрат'!$B$30,'Категорія витрат'!$A$30,IF(H347='Категорія витрат'!$B$31,'Категорія витрат'!$A$31,""))))))))))))))))))))))))))))))</f>
        <v/>
      </c>
      <c r="H347" s="837"/>
      <c r="I347" s="568"/>
      <c r="J347" s="71"/>
      <c r="K347" s="166">
        <f t="shared" si="61"/>
        <v>0</v>
      </c>
      <c r="L347" s="563"/>
      <c r="M347" s="564"/>
      <c r="N347" s="71">
        <f t="shared" si="62"/>
        <v>0</v>
      </c>
      <c r="O347" s="835">
        <f>IF(I347='Категорія витрат'!$G$2,ROUND(N347*0.22,2),IF(I347='Категорія витрат'!$G$4,ROUND(N347*0.22,2),IF(I347='Категорія витрат'!$G$5,ROUND(N347*0.22,2),IF(I347='Категорія витрат'!$G$3,ROUND(N347*0.0841,2),0))))</f>
        <v>0</v>
      </c>
      <c r="P347" s="565">
        <f t="shared" si="63"/>
        <v>0</v>
      </c>
      <c r="Q347" s="567"/>
      <c r="R347" s="567"/>
      <c r="S347" s="567"/>
      <c r="T347" s="567"/>
      <c r="U347" s="567"/>
      <c r="V347" s="567"/>
      <c r="W347" s="567"/>
      <c r="X347" s="567"/>
      <c r="Y347" s="567"/>
      <c r="Z347" s="567"/>
      <c r="AA347" s="567"/>
      <c r="AB347" s="567"/>
      <c r="AC347" s="167">
        <f t="shared" si="64"/>
        <v>0</v>
      </c>
      <c r="AD347" s="167">
        <f t="shared" si="65"/>
        <v>0</v>
      </c>
      <c r="AE347" s="167">
        <f t="shared" si="66"/>
        <v>0</v>
      </c>
      <c r="AF347" s="167">
        <f t="shared" si="67"/>
        <v>0</v>
      </c>
      <c r="AG347" s="167">
        <f t="shared" si="68"/>
        <v>0</v>
      </c>
      <c r="AH347" s="167">
        <f t="shared" si="69"/>
        <v>0</v>
      </c>
      <c r="AI347" s="167">
        <f t="shared" si="70"/>
        <v>0</v>
      </c>
      <c r="AJ347" s="167">
        <f t="shared" si="71"/>
        <v>0</v>
      </c>
      <c r="AK347" s="567"/>
      <c r="AL347" s="567"/>
      <c r="AM347" s="168"/>
    </row>
    <row r="348" spans="1:39" s="169" customFormat="1" hidden="1">
      <c r="A348" s="20">
        <v>344</v>
      </c>
      <c r="B348" s="560" t="str">
        <f t="shared" si="60"/>
        <v>Альянс</v>
      </c>
      <c r="C348" s="561" t="s">
        <v>695</v>
      </c>
      <c r="D348" s="905"/>
      <c r="E348" s="905"/>
      <c r="F348" s="933"/>
      <c r="G348" s="562" t="str">
        <f>IF(H348='Категорія витрат'!$B$2,'Категорія витрат'!$A$2,IF(H348='Категорія витрат'!$B$3,'Категорія витрат'!$A$3,IF(H348='Категорія витрат'!$B$4,'Категорія витрат'!$A$4,IF(H348='Категорія витрат'!$B$5,'Категорія витрат'!$A$5,IF(H348='Категорія витрат'!$B$6,'Категорія витрат'!$A$6,IF(H348='Категорія витрат'!$B$7,'Категорія витрат'!$A$7,IF(H348='Категорія витрат'!$B$8,'Категорія витрат'!$A$8,IF(H348='Категорія витрат'!$B$9,'Категорія витрат'!$A$9,IF(H348='Категорія витрат'!$B$10,'Категорія витрат'!$A$10,IF(H348='Категорія витрат'!$B$11,'Категорія витрат'!$A$11,IF(H348='Категорія витрат'!$B$12,'Категорія витрат'!$A$12,IF(H348='Категорія витрат'!$B$13,'Категорія витрат'!$A$13,IF(H348='Категорія витрат'!$B$14,'Категорія витрат'!$A$14,IF(H348='Категорія витрат'!$B$15,'Категорія витрат'!$A$15,IF(H348='Категорія витрат'!$B$16,'Категорія витрат'!$A$16,IF(H348='Категорія витрат'!$B$17,'Категорія витрат'!$A$17,IF(H348='Категорія витрат'!$B$18,'Категорія витрат'!$A$18,IF(H348='Категорія витрат'!$B$19,'Категорія витрат'!$A$19,IF(H348='Категорія витрат'!$B$20,'Категорія витрат'!$A$20,IF(H348='Категорія витрат'!$B$21,'Категорія витрат'!$A$21,IF(H348='Категорія витрат'!$B$22,'Категорія витрат'!$A$22,IF(H348='Категорія витрат'!$B$23,'Категорія витрат'!$A$23,IF(H348='Категорія витрат'!$B$24,'Категорія витрат'!$A$24,IF(H348='Категорія витрат'!$B$25,'Категорія витрат'!$A$25,IF(H348='Категорія витрат'!$B$26,'Категорія витрат'!$A$26,IF(H348='Категорія витрат'!$B$27,'Категорія витрат'!$A$27,IF(H348='Категорія витрат'!$B$28,'Категорія витрат'!$A$28,IF(H348='Категорія витрат'!$B$29,'Категорія витрат'!$A$29,IF(H348='Категорія витрат'!$B$30,'Категорія витрат'!$A$30,IF(H348='Категорія витрат'!$B$31,'Категорія витрат'!$A$31,""))))))))))))))))))))))))))))))</f>
        <v/>
      </c>
      <c r="H348" s="837"/>
      <c r="I348" s="568"/>
      <c r="J348" s="71"/>
      <c r="K348" s="166">
        <f t="shared" si="61"/>
        <v>0</v>
      </c>
      <c r="L348" s="563"/>
      <c r="M348" s="564"/>
      <c r="N348" s="71">
        <f t="shared" si="62"/>
        <v>0</v>
      </c>
      <c r="O348" s="835">
        <f>IF(I348='Категорія витрат'!$G$2,ROUND(N348*0.22,2),IF(I348='Категорія витрат'!$G$4,ROUND(N348*0.22,2),IF(I348='Категорія витрат'!$G$5,ROUND(N348*0.22,2),IF(I348='Категорія витрат'!$G$3,ROUND(N348*0.0841,2),0))))</f>
        <v>0</v>
      </c>
      <c r="P348" s="565">
        <f t="shared" si="63"/>
        <v>0</v>
      </c>
      <c r="Q348" s="567"/>
      <c r="R348" s="567"/>
      <c r="S348" s="567"/>
      <c r="T348" s="567"/>
      <c r="U348" s="567"/>
      <c r="V348" s="567"/>
      <c r="W348" s="567"/>
      <c r="X348" s="567"/>
      <c r="Y348" s="567"/>
      <c r="Z348" s="567"/>
      <c r="AA348" s="567"/>
      <c r="AB348" s="567"/>
      <c r="AC348" s="167">
        <f t="shared" si="64"/>
        <v>0</v>
      </c>
      <c r="AD348" s="167">
        <f t="shared" si="65"/>
        <v>0</v>
      </c>
      <c r="AE348" s="167">
        <f t="shared" si="66"/>
        <v>0</v>
      </c>
      <c r="AF348" s="167">
        <f t="shared" si="67"/>
        <v>0</v>
      </c>
      <c r="AG348" s="167">
        <f t="shared" si="68"/>
        <v>0</v>
      </c>
      <c r="AH348" s="167">
        <f t="shared" si="69"/>
        <v>0</v>
      </c>
      <c r="AI348" s="167">
        <f t="shared" si="70"/>
        <v>0</v>
      </c>
      <c r="AJ348" s="167">
        <f t="shared" si="71"/>
        <v>0</v>
      </c>
      <c r="AK348" s="567"/>
      <c r="AL348" s="567"/>
      <c r="AM348" s="168"/>
    </row>
    <row r="349" spans="1:39" s="169" customFormat="1" hidden="1">
      <c r="A349" s="20">
        <v>345</v>
      </c>
      <c r="B349" s="560" t="str">
        <f t="shared" si="60"/>
        <v>Альянс</v>
      </c>
      <c r="C349" s="561" t="s">
        <v>695</v>
      </c>
      <c r="D349" s="905"/>
      <c r="E349" s="905"/>
      <c r="F349" s="933"/>
      <c r="G349" s="562" t="str">
        <f>IF(H349='Категорія витрат'!$B$2,'Категорія витрат'!$A$2,IF(H349='Категорія витрат'!$B$3,'Категорія витрат'!$A$3,IF(H349='Категорія витрат'!$B$4,'Категорія витрат'!$A$4,IF(H349='Категорія витрат'!$B$5,'Категорія витрат'!$A$5,IF(H349='Категорія витрат'!$B$6,'Категорія витрат'!$A$6,IF(H349='Категорія витрат'!$B$7,'Категорія витрат'!$A$7,IF(H349='Категорія витрат'!$B$8,'Категорія витрат'!$A$8,IF(H349='Категорія витрат'!$B$9,'Категорія витрат'!$A$9,IF(H349='Категорія витрат'!$B$10,'Категорія витрат'!$A$10,IF(H349='Категорія витрат'!$B$11,'Категорія витрат'!$A$11,IF(H349='Категорія витрат'!$B$12,'Категорія витрат'!$A$12,IF(H349='Категорія витрат'!$B$13,'Категорія витрат'!$A$13,IF(H349='Категорія витрат'!$B$14,'Категорія витрат'!$A$14,IF(H349='Категорія витрат'!$B$15,'Категорія витрат'!$A$15,IF(H349='Категорія витрат'!$B$16,'Категорія витрат'!$A$16,IF(H349='Категорія витрат'!$B$17,'Категорія витрат'!$A$17,IF(H349='Категорія витрат'!$B$18,'Категорія витрат'!$A$18,IF(H349='Категорія витрат'!$B$19,'Категорія витрат'!$A$19,IF(H349='Категорія витрат'!$B$20,'Категорія витрат'!$A$20,IF(H349='Категорія витрат'!$B$21,'Категорія витрат'!$A$21,IF(H349='Категорія витрат'!$B$22,'Категорія витрат'!$A$22,IF(H349='Категорія витрат'!$B$23,'Категорія витрат'!$A$23,IF(H349='Категорія витрат'!$B$24,'Категорія витрат'!$A$24,IF(H349='Категорія витрат'!$B$25,'Категорія витрат'!$A$25,IF(H349='Категорія витрат'!$B$26,'Категорія витрат'!$A$26,IF(H349='Категорія витрат'!$B$27,'Категорія витрат'!$A$27,IF(H349='Категорія витрат'!$B$28,'Категорія витрат'!$A$28,IF(H349='Категорія витрат'!$B$29,'Категорія витрат'!$A$29,IF(H349='Категорія витрат'!$B$30,'Категорія витрат'!$A$30,IF(H349='Категорія витрат'!$B$31,'Категорія витрат'!$A$31,""))))))))))))))))))))))))))))))</f>
        <v/>
      </c>
      <c r="H349" s="837"/>
      <c r="I349" s="568"/>
      <c r="J349" s="71"/>
      <c r="K349" s="166">
        <f t="shared" si="61"/>
        <v>0</v>
      </c>
      <c r="L349" s="563"/>
      <c r="M349" s="564"/>
      <c r="N349" s="71">
        <f t="shared" si="62"/>
        <v>0</v>
      </c>
      <c r="O349" s="835">
        <f>IF(I349='Категорія витрат'!$G$2,ROUND(N349*0.22,2),IF(I349='Категорія витрат'!$G$4,ROUND(N349*0.22,2),IF(I349='Категорія витрат'!$G$5,ROUND(N349*0.22,2),IF(I349='Категорія витрат'!$G$3,ROUND(N349*0.0841,2),0))))</f>
        <v>0</v>
      </c>
      <c r="P349" s="565">
        <f t="shared" si="63"/>
        <v>0</v>
      </c>
      <c r="Q349" s="567"/>
      <c r="R349" s="567"/>
      <c r="S349" s="567"/>
      <c r="T349" s="567"/>
      <c r="U349" s="567"/>
      <c r="V349" s="567"/>
      <c r="W349" s="567"/>
      <c r="X349" s="567"/>
      <c r="Y349" s="567"/>
      <c r="Z349" s="567"/>
      <c r="AA349" s="567"/>
      <c r="AB349" s="567"/>
      <c r="AC349" s="167">
        <f t="shared" si="64"/>
        <v>0</v>
      </c>
      <c r="AD349" s="167">
        <f t="shared" si="65"/>
        <v>0</v>
      </c>
      <c r="AE349" s="167">
        <f t="shared" si="66"/>
        <v>0</v>
      </c>
      <c r="AF349" s="167">
        <f t="shared" si="67"/>
        <v>0</v>
      </c>
      <c r="AG349" s="167">
        <f t="shared" si="68"/>
        <v>0</v>
      </c>
      <c r="AH349" s="167">
        <f t="shared" si="69"/>
        <v>0</v>
      </c>
      <c r="AI349" s="167">
        <f t="shared" si="70"/>
        <v>0</v>
      </c>
      <c r="AJ349" s="167">
        <f t="shared" si="71"/>
        <v>0</v>
      </c>
      <c r="AK349" s="567"/>
      <c r="AL349" s="567"/>
      <c r="AM349" s="168"/>
    </row>
    <row r="350" spans="1:39" s="169" customFormat="1" hidden="1">
      <c r="A350" s="20">
        <v>346</v>
      </c>
      <c r="B350" s="560" t="str">
        <f t="shared" si="60"/>
        <v>Альянс</v>
      </c>
      <c r="C350" s="561" t="s">
        <v>695</v>
      </c>
      <c r="D350" s="905"/>
      <c r="E350" s="905"/>
      <c r="F350" s="933"/>
      <c r="G350" s="562" t="str">
        <f>IF(H350='Категорія витрат'!$B$2,'Категорія витрат'!$A$2,IF(H350='Категорія витрат'!$B$3,'Категорія витрат'!$A$3,IF(H350='Категорія витрат'!$B$4,'Категорія витрат'!$A$4,IF(H350='Категорія витрат'!$B$5,'Категорія витрат'!$A$5,IF(H350='Категорія витрат'!$B$6,'Категорія витрат'!$A$6,IF(H350='Категорія витрат'!$B$7,'Категорія витрат'!$A$7,IF(H350='Категорія витрат'!$B$8,'Категорія витрат'!$A$8,IF(H350='Категорія витрат'!$B$9,'Категорія витрат'!$A$9,IF(H350='Категорія витрат'!$B$10,'Категорія витрат'!$A$10,IF(H350='Категорія витрат'!$B$11,'Категорія витрат'!$A$11,IF(H350='Категорія витрат'!$B$12,'Категорія витрат'!$A$12,IF(H350='Категорія витрат'!$B$13,'Категорія витрат'!$A$13,IF(H350='Категорія витрат'!$B$14,'Категорія витрат'!$A$14,IF(H350='Категорія витрат'!$B$15,'Категорія витрат'!$A$15,IF(H350='Категорія витрат'!$B$16,'Категорія витрат'!$A$16,IF(H350='Категорія витрат'!$B$17,'Категорія витрат'!$A$17,IF(H350='Категорія витрат'!$B$18,'Категорія витрат'!$A$18,IF(H350='Категорія витрат'!$B$19,'Категорія витрат'!$A$19,IF(H350='Категорія витрат'!$B$20,'Категорія витрат'!$A$20,IF(H350='Категорія витрат'!$B$21,'Категорія витрат'!$A$21,IF(H350='Категорія витрат'!$B$22,'Категорія витрат'!$A$22,IF(H350='Категорія витрат'!$B$23,'Категорія витрат'!$A$23,IF(H350='Категорія витрат'!$B$24,'Категорія витрат'!$A$24,IF(H350='Категорія витрат'!$B$25,'Категорія витрат'!$A$25,IF(H350='Категорія витрат'!$B$26,'Категорія витрат'!$A$26,IF(H350='Категорія витрат'!$B$27,'Категорія витрат'!$A$27,IF(H350='Категорія витрат'!$B$28,'Категорія витрат'!$A$28,IF(H350='Категорія витрат'!$B$29,'Категорія витрат'!$A$29,IF(H350='Категорія витрат'!$B$30,'Категорія витрат'!$A$30,IF(H350='Категорія витрат'!$B$31,'Категорія витрат'!$A$31,""))))))))))))))))))))))))))))))</f>
        <v/>
      </c>
      <c r="H350" s="837"/>
      <c r="I350" s="568"/>
      <c r="J350" s="71"/>
      <c r="K350" s="166">
        <f t="shared" si="61"/>
        <v>0</v>
      </c>
      <c r="L350" s="563"/>
      <c r="M350" s="564"/>
      <c r="N350" s="71">
        <f t="shared" si="62"/>
        <v>0</v>
      </c>
      <c r="O350" s="835">
        <f>IF(I350='Категорія витрат'!$G$2,ROUND(N350*0.22,2),IF(I350='Категорія витрат'!$G$4,ROUND(N350*0.22,2),IF(I350='Категорія витрат'!$G$5,ROUND(N350*0.22,2),IF(I350='Категорія витрат'!$G$3,ROUND(N350*0.0841,2),0))))</f>
        <v>0</v>
      </c>
      <c r="P350" s="565">
        <f t="shared" si="63"/>
        <v>0</v>
      </c>
      <c r="Q350" s="567"/>
      <c r="R350" s="567"/>
      <c r="S350" s="567"/>
      <c r="T350" s="567"/>
      <c r="U350" s="567"/>
      <c r="V350" s="567"/>
      <c r="W350" s="567"/>
      <c r="X350" s="567"/>
      <c r="Y350" s="567"/>
      <c r="Z350" s="567"/>
      <c r="AA350" s="567"/>
      <c r="AB350" s="567"/>
      <c r="AC350" s="167">
        <f t="shared" si="64"/>
        <v>0</v>
      </c>
      <c r="AD350" s="167">
        <f t="shared" si="65"/>
        <v>0</v>
      </c>
      <c r="AE350" s="167">
        <f t="shared" si="66"/>
        <v>0</v>
      </c>
      <c r="AF350" s="167">
        <f t="shared" si="67"/>
        <v>0</v>
      </c>
      <c r="AG350" s="167">
        <f t="shared" si="68"/>
        <v>0</v>
      </c>
      <c r="AH350" s="167">
        <f t="shared" si="69"/>
        <v>0</v>
      </c>
      <c r="AI350" s="167">
        <f t="shared" si="70"/>
        <v>0</v>
      </c>
      <c r="AJ350" s="167">
        <f t="shared" si="71"/>
        <v>0</v>
      </c>
      <c r="AK350" s="567"/>
      <c r="AL350" s="567"/>
      <c r="AM350" s="168"/>
    </row>
    <row r="351" spans="1:39" s="169" customFormat="1" hidden="1">
      <c r="A351" s="20">
        <v>347</v>
      </c>
      <c r="B351" s="560" t="str">
        <f t="shared" si="60"/>
        <v>Альянс</v>
      </c>
      <c r="C351" s="561" t="s">
        <v>695</v>
      </c>
      <c r="D351" s="905"/>
      <c r="E351" s="905"/>
      <c r="F351" s="933"/>
      <c r="G351" s="562" t="str">
        <f>IF(H351='Категорія витрат'!$B$2,'Категорія витрат'!$A$2,IF(H351='Категорія витрат'!$B$3,'Категорія витрат'!$A$3,IF(H351='Категорія витрат'!$B$4,'Категорія витрат'!$A$4,IF(H351='Категорія витрат'!$B$5,'Категорія витрат'!$A$5,IF(H351='Категорія витрат'!$B$6,'Категорія витрат'!$A$6,IF(H351='Категорія витрат'!$B$7,'Категорія витрат'!$A$7,IF(H351='Категорія витрат'!$B$8,'Категорія витрат'!$A$8,IF(H351='Категорія витрат'!$B$9,'Категорія витрат'!$A$9,IF(H351='Категорія витрат'!$B$10,'Категорія витрат'!$A$10,IF(H351='Категорія витрат'!$B$11,'Категорія витрат'!$A$11,IF(H351='Категорія витрат'!$B$12,'Категорія витрат'!$A$12,IF(H351='Категорія витрат'!$B$13,'Категорія витрат'!$A$13,IF(H351='Категорія витрат'!$B$14,'Категорія витрат'!$A$14,IF(H351='Категорія витрат'!$B$15,'Категорія витрат'!$A$15,IF(H351='Категорія витрат'!$B$16,'Категорія витрат'!$A$16,IF(H351='Категорія витрат'!$B$17,'Категорія витрат'!$A$17,IF(H351='Категорія витрат'!$B$18,'Категорія витрат'!$A$18,IF(H351='Категорія витрат'!$B$19,'Категорія витрат'!$A$19,IF(H351='Категорія витрат'!$B$20,'Категорія витрат'!$A$20,IF(H351='Категорія витрат'!$B$21,'Категорія витрат'!$A$21,IF(H351='Категорія витрат'!$B$22,'Категорія витрат'!$A$22,IF(H351='Категорія витрат'!$B$23,'Категорія витрат'!$A$23,IF(H351='Категорія витрат'!$B$24,'Категорія витрат'!$A$24,IF(H351='Категорія витрат'!$B$25,'Категорія витрат'!$A$25,IF(H351='Категорія витрат'!$B$26,'Категорія витрат'!$A$26,IF(H351='Категорія витрат'!$B$27,'Категорія витрат'!$A$27,IF(H351='Категорія витрат'!$B$28,'Категорія витрат'!$A$28,IF(H351='Категорія витрат'!$B$29,'Категорія витрат'!$A$29,IF(H351='Категорія витрат'!$B$30,'Категорія витрат'!$A$30,IF(H351='Категорія витрат'!$B$31,'Категорія витрат'!$A$31,""))))))))))))))))))))))))))))))</f>
        <v/>
      </c>
      <c r="H351" s="837"/>
      <c r="I351" s="568"/>
      <c r="J351" s="71"/>
      <c r="K351" s="166">
        <f t="shared" si="61"/>
        <v>0</v>
      </c>
      <c r="L351" s="563"/>
      <c r="M351" s="564"/>
      <c r="N351" s="71">
        <f t="shared" si="62"/>
        <v>0</v>
      </c>
      <c r="O351" s="835">
        <f>IF(I351='Категорія витрат'!$G$2,ROUND(N351*0.22,2),IF(I351='Категорія витрат'!$G$4,ROUND(N351*0.22,2),IF(I351='Категорія витрат'!$G$5,ROUND(N351*0.22,2),IF(I351='Категорія витрат'!$G$3,ROUND(N351*0.0841,2),0))))</f>
        <v>0</v>
      </c>
      <c r="P351" s="565">
        <f t="shared" si="63"/>
        <v>0</v>
      </c>
      <c r="Q351" s="567"/>
      <c r="R351" s="567"/>
      <c r="S351" s="567"/>
      <c r="T351" s="567"/>
      <c r="U351" s="567"/>
      <c r="V351" s="567"/>
      <c r="W351" s="567"/>
      <c r="X351" s="567"/>
      <c r="Y351" s="567"/>
      <c r="Z351" s="567"/>
      <c r="AA351" s="567"/>
      <c r="AB351" s="567"/>
      <c r="AC351" s="167">
        <f t="shared" si="64"/>
        <v>0</v>
      </c>
      <c r="AD351" s="167">
        <f t="shared" si="65"/>
        <v>0</v>
      </c>
      <c r="AE351" s="167">
        <f t="shared" si="66"/>
        <v>0</v>
      </c>
      <c r="AF351" s="167">
        <f t="shared" si="67"/>
        <v>0</v>
      </c>
      <c r="AG351" s="167">
        <f t="shared" si="68"/>
        <v>0</v>
      </c>
      <c r="AH351" s="167">
        <f t="shared" si="69"/>
        <v>0</v>
      </c>
      <c r="AI351" s="167">
        <f t="shared" si="70"/>
        <v>0</v>
      </c>
      <c r="AJ351" s="167">
        <f t="shared" si="71"/>
        <v>0</v>
      </c>
      <c r="AK351" s="567"/>
      <c r="AL351" s="567"/>
      <c r="AM351" s="168"/>
    </row>
    <row r="352" spans="1:39" s="169" customFormat="1" hidden="1">
      <c r="A352" s="20">
        <v>348</v>
      </c>
      <c r="B352" s="560" t="str">
        <f t="shared" si="60"/>
        <v>Альянс</v>
      </c>
      <c r="C352" s="561" t="s">
        <v>695</v>
      </c>
      <c r="D352" s="905"/>
      <c r="E352" s="905"/>
      <c r="F352" s="933"/>
      <c r="G352" s="562" t="str">
        <f>IF(H352='Категорія витрат'!$B$2,'Категорія витрат'!$A$2,IF(H352='Категорія витрат'!$B$3,'Категорія витрат'!$A$3,IF(H352='Категорія витрат'!$B$4,'Категорія витрат'!$A$4,IF(H352='Категорія витрат'!$B$5,'Категорія витрат'!$A$5,IF(H352='Категорія витрат'!$B$6,'Категорія витрат'!$A$6,IF(H352='Категорія витрат'!$B$7,'Категорія витрат'!$A$7,IF(H352='Категорія витрат'!$B$8,'Категорія витрат'!$A$8,IF(H352='Категорія витрат'!$B$9,'Категорія витрат'!$A$9,IF(H352='Категорія витрат'!$B$10,'Категорія витрат'!$A$10,IF(H352='Категорія витрат'!$B$11,'Категорія витрат'!$A$11,IF(H352='Категорія витрат'!$B$12,'Категорія витрат'!$A$12,IF(H352='Категорія витрат'!$B$13,'Категорія витрат'!$A$13,IF(H352='Категорія витрат'!$B$14,'Категорія витрат'!$A$14,IF(H352='Категорія витрат'!$B$15,'Категорія витрат'!$A$15,IF(H352='Категорія витрат'!$B$16,'Категорія витрат'!$A$16,IF(H352='Категорія витрат'!$B$17,'Категорія витрат'!$A$17,IF(H352='Категорія витрат'!$B$18,'Категорія витрат'!$A$18,IF(H352='Категорія витрат'!$B$19,'Категорія витрат'!$A$19,IF(H352='Категорія витрат'!$B$20,'Категорія витрат'!$A$20,IF(H352='Категорія витрат'!$B$21,'Категорія витрат'!$A$21,IF(H352='Категорія витрат'!$B$22,'Категорія витрат'!$A$22,IF(H352='Категорія витрат'!$B$23,'Категорія витрат'!$A$23,IF(H352='Категорія витрат'!$B$24,'Категорія витрат'!$A$24,IF(H352='Категорія витрат'!$B$25,'Категорія витрат'!$A$25,IF(H352='Категорія витрат'!$B$26,'Категорія витрат'!$A$26,IF(H352='Категорія витрат'!$B$27,'Категорія витрат'!$A$27,IF(H352='Категорія витрат'!$B$28,'Категорія витрат'!$A$28,IF(H352='Категорія витрат'!$B$29,'Категорія витрат'!$A$29,IF(H352='Категорія витрат'!$B$30,'Категорія витрат'!$A$30,IF(H352='Категорія витрат'!$B$31,'Категорія витрат'!$A$31,""))))))))))))))))))))))))))))))</f>
        <v/>
      </c>
      <c r="H352" s="837"/>
      <c r="I352" s="568"/>
      <c r="J352" s="71"/>
      <c r="K352" s="166">
        <f t="shared" si="61"/>
        <v>0</v>
      </c>
      <c r="L352" s="563"/>
      <c r="M352" s="564"/>
      <c r="N352" s="71">
        <f t="shared" si="62"/>
        <v>0</v>
      </c>
      <c r="O352" s="835">
        <f>IF(I352='Категорія витрат'!$G$2,ROUND(N352*0.22,2),IF(I352='Категорія витрат'!$G$4,ROUND(N352*0.22,2),IF(I352='Категорія витрат'!$G$5,ROUND(N352*0.22,2),IF(I352='Категорія витрат'!$G$3,ROUND(N352*0.0841,2),0))))</f>
        <v>0</v>
      </c>
      <c r="P352" s="565">
        <f t="shared" si="63"/>
        <v>0</v>
      </c>
      <c r="Q352" s="567"/>
      <c r="R352" s="567"/>
      <c r="S352" s="567"/>
      <c r="T352" s="567"/>
      <c r="U352" s="567"/>
      <c r="V352" s="567"/>
      <c r="W352" s="567"/>
      <c r="X352" s="567"/>
      <c r="Y352" s="567"/>
      <c r="Z352" s="567"/>
      <c r="AA352" s="567"/>
      <c r="AB352" s="567"/>
      <c r="AC352" s="167">
        <f t="shared" si="64"/>
        <v>0</v>
      </c>
      <c r="AD352" s="167">
        <f t="shared" si="65"/>
        <v>0</v>
      </c>
      <c r="AE352" s="167">
        <f t="shared" si="66"/>
        <v>0</v>
      </c>
      <c r="AF352" s="167">
        <f t="shared" si="67"/>
        <v>0</v>
      </c>
      <c r="AG352" s="167">
        <f t="shared" si="68"/>
        <v>0</v>
      </c>
      <c r="AH352" s="167">
        <f t="shared" si="69"/>
        <v>0</v>
      </c>
      <c r="AI352" s="167">
        <f t="shared" si="70"/>
        <v>0</v>
      </c>
      <c r="AJ352" s="167">
        <f t="shared" si="71"/>
        <v>0</v>
      </c>
      <c r="AK352" s="567"/>
      <c r="AL352" s="567"/>
      <c r="AM352" s="168"/>
    </row>
    <row r="353" spans="1:39" s="169" customFormat="1" hidden="1">
      <c r="A353" s="20">
        <v>349</v>
      </c>
      <c r="B353" s="560" t="str">
        <f t="shared" si="60"/>
        <v>Альянс</v>
      </c>
      <c r="C353" s="561" t="s">
        <v>695</v>
      </c>
      <c r="D353" s="905"/>
      <c r="E353" s="905"/>
      <c r="F353" s="933"/>
      <c r="G353" s="562" t="str">
        <f>IF(H353='Категорія витрат'!$B$2,'Категорія витрат'!$A$2,IF(H353='Категорія витрат'!$B$3,'Категорія витрат'!$A$3,IF(H353='Категорія витрат'!$B$4,'Категорія витрат'!$A$4,IF(H353='Категорія витрат'!$B$5,'Категорія витрат'!$A$5,IF(H353='Категорія витрат'!$B$6,'Категорія витрат'!$A$6,IF(H353='Категорія витрат'!$B$7,'Категорія витрат'!$A$7,IF(H353='Категорія витрат'!$B$8,'Категорія витрат'!$A$8,IF(H353='Категорія витрат'!$B$9,'Категорія витрат'!$A$9,IF(H353='Категорія витрат'!$B$10,'Категорія витрат'!$A$10,IF(H353='Категорія витрат'!$B$11,'Категорія витрат'!$A$11,IF(H353='Категорія витрат'!$B$12,'Категорія витрат'!$A$12,IF(H353='Категорія витрат'!$B$13,'Категорія витрат'!$A$13,IF(H353='Категорія витрат'!$B$14,'Категорія витрат'!$A$14,IF(H353='Категорія витрат'!$B$15,'Категорія витрат'!$A$15,IF(H353='Категорія витрат'!$B$16,'Категорія витрат'!$A$16,IF(H353='Категорія витрат'!$B$17,'Категорія витрат'!$A$17,IF(H353='Категорія витрат'!$B$18,'Категорія витрат'!$A$18,IF(H353='Категорія витрат'!$B$19,'Категорія витрат'!$A$19,IF(H353='Категорія витрат'!$B$20,'Категорія витрат'!$A$20,IF(H353='Категорія витрат'!$B$21,'Категорія витрат'!$A$21,IF(H353='Категорія витрат'!$B$22,'Категорія витрат'!$A$22,IF(H353='Категорія витрат'!$B$23,'Категорія витрат'!$A$23,IF(H353='Категорія витрат'!$B$24,'Категорія витрат'!$A$24,IF(H353='Категорія витрат'!$B$25,'Категорія витрат'!$A$25,IF(H353='Категорія витрат'!$B$26,'Категорія витрат'!$A$26,IF(H353='Категорія витрат'!$B$27,'Категорія витрат'!$A$27,IF(H353='Категорія витрат'!$B$28,'Категорія витрат'!$A$28,IF(H353='Категорія витрат'!$B$29,'Категорія витрат'!$A$29,IF(H353='Категорія витрат'!$B$30,'Категорія витрат'!$A$30,IF(H353='Категорія витрат'!$B$31,'Категорія витрат'!$A$31,""))))))))))))))))))))))))))))))</f>
        <v/>
      </c>
      <c r="H353" s="837"/>
      <c r="I353" s="568"/>
      <c r="J353" s="71"/>
      <c r="K353" s="166">
        <f t="shared" si="61"/>
        <v>0</v>
      </c>
      <c r="L353" s="563"/>
      <c r="M353" s="564"/>
      <c r="N353" s="71">
        <f t="shared" si="62"/>
        <v>0</v>
      </c>
      <c r="O353" s="835">
        <f>IF(I353='Категорія витрат'!$G$2,ROUND(N353*0.22,2),IF(I353='Категорія витрат'!$G$4,ROUND(N353*0.22,2),IF(I353='Категорія витрат'!$G$5,ROUND(N353*0.22,2),IF(I353='Категорія витрат'!$G$3,ROUND(N353*0.0841,2),0))))</f>
        <v>0</v>
      </c>
      <c r="P353" s="565">
        <f t="shared" si="63"/>
        <v>0</v>
      </c>
      <c r="Q353" s="567"/>
      <c r="R353" s="567"/>
      <c r="S353" s="567"/>
      <c r="T353" s="567"/>
      <c r="U353" s="567"/>
      <c r="V353" s="567"/>
      <c r="W353" s="567"/>
      <c r="X353" s="567"/>
      <c r="Y353" s="567"/>
      <c r="Z353" s="567"/>
      <c r="AA353" s="567"/>
      <c r="AB353" s="567"/>
      <c r="AC353" s="167">
        <f t="shared" si="64"/>
        <v>0</v>
      </c>
      <c r="AD353" s="167">
        <f t="shared" si="65"/>
        <v>0</v>
      </c>
      <c r="AE353" s="167">
        <f t="shared" si="66"/>
        <v>0</v>
      </c>
      <c r="AF353" s="167">
        <f t="shared" si="67"/>
        <v>0</v>
      </c>
      <c r="AG353" s="167">
        <f t="shared" si="68"/>
        <v>0</v>
      </c>
      <c r="AH353" s="167">
        <f t="shared" si="69"/>
        <v>0</v>
      </c>
      <c r="AI353" s="167">
        <f t="shared" si="70"/>
        <v>0</v>
      </c>
      <c r="AJ353" s="167">
        <f t="shared" si="71"/>
        <v>0</v>
      </c>
      <c r="AK353" s="567"/>
      <c r="AL353" s="567"/>
      <c r="AM353" s="168"/>
    </row>
    <row r="354" spans="1:39" s="169" customFormat="1" hidden="1">
      <c r="A354" s="20">
        <v>350</v>
      </c>
      <c r="B354" s="560" t="str">
        <f t="shared" si="60"/>
        <v>Альянс</v>
      </c>
      <c r="C354" s="561" t="s">
        <v>695</v>
      </c>
      <c r="D354" s="905"/>
      <c r="E354" s="905"/>
      <c r="F354" s="933"/>
      <c r="G354" s="562" t="str">
        <f>IF(H354='Категорія витрат'!$B$2,'Категорія витрат'!$A$2,IF(H354='Категорія витрат'!$B$3,'Категорія витрат'!$A$3,IF(H354='Категорія витрат'!$B$4,'Категорія витрат'!$A$4,IF(H354='Категорія витрат'!$B$5,'Категорія витрат'!$A$5,IF(H354='Категорія витрат'!$B$6,'Категорія витрат'!$A$6,IF(H354='Категорія витрат'!$B$7,'Категорія витрат'!$A$7,IF(H354='Категорія витрат'!$B$8,'Категорія витрат'!$A$8,IF(H354='Категорія витрат'!$B$9,'Категорія витрат'!$A$9,IF(H354='Категорія витрат'!$B$10,'Категорія витрат'!$A$10,IF(H354='Категорія витрат'!$B$11,'Категорія витрат'!$A$11,IF(H354='Категорія витрат'!$B$12,'Категорія витрат'!$A$12,IF(H354='Категорія витрат'!$B$13,'Категорія витрат'!$A$13,IF(H354='Категорія витрат'!$B$14,'Категорія витрат'!$A$14,IF(H354='Категорія витрат'!$B$15,'Категорія витрат'!$A$15,IF(H354='Категорія витрат'!$B$16,'Категорія витрат'!$A$16,IF(H354='Категорія витрат'!$B$17,'Категорія витрат'!$A$17,IF(H354='Категорія витрат'!$B$18,'Категорія витрат'!$A$18,IF(H354='Категорія витрат'!$B$19,'Категорія витрат'!$A$19,IF(H354='Категорія витрат'!$B$20,'Категорія витрат'!$A$20,IF(H354='Категорія витрат'!$B$21,'Категорія витрат'!$A$21,IF(H354='Категорія витрат'!$B$22,'Категорія витрат'!$A$22,IF(H354='Категорія витрат'!$B$23,'Категорія витрат'!$A$23,IF(H354='Категорія витрат'!$B$24,'Категорія витрат'!$A$24,IF(H354='Категорія витрат'!$B$25,'Категорія витрат'!$A$25,IF(H354='Категорія витрат'!$B$26,'Категорія витрат'!$A$26,IF(H354='Категорія витрат'!$B$27,'Категорія витрат'!$A$27,IF(H354='Категорія витрат'!$B$28,'Категорія витрат'!$A$28,IF(H354='Категорія витрат'!$B$29,'Категорія витрат'!$A$29,IF(H354='Категорія витрат'!$B$30,'Категорія витрат'!$A$30,IF(H354='Категорія витрат'!$B$31,'Категорія витрат'!$A$31,""))))))))))))))))))))))))))))))</f>
        <v/>
      </c>
      <c r="H354" s="837"/>
      <c r="I354" s="568"/>
      <c r="J354" s="71"/>
      <c r="K354" s="166">
        <f t="shared" si="61"/>
        <v>0</v>
      </c>
      <c r="L354" s="563"/>
      <c r="M354" s="564"/>
      <c r="N354" s="71">
        <f t="shared" si="62"/>
        <v>0</v>
      </c>
      <c r="O354" s="835">
        <f>IF(I354='Категорія витрат'!$G$2,ROUND(N354*0.22,2),IF(I354='Категорія витрат'!$G$4,ROUND(N354*0.22,2),IF(I354='Категорія витрат'!$G$5,ROUND(N354*0.22,2),IF(I354='Категорія витрат'!$G$3,ROUND(N354*0.0841,2),0))))</f>
        <v>0</v>
      </c>
      <c r="P354" s="565">
        <f t="shared" si="63"/>
        <v>0</v>
      </c>
      <c r="Q354" s="567"/>
      <c r="R354" s="567"/>
      <c r="S354" s="567"/>
      <c r="T354" s="567"/>
      <c r="U354" s="567"/>
      <c r="V354" s="567"/>
      <c r="W354" s="567"/>
      <c r="X354" s="567"/>
      <c r="Y354" s="567"/>
      <c r="Z354" s="567"/>
      <c r="AA354" s="567"/>
      <c r="AB354" s="567"/>
      <c r="AC354" s="167">
        <f t="shared" si="64"/>
        <v>0</v>
      </c>
      <c r="AD354" s="167">
        <f t="shared" si="65"/>
        <v>0</v>
      </c>
      <c r="AE354" s="167">
        <f t="shared" si="66"/>
        <v>0</v>
      </c>
      <c r="AF354" s="167">
        <f t="shared" si="67"/>
        <v>0</v>
      </c>
      <c r="AG354" s="167">
        <f t="shared" si="68"/>
        <v>0</v>
      </c>
      <c r="AH354" s="167">
        <f t="shared" si="69"/>
        <v>0</v>
      </c>
      <c r="AI354" s="167">
        <f t="shared" si="70"/>
        <v>0</v>
      </c>
      <c r="AJ354" s="167">
        <f t="shared" si="71"/>
        <v>0</v>
      </c>
      <c r="AK354" s="567"/>
      <c r="AL354" s="567"/>
      <c r="AM354" s="168"/>
    </row>
    <row r="355" spans="1:39" s="169" customFormat="1" hidden="1">
      <c r="A355" s="20">
        <v>351</v>
      </c>
      <c r="B355" s="560" t="str">
        <f t="shared" si="60"/>
        <v>Альянс</v>
      </c>
      <c r="C355" s="561" t="s">
        <v>695</v>
      </c>
      <c r="D355" s="905"/>
      <c r="E355" s="905"/>
      <c r="F355" s="933"/>
      <c r="G355" s="562" t="str">
        <f>IF(H355='Категорія витрат'!$B$2,'Категорія витрат'!$A$2,IF(H355='Категорія витрат'!$B$3,'Категорія витрат'!$A$3,IF(H355='Категорія витрат'!$B$4,'Категорія витрат'!$A$4,IF(H355='Категорія витрат'!$B$5,'Категорія витрат'!$A$5,IF(H355='Категорія витрат'!$B$6,'Категорія витрат'!$A$6,IF(H355='Категорія витрат'!$B$7,'Категорія витрат'!$A$7,IF(H355='Категорія витрат'!$B$8,'Категорія витрат'!$A$8,IF(H355='Категорія витрат'!$B$9,'Категорія витрат'!$A$9,IF(H355='Категорія витрат'!$B$10,'Категорія витрат'!$A$10,IF(H355='Категорія витрат'!$B$11,'Категорія витрат'!$A$11,IF(H355='Категорія витрат'!$B$12,'Категорія витрат'!$A$12,IF(H355='Категорія витрат'!$B$13,'Категорія витрат'!$A$13,IF(H355='Категорія витрат'!$B$14,'Категорія витрат'!$A$14,IF(H355='Категорія витрат'!$B$15,'Категорія витрат'!$A$15,IF(H355='Категорія витрат'!$B$16,'Категорія витрат'!$A$16,IF(H355='Категорія витрат'!$B$17,'Категорія витрат'!$A$17,IF(H355='Категорія витрат'!$B$18,'Категорія витрат'!$A$18,IF(H355='Категорія витрат'!$B$19,'Категорія витрат'!$A$19,IF(H355='Категорія витрат'!$B$20,'Категорія витрат'!$A$20,IF(H355='Категорія витрат'!$B$21,'Категорія витрат'!$A$21,IF(H355='Категорія витрат'!$B$22,'Категорія витрат'!$A$22,IF(H355='Категорія витрат'!$B$23,'Категорія витрат'!$A$23,IF(H355='Категорія витрат'!$B$24,'Категорія витрат'!$A$24,IF(H355='Категорія витрат'!$B$25,'Категорія витрат'!$A$25,IF(H355='Категорія витрат'!$B$26,'Категорія витрат'!$A$26,IF(H355='Категорія витрат'!$B$27,'Категорія витрат'!$A$27,IF(H355='Категорія витрат'!$B$28,'Категорія витрат'!$A$28,IF(H355='Категорія витрат'!$B$29,'Категорія витрат'!$A$29,IF(H355='Категорія витрат'!$B$30,'Категорія витрат'!$A$30,IF(H355='Категорія витрат'!$B$31,'Категорія витрат'!$A$31,""))))))))))))))))))))))))))))))</f>
        <v/>
      </c>
      <c r="H355" s="837"/>
      <c r="I355" s="568"/>
      <c r="J355" s="71"/>
      <c r="K355" s="166">
        <f t="shared" si="61"/>
        <v>0</v>
      </c>
      <c r="L355" s="563"/>
      <c r="M355" s="564"/>
      <c r="N355" s="71">
        <f t="shared" si="62"/>
        <v>0</v>
      </c>
      <c r="O355" s="835">
        <f>IF(I355='Категорія витрат'!$G$2,ROUND(N355*0.22,2),IF(I355='Категорія витрат'!$G$4,ROUND(N355*0.22,2),IF(I355='Категорія витрат'!$G$5,ROUND(N355*0.22,2),IF(I355='Категорія витрат'!$G$3,ROUND(N355*0.0841,2),0))))</f>
        <v>0</v>
      </c>
      <c r="P355" s="565">
        <f t="shared" si="63"/>
        <v>0</v>
      </c>
      <c r="Q355" s="567"/>
      <c r="R355" s="567"/>
      <c r="S355" s="567"/>
      <c r="T355" s="567"/>
      <c r="U355" s="567"/>
      <c r="V355" s="567"/>
      <c r="W355" s="567"/>
      <c r="X355" s="567"/>
      <c r="Y355" s="567"/>
      <c r="Z355" s="567"/>
      <c r="AA355" s="567"/>
      <c r="AB355" s="567"/>
      <c r="AC355" s="167">
        <f t="shared" si="64"/>
        <v>0</v>
      </c>
      <c r="AD355" s="167">
        <f t="shared" si="65"/>
        <v>0</v>
      </c>
      <c r="AE355" s="167">
        <f t="shared" si="66"/>
        <v>0</v>
      </c>
      <c r="AF355" s="167">
        <f t="shared" si="67"/>
        <v>0</v>
      </c>
      <c r="AG355" s="167">
        <f t="shared" si="68"/>
        <v>0</v>
      </c>
      <c r="AH355" s="167">
        <f t="shared" si="69"/>
        <v>0</v>
      </c>
      <c r="AI355" s="167">
        <f t="shared" si="70"/>
        <v>0</v>
      </c>
      <c r="AJ355" s="167">
        <f t="shared" si="71"/>
        <v>0</v>
      </c>
      <c r="AK355" s="567"/>
      <c r="AL355" s="567"/>
      <c r="AM355" s="168"/>
    </row>
    <row r="356" spans="1:39" s="169" customFormat="1" hidden="1">
      <c r="A356" s="20">
        <v>352</v>
      </c>
      <c r="B356" s="560" t="str">
        <f t="shared" si="60"/>
        <v>Альянс</v>
      </c>
      <c r="C356" s="561" t="s">
        <v>695</v>
      </c>
      <c r="D356" s="905"/>
      <c r="E356" s="905"/>
      <c r="F356" s="933"/>
      <c r="G356" s="562" t="str">
        <f>IF(H356='Категорія витрат'!$B$2,'Категорія витрат'!$A$2,IF(H356='Категорія витрат'!$B$3,'Категорія витрат'!$A$3,IF(H356='Категорія витрат'!$B$4,'Категорія витрат'!$A$4,IF(H356='Категорія витрат'!$B$5,'Категорія витрат'!$A$5,IF(H356='Категорія витрат'!$B$6,'Категорія витрат'!$A$6,IF(H356='Категорія витрат'!$B$7,'Категорія витрат'!$A$7,IF(H356='Категорія витрат'!$B$8,'Категорія витрат'!$A$8,IF(H356='Категорія витрат'!$B$9,'Категорія витрат'!$A$9,IF(H356='Категорія витрат'!$B$10,'Категорія витрат'!$A$10,IF(H356='Категорія витрат'!$B$11,'Категорія витрат'!$A$11,IF(H356='Категорія витрат'!$B$12,'Категорія витрат'!$A$12,IF(H356='Категорія витрат'!$B$13,'Категорія витрат'!$A$13,IF(H356='Категорія витрат'!$B$14,'Категорія витрат'!$A$14,IF(H356='Категорія витрат'!$B$15,'Категорія витрат'!$A$15,IF(H356='Категорія витрат'!$B$16,'Категорія витрат'!$A$16,IF(H356='Категорія витрат'!$B$17,'Категорія витрат'!$A$17,IF(H356='Категорія витрат'!$B$18,'Категорія витрат'!$A$18,IF(H356='Категорія витрат'!$B$19,'Категорія витрат'!$A$19,IF(H356='Категорія витрат'!$B$20,'Категорія витрат'!$A$20,IF(H356='Категорія витрат'!$B$21,'Категорія витрат'!$A$21,IF(H356='Категорія витрат'!$B$22,'Категорія витрат'!$A$22,IF(H356='Категорія витрат'!$B$23,'Категорія витрат'!$A$23,IF(H356='Категорія витрат'!$B$24,'Категорія витрат'!$A$24,IF(H356='Категорія витрат'!$B$25,'Категорія витрат'!$A$25,IF(H356='Категорія витрат'!$B$26,'Категорія витрат'!$A$26,IF(H356='Категорія витрат'!$B$27,'Категорія витрат'!$A$27,IF(H356='Категорія витрат'!$B$28,'Категорія витрат'!$A$28,IF(H356='Категорія витрат'!$B$29,'Категорія витрат'!$A$29,IF(H356='Категорія витрат'!$B$30,'Категорія витрат'!$A$30,IF(H356='Категорія витрат'!$B$31,'Категорія витрат'!$A$31,""))))))))))))))))))))))))))))))</f>
        <v/>
      </c>
      <c r="H356" s="837"/>
      <c r="I356" s="568"/>
      <c r="J356" s="71"/>
      <c r="K356" s="166">
        <f t="shared" si="61"/>
        <v>0</v>
      </c>
      <c r="L356" s="563"/>
      <c r="M356" s="564"/>
      <c r="N356" s="71">
        <f t="shared" si="62"/>
        <v>0</v>
      </c>
      <c r="O356" s="835">
        <f>IF(I356='Категорія витрат'!$G$2,ROUND(N356*0.22,2),IF(I356='Категорія витрат'!$G$4,ROUND(N356*0.22,2),IF(I356='Категорія витрат'!$G$5,ROUND(N356*0.22,2),IF(I356='Категорія витрат'!$G$3,ROUND(N356*0.0841,2),0))))</f>
        <v>0</v>
      </c>
      <c r="P356" s="565">
        <f t="shared" si="63"/>
        <v>0</v>
      </c>
      <c r="Q356" s="567"/>
      <c r="R356" s="567"/>
      <c r="S356" s="567"/>
      <c r="T356" s="567"/>
      <c r="U356" s="567"/>
      <c r="V356" s="567"/>
      <c r="W356" s="567"/>
      <c r="X356" s="567"/>
      <c r="Y356" s="567"/>
      <c r="Z356" s="567"/>
      <c r="AA356" s="567"/>
      <c r="AB356" s="567"/>
      <c r="AC356" s="167">
        <f t="shared" si="64"/>
        <v>0</v>
      </c>
      <c r="AD356" s="167">
        <f t="shared" si="65"/>
        <v>0</v>
      </c>
      <c r="AE356" s="167">
        <f t="shared" si="66"/>
        <v>0</v>
      </c>
      <c r="AF356" s="167">
        <f t="shared" si="67"/>
        <v>0</v>
      </c>
      <c r="AG356" s="167">
        <f t="shared" si="68"/>
        <v>0</v>
      </c>
      <c r="AH356" s="167">
        <f t="shared" si="69"/>
        <v>0</v>
      </c>
      <c r="AI356" s="167">
        <f t="shared" si="70"/>
        <v>0</v>
      </c>
      <c r="AJ356" s="167">
        <f t="shared" si="71"/>
        <v>0</v>
      </c>
      <c r="AK356" s="567"/>
      <c r="AL356" s="567"/>
      <c r="AM356" s="168"/>
    </row>
    <row r="357" spans="1:39" s="169" customFormat="1" hidden="1">
      <c r="A357" s="20">
        <v>353</v>
      </c>
      <c r="B357" s="560" t="str">
        <f t="shared" ref="B357:B420" si="72">IF(C357="","","Альянс")</f>
        <v>Альянс</v>
      </c>
      <c r="C357" s="561" t="s">
        <v>695</v>
      </c>
      <c r="D357" s="905"/>
      <c r="E357" s="905"/>
      <c r="F357" s="933"/>
      <c r="G357" s="562" t="str">
        <f>IF(H357='Категорія витрат'!$B$2,'Категорія витрат'!$A$2,IF(H357='Категорія витрат'!$B$3,'Категорія витрат'!$A$3,IF(H357='Категорія витрат'!$B$4,'Категорія витрат'!$A$4,IF(H357='Категорія витрат'!$B$5,'Категорія витрат'!$A$5,IF(H357='Категорія витрат'!$B$6,'Категорія витрат'!$A$6,IF(H357='Категорія витрат'!$B$7,'Категорія витрат'!$A$7,IF(H357='Категорія витрат'!$B$8,'Категорія витрат'!$A$8,IF(H357='Категорія витрат'!$B$9,'Категорія витрат'!$A$9,IF(H357='Категорія витрат'!$B$10,'Категорія витрат'!$A$10,IF(H357='Категорія витрат'!$B$11,'Категорія витрат'!$A$11,IF(H357='Категорія витрат'!$B$12,'Категорія витрат'!$A$12,IF(H357='Категорія витрат'!$B$13,'Категорія витрат'!$A$13,IF(H357='Категорія витрат'!$B$14,'Категорія витрат'!$A$14,IF(H357='Категорія витрат'!$B$15,'Категорія витрат'!$A$15,IF(H357='Категорія витрат'!$B$16,'Категорія витрат'!$A$16,IF(H357='Категорія витрат'!$B$17,'Категорія витрат'!$A$17,IF(H357='Категорія витрат'!$B$18,'Категорія витрат'!$A$18,IF(H357='Категорія витрат'!$B$19,'Категорія витрат'!$A$19,IF(H357='Категорія витрат'!$B$20,'Категорія витрат'!$A$20,IF(H357='Категорія витрат'!$B$21,'Категорія витрат'!$A$21,IF(H357='Категорія витрат'!$B$22,'Категорія витрат'!$A$22,IF(H357='Категорія витрат'!$B$23,'Категорія витрат'!$A$23,IF(H357='Категорія витрат'!$B$24,'Категорія витрат'!$A$24,IF(H357='Категорія витрат'!$B$25,'Категорія витрат'!$A$25,IF(H357='Категорія витрат'!$B$26,'Категорія витрат'!$A$26,IF(H357='Категорія витрат'!$B$27,'Категорія витрат'!$A$27,IF(H357='Категорія витрат'!$B$28,'Категорія витрат'!$A$28,IF(H357='Категорія витрат'!$B$29,'Категорія витрат'!$A$29,IF(H357='Категорія витрат'!$B$30,'Категорія витрат'!$A$30,IF(H357='Категорія витрат'!$B$31,'Категорія витрат'!$A$31,""))))))))))))))))))))))))))))))</f>
        <v/>
      </c>
      <c r="H357" s="837"/>
      <c r="I357" s="568"/>
      <c r="J357" s="71"/>
      <c r="K357" s="166">
        <f t="shared" ref="K357:K420" si="73">SUM(Q357:AB357)</f>
        <v>0</v>
      </c>
      <c r="L357" s="563"/>
      <c r="M357" s="564"/>
      <c r="N357" s="71">
        <f t="shared" ref="N357:N420" si="74">L357*M357</f>
        <v>0</v>
      </c>
      <c r="O357" s="835">
        <f>IF(I357='Категорія витрат'!$G$2,ROUND(N357*0.22,2),IF(I357='Категорія витрат'!$G$4,ROUND(N357*0.22,2),IF(I357='Категорія витрат'!$G$5,ROUND(N357*0.22,2),IF(I357='Категорія витрат'!$G$3,ROUND(N357*0.0841,2),0))))</f>
        <v>0</v>
      </c>
      <c r="P357" s="565">
        <f t="shared" ref="P357:P420" si="75">(N357+O357)*K357</f>
        <v>0</v>
      </c>
      <c r="Q357" s="567"/>
      <c r="R357" s="567"/>
      <c r="S357" s="567"/>
      <c r="T357" s="567"/>
      <c r="U357" s="567"/>
      <c r="V357" s="567"/>
      <c r="W357" s="567"/>
      <c r="X357" s="567"/>
      <c r="Y357" s="567"/>
      <c r="Z357" s="567"/>
      <c r="AA357" s="567"/>
      <c r="AB357" s="567"/>
      <c r="AC357" s="167">
        <f t="shared" si="64"/>
        <v>0</v>
      </c>
      <c r="AD357" s="167">
        <f t="shared" si="65"/>
        <v>0</v>
      </c>
      <c r="AE357" s="167">
        <f t="shared" si="66"/>
        <v>0</v>
      </c>
      <c r="AF357" s="167">
        <f t="shared" si="67"/>
        <v>0</v>
      </c>
      <c r="AG357" s="167">
        <f t="shared" si="68"/>
        <v>0</v>
      </c>
      <c r="AH357" s="167">
        <f t="shared" si="69"/>
        <v>0</v>
      </c>
      <c r="AI357" s="167">
        <f t="shared" si="70"/>
        <v>0</v>
      </c>
      <c r="AJ357" s="167">
        <f t="shared" si="71"/>
        <v>0</v>
      </c>
      <c r="AK357" s="567"/>
      <c r="AL357" s="567"/>
      <c r="AM357" s="168"/>
    </row>
    <row r="358" spans="1:39" s="169" customFormat="1" hidden="1">
      <c r="A358" s="20">
        <v>354</v>
      </c>
      <c r="B358" s="560" t="str">
        <f t="shared" si="72"/>
        <v>Альянс</v>
      </c>
      <c r="C358" s="561" t="s">
        <v>695</v>
      </c>
      <c r="D358" s="905"/>
      <c r="E358" s="905"/>
      <c r="F358" s="933"/>
      <c r="G358" s="562" t="str">
        <f>IF(H358='Категорія витрат'!$B$2,'Категорія витрат'!$A$2,IF(H358='Категорія витрат'!$B$3,'Категорія витрат'!$A$3,IF(H358='Категорія витрат'!$B$4,'Категорія витрат'!$A$4,IF(H358='Категорія витрат'!$B$5,'Категорія витрат'!$A$5,IF(H358='Категорія витрат'!$B$6,'Категорія витрат'!$A$6,IF(H358='Категорія витрат'!$B$7,'Категорія витрат'!$A$7,IF(H358='Категорія витрат'!$B$8,'Категорія витрат'!$A$8,IF(H358='Категорія витрат'!$B$9,'Категорія витрат'!$A$9,IF(H358='Категорія витрат'!$B$10,'Категорія витрат'!$A$10,IF(H358='Категорія витрат'!$B$11,'Категорія витрат'!$A$11,IF(H358='Категорія витрат'!$B$12,'Категорія витрат'!$A$12,IF(H358='Категорія витрат'!$B$13,'Категорія витрат'!$A$13,IF(H358='Категорія витрат'!$B$14,'Категорія витрат'!$A$14,IF(H358='Категорія витрат'!$B$15,'Категорія витрат'!$A$15,IF(H358='Категорія витрат'!$B$16,'Категорія витрат'!$A$16,IF(H358='Категорія витрат'!$B$17,'Категорія витрат'!$A$17,IF(H358='Категорія витрат'!$B$18,'Категорія витрат'!$A$18,IF(H358='Категорія витрат'!$B$19,'Категорія витрат'!$A$19,IF(H358='Категорія витрат'!$B$20,'Категорія витрат'!$A$20,IF(H358='Категорія витрат'!$B$21,'Категорія витрат'!$A$21,IF(H358='Категорія витрат'!$B$22,'Категорія витрат'!$A$22,IF(H358='Категорія витрат'!$B$23,'Категорія витрат'!$A$23,IF(H358='Категорія витрат'!$B$24,'Категорія витрат'!$A$24,IF(H358='Категорія витрат'!$B$25,'Категорія витрат'!$A$25,IF(H358='Категорія витрат'!$B$26,'Категорія витрат'!$A$26,IF(H358='Категорія витрат'!$B$27,'Категорія витрат'!$A$27,IF(H358='Категорія витрат'!$B$28,'Категорія витрат'!$A$28,IF(H358='Категорія витрат'!$B$29,'Категорія витрат'!$A$29,IF(H358='Категорія витрат'!$B$30,'Категорія витрат'!$A$30,IF(H358='Категорія витрат'!$B$31,'Категорія витрат'!$A$31,""))))))))))))))))))))))))))))))</f>
        <v/>
      </c>
      <c r="H358" s="837"/>
      <c r="I358" s="568"/>
      <c r="J358" s="71"/>
      <c r="K358" s="166">
        <f t="shared" si="73"/>
        <v>0</v>
      </c>
      <c r="L358" s="563"/>
      <c r="M358" s="564"/>
      <c r="N358" s="71">
        <f t="shared" si="74"/>
        <v>0</v>
      </c>
      <c r="O358" s="835">
        <f>IF(I358='Категорія витрат'!$G$2,ROUND(N358*0.22,2),IF(I358='Категорія витрат'!$G$4,ROUND(N358*0.22,2),IF(I358='Категорія витрат'!$G$5,ROUND(N358*0.22,2),IF(I358='Категорія витрат'!$G$3,ROUND(N358*0.0841,2),0))))</f>
        <v>0</v>
      </c>
      <c r="P358" s="565">
        <f t="shared" si="75"/>
        <v>0</v>
      </c>
      <c r="Q358" s="567"/>
      <c r="R358" s="567"/>
      <c r="S358" s="567"/>
      <c r="T358" s="567"/>
      <c r="U358" s="567"/>
      <c r="V358" s="567"/>
      <c r="W358" s="567"/>
      <c r="X358" s="567"/>
      <c r="Y358" s="567"/>
      <c r="Z358" s="567"/>
      <c r="AA358" s="567"/>
      <c r="AB358" s="567"/>
      <c r="AC358" s="167">
        <f t="shared" si="64"/>
        <v>0</v>
      </c>
      <c r="AD358" s="167">
        <f t="shared" si="65"/>
        <v>0</v>
      </c>
      <c r="AE358" s="167">
        <f t="shared" si="66"/>
        <v>0</v>
      </c>
      <c r="AF358" s="167">
        <f t="shared" si="67"/>
        <v>0</v>
      </c>
      <c r="AG358" s="167">
        <f t="shared" si="68"/>
        <v>0</v>
      </c>
      <c r="AH358" s="167">
        <f t="shared" si="69"/>
        <v>0</v>
      </c>
      <c r="AI358" s="167">
        <f t="shared" si="70"/>
        <v>0</v>
      </c>
      <c r="AJ358" s="167">
        <f t="shared" si="71"/>
        <v>0</v>
      </c>
      <c r="AK358" s="567"/>
      <c r="AL358" s="567"/>
      <c r="AM358" s="168"/>
    </row>
    <row r="359" spans="1:39" s="169" customFormat="1" hidden="1">
      <c r="A359" s="20">
        <v>355</v>
      </c>
      <c r="B359" s="560" t="str">
        <f t="shared" si="72"/>
        <v>Альянс</v>
      </c>
      <c r="C359" s="561" t="s">
        <v>695</v>
      </c>
      <c r="D359" s="905"/>
      <c r="E359" s="905"/>
      <c r="F359" s="933"/>
      <c r="G359" s="562" t="str">
        <f>IF(H359='Категорія витрат'!$B$2,'Категорія витрат'!$A$2,IF(H359='Категорія витрат'!$B$3,'Категорія витрат'!$A$3,IF(H359='Категорія витрат'!$B$4,'Категорія витрат'!$A$4,IF(H359='Категорія витрат'!$B$5,'Категорія витрат'!$A$5,IF(H359='Категорія витрат'!$B$6,'Категорія витрат'!$A$6,IF(H359='Категорія витрат'!$B$7,'Категорія витрат'!$A$7,IF(H359='Категорія витрат'!$B$8,'Категорія витрат'!$A$8,IF(H359='Категорія витрат'!$B$9,'Категорія витрат'!$A$9,IF(H359='Категорія витрат'!$B$10,'Категорія витрат'!$A$10,IF(H359='Категорія витрат'!$B$11,'Категорія витрат'!$A$11,IF(H359='Категорія витрат'!$B$12,'Категорія витрат'!$A$12,IF(H359='Категорія витрат'!$B$13,'Категорія витрат'!$A$13,IF(H359='Категорія витрат'!$B$14,'Категорія витрат'!$A$14,IF(H359='Категорія витрат'!$B$15,'Категорія витрат'!$A$15,IF(H359='Категорія витрат'!$B$16,'Категорія витрат'!$A$16,IF(H359='Категорія витрат'!$B$17,'Категорія витрат'!$A$17,IF(H359='Категорія витрат'!$B$18,'Категорія витрат'!$A$18,IF(H359='Категорія витрат'!$B$19,'Категорія витрат'!$A$19,IF(H359='Категорія витрат'!$B$20,'Категорія витрат'!$A$20,IF(H359='Категорія витрат'!$B$21,'Категорія витрат'!$A$21,IF(H359='Категорія витрат'!$B$22,'Категорія витрат'!$A$22,IF(H359='Категорія витрат'!$B$23,'Категорія витрат'!$A$23,IF(H359='Категорія витрат'!$B$24,'Категорія витрат'!$A$24,IF(H359='Категорія витрат'!$B$25,'Категорія витрат'!$A$25,IF(H359='Категорія витрат'!$B$26,'Категорія витрат'!$A$26,IF(H359='Категорія витрат'!$B$27,'Категорія витрат'!$A$27,IF(H359='Категорія витрат'!$B$28,'Категорія витрат'!$A$28,IF(H359='Категорія витрат'!$B$29,'Категорія витрат'!$A$29,IF(H359='Категорія витрат'!$B$30,'Категорія витрат'!$A$30,IF(H359='Категорія витрат'!$B$31,'Категорія витрат'!$A$31,""))))))))))))))))))))))))))))))</f>
        <v/>
      </c>
      <c r="H359" s="837"/>
      <c r="I359" s="568"/>
      <c r="J359" s="71"/>
      <c r="K359" s="166">
        <f t="shared" si="73"/>
        <v>0</v>
      </c>
      <c r="L359" s="563"/>
      <c r="M359" s="564"/>
      <c r="N359" s="71">
        <f t="shared" si="74"/>
        <v>0</v>
      </c>
      <c r="O359" s="835">
        <f>IF(I359='Категорія витрат'!$G$2,ROUND(N359*0.22,2),IF(I359='Категорія витрат'!$G$4,ROUND(N359*0.22,2),IF(I359='Категорія витрат'!$G$5,ROUND(N359*0.22,2),IF(I359='Категорія витрат'!$G$3,ROUND(N359*0.0841,2),0))))</f>
        <v>0</v>
      </c>
      <c r="P359" s="565">
        <f t="shared" si="75"/>
        <v>0</v>
      </c>
      <c r="Q359" s="567"/>
      <c r="R359" s="567"/>
      <c r="S359" s="567"/>
      <c r="T359" s="567"/>
      <c r="U359" s="567"/>
      <c r="V359" s="567"/>
      <c r="W359" s="567"/>
      <c r="X359" s="567"/>
      <c r="Y359" s="567"/>
      <c r="Z359" s="567"/>
      <c r="AA359" s="567"/>
      <c r="AB359" s="567"/>
      <c r="AC359" s="167">
        <f t="shared" si="64"/>
        <v>0</v>
      </c>
      <c r="AD359" s="167">
        <f t="shared" si="65"/>
        <v>0</v>
      </c>
      <c r="AE359" s="167">
        <f t="shared" si="66"/>
        <v>0</v>
      </c>
      <c r="AF359" s="167">
        <f t="shared" si="67"/>
        <v>0</v>
      </c>
      <c r="AG359" s="167">
        <f t="shared" si="68"/>
        <v>0</v>
      </c>
      <c r="AH359" s="167">
        <f t="shared" si="69"/>
        <v>0</v>
      </c>
      <c r="AI359" s="167">
        <f t="shared" si="70"/>
        <v>0</v>
      </c>
      <c r="AJ359" s="167">
        <f t="shared" si="71"/>
        <v>0</v>
      </c>
      <c r="AK359" s="567"/>
      <c r="AL359" s="567"/>
      <c r="AM359" s="168"/>
    </row>
    <row r="360" spans="1:39" s="169" customFormat="1" hidden="1">
      <c r="A360" s="20">
        <v>356</v>
      </c>
      <c r="B360" s="560" t="str">
        <f t="shared" si="72"/>
        <v>Альянс</v>
      </c>
      <c r="C360" s="561" t="s">
        <v>695</v>
      </c>
      <c r="D360" s="905"/>
      <c r="E360" s="905"/>
      <c r="F360" s="933"/>
      <c r="G360" s="562" t="str">
        <f>IF(H360='Категорія витрат'!$B$2,'Категорія витрат'!$A$2,IF(H360='Категорія витрат'!$B$3,'Категорія витрат'!$A$3,IF(H360='Категорія витрат'!$B$4,'Категорія витрат'!$A$4,IF(H360='Категорія витрат'!$B$5,'Категорія витрат'!$A$5,IF(H360='Категорія витрат'!$B$6,'Категорія витрат'!$A$6,IF(H360='Категорія витрат'!$B$7,'Категорія витрат'!$A$7,IF(H360='Категорія витрат'!$B$8,'Категорія витрат'!$A$8,IF(H360='Категорія витрат'!$B$9,'Категорія витрат'!$A$9,IF(H360='Категорія витрат'!$B$10,'Категорія витрат'!$A$10,IF(H360='Категорія витрат'!$B$11,'Категорія витрат'!$A$11,IF(H360='Категорія витрат'!$B$12,'Категорія витрат'!$A$12,IF(H360='Категорія витрат'!$B$13,'Категорія витрат'!$A$13,IF(H360='Категорія витрат'!$B$14,'Категорія витрат'!$A$14,IF(H360='Категорія витрат'!$B$15,'Категорія витрат'!$A$15,IF(H360='Категорія витрат'!$B$16,'Категорія витрат'!$A$16,IF(H360='Категорія витрат'!$B$17,'Категорія витрат'!$A$17,IF(H360='Категорія витрат'!$B$18,'Категорія витрат'!$A$18,IF(H360='Категорія витрат'!$B$19,'Категорія витрат'!$A$19,IF(H360='Категорія витрат'!$B$20,'Категорія витрат'!$A$20,IF(H360='Категорія витрат'!$B$21,'Категорія витрат'!$A$21,IF(H360='Категорія витрат'!$B$22,'Категорія витрат'!$A$22,IF(H360='Категорія витрат'!$B$23,'Категорія витрат'!$A$23,IF(H360='Категорія витрат'!$B$24,'Категорія витрат'!$A$24,IF(H360='Категорія витрат'!$B$25,'Категорія витрат'!$A$25,IF(H360='Категорія витрат'!$B$26,'Категорія витрат'!$A$26,IF(H360='Категорія витрат'!$B$27,'Категорія витрат'!$A$27,IF(H360='Категорія витрат'!$B$28,'Категорія витрат'!$A$28,IF(H360='Категорія витрат'!$B$29,'Категорія витрат'!$A$29,IF(H360='Категорія витрат'!$B$30,'Категорія витрат'!$A$30,IF(H360='Категорія витрат'!$B$31,'Категорія витрат'!$A$31,""))))))))))))))))))))))))))))))</f>
        <v/>
      </c>
      <c r="H360" s="837"/>
      <c r="I360" s="568"/>
      <c r="J360" s="71"/>
      <c r="K360" s="166">
        <f t="shared" si="73"/>
        <v>0</v>
      </c>
      <c r="L360" s="563"/>
      <c r="M360" s="564"/>
      <c r="N360" s="71">
        <f t="shared" si="74"/>
        <v>0</v>
      </c>
      <c r="O360" s="835">
        <f>IF(I360='Категорія витрат'!$G$2,ROUND(N360*0.22,2),IF(I360='Категорія витрат'!$G$4,ROUND(N360*0.22,2),IF(I360='Категорія витрат'!$G$5,ROUND(N360*0.22,2),IF(I360='Категорія витрат'!$G$3,ROUND(N360*0.0841,2),0))))</f>
        <v>0</v>
      </c>
      <c r="P360" s="565">
        <f t="shared" si="75"/>
        <v>0</v>
      </c>
      <c r="Q360" s="567"/>
      <c r="R360" s="567"/>
      <c r="S360" s="567"/>
      <c r="T360" s="567"/>
      <c r="U360" s="567"/>
      <c r="V360" s="567"/>
      <c r="W360" s="567"/>
      <c r="X360" s="567"/>
      <c r="Y360" s="567"/>
      <c r="Z360" s="567"/>
      <c r="AA360" s="567"/>
      <c r="AB360" s="567"/>
      <c r="AC360" s="167">
        <f t="shared" si="64"/>
        <v>0</v>
      </c>
      <c r="AD360" s="167">
        <f t="shared" si="65"/>
        <v>0</v>
      </c>
      <c r="AE360" s="167">
        <f t="shared" si="66"/>
        <v>0</v>
      </c>
      <c r="AF360" s="167">
        <f t="shared" si="67"/>
        <v>0</v>
      </c>
      <c r="AG360" s="167">
        <f t="shared" si="68"/>
        <v>0</v>
      </c>
      <c r="AH360" s="167">
        <f t="shared" si="69"/>
        <v>0</v>
      </c>
      <c r="AI360" s="167">
        <f t="shared" si="70"/>
        <v>0</v>
      </c>
      <c r="AJ360" s="167">
        <f t="shared" si="71"/>
        <v>0</v>
      </c>
      <c r="AK360" s="567"/>
      <c r="AL360" s="567"/>
      <c r="AM360" s="168"/>
    </row>
    <row r="361" spans="1:39" s="169" customFormat="1" hidden="1">
      <c r="A361" s="20">
        <v>357</v>
      </c>
      <c r="B361" s="560" t="str">
        <f t="shared" si="72"/>
        <v>Альянс</v>
      </c>
      <c r="C361" s="561" t="s">
        <v>695</v>
      </c>
      <c r="D361" s="905"/>
      <c r="E361" s="905"/>
      <c r="F361" s="933"/>
      <c r="G361" s="562" t="str">
        <f>IF(H361='Категорія витрат'!$B$2,'Категорія витрат'!$A$2,IF(H361='Категорія витрат'!$B$3,'Категорія витрат'!$A$3,IF(H361='Категорія витрат'!$B$4,'Категорія витрат'!$A$4,IF(H361='Категорія витрат'!$B$5,'Категорія витрат'!$A$5,IF(H361='Категорія витрат'!$B$6,'Категорія витрат'!$A$6,IF(H361='Категорія витрат'!$B$7,'Категорія витрат'!$A$7,IF(H361='Категорія витрат'!$B$8,'Категорія витрат'!$A$8,IF(H361='Категорія витрат'!$B$9,'Категорія витрат'!$A$9,IF(H361='Категорія витрат'!$B$10,'Категорія витрат'!$A$10,IF(H361='Категорія витрат'!$B$11,'Категорія витрат'!$A$11,IF(H361='Категорія витрат'!$B$12,'Категорія витрат'!$A$12,IF(H361='Категорія витрат'!$B$13,'Категорія витрат'!$A$13,IF(H361='Категорія витрат'!$B$14,'Категорія витрат'!$A$14,IF(H361='Категорія витрат'!$B$15,'Категорія витрат'!$A$15,IF(H361='Категорія витрат'!$B$16,'Категорія витрат'!$A$16,IF(H361='Категорія витрат'!$B$17,'Категорія витрат'!$A$17,IF(H361='Категорія витрат'!$B$18,'Категорія витрат'!$A$18,IF(H361='Категорія витрат'!$B$19,'Категорія витрат'!$A$19,IF(H361='Категорія витрат'!$B$20,'Категорія витрат'!$A$20,IF(H361='Категорія витрат'!$B$21,'Категорія витрат'!$A$21,IF(H361='Категорія витрат'!$B$22,'Категорія витрат'!$A$22,IF(H361='Категорія витрат'!$B$23,'Категорія витрат'!$A$23,IF(H361='Категорія витрат'!$B$24,'Категорія витрат'!$A$24,IF(H361='Категорія витрат'!$B$25,'Категорія витрат'!$A$25,IF(H361='Категорія витрат'!$B$26,'Категорія витрат'!$A$26,IF(H361='Категорія витрат'!$B$27,'Категорія витрат'!$A$27,IF(H361='Категорія витрат'!$B$28,'Категорія витрат'!$A$28,IF(H361='Категорія витрат'!$B$29,'Категорія витрат'!$A$29,IF(H361='Категорія витрат'!$B$30,'Категорія витрат'!$A$30,IF(H361='Категорія витрат'!$B$31,'Категорія витрат'!$A$31,""))))))))))))))))))))))))))))))</f>
        <v/>
      </c>
      <c r="H361" s="837"/>
      <c r="I361" s="568"/>
      <c r="J361" s="71"/>
      <c r="K361" s="166">
        <f t="shared" si="73"/>
        <v>0</v>
      </c>
      <c r="L361" s="563"/>
      <c r="M361" s="564"/>
      <c r="N361" s="71">
        <f t="shared" si="74"/>
        <v>0</v>
      </c>
      <c r="O361" s="835">
        <f>IF(I361='Категорія витрат'!$G$2,ROUND(N361*0.22,2),IF(I361='Категорія витрат'!$G$4,ROUND(N361*0.22,2),IF(I361='Категорія витрат'!$G$5,ROUND(N361*0.22,2),IF(I361='Категорія витрат'!$G$3,ROUND(N361*0.0841,2),0))))</f>
        <v>0</v>
      </c>
      <c r="P361" s="565">
        <f t="shared" si="75"/>
        <v>0</v>
      </c>
      <c r="Q361" s="567"/>
      <c r="R361" s="567"/>
      <c r="S361" s="567"/>
      <c r="T361" s="567"/>
      <c r="U361" s="567"/>
      <c r="V361" s="567"/>
      <c r="W361" s="567"/>
      <c r="X361" s="567"/>
      <c r="Y361" s="567"/>
      <c r="Z361" s="567"/>
      <c r="AA361" s="567"/>
      <c r="AB361" s="567"/>
      <c r="AC361" s="167">
        <f t="shared" si="64"/>
        <v>0</v>
      </c>
      <c r="AD361" s="167">
        <f t="shared" si="65"/>
        <v>0</v>
      </c>
      <c r="AE361" s="167">
        <f t="shared" si="66"/>
        <v>0</v>
      </c>
      <c r="AF361" s="167">
        <f t="shared" si="67"/>
        <v>0</v>
      </c>
      <c r="AG361" s="167">
        <f t="shared" si="68"/>
        <v>0</v>
      </c>
      <c r="AH361" s="167">
        <f t="shared" si="69"/>
        <v>0</v>
      </c>
      <c r="AI361" s="167">
        <f t="shared" si="70"/>
        <v>0</v>
      </c>
      <c r="AJ361" s="167">
        <f t="shared" si="71"/>
        <v>0</v>
      </c>
      <c r="AK361" s="567"/>
      <c r="AL361" s="567"/>
      <c r="AM361" s="168"/>
    </row>
    <row r="362" spans="1:39" s="169" customFormat="1" hidden="1">
      <c r="A362" s="20">
        <v>358</v>
      </c>
      <c r="B362" s="560" t="str">
        <f t="shared" si="72"/>
        <v>Альянс</v>
      </c>
      <c r="C362" s="561" t="s">
        <v>695</v>
      </c>
      <c r="D362" s="905"/>
      <c r="E362" s="905"/>
      <c r="F362" s="933"/>
      <c r="G362" s="562" t="str">
        <f>IF(H362='Категорія витрат'!$B$2,'Категорія витрат'!$A$2,IF(H362='Категорія витрат'!$B$3,'Категорія витрат'!$A$3,IF(H362='Категорія витрат'!$B$4,'Категорія витрат'!$A$4,IF(H362='Категорія витрат'!$B$5,'Категорія витрат'!$A$5,IF(H362='Категорія витрат'!$B$6,'Категорія витрат'!$A$6,IF(H362='Категорія витрат'!$B$7,'Категорія витрат'!$A$7,IF(H362='Категорія витрат'!$B$8,'Категорія витрат'!$A$8,IF(H362='Категорія витрат'!$B$9,'Категорія витрат'!$A$9,IF(H362='Категорія витрат'!$B$10,'Категорія витрат'!$A$10,IF(H362='Категорія витрат'!$B$11,'Категорія витрат'!$A$11,IF(H362='Категорія витрат'!$B$12,'Категорія витрат'!$A$12,IF(H362='Категорія витрат'!$B$13,'Категорія витрат'!$A$13,IF(H362='Категорія витрат'!$B$14,'Категорія витрат'!$A$14,IF(H362='Категорія витрат'!$B$15,'Категорія витрат'!$A$15,IF(H362='Категорія витрат'!$B$16,'Категорія витрат'!$A$16,IF(H362='Категорія витрат'!$B$17,'Категорія витрат'!$A$17,IF(H362='Категорія витрат'!$B$18,'Категорія витрат'!$A$18,IF(H362='Категорія витрат'!$B$19,'Категорія витрат'!$A$19,IF(H362='Категорія витрат'!$B$20,'Категорія витрат'!$A$20,IF(H362='Категорія витрат'!$B$21,'Категорія витрат'!$A$21,IF(H362='Категорія витрат'!$B$22,'Категорія витрат'!$A$22,IF(H362='Категорія витрат'!$B$23,'Категорія витрат'!$A$23,IF(H362='Категорія витрат'!$B$24,'Категорія витрат'!$A$24,IF(H362='Категорія витрат'!$B$25,'Категорія витрат'!$A$25,IF(H362='Категорія витрат'!$B$26,'Категорія витрат'!$A$26,IF(H362='Категорія витрат'!$B$27,'Категорія витрат'!$A$27,IF(H362='Категорія витрат'!$B$28,'Категорія витрат'!$A$28,IF(H362='Категорія витрат'!$B$29,'Категорія витрат'!$A$29,IF(H362='Категорія витрат'!$B$30,'Категорія витрат'!$A$30,IF(H362='Категорія витрат'!$B$31,'Категорія витрат'!$A$31,""))))))))))))))))))))))))))))))</f>
        <v/>
      </c>
      <c r="H362" s="837"/>
      <c r="I362" s="568"/>
      <c r="J362" s="71"/>
      <c r="K362" s="166">
        <f t="shared" si="73"/>
        <v>0</v>
      </c>
      <c r="L362" s="563"/>
      <c r="M362" s="564"/>
      <c r="N362" s="71">
        <f t="shared" si="74"/>
        <v>0</v>
      </c>
      <c r="O362" s="835">
        <f>IF(I362='Категорія витрат'!$G$2,ROUND(N362*0.22,2),IF(I362='Категорія витрат'!$G$4,ROUND(N362*0.22,2),IF(I362='Категорія витрат'!$G$5,ROUND(N362*0.22,2),IF(I362='Категорія витрат'!$G$3,ROUND(N362*0.0841,2),0))))</f>
        <v>0</v>
      </c>
      <c r="P362" s="565">
        <f t="shared" si="75"/>
        <v>0</v>
      </c>
      <c r="Q362" s="567"/>
      <c r="R362" s="567"/>
      <c r="S362" s="567"/>
      <c r="T362" s="567"/>
      <c r="U362" s="567"/>
      <c r="V362" s="567"/>
      <c r="W362" s="567"/>
      <c r="X362" s="567"/>
      <c r="Y362" s="567"/>
      <c r="Z362" s="567"/>
      <c r="AA362" s="567"/>
      <c r="AB362" s="567"/>
      <c r="AC362" s="167">
        <f t="shared" si="64"/>
        <v>0</v>
      </c>
      <c r="AD362" s="167">
        <f t="shared" si="65"/>
        <v>0</v>
      </c>
      <c r="AE362" s="167">
        <f t="shared" si="66"/>
        <v>0</v>
      </c>
      <c r="AF362" s="167">
        <f t="shared" si="67"/>
        <v>0</v>
      </c>
      <c r="AG362" s="167">
        <f t="shared" si="68"/>
        <v>0</v>
      </c>
      <c r="AH362" s="167">
        <f t="shared" si="69"/>
        <v>0</v>
      </c>
      <c r="AI362" s="167">
        <f t="shared" si="70"/>
        <v>0</v>
      </c>
      <c r="AJ362" s="167">
        <f t="shared" si="71"/>
        <v>0</v>
      </c>
      <c r="AK362" s="567"/>
      <c r="AL362" s="567"/>
      <c r="AM362" s="168"/>
    </row>
    <row r="363" spans="1:39" s="169" customFormat="1" hidden="1">
      <c r="A363" s="20">
        <v>359</v>
      </c>
      <c r="B363" s="560" t="str">
        <f t="shared" si="72"/>
        <v>Альянс</v>
      </c>
      <c r="C363" s="561" t="s">
        <v>695</v>
      </c>
      <c r="D363" s="905"/>
      <c r="E363" s="905"/>
      <c r="F363" s="933"/>
      <c r="G363" s="562" t="str">
        <f>IF(H363='Категорія витрат'!$B$2,'Категорія витрат'!$A$2,IF(H363='Категорія витрат'!$B$3,'Категорія витрат'!$A$3,IF(H363='Категорія витрат'!$B$4,'Категорія витрат'!$A$4,IF(H363='Категорія витрат'!$B$5,'Категорія витрат'!$A$5,IF(H363='Категорія витрат'!$B$6,'Категорія витрат'!$A$6,IF(H363='Категорія витрат'!$B$7,'Категорія витрат'!$A$7,IF(H363='Категорія витрат'!$B$8,'Категорія витрат'!$A$8,IF(H363='Категорія витрат'!$B$9,'Категорія витрат'!$A$9,IF(H363='Категорія витрат'!$B$10,'Категорія витрат'!$A$10,IF(H363='Категорія витрат'!$B$11,'Категорія витрат'!$A$11,IF(H363='Категорія витрат'!$B$12,'Категорія витрат'!$A$12,IF(H363='Категорія витрат'!$B$13,'Категорія витрат'!$A$13,IF(H363='Категорія витрат'!$B$14,'Категорія витрат'!$A$14,IF(H363='Категорія витрат'!$B$15,'Категорія витрат'!$A$15,IF(H363='Категорія витрат'!$B$16,'Категорія витрат'!$A$16,IF(H363='Категорія витрат'!$B$17,'Категорія витрат'!$A$17,IF(H363='Категорія витрат'!$B$18,'Категорія витрат'!$A$18,IF(H363='Категорія витрат'!$B$19,'Категорія витрат'!$A$19,IF(H363='Категорія витрат'!$B$20,'Категорія витрат'!$A$20,IF(H363='Категорія витрат'!$B$21,'Категорія витрат'!$A$21,IF(H363='Категорія витрат'!$B$22,'Категорія витрат'!$A$22,IF(H363='Категорія витрат'!$B$23,'Категорія витрат'!$A$23,IF(H363='Категорія витрат'!$B$24,'Категорія витрат'!$A$24,IF(H363='Категорія витрат'!$B$25,'Категорія витрат'!$A$25,IF(H363='Категорія витрат'!$B$26,'Категорія витрат'!$A$26,IF(H363='Категорія витрат'!$B$27,'Категорія витрат'!$A$27,IF(H363='Категорія витрат'!$B$28,'Категорія витрат'!$A$28,IF(H363='Категорія витрат'!$B$29,'Категорія витрат'!$A$29,IF(H363='Категорія витрат'!$B$30,'Категорія витрат'!$A$30,IF(H363='Категорія витрат'!$B$31,'Категорія витрат'!$A$31,""))))))))))))))))))))))))))))))</f>
        <v/>
      </c>
      <c r="H363" s="837"/>
      <c r="I363" s="568"/>
      <c r="J363" s="71"/>
      <c r="K363" s="166">
        <f t="shared" si="73"/>
        <v>0</v>
      </c>
      <c r="L363" s="563"/>
      <c r="M363" s="564"/>
      <c r="N363" s="71">
        <f t="shared" si="74"/>
        <v>0</v>
      </c>
      <c r="O363" s="835">
        <f>IF(I363='Категорія витрат'!$G$2,ROUND(N363*0.22,2),IF(I363='Категорія витрат'!$G$4,ROUND(N363*0.22,2),IF(I363='Категорія витрат'!$G$5,ROUND(N363*0.22,2),IF(I363='Категорія витрат'!$G$3,ROUND(N363*0.0841,2),0))))</f>
        <v>0</v>
      </c>
      <c r="P363" s="565">
        <f t="shared" si="75"/>
        <v>0</v>
      </c>
      <c r="Q363" s="567"/>
      <c r="R363" s="567"/>
      <c r="S363" s="567"/>
      <c r="T363" s="567"/>
      <c r="U363" s="567"/>
      <c r="V363" s="567"/>
      <c r="W363" s="567"/>
      <c r="X363" s="567"/>
      <c r="Y363" s="567"/>
      <c r="Z363" s="567"/>
      <c r="AA363" s="567"/>
      <c r="AB363" s="567"/>
      <c r="AC363" s="167">
        <f t="shared" si="64"/>
        <v>0</v>
      </c>
      <c r="AD363" s="167">
        <f t="shared" si="65"/>
        <v>0</v>
      </c>
      <c r="AE363" s="167">
        <f t="shared" si="66"/>
        <v>0</v>
      </c>
      <c r="AF363" s="167">
        <f t="shared" si="67"/>
        <v>0</v>
      </c>
      <c r="AG363" s="167">
        <f t="shared" si="68"/>
        <v>0</v>
      </c>
      <c r="AH363" s="167">
        <f t="shared" si="69"/>
        <v>0</v>
      </c>
      <c r="AI363" s="167">
        <f t="shared" si="70"/>
        <v>0</v>
      </c>
      <c r="AJ363" s="167">
        <f t="shared" si="71"/>
        <v>0</v>
      </c>
      <c r="AK363" s="567"/>
      <c r="AL363" s="567"/>
      <c r="AM363" s="168"/>
    </row>
    <row r="364" spans="1:39" s="169" customFormat="1" hidden="1">
      <c r="A364" s="20">
        <v>360</v>
      </c>
      <c r="B364" s="560" t="str">
        <f t="shared" si="72"/>
        <v>Альянс</v>
      </c>
      <c r="C364" s="561" t="s">
        <v>695</v>
      </c>
      <c r="D364" s="905"/>
      <c r="E364" s="905"/>
      <c r="F364" s="933"/>
      <c r="G364" s="562" t="str">
        <f>IF(H364='Категорія витрат'!$B$2,'Категорія витрат'!$A$2,IF(H364='Категорія витрат'!$B$3,'Категорія витрат'!$A$3,IF(H364='Категорія витрат'!$B$4,'Категорія витрат'!$A$4,IF(H364='Категорія витрат'!$B$5,'Категорія витрат'!$A$5,IF(H364='Категорія витрат'!$B$6,'Категорія витрат'!$A$6,IF(H364='Категорія витрат'!$B$7,'Категорія витрат'!$A$7,IF(H364='Категорія витрат'!$B$8,'Категорія витрат'!$A$8,IF(H364='Категорія витрат'!$B$9,'Категорія витрат'!$A$9,IF(H364='Категорія витрат'!$B$10,'Категорія витрат'!$A$10,IF(H364='Категорія витрат'!$B$11,'Категорія витрат'!$A$11,IF(H364='Категорія витрат'!$B$12,'Категорія витрат'!$A$12,IF(H364='Категорія витрат'!$B$13,'Категорія витрат'!$A$13,IF(H364='Категорія витрат'!$B$14,'Категорія витрат'!$A$14,IF(H364='Категорія витрат'!$B$15,'Категорія витрат'!$A$15,IF(H364='Категорія витрат'!$B$16,'Категорія витрат'!$A$16,IF(H364='Категорія витрат'!$B$17,'Категорія витрат'!$A$17,IF(H364='Категорія витрат'!$B$18,'Категорія витрат'!$A$18,IF(H364='Категорія витрат'!$B$19,'Категорія витрат'!$A$19,IF(H364='Категорія витрат'!$B$20,'Категорія витрат'!$A$20,IF(H364='Категорія витрат'!$B$21,'Категорія витрат'!$A$21,IF(H364='Категорія витрат'!$B$22,'Категорія витрат'!$A$22,IF(H364='Категорія витрат'!$B$23,'Категорія витрат'!$A$23,IF(H364='Категорія витрат'!$B$24,'Категорія витрат'!$A$24,IF(H364='Категорія витрат'!$B$25,'Категорія витрат'!$A$25,IF(H364='Категорія витрат'!$B$26,'Категорія витрат'!$A$26,IF(H364='Категорія витрат'!$B$27,'Категорія витрат'!$A$27,IF(H364='Категорія витрат'!$B$28,'Категорія витрат'!$A$28,IF(H364='Категорія витрат'!$B$29,'Категорія витрат'!$A$29,IF(H364='Категорія витрат'!$B$30,'Категорія витрат'!$A$30,IF(H364='Категорія витрат'!$B$31,'Категорія витрат'!$A$31,""))))))))))))))))))))))))))))))</f>
        <v/>
      </c>
      <c r="H364" s="837"/>
      <c r="I364" s="568"/>
      <c r="J364" s="71"/>
      <c r="K364" s="166">
        <f t="shared" si="73"/>
        <v>0</v>
      </c>
      <c r="L364" s="563"/>
      <c r="M364" s="564"/>
      <c r="N364" s="71">
        <f t="shared" si="74"/>
        <v>0</v>
      </c>
      <c r="O364" s="835">
        <f>IF(I364='Категорія витрат'!$G$2,ROUND(N364*0.22,2),IF(I364='Категорія витрат'!$G$4,ROUND(N364*0.22,2),IF(I364='Категорія витрат'!$G$5,ROUND(N364*0.22,2),IF(I364='Категорія витрат'!$G$3,ROUND(N364*0.0841,2),0))))</f>
        <v>0</v>
      </c>
      <c r="P364" s="565">
        <f t="shared" si="75"/>
        <v>0</v>
      </c>
      <c r="Q364" s="567"/>
      <c r="R364" s="567"/>
      <c r="S364" s="567"/>
      <c r="T364" s="567"/>
      <c r="U364" s="567"/>
      <c r="V364" s="567"/>
      <c r="W364" s="567"/>
      <c r="X364" s="567"/>
      <c r="Y364" s="567"/>
      <c r="Z364" s="567"/>
      <c r="AA364" s="567"/>
      <c r="AB364" s="567"/>
      <c r="AC364" s="167">
        <f t="shared" si="64"/>
        <v>0</v>
      </c>
      <c r="AD364" s="167">
        <f t="shared" si="65"/>
        <v>0</v>
      </c>
      <c r="AE364" s="167">
        <f t="shared" si="66"/>
        <v>0</v>
      </c>
      <c r="AF364" s="167">
        <f t="shared" si="67"/>
        <v>0</v>
      </c>
      <c r="AG364" s="167">
        <f t="shared" si="68"/>
        <v>0</v>
      </c>
      <c r="AH364" s="167">
        <f t="shared" si="69"/>
        <v>0</v>
      </c>
      <c r="AI364" s="167">
        <f t="shared" si="70"/>
        <v>0</v>
      </c>
      <c r="AJ364" s="167">
        <f t="shared" si="71"/>
        <v>0</v>
      </c>
      <c r="AK364" s="567"/>
      <c r="AL364" s="567"/>
      <c r="AM364" s="168"/>
    </row>
    <row r="365" spans="1:39" s="169" customFormat="1" hidden="1">
      <c r="A365" s="20">
        <v>361</v>
      </c>
      <c r="B365" s="560" t="str">
        <f t="shared" si="72"/>
        <v>Альянс</v>
      </c>
      <c r="C365" s="561" t="s">
        <v>695</v>
      </c>
      <c r="D365" s="905"/>
      <c r="E365" s="905"/>
      <c r="F365" s="933"/>
      <c r="G365" s="562" t="str">
        <f>IF(H365='Категорія витрат'!$B$2,'Категорія витрат'!$A$2,IF(H365='Категорія витрат'!$B$3,'Категорія витрат'!$A$3,IF(H365='Категорія витрат'!$B$4,'Категорія витрат'!$A$4,IF(H365='Категорія витрат'!$B$5,'Категорія витрат'!$A$5,IF(H365='Категорія витрат'!$B$6,'Категорія витрат'!$A$6,IF(H365='Категорія витрат'!$B$7,'Категорія витрат'!$A$7,IF(H365='Категорія витрат'!$B$8,'Категорія витрат'!$A$8,IF(H365='Категорія витрат'!$B$9,'Категорія витрат'!$A$9,IF(H365='Категорія витрат'!$B$10,'Категорія витрат'!$A$10,IF(H365='Категорія витрат'!$B$11,'Категорія витрат'!$A$11,IF(H365='Категорія витрат'!$B$12,'Категорія витрат'!$A$12,IF(H365='Категорія витрат'!$B$13,'Категорія витрат'!$A$13,IF(H365='Категорія витрат'!$B$14,'Категорія витрат'!$A$14,IF(H365='Категорія витрат'!$B$15,'Категорія витрат'!$A$15,IF(H365='Категорія витрат'!$B$16,'Категорія витрат'!$A$16,IF(H365='Категорія витрат'!$B$17,'Категорія витрат'!$A$17,IF(H365='Категорія витрат'!$B$18,'Категорія витрат'!$A$18,IF(H365='Категорія витрат'!$B$19,'Категорія витрат'!$A$19,IF(H365='Категорія витрат'!$B$20,'Категорія витрат'!$A$20,IF(H365='Категорія витрат'!$B$21,'Категорія витрат'!$A$21,IF(H365='Категорія витрат'!$B$22,'Категорія витрат'!$A$22,IF(H365='Категорія витрат'!$B$23,'Категорія витрат'!$A$23,IF(H365='Категорія витрат'!$B$24,'Категорія витрат'!$A$24,IF(H365='Категорія витрат'!$B$25,'Категорія витрат'!$A$25,IF(H365='Категорія витрат'!$B$26,'Категорія витрат'!$A$26,IF(H365='Категорія витрат'!$B$27,'Категорія витрат'!$A$27,IF(H365='Категорія витрат'!$B$28,'Категорія витрат'!$A$28,IF(H365='Категорія витрат'!$B$29,'Категорія витрат'!$A$29,IF(H365='Категорія витрат'!$B$30,'Категорія витрат'!$A$30,IF(H365='Категорія витрат'!$B$31,'Категорія витрат'!$A$31,""))))))))))))))))))))))))))))))</f>
        <v/>
      </c>
      <c r="H365" s="837"/>
      <c r="I365" s="568"/>
      <c r="J365" s="71"/>
      <c r="K365" s="166">
        <f t="shared" si="73"/>
        <v>0</v>
      </c>
      <c r="L365" s="563"/>
      <c r="M365" s="564"/>
      <c r="N365" s="71">
        <f t="shared" si="74"/>
        <v>0</v>
      </c>
      <c r="O365" s="835">
        <f>IF(I365='Категорія витрат'!$G$2,ROUND(N365*0.22,2),IF(I365='Категорія витрат'!$G$4,ROUND(N365*0.22,2),IF(I365='Категорія витрат'!$G$5,ROUND(N365*0.22,2),IF(I365='Категорія витрат'!$G$3,ROUND(N365*0.0841,2),0))))</f>
        <v>0</v>
      </c>
      <c r="P365" s="565">
        <f t="shared" si="75"/>
        <v>0</v>
      </c>
      <c r="Q365" s="567"/>
      <c r="R365" s="567"/>
      <c r="S365" s="567"/>
      <c r="T365" s="567"/>
      <c r="U365" s="567"/>
      <c r="V365" s="567"/>
      <c r="W365" s="567"/>
      <c r="X365" s="567"/>
      <c r="Y365" s="567"/>
      <c r="Z365" s="567"/>
      <c r="AA365" s="567"/>
      <c r="AB365" s="567"/>
      <c r="AC365" s="167">
        <f t="shared" si="64"/>
        <v>0</v>
      </c>
      <c r="AD365" s="167">
        <f t="shared" si="65"/>
        <v>0</v>
      </c>
      <c r="AE365" s="167">
        <f t="shared" si="66"/>
        <v>0</v>
      </c>
      <c r="AF365" s="167">
        <f t="shared" si="67"/>
        <v>0</v>
      </c>
      <c r="AG365" s="167">
        <f t="shared" si="68"/>
        <v>0</v>
      </c>
      <c r="AH365" s="167">
        <f t="shared" si="69"/>
        <v>0</v>
      </c>
      <c r="AI365" s="167">
        <f t="shared" si="70"/>
        <v>0</v>
      </c>
      <c r="AJ365" s="167">
        <f t="shared" si="71"/>
        <v>0</v>
      </c>
      <c r="AK365" s="567"/>
      <c r="AL365" s="567"/>
      <c r="AM365" s="168"/>
    </row>
    <row r="366" spans="1:39" s="169" customFormat="1" hidden="1">
      <c r="A366" s="20">
        <v>362</v>
      </c>
      <c r="B366" s="560" t="str">
        <f t="shared" si="72"/>
        <v>Альянс</v>
      </c>
      <c r="C366" s="561" t="s">
        <v>695</v>
      </c>
      <c r="D366" s="905"/>
      <c r="E366" s="905"/>
      <c r="F366" s="933"/>
      <c r="G366" s="562" t="str">
        <f>IF(H366='Категорія витрат'!$B$2,'Категорія витрат'!$A$2,IF(H366='Категорія витрат'!$B$3,'Категорія витрат'!$A$3,IF(H366='Категорія витрат'!$B$4,'Категорія витрат'!$A$4,IF(H366='Категорія витрат'!$B$5,'Категорія витрат'!$A$5,IF(H366='Категорія витрат'!$B$6,'Категорія витрат'!$A$6,IF(H366='Категорія витрат'!$B$7,'Категорія витрат'!$A$7,IF(H366='Категорія витрат'!$B$8,'Категорія витрат'!$A$8,IF(H366='Категорія витрат'!$B$9,'Категорія витрат'!$A$9,IF(H366='Категорія витрат'!$B$10,'Категорія витрат'!$A$10,IF(H366='Категорія витрат'!$B$11,'Категорія витрат'!$A$11,IF(H366='Категорія витрат'!$B$12,'Категорія витрат'!$A$12,IF(H366='Категорія витрат'!$B$13,'Категорія витрат'!$A$13,IF(H366='Категорія витрат'!$B$14,'Категорія витрат'!$A$14,IF(H366='Категорія витрат'!$B$15,'Категорія витрат'!$A$15,IF(H366='Категорія витрат'!$B$16,'Категорія витрат'!$A$16,IF(H366='Категорія витрат'!$B$17,'Категорія витрат'!$A$17,IF(H366='Категорія витрат'!$B$18,'Категорія витрат'!$A$18,IF(H366='Категорія витрат'!$B$19,'Категорія витрат'!$A$19,IF(H366='Категорія витрат'!$B$20,'Категорія витрат'!$A$20,IF(H366='Категорія витрат'!$B$21,'Категорія витрат'!$A$21,IF(H366='Категорія витрат'!$B$22,'Категорія витрат'!$A$22,IF(H366='Категорія витрат'!$B$23,'Категорія витрат'!$A$23,IF(H366='Категорія витрат'!$B$24,'Категорія витрат'!$A$24,IF(H366='Категорія витрат'!$B$25,'Категорія витрат'!$A$25,IF(H366='Категорія витрат'!$B$26,'Категорія витрат'!$A$26,IF(H366='Категорія витрат'!$B$27,'Категорія витрат'!$A$27,IF(H366='Категорія витрат'!$B$28,'Категорія витрат'!$A$28,IF(H366='Категорія витрат'!$B$29,'Категорія витрат'!$A$29,IF(H366='Категорія витрат'!$B$30,'Категорія витрат'!$A$30,IF(H366='Категорія витрат'!$B$31,'Категорія витрат'!$A$31,""))))))))))))))))))))))))))))))</f>
        <v/>
      </c>
      <c r="H366" s="837"/>
      <c r="I366" s="568"/>
      <c r="J366" s="71"/>
      <c r="K366" s="166">
        <f t="shared" si="73"/>
        <v>0</v>
      </c>
      <c r="L366" s="563"/>
      <c r="M366" s="564"/>
      <c r="N366" s="71">
        <f t="shared" si="74"/>
        <v>0</v>
      </c>
      <c r="O366" s="835">
        <f>IF(I366='Категорія витрат'!$G$2,ROUND(N366*0.22,2),IF(I366='Категорія витрат'!$G$4,ROUND(N366*0.22,2),IF(I366='Категорія витрат'!$G$5,ROUND(N366*0.22,2),IF(I366='Категорія витрат'!$G$3,ROUND(N366*0.0841,2),0))))</f>
        <v>0</v>
      </c>
      <c r="P366" s="565">
        <f t="shared" si="75"/>
        <v>0</v>
      </c>
      <c r="Q366" s="567"/>
      <c r="R366" s="567"/>
      <c r="S366" s="567"/>
      <c r="T366" s="567"/>
      <c r="U366" s="567"/>
      <c r="V366" s="567"/>
      <c r="W366" s="567"/>
      <c r="X366" s="567"/>
      <c r="Y366" s="567"/>
      <c r="Z366" s="567"/>
      <c r="AA366" s="567"/>
      <c r="AB366" s="567"/>
      <c r="AC366" s="167">
        <f t="shared" si="64"/>
        <v>0</v>
      </c>
      <c r="AD366" s="167">
        <f t="shared" si="65"/>
        <v>0</v>
      </c>
      <c r="AE366" s="167">
        <f t="shared" si="66"/>
        <v>0</v>
      </c>
      <c r="AF366" s="167">
        <f t="shared" si="67"/>
        <v>0</v>
      </c>
      <c r="AG366" s="167">
        <f t="shared" si="68"/>
        <v>0</v>
      </c>
      <c r="AH366" s="167">
        <f t="shared" si="69"/>
        <v>0</v>
      </c>
      <c r="AI366" s="167">
        <f t="shared" si="70"/>
        <v>0</v>
      </c>
      <c r="AJ366" s="167">
        <f t="shared" si="71"/>
        <v>0</v>
      </c>
      <c r="AK366" s="567"/>
      <c r="AL366" s="567"/>
      <c r="AM366" s="168"/>
    </row>
    <row r="367" spans="1:39" s="169" customFormat="1" hidden="1">
      <c r="A367" s="20">
        <v>363</v>
      </c>
      <c r="B367" s="560" t="str">
        <f t="shared" si="72"/>
        <v>Альянс</v>
      </c>
      <c r="C367" s="561" t="s">
        <v>695</v>
      </c>
      <c r="D367" s="905"/>
      <c r="E367" s="905"/>
      <c r="F367" s="933"/>
      <c r="G367" s="562" t="str">
        <f>IF(H367='Категорія витрат'!$B$2,'Категорія витрат'!$A$2,IF(H367='Категорія витрат'!$B$3,'Категорія витрат'!$A$3,IF(H367='Категорія витрат'!$B$4,'Категорія витрат'!$A$4,IF(H367='Категорія витрат'!$B$5,'Категорія витрат'!$A$5,IF(H367='Категорія витрат'!$B$6,'Категорія витрат'!$A$6,IF(H367='Категорія витрат'!$B$7,'Категорія витрат'!$A$7,IF(H367='Категорія витрат'!$B$8,'Категорія витрат'!$A$8,IF(H367='Категорія витрат'!$B$9,'Категорія витрат'!$A$9,IF(H367='Категорія витрат'!$B$10,'Категорія витрат'!$A$10,IF(H367='Категорія витрат'!$B$11,'Категорія витрат'!$A$11,IF(H367='Категорія витрат'!$B$12,'Категорія витрат'!$A$12,IF(H367='Категорія витрат'!$B$13,'Категорія витрат'!$A$13,IF(H367='Категорія витрат'!$B$14,'Категорія витрат'!$A$14,IF(H367='Категорія витрат'!$B$15,'Категорія витрат'!$A$15,IF(H367='Категорія витрат'!$B$16,'Категорія витрат'!$A$16,IF(H367='Категорія витрат'!$B$17,'Категорія витрат'!$A$17,IF(H367='Категорія витрат'!$B$18,'Категорія витрат'!$A$18,IF(H367='Категорія витрат'!$B$19,'Категорія витрат'!$A$19,IF(H367='Категорія витрат'!$B$20,'Категорія витрат'!$A$20,IF(H367='Категорія витрат'!$B$21,'Категорія витрат'!$A$21,IF(H367='Категорія витрат'!$B$22,'Категорія витрат'!$A$22,IF(H367='Категорія витрат'!$B$23,'Категорія витрат'!$A$23,IF(H367='Категорія витрат'!$B$24,'Категорія витрат'!$A$24,IF(H367='Категорія витрат'!$B$25,'Категорія витрат'!$A$25,IF(H367='Категорія витрат'!$B$26,'Категорія витрат'!$A$26,IF(H367='Категорія витрат'!$B$27,'Категорія витрат'!$A$27,IF(H367='Категорія витрат'!$B$28,'Категорія витрат'!$A$28,IF(H367='Категорія витрат'!$B$29,'Категорія витрат'!$A$29,IF(H367='Категорія витрат'!$B$30,'Категорія витрат'!$A$30,IF(H367='Категорія витрат'!$B$31,'Категорія витрат'!$A$31,""))))))))))))))))))))))))))))))</f>
        <v/>
      </c>
      <c r="H367" s="837"/>
      <c r="I367" s="568"/>
      <c r="J367" s="71"/>
      <c r="K367" s="166">
        <f t="shared" si="73"/>
        <v>0</v>
      </c>
      <c r="L367" s="563"/>
      <c r="M367" s="564"/>
      <c r="N367" s="71">
        <f t="shared" si="74"/>
        <v>0</v>
      </c>
      <c r="O367" s="835">
        <f>IF(I367='Категорія витрат'!$G$2,ROUND(N367*0.22,2),IF(I367='Категорія витрат'!$G$4,ROUND(N367*0.22,2),IF(I367='Категорія витрат'!$G$5,ROUND(N367*0.22,2),IF(I367='Категорія витрат'!$G$3,ROUND(N367*0.0841,2),0))))</f>
        <v>0</v>
      </c>
      <c r="P367" s="565">
        <f t="shared" si="75"/>
        <v>0</v>
      </c>
      <c r="Q367" s="567"/>
      <c r="R367" s="567"/>
      <c r="S367" s="567"/>
      <c r="T367" s="567"/>
      <c r="U367" s="567"/>
      <c r="V367" s="567"/>
      <c r="W367" s="567"/>
      <c r="X367" s="567"/>
      <c r="Y367" s="567"/>
      <c r="Z367" s="567"/>
      <c r="AA367" s="567"/>
      <c r="AB367" s="567"/>
      <c r="AC367" s="167">
        <f t="shared" si="64"/>
        <v>0</v>
      </c>
      <c r="AD367" s="167">
        <f t="shared" si="65"/>
        <v>0</v>
      </c>
      <c r="AE367" s="167">
        <f t="shared" si="66"/>
        <v>0</v>
      </c>
      <c r="AF367" s="167">
        <f t="shared" si="67"/>
        <v>0</v>
      </c>
      <c r="AG367" s="167">
        <f t="shared" si="68"/>
        <v>0</v>
      </c>
      <c r="AH367" s="167">
        <f t="shared" si="69"/>
        <v>0</v>
      </c>
      <c r="AI367" s="167">
        <f t="shared" si="70"/>
        <v>0</v>
      </c>
      <c r="AJ367" s="167">
        <f t="shared" si="71"/>
        <v>0</v>
      </c>
      <c r="AK367" s="567"/>
      <c r="AL367" s="567"/>
      <c r="AM367" s="168"/>
    </row>
    <row r="368" spans="1:39" s="169" customFormat="1" hidden="1">
      <c r="A368" s="20">
        <v>364</v>
      </c>
      <c r="B368" s="560" t="str">
        <f t="shared" si="72"/>
        <v>Альянс</v>
      </c>
      <c r="C368" s="561" t="s">
        <v>695</v>
      </c>
      <c r="D368" s="905"/>
      <c r="E368" s="905"/>
      <c r="F368" s="933"/>
      <c r="G368" s="562" t="str">
        <f>IF(H368='Категорія витрат'!$B$2,'Категорія витрат'!$A$2,IF(H368='Категорія витрат'!$B$3,'Категорія витрат'!$A$3,IF(H368='Категорія витрат'!$B$4,'Категорія витрат'!$A$4,IF(H368='Категорія витрат'!$B$5,'Категорія витрат'!$A$5,IF(H368='Категорія витрат'!$B$6,'Категорія витрат'!$A$6,IF(H368='Категорія витрат'!$B$7,'Категорія витрат'!$A$7,IF(H368='Категорія витрат'!$B$8,'Категорія витрат'!$A$8,IF(H368='Категорія витрат'!$B$9,'Категорія витрат'!$A$9,IF(H368='Категорія витрат'!$B$10,'Категорія витрат'!$A$10,IF(H368='Категорія витрат'!$B$11,'Категорія витрат'!$A$11,IF(H368='Категорія витрат'!$B$12,'Категорія витрат'!$A$12,IF(H368='Категорія витрат'!$B$13,'Категорія витрат'!$A$13,IF(H368='Категорія витрат'!$B$14,'Категорія витрат'!$A$14,IF(H368='Категорія витрат'!$B$15,'Категорія витрат'!$A$15,IF(H368='Категорія витрат'!$B$16,'Категорія витрат'!$A$16,IF(H368='Категорія витрат'!$B$17,'Категорія витрат'!$A$17,IF(H368='Категорія витрат'!$B$18,'Категорія витрат'!$A$18,IF(H368='Категорія витрат'!$B$19,'Категорія витрат'!$A$19,IF(H368='Категорія витрат'!$B$20,'Категорія витрат'!$A$20,IF(H368='Категорія витрат'!$B$21,'Категорія витрат'!$A$21,IF(H368='Категорія витрат'!$B$22,'Категорія витрат'!$A$22,IF(H368='Категорія витрат'!$B$23,'Категорія витрат'!$A$23,IF(H368='Категорія витрат'!$B$24,'Категорія витрат'!$A$24,IF(H368='Категорія витрат'!$B$25,'Категорія витрат'!$A$25,IF(H368='Категорія витрат'!$B$26,'Категорія витрат'!$A$26,IF(H368='Категорія витрат'!$B$27,'Категорія витрат'!$A$27,IF(H368='Категорія витрат'!$B$28,'Категорія витрат'!$A$28,IF(H368='Категорія витрат'!$B$29,'Категорія витрат'!$A$29,IF(H368='Категорія витрат'!$B$30,'Категорія витрат'!$A$30,IF(H368='Категорія витрат'!$B$31,'Категорія витрат'!$A$31,""))))))))))))))))))))))))))))))</f>
        <v/>
      </c>
      <c r="H368" s="837"/>
      <c r="I368" s="568"/>
      <c r="J368" s="71"/>
      <c r="K368" s="166">
        <f t="shared" si="73"/>
        <v>0</v>
      </c>
      <c r="L368" s="563"/>
      <c r="M368" s="564"/>
      <c r="N368" s="71">
        <f t="shared" si="74"/>
        <v>0</v>
      </c>
      <c r="O368" s="835">
        <f>IF(I368='Категорія витрат'!$G$2,ROUND(N368*0.22,2),IF(I368='Категорія витрат'!$G$4,ROUND(N368*0.22,2),IF(I368='Категорія витрат'!$G$5,ROUND(N368*0.22,2),IF(I368='Категорія витрат'!$G$3,ROUND(N368*0.0841,2),0))))</f>
        <v>0</v>
      </c>
      <c r="P368" s="565">
        <f t="shared" si="75"/>
        <v>0</v>
      </c>
      <c r="Q368" s="567"/>
      <c r="R368" s="567"/>
      <c r="S368" s="567"/>
      <c r="T368" s="567"/>
      <c r="U368" s="567"/>
      <c r="V368" s="567"/>
      <c r="W368" s="567"/>
      <c r="X368" s="567"/>
      <c r="Y368" s="567"/>
      <c r="Z368" s="567"/>
      <c r="AA368" s="567"/>
      <c r="AB368" s="567"/>
      <c r="AC368" s="167">
        <f t="shared" si="64"/>
        <v>0</v>
      </c>
      <c r="AD368" s="167">
        <f t="shared" si="65"/>
        <v>0</v>
      </c>
      <c r="AE368" s="167">
        <f t="shared" si="66"/>
        <v>0</v>
      </c>
      <c r="AF368" s="167">
        <f t="shared" si="67"/>
        <v>0</v>
      </c>
      <c r="AG368" s="167">
        <f t="shared" si="68"/>
        <v>0</v>
      </c>
      <c r="AH368" s="167">
        <f t="shared" si="69"/>
        <v>0</v>
      </c>
      <c r="AI368" s="167">
        <f t="shared" si="70"/>
        <v>0</v>
      </c>
      <c r="AJ368" s="167">
        <f t="shared" si="71"/>
        <v>0</v>
      </c>
      <c r="AK368" s="567"/>
      <c r="AL368" s="567"/>
      <c r="AM368" s="168"/>
    </row>
    <row r="369" spans="1:39" s="169" customFormat="1" hidden="1">
      <c r="A369" s="20">
        <v>365</v>
      </c>
      <c r="B369" s="560" t="str">
        <f t="shared" si="72"/>
        <v>Альянс</v>
      </c>
      <c r="C369" s="561" t="s">
        <v>695</v>
      </c>
      <c r="D369" s="905"/>
      <c r="E369" s="905"/>
      <c r="F369" s="933"/>
      <c r="G369" s="562" t="str">
        <f>IF(H369='Категорія витрат'!$B$2,'Категорія витрат'!$A$2,IF(H369='Категорія витрат'!$B$3,'Категорія витрат'!$A$3,IF(H369='Категорія витрат'!$B$4,'Категорія витрат'!$A$4,IF(H369='Категорія витрат'!$B$5,'Категорія витрат'!$A$5,IF(H369='Категорія витрат'!$B$6,'Категорія витрат'!$A$6,IF(H369='Категорія витрат'!$B$7,'Категорія витрат'!$A$7,IF(H369='Категорія витрат'!$B$8,'Категорія витрат'!$A$8,IF(H369='Категорія витрат'!$B$9,'Категорія витрат'!$A$9,IF(H369='Категорія витрат'!$B$10,'Категорія витрат'!$A$10,IF(H369='Категорія витрат'!$B$11,'Категорія витрат'!$A$11,IF(H369='Категорія витрат'!$B$12,'Категорія витрат'!$A$12,IF(H369='Категорія витрат'!$B$13,'Категорія витрат'!$A$13,IF(H369='Категорія витрат'!$B$14,'Категорія витрат'!$A$14,IF(H369='Категорія витрат'!$B$15,'Категорія витрат'!$A$15,IF(H369='Категорія витрат'!$B$16,'Категорія витрат'!$A$16,IF(H369='Категорія витрат'!$B$17,'Категорія витрат'!$A$17,IF(H369='Категорія витрат'!$B$18,'Категорія витрат'!$A$18,IF(H369='Категорія витрат'!$B$19,'Категорія витрат'!$A$19,IF(H369='Категорія витрат'!$B$20,'Категорія витрат'!$A$20,IF(H369='Категорія витрат'!$B$21,'Категорія витрат'!$A$21,IF(H369='Категорія витрат'!$B$22,'Категорія витрат'!$A$22,IF(H369='Категорія витрат'!$B$23,'Категорія витрат'!$A$23,IF(H369='Категорія витрат'!$B$24,'Категорія витрат'!$A$24,IF(H369='Категорія витрат'!$B$25,'Категорія витрат'!$A$25,IF(H369='Категорія витрат'!$B$26,'Категорія витрат'!$A$26,IF(H369='Категорія витрат'!$B$27,'Категорія витрат'!$A$27,IF(H369='Категорія витрат'!$B$28,'Категорія витрат'!$A$28,IF(H369='Категорія витрат'!$B$29,'Категорія витрат'!$A$29,IF(H369='Категорія витрат'!$B$30,'Категорія витрат'!$A$30,IF(H369='Категорія витрат'!$B$31,'Категорія витрат'!$A$31,""))))))))))))))))))))))))))))))</f>
        <v/>
      </c>
      <c r="H369" s="837"/>
      <c r="I369" s="568"/>
      <c r="J369" s="71"/>
      <c r="K369" s="166">
        <f t="shared" si="73"/>
        <v>0</v>
      </c>
      <c r="L369" s="563"/>
      <c r="M369" s="564"/>
      <c r="N369" s="71">
        <f t="shared" si="74"/>
        <v>0</v>
      </c>
      <c r="O369" s="835">
        <f>IF(I369='Категорія витрат'!$G$2,ROUND(N369*0.22,2),IF(I369='Категорія витрат'!$G$4,ROUND(N369*0.22,2),IF(I369='Категорія витрат'!$G$5,ROUND(N369*0.22,2),IF(I369='Категорія витрат'!$G$3,ROUND(N369*0.0841,2),0))))</f>
        <v>0</v>
      </c>
      <c r="P369" s="565">
        <f t="shared" si="75"/>
        <v>0</v>
      </c>
      <c r="Q369" s="567"/>
      <c r="R369" s="567"/>
      <c r="S369" s="567"/>
      <c r="T369" s="567"/>
      <c r="U369" s="567"/>
      <c r="V369" s="567"/>
      <c r="W369" s="567"/>
      <c r="X369" s="567"/>
      <c r="Y369" s="567"/>
      <c r="Z369" s="567"/>
      <c r="AA369" s="567"/>
      <c r="AB369" s="567"/>
      <c r="AC369" s="167">
        <f t="shared" si="64"/>
        <v>0</v>
      </c>
      <c r="AD369" s="167">
        <f t="shared" si="65"/>
        <v>0</v>
      </c>
      <c r="AE369" s="167">
        <f t="shared" si="66"/>
        <v>0</v>
      </c>
      <c r="AF369" s="167">
        <f t="shared" si="67"/>
        <v>0</v>
      </c>
      <c r="AG369" s="167">
        <f t="shared" si="68"/>
        <v>0</v>
      </c>
      <c r="AH369" s="167">
        <f t="shared" si="69"/>
        <v>0</v>
      </c>
      <c r="AI369" s="167">
        <f t="shared" si="70"/>
        <v>0</v>
      </c>
      <c r="AJ369" s="167">
        <f t="shared" si="71"/>
        <v>0</v>
      </c>
      <c r="AK369" s="567"/>
      <c r="AL369" s="567"/>
      <c r="AM369" s="168"/>
    </row>
    <row r="370" spans="1:39" s="169" customFormat="1" hidden="1">
      <c r="A370" s="20">
        <v>366</v>
      </c>
      <c r="B370" s="560" t="str">
        <f t="shared" si="72"/>
        <v>Альянс</v>
      </c>
      <c r="C370" s="561" t="s">
        <v>695</v>
      </c>
      <c r="D370" s="905"/>
      <c r="E370" s="905"/>
      <c r="F370" s="933"/>
      <c r="G370" s="562" t="str">
        <f>IF(H370='Категорія витрат'!$B$2,'Категорія витрат'!$A$2,IF(H370='Категорія витрат'!$B$3,'Категорія витрат'!$A$3,IF(H370='Категорія витрат'!$B$4,'Категорія витрат'!$A$4,IF(H370='Категорія витрат'!$B$5,'Категорія витрат'!$A$5,IF(H370='Категорія витрат'!$B$6,'Категорія витрат'!$A$6,IF(H370='Категорія витрат'!$B$7,'Категорія витрат'!$A$7,IF(H370='Категорія витрат'!$B$8,'Категорія витрат'!$A$8,IF(H370='Категорія витрат'!$B$9,'Категорія витрат'!$A$9,IF(H370='Категорія витрат'!$B$10,'Категорія витрат'!$A$10,IF(H370='Категорія витрат'!$B$11,'Категорія витрат'!$A$11,IF(H370='Категорія витрат'!$B$12,'Категорія витрат'!$A$12,IF(H370='Категорія витрат'!$B$13,'Категорія витрат'!$A$13,IF(H370='Категорія витрат'!$B$14,'Категорія витрат'!$A$14,IF(H370='Категорія витрат'!$B$15,'Категорія витрат'!$A$15,IF(H370='Категорія витрат'!$B$16,'Категорія витрат'!$A$16,IF(H370='Категорія витрат'!$B$17,'Категорія витрат'!$A$17,IF(H370='Категорія витрат'!$B$18,'Категорія витрат'!$A$18,IF(H370='Категорія витрат'!$B$19,'Категорія витрат'!$A$19,IF(H370='Категорія витрат'!$B$20,'Категорія витрат'!$A$20,IF(H370='Категорія витрат'!$B$21,'Категорія витрат'!$A$21,IF(H370='Категорія витрат'!$B$22,'Категорія витрат'!$A$22,IF(H370='Категорія витрат'!$B$23,'Категорія витрат'!$A$23,IF(H370='Категорія витрат'!$B$24,'Категорія витрат'!$A$24,IF(H370='Категорія витрат'!$B$25,'Категорія витрат'!$A$25,IF(H370='Категорія витрат'!$B$26,'Категорія витрат'!$A$26,IF(H370='Категорія витрат'!$B$27,'Категорія витрат'!$A$27,IF(H370='Категорія витрат'!$B$28,'Категорія витрат'!$A$28,IF(H370='Категорія витрат'!$B$29,'Категорія витрат'!$A$29,IF(H370='Категорія витрат'!$B$30,'Категорія витрат'!$A$30,IF(H370='Категорія витрат'!$B$31,'Категорія витрат'!$A$31,""))))))))))))))))))))))))))))))</f>
        <v/>
      </c>
      <c r="H370" s="837"/>
      <c r="I370" s="568"/>
      <c r="J370" s="71"/>
      <c r="K370" s="166">
        <f t="shared" si="73"/>
        <v>0</v>
      </c>
      <c r="L370" s="563"/>
      <c r="M370" s="564"/>
      <c r="N370" s="71">
        <f t="shared" si="74"/>
        <v>0</v>
      </c>
      <c r="O370" s="835">
        <f>IF(I370='Категорія витрат'!$G$2,ROUND(N370*0.22,2),IF(I370='Категорія витрат'!$G$4,ROUND(N370*0.22,2),IF(I370='Категорія витрат'!$G$5,ROUND(N370*0.22,2),IF(I370='Категорія витрат'!$G$3,ROUND(N370*0.0841,2),0))))</f>
        <v>0</v>
      </c>
      <c r="P370" s="565">
        <f t="shared" si="75"/>
        <v>0</v>
      </c>
      <c r="Q370" s="567"/>
      <c r="R370" s="567"/>
      <c r="S370" s="567"/>
      <c r="T370" s="567"/>
      <c r="U370" s="567"/>
      <c r="V370" s="567"/>
      <c r="W370" s="567"/>
      <c r="X370" s="567"/>
      <c r="Y370" s="567"/>
      <c r="Z370" s="567"/>
      <c r="AA370" s="567"/>
      <c r="AB370" s="567"/>
      <c r="AC370" s="167">
        <f t="shared" si="64"/>
        <v>0</v>
      </c>
      <c r="AD370" s="167">
        <f t="shared" si="65"/>
        <v>0</v>
      </c>
      <c r="AE370" s="167">
        <f t="shared" si="66"/>
        <v>0</v>
      </c>
      <c r="AF370" s="167">
        <f t="shared" si="67"/>
        <v>0</v>
      </c>
      <c r="AG370" s="167">
        <f t="shared" si="68"/>
        <v>0</v>
      </c>
      <c r="AH370" s="167">
        <f t="shared" si="69"/>
        <v>0</v>
      </c>
      <c r="AI370" s="167">
        <f t="shared" si="70"/>
        <v>0</v>
      </c>
      <c r="AJ370" s="167">
        <f t="shared" si="71"/>
        <v>0</v>
      </c>
      <c r="AK370" s="567"/>
      <c r="AL370" s="567"/>
      <c r="AM370" s="168"/>
    </row>
    <row r="371" spans="1:39" s="169" customFormat="1" hidden="1">
      <c r="A371" s="20">
        <v>367</v>
      </c>
      <c r="B371" s="560" t="str">
        <f t="shared" si="72"/>
        <v>Альянс</v>
      </c>
      <c r="C371" s="561" t="s">
        <v>695</v>
      </c>
      <c r="D371" s="905"/>
      <c r="E371" s="905"/>
      <c r="F371" s="933"/>
      <c r="G371" s="562" t="str">
        <f>IF(H371='Категорія витрат'!$B$2,'Категорія витрат'!$A$2,IF(H371='Категорія витрат'!$B$3,'Категорія витрат'!$A$3,IF(H371='Категорія витрат'!$B$4,'Категорія витрат'!$A$4,IF(H371='Категорія витрат'!$B$5,'Категорія витрат'!$A$5,IF(H371='Категорія витрат'!$B$6,'Категорія витрат'!$A$6,IF(H371='Категорія витрат'!$B$7,'Категорія витрат'!$A$7,IF(H371='Категорія витрат'!$B$8,'Категорія витрат'!$A$8,IF(H371='Категорія витрат'!$B$9,'Категорія витрат'!$A$9,IF(H371='Категорія витрат'!$B$10,'Категорія витрат'!$A$10,IF(H371='Категорія витрат'!$B$11,'Категорія витрат'!$A$11,IF(H371='Категорія витрат'!$B$12,'Категорія витрат'!$A$12,IF(H371='Категорія витрат'!$B$13,'Категорія витрат'!$A$13,IF(H371='Категорія витрат'!$B$14,'Категорія витрат'!$A$14,IF(H371='Категорія витрат'!$B$15,'Категорія витрат'!$A$15,IF(H371='Категорія витрат'!$B$16,'Категорія витрат'!$A$16,IF(H371='Категорія витрат'!$B$17,'Категорія витрат'!$A$17,IF(H371='Категорія витрат'!$B$18,'Категорія витрат'!$A$18,IF(H371='Категорія витрат'!$B$19,'Категорія витрат'!$A$19,IF(H371='Категорія витрат'!$B$20,'Категорія витрат'!$A$20,IF(H371='Категорія витрат'!$B$21,'Категорія витрат'!$A$21,IF(H371='Категорія витрат'!$B$22,'Категорія витрат'!$A$22,IF(H371='Категорія витрат'!$B$23,'Категорія витрат'!$A$23,IF(H371='Категорія витрат'!$B$24,'Категорія витрат'!$A$24,IF(H371='Категорія витрат'!$B$25,'Категорія витрат'!$A$25,IF(H371='Категорія витрат'!$B$26,'Категорія витрат'!$A$26,IF(H371='Категорія витрат'!$B$27,'Категорія витрат'!$A$27,IF(H371='Категорія витрат'!$B$28,'Категорія витрат'!$A$28,IF(H371='Категорія витрат'!$B$29,'Категорія витрат'!$A$29,IF(H371='Категорія витрат'!$B$30,'Категорія витрат'!$A$30,IF(H371='Категорія витрат'!$B$31,'Категорія витрат'!$A$31,""))))))))))))))))))))))))))))))</f>
        <v/>
      </c>
      <c r="H371" s="837"/>
      <c r="I371" s="568"/>
      <c r="J371" s="71"/>
      <c r="K371" s="166">
        <f t="shared" si="73"/>
        <v>0</v>
      </c>
      <c r="L371" s="563"/>
      <c r="M371" s="564"/>
      <c r="N371" s="71">
        <f t="shared" si="74"/>
        <v>0</v>
      </c>
      <c r="O371" s="835">
        <f>IF(I371='Категорія витрат'!$G$2,ROUND(N371*0.22,2),IF(I371='Категорія витрат'!$G$4,ROUND(N371*0.22,2),IF(I371='Категорія витрат'!$G$5,ROUND(N371*0.22,2),IF(I371='Категорія витрат'!$G$3,ROUND(N371*0.0841,2),0))))</f>
        <v>0</v>
      </c>
      <c r="P371" s="565">
        <f t="shared" si="75"/>
        <v>0</v>
      </c>
      <c r="Q371" s="567"/>
      <c r="R371" s="567"/>
      <c r="S371" s="567"/>
      <c r="T371" s="567"/>
      <c r="U371" s="567"/>
      <c r="V371" s="567"/>
      <c r="W371" s="567"/>
      <c r="X371" s="567"/>
      <c r="Y371" s="567"/>
      <c r="Z371" s="567"/>
      <c r="AA371" s="567"/>
      <c r="AB371" s="567"/>
      <c r="AC371" s="167">
        <f t="shared" si="64"/>
        <v>0</v>
      </c>
      <c r="AD371" s="167">
        <f t="shared" si="65"/>
        <v>0</v>
      </c>
      <c r="AE371" s="167">
        <f t="shared" si="66"/>
        <v>0</v>
      </c>
      <c r="AF371" s="167">
        <f t="shared" si="67"/>
        <v>0</v>
      </c>
      <c r="AG371" s="167">
        <f t="shared" si="68"/>
        <v>0</v>
      </c>
      <c r="AH371" s="167">
        <f t="shared" si="69"/>
        <v>0</v>
      </c>
      <c r="AI371" s="167">
        <f t="shared" si="70"/>
        <v>0</v>
      </c>
      <c r="AJ371" s="167">
        <f t="shared" si="71"/>
        <v>0</v>
      </c>
      <c r="AK371" s="567"/>
      <c r="AL371" s="567"/>
      <c r="AM371" s="168"/>
    </row>
    <row r="372" spans="1:39" s="169" customFormat="1" hidden="1">
      <c r="A372" s="20">
        <v>368</v>
      </c>
      <c r="B372" s="560" t="str">
        <f t="shared" si="72"/>
        <v>Альянс</v>
      </c>
      <c r="C372" s="561" t="s">
        <v>695</v>
      </c>
      <c r="D372" s="905"/>
      <c r="E372" s="905"/>
      <c r="F372" s="933"/>
      <c r="G372" s="562" t="str">
        <f>IF(H372='Категорія витрат'!$B$2,'Категорія витрат'!$A$2,IF(H372='Категорія витрат'!$B$3,'Категорія витрат'!$A$3,IF(H372='Категорія витрат'!$B$4,'Категорія витрат'!$A$4,IF(H372='Категорія витрат'!$B$5,'Категорія витрат'!$A$5,IF(H372='Категорія витрат'!$B$6,'Категорія витрат'!$A$6,IF(H372='Категорія витрат'!$B$7,'Категорія витрат'!$A$7,IF(H372='Категорія витрат'!$B$8,'Категорія витрат'!$A$8,IF(H372='Категорія витрат'!$B$9,'Категорія витрат'!$A$9,IF(H372='Категорія витрат'!$B$10,'Категорія витрат'!$A$10,IF(H372='Категорія витрат'!$B$11,'Категорія витрат'!$A$11,IF(H372='Категорія витрат'!$B$12,'Категорія витрат'!$A$12,IF(H372='Категорія витрат'!$B$13,'Категорія витрат'!$A$13,IF(H372='Категорія витрат'!$B$14,'Категорія витрат'!$A$14,IF(H372='Категорія витрат'!$B$15,'Категорія витрат'!$A$15,IF(H372='Категорія витрат'!$B$16,'Категорія витрат'!$A$16,IF(H372='Категорія витрат'!$B$17,'Категорія витрат'!$A$17,IF(H372='Категорія витрат'!$B$18,'Категорія витрат'!$A$18,IF(H372='Категорія витрат'!$B$19,'Категорія витрат'!$A$19,IF(H372='Категорія витрат'!$B$20,'Категорія витрат'!$A$20,IF(H372='Категорія витрат'!$B$21,'Категорія витрат'!$A$21,IF(H372='Категорія витрат'!$B$22,'Категорія витрат'!$A$22,IF(H372='Категорія витрат'!$B$23,'Категорія витрат'!$A$23,IF(H372='Категорія витрат'!$B$24,'Категорія витрат'!$A$24,IF(H372='Категорія витрат'!$B$25,'Категорія витрат'!$A$25,IF(H372='Категорія витрат'!$B$26,'Категорія витрат'!$A$26,IF(H372='Категорія витрат'!$B$27,'Категорія витрат'!$A$27,IF(H372='Категорія витрат'!$B$28,'Категорія витрат'!$A$28,IF(H372='Категорія витрат'!$B$29,'Категорія витрат'!$A$29,IF(H372='Категорія витрат'!$B$30,'Категорія витрат'!$A$30,IF(H372='Категорія витрат'!$B$31,'Категорія витрат'!$A$31,""))))))))))))))))))))))))))))))</f>
        <v/>
      </c>
      <c r="H372" s="837"/>
      <c r="I372" s="568"/>
      <c r="J372" s="71"/>
      <c r="K372" s="166">
        <f t="shared" si="73"/>
        <v>0</v>
      </c>
      <c r="L372" s="563"/>
      <c r="M372" s="564"/>
      <c r="N372" s="71">
        <f t="shared" si="74"/>
        <v>0</v>
      </c>
      <c r="O372" s="835">
        <f>IF(I372='Категорія витрат'!$G$2,ROUND(N372*0.22,2),IF(I372='Категорія витрат'!$G$4,ROUND(N372*0.22,2),IF(I372='Категорія витрат'!$G$5,ROUND(N372*0.22,2),IF(I372='Категорія витрат'!$G$3,ROUND(N372*0.0841,2),0))))</f>
        <v>0</v>
      </c>
      <c r="P372" s="565">
        <f t="shared" si="75"/>
        <v>0</v>
      </c>
      <c r="Q372" s="567"/>
      <c r="R372" s="567"/>
      <c r="S372" s="567"/>
      <c r="T372" s="567"/>
      <c r="U372" s="567"/>
      <c r="V372" s="567"/>
      <c r="W372" s="567"/>
      <c r="X372" s="567"/>
      <c r="Y372" s="567"/>
      <c r="Z372" s="567"/>
      <c r="AA372" s="567"/>
      <c r="AB372" s="567"/>
      <c r="AC372" s="167">
        <f t="shared" si="64"/>
        <v>0</v>
      </c>
      <c r="AD372" s="167">
        <f t="shared" si="65"/>
        <v>0</v>
      </c>
      <c r="AE372" s="167">
        <f t="shared" si="66"/>
        <v>0</v>
      </c>
      <c r="AF372" s="167">
        <f t="shared" si="67"/>
        <v>0</v>
      </c>
      <c r="AG372" s="167">
        <f t="shared" si="68"/>
        <v>0</v>
      </c>
      <c r="AH372" s="167">
        <f t="shared" si="69"/>
        <v>0</v>
      </c>
      <c r="AI372" s="167">
        <f t="shared" si="70"/>
        <v>0</v>
      </c>
      <c r="AJ372" s="167">
        <f t="shared" si="71"/>
        <v>0</v>
      </c>
      <c r="AK372" s="567"/>
      <c r="AL372" s="567"/>
      <c r="AM372" s="168"/>
    </row>
    <row r="373" spans="1:39" s="169" customFormat="1" hidden="1">
      <c r="A373" s="20">
        <v>369</v>
      </c>
      <c r="B373" s="560" t="str">
        <f t="shared" si="72"/>
        <v>Альянс</v>
      </c>
      <c r="C373" s="561" t="s">
        <v>695</v>
      </c>
      <c r="D373" s="905"/>
      <c r="E373" s="905"/>
      <c r="F373" s="933"/>
      <c r="G373" s="562" t="str">
        <f>IF(H373='Категорія витрат'!$B$2,'Категорія витрат'!$A$2,IF(H373='Категорія витрат'!$B$3,'Категорія витрат'!$A$3,IF(H373='Категорія витрат'!$B$4,'Категорія витрат'!$A$4,IF(H373='Категорія витрат'!$B$5,'Категорія витрат'!$A$5,IF(H373='Категорія витрат'!$B$6,'Категорія витрат'!$A$6,IF(H373='Категорія витрат'!$B$7,'Категорія витрат'!$A$7,IF(H373='Категорія витрат'!$B$8,'Категорія витрат'!$A$8,IF(H373='Категорія витрат'!$B$9,'Категорія витрат'!$A$9,IF(H373='Категорія витрат'!$B$10,'Категорія витрат'!$A$10,IF(H373='Категорія витрат'!$B$11,'Категорія витрат'!$A$11,IF(H373='Категорія витрат'!$B$12,'Категорія витрат'!$A$12,IF(H373='Категорія витрат'!$B$13,'Категорія витрат'!$A$13,IF(H373='Категорія витрат'!$B$14,'Категорія витрат'!$A$14,IF(H373='Категорія витрат'!$B$15,'Категорія витрат'!$A$15,IF(H373='Категорія витрат'!$B$16,'Категорія витрат'!$A$16,IF(H373='Категорія витрат'!$B$17,'Категорія витрат'!$A$17,IF(H373='Категорія витрат'!$B$18,'Категорія витрат'!$A$18,IF(H373='Категорія витрат'!$B$19,'Категорія витрат'!$A$19,IF(H373='Категорія витрат'!$B$20,'Категорія витрат'!$A$20,IF(H373='Категорія витрат'!$B$21,'Категорія витрат'!$A$21,IF(H373='Категорія витрат'!$B$22,'Категорія витрат'!$A$22,IF(H373='Категорія витрат'!$B$23,'Категорія витрат'!$A$23,IF(H373='Категорія витрат'!$B$24,'Категорія витрат'!$A$24,IF(H373='Категорія витрат'!$B$25,'Категорія витрат'!$A$25,IF(H373='Категорія витрат'!$B$26,'Категорія витрат'!$A$26,IF(H373='Категорія витрат'!$B$27,'Категорія витрат'!$A$27,IF(H373='Категорія витрат'!$B$28,'Категорія витрат'!$A$28,IF(H373='Категорія витрат'!$B$29,'Категорія витрат'!$A$29,IF(H373='Категорія витрат'!$B$30,'Категорія витрат'!$A$30,IF(H373='Категорія витрат'!$B$31,'Категорія витрат'!$A$31,""))))))))))))))))))))))))))))))</f>
        <v/>
      </c>
      <c r="H373" s="837"/>
      <c r="I373" s="568"/>
      <c r="J373" s="71"/>
      <c r="K373" s="166">
        <f t="shared" si="73"/>
        <v>0</v>
      </c>
      <c r="L373" s="563"/>
      <c r="M373" s="564"/>
      <c r="N373" s="71">
        <f t="shared" si="74"/>
        <v>0</v>
      </c>
      <c r="O373" s="835">
        <f>IF(I373='Категорія витрат'!$G$2,ROUND(N373*0.22,2),IF(I373='Категорія витрат'!$G$4,ROUND(N373*0.22,2),IF(I373='Категорія витрат'!$G$5,ROUND(N373*0.22,2),IF(I373='Категорія витрат'!$G$3,ROUND(N373*0.0841,2),0))))</f>
        <v>0</v>
      </c>
      <c r="P373" s="565">
        <f t="shared" si="75"/>
        <v>0</v>
      </c>
      <c r="Q373" s="567"/>
      <c r="R373" s="567"/>
      <c r="S373" s="567"/>
      <c r="T373" s="567"/>
      <c r="U373" s="567"/>
      <c r="V373" s="567"/>
      <c r="W373" s="567"/>
      <c r="X373" s="567"/>
      <c r="Y373" s="567"/>
      <c r="Z373" s="567"/>
      <c r="AA373" s="567"/>
      <c r="AB373" s="567"/>
      <c r="AC373" s="167">
        <f t="shared" si="64"/>
        <v>0</v>
      </c>
      <c r="AD373" s="167">
        <f t="shared" si="65"/>
        <v>0</v>
      </c>
      <c r="AE373" s="167">
        <f t="shared" si="66"/>
        <v>0</v>
      </c>
      <c r="AF373" s="167">
        <f t="shared" si="67"/>
        <v>0</v>
      </c>
      <c r="AG373" s="167">
        <f t="shared" si="68"/>
        <v>0</v>
      </c>
      <c r="AH373" s="167">
        <f t="shared" si="69"/>
        <v>0</v>
      </c>
      <c r="AI373" s="167">
        <f t="shared" si="70"/>
        <v>0</v>
      </c>
      <c r="AJ373" s="167">
        <f t="shared" si="71"/>
        <v>0</v>
      </c>
      <c r="AK373" s="567"/>
      <c r="AL373" s="567"/>
      <c r="AM373" s="168"/>
    </row>
    <row r="374" spans="1:39" s="169" customFormat="1" hidden="1">
      <c r="A374" s="20">
        <v>370</v>
      </c>
      <c r="B374" s="560" t="str">
        <f t="shared" si="72"/>
        <v>Альянс</v>
      </c>
      <c r="C374" s="561" t="s">
        <v>695</v>
      </c>
      <c r="D374" s="905"/>
      <c r="E374" s="905"/>
      <c r="F374" s="933"/>
      <c r="G374" s="562" t="str">
        <f>IF(H374='Категорія витрат'!$B$2,'Категорія витрат'!$A$2,IF(H374='Категорія витрат'!$B$3,'Категорія витрат'!$A$3,IF(H374='Категорія витрат'!$B$4,'Категорія витрат'!$A$4,IF(H374='Категорія витрат'!$B$5,'Категорія витрат'!$A$5,IF(H374='Категорія витрат'!$B$6,'Категорія витрат'!$A$6,IF(H374='Категорія витрат'!$B$7,'Категорія витрат'!$A$7,IF(H374='Категорія витрат'!$B$8,'Категорія витрат'!$A$8,IF(H374='Категорія витрат'!$B$9,'Категорія витрат'!$A$9,IF(H374='Категорія витрат'!$B$10,'Категорія витрат'!$A$10,IF(H374='Категорія витрат'!$B$11,'Категорія витрат'!$A$11,IF(H374='Категорія витрат'!$B$12,'Категорія витрат'!$A$12,IF(H374='Категорія витрат'!$B$13,'Категорія витрат'!$A$13,IF(H374='Категорія витрат'!$B$14,'Категорія витрат'!$A$14,IF(H374='Категорія витрат'!$B$15,'Категорія витрат'!$A$15,IF(H374='Категорія витрат'!$B$16,'Категорія витрат'!$A$16,IF(H374='Категорія витрат'!$B$17,'Категорія витрат'!$A$17,IF(H374='Категорія витрат'!$B$18,'Категорія витрат'!$A$18,IF(H374='Категорія витрат'!$B$19,'Категорія витрат'!$A$19,IF(H374='Категорія витрат'!$B$20,'Категорія витрат'!$A$20,IF(H374='Категорія витрат'!$B$21,'Категорія витрат'!$A$21,IF(H374='Категорія витрат'!$B$22,'Категорія витрат'!$A$22,IF(H374='Категорія витрат'!$B$23,'Категорія витрат'!$A$23,IF(H374='Категорія витрат'!$B$24,'Категорія витрат'!$A$24,IF(H374='Категорія витрат'!$B$25,'Категорія витрат'!$A$25,IF(H374='Категорія витрат'!$B$26,'Категорія витрат'!$A$26,IF(H374='Категорія витрат'!$B$27,'Категорія витрат'!$A$27,IF(H374='Категорія витрат'!$B$28,'Категорія витрат'!$A$28,IF(H374='Категорія витрат'!$B$29,'Категорія витрат'!$A$29,IF(H374='Категорія витрат'!$B$30,'Категорія витрат'!$A$30,IF(H374='Категорія витрат'!$B$31,'Категорія витрат'!$A$31,""))))))))))))))))))))))))))))))</f>
        <v/>
      </c>
      <c r="H374" s="837"/>
      <c r="I374" s="568"/>
      <c r="J374" s="71"/>
      <c r="K374" s="166">
        <f t="shared" si="73"/>
        <v>0</v>
      </c>
      <c r="L374" s="563"/>
      <c r="M374" s="564"/>
      <c r="N374" s="71">
        <f t="shared" si="74"/>
        <v>0</v>
      </c>
      <c r="O374" s="835">
        <f>IF(I374='Категорія витрат'!$G$2,ROUND(N374*0.22,2),IF(I374='Категорія витрат'!$G$4,ROUND(N374*0.22,2),IF(I374='Категорія витрат'!$G$5,ROUND(N374*0.22,2),IF(I374='Категорія витрат'!$G$3,ROUND(N374*0.0841,2),0))))</f>
        <v>0</v>
      </c>
      <c r="P374" s="565">
        <f t="shared" si="75"/>
        <v>0</v>
      </c>
      <c r="Q374" s="567"/>
      <c r="R374" s="567"/>
      <c r="S374" s="567"/>
      <c r="T374" s="567"/>
      <c r="U374" s="567"/>
      <c r="V374" s="567"/>
      <c r="W374" s="567"/>
      <c r="X374" s="567"/>
      <c r="Y374" s="567"/>
      <c r="Z374" s="567"/>
      <c r="AA374" s="567"/>
      <c r="AB374" s="567"/>
      <c r="AC374" s="167">
        <f t="shared" si="64"/>
        <v>0</v>
      </c>
      <c r="AD374" s="167">
        <f t="shared" si="65"/>
        <v>0</v>
      </c>
      <c r="AE374" s="167">
        <f t="shared" si="66"/>
        <v>0</v>
      </c>
      <c r="AF374" s="167">
        <f t="shared" si="67"/>
        <v>0</v>
      </c>
      <c r="AG374" s="167">
        <f t="shared" si="68"/>
        <v>0</v>
      </c>
      <c r="AH374" s="167">
        <f t="shared" si="69"/>
        <v>0</v>
      </c>
      <c r="AI374" s="167">
        <f t="shared" si="70"/>
        <v>0</v>
      </c>
      <c r="AJ374" s="167">
        <f t="shared" si="71"/>
        <v>0</v>
      </c>
      <c r="AK374" s="567"/>
      <c r="AL374" s="567"/>
      <c r="AM374" s="168"/>
    </row>
    <row r="375" spans="1:39" s="169" customFormat="1" hidden="1">
      <c r="A375" s="20">
        <v>371</v>
      </c>
      <c r="B375" s="560" t="str">
        <f t="shared" si="72"/>
        <v>Альянс</v>
      </c>
      <c r="C375" s="561" t="s">
        <v>695</v>
      </c>
      <c r="D375" s="905"/>
      <c r="E375" s="905"/>
      <c r="F375" s="933"/>
      <c r="G375" s="562" t="str">
        <f>IF(H375='Категорія витрат'!$B$2,'Категорія витрат'!$A$2,IF(H375='Категорія витрат'!$B$3,'Категорія витрат'!$A$3,IF(H375='Категорія витрат'!$B$4,'Категорія витрат'!$A$4,IF(H375='Категорія витрат'!$B$5,'Категорія витрат'!$A$5,IF(H375='Категорія витрат'!$B$6,'Категорія витрат'!$A$6,IF(H375='Категорія витрат'!$B$7,'Категорія витрат'!$A$7,IF(H375='Категорія витрат'!$B$8,'Категорія витрат'!$A$8,IF(H375='Категорія витрат'!$B$9,'Категорія витрат'!$A$9,IF(H375='Категорія витрат'!$B$10,'Категорія витрат'!$A$10,IF(H375='Категорія витрат'!$B$11,'Категорія витрат'!$A$11,IF(H375='Категорія витрат'!$B$12,'Категорія витрат'!$A$12,IF(H375='Категорія витрат'!$B$13,'Категорія витрат'!$A$13,IF(H375='Категорія витрат'!$B$14,'Категорія витрат'!$A$14,IF(H375='Категорія витрат'!$B$15,'Категорія витрат'!$A$15,IF(H375='Категорія витрат'!$B$16,'Категорія витрат'!$A$16,IF(H375='Категорія витрат'!$B$17,'Категорія витрат'!$A$17,IF(H375='Категорія витрат'!$B$18,'Категорія витрат'!$A$18,IF(H375='Категорія витрат'!$B$19,'Категорія витрат'!$A$19,IF(H375='Категорія витрат'!$B$20,'Категорія витрат'!$A$20,IF(H375='Категорія витрат'!$B$21,'Категорія витрат'!$A$21,IF(H375='Категорія витрат'!$B$22,'Категорія витрат'!$A$22,IF(H375='Категорія витрат'!$B$23,'Категорія витрат'!$A$23,IF(H375='Категорія витрат'!$B$24,'Категорія витрат'!$A$24,IF(H375='Категорія витрат'!$B$25,'Категорія витрат'!$A$25,IF(H375='Категорія витрат'!$B$26,'Категорія витрат'!$A$26,IF(H375='Категорія витрат'!$B$27,'Категорія витрат'!$A$27,IF(H375='Категорія витрат'!$B$28,'Категорія витрат'!$A$28,IF(H375='Категорія витрат'!$B$29,'Категорія витрат'!$A$29,IF(H375='Категорія витрат'!$B$30,'Категорія витрат'!$A$30,IF(H375='Категорія витрат'!$B$31,'Категорія витрат'!$A$31,""))))))))))))))))))))))))))))))</f>
        <v/>
      </c>
      <c r="H375" s="837"/>
      <c r="I375" s="568"/>
      <c r="J375" s="71"/>
      <c r="K375" s="166">
        <f t="shared" si="73"/>
        <v>0</v>
      </c>
      <c r="L375" s="563"/>
      <c r="M375" s="564"/>
      <c r="N375" s="71">
        <f t="shared" si="74"/>
        <v>0</v>
      </c>
      <c r="O375" s="835">
        <f>IF(I375='Категорія витрат'!$G$2,ROUND(N375*0.22,2),IF(I375='Категорія витрат'!$G$4,ROUND(N375*0.22,2),IF(I375='Категорія витрат'!$G$5,ROUND(N375*0.22,2),IF(I375='Категорія витрат'!$G$3,ROUND(N375*0.0841,2),0))))</f>
        <v>0</v>
      </c>
      <c r="P375" s="565">
        <f t="shared" si="75"/>
        <v>0</v>
      </c>
      <c r="Q375" s="567"/>
      <c r="R375" s="567"/>
      <c r="S375" s="567"/>
      <c r="T375" s="567"/>
      <c r="U375" s="567"/>
      <c r="V375" s="567"/>
      <c r="W375" s="567"/>
      <c r="X375" s="567"/>
      <c r="Y375" s="567"/>
      <c r="Z375" s="567"/>
      <c r="AA375" s="567"/>
      <c r="AB375" s="567"/>
      <c r="AC375" s="167">
        <f t="shared" si="64"/>
        <v>0</v>
      </c>
      <c r="AD375" s="167">
        <f t="shared" si="65"/>
        <v>0</v>
      </c>
      <c r="AE375" s="167">
        <f t="shared" si="66"/>
        <v>0</v>
      </c>
      <c r="AF375" s="167">
        <f t="shared" si="67"/>
        <v>0</v>
      </c>
      <c r="AG375" s="167">
        <f t="shared" si="68"/>
        <v>0</v>
      </c>
      <c r="AH375" s="167">
        <f t="shared" si="69"/>
        <v>0</v>
      </c>
      <c r="AI375" s="167">
        <f t="shared" si="70"/>
        <v>0</v>
      </c>
      <c r="AJ375" s="167">
        <f t="shared" si="71"/>
        <v>0</v>
      </c>
      <c r="AK375" s="567"/>
      <c r="AL375" s="567"/>
      <c r="AM375" s="168"/>
    </row>
    <row r="376" spans="1:39" s="169" customFormat="1" hidden="1">
      <c r="A376" s="20">
        <v>372</v>
      </c>
      <c r="B376" s="560" t="str">
        <f t="shared" si="72"/>
        <v>Альянс</v>
      </c>
      <c r="C376" s="561" t="s">
        <v>695</v>
      </c>
      <c r="D376" s="905"/>
      <c r="E376" s="905"/>
      <c r="F376" s="933"/>
      <c r="G376" s="562" t="str">
        <f>IF(H376='Категорія витрат'!$B$2,'Категорія витрат'!$A$2,IF(H376='Категорія витрат'!$B$3,'Категорія витрат'!$A$3,IF(H376='Категорія витрат'!$B$4,'Категорія витрат'!$A$4,IF(H376='Категорія витрат'!$B$5,'Категорія витрат'!$A$5,IF(H376='Категорія витрат'!$B$6,'Категорія витрат'!$A$6,IF(H376='Категорія витрат'!$B$7,'Категорія витрат'!$A$7,IF(H376='Категорія витрат'!$B$8,'Категорія витрат'!$A$8,IF(H376='Категорія витрат'!$B$9,'Категорія витрат'!$A$9,IF(H376='Категорія витрат'!$B$10,'Категорія витрат'!$A$10,IF(H376='Категорія витрат'!$B$11,'Категорія витрат'!$A$11,IF(H376='Категорія витрат'!$B$12,'Категорія витрат'!$A$12,IF(H376='Категорія витрат'!$B$13,'Категорія витрат'!$A$13,IF(H376='Категорія витрат'!$B$14,'Категорія витрат'!$A$14,IF(H376='Категорія витрат'!$B$15,'Категорія витрат'!$A$15,IF(H376='Категорія витрат'!$B$16,'Категорія витрат'!$A$16,IF(H376='Категорія витрат'!$B$17,'Категорія витрат'!$A$17,IF(H376='Категорія витрат'!$B$18,'Категорія витрат'!$A$18,IF(H376='Категорія витрат'!$B$19,'Категорія витрат'!$A$19,IF(H376='Категорія витрат'!$B$20,'Категорія витрат'!$A$20,IF(H376='Категорія витрат'!$B$21,'Категорія витрат'!$A$21,IF(H376='Категорія витрат'!$B$22,'Категорія витрат'!$A$22,IF(H376='Категорія витрат'!$B$23,'Категорія витрат'!$A$23,IF(H376='Категорія витрат'!$B$24,'Категорія витрат'!$A$24,IF(H376='Категорія витрат'!$B$25,'Категорія витрат'!$A$25,IF(H376='Категорія витрат'!$B$26,'Категорія витрат'!$A$26,IF(H376='Категорія витрат'!$B$27,'Категорія витрат'!$A$27,IF(H376='Категорія витрат'!$B$28,'Категорія витрат'!$A$28,IF(H376='Категорія витрат'!$B$29,'Категорія витрат'!$A$29,IF(H376='Категорія витрат'!$B$30,'Категорія витрат'!$A$30,IF(H376='Категорія витрат'!$B$31,'Категорія витрат'!$A$31,""))))))))))))))))))))))))))))))</f>
        <v/>
      </c>
      <c r="H376" s="837"/>
      <c r="I376" s="568"/>
      <c r="J376" s="71"/>
      <c r="K376" s="166">
        <f t="shared" si="73"/>
        <v>0</v>
      </c>
      <c r="L376" s="563"/>
      <c r="M376" s="564"/>
      <c r="N376" s="71">
        <f t="shared" si="74"/>
        <v>0</v>
      </c>
      <c r="O376" s="835">
        <f>IF(I376='Категорія витрат'!$G$2,ROUND(N376*0.22,2),IF(I376='Категорія витрат'!$G$4,ROUND(N376*0.22,2),IF(I376='Категорія витрат'!$G$5,ROUND(N376*0.22,2),IF(I376='Категорія витрат'!$G$3,ROUND(N376*0.0841,2),0))))</f>
        <v>0</v>
      </c>
      <c r="P376" s="565">
        <f t="shared" si="75"/>
        <v>0</v>
      </c>
      <c r="Q376" s="567"/>
      <c r="R376" s="567"/>
      <c r="S376" s="567"/>
      <c r="T376" s="567"/>
      <c r="U376" s="567"/>
      <c r="V376" s="567"/>
      <c r="W376" s="567"/>
      <c r="X376" s="567"/>
      <c r="Y376" s="567"/>
      <c r="Z376" s="567"/>
      <c r="AA376" s="567"/>
      <c r="AB376" s="567"/>
      <c r="AC376" s="167">
        <f t="shared" si="64"/>
        <v>0</v>
      </c>
      <c r="AD376" s="167">
        <f t="shared" si="65"/>
        <v>0</v>
      </c>
      <c r="AE376" s="167">
        <f t="shared" si="66"/>
        <v>0</v>
      </c>
      <c r="AF376" s="167">
        <f t="shared" si="67"/>
        <v>0</v>
      </c>
      <c r="AG376" s="167">
        <f t="shared" si="68"/>
        <v>0</v>
      </c>
      <c r="AH376" s="167">
        <f t="shared" si="69"/>
        <v>0</v>
      </c>
      <c r="AI376" s="167">
        <f t="shared" si="70"/>
        <v>0</v>
      </c>
      <c r="AJ376" s="167">
        <f t="shared" si="71"/>
        <v>0</v>
      </c>
      <c r="AK376" s="567"/>
      <c r="AL376" s="567"/>
      <c r="AM376" s="168"/>
    </row>
    <row r="377" spans="1:39" s="169" customFormat="1" hidden="1">
      <c r="A377" s="20">
        <v>373</v>
      </c>
      <c r="B377" s="560" t="str">
        <f t="shared" si="72"/>
        <v>Альянс</v>
      </c>
      <c r="C377" s="561" t="s">
        <v>695</v>
      </c>
      <c r="D377" s="905"/>
      <c r="E377" s="905"/>
      <c r="F377" s="933"/>
      <c r="G377" s="562" t="str">
        <f>IF(H377='Категорія витрат'!$B$2,'Категорія витрат'!$A$2,IF(H377='Категорія витрат'!$B$3,'Категорія витрат'!$A$3,IF(H377='Категорія витрат'!$B$4,'Категорія витрат'!$A$4,IF(H377='Категорія витрат'!$B$5,'Категорія витрат'!$A$5,IF(H377='Категорія витрат'!$B$6,'Категорія витрат'!$A$6,IF(H377='Категорія витрат'!$B$7,'Категорія витрат'!$A$7,IF(H377='Категорія витрат'!$B$8,'Категорія витрат'!$A$8,IF(H377='Категорія витрат'!$B$9,'Категорія витрат'!$A$9,IF(H377='Категорія витрат'!$B$10,'Категорія витрат'!$A$10,IF(H377='Категорія витрат'!$B$11,'Категорія витрат'!$A$11,IF(H377='Категорія витрат'!$B$12,'Категорія витрат'!$A$12,IF(H377='Категорія витрат'!$B$13,'Категорія витрат'!$A$13,IF(H377='Категорія витрат'!$B$14,'Категорія витрат'!$A$14,IF(H377='Категорія витрат'!$B$15,'Категорія витрат'!$A$15,IF(H377='Категорія витрат'!$B$16,'Категорія витрат'!$A$16,IF(H377='Категорія витрат'!$B$17,'Категорія витрат'!$A$17,IF(H377='Категорія витрат'!$B$18,'Категорія витрат'!$A$18,IF(H377='Категорія витрат'!$B$19,'Категорія витрат'!$A$19,IF(H377='Категорія витрат'!$B$20,'Категорія витрат'!$A$20,IF(H377='Категорія витрат'!$B$21,'Категорія витрат'!$A$21,IF(H377='Категорія витрат'!$B$22,'Категорія витрат'!$A$22,IF(H377='Категорія витрат'!$B$23,'Категорія витрат'!$A$23,IF(H377='Категорія витрат'!$B$24,'Категорія витрат'!$A$24,IF(H377='Категорія витрат'!$B$25,'Категорія витрат'!$A$25,IF(H377='Категорія витрат'!$B$26,'Категорія витрат'!$A$26,IF(H377='Категорія витрат'!$B$27,'Категорія витрат'!$A$27,IF(H377='Категорія витрат'!$B$28,'Категорія витрат'!$A$28,IF(H377='Категорія витрат'!$B$29,'Категорія витрат'!$A$29,IF(H377='Категорія витрат'!$B$30,'Категорія витрат'!$A$30,IF(H377='Категорія витрат'!$B$31,'Категорія витрат'!$A$31,""))))))))))))))))))))))))))))))</f>
        <v/>
      </c>
      <c r="H377" s="837"/>
      <c r="I377" s="568"/>
      <c r="J377" s="71"/>
      <c r="K377" s="166">
        <f t="shared" si="73"/>
        <v>0</v>
      </c>
      <c r="L377" s="563"/>
      <c r="M377" s="564"/>
      <c r="N377" s="71">
        <f t="shared" si="74"/>
        <v>0</v>
      </c>
      <c r="O377" s="835">
        <f>IF(I377='Категорія витрат'!$G$2,ROUND(N377*0.22,2),IF(I377='Категорія витрат'!$G$4,ROUND(N377*0.22,2),IF(I377='Категорія витрат'!$G$5,ROUND(N377*0.22,2),IF(I377='Категорія витрат'!$G$3,ROUND(N377*0.0841,2),0))))</f>
        <v>0</v>
      </c>
      <c r="P377" s="565">
        <f t="shared" si="75"/>
        <v>0</v>
      </c>
      <c r="Q377" s="567"/>
      <c r="R377" s="567"/>
      <c r="S377" s="567"/>
      <c r="T377" s="567"/>
      <c r="U377" s="567"/>
      <c r="V377" s="567"/>
      <c r="W377" s="567"/>
      <c r="X377" s="567"/>
      <c r="Y377" s="567"/>
      <c r="Z377" s="567"/>
      <c r="AA377" s="567"/>
      <c r="AB377" s="567"/>
      <c r="AC377" s="167">
        <f t="shared" si="64"/>
        <v>0</v>
      </c>
      <c r="AD377" s="167">
        <f t="shared" si="65"/>
        <v>0</v>
      </c>
      <c r="AE377" s="167">
        <f t="shared" si="66"/>
        <v>0</v>
      </c>
      <c r="AF377" s="167">
        <f t="shared" si="67"/>
        <v>0</v>
      </c>
      <c r="AG377" s="167">
        <f t="shared" si="68"/>
        <v>0</v>
      </c>
      <c r="AH377" s="167">
        <f t="shared" si="69"/>
        <v>0</v>
      </c>
      <c r="AI377" s="167">
        <f t="shared" si="70"/>
        <v>0</v>
      </c>
      <c r="AJ377" s="167">
        <f t="shared" si="71"/>
        <v>0</v>
      </c>
      <c r="AK377" s="567"/>
      <c r="AL377" s="567"/>
      <c r="AM377" s="168"/>
    </row>
    <row r="378" spans="1:39" s="169" customFormat="1" hidden="1">
      <c r="A378" s="20">
        <v>374</v>
      </c>
      <c r="B378" s="560" t="str">
        <f t="shared" si="72"/>
        <v>Альянс</v>
      </c>
      <c r="C378" s="561" t="s">
        <v>695</v>
      </c>
      <c r="D378" s="905"/>
      <c r="E378" s="905"/>
      <c r="F378" s="933"/>
      <c r="G378" s="562" t="str">
        <f>IF(H378='Категорія витрат'!$B$2,'Категорія витрат'!$A$2,IF(H378='Категорія витрат'!$B$3,'Категорія витрат'!$A$3,IF(H378='Категорія витрат'!$B$4,'Категорія витрат'!$A$4,IF(H378='Категорія витрат'!$B$5,'Категорія витрат'!$A$5,IF(H378='Категорія витрат'!$B$6,'Категорія витрат'!$A$6,IF(H378='Категорія витрат'!$B$7,'Категорія витрат'!$A$7,IF(H378='Категорія витрат'!$B$8,'Категорія витрат'!$A$8,IF(H378='Категорія витрат'!$B$9,'Категорія витрат'!$A$9,IF(H378='Категорія витрат'!$B$10,'Категорія витрат'!$A$10,IF(H378='Категорія витрат'!$B$11,'Категорія витрат'!$A$11,IF(H378='Категорія витрат'!$B$12,'Категорія витрат'!$A$12,IF(H378='Категорія витрат'!$B$13,'Категорія витрат'!$A$13,IF(H378='Категорія витрат'!$B$14,'Категорія витрат'!$A$14,IF(H378='Категорія витрат'!$B$15,'Категорія витрат'!$A$15,IF(H378='Категорія витрат'!$B$16,'Категорія витрат'!$A$16,IF(H378='Категорія витрат'!$B$17,'Категорія витрат'!$A$17,IF(H378='Категорія витрат'!$B$18,'Категорія витрат'!$A$18,IF(H378='Категорія витрат'!$B$19,'Категорія витрат'!$A$19,IF(H378='Категорія витрат'!$B$20,'Категорія витрат'!$A$20,IF(H378='Категорія витрат'!$B$21,'Категорія витрат'!$A$21,IF(H378='Категорія витрат'!$B$22,'Категорія витрат'!$A$22,IF(H378='Категорія витрат'!$B$23,'Категорія витрат'!$A$23,IF(H378='Категорія витрат'!$B$24,'Категорія витрат'!$A$24,IF(H378='Категорія витрат'!$B$25,'Категорія витрат'!$A$25,IF(H378='Категорія витрат'!$B$26,'Категорія витрат'!$A$26,IF(H378='Категорія витрат'!$B$27,'Категорія витрат'!$A$27,IF(H378='Категорія витрат'!$B$28,'Категорія витрат'!$A$28,IF(H378='Категорія витрат'!$B$29,'Категорія витрат'!$A$29,IF(H378='Категорія витрат'!$B$30,'Категорія витрат'!$A$30,IF(H378='Категорія витрат'!$B$31,'Категорія витрат'!$A$31,""))))))))))))))))))))))))))))))</f>
        <v/>
      </c>
      <c r="H378" s="837"/>
      <c r="I378" s="568"/>
      <c r="J378" s="71"/>
      <c r="K378" s="166">
        <f t="shared" si="73"/>
        <v>0</v>
      </c>
      <c r="L378" s="563"/>
      <c r="M378" s="564"/>
      <c r="N378" s="71">
        <f t="shared" si="74"/>
        <v>0</v>
      </c>
      <c r="O378" s="835">
        <f>IF(I378='Категорія витрат'!$G$2,ROUND(N378*0.22,2),IF(I378='Категорія витрат'!$G$4,ROUND(N378*0.22,2),IF(I378='Категорія витрат'!$G$5,ROUND(N378*0.22,2),IF(I378='Категорія витрат'!$G$3,ROUND(N378*0.0841,2),0))))</f>
        <v>0</v>
      </c>
      <c r="P378" s="565">
        <f t="shared" si="75"/>
        <v>0</v>
      </c>
      <c r="Q378" s="567"/>
      <c r="R378" s="567"/>
      <c r="S378" s="567"/>
      <c r="T378" s="567"/>
      <c r="U378" s="567"/>
      <c r="V378" s="567"/>
      <c r="W378" s="567"/>
      <c r="X378" s="567"/>
      <c r="Y378" s="567"/>
      <c r="Z378" s="567"/>
      <c r="AA378" s="567"/>
      <c r="AB378" s="567"/>
      <c r="AC378" s="167">
        <f t="shared" si="64"/>
        <v>0</v>
      </c>
      <c r="AD378" s="167">
        <f t="shared" si="65"/>
        <v>0</v>
      </c>
      <c r="AE378" s="167">
        <f t="shared" si="66"/>
        <v>0</v>
      </c>
      <c r="AF378" s="167">
        <f t="shared" si="67"/>
        <v>0</v>
      </c>
      <c r="AG378" s="167">
        <f t="shared" si="68"/>
        <v>0</v>
      </c>
      <c r="AH378" s="167">
        <f t="shared" si="69"/>
        <v>0</v>
      </c>
      <c r="AI378" s="167">
        <f t="shared" si="70"/>
        <v>0</v>
      </c>
      <c r="AJ378" s="167">
        <f t="shared" si="71"/>
        <v>0</v>
      </c>
      <c r="AK378" s="567"/>
      <c r="AL378" s="567"/>
      <c r="AM378" s="168"/>
    </row>
    <row r="379" spans="1:39" s="169" customFormat="1" hidden="1">
      <c r="A379" s="20">
        <v>375</v>
      </c>
      <c r="B379" s="560" t="str">
        <f t="shared" si="72"/>
        <v>Альянс</v>
      </c>
      <c r="C379" s="561" t="s">
        <v>695</v>
      </c>
      <c r="D379" s="905"/>
      <c r="E379" s="905"/>
      <c r="F379" s="933"/>
      <c r="G379" s="562" t="str">
        <f>IF(H379='Категорія витрат'!$B$2,'Категорія витрат'!$A$2,IF(H379='Категорія витрат'!$B$3,'Категорія витрат'!$A$3,IF(H379='Категорія витрат'!$B$4,'Категорія витрат'!$A$4,IF(H379='Категорія витрат'!$B$5,'Категорія витрат'!$A$5,IF(H379='Категорія витрат'!$B$6,'Категорія витрат'!$A$6,IF(H379='Категорія витрат'!$B$7,'Категорія витрат'!$A$7,IF(H379='Категорія витрат'!$B$8,'Категорія витрат'!$A$8,IF(H379='Категорія витрат'!$B$9,'Категорія витрат'!$A$9,IF(H379='Категорія витрат'!$B$10,'Категорія витрат'!$A$10,IF(H379='Категорія витрат'!$B$11,'Категорія витрат'!$A$11,IF(H379='Категорія витрат'!$B$12,'Категорія витрат'!$A$12,IF(H379='Категорія витрат'!$B$13,'Категорія витрат'!$A$13,IF(H379='Категорія витрат'!$B$14,'Категорія витрат'!$A$14,IF(H379='Категорія витрат'!$B$15,'Категорія витрат'!$A$15,IF(H379='Категорія витрат'!$B$16,'Категорія витрат'!$A$16,IF(H379='Категорія витрат'!$B$17,'Категорія витрат'!$A$17,IF(H379='Категорія витрат'!$B$18,'Категорія витрат'!$A$18,IF(H379='Категорія витрат'!$B$19,'Категорія витрат'!$A$19,IF(H379='Категорія витрат'!$B$20,'Категорія витрат'!$A$20,IF(H379='Категорія витрат'!$B$21,'Категорія витрат'!$A$21,IF(H379='Категорія витрат'!$B$22,'Категорія витрат'!$A$22,IF(H379='Категорія витрат'!$B$23,'Категорія витрат'!$A$23,IF(H379='Категорія витрат'!$B$24,'Категорія витрат'!$A$24,IF(H379='Категорія витрат'!$B$25,'Категорія витрат'!$A$25,IF(H379='Категорія витрат'!$B$26,'Категорія витрат'!$A$26,IF(H379='Категорія витрат'!$B$27,'Категорія витрат'!$A$27,IF(H379='Категорія витрат'!$B$28,'Категорія витрат'!$A$28,IF(H379='Категорія витрат'!$B$29,'Категорія витрат'!$A$29,IF(H379='Категорія витрат'!$B$30,'Категорія витрат'!$A$30,IF(H379='Категорія витрат'!$B$31,'Категорія витрат'!$A$31,""))))))))))))))))))))))))))))))</f>
        <v/>
      </c>
      <c r="H379" s="837"/>
      <c r="I379" s="568"/>
      <c r="J379" s="71"/>
      <c r="K379" s="166">
        <f t="shared" si="73"/>
        <v>0</v>
      </c>
      <c r="L379" s="563"/>
      <c r="M379" s="564"/>
      <c r="N379" s="71">
        <f t="shared" si="74"/>
        <v>0</v>
      </c>
      <c r="O379" s="835">
        <f>IF(I379='Категорія витрат'!$G$2,ROUND(N379*0.22,2),IF(I379='Категорія витрат'!$G$4,ROUND(N379*0.22,2),IF(I379='Категорія витрат'!$G$5,ROUND(N379*0.22,2),IF(I379='Категорія витрат'!$G$3,ROUND(N379*0.0841,2),0))))</f>
        <v>0</v>
      </c>
      <c r="P379" s="565">
        <f t="shared" si="75"/>
        <v>0</v>
      </c>
      <c r="Q379" s="567"/>
      <c r="R379" s="567"/>
      <c r="S379" s="567"/>
      <c r="T379" s="567"/>
      <c r="U379" s="567"/>
      <c r="V379" s="567"/>
      <c r="W379" s="567"/>
      <c r="X379" s="567"/>
      <c r="Y379" s="567"/>
      <c r="Z379" s="567"/>
      <c r="AA379" s="567"/>
      <c r="AB379" s="567"/>
      <c r="AC379" s="167">
        <f t="shared" si="64"/>
        <v>0</v>
      </c>
      <c r="AD379" s="167">
        <f t="shared" si="65"/>
        <v>0</v>
      </c>
      <c r="AE379" s="167">
        <f t="shared" si="66"/>
        <v>0</v>
      </c>
      <c r="AF379" s="167">
        <f t="shared" si="67"/>
        <v>0</v>
      </c>
      <c r="AG379" s="167">
        <f t="shared" si="68"/>
        <v>0</v>
      </c>
      <c r="AH379" s="167">
        <f t="shared" si="69"/>
        <v>0</v>
      </c>
      <c r="AI379" s="167">
        <f t="shared" si="70"/>
        <v>0</v>
      </c>
      <c r="AJ379" s="167">
        <f t="shared" si="71"/>
        <v>0</v>
      </c>
      <c r="AK379" s="567"/>
      <c r="AL379" s="567"/>
      <c r="AM379" s="168"/>
    </row>
    <row r="380" spans="1:39" s="169" customFormat="1" hidden="1">
      <c r="A380" s="20">
        <v>376</v>
      </c>
      <c r="B380" s="560" t="str">
        <f t="shared" si="72"/>
        <v>Альянс</v>
      </c>
      <c r="C380" s="561" t="s">
        <v>695</v>
      </c>
      <c r="D380" s="905"/>
      <c r="E380" s="905"/>
      <c r="F380" s="933"/>
      <c r="G380" s="562" t="str">
        <f>IF(H380='Категорія витрат'!$B$2,'Категорія витрат'!$A$2,IF(H380='Категорія витрат'!$B$3,'Категорія витрат'!$A$3,IF(H380='Категорія витрат'!$B$4,'Категорія витрат'!$A$4,IF(H380='Категорія витрат'!$B$5,'Категорія витрат'!$A$5,IF(H380='Категорія витрат'!$B$6,'Категорія витрат'!$A$6,IF(H380='Категорія витрат'!$B$7,'Категорія витрат'!$A$7,IF(H380='Категорія витрат'!$B$8,'Категорія витрат'!$A$8,IF(H380='Категорія витрат'!$B$9,'Категорія витрат'!$A$9,IF(H380='Категорія витрат'!$B$10,'Категорія витрат'!$A$10,IF(H380='Категорія витрат'!$B$11,'Категорія витрат'!$A$11,IF(H380='Категорія витрат'!$B$12,'Категорія витрат'!$A$12,IF(H380='Категорія витрат'!$B$13,'Категорія витрат'!$A$13,IF(H380='Категорія витрат'!$B$14,'Категорія витрат'!$A$14,IF(H380='Категорія витрат'!$B$15,'Категорія витрат'!$A$15,IF(H380='Категорія витрат'!$B$16,'Категорія витрат'!$A$16,IF(H380='Категорія витрат'!$B$17,'Категорія витрат'!$A$17,IF(H380='Категорія витрат'!$B$18,'Категорія витрат'!$A$18,IF(H380='Категорія витрат'!$B$19,'Категорія витрат'!$A$19,IF(H380='Категорія витрат'!$B$20,'Категорія витрат'!$A$20,IF(H380='Категорія витрат'!$B$21,'Категорія витрат'!$A$21,IF(H380='Категорія витрат'!$B$22,'Категорія витрат'!$A$22,IF(H380='Категорія витрат'!$B$23,'Категорія витрат'!$A$23,IF(H380='Категорія витрат'!$B$24,'Категорія витрат'!$A$24,IF(H380='Категорія витрат'!$B$25,'Категорія витрат'!$A$25,IF(H380='Категорія витрат'!$B$26,'Категорія витрат'!$A$26,IF(H380='Категорія витрат'!$B$27,'Категорія витрат'!$A$27,IF(H380='Категорія витрат'!$B$28,'Категорія витрат'!$A$28,IF(H380='Категорія витрат'!$B$29,'Категорія витрат'!$A$29,IF(H380='Категорія витрат'!$B$30,'Категорія витрат'!$A$30,IF(H380='Категорія витрат'!$B$31,'Категорія витрат'!$A$31,""))))))))))))))))))))))))))))))</f>
        <v/>
      </c>
      <c r="H380" s="837"/>
      <c r="I380" s="568"/>
      <c r="J380" s="71"/>
      <c r="K380" s="166">
        <f t="shared" si="73"/>
        <v>0</v>
      </c>
      <c r="L380" s="563"/>
      <c r="M380" s="564"/>
      <c r="N380" s="71">
        <f t="shared" si="74"/>
        <v>0</v>
      </c>
      <c r="O380" s="835">
        <f>IF(I380='Категорія витрат'!$G$2,ROUND(N380*0.22,2),IF(I380='Категорія витрат'!$G$4,ROUND(N380*0.22,2),IF(I380='Категорія витрат'!$G$5,ROUND(N380*0.22,2),IF(I380='Категорія витрат'!$G$3,ROUND(N380*0.0841,2),0))))</f>
        <v>0</v>
      </c>
      <c r="P380" s="565">
        <f t="shared" si="75"/>
        <v>0</v>
      </c>
      <c r="Q380" s="567"/>
      <c r="R380" s="567"/>
      <c r="S380" s="567"/>
      <c r="T380" s="567"/>
      <c r="U380" s="567"/>
      <c r="V380" s="567"/>
      <c r="W380" s="567"/>
      <c r="X380" s="567"/>
      <c r="Y380" s="567"/>
      <c r="Z380" s="567"/>
      <c r="AA380" s="567"/>
      <c r="AB380" s="567"/>
      <c r="AC380" s="167">
        <f t="shared" si="64"/>
        <v>0</v>
      </c>
      <c r="AD380" s="167">
        <f t="shared" si="65"/>
        <v>0</v>
      </c>
      <c r="AE380" s="167">
        <f t="shared" si="66"/>
        <v>0</v>
      </c>
      <c r="AF380" s="167">
        <f t="shared" si="67"/>
        <v>0</v>
      </c>
      <c r="AG380" s="167">
        <f t="shared" si="68"/>
        <v>0</v>
      </c>
      <c r="AH380" s="167">
        <f t="shared" si="69"/>
        <v>0</v>
      </c>
      <c r="AI380" s="167">
        <f t="shared" si="70"/>
        <v>0</v>
      </c>
      <c r="AJ380" s="167">
        <f t="shared" si="71"/>
        <v>0</v>
      </c>
      <c r="AK380" s="567"/>
      <c r="AL380" s="567"/>
      <c r="AM380" s="168"/>
    </row>
    <row r="381" spans="1:39" s="169" customFormat="1" hidden="1">
      <c r="A381" s="20">
        <v>377</v>
      </c>
      <c r="B381" s="560" t="str">
        <f t="shared" si="72"/>
        <v>Альянс</v>
      </c>
      <c r="C381" s="561" t="s">
        <v>695</v>
      </c>
      <c r="D381" s="905"/>
      <c r="E381" s="905"/>
      <c r="F381" s="933"/>
      <c r="G381" s="562" t="str">
        <f>IF(H381='Категорія витрат'!$B$2,'Категорія витрат'!$A$2,IF(H381='Категорія витрат'!$B$3,'Категорія витрат'!$A$3,IF(H381='Категорія витрат'!$B$4,'Категорія витрат'!$A$4,IF(H381='Категорія витрат'!$B$5,'Категорія витрат'!$A$5,IF(H381='Категорія витрат'!$B$6,'Категорія витрат'!$A$6,IF(H381='Категорія витрат'!$B$7,'Категорія витрат'!$A$7,IF(H381='Категорія витрат'!$B$8,'Категорія витрат'!$A$8,IF(H381='Категорія витрат'!$B$9,'Категорія витрат'!$A$9,IF(H381='Категорія витрат'!$B$10,'Категорія витрат'!$A$10,IF(H381='Категорія витрат'!$B$11,'Категорія витрат'!$A$11,IF(H381='Категорія витрат'!$B$12,'Категорія витрат'!$A$12,IF(H381='Категорія витрат'!$B$13,'Категорія витрат'!$A$13,IF(H381='Категорія витрат'!$B$14,'Категорія витрат'!$A$14,IF(H381='Категорія витрат'!$B$15,'Категорія витрат'!$A$15,IF(H381='Категорія витрат'!$B$16,'Категорія витрат'!$A$16,IF(H381='Категорія витрат'!$B$17,'Категорія витрат'!$A$17,IF(H381='Категорія витрат'!$B$18,'Категорія витрат'!$A$18,IF(H381='Категорія витрат'!$B$19,'Категорія витрат'!$A$19,IF(H381='Категорія витрат'!$B$20,'Категорія витрат'!$A$20,IF(H381='Категорія витрат'!$B$21,'Категорія витрат'!$A$21,IF(H381='Категорія витрат'!$B$22,'Категорія витрат'!$A$22,IF(H381='Категорія витрат'!$B$23,'Категорія витрат'!$A$23,IF(H381='Категорія витрат'!$B$24,'Категорія витрат'!$A$24,IF(H381='Категорія витрат'!$B$25,'Категорія витрат'!$A$25,IF(H381='Категорія витрат'!$B$26,'Категорія витрат'!$A$26,IF(H381='Категорія витрат'!$B$27,'Категорія витрат'!$A$27,IF(H381='Категорія витрат'!$B$28,'Категорія витрат'!$A$28,IF(H381='Категорія витрат'!$B$29,'Категорія витрат'!$A$29,IF(H381='Категорія витрат'!$B$30,'Категорія витрат'!$A$30,IF(H381='Категорія витрат'!$B$31,'Категорія витрат'!$A$31,""))))))))))))))))))))))))))))))</f>
        <v/>
      </c>
      <c r="H381" s="837"/>
      <c r="I381" s="568"/>
      <c r="J381" s="71"/>
      <c r="K381" s="166">
        <f t="shared" si="73"/>
        <v>0</v>
      </c>
      <c r="L381" s="563"/>
      <c r="M381" s="564"/>
      <c r="N381" s="71">
        <f t="shared" si="74"/>
        <v>0</v>
      </c>
      <c r="O381" s="835">
        <f>IF(I381='Категорія витрат'!$G$2,ROUND(N381*0.22,2),IF(I381='Категорія витрат'!$G$4,ROUND(N381*0.22,2),IF(I381='Категорія витрат'!$G$5,ROUND(N381*0.22,2),IF(I381='Категорія витрат'!$G$3,ROUND(N381*0.0841,2),0))))</f>
        <v>0</v>
      </c>
      <c r="P381" s="565">
        <f t="shared" si="75"/>
        <v>0</v>
      </c>
      <c r="Q381" s="567"/>
      <c r="R381" s="567"/>
      <c r="S381" s="567"/>
      <c r="T381" s="567"/>
      <c r="U381" s="567"/>
      <c r="V381" s="567"/>
      <c r="W381" s="567"/>
      <c r="X381" s="567"/>
      <c r="Y381" s="567"/>
      <c r="Z381" s="567"/>
      <c r="AA381" s="567"/>
      <c r="AB381" s="567"/>
      <c r="AC381" s="167">
        <f t="shared" si="64"/>
        <v>0</v>
      </c>
      <c r="AD381" s="167">
        <f t="shared" si="65"/>
        <v>0</v>
      </c>
      <c r="AE381" s="167">
        <f t="shared" si="66"/>
        <v>0</v>
      </c>
      <c r="AF381" s="167">
        <f t="shared" si="67"/>
        <v>0</v>
      </c>
      <c r="AG381" s="167">
        <f t="shared" si="68"/>
        <v>0</v>
      </c>
      <c r="AH381" s="167">
        <f t="shared" si="69"/>
        <v>0</v>
      </c>
      <c r="AI381" s="167">
        <f t="shared" si="70"/>
        <v>0</v>
      </c>
      <c r="AJ381" s="167">
        <f t="shared" si="71"/>
        <v>0</v>
      </c>
      <c r="AK381" s="567"/>
      <c r="AL381" s="567"/>
      <c r="AM381" s="168"/>
    </row>
    <row r="382" spans="1:39" s="169" customFormat="1" hidden="1">
      <c r="A382" s="20">
        <v>378</v>
      </c>
      <c r="B382" s="560" t="str">
        <f t="shared" si="72"/>
        <v>Альянс</v>
      </c>
      <c r="C382" s="561" t="s">
        <v>695</v>
      </c>
      <c r="D382" s="905"/>
      <c r="E382" s="905"/>
      <c r="F382" s="933"/>
      <c r="G382" s="562" t="str">
        <f>IF(H382='Категорія витрат'!$B$2,'Категорія витрат'!$A$2,IF(H382='Категорія витрат'!$B$3,'Категорія витрат'!$A$3,IF(H382='Категорія витрат'!$B$4,'Категорія витрат'!$A$4,IF(H382='Категорія витрат'!$B$5,'Категорія витрат'!$A$5,IF(H382='Категорія витрат'!$B$6,'Категорія витрат'!$A$6,IF(H382='Категорія витрат'!$B$7,'Категорія витрат'!$A$7,IF(H382='Категорія витрат'!$B$8,'Категорія витрат'!$A$8,IF(H382='Категорія витрат'!$B$9,'Категорія витрат'!$A$9,IF(H382='Категорія витрат'!$B$10,'Категорія витрат'!$A$10,IF(H382='Категорія витрат'!$B$11,'Категорія витрат'!$A$11,IF(H382='Категорія витрат'!$B$12,'Категорія витрат'!$A$12,IF(H382='Категорія витрат'!$B$13,'Категорія витрат'!$A$13,IF(H382='Категорія витрат'!$B$14,'Категорія витрат'!$A$14,IF(H382='Категорія витрат'!$B$15,'Категорія витрат'!$A$15,IF(H382='Категорія витрат'!$B$16,'Категорія витрат'!$A$16,IF(H382='Категорія витрат'!$B$17,'Категорія витрат'!$A$17,IF(H382='Категорія витрат'!$B$18,'Категорія витрат'!$A$18,IF(H382='Категорія витрат'!$B$19,'Категорія витрат'!$A$19,IF(H382='Категорія витрат'!$B$20,'Категорія витрат'!$A$20,IF(H382='Категорія витрат'!$B$21,'Категорія витрат'!$A$21,IF(H382='Категорія витрат'!$B$22,'Категорія витрат'!$A$22,IF(H382='Категорія витрат'!$B$23,'Категорія витрат'!$A$23,IF(H382='Категорія витрат'!$B$24,'Категорія витрат'!$A$24,IF(H382='Категорія витрат'!$B$25,'Категорія витрат'!$A$25,IF(H382='Категорія витрат'!$B$26,'Категорія витрат'!$A$26,IF(H382='Категорія витрат'!$B$27,'Категорія витрат'!$A$27,IF(H382='Категорія витрат'!$B$28,'Категорія витрат'!$A$28,IF(H382='Категорія витрат'!$B$29,'Категорія витрат'!$A$29,IF(H382='Категорія витрат'!$B$30,'Категорія витрат'!$A$30,IF(H382='Категорія витрат'!$B$31,'Категорія витрат'!$A$31,""))))))))))))))))))))))))))))))</f>
        <v/>
      </c>
      <c r="H382" s="837"/>
      <c r="I382" s="568"/>
      <c r="J382" s="71"/>
      <c r="K382" s="166">
        <f t="shared" si="73"/>
        <v>0</v>
      </c>
      <c r="L382" s="563"/>
      <c r="M382" s="564"/>
      <c r="N382" s="71">
        <f t="shared" si="74"/>
        <v>0</v>
      </c>
      <c r="O382" s="835">
        <f>IF(I382='Категорія витрат'!$G$2,ROUND(N382*0.22,2),IF(I382='Категорія витрат'!$G$4,ROUND(N382*0.22,2),IF(I382='Категорія витрат'!$G$5,ROUND(N382*0.22,2),IF(I382='Категорія витрат'!$G$3,ROUND(N382*0.0841,2),0))))</f>
        <v>0</v>
      </c>
      <c r="P382" s="565">
        <f t="shared" si="75"/>
        <v>0</v>
      </c>
      <c r="Q382" s="567"/>
      <c r="R382" s="567"/>
      <c r="S382" s="567"/>
      <c r="T382" s="567"/>
      <c r="U382" s="567"/>
      <c r="V382" s="567"/>
      <c r="W382" s="567"/>
      <c r="X382" s="567"/>
      <c r="Y382" s="567"/>
      <c r="Z382" s="567"/>
      <c r="AA382" s="567"/>
      <c r="AB382" s="567"/>
      <c r="AC382" s="167">
        <f t="shared" si="64"/>
        <v>0</v>
      </c>
      <c r="AD382" s="167">
        <f t="shared" si="65"/>
        <v>0</v>
      </c>
      <c r="AE382" s="167">
        <f t="shared" si="66"/>
        <v>0</v>
      </c>
      <c r="AF382" s="167">
        <f t="shared" si="67"/>
        <v>0</v>
      </c>
      <c r="AG382" s="167">
        <f t="shared" si="68"/>
        <v>0</v>
      </c>
      <c r="AH382" s="167">
        <f t="shared" si="69"/>
        <v>0</v>
      </c>
      <c r="AI382" s="167">
        <f t="shared" si="70"/>
        <v>0</v>
      </c>
      <c r="AJ382" s="167">
        <f t="shared" si="71"/>
        <v>0</v>
      </c>
      <c r="AK382" s="567"/>
      <c r="AL382" s="567"/>
      <c r="AM382" s="168"/>
    </row>
    <row r="383" spans="1:39" s="169" customFormat="1" hidden="1">
      <c r="A383" s="20">
        <v>379</v>
      </c>
      <c r="B383" s="560" t="str">
        <f t="shared" si="72"/>
        <v>Альянс</v>
      </c>
      <c r="C383" s="561" t="s">
        <v>695</v>
      </c>
      <c r="D383" s="905"/>
      <c r="E383" s="905"/>
      <c r="F383" s="933"/>
      <c r="G383" s="562" t="str">
        <f>IF(H383='Категорія витрат'!$B$2,'Категорія витрат'!$A$2,IF(H383='Категорія витрат'!$B$3,'Категорія витрат'!$A$3,IF(H383='Категорія витрат'!$B$4,'Категорія витрат'!$A$4,IF(H383='Категорія витрат'!$B$5,'Категорія витрат'!$A$5,IF(H383='Категорія витрат'!$B$6,'Категорія витрат'!$A$6,IF(H383='Категорія витрат'!$B$7,'Категорія витрат'!$A$7,IF(H383='Категорія витрат'!$B$8,'Категорія витрат'!$A$8,IF(H383='Категорія витрат'!$B$9,'Категорія витрат'!$A$9,IF(H383='Категорія витрат'!$B$10,'Категорія витрат'!$A$10,IF(H383='Категорія витрат'!$B$11,'Категорія витрат'!$A$11,IF(H383='Категорія витрат'!$B$12,'Категорія витрат'!$A$12,IF(H383='Категорія витрат'!$B$13,'Категорія витрат'!$A$13,IF(H383='Категорія витрат'!$B$14,'Категорія витрат'!$A$14,IF(H383='Категорія витрат'!$B$15,'Категорія витрат'!$A$15,IF(H383='Категорія витрат'!$B$16,'Категорія витрат'!$A$16,IF(H383='Категорія витрат'!$B$17,'Категорія витрат'!$A$17,IF(H383='Категорія витрат'!$B$18,'Категорія витрат'!$A$18,IF(H383='Категорія витрат'!$B$19,'Категорія витрат'!$A$19,IF(H383='Категорія витрат'!$B$20,'Категорія витрат'!$A$20,IF(H383='Категорія витрат'!$B$21,'Категорія витрат'!$A$21,IF(H383='Категорія витрат'!$B$22,'Категорія витрат'!$A$22,IF(H383='Категорія витрат'!$B$23,'Категорія витрат'!$A$23,IF(H383='Категорія витрат'!$B$24,'Категорія витрат'!$A$24,IF(H383='Категорія витрат'!$B$25,'Категорія витрат'!$A$25,IF(H383='Категорія витрат'!$B$26,'Категорія витрат'!$A$26,IF(H383='Категорія витрат'!$B$27,'Категорія витрат'!$A$27,IF(H383='Категорія витрат'!$B$28,'Категорія витрат'!$A$28,IF(H383='Категорія витрат'!$B$29,'Категорія витрат'!$A$29,IF(H383='Категорія витрат'!$B$30,'Категорія витрат'!$A$30,IF(H383='Категорія витрат'!$B$31,'Категорія витрат'!$A$31,""))))))))))))))))))))))))))))))</f>
        <v/>
      </c>
      <c r="H383" s="837"/>
      <c r="I383" s="568"/>
      <c r="J383" s="71"/>
      <c r="K383" s="166">
        <f t="shared" si="73"/>
        <v>0</v>
      </c>
      <c r="L383" s="563"/>
      <c r="M383" s="564"/>
      <c r="N383" s="71">
        <f t="shared" si="74"/>
        <v>0</v>
      </c>
      <c r="O383" s="835">
        <f>IF(I383='Категорія витрат'!$G$2,ROUND(N383*0.22,2),IF(I383='Категорія витрат'!$G$4,ROUND(N383*0.22,2),IF(I383='Категорія витрат'!$G$5,ROUND(N383*0.22,2),IF(I383='Категорія витрат'!$G$3,ROUND(N383*0.0841,2),0))))</f>
        <v>0</v>
      </c>
      <c r="P383" s="565">
        <f t="shared" si="75"/>
        <v>0</v>
      </c>
      <c r="Q383" s="567"/>
      <c r="R383" s="567"/>
      <c r="S383" s="567"/>
      <c r="T383" s="567"/>
      <c r="U383" s="567"/>
      <c r="V383" s="567"/>
      <c r="W383" s="567"/>
      <c r="X383" s="567"/>
      <c r="Y383" s="567"/>
      <c r="Z383" s="567"/>
      <c r="AA383" s="567"/>
      <c r="AB383" s="567"/>
      <c r="AC383" s="167">
        <f t="shared" si="64"/>
        <v>0</v>
      </c>
      <c r="AD383" s="167">
        <f t="shared" si="65"/>
        <v>0</v>
      </c>
      <c r="AE383" s="167">
        <f t="shared" si="66"/>
        <v>0</v>
      </c>
      <c r="AF383" s="167">
        <f t="shared" si="67"/>
        <v>0</v>
      </c>
      <c r="AG383" s="167">
        <f t="shared" si="68"/>
        <v>0</v>
      </c>
      <c r="AH383" s="167">
        <f t="shared" si="69"/>
        <v>0</v>
      </c>
      <c r="AI383" s="167">
        <f t="shared" si="70"/>
        <v>0</v>
      </c>
      <c r="AJ383" s="167">
        <f t="shared" si="71"/>
        <v>0</v>
      </c>
      <c r="AK383" s="567"/>
      <c r="AL383" s="567"/>
      <c r="AM383" s="168"/>
    </row>
    <row r="384" spans="1:39" s="169" customFormat="1" hidden="1">
      <c r="A384" s="20">
        <v>380</v>
      </c>
      <c r="B384" s="560" t="str">
        <f t="shared" si="72"/>
        <v>Альянс</v>
      </c>
      <c r="C384" s="561" t="s">
        <v>695</v>
      </c>
      <c r="D384" s="905"/>
      <c r="E384" s="905"/>
      <c r="F384" s="933"/>
      <c r="G384" s="562" t="str">
        <f>IF(H384='Категорія витрат'!$B$2,'Категорія витрат'!$A$2,IF(H384='Категорія витрат'!$B$3,'Категорія витрат'!$A$3,IF(H384='Категорія витрат'!$B$4,'Категорія витрат'!$A$4,IF(H384='Категорія витрат'!$B$5,'Категорія витрат'!$A$5,IF(H384='Категорія витрат'!$B$6,'Категорія витрат'!$A$6,IF(H384='Категорія витрат'!$B$7,'Категорія витрат'!$A$7,IF(H384='Категорія витрат'!$B$8,'Категорія витрат'!$A$8,IF(H384='Категорія витрат'!$B$9,'Категорія витрат'!$A$9,IF(H384='Категорія витрат'!$B$10,'Категорія витрат'!$A$10,IF(H384='Категорія витрат'!$B$11,'Категорія витрат'!$A$11,IF(H384='Категорія витрат'!$B$12,'Категорія витрат'!$A$12,IF(H384='Категорія витрат'!$B$13,'Категорія витрат'!$A$13,IF(H384='Категорія витрат'!$B$14,'Категорія витрат'!$A$14,IF(H384='Категорія витрат'!$B$15,'Категорія витрат'!$A$15,IF(H384='Категорія витрат'!$B$16,'Категорія витрат'!$A$16,IF(H384='Категорія витрат'!$B$17,'Категорія витрат'!$A$17,IF(H384='Категорія витрат'!$B$18,'Категорія витрат'!$A$18,IF(H384='Категорія витрат'!$B$19,'Категорія витрат'!$A$19,IF(H384='Категорія витрат'!$B$20,'Категорія витрат'!$A$20,IF(H384='Категорія витрат'!$B$21,'Категорія витрат'!$A$21,IF(H384='Категорія витрат'!$B$22,'Категорія витрат'!$A$22,IF(H384='Категорія витрат'!$B$23,'Категорія витрат'!$A$23,IF(H384='Категорія витрат'!$B$24,'Категорія витрат'!$A$24,IF(H384='Категорія витрат'!$B$25,'Категорія витрат'!$A$25,IF(H384='Категорія витрат'!$B$26,'Категорія витрат'!$A$26,IF(H384='Категорія витрат'!$B$27,'Категорія витрат'!$A$27,IF(H384='Категорія витрат'!$B$28,'Категорія витрат'!$A$28,IF(H384='Категорія витрат'!$B$29,'Категорія витрат'!$A$29,IF(H384='Категорія витрат'!$B$30,'Категорія витрат'!$A$30,IF(H384='Категорія витрат'!$B$31,'Категорія витрат'!$A$31,""))))))))))))))))))))))))))))))</f>
        <v/>
      </c>
      <c r="H384" s="837"/>
      <c r="I384" s="568"/>
      <c r="J384" s="71"/>
      <c r="K384" s="166">
        <f t="shared" si="73"/>
        <v>0</v>
      </c>
      <c r="L384" s="563"/>
      <c r="M384" s="564"/>
      <c r="N384" s="71">
        <f t="shared" si="74"/>
        <v>0</v>
      </c>
      <c r="O384" s="835">
        <f>IF(I384='Категорія витрат'!$G$2,ROUND(N384*0.22,2),IF(I384='Категорія витрат'!$G$4,ROUND(N384*0.22,2),IF(I384='Категорія витрат'!$G$5,ROUND(N384*0.22,2),IF(I384='Категорія витрат'!$G$3,ROUND(N384*0.0841,2),0))))</f>
        <v>0</v>
      </c>
      <c r="P384" s="565">
        <f t="shared" si="75"/>
        <v>0</v>
      </c>
      <c r="Q384" s="567"/>
      <c r="R384" s="567"/>
      <c r="S384" s="567"/>
      <c r="T384" s="567"/>
      <c r="U384" s="567"/>
      <c r="V384" s="567"/>
      <c r="W384" s="567"/>
      <c r="X384" s="567"/>
      <c r="Y384" s="567"/>
      <c r="Z384" s="567"/>
      <c r="AA384" s="567"/>
      <c r="AB384" s="567"/>
      <c r="AC384" s="167">
        <f t="shared" si="64"/>
        <v>0</v>
      </c>
      <c r="AD384" s="167">
        <f t="shared" si="65"/>
        <v>0</v>
      </c>
      <c r="AE384" s="167">
        <f t="shared" si="66"/>
        <v>0</v>
      </c>
      <c r="AF384" s="167">
        <f t="shared" si="67"/>
        <v>0</v>
      </c>
      <c r="AG384" s="167">
        <f t="shared" si="68"/>
        <v>0</v>
      </c>
      <c r="AH384" s="167">
        <f t="shared" si="69"/>
        <v>0</v>
      </c>
      <c r="AI384" s="167">
        <f t="shared" si="70"/>
        <v>0</v>
      </c>
      <c r="AJ384" s="167">
        <f t="shared" si="71"/>
        <v>0</v>
      </c>
      <c r="AK384" s="567"/>
      <c r="AL384" s="567"/>
      <c r="AM384" s="168"/>
    </row>
    <row r="385" spans="1:39" s="169" customFormat="1" hidden="1">
      <c r="A385" s="20">
        <v>381</v>
      </c>
      <c r="B385" s="560" t="str">
        <f t="shared" si="72"/>
        <v>Альянс</v>
      </c>
      <c r="C385" s="561" t="s">
        <v>695</v>
      </c>
      <c r="D385" s="905"/>
      <c r="E385" s="905"/>
      <c r="F385" s="933"/>
      <c r="G385" s="562" t="str">
        <f>IF(H385='Категорія витрат'!$B$2,'Категорія витрат'!$A$2,IF(H385='Категорія витрат'!$B$3,'Категорія витрат'!$A$3,IF(H385='Категорія витрат'!$B$4,'Категорія витрат'!$A$4,IF(H385='Категорія витрат'!$B$5,'Категорія витрат'!$A$5,IF(H385='Категорія витрат'!$B$6,'Категорія витрат'!$A$6,IF(H385='Категорія витрат'!$B$7,'Категорія витрат'!$A$7,IF(H385='Категорія витрат'!$B$8,'Категорія витрат'!$A$8,IF(H385='Категорія витрат'!$B$9,'Категорія витрат'!$A$9,IF(H385='Категорія витрат'!$B$10,'Категорія витрат'!$A$10,IF(H385='Категорія витрат'!$B$11,'Категорія витрат'!$A$11,IF(H385='Категорія витрат'!$B$12,'Категорія витрат'!$A$12,IF(H385='Категорія витрат'!$B$13,'Категорія витрат'!$A$13,IF(H385='Категорія витрат'!$B$14,'Категорія витрат'!$A$14,IF(H385='Категорія витрат'!$B$15,'Категорія витрат'!$A$15,IF(H385='Категорія витрат'!$B$16,'Категорія витрат'!$A$16,IF(H385='Категорія витрат'!$B$17,'Категорія витрат'!$A$17,IF(H385='Категорія витрат'!$B$18,'Категорія витрат'!$A$18,IF(H385='Категорія витрат'!$B$19,'Категорія витрат'!$A$19,IF(H385='Категорія витрат'!$B$20,'Категорія витрат'!$A$20,IF(H385='Категорія витрат'!$B$21,'Категорія витрат'!$A$21,IF(H385='Категорія витрат'!$B$22,'Категорія витрат'!$A$22,IF(H385='Категорія витрат'!$B$23,'Категорія витрат'!$A$23,IF(H385='Категорія витрат'!$B$24,'Категорія витрат'!$A$24,IF(H385='Категорія витрат'!$B$25,'Категорія витрат'!$A$25,IF(H385='Категорія витрат'!$B$26,'Категорія витрат'!$A$26,IF(H385='Категорія витрат'!$B$27,'Категорія витрат'!$A$27,IF(H385='Категорія витрат'!$B$28,'Категорія витрат'!$A$28,IF(H385='Категорія витрат'!$B$29,'Категорія витрат'!$A$29,IF(H385='Категорія витрат'!$B$30,'Категорія витрат'!$A$30,IF(H385='Категорія витрат'!$B$31,'Категорія витрат'!$A$31,""))))))))))))))))))))))))))))))</f>
        <v/>
      </c>
      <c r="H385" s="837"/>
      <c r="I385" s="568"/>
      <c r="J385" s="71"/>
      <c r="K385" s="166">
        <f t="shared" si="73"/>
        <v>0</v>
      </c>
      <c r="L385" s="563"/>
      <c r="M385" s="564"/>
      <c r="N385" s="71">
        <f t="shared" si="74"/>
        <v>0</v>
      </c>
      <c r="O385" s="835">
        <f>IF(I385='Категорія витрат'!$G$2,ROUND(N385*0.22,2),IF(I385='Категорія витрат'!$G$4,ROUND(N385*0.22,2),IF(I385='Категорія витрат'!$G$5,ROUND(N385*0.22,2),IF(I385='Категорія витрат'!$G$3,ROUND(N385*0.0841,2),0))))</f>
        <v>0</v>
      </c>
      <c r="P385" s="565">
        <f t="shared" si="75"/>
        <v>0</v>
      </c>
      <c r="Q385" s="567"/>
      <c r="R385" s="567"/>
      <c r="S385" s="567"/>
      <c r="T385" s="567"/>
      <c r="U385" s="567"/>
      <c r="V385" s="567"/>
      <c r="W385" s="567"/>
      <c r="X385" s="567"/>
      <c r="Y385" s="567"/>
      <c r="Z385" s="567"/>
      <c r="AA385" s="567"/>
      <c r="AB385" s="567"/>
      <c r="AC385" s="167">
        <f t="shared" si="64"/>
        <v>0</v>
      </c>
      <c r="AD385" s="167">
        <f t="shared" si="65"/>
        <v>0</v>
      </c>
      <c r="AE385" s="167">
        <f t="shared" si="66"/>
        <v>0</v>
      </c>
      <c r="AF385" s="167">
        <f t="shared" si="67"/>
        <v>0</v>
      </c>
      <c r="AG385" s="167">
        <f t="shared" si="68"/>
        <v>0</v>
      </c>
      <c r="AH385" s="167">
        <f t="shared" si="69"/>
        <v>0</v>
      </c>
      <c r="AI385" s="167">
        <f t="shared" si="70"/>
        <v>0</v>
      </c>
      <c r="AJ385" s="167">
        <f t="shared" si="71"/>
        <v>0</v>
      </c>
      <c r="AK385" s="567"/>
      <c r="AL385" s="567"/>
      <c r="AM385" s="168"/>
    </row>
    <row r="386" spans="1:39" s="169" customFormat="1" hidden="1">
      <c r="A386" s="20">
        <v>382</v>
      </c>
      <c r="B386" s="560" t="str">
        <f t="shared" si="72"/>
        <v>Альянс</v>
      </c>
      <c r="C386" s="561" t="s">
        <v>695</v>
      </c>
      <c r="D386" s="905"/>
      <c r="E386" s="905"/>
      <c r="F386" s="933"/>
      <c r="G386" s="562" t="str">
        <f>IF(H386='Категорія витрат'!$B$2,'Категорія витрат'!$A$2,IF(H386='Категорія витрат'!$B$3,'Категорія витрат'!$A$3,IF(H386='Категорія витрат'!$B$4,'Категорія витрат'!$A$4,IF(H386='Категорія витрат'!$B$5,'Категорія витрат'!$A$5,IF(H386='Категорія витрат'!$B$6,'Категорія витрат'!$A$6,IF(H386='Категорія витрат'!$B$7,'Категорія витрат'!$A$7,IF(H386='Категорія витрат'!$B$8,'Категорія витрат'!$A$8,IF(H386='Категорія витрат'!$B$9,'Категорія витрат'!$A$9,IF(H386='Категорія витрат'!$B$10,'Категорія витрат'!$A$10,IF(H386='Категорія витрат'!$B$11,'Категорія витрат'!$A$11,IF(H386='Категорія витрат'!$B$12,'Категорія витрат'!$A$12,IF(H386='Категорія витрат'!$B$13,'Категорія витрат'!$A$13,IF(H386='Категорія витрат'!$B$14,'Категорія витрат'!$A$14,IF(H386='Категорія витрат'!$B$15,'Категорія витрат'!$A$15,IF(H386='Категорія витрат'!$B$16,'Категорія витрат'!$A$16,IF(H386='Категорія витрат'!$B$17,'Категорія витрат'!$A$17,IF(H386='Категорія витрат'!$B$18,'Категорія витрат'!$A$18,IF(H386='Категорія витрат'!$B$19,'Категорія витрат'!$A$19,IF(H386='Категорія витрат'!$B$20,'Категорія витрат'!$A$20,IF(H386='Категорія витрат'!$B$21,'Категорія витрат'!$A$21,IF(H386='Категорія витрат'!$B$22,'Категорія витрат'!$A$22,IF(H386='Категорія витрат'!$B$23,'Категорія витрат'!$A$23,IF(H386='Категорія витрат'!$B$24,'Категорія витрат'!$A$24,IF(H386='Категорія витрат'!$B$25,'Категорія витрат'!$A$25,IF(H386='Категорія витрат'!$B$26,'Категорія витрат'!$A$26,IF(H386='Категорія витрат'!$B$27,'Категорія витрат'!$A$27,IF(H386='Категорія витрат'!$B$28,'Категорія витрат'!$A$28,IF(H386='Категорія витрат'!$B$29,'Категорія витрат'!$A$29,IF(H386='Категорія витрат'!$B$30,'Категорія витрат'!$A$30,IF(H386='Категорія витрат'!$B$31,'Категорія витрат'!$A$31,""))))))))))))))))))))))))))))))</f>
        <v/>
      </c>
      <c r="H386" s="837"/>
      <c r="I386" s="568"/>
      <c r="J386" s="71"/>
      <c r="K386" s="166">
        <f t="shared" si="73"/>
        <v>0</v>
      </c>
      <c r="L386" s="563"/>
      <c r="M386" s="564"/>
      <c r="N386" s="71">
        <f t="shared" si="74"/>
        <v>0</v>
      </c>
      <c r="O386" s="835">
        <f>IF(I386='Категорія витрат'!$G$2,ROUND(N386*0.22,2),IF(I386='Категорія витрат'!$G$4,ROUND(N386*0.22,2),IF(I386='Категорія витрат'!$G$5,ROUND(N386*0.22,2),IF(I386='Категорія витрат'!$G$3,ROUND(N386*0.0841,2),0))))</f>
        <v>0</v>
      </c>
      <c r="P386" s="565">
        <f t="shared" si="75"/>
        <v>0</v>
      </c>
      <c r="Q386" s="567"/>
      <c r="R386" s="567"/>
      <c r="S386" s="567"/>
      <c r="T386" s="567"/>
      <c r="U386" s="567"/>
      <c r="V386" s="567"/>
      <c r="W386" s="567"/>
      <c r="X386" s="567"/>
      <c r="Y386" s="567"/>
      <c r="Z386" s="567"/>
      <c r="AA386" s="567"/>
      <c r="AB386" s="567"/>
      <c r="AC386" s="167">
        <f t="shared" si="64"/>
        <v>0</v>
      </c>
      <c r="AD386" s="167">
        <f t="shared" si="65"/>
        <v>0</v>
      </c>
      <c r="AE386" s="167">
        <f t="shared" si="66"/>
        <v>0</v>
      </c>
      <c r="AF386" s="167">
        <f t="shared" si="67"/>
        <v>0</v>
      </c>
      <c r="AG386" s="167">
        <f t="shared" si="68"/>
        <v>0</v>
      </c>
      <c r="AH386" s="167">
        <f t="shared" si="69"/>
        <v>0</v>
      </c>
      <c r="AI386" s="167">
        <f t="shared" si="70"/>
        <v>0</v>
      </c>
      <c r="AJ386" s="167">
        <f t="shared" si="71"/>
        <v>0</v>
      </c>
      <c r="AK386" s="567"/>
      <c r="AL386" s="567"/>
      <c r="AM386" s="168"/>
    </row>
    <row r="387" spans="1:39" s="169" customFormat="1" hidden="1">
      <c r="A387" s="20">
        <v>383</v>
      </c>
      <c r="B387" s="560" t="str">
        <f t="shared" si="72"/>
        <v>Альянс</v>
      </c>
      <c r="C387" s="561" t="s">
        <v>695</v>
      </c>
      <c r="D387" s="905"/>
      <c r="E387" s="905"/>
      <c r="F387" s="933"/>
      <c r="G387" s="562" t="str">
        <f>IF(H387='Категорія витрат'!$B$2,'Категорія витрат'!$A$2,IF(H387='Категорія витрат'!$B$3,'Категорія витрат'!$A$3,IF(H387='Категорія витрат'!$B$4,'Категорія витрат'!$A$4,IF(H387='Категорія витрат'!$B$5,'Категорія витрат'!$A$5,IF(H387='Категорія витрат'!$B$6,'Категорія витрат'!$A$6,IF(H387='Категорія витрат'!$B$7,'Категорія витрат'!$A$7,IF(H387='Категорія витрат'!$B$8,'Категорія витрат'!$A$8,IF(H387='Категорія витрат'!$B$9,'Категорія витрат'!$A$9,IF(H387='Категорія витрат'!$B$10,'Категорія витрат'!$A$10,IF(H387='Категорія витрат'!$B$11,'Категорія витрат'!$A$11,IF(H387='Категорія витрат'!$B$12,'Категорія витрат'!$A$12,IF(H387='Категорія витрат'!$B$13,'Категорія витрат'!$A$13,IF(H387='Категорія витрат'!$B$14,'Категорія витрат'!$A$14,IF(H387='Категорія витрат'!$B$15,'Категорія витрат'!$A$15,IF(H387='Категорія витрат'!$B$16,'Категорія витрат'!$A$16,IF(H387='Категорія витрат'!$B$17,'Категорія витрат'!$A$17,IF(H387='Категорія витрат'!$B$18,'Категорія витрат'!$A$18,IF(H387='Категорія витрат'!$B$19,'Категорія витрат'!$A$19,IF(H387='Категорія витрат'!$B$20,'Категорія витрат'!$A$20,IF(H387='Категорія витрат'!$B$21,'Категорія витрат'!$A$21,IF(H387='Категорія витрат'!$B$22,'Категорія витрат'!$A$22,IF(H387='Категорія витрат'!$B$23,'Категорія витрат'!$A$23,IF(H387='Категорія витрат'!$B$24,'Категорія витрат'!$A$24,IF(H387='Категорія витрат'!$B$25,'Категорія витрат'!$A$25,IF(H387='Категорія витрат'!$B$26,'Категорія витрат'!$A$26,IF(H387='Категорія витрат'!$B$27,'Категорія витрат'!$A$27,IF(H387='Категорія витрат'!$B$28,'Категорія витрат'!$A$28,IF(H387='Категорія витрат'!$B$29,'Категорія витрат'!$A$29,IF(H387='Категорія витрат'!$B$30,'Категорія витрат'!$A$30,IF(H387='Категорія витрат'!$B$31,'Категорія витрат'!$A$31,""))))))))))))))))))))))))))))))</f>
        <v/>
      </c>
      <c r="H387" s="837"/>
      <c r="I387" s="568"/>
      <c r="J387" s="71"/>
      <c r="K387" s="166">
        <f t="shared" si="73"/>
        <v>0</v>
      </c>
      <c r="L387" s="563"/>
      <c r="M387" s="564"/>
      <c r="N387" s="71">
        <f t="shared" si="74"/>
        <v>0</v>
      </c>
      <c r="O387" s="835">
        <f>IF(I387='Категорія витрат'!$G$2,ROUND(N387*0.22,2),IF(I387='Категорія витрат'!$G$4,ROUND(N387*0.22,2),IF(I387='Категорія витрат'!$G$5,ROUND(N387*0.22,2),IF(I387='Категорія витрат'!$G$3,ROUND(N387*0.0841,2),0))))</f>
        <v>0</v>
      </c>
      <c r="P387" s="565">
        <f t="shared" si="75"/>
        <v>0</v>
      </c>
      <c r="Q387" s="567"/>
      <c r="R387" s="567"/>
      <c r="S387" s="567"/>
      <c r="T387" s="567"/>
      <c r="U387" s="567"/>
      <c r="V387" s="567"/>
      <c r="W387" s="567"/>
      <c r="X387" s="567"/>
      <c r="Y387" s="567"/>
      <c r="Z387" s="567"/>
      <c r="AA387" s="567"/>
      <c r="AB387" s="567"/>
      <c r="AC387" s="167">
        <f t="shared" si="64"/>
        <v>0</v>
      </c>
      <c r="AD387" s="167">
        <f t="shared" si="65"/>
        <v>0</v>
      </c>
      <c r="AE387" s="167">
        <f t="shared" si="66"/>
        <v>0</v>
      </c>
      <c r="AF387" s="167">
        <f t="shared" si="67"/>
        <v>0</v>
      </c>
      <c r="AG387" s="167">
        <f t="shared" si="68"/>
        <v>0</v>
      </c>
      <c r="AH387" s="167">
        <f t="shared" si="69"/>
        <v>0</v>
      </c>
      <c r="AI387" s="167">
        <f t="shared" si="70"/>
        <v>0</v>
      </c>
      <c r="AJ387" s="167">
        <f t="shared" si="71"/>
        <v>0</v>
      </c>
      <c r="AK387" s="567"/>
      <c r="AL387" s="567"/>
      <c r="AM387" s="168"/>
    </row>
    <row r="388" spans="1:39" s="169" customFormat="1" hidden="1">
      <c r="A388" s="20">
        <v>384</v>
      </c>
      <c r="B388" s="560" t="str">
        <f t="shared" si="72"/>
        <v>Альянс</v>
      </c>
      <c r="C388" s="561" t="s">
        <v>695</v>
      </c>
      <c r="D388" s="905"/>
      <c r="E388" s="905"/>
      <c r="F388" s="933"/>
      <c r="G388" s="562" t="str">
        <f>IF(H388='Категорія витрат'!$B$2,'Категорія витрат'!$A$2,IF(H388='Категорія витрат'!$B$3,'Категорія витрат'!$A$3,IF(H388='Категорія витрат'!$B$4,'Категорія витрат'!$A$4,IF(H388='Категорія витрат'!$B$5,'Категорія витрат'!$A$5,IF(H388='Категорія витрат'!$B$6,'Категорія витрат'!$A$6,IF(H388='Категорія витрат'!$B$7,'Категорія витрат'!$A$7,IF(H388='Категорія витрат'!$B$8,'Категорія витрат'!$A$8,IF(H388='Категорія витрат'!$B$9,'Категорія витрат'!$A$9,IF(H388='Категорія витрат'!$B$10,'Категорія витрат'!$A$10,IF(H388='Категорія витрат'!$B$11,'Категорія витрат'!$A$11,IF(H388='Категорія витрат'!$B$12,'Категорія витрат'!$A$12,IF(H388='Категорія витрат'!$B$13,'Категорія витрат'!$A$13,IF(H388='Категорія витрат'!$B$14,'Категорія витрат'!$A$14,IF(H388='Категорія витрат'!$B$15,'Категорія витрат'!$A$15,IF(H388='Категорія витрат'!$B$16,'Категорія витрат'!$A$16,IF(H388='Категорія витрат'!$B$17,'Категорія витрат'!$A$17,IF(H388='Категорія витрат'!$B$18,'Категорія витрат'!$A$18,IF(H388='Категорія витрат'!$B$19,'Категорія витрат'!$A$19,IF(H388='Категорія витрат'!$B$20,'Категорія витрат'!$A$20,IF(H388='Категорія витрат'!$B$21,'Категорія витрат'!$A$21,IF(H388='Категорія витрат'!$B$22,'Категорія витрат'!$A$22,IF(H388='Категорія витрат'!$B$23,'Категорія витрат'!$A$23,IF(H388='Категорія витрат'!$B$24,'Категорія витрат'!$A$24,IF(H388='Категорія витрат'!$B$25,'Категорія витрат'!$A$25,IF(H388='Категорія витрат'!$B$26,'Категорія витрат'!$A$26,IF(H388='Категорія витрат'!$B$27,'Категорія витрат'!$A$27,IF(H388='Категорія витрат'!$B$28,'Категорія витрат'!$A$28,IF(H388='Категорія витрат'!$B$29,'Категорія витрат'!$A$29,IF(H388='Категорія витрат'!$B$30,'Категорія витрат'!$A$30,IF(H388='Категорія витрат'!$B$31,'Категорія витрат'!$A$31,""))))))))))))))))))))))))))))))</f>
        <v/>
      </c>
      <c r="H388" s="837"/>
      <c r="I388" s="568"/>
      <c r="J388" s="71"/>
      <c r="K388" s="166">
        <f t="shared" si="73"/>
        <v>0</v>
      </c>
      <c r="L388" s="563"/>
      <c r="M388" s="564"/>
      <c r="N388" s="71">
        <f t="shared" si="74"/>
        <v>0</v>
      </c>
      <c r="O388" s="835">
        <f>IF(I388='Категорія витрат'!$G$2,ROUND(N388*0.22,2),IF(I388='Категорія витрат'!$G$4,ROUND(N388*0.22,2),IF(I388='Категорія витрат'!$G$5,ROUND(N388*0.22,2),IF(I388='Категорія витрат'!$G$3,ROUND(N388*0.0841,2),0))))</f>
        <v>0</v>
      </c>
      <c r="P388" s="565">
        <f t="shared" si="75"/>
        <v>0</v>
      </c>
      <c r="Q388" s="567"/>
      <c r="R388" s="567"/>
      <c r="S388" s="567"/>
      <c r="T388" s="567"/>
      <c r="U388" s="567"/>
      <c r="V388" s="567"/>
      <c r="W388" s="567"/>
      <c r="X388" s="567"/>
      <c r="Y388" s="567"/>
      <c r="Z388" s="567"/>
      <c r="AA388" s="567"/>
      <c r="AB388" s="567"/>
      <c r="AC388" s="167">
        <f t="shared" si="64"/>
        <v>0</v>
      </c>
      <c r="AD388" s="167">
        <f t="shared" si="65"/>
        <v>0</v>
      </c>
      <c r="AE388" s="167">
        <f t="shared" si="66"/>
        <v>0</v>
      </c>
      <c r="AF388" s="167">
        <f t="shared" si="67"/>
        <v>0</v>
      </c>
      <c r="AG388" s="167">
        <f t="shared" si="68"/>
        <v>0</v>
      </c>
      <c r="AH388" s="167">
        <f t="shared" si="69"/>
        <v>0</v>
      </c>
      <c r="AI388" s="167">
        <f t="shared" si="70"/>
        <v>0</v>
      </c>
      <c r="AJ388" s="167">
        <f t="shared" si="71"/>
        <v>0</v>
      </c>
      <c r="AK388" s="567"/>
      <c r="AL388" s="567"/>
      <c r="AM388" s="168"/>
    </row>
    <row r="389" spans="1:39" s="169" customFormat="1" hidden="1">
      <c r="A389" s="20">
        <v>385</v>
      </c>
      <c r="B389" s="560" t="str">
        <f t="shared" si="72"/>
        <v>Альянс</v>
      </c>
      <c r="C389" s="561" t="s">
        <v>695</v>
      </c>
      <c r="D389" s="905"/>
      <c r="E389" s="905"/>
      <c r="F389" s="933"/>
      <c r="G389" s="562" t="str">
        <f>IF(H389='Категорія витрат'!$B$2,'Категорія витрат'!$A$2,IF(H389='Категорія витрат'!$B$3,'Категорія витрат'!$A$3,IF(H389='Категорія витрат'!$B$4,'Категорія витрат'!$A$4,IF(H389='Категорія витрат'!$B$5,'Категорія витрат'!$A$5,IF(H389='Категорія витрат'!$B$6,'Категорія витрат'!$A$6,IF(H389='Категорія витрат'!$B$7,'Категорія витрат'!$A$7,IF(H389='Категорія витрат'!$B$8,'Категорія витрат'!$A$8,IF(H389='Категорія витрат'!$B$9,'Категорія витрат'!$A$9,IF(H389='Категорія витрат'!$B$10,'Категорія витрат'!$A$10,IF(H389='Категорія витрат'!$B$11,'Категорія витрат'!$A$11,IF(H389='Категорія витрат'!$B$12,'Категорія витрат'!$A$12,IF(H389='Категорія витрат'!$B$13,'Категорія витрат'!$A$13,IF(H389='Категорія витрат'!$B$14,'Категорія витрат'!$A$14,IF(H389='Категорія витрат'!$B$15,'Категорія витрат'!$A$15,IF(H389='Категорія витрат'!$B$16,'Категорія витрат'!$A$16,IF(H389='Категорія витрат'!$B$17,'Категорія витрат'!$A$17,IF(H389='Категорія витрат'!$B$18,'Категорія витрат'!$A$18,IF(H389='Категорія витрат'!$B$19,'Категорія витрат'!$A$19,IF(H389='Категорія витрат'!$B$20,'Категорія витрат'!$A$20,IF(H389='Категорія витрат'!$B$21,'Категорія витрат'!$A$21,IF(H389='Категорія витрат'!$B$22,'Категорія витрат'!$A$22,IF(H389='Категорія витрат'!$B$23,'Категорія витрат'!$A$23,IF(H389='Категорія витрат'!$B$24,'Категорія витрат'!$A$24,IF(H389='Категорія витрат'!$B$25,'Категорія витрат'!$A$25,IF(H389='Категорія витрат'!$B$26,'Категорія витрат'!$A$26,IF(H389='Категорія витрат'!$B$27,'Категорія витрат'!$A$27,IF(H389='Категорія витрат'!$B$28,'Категорія витрат'!$A$28,IF(H389='Категорія витрат'!$B$29,'Категорія витрат'!$A$29,IF(H389='Категорія витрат'!$B$30,'Категорія витрат'!$A$30,IF(H389='Категорія витрат'!$B$31,'Категорія витрат'!$A$31,""))))))))))))))))))))))))))))))</f>
        <v/>
      </c>
      <c r="H389" s="837"/>
      <c r="I389" s="568"/>
      <c r="J389" s="71"/>
      <c r="K389" s="166">
        <f t="shared" si="73"/>
        <v>0</v>
      </c>
      <c r="L389" s="563"/>
      <c r="M389" s="564"/>
      <c r="N389" s="71">
        <f t="shared" si="74"/>
        <v>0</v>
      </c>
      <c r="O389" s="835">
        <f>IF(I389='Категорія витрат'!$G$2,ROUND(N389*0.22,2),IF(I389='Категорія витрат'!$G$4,ROUND(N389*0.22,2),IF(I389='Категорія витрат'!$G$5,ROUND(N389*0.22,2),IF(I389='Категорія витрат'!$G$3,ROUND(N389*0.0841,2),0))))</f>
        <v>0</v>
      </c>
      <c r="P389" s="565">
        <f t="shared" si="75"/>
        <v>0</v>
      </c>
      <c r="Q389" s="567"/>
      <c r="R389" s="567"/>
      <c r="S389" s="567"/>
      <c r="T389" s="567"/>
      <c r="U389" s="567"/>
      <c r="V389" s="567"/>
      <c r="W389" s="567"/>
      <c r="X389" s="567"/>
      <c r="Y389" s="567"/>
      <c r="Z389" s="567"/>
      <c r="AA389" s="567"/>
      <c r="AB389" s="567"/>
      <c r="AC389" s="167">
        <f t="shared" ref="AC389:AC447" si="76">(N389+O389)*AG389</f>
        <v>0</v>
      </c>
      <c r="AD389" s="167">
        <f t="shared" ref="AD389:AD447" si="77">(N389+O389)*AH389</f>
        <v>0</v>
      </c>
      <c r="AE389" s="167">
        <f t="shared" ref="AE389:AE447" si="78">(N389+O389)*AI389</f>
        <v>0</v>
      </c>
      <c r="AF389" s="167">
        <f t="shared" ref="AF389:AF447" si="79">(N389+O389)*AJ389</f>
        <v>0</v>
      </c>
      <c r="AG389" s="167">
        <f t="shared" ref="AG389:AG447" si="80">Q389+R389+S389</f>
        <v>0</v>
      </c>
      <c r="AH389" s="167">
        <f t="shared" ref="AH389:AH447" si="81">T389+U389+V389</f>
        <v>0</v>
      </c>
      <c r="AI389" s="167">
        <f t="shared" ref="AI389:AI447" si="82">W389+X389+Y389</f>
        <v>0</v>
      </c>
      <c r="AJ389" s="167">
        <f t="shared" ref="AJ389:AJ447" si="83">Z389+AA389+AB389</f>
        <v>0</v>
      </c>
      <c r="AK389" s="567"/>
      <c r="AL389" s="567"/>
      <c r="AM389" s="168"/>
    </row>
    <row r="390" spans="1:39" s="169" customFormat="1" hidden="1">
      <c r="A390" s="20">
        <v>386</v>
      </c>
      <c r="B390" s="560" t="str">
        <f t="shared" si="72"/>
        <v>Альянс</v>
      </c>
      <c r="C390" s="561" t="s">
        <v>695</v>
      </c>
      <c r="D390" s="905"/>
      <c r="E390" s="905"/>
      <c r="F390" s="933"/>
      <c r="G390" s="562" t="str">
        <f>IF(H390='Категорія витрат'!$B$2,'Категорія витрат'!$A$2,IF(H390='Категорія витрат'!$B$3,'Категорія витрат'!$A$3,IF(H390='Категорія витрат'!$B$4,'Категорія витрат'!$A$4,IF(H390='Категорія витрат'!$B$5,'Категорія витрат'!$A$5,IF(H390='Категорія витрат'!$B$6,'Категорія витрат'!$A$6,IF(H390='Категорія витрат'!$B$7,'Категорія витрат'!$A$7,IF(H390='Категорія витрат'!$B$8,'Категорія витрат'!$A$8,IF(H390='Категорія витрат'!$B$9,'Категорія витрат'!$A$9,IF(H390='Категорія витрат'!$B$10,'Категорія витрат'!$A$10,IF(H390='Категорія витрат'!$B$11,'Категорія витрат'!$A$11,IF(H390='Категорія витрат'!$B$12,'Категорія витрат'!$A$12,IF(H390='Категорія витрат'!$B$13,'Категорія витрат'!$A$13,IF(H390='Категорія витрат'!$B$14,'Категорія витрат'!$A$14,IF(H390='Категорія витрат'!$B$15,'Категорія витрат'!$A$15,IF(H390='Категорія витрат'!$B$16,'Категорія витрат'!$A$16,IF(H390='Категорія витрат'!$B$17,'Категорія витрат'!$A$17,IF(H390='Категорія витрат'!$B$18,'Категорія витрат'!$A$18,IF(H390='Категорія витрат'!$B$19,'Категорія витрат'!$A$19,IF(H390='Категорія витрат'!$B$20,'Категорія витрат'!$A$20,IF(H390='Категорія витрат'!$B$21,'Категорія витрат'!$A$21,IF(H390='Категорія витрат'!$B$22,'Категорія витрат'!$A$22,IF(H390='Категорія витрат'!$B$23,'Категорія витрат'!$A$23,IF(H390='Категорія витрат'!$B$24,'Категорія витрат'!$A$24,IF(H390='Категорія витрат'!$B$25,'Категорія витрат'!$A$25,IF(H390='Категорія витрат'!$B$26,'Категорія витрат'!$A$26,IF(H390='Категорія витрат'!$B$27,'Категорія витрат'!$A$27,IF(H390='Категорія витрат'!$B$28,'Категорія витрат'!$A$28,IF(H390='Категорія витрат'!$B$29,'Категорія витрат'!$A$29,IF(H390='Категорія витрат'!$B$30,'Категорія витрат'!$A$30,IF(H390='Категорія витрат'!$B$31,'Категорія витрат'!$A$31,""))))))))))))))))))))))))))))))</f>
        <v/>
      </c>
      <c r="H390" s="837"/>
      <c r="I390" s="568"/>
      <c r="J390" s="71"/>
      <c r="K390" s="166">
        <f t="shared" si="73"/>
        <v>0</v>
      </c>
      <c r="L390" s="563"/>
      <c r="M390" s="564"/>
      <c r="N390" s="71">
        <f t="shared" si="74"/>
        <v>0</v>
      </c>
      <c r="O390" s="835">
        <f>IF(I390='Категорія витрат'!$G$2,ROUND(N390*0.22,2),IF(I390='Категорія витрат'!$G$4,ROUND(N390*0.22,2),IF(I390='Категорія витрат'!$G$5,ROUND(N390*0.22,2),IF(I390='Категорія витрат'!$G$3,ROUND(N390*0.0841,2),0))))</f>
        <v>0</v>
      </c>
      <c r="P390" s="565">
        <f t="shared" si="75"/>
        <v>0</v>
      </c>
      <c r="Q390" s="567"/>
      <c r="R390" s="567"/>
      <c r="S390" s="567"/>
      <c r="T390" s="567"/>
      <c r="U390" s="567"/>
      <c r="V390" s="567"/>
      <c r="W390" s="567"/>
      <c r="X390" s="567"/>
      <c r="Y390" s="567"/>
      <c r="Z390" s="567"/>
      <c r="AA390" s="567"/>
      <c r="AB390" s="567"/>
      <c r="AC390" s="167">
        <f t="shared" si="76"/>
        <v>0</v>
      </c>
      <c r="AD390" s="167">
        <f t="shared" si="77"/>
        <v>0</v>
      </c>
      <c r="AE390" s="167">
        <f t="shared" si="78"/>
        <v>0</v>
      </c>
      <c r="AF390" s="167">
        <f t="shared" si="79"/>
        <v>0</v>
      </c>
      <c r="AG390" s="167">
        <f t="shared" si="80"/>
        <v>0</v>
      </c>
      <c r="AH390" s="167">
        <f t="shared" si="81"/>
        <v>0</v>
      </c>
      <c r="AI390" s="167">
        <f t="shared" si="82"/>
        <v>0</v>
      </c>
      <c r="AJ390" s="167">
        <f t="shared" si="83"/>
        <v>0</v>
      </c>
      <c r="AK390" s="567"/>
      <c r="AL390" s="567"/>
      <c r="AM390" s="168"/>
    </row>
    <row r="391" spans="1:39" s="169" customFormat="1" hidden="1">
      <c r="A391" s="20">
        <v>387</v>
      </c>
      <c r="B391" s="560" t="str">
        <f t="shared" si="72"/>
        <v>Альянс</v>
      </c>
      <c r="C391" s="561" t="s">
        <v>695</v>
      </c>
      <c r="D391" s="905"/>
      <c r="E391" s="905"/>
      <c r="F391" s="933"/>
      <c r="G391" s="562" t="str">
        <f>IF(H391='Категорія витрат'!$B$2,'Категорія витрат'!$A$2,IF(H391='Категорія витрат'!$B$3,'Категорія витрат'!$A$3,IF(H391='Категорія витрат'!$B$4,'Категорія витрат'!$A$4,IF(H391='Категорія витрат'!$B$5,'Категорія витрат'!$A$5,IF(H391='Категорія витрат'!$B$6,'Категорія витрат'!$A$6,IF(H391='Категорія витрат'!$B$7,'Категорія витрат'!$A$7,IF(H391='Категорія витрат'!$B$8,'Категорія витрат'!$A$8,IF(H391='Категорія витрат'!$B$9,'Категорія витрат'!$A$9,IF(H391='Категорія витрат'!$B$10,'Категорія витрат'!$A$10,IF(H391='Категорія витрат'!$B$11,'Категорія витрат'!$A$11,IF(H391='Категорія витрат'!$B$12,'Категорія витрат'!$A$12,IF(H391='Категорія витрат'!$B$13,'Категорія витрат'!$A$13,IF(H391='Категорія витрат'!$B$14,'Категорія витрат'!$A$14,IF(H391='Категорія витрат'!$B$15,'Категорія витрат'!$A$15,IF(H391='Категорія витрат'!$B$16,'Категорія витрат'!$A$16,IF(H391='Категорія витрат'!$B$17,'Категорія витрат'!$A$17,IF(H391='Категорія витрат'!$B$18,'Категорія витрат'!$A$18,IF(H391='Категорія витрат'!$B$19,'Категорія витрат'!$A$19,IF(H391='Категорія витрат'!$B$20,'Категорія витрат'!$A$20,IF(H391='Категорія витрат'!$B$21,'Категорія витрат'!$A$21,IF(H391='Категорія витрат'!$B$22,'Категорія витрат'!$A$22,IF(H391='Категорія витрат'!$B$23,'Категорія витрат'!$A$23,IF(H391='Категорія витрат'!$B$24,'Категорія витрат'!$A$24,IF(H391='Категорія витрат'!$B$25,'Категорія витрат'!$A$25,IF(H391='Категорія витрат'!$B$26,'Категорія витрат'!$A$26,IF(H391='Категорія витрат'!$B$27,'Категорія витрат'!$A$27,IF(H391='Категорія витрат'!$B$28,'Категорія витрат'!$A$28,IF(H391='Категорія витрат'!$B$29,'Категорія витрат'!$A$29,IF(H391='Категорія витрат'!$B$30,'Категорія витрат'!$A$30,IF(H391='Категорія витрат'!$B$31,'Категорія витрат'!$A$31,""))))))))))))))))))))))))))))))</f>
        <v/>
      </c>
      <c r="H391" s="837"/>
      <c r="I391" s="568"/>
      <c r="J391" s="71"/>
      <c r="K391" s="166">
        <f t="shared" si="73"/>
        <v>0</v>
      </c>
      <c r="L391" s="563"/>
      <c r="M391" s="564"/>
      <c r="N391" s="71">
        <f t="shared" si="74"/>
        <v>0</v>
      </c>
      <c r="O391" s="835">
        <f>IF(I391='Категорія витрат'!$G$2,ROUND(N391*0.22,2),IF(I391='Категорія витрат'!$G$4,ROUND(N391*0.22,2),IF(I391='Категорія витрат'!$G$5,ROUND(N391*0.22,2),IF(I391='Категорія витрат'!$G$3,ROUND(N391*0.0841,2),0))))</f>
        <v>0</v>
      </c>
      <c r="P391" s="565">
        <f t="shared" si="75"/>
        <v>0</v>
      </c>
      <c r="Q391" s="567"/>
      <c r="R391" s="567"/>
      <c r="S391" s="567"/>
      <c r="T391" s="567"/>
      <c r="U391" s="567"/>
      <c r="V391" s="567"/>
      <c r="W391" s="567"/>
      <c r="X391" s="567"/>
      <c r="Y391" s="567"/>
      <c r="Z391" s="567"/>
      <c r="AA391" s="567"/>
      <c r="AB391" s="567"/>
      <c r="AC391" s="167">
        <f t="shared" si="76"/>
        <v>0</v>
      </c>
      <c r="AD391" s="167">
        <f t="shared" si="77"/>
        <v>0</v>
      </c>
      <c r="AE391" s="167">
        <f t="shared" si="78"/>
        <v>0</v>
      </c>
      <c r="AF391" s="167">
        <f t="shared" si="79"/>
        <v>0</v>
      </c>
      <c r="AG391" s="167">
        <f t="shared" si="80"/>
        <v>0</v>
      </c>
      <c r="AH391" s="167">
        <f t="shared" si="81"/>
        <v>0</v>
      </c>
      <c r="AI391" s="167">
        <f t="shared" si="82"/>
        <v>0</v>
      </c>
      <c r="AJ391" s="167">
        <f t="shared" si="83"/>
        <v>0</v>
      </c>
      <c r="AK391" s="567"/>
      <c r="AL391" s="567"/>
      <c r="AM391" s="168"/>
    </row>
    <row r="392" spans="1:39" s="169" customFormat="1" hidden="1">
      <c r="A392" s="20">
        <v>388</v>
      </c>
      <c r="B392" s="560" t="str">
        <f t="shared" si="72"/>
        <v>Альянс</v>
      </c>
      <c r="C392" s="561" t="s">
        <v>695</v>
      </c>
      <c r="D392" s="905"/>
      <c r="E392" s="905"/>
      <c r="F392" s="933"/>
      <c r="G392" s="562" t="str">
        <f>IF(H392='Категорія витрат'!$B$2,'Категорія витрат'!$A$2,IF(H392='Категорія витрат'!$B$3,'Категорія витрат'!$A$3,IF(H392='Категорія витрат'!$B$4,'Категорія витрат'!$A$4,IF(H392='Категорія витрат'!$B$5,'Категорія витрат'!$A$5,IF(H392='Категорія витрат'!$B$6,'Категорія витрат'!$A$6,IF(H392='Категорія витрат'!$B$7,'Категорія витрат'!$A$7,IF(H392='Категорія витрат'!$B$8,'Категорія витрат'!$A$8,IF(H392='Категорія витрат'!$B$9,'Категорія витрат'!$A$9,IF(H392='Категорія витрат'!$B$10,'Категорія витрат'!$A$10,IF(H392='Категорія витрат'!$B$11,'Категорія витрат'!$A$11,IF(H392='Категорія витрат'!$B$12,'Категорія витрат'!$A$12,IF(H392='Категорія витрат'!$B$13,'Категорія витрат'!$A$13,IF(H392='Категорія витрат'!$B$14,'Категорія витрат'!$A$14,IF(H392='Категорія витрат'!$B$15,'Категорія витрат'!$A$15,IF(H392='Категорія витрат'!$B$16,'Категорія витрат'!$A$16,IF(H392='Категорія витрат'!$B$17,'Категорія витрат'!$A$17,IF(H392='Категорія витрат'!$B$18,'Категорія витрат'!$A$18,IF(H392='Категорія витрат'!$B$19,'Категорія витрат'!$A$19,IF(H392='Категорія витрат'!$B$20,'Категорія витрат'!$A$20,IF(H392='Категорія витрат'!$B$21,'Категорія витрат'!$A$21,IF(H392='Категорія витрат'!$B$22,'Категорія витрат'!$A$22,IF(H392='Категорія витрат'!$B$23,'Категорія витрат'!$A$23,IF(H392='Категорія витрат'!$B$24,'Категорія витрат'!$A$24,IF(H392='Категорія витрат'!$B$25,'Категорія витрат'!$A$25,IF(H392='Категорія витрат'!$B$26,'Категорія витрат'!$A$26,IF(H392='Категорія витрат'!$B$27,'Категорія витрат'!$A$27,IF(H392='Категорія витрат'!$B$28,'Категорія витрат'!$A$28,IF(H392='Категорія витрат'!$B$29,'Категорія витрат'!$A$29,IF(H392='Категорія витрат'!$B$30,'Категорія витрат'!$A$30,IF(H392='Категорія витрат'!$B$31,'Категорія витрат'!$A$31,""))))))))))))))))))))))))))))))</f>
        <v/>
      </c>
      <c r="H392" s="837"/>
      <c r="I392" s="568"/>
      <c r="J392" s="71"/>
      <c r="K392" s="166">
        <f t="shared" si="73"/>
        <v>0</v>
      </c>
      <c r="L392" s="563"/>
      <c r="M392" s="564"/>
      <c r="N392" s="71">
        <f t="shared" si="74"/>
        <v>0</v>
      </c>
      <c r="O392" s="835">
        <f>IF(I392='Категорія витрат'!$G$2,ROUND(N392*0.22,2),IF(I392='Категорія витрат'!$G$4,ROUND(N392*0.22,2),IF(I392='Категорія витрат'!$G$5,ROUND(N392*0.22,2),IF(I392='Категорія витрат'!$G$3,ROUND(N392*0.0841,2),0))))</f>
        <v>0</v>
      </c>
      <c r="P392" s="565">
        <f t="shared" si="75"/>
        <v>0</v>
      </c>
      <c r="Q392" s="567"/>
      <c r="R392" s="567"/>
      <c r="S392" s="567"/>
      <c r="T392" s="567"/>
      <c r="U392" s="567"/>
      <c r="V392" s="567"/>
      <c r="W392" s="567"/>
      <c r="X392" s="567"/>
      <c r="Y392" s="567"/>
      <c r="Z392" s="567"/>
      <c r="AA392" s="567"/>
      <c r="AB392" s="567"/>
      <c r="AC392" s="167">
        <f t="shared" si="76"/>
        <v>0</v>
      </c>
      <c r="AD392" s="167">
        <f t="shared" si="77"/>
        <v>0</v>
      </c>
      <c r="AE392" s="167">
        <f t="shared" si="78"/>
        <v>0</v>
      </c>
      <c r="AF392" s="167">
        <f t="shared" si="79"/>
        <v>0</v>
      </c>
      <c r="AG392" s="167">
        <f t="shared" si="80"/>
        <v>0</v>
      </c>
      <c r="AH392" s="167">
        <f t="shared" si="81"/>
        <v>0</v>
      </c>
      <c r="AI392" s="167">
        <f t="shared" si="82"/>
        <v>0</v>
      </c>
      <c r="AJ392" s="167">
        <f t="shared" si="83"/>
        <v>0</v>
      </c>
      <c r="AK392" s="567"/>
      <c r="AL392" s="567"/>
      <c r="AM392" s="168"/>
    </row>
    <row r="393" spans="1:39" s="169" customFormat="1" hidden="1">
      <c r="A393" s="20">
        <v>389</v>
      </c>
      <c r="B393" s="560" t="str">
        <f t="shared" si="72"/>
        <v>Альянс</v>
      </c>
      <c r="C393" s="561" t="s">
        <v>695</v>
      </c>
      <c r="D393" s="905"/>
      <c r="E393" s="905"/>
      <c r="F393" s="933"/>
      <c r="G393" s="562" t="str">
        <f>IF(H393='Категорія витрат'!$B$2,'Категорія витрат'!$A$2,IF(H393='Категорія витрат'!$B$3,'Категорія витрат'!$A$3,IF(H393='Категорія витрат'!$B$4,'Категорія витрат'!$A$4,IF(H393='Категорія витрат'!$B$5,'Категорія витрат'!$A$5,IF(H393='Категорія витрат'!$B$6,'Категорія витрат'!$A$6,IF(H393='Категорія витрат'!$B$7,'Категорія витрат'!$A$7,IF(H393='Категорія витрат'!$B$8,'Категорія витрат'!$A$8,IF(H393='Категорія витрат'!$B$9,'Категорія витрат'!$A$9,IF(H393='Категорія витрат'!$B$10,'Категорія витрат'!$A$10,IF(H393='Категорія витрат'!$B$11,'Категорія витрат'!$A$11,IF(H393='Категорія витрат'!$B$12,'Категорія витрат'!$A$12,IF(H393='Категорія витрат'!$B$13,'Категорія витрат'!$A$13,IF(H393='Категорія витрат'!$B$14,'Категорія витрат'!$A$14,IF(H393='Категорія витрат'!$B$15,'Категорія витрат'!$A$15,IF(H393='Категорія витрат'!$B$16,'Категорія витрат'!$A$16,IF(H393='Категорія витрат'!$B$17,'Категорія витрат'!$A$17,IF(H393='Категорія витрат'!$B$18,'Категорія витрат'!$A$18,IF(H393='Категорія витрат'!$B$19,'Категорія витрат'!$A$19,IF(H393='Категорія витрат'!$B$20,'Категорія витрат'!$A$20,IF(H393='Категорія витрат'!$B$21,'Категорія витрат'!$A$21,IF(H393='Категорія витрат'!$B$22,'Категорія витрат'!$A$22,IF(H393='Категорія витрат'!$B$23,'Категорія витрат'!$A$23,IF(H393='Категорія витрат'!$B$24,'Категорія витрат'!$A$24,IF(H393='Категорія витрат'!$B$25,'Категорія витрат'!$A$25,IF(H393='Категорія витрат'!$B$26,'Категорія витрат'!$A$26,IF(H393='Категорія витрат'!$B$27,'Категорія витрат'!$A$27,IF(H393='Категорія витрат'!$B$28,'Категорія витрат'!$A$28,IF(H393='Категорія витрат'!$B$29,'Категорія витрат'!$A$29,IF(H393='Категорія витрат'!$B$30,'Категорія витрат'!$A$30,IF(H393='Категорія витрат'!$B$31,'Категорія витрат'!$A$31,""))))))))))))))))))))))))))))))</f>
        <v/>
      </c>
      <c r="H393" s="837"/>
      <c r="I393" s="568"/>
      <c r="J393" s="71"/>
      <c r="K393" s="166">
        <f t="shared" si="73"/>
        <v>0</v>
      </c>
      <c r="L393" s="563"/>
      <c r="M393" s="564"/>
      <c r="N393" s="71">
        <f t="shared" si="74"/>
        <v>0</v>
      </c>
      <c r="O393" s="835">
        <f>IF(I393='Категорія витрат'!$G$2,ROUND(N393*0.22,2),IF(I393='Категорія витрат'!$G$4,ROUND(N393*0.22,2),IF(I393='Категорія витрат'!$G$5,ROUND(N393*0.22,2),IF(I393='Категорія витрат'!$G$3,ROUND(N393*0.0841,2),0))))</f>
        <v>0</v>
      </c>
      <c r="P393" s="565">
        <f t="shared" si="75"/>
        <v>0</v>
      </c>
      <c r="Q393" s="567"/>
      <c r="R393" s="567"/>
      <c r="S393" s="567"/>
      <c r="T393" s="567"/>
      <c r="U393" s="567"/>
      <c r="V393" s="567"/>
      <c r="W393" s="567"/>
      <c r="X393" s="567"/>
      <c r="Y393" s="567"/>
      <c r="Z393" s="567"/>
      <c r="AA393" s="567"/>
      <c r="AB393" s="567"/>
      <c r="AC393" s="167">
        <f t="shared" si="76"/>
        <v>0</v>
      </c>
      <c r="AD393" s="167">
        <f t="shared" si="77"/>
        <v>0</v>
      </c>
      <c r="AE393" s="167">
        <f t="shared" si="78"/>
        <v>0</v>
      </c>
      <c r="AF393" s="167">
        <f t="shared" si="79"/>
        <v>0</v>
      </c>
      <c r="AG393" s="167">
        <f t="shared" si="80"/>
        <v>0</v>
      </c>
      <c r="AH393" s="167">
        <f t="shared" si="81"/>
        <v>0</v>
      </c>
      <c r="AI393" s="167">
        <f t="shared" si="82"/>
        <v>0</v>
      </c>
      <c r="AJ393" s="167">
        <f t="shared" si="83"/>
        <v>0</v>
      </c>
      <c r="AK393" s="567"/>
      <c r="AL393" s="567"/>
      <c r="AM393" s="168"/>
    </row>
    <row r="394" spans="1:39" s="169" customFormat="1" hidden="1">
      <c r="A394" s="20">
        <v>390</v>
      </c>
      <c r="B394" s="560" t="str">
        <f t="shared" si="72"/>
        <v>Альянс</v>
      </c>
      <c r="C394" s="561" t="s">
        <v>695</v>
      </c>
      <c r="D394" s="905"/>
      <c r="E394" s="905"/>
      <c r="F394" s="933"/>
      <c r="G394" s="562" t="str">
        <f>IF(H394='Категорія витрат'!$B$2,'Категорія витрат'!$A$2,IF(H394='Категорія витрат'!$B$3,'Категорія витрат'!$A$3,IF(H394='Категорія витрат'!$B$4,'Категорія витрат'!$A$4,IF(H394='Категорія витрат'!$B$5,'Категорія витрат'!$A$5,IF(H394='Категорія витрат'!$B$6,'Категорія витрат'!$A$6,IF(H394='Категорія витрат'!$B$7,'Категорія витрат'!$A$7,IF(H394='Категорія витрат'!$B$8,'Категорія витрат'!$A$8,IF(H394='Категорія витрат'!$B$9,'Категорія витрат'!$A$9,IF(H394='Категорія витрат'!$B$10,'Категорія витрат'!$A$10,IF(H394='Категорія витрат'!$B$11,'Категорія витрат'!$A$11,IF(H394='Категорія витрат'!$B$12,'Категорія витрат'!$A$12,IF(H394='Категорія витрат'!$B$13,'Категорія витрат'!$A$13,IF(H394='Категорія витрат'!$B$14,'Категорія витрат'!$A$14,IF(H394='Категорія витрат'!$B$15,'Категорія витрат'!$A$15,IF(H394='Категорія витрат'!$B$16,'Категорія витрат'!$A$16,IF(H394='Категорія витрат'!$B$17,'Категорія витрат'!$A$17,IF(H394='Категорія витрат'!$B$18,'Категорія витрат'!$A$18,IF(H394='Категорія витрат'!$B$19,'Категорія витрат'!$A$19,IF(H394='Категорія витрат'!$B$20,'Категорія витрат'!$A$20,IF(H394='Категорія витрат'!$B$21,'Категорія витрат'!$A$21,IF(H394='Категорія витрат'!$B$22,'Категорія витрат'!$A$22,IF(H394='Категорія витрат'!$B$23,'Категорія витрат'!$A$23,IF(H394='Категорія витрат'!$B$24,'Категорія витрат'!$A$24,IF(H394='Категорія витрат'!$B$25,'Категорія витрат'!$A$25,IF(H394='Категорія витрат'!$B$26,'Категорія витрат'!$A$26,IF(H394='Категорія витрат'!$B$27,'Категорія витрат'!$A$27,IF(H394='Категорія витрат'!$B$28,'Категорія витрат'!$A$28,IF(H394='Категорія витрат'!$B$29,'Категорія витрат'!$A$29,IF(H394='Категорія витрат'!$B$30,'Категорія витрат'!$A$30,IF(H394='Категорія витрат'!$B$31,'Категорія витрат'!$A$31,""))))))))))))))))))))))))))))))</f>
        <v/>
      </c>
      <c r="H394" s="837"/>
      <c r="I394" s="568"/>
      <c r="J394" s="71"/>
      <c r="K394" s="166">
        <f t="shared" si="73"/>
        <v>0</v>
      </c>
      <c r="L394" s="563"/>
      <c r="M394" s="564"/>
      <c r="N394" s="71">
        <f t="shared" si="74"/>
        <v>0</v>
      </c>
      <c r="O394" s="835">
        <f>IF(I394='Категорія витрат'!$G$2,ROUND(N394*0.22,2),IF(I394='Категорія витрат'!$G$4,ROUND(N394*0.22,2),IF(I394='Категорія витрат'!$G$5,ROUND(N394*0.22,2),IF(I394='Категорія витрат'!$G$3,ROUND(N394*0.0841,2),0))))</f>
        <v>0</v>
      </c>
      <c r="P394" s="565">
        <f t="shared" si="75"/>
        <v>0</v>
      </c>
      <c r="Q394" s="567"/>
      <c r="R394" s="567"/>
      <c r="S394" s="567"/>
      <c r="T394" s="567"/>
      <c r="U394" s="567"/>
      <c r="V394" s="567"/>
      <c r="W394" s="567"/>
      <c r="X394" s="567"/>
      <c r="Y394" s="567"/>
      <c r="Z394" s="567"/>
      <c r="AA394" s="567"/>
      <c r="AB394" s="567"/>
      <c r="AC394" s="167">
        <f t="shared" si="76"/>
        <v>0</v>
      </c>
      <c r="AD394" s="167">
        <f t="shared" si="77"/>
        <v>0</v>
      </c>
      <c r="AE394" s="167">
        <f t="shared" si="78"/>
        <v>0</v>
      </c>
      <c r="AF394" s="167">
        <f t="shared" si="79"/>
        <v>0</v>
      </c>
      <c r="AG394" s="167">
        <f t="shared" si="80"/>
        <v>0</v>
      </c>
      <c r="AH394" s="167">
        <f t="shared" si="81"/>
        <v>0</v>
      </c>
      <c r="AI394" s="167">
        <f t="shared" si="82"/>
        <v>0</v>
      </c>
      <c r="AJ394" s="167">
        <f t="shared" si="83"/>
        <v>0</v>
      </c>
      <c r="AK394" s="567"/>
      <c r="AL394" s="567"/>
      <c r="AM394" s="168"/>
    </row>
    <row r="395" spans="1:39" s="169" customFormat="1" hidden="1">
      <c r="A395" s="20">
        <v>391</v>
      </c>
      <c r="B395" s="560" t="str">
        <f t="shared" si="72"/>
        <v>Альянс</v>
      </c>
      <c r="C395" s="561" t="s">
        <v>695</v>
      </c>
      <c r="D395" s="905"/>
      <c r="E395" s="905"/>
      <c r="F395" s="933"/>
      <c r="G395" s="562" t="str">
        <f>IF(H395='Категорія витрат'!$B$2,'Категорія витрат'!$A$2,IF(H395='Категорія витрат'!$B$3,'Категорія витрат'!$A$3,IF(H395='Категорія витрат'!$B$4,'Категорія витрат'!$A$4,IF(H395='Категорія витрат'!$B$5,'Категорія витрат'!$A$5,IF(H395='Категорія витрат'!$B$6,'Категорія витрат'!$A$6,IF(H395='Категорія витрат'!$B$7,'Категорія витрат'!$A$7,IF(H395='Категорія витрат'!$B$8,'Категорія витрат'!$A$8,IF(H395='Категорія витрат'!$B$9,'Категорія витрат'!$A$9,IF(H395='Категорія витрат'!$B$10,'Категорія витрат'!$A$10,IF(H395='Категорія витрат'!$B$11,'Категорія витрат'!$A$11,IF(H395='Категорія витрат'!$B$12,'Категорія витрат'!$A$12,IF(H395='Категорія витрат'!$B$13,'Категорія витрат'!$A$13,IF(H395='Категорія витрат'!$B$14,'Категорія витрат'!$A$14,IF(H395='Категорія витрат'!$B$15,'Категорія витрат'!$A$15,IF(H395='Категорія витрат'!$B$16,'Категорія витрат'!$A$16,IF(H395='Категорія витрат'!$B$17,'Категорія витрат'!$A$17,IF(H395='Категорія витрат'!$B$18,'Категорія витрат'!$A$18,IF(H395='Категорія витрат'!$B$19,'Категорія витрат'!$A$19,IF(H395='Категорія витрат'!$B$20,'Категорія витрат'!$A$20,IF(H395='Категорія витрат'!$B$21,'Категорія витрат'!$A$21,IF(H395='Категорія витрат'!$B$22,'Категорія витрат'!$A$22,IF(H395='Категорія витрат'!$B$23,'Категорія витрат'!$A$23,IF(H395='Категорія витрат'!$B$24,'Категорія витрат'!$A$24,IF(H395='Категорія витрат'!$B$25,'Категорія витрат'!$A$25,IF(H395='Категорія витрат'!$B$26,'Категорія витрат'!$A$26,IF(H395='Категорія витрат'!$B$27,'Категорія витрат'!$A$27,IF(H395='Категорія витрат'!$B$28,'Категорія витрат'!$A$28,IF(H395='Категорія витрат'!$B$29,'Категорія витрат'!$A$29,IF(H395='Категорія витрат'!$B$30,'Категорія витрат'!$A$30,IF(H395='Категорія витрат'!$B$31,'Категорія витрат'!$A$31,""))))))))))))))))))))))))))))))</f>
        <v/>
      </c>
      <c r="H395" s="837"/>
      <c r="I395" s="568"/>
      <c r="J395" s="71"/>
      <c r="K395" s="166">
        <f t="shared" si="73"/>
        <v>0</v>
      </c>
      <c r="L395" s="563"/>
      <c r="M395" s="564"/>
      <c r="N395" s="71">
        <f t="shared" si="74"/>
        <v>0</v>
      </c>
      <c r="O395" s="835">
        <f>IF(I395='Категорія витрат'!$G$2,ROUND(N395*0.22,2),IF(I395='Категорія витрат'!$G$4,ROUND(N395*0.22,2),IF(I395='Категорія витрат'!$G$5,ROUND(N395*0.22,2),IF(I395='Категорія витрат'!$G$3,ROUND(N395*0.0841,2),0))))</f>
        <v>0</v>
      </c>
      <c r="P395" s="565">
        <f t="shared" si="75"/>
        <v>0</v>
      </c>
      <c r="Q395" s="567"/>
      <c r="R395" s="567"/>
      <c r="S395" s="567"/>
      <c r="T395" s="567"/>
      <c r="U395" s="567"/>
      <c r="V395" s="567"/>
      <c r="W395" s="567"/>
      <c r="X395" s="567"/>
      <c r="Y395" s="567"/>
      <c r="Z395" s="567"/>
      <c r="AA395" s="567"/>
      <c r="AB395" s="567"/>
      <c r="AC395" s="167">
        <f t="shared" si="76"/>
        <v>0</v>
      </c>
      <c r="AD395" s="167">
        <f t="shared" si="77"/>
        <v>0</v>
      </c>
      <c r="AE395" s="167">
        <f t="shared" si="78"/>
        <v>0</v>
      </c>
      <c r="AF395" s="167">
        <f t="shared" si="79"/>
        <v>0</v>
      </c>
      <c r="AG395" s="167">
        <f t="shared" si="80"/>
        <v>0</v>
      </c>
      <c r="AH395" s="167">
        <f t="shared" si="81"/>
        <v>0</v>
      </c>
      <c r="AI395" s="167">
        <f t="shared" si="82"/>
        <v>0</v>
      </c>
      <c r="AJ395" s="167">
        <f t="shared" si="83"/>
        <v>0</v>
      </c>
      <c r="AK395" s="567"/>
      <c r="AL395" s="567"/>
      <c r="AM395" s="168"/>
    </row>
    <row r="396" spans="1:39" s="169" customFormat="1" hidden="1">
      <c r="A396" s="20">
        <v>392</v>
      </c>
      <c r="B396" s="560" t="str">
        <f t="shared" si="72"/>
        <v>Альянс</v>
      </c>
      <c r="C396" s="561" t="s">
        <v>695</v>
      </c>
      <c r="D396" s="905"/>
      <c r="E396" s="905"/>
      <c r="F396" s="933"/>
      <c r="G396" s="562" t="str">
        <f>IF(H396='Категорія витрат'!$B$2,'Категорія витрат'!$A$2,IF(H396='Категорія витрат'!$B$3,'Категорія витрат'!$A$3,IF(H396='Категорія витрат'!$B$4,'Категорія витрат'!$A$4,IF(H396='Категорія витрат'!$B$5,'Категорія витрат'!$A$5,IF(H396='Категорія витрат'!$B$6,'Категорія витрат'!$A$6,IF(H396='Категорія витрат'!$B$7,'Категорія витрат'!$A$7,IF(H396='Категорія витрат'!$B$8,'Категорія витрат'!$A$8,IF(H396='Категорія витрат'!$B$9,'Категорія витрат'!$A$9,IF(H396='Категорія витрат'!$B$10,'Категорія витрат'!$A$10,IF(H396='Категорія витрат'!$B$11,'Категорія витрат'!$A$11,IF(H396='Категорія витрат'!$B$12,'Категорія витрат'!$A$12,IF(H396='Категорія витрат'!$B$13,'Категорія витрат'!$A$13,IF(H396='Категорія витрат'!$B$14,'Категорія витрат'!$A$14,IF(H396='Категорія витрат'!$B$15,'Категорія витрат'!$A$15,IF(H396='Категорія витрат'!$B$16,'Категорія витрат'!$A$16,IF(H396='Категорія витрат'!$B$17,'Категорія витрат'!$A$17,IF(H396='Категорія витрат'!$B$18,'Категорія витрат'!$A$18,IF(H396='Категорія витрат'!$B$19,'Категорія витрат'!$A$19,IF(H396='Категорія витрат'!$B$20,'Категорія витрат'!$A$20,IF(H396='Категорія витрат'!$B$21,'Категорія витрат'!$A$21,IF(H396='Категорія витрат'!$B$22,'Категорія витрат'!$A$22,IF(H396='Категорія витрат'!$B$23,'Категорія витрат'!$A$23,IF(H396='Категорія витрат'!$B$24,'Категорія витрат'!$A$24,IF(H396='Категорія витрат'!$B$25,'Категорія витрат'!$A$25,IF(H396='Категорія витрат'!$B$26,'Категорія витрат'!$A$26,IF(H396='Категорія витрат'!$B$27,'Категорія витрат'!$A$27,IF(H396='Категорія витрат'!$B$28,'Категорія витрат'!$A$28,IF(H396='Категорія витрат'!$B$29,'Категорія витрат'!$A$29,IF(H396='Категорія витрат'!$B$30,'Категорія витрат'!$A$30,IF(H396='Категорія витрат'!$B$31,'Категорія витрат'!$A$31,""))))))))))))))))))))))))))))))</f>
        <v/>
      </c>
      <c r="H396" s="837"/>
      <c r="I396" s="568"/>
      <c r="J396" s="71"/>
      <c r="K396" s="166">
        <f t="shared" si="73"/>
        <v>0</v>
      </c>
      <c r="L396" s="563"/>
      <c r="M396" s="564"/>
      <c r="N396" s="71">
        <f t="shared" si="74"/>
        <v>0</v>
      </c>
      <c r="O396" s="835">
        <f>IF(I396='Категорія витрат'!$G$2,ROUND(N396*0.22,2),IF(I396='Категорія витрат'!$G$4,ROUND(N396*0.22,2),IF(I396='Категорія витрат'!$G$5,ROUND(N396*0.22,2),IF(I396='Категорія витрат'!$G$3,ROUND(N396*0.0841,2),0))))</f>
        <v>0</v>
      </c>
      <c r="P396" s="565">
        <f t="shared" si="75"/>
        <v>0</v>
      </c>
      <c r="Q396" s="567"/>
      <c r="R396" s="567"/>
      <c r="S396" s="567"/>
      <c r="T396" s="567"/>
      <c r="U396" s="567"/>
      <c r="V396" s="567"/>
      <c r="W396" s="567"/>
      <c r="X396" s="567"/>
      <c r="Y396" s="567"/>
      <c r="Z396" s="567"/>
      <c r="AA396" s="567"/>
      <c r="AB396" s="567"/>
      <c r="AC396" s="167">
        <f t="shared" si="76"/>
        <v>0</v>
      </c>
      <c r="AD396" s="167">
        <f t="shared" si="77"/>
        <v>0</v>
      </c>
      <c r="AE396" s="167">
        <f t="shared" si="78"/>
        <v>0</v>
      </c>
      <c r="AF396" s="167">
        <f t="shared" si="79"/>
        <v>0</v>
      </c>
      <c r="AG396" s="167">
        <f t="shared" si="80"/>
        <v>0</v>
      </c>
      <c r="AH396" s="167">
        <f t="shared" si="81"/>
        <v>0</v>
      </c>
      <c r="AI396" s="167">
        <f t="shared" si="82"/>
        <v>0</v>
      </c>
      <c r="AJ396" s="167">
        <f t="shared" si="83"/>
        <v>0</v>
      </c>
      <c r="AK396" s="567"/>
      <c r="AL396" s="567"/>
      <c r="AM396" s="168"/>
    </row>
    <row r="397" spans="1:39" s="169" customFormat="1" hidden="1">
      <c r="A397" s="20">
        <v>393</v>
      </c>
      <c r="B397" s="560" t="str">
        <f t="shared" si="72"/>
        <v>Альянс</v>
      </c>
      <c r="C397" s="561" t="s">
        <v>695</v>
      </c>
      <c r="D397" s="905"/>
      <c r="E397" s="905"/>
      <c r="F397" s="933"/>
      <c r="G397" s="562" t="str">
        <f>IF(H397='Категорія витрат'!$B$2,'Категорія витрат'!$A$2,IF(H397='Категорія витрат'!$B$3,'Категорія витрат'!$A$3,IF(H397='Категорія витрат'!$B$4,'Категорія витрат'!$A$4,IF(H397='Категорія витрат'!$B$5,'Категорія витрат'!$A$5,IF(H397='Категорія витрат'!$B$6,'Категорія витрат'!$A$6,IF(H397='Категорія витрат'!$B$7,'Категорія витрат'!$A$7,IF(H397='Категорія витрат'!$B$8,'Категорія витрат'!$A$8,IF(H397='Категорія витрат'!$B$9,'Категорія витрат'!$A$9,IF(H397='Категорія витрат'!$B$10,'Категорія витрат'!$A$10,IF(H397='Категорія витрат'!$B$11,'Категорія витрат'!$A$11,IF(H397='Категорія витрат'!$B$12,'Категорія витрат'!$A$12,IF(H397='Категорія витрат'!$B$13,'Категорія витрат'!$A$13,IF(H397='Категорія витрат'!$B$14,'Категорія витрат'!$A$14,IF(H397='Категорія витрат'!$B$15,'Категорія витрат'!$A$15,IF(H397='Категорія витрат'!$B$16,'Категорія витрат'!$A$16,IF(H397='Категорія витрат'!$B$17,'Категорія витрат'!$A$17,IF(H397='Категорія витрат'!$B$18,'Категорія витрат'!$A$18,IF(H397='Категорія витрат'!$B$19,'Категорія витрат'!$A$19,IF(H397='Категорія витрат'!$B$20,'Категорія витрат'!$A$20,IF(H397='Категорія витрат'!$B$21,'Категорія витрат'!$A$21,IF(H397='Категорія витрат'!$B$22,'Категорія витрат'!$A$22,IF(H397='Категорія витрат'!$B$23,'Категорія витрат'!$A$23,IF(H397='Категорія витрат'!$B$24,'Категорія витрат'!$A$24,IF(H397='Категорія витрат'!$B$25,'Категорія витрат'!$A$25,IF(H397='Категорія витрат'!$B$26,'Категорія витрат'!$A$26,IF(H397='Категорія витрат'!$B$27,'Категорія витрат'!$A$27,IF(H397='Категорія витрат'!$B$28,'Категорія витрат'!$A$28,IF(H397='Категорія витрат'!$B$29,'Категорія витрат'!$A$29,IF(H397='Категорія витрат'!$B$30,'Категорія витрат'!$A$30,IF(H397='Категорія витрат'!$B$31,'Категорія витрат'!$A$31,""))))))))))))))))))))))))))))))</f>
        <v/>
      </c>
      <c r="H397" s="837"/>
      <c r="I397" s="568"/>
      <c r="J397" s="71"/>
      <c r="K397" s="166">
        <f t="shared" si="73"/>
        <v>0</v>
      </c>
      <c r="L397" s="563"/>
      <c r="M397" s="564"/>
      <c r="N397" s="71">
        <f t="shared" si="74"/>
        <v>0</v>
      </c>
      <c r="O397" s="835">
        <f>IF(I397='Категорія витрат'!$G$2,ROUND(N397*0.22,2),IF(I397='Категорія витрат'!$G$4,ROUND(N397*0.22,2),IF(I397='Категорія витрат'!$G$5,ROUND(N397*0.22,2),IF(I397='Категорія витрат'!$G$3,ROUND(N397*0.0841,2),0))))</f>
        <v>0</v>
      </c>
      <c r="P397" s="565">
        <f t="shared" si="75"/>
        <v>0</v>
      </c>
      <c r="Q397" s="567"/>
      <c r="R397" s="567"/>
      <c r="S397" s="567"/>
      <c r="T397" s="567"/>
      <c r="U397" s="567"/>
      <c r="V397" s="567"/>
      <c r="W397" s="567"/>
      <c r="X397" s="567"/>
      <c r="Y397" s="567"/>
      <c r="Z397" s="567"/>
      <c r="AA397" s="567"/>
      <c r="AB397" s="567"/>
      <c r="AC397" s="167">
        <f t="shared" si="76"/>
        <v>0</v>
      </c>
      <c r="AD397" s="167">
        <f t="shared" si="77"/>
        <v>0</v>
      </c>
      <c r="AE397" s="167">
        <f t="shared" si="78"/>
        <v>0</v>
      </c>
      <c r="AF397" s="167">
        <f t="shared" si="79"/>
        <v>0</v>
      </c>
      <c r="AG397" s="167">
        <f t="shared" si="80"/>
        <v>0</v>
      </c>
      <c r="AH397" s="167">
        <f t="shared" si="81"/>
        <v>0</v>
      </c>
      <c r="AI397" s="167">
        <f t="shared" si="82"/>
        <v>0</v>
      </c>
      <c r="AJ397" s="167">
        <f t="shared" si="83"/>
        <v>0</v>
      </c>
      <c r="AK397" s="567"/>
      <c r="AL397" s="567"/>
      <c r="AM397" s="168"/>
    </row>
    <row r="398" spans="1:39" s="169" customFormat="1" hidden="1">
      <c r="A398" s="20">
        <v>394</v>
      </c>
      <c r="B398" s="560" t="str">
        <f t="shared" si="72"/>
        <v>Альянс</v>
      </c>
      <c r="C398" s="561" t="s">
        <v>695</v>
      </c>
      <c r="D398" s="905"/>
      <c r="E398" s="905"/>
      <c r="F398" s="933"/>
      <c r="G398" s="562" t="str">
        <f>IF(H398='Категорія витрат'!$B$2,'Категорія витрат'!$A$2,IF(H398='Категорія витрат'!$B$3,'Категорія витрат'!$A$3,IF(H398='Категорія витрат'!$B$4,'Категорія витрат'!$A$4,IF(H398='Категорія витрат'!$B$5,'Категорія витрат'!$A$5,IF(H398='Категорія витрат'!$B$6,'Категорія витрат'!$A$6,IF(H398='Категорія витрат'!$B$7,'Категорія витрат'!$A$7,IF(H398='Категорія витрат'!$B$8,'Категорія витрат'!$A$8,IF(H398='Категорія витрат'!$B$9,'Категорія витрат'!$A$9,IF(H398='Категорія витрат'!$B$10,'Категорія витрат'!$A$10,IF(H398='Категорія витрат'!$B$11,'Категорія витрат'!$A$11,IF(H398='Категорія витрат'!$B$12,'Категорія витрат'!$A$12,IF(H398='Категорія витрат'!$B$13,'Категорія витрат'!$A$13,IF(H398='Категорія витрат'!$B$14,'Категорія витрат'!$A$14,IF(H398='Категорія витрат'!$B$15,'Категорія витрат'!$A$15,IF(H398='Категорія витрат'!$B$16,'Категорія витрат'!$A$16,IF(H398='Категорія витрат'!$B$17,'Категорія витрат'!$A$17,IF(H398='Категорія витрат'!$B$18,'Категорія витрат'!$A$18,IF(H398='Категорія витрат'!$B$19,'Категорія витрат'!$A$19,IF(H398='Категорія витрат'!$B$20,'Категорія витрат'!$A$20,IF(H398='Категорія витрат'!$B$21,'Категорія витрат'!$A$21,IF(H398='Категорія витрат'!$B$22,'Категорія витрат'!$A$22,IF(H398='Категорія витрат'!$B$23,'Категорія витрат'!$A$23,IF(H398='Категорія витрат'!$B$24,'Категорія витрат'!$A$24,IF(H398='Категорія витрат'!$B$25,'Категорія витрат'!$A$25,IF(H398='Категорія витрат'!$B$26,'Категорія витрат'!$A$26,IF(H398='Категорія витрат'!$B$27,'Категорія витрат'!$A$27,IF(H398='Категорія витрат'!$B$28,'Категорія витрат'!$A$28,IF(H398='Категорія витрат'!$B$29,'Категорія витрат'!$A$29,IF(H398='Категорія витрат'!$B$30,'Категорія витрат'!$A$30,IF(H398='Категорія витрат'!$B$31,'Категорія витрат'!$A$31,""))))))))))))))))))))))))))))))</f>
        <v/>
      </c>
      <c r="H398" s="837"/>
      <c r="I398" s="568"/>
      <c r="J398" s="71"/>
      <c r="K398" s="166">
        <f t="shared" si="73"/>
        <v>0</v>
      </c>
      <c r="L398" s="563"/>
      <c r="M398" s="564"/>
      <c r="N398" s="71">
        <f t="shared" si="74"/>
        <v>0</v>
      </c>
      <c r="O398" s="835">
        <f>IF(I398='Категорія витрат'!$G$2,ROUND(N398*0.22,2),IF(I398='Категорія витрат'!$G$4,ROUND(N398*0.22,2),IF(I398='Категорія витрат'!$G$5,ROUND(N398*0.22,2),IF(I398='Категорія витрат'!$G$3,ROUND(N398*0.0841,2),0))))</f>
        <v>0</v>
      </c>
      <c r="P398" s="565">
        <f t="shared" si="75"/>
        <v>0</v>
      </c>
      <c r="Q398" s="567"/>
      <c r="R398" s="567"/>
      <c r="S398" s="567"/>
      <c r="T398" s="567"/>
      <c r="U398" s="567"/>
      <c r="V398" s="567"/>
      <c r="W398" s="567"/>
      <c r="X398" s="567"/>
      <c r="Y398" s="567"/>
      <c r="Z398" s="567"/>
      <c r="AA398" s="567"/>
      <c r="AB398" s="567"/>
      <c r="AC398" s="167">
        <f t="shared" si="76"/>
        <v>0</v>
      </c>
      <c r="AD398" s="167">
        <f t="shared" si="77"/>
        <v>0</v>
      </c>
      <c r="AE398" s="167">
        <f t="shared" si="78"/>
        <v>0</v>
      </c>
      <c r="AF398" s="167">
        <f t="shared" si="79"/>
        <v>0</v>
      </c>
      <c r="AG398" s="167">
        <f t="shared" si="80"/>
        <v>0</v>
      </c>
      <c r="AH398" s="167">
        <f t="shared" si="81"/>
        <v>0</v>
      </c>
      <c r="AI398" s="167">
        <f t="shared" si="82"/>
        <v>0</v>
      </c>
      <c r="AJ398" s="167">
        <f t="shared" si="83"/>
        <v>0</v>
      </c>
      <c r="AK398" s="567"/>
      <c r="AL398" s="567"/>
      <c r="AM398" s="168"/>
    </row>
    <row r="399" spans="1:39" s="169" customFormat="1" hidden="1">
      <c r="A399" s="20">
        <v>395</v>
      </c>
      <c r="B399" s="560" t="str">
        <f t="shared" si="72"/>
        <v>Альянс</v>
      </c>
      <c r="C399" s="561" t="s">
        <v>695</v>
      </c>
      <c r="D399" s="905"/>
      <c r="E399" s="905"/>
      <c r="F399" s="933"/>
      <c r="G399" s="562" t="str">
        <f>IF(H399='Категорія витрат'!$B$2,'Категорія витрат'!$A$2,IF(H399='Категорія витрат'!$B$3,'Категорія витрат'!$A$3,IF(H399='Категорія витрат'!$B$4,'Категорія витрат'!$A$4,IF(H399='Категорія витрат'!$B$5,'Категорія витрат'!$A$5,IF(H399='Категорія витрат'!$B$6,'Категорія витрат'!$A$6,IF(H399='Категорія витрат'!$B$7,'Категорія витрат'!$A$7,IF(H399='Категорія витрат'!$B$8,'Категорія витрат'!$A$8,IF(H399='Категорія витрат'!$B$9,'Категорія витрат'!$A$9,IF(H399='Категорія витрат'!$B$10,'Категорія витрат'!$A$10,IF(H399='Категорія витрат'!$B$11,'Категорія витрат'!$A$11,IF(H399='Категорія витрат'!$B$12,'Категорія витрат'!$A$12,IF(H399='Категорія витрат'!$B$13,'Категорія витрат'!$A$13,IF(H399='Категорія витрат'!$B$14,'Категорія витрат'!$A$14,IF(H399='Категорія витрат'!$B$15,'Категорія витрат'!$A$15,IF(H399='Категорія витрат'!$B$16,'Категорія витрат'!$A$16,IF(H399='Категорія витрат'!$B$17,'Категорія витрат'!$A$17,IF(H399='Категорія витрат'!$B$18,'Категорія витрат'!$A$18,IF(H399='Категорія витрат'!$B$19,'Категорія витрат'!$A$19,IF(H399='Категорія витрат'!$B$20,'Категорія витрат'!$A$20,IF(H399='Категорія витрат'!$B$21,'Категорія витрат'!$A$21,IF(H399='Категорія витрат'!$B$22,'Категорія витрат'!$A$22,IF(H399='Категорія витрат'!$B$23,'Категорія витрат'!$A$23,IF(H399='Категорія витрат'!$B$24,'Категорія витрат'!$A$24,IF(H399='Категорія витрат'!$B$25,'Категорія витрат'!$A$25,IF(H399='Категорія витрат'!$B$26,'Категорія витрат'!$A$26,IF(H399='Категорія витрат'!$B$27,'Категорія витрат'!$A$27,IF(H399='Категорія витрат'!$B$28,'Категорія витрат'!$A$28,IF(H399='Категорія витрат'!$B$29,'Категорія витрат'!$A$29,IF(H399='Категорія витрат'!$B$30,'Категорія витрат'!$A$30,IF(H399='Категорія витрат'!$B$31,'Категорія витрат'!$A$31,""))))))))))))))))))))))))))))))</f>
        <v/>
      </c>
      <c r="H399" s="837"/>
      <c r="I399" s="568"/>
      <c r="J399" s="71"/>
      <c r="K399" s="166">
        <f t="shared" si="73"/>
        <v>0</v>
      </c>
      <c r="L399" s="563"/>
      <c r="M399" s="564"/>
      <c r="N399" s="71">
        <f t="shared" si="74"/>
        <v>0</v>
      </c>
      <c r="O399" s="835">
        <f>IF(I399='Категорія витрат'!$G$2,ROUND(N399*0.22,2),IF(I399='Категорія витрат'!$G$4,ROUND(N399*0.22,2),IF(I399='Категорія витрат'!$G$5,ROUND(N399*0.22,2),IF(I399='Категорія витрат'!$G$3,ROUND(N399*0.0841,2),0))))</f>
        <v>0</v>
      </c>
      <c r="P399" s="565">
        <f t="shared" si="75"/>
        <v>0</v>
      </c>
      <c r="Q399" s="567"/>
      <c r="R399" s="567"/>
      <c r="S399" s="567"/>
      <c r="T399" s="567"/>
      <c r="U399" s="567"/>
      <c r="V399" s="567"/>
      <c r="W399" s="567"/>
      <c r="X399" s="567"/>
      <c r="Y399" s="567"/>
      <c r="Z399" s="567"/>
      <c r="AA399" s="567"/>
      <c r="AB399" s="567"/>
      <c r="AC399" s="167">
        <f t="shared" si="76"/>
        <v>0</v>
      </c>
      <c r="AD399" s="167">
        <f t="shared" si="77"/>
        <v>0</v>
      </c>
      <c r="AE399" s="167">
        <f t="shared" si="78"/>
        <v>0</v>
      </c>
      <c r="AF399" s="167">
        <f t="shared" si="79"/>
        <v>0</v>
      </c>
      <c r="AG399" s="167">
        <f t="shared" si="80"/>
        <v>0</v>
      </c>
      <c r="AH399" s="167">
        <f t="shared" si="81"/>
        <v>0</v>
      </c>
      <c r="AI399" s="167">
        <f t="shared" si="82"/>
        <v>0</v>
      </c>
      <c r="AJ399" s="167">
        <f t="shared" si="83"/>
        <v>0</v>
      </c>
      <c r="AK399" s="567"/>
      <c r="AL399" s="567"/>
      <c r="AM399" s="168"/>
    </row>
    <row r="400" spans="1:39" s="169" customFormat="1" hidden="1">
      <c r="A400" s="20">
        <v>396</v>
      </c>
      <c r="B400" s="560" t="str">
        <f t="shared" si="72"/>
        <v>Альянс</v>
      </c>
      <c r="C400" s="561" t="s">
        <v>695</v>
      </c>
      <c r="D400" s="905"/>
      <c r="E400" s="905"/>
      <c r="F400" s="933"/>
      <c r="G400" s="562" t="str">
        <f>IF(H400='Категорія витрат'!$B$2,'Категорія витрат'!$A$2,IF(H400='Категорія витрат'!$B$3,'Категорія витрат'!$A$3,IF(H400='Категорія витрат'!$B$4,'Категорія витрат'!$A$4,IF(H400='Категорія витрат'!$B$5,'Категорія витрат'!$A$5,IF(H400='Категорія витрат'!$B$6,'Категорія витрат'!$A$6,IF(H400='Категорія витрат'!$B$7,'Категорія витрат'!$A$7,IF(H400='Категорія витрат'!$B$8,'Категорія витрат'!$A$8,IF(H400='Категорія витрат'!$B$9,'Категорія витрат'!$A$9,IF(H400='Категорія витрат'!$B$10,'Категорія витрат'!$A$10,IF(H400='Категорія витрат'!$B$11,'Категорія витрат'!$A$11,IF(H400='Категорія витрат'!$B$12,'Категорія витрат'!$A$12,IF(H400='Категорія витрат'!$B$13,'Категорія витрат'!$A$13,IF(H400='Категорія витрат'!$B$14,'Категорія витрат'!$A$14,IF(H400='Категорія витрат'!$B$15,'Категорія витрат'!$A$15,IF(H400='Категорія витрат'!$B$16,'Категорія витрат'!$A$16,IF(H400='Категорія витрат'!$B$17,'Категорія витрат'!$A$17,IF(H400='Категорія витрат'!$B$18,'Категорія витрат'!$A$18,IF(H400='Категорія витрат'!$B$19,'Категорія витрат'!$A$19,IF(H400='Категорія витрат'!$B$20,'Категорія витрат'!$A$20,IF(H400='Категорія витрат'!$B$21,'Категорія витрат'!$A$21,IF(H400='Категорія витрат'!$B$22,'Категорія витрат'!$A$22,IF(H400='Категорія витрат'!$B$23,'Категорія витрат'!$A$23,IF(H400='Категорія витрат'!$B$24,'Категорія витрат'!$A$24,IF(H400='Категорія витрат'!$B$25,'Категорія витрат'!$A$25,IF(H400='Категорія витрат'!$B$26,'Категорія витрат'!$A$26,IF(H400='Категорія витрат'!$B$27,'Категорія витрат'!$A$27,IF(H400='Категорія витрат'!$B$28,'Категорія витрат'!$A$28,IF(H400='Категорія витрат'!$B$29,'Категорія витрат'!$A$29,IF(H400='Категорія витрат'!$B$30,'Категорія витрат'!$A$30,IF(H400='Категорія витрат'!$B$31,'Категорія витрат'!$A$31,""))))))))))))))))))))))))))))))</f>
        <v/>
      </c>
      <c r="H400" s="837"/>
      <c r="I400" s="568"/>
      <c r="J400" s="71"/>
      <c r="K400" s="166">
        <f t="shared" si="73"/>
        <v>0</v>
      </c>
      <c r="L400" s="563"/>
      <c r="M400" s="564"/>
      <c r="N400" s="71">
        <f t="shared" si="74"/>
        <v>0</v>
      </c>
      <c r="O400" s="835">
        <f>IF(I400='Категорія витрат'!$G$2,ROUND(N400*0.22,2),IF(I400='Категорія витрат'!$G$4,ROUND(N400*0.22,2),IF(I400='Категорія витрат'!$G$5,ROUND(N400*0.22,2),IF(I400='Категорія витрат'!$G$3,ROUND(N400*0.0841,2),0))))</f>
        <v>0</v>
      </c>
      <c r="P400" s="565">
        <f t="shared" si="75"/>
        <v>0</v>
      </c>
      <c r="Q400" s="567"/>
      <c r="R400" s="567"/>
      <c r="S400" s="567"/>
      <c r="T400" s="567"/>
      <c r="U400" s="567"/>
      <c r="V400" s="567"/>
      <c r="W400" s="567"/>
      <c r="X400" s="567"/>
      <c r="Y400" s="567"/>
      <c r="Z400" s="567"/>
      <c r="AA400" s="567"/>
      <c r="AB400" s="567"/>
      <c r="AC400" s="167">
        <f t="shared" si="76"/>
        <v>0</v>
      </c>
      <c r="AD400" s="167">
        <f t="shared" si="77"/>
        <v>0</v>
      </c>
      <c r="AE400" s="167">
        <f t="shared" si="78"/>
        <v>0</v>
      </c>
      <c r="AF400" s="167">
        <f t="shared" si="79"/>
        <v>0</v>
      </c>
      <c r="AG400" s="167">
        <f t="shared" si="80"/>
        <v>0</v>
      </c>
      <c r="AH400" s="167">
        <f t="shared" si="81"/>
        <v>0</v>
      </c>
      <c r="AI400" s="167">
        <f t="shared" si="82"/>
        <v>0</v>
      </c>
      <c r="AJ400" s="167">
        <f t="shared" si="83"/>
        <v>0</v>
      </c>
      <c r="AK400" s="567"/>
      <c r="AL400" s="567"/>
      <c r="AM400" s="168"/>
    </row>
    <row r="401" spans="1:39" s="169" customFormat="1" hidden="1">
      <c r="A401" s="20">
        <v>397</v>
      </c>
      <c r="B401" s="560" t="str">
        <f t="shared" si="72"/>
        <v>Альянс</v>
      </c>
      <c r="C401" s="561" t="s">
        <v>695</v>
      </c>
      <c r="D401" s="905"/>
      <c r="E401" s="905"/>
      <c r="F401" s="933"/>
      <c r="G401" s="562" t="str">
        <f>IF(H401='Категорія витрат'!$B$2,'Категорія витрат'!$A$2,IF(H401='Категорія витрат'!$B$3,'Категорія витрат'!$A$3,IF(H401='Категорія витрат'!$B$4,'Категорія витрат'!$A$4,IF(H401='Категорія витрат'!$B$5,'Категорія витрат'!$A$5,IF(H401='Категорія витрат'!$B$6,'Категорія витрат'!$A$6,IF(H401='Категорія витрат'!$B$7,'Категорія витрат'!$A$7,IF(H401='Категорія витрат'!$B$8,'Категорія витрат'!$A$8,IF(H401='Категорія витрат'!$B$9,'Категорія витрат'!$A$9,IF(H401='Категорія витрат'!$B$10,'Категорія витрат'!$A$10,IF(H401='Категорія витрат'!$B$11,'Категорія витрат'!$A$11,IF(H401='Категорія витрат'!$B$12,'Категорія витрат'!$A$12,IF(H401='Категорія витрат'!$B$13,'Категорія витрат'!$A$13,IF(H401='Категорія витрат'!$B$14,'Категорія витрат'!$A$14,IF(H401='Категорія витрат'!$B$15,'Категорія витрат'!$A$15,IF(H401='Категорія витрат'!$B$16,'Категорія витрат'!$A$16,IF(H401='Категорія витрат'!$B$17,'Категорія витрат'!$A$17,IF(H401='Категорія витрат'!$B$18,'Категорія витрат'!$A$18,IF(H401='Категорія витрат'!$B$19,'Категорія витрат'!$A$19,IF(H401='Категорія витрат'!$B$20,'Категорія витрат'!$A$20,IF(H401='Категорія витрат'!$B$21,'Категорія витрат'!$A$21,IF(H401='Категорія витрат'!$B$22,'Категорія витрат'!$A$22,IF(H401='Категорія витрат'!$B$23,'Категорія витрат'!$A$23,IF(H401='Категорія витрат'!$B$24,'Категорія витрат'!$A$24,IF(H401='Категорія витрат'!$B$25,'Категорія витрат'!$A$25,IF(H401='Категорія витрат'!$B$26,'Категорія витрат'!$A$26,IF(H401='Категорія витрат'!$B$27,'Категорія витрат'!$A$27,IF(H401='Категорія витрат'!$B$28,'Категорія витрат'!$A$28,IF(H401='Категорія витрат'!$B$29,'Категорія витрат'!$A$29,IF(H401='Категорія витрат'!$B$30,'Категорія витрат'!$A$30,IF(H401='Категорія витрат'!$B$31,'Категорія витрат'!$A$31,""))))))))))))))))))))))))))))))</f>
        <v/>
      </c>
      <c r="H401" s="837"/>
      <c r="I401" s="568"/>
      <c r="J401" s="71"/>
      <c r="K401" s="166">
        <f t="shared" si="73"/>
        <v>0</v>
      </c>
      <c r="L401" s="563"/>
      <c r="M401" s="564"/>
      <c r="N401" s="71">
        <f t="shared" si="74"/>
        <v>0</v>
      </c>
      <c r="O401" s="835">
        <f>IF(I401='Категорія витрат'!$G$2,ROUND(N401*0.22,2),IF(I401='Категорія витрат'!$G$4,ROUND(N401*0.22,2),IF(I401='Категорія витрат'!$G$5,ROUND(N401*0.22,2),IF(I401='Категорія витрат'!$G$3,ROUND(N401*0.0841,2),0))))</f>
        <v>0</v>
      </c>
      <c r="P401" s="565">
        <f t="shared" si="75"/>
        <v>0</v>
      </c>
      <c r="Q401" s="567"/>
      <c r="R401" s="567"/>
      <c r="S401" s="567"/>
      <c r="T401" s="567"/>
      <c r="U401" s="567"/>
      <c r="V401" s="567"/>
      <c r="W401" s="567"/>
      <c r="X401" s="567"/>
      <c r="Y401" s="567"/>
      <c r="Z401" s="567"/>
      <c r="AA401" s="567"/>
      <c r="AB401" s="567"/>
      <c r="AC401" s="167">
        <f t="shared" si="76"/>
        <v>0</v>
      </c>
      <c r="AD401" s="167">
        <f t="shared" si="77"/>
        <v>0</v>
      </c>
      <c r="AE401" s="167">
        <f t="shared" si="78"/>
        <v>0</v>
      </c>
      <c r="AF401" s="167">
        <f t="shared" si="79"/>
        <v>0</v>
      </c>
      <c r="AG401" s="167">
        <f t="shared" si="80"/>
        <v>0</v>
      </c>
      <c r="AH401" s="167">
        <f t="shared" si="81"/>
        <v>0</v>
      </c>
      <c r="AI401" s="167">
        <f t="shared" si="82"/>
        <v>0</v>
      </c>
      <c r="AJ401" s="167">
        <f t="shared" si="83"/>
        <v>0</v>
      </c>
      <c r="AK401" s="567"/>
      <c r="AL401" s="567"/>
      <c r="AM401" s="168"/>
    </row>
    <row r="402" spans="1:39" s="169" customFormat="1" hidden="1">
      <c r="A402" s="20">
        <v>398</v>
      </c>
      <c r="B402" s="560" t="str">
        <f t="shared" si="72"/>
        <v>Альянс</v>
      </c>
      <c r="C402" s="561" t="s">
        <v>695</v>
      </c>
      <c r="D402" s="905"/>
      <c r="E402" s="905"/>
      <c r="F402" s="933"/>
      <c r="G402" s="562" t="str">
        <f>IF(H402='Категорія витрат'!$B$2,'Категорія витрат'!$A$2,IF(H402='Категорія витрат'!$B$3,'Категорія витрат'!$A$3,IF(H402='Категорія витрат'!$B$4,'Категорія витрат'!$A$4,IF(H402='Категорія витрат'!$B$5,'Категорія витрат'!$A$5,IF(H402='Категорія витрат'!$B$6,'Категорія витрат'!$A$6,IF(H402='Категорія витрат'!$B$7,'Категорія витрат'!$A$7,IF(H402='Категорія витрат'!$B$8,'Категорія витрат'!$A$8,IF(H402='Категорія витрат'!$B$9,'Категорія витрат'!$A$9,IF(H402='Категорія витрат'!$B$10,'Категорія витрат'!$A$10,IF(H402='Категорія витрат'!$B$11,'Категорія витрат'!$A$11,IF(H402='Категорія витрат'!$B$12,'Категорія витрат'!$A$12,IF(H402='Категорія витрат'!$B$13,'Категорія витрат'!$A$13,IF(H402='Категорія витрат'!$B$14,'Категорія витрат'!$A$14,IF(H402='Категорія витрат'!$B$15,'Категорія витрат'!$A$15,IF(H402='Категорія витрат'!$B$16,'Категорія витрат'!$A$16,IF(H402='Категорія витрат'!$B$17,'Категорія витрат'!$A$17,IF(H402='Категорія витрат'!$B$18,'Категорія витрат'!$A$18,IF(H402='Категорія витрат'!$B$19,'Категорія витрат'!$A$19,IF(H402='Категорія витрат'!$B$20,'Категорія витрат'!$A$20,IF(H402='Категорія витрат'!$B$21,'Категорія витрат'!$A$21,IF(H402='Категорія витрат'!$B$22,'Категорія витрат'!$A$22,IF(H402='Категорія витрат'!$B$23,'Категорія витрат'!$A$23,IF(H402='Категорія витрат'!$B$24,'Категорія витрат'!$A$24,IF(H402='Категорія витрат'!$B$25,'Категорія витрат'!$A$25,IF(H402='Категорія витрат'!$B$26,'Категорія витрат'!$A$26,IF(H402='Категорія витрат'!$B$27,'Категорія витрат'!$A$27,IF(H402='Категорія витрат'!$B$28,'Категорія витрат'!$A$28,IF(H402='Категорія витрат'!$B$29,'Категорія витрат'!$A$29,IF(H402='Категорія витрат'!$B$30,'Категорія витрат'!$A$30,IF(H402='Категорія витрат'!$B$31,'Категорія витрат'!$A$31,""))))))))))))))))))))))))))))))</f>
        <v/>
      </c>
      <c r="H402" s="837"/>
      <c r="I402" s="568"/>
      <c r="J402" s="71"/>
      <c r="K402" s="166">
        <f t="shared" si="73"/>
        <v>0</v>
      </c>
      <c r="L402" s="563"/>
      <c r="M402" s="564"/>
      <c r="N402" s="71">
        <f t="shared" si="74"/>
        <v>0</v>
      </c>
      <c r="O402" s="835">
        <f>IF(I402='Категорія витрат'!$G$2,ROUND(N402*0.22,2),IF(I402='Категорія витрат'!$G$4,ROUND(N402*0.22,2),IF(I402='Категорія витрат'!$G$5,ROUND(N402*0.22,2),IF(I402='Категорія витрат'!$G$3,ROUND(N402*0.0841,2),0))))</f>
        <v>0</v>
      </c>
      <c r="P402" s="565">
        <f t="shared" si="75"/>
        <v>0</v>
      </c>
      <c r="Q402" s="567"/>
      <c r="R402" s="567"/>
      <c r="S402" s="567"/>
      <c r="T402" s="567"/>
      <c r="U402" s="567"/>
      <c r="V402" s="567"/>
      <c r="W402" s="567"/>
      <c r="X402" s="567"/>
      <c r="Y402" s="567"/>
      <c r="Z402" s="567"/>
      <c r="AA402" s="567"/>
      <c r="AB402" s="567"/>
      <c r="AC402" s="167">
        <f t="shared" si="76"/>
        <v>0</v>
      </c>
      <c r="AD402" s="167">
        <f t="shared" si="77"/>
        <v>0</v>
      </c>
      <c r="AE402" s="167">
        <f t="shared" si="78"/>
        <v>0</v>
      </c>
      <c r="AF402" s="167">
        <f t="shared" si="79"/>
        <v>0</v>
      </c>
      <c r="AG402" s="167">
        <f t="shared" si="80"/>
        <v>0</v>
      </c>
      <c r="AH402" s="167">
        <f t="shared" si="81"/>
        <v>0</v>
      </c>
      <c r="AI402" s="167">
        <f t="shared" si="82"/>
        <v>0</v>
      </c>
      <c r="AJ402" s="167">
        <f t="shared" si="83"/>
        <v>0</v>
      </c>
      <c r="AK402" s="567"/>
      <c r="AL402" s="567"/>
      <c r="AM402" s="168"/>
    </row>
    <row r="403" spans="1:39" s="169" customFormat="1" hidden="1">
      <c r="A403" s="20">
        <v>399</v>
      </c>
      <c r="B403" s="560" t="str">
        <f t="shared" si="72"/>
        <v>Альянс</v>
      </c>
      <c r="C403" s="561" t="s">
        <v>695</v>
      </c>
      <c r="D403" s="905"/>
      <c r="E403" s="905"/>
      <c r="F403" s="933"/>
      <c r="G403" s="562" t="str">
        <f>IF(H403='Категорія витрат'!$B$2,'Категорія витрат'!$A$2,IF(H403='Категорія витрат'!$B$3,'Категорія витрат'!$A$3,IF(H403='Категорія витрат'!$B$4,'Категорія витрат'!$A$4,IF(H403='Категорія витрат'!$B$5,'Категорія витрат'!$A$5,IF(H403='Категорія витрат'!$B$6,'Категорія витрат'!$A$6,IF(H403='Категорія витрат'!$B$7,'Категорія витрат'!$A$7,IF(H403='Категорія витрат'!$B$8,'Категорія витрат'!$A$8,IF(H403='Категорія витрат'!$B$9,'Категорія витрат'!$A$9,IF(H403='Категорія витрат'!$B$10,'Категорія витрат'!$A$10,IF(H403='Категорія витрат'!$B$11,'Категорія витрат'!$A$11,IF(H403='Категорія витрат'!$B$12,'Категорія витрат'!$A$12,IF(H403='Категорія витрат'!$B$13,'Категорія витрат'!$A$13,IF(H403='Категорія витрат'!$B$14,'Категорія витрат'!$A$14,IF(H403='Категорія витрат'!$B$15,'Категорія витрат'!$A$15,IF(H403='Категорія витрат'!$B$16,'Категорія витрат'!$A$16,IF(H403='Категорія витрат'!$B$17,'Категорія витрат'!$A$17,IF(H403='Категорія витрат'!$B$18,'Категорія витрат'!$A$18,IF(H403='Категорія витрат'!$B$19,'Категорія витрат'!$A$19,IF(H403='Категорія витрат'!$B$20,'Категорія витрат'!$A$20,IF(H403='Категорія витрат'!$B$21,'Категорія витрат'!$A$21,IF(H403='Категорія витрат'!$B$22,'Категорія витрат'!$A$22,IF(H403='Категорія витрат'!$B$23,'Категорія витрат'!$A$23,IF(H403='Категорія витрат'!$B$24,'Категорія витрат'!$A$24,IF(H403='Категорія витрат'!$B$25,'Категорія витрат'!$A$25,IF(H403='Категорія витрат'!$B$26,'Категорія витрат'!$A$26,IF(H403='Категорія витрат'!$B$27,'Категорія витрат'!$A$27,IF(H403='Категорія витрат'!$B$28,'Категорія витрат'!$A$28,IF(H403='Категорія витрат'!$B$29,'Категорія витрат'!$A$29,IF(H403='Категорія витрат'!$B$30,'Категорія витрат'!$A$30,IF(H403='Категорія витрат'!$B$31,'Категорія витрат'!$A$31,""))))))))))))))))))))))))))))))</f>
        <v/>
      </c>
      <c r="H403" s="837"/>
      <c r="I403" s="568"/>
      <c r="J403" s="71"/>
      <c r="K403" s="166">
        <f t="shared" si="73"/>
        <v>0</v>
      </c>
      <c r="L403" s="563"/>
      <c r="M403" s="564"/>
      <c r="N403" s="71">
        <f t="shared" si="74"/>
        <v>0</v>
      </c>
      <c r="O403" s="835">
        <f>IF(I403='Категорія витрат'!$G$2,ROUND(N403*0.22,2),IF(I403='Категорія витрат'!$G$4,ROUND(N403*0.22,2),IF(I403='Категорія витрат'!$G$5,ROUND(N403*0.22,2),IF(I403='Категорія витрат'!$G$3,ROUND(N403*0.0841,2),0))))</f>
        <v>0</v>
      </c>
      <c r="P403" s="565">
        <f t="shared" si="75"/>
        <v>0</v>
      </c>
      <c r="Q403" s="567"/>
      <c r="R403" s="567"/>
      <c r="S403" s="567"/>
      <c r="T403" s="567"/>
      <c r="U403" s="567"/>
      <c r="V403" s="567"/>
      <c r="W403" s="567"/>
      <c r="X403" s="567"/>
      <c r="Y403" s="567"/>
      <c r="Z403" s="567"/>
      <c r="AA403" s="567"/>
      <c r="AB403" s="567"/>
      <c r="AC403" s="167">
        <f t="shared" si="76"/>
        <v>0</v>
      </c>
      <c r="AD403" s="167">
        <f t="shared" si="77"/>
        <v>0</v>
      </c>
      <c r="AE403" s="167">
        <f t="shared" si="78"/>
        <v>0</v>
      </c>
      <c r="AF403" s="167">
        <f t="shared" si="79"/>
        <v>0</v>
      </c>
      <c r="AG403" s="167">
        <f t="shared" si="80"/>
        <v>0</v>
      </c>
      <c r="AH403" s="167">
        <f t="shared" si="81"/>
        <v>0</v>
      </c>
      <c r="AI403" s="167">
        <f t="shared" si="82"/>
        <v>0</v>
      </c>
      <c r="AJ403" s="167">
        <f t="shared" si="83"/>
        <v>0</v>
      </c>
      <c r="AK403" s="567"/>
      <c r="AL403" s="567"/>
      <c r="AM403" s="168"/>
    </row>
    <row r="404" spans="1:39" s="169" customFormat="1" hidden="1">
      <c r="A404" s="20">
        <v>400</v>
      </c>
      <c r="B404" s="560" t="str">
        <f t="shared" si="72"/>
        <v>Альянс</v>
      </c>
      <c r="C404" s="561" t="s">
        <v>695</v>
      </c>
      <c r="D404" s="905"/>
      <c r="E404" s="905"/>
      <c r="F404" s="933"/>
      <c r="G404" s="562" t="str">
        <f>IF(H404='Категорія витрат'!$B$2,'Категорія витрат'!$A$2,IF(H404='Категорія витрат'!$B$3,'Категорія витрат'!$A$3,IF(H404='Категорія витрат'!$B$4,'Категорія витрат'!$A$4,IF(H404='Категорія витрат'!$B$5,'Категорія витрат'!$A$5,IF(H404='Категорія витрат'!$B$6,'Категорія витрат'!$A$6,IF(H404='Категорія витрат'!$B$7,'Категорія витрат'!$A$7,IF(H404='Категорія витрат'!$B$8,'Категорія витрат'!$A$8,IF(H404='Категорія витрат'!$B$9,'Категорія витрат'!$A$9,IF(H404='Категорія витрат'!$B$10,'Категорія витрат'!$A$10,IF(H404='Категорія витрат'!$B$11,'Категорія витрат'!$A$11,IF(H404='Категорія витрат'!$B$12,'Категорія витрат'!$A$12,IF(H404='Категорія витрат'!$B$13,'Категорія витрат'!$A$13,IF(H404='Категорія витрат'!$B$14,'Категорія витрат'!$A$14,IF(H404='Категорія витрат'!$B$15,'Категорія витрат'!$A$15,IF(H404='Категорія витрат'!$B$16,'Категорія витрат'!$A$16,IF(H404='Категорія витрат'!$B$17,'Категорія витрат'!$A$17,IF(H404='Категорія витрат'!$B$18,'Категорія витрат'!$A$18,IF(H404='Категорія витрат'!$B$19,'Категорія витрат'!$A$19,IF(H404='Категорія витрат'!$B$20,'Категорія витрат'!$A$20,IF(H404='Категорія витрат'!$B$21,'Категорія витрат'!$A$21,IF(H404='Категорія витрат'!$B$22,'Категорія витрат'!$A$22,IF(H404='Категорія витрат'!$B$23,'Категорія витрат'!$A$23,IF(H404='Категорія витрат'!$B$24,'Категорія витрат'!$A$24,IF(H404='Категорія витрат'!$B$25,'Категорія витрат'!$A$25,IF(H404='Категорія витрат'!$B$26,'Категорія витрат'!$A$26,IF(H404='Категорія витрат'!$B$27,'Категорія витрат'!$A$27,IF(H404='Категорія витрат'!$B$28,'Категорія витрат'!$A$28,IF(H404='Категорія витрат'!$B$29,'Категорія витрат'!$A$29,IF(H404='Категорія витрат'!$B$30,'Категорія витрат'!$A$30,IF(H404='Категорія витрат'!$B$31,'Категорія витрат'!$A$31,""))))))))))))))))))))))))))))))</f>
        <v/>
      </c>
      <c r="H404" s="837"/>
      <c r="I404" s="568"/>
      <c r="J404" s="71"/>
      <c r="K404" s="166">
        <f t="shared" si="73"/>
        <v>0</v>
      </c>
      <c r="L404" s="563"/>
      <c r="M404" s="564"/>
      <c r="N404" s="71">
        <f t="shared" si="74"/>
        <v>0</v>
      </c>
      <c r="O404" s="835">
        <f>IF(I404='Категорія витрат'!$G$2,ROUND(N404*0.22,2),IF(I404='Категорія витрат'!$G$4,ROUND(N404*0.22,2),IF(I404='Категорія витрат'!$G$5,ROUND(N404*0.22,2),IF(I404='Категорія витрат'!$G$3,ROUND(N404*0.0841,2),0))))</f>
        <v>0</v>
      </c>
      <c r="P404" s="565">
        <f t="shared" si="75"/>
        <v>0</v>
      </c>
      <c r="Q404" s="567"/>
      <c r="R404" s="567"/>
      <c r="S404" s="567"/>
      <c r="T404" s="567"/>
      <c r="U404" s="567"/>
      <c r="V404" s="567"/>
      <c r="W404" s="567"/>
      <c r="X404" s="567"/>
      <c r="Y404" s="567"/>
      <c r="Z404" s="567"/>
      <c r="AA404" s="567"/>
      <c r="AB404" s="567"/>
      <c r="AC404" s="167">
        <f t="shared" si="76"/>
        <v>0</v>
      </c>
      <c r="AD404" s="167">
        <f t="shared" si="77"/>
        <v>0</v>
      </c>
      <c r="AE404" s="167">
        <f t="shared" si="78"/>
        <v>0</v>
      </c>
      <c r="AF404" s="167">
        <f t="shared" si="79"/>
        <v>0</v>
      </c>
      <c r="AG404" s="167">
        <f t="shared" si="80"/>
        <v>0</v>
      </c>
      <c r="AH404" s="167">
        <f t="shared" si="81"/>
        <v>0</v>
      </c>
      <c r="AI404" s="167">
        <f t="shared" si="82"/>
        <v>0</v>
      </c>
      <c r="AJ404" s="167">
        <f t="shared" si="83"/>
        <v>0</v>
      </c>
      <c r="AK404" s="567"/>
      <c r="AL404" s="567"/>
      <c r="AM404" s="168"/>
    </row>
    <row r="405" spans="1:39" s="169" customFormat="1" hidden="1">
      <c r="A405" s="20">
        <v>401</v>
      </c>
      <c r="B405" s="560" t="str">
        <f t="shared" si="72"/>
        <v>Альянс</v>
      </c>
      <c r="C405" s="561" t="s">
        <v>695</v>
      </c>
      <c r="D405" s="905"/>
      <c r="E405" s="905"/>
      <c r="F405" s="933"/>
      <c r="G405" s="562" t="str">
        <f>IF(H405='Категорія витрат'!$B$2,'Категорія витрат'!$A$2,IF(H405='Категорія витрат'!$B$3,'Категорія витрат'!$A$3,IF(H405='Категорія витрат'!$B$4,'Категорія витрат'!$A$4,IF(H405='Категорія витрат'!$B$5,'Категорія витрат'!$A$5,IF(H405='Категорія витрат'!$B$6,'Категорія витрат'!$A$6,IF(H405='Категорія витрат'!$B$7,'Категорія витрат'!$A$7,IF(H405='Категорія витрат'!$B$8,'Категорія витрат'!$A$8,IF(H405='Категорія витрат'!$B$9,'Категорія витрат'!$A$9,IF(H405='Категорія витрат'!$B$10,'Категорія витрат'!$A$10,IF(H405='Категорія витрат'!$B$11,'Категорія витрат'!$A$11,IF(H405='Категорія витрат'!$B$12,'Категорія витрат'!$A$12,IF(H405='Категорія витрат'!$B$13,'Категорія витрат'!$A$13,IF(H405='Категорія витрат'!$B$14,'Категорія витрат'!$A$14,IF(H405='Категорія витрат'!$B$15,'Категорія витрат'!$A$15,IF(H405='Категорія витрат'!$B$16,'Категорія витрат'!$A$16,IF(H405='Категорія витрат'!$B$17,'Категорія витрат'!$A$17,IF(H405='Категорія витрат'!$B$18,'Категорія витрат'!$A$18,IF(H405='Категорія витрат'!$B$19,'Категорія витрат'!$A$19,IF(H405='Категорія витрат'!$B$20,'Категорія витрат'!$A$20,IF(H405='Категорія витрат'!$B$21,'Категорія витрат'!$A$21,IF(H405='Категорія витрат'!$B$22,'Категорія витрат'!$A$22,IF(H405='Категорія витрат'!$B$23,'Категорія витрат'!$A$23,IF(H405='Категорія витрат'!$B$24,'Категорія витрат'!$A$24,IF(H405='Категорія витрат'!$B$25,'Категорія витрат'!$A$25,IF(H405='Категорія витрат'!$B$26,'Категорія витрат'!$A$26,IF(H405='Категорія витрат'!$B$27,'Категорія витрат'!$A$27,IF(H405='Категорія витрат'!$B$28,'Категорія витрат'!$A$28,IF(H405='Категорія витрат'!$B$29,'Категорія витрат'!$A$29,IF(H405='Категорія витрат'!$B$30,'Категорія витрат'!$A$30,IF(H405='Категорія витрат'!$B$31,'Категорія витрат'!$A$31,""))))))))))))))))))))))))))))))</f>
        <v/>
      </c>
      <c r="H405" s="837"/>
      <c r="I405" s="568"/>
      <c r="J405" s="71"/>
      <c r="K405" s="166">
        <f t="shared" si="73"/>
        <v>0</v>
      </c>
      <c r="L405" s="563"/>
      <c r="M405" s="564"/>
      <c r="N405" s="71">
        <f t="shared" si="74"/>
        <v>0</v>
      </c>
      <c r="O405" s="835">
        <f>IF(I405='Категорія витрат'!$G$2,ROUND(N405*0.22,2),IF(I405='Категорія витрат'!$G$4,ROUND(N405*0.22,2),IF(I405='Категорія витрат'!$G$5,ROUND(N405*0.22,2),IF(I405='Категорія витрат'!$G$3,ROUND(N405*0.0841,2),0))))</f>
        <v>0</v>
      </c>
      <c r="P405" s="565">
        <f t="shared" si="75"/>
        <v>0</v>
      </c>
      <c r="Q405" s="567"/>
      <c r="R405" s="567"/>
      <c r="S405" s="567"/>
      <c r="T405" s="567"/>
      <c r="U405" s="567"/>
      <c r="V405" s="567"/>
      <c r="W405" s="567"/>
      <c r="X405" s="567"/>
      <c r="Y405" s="567"/>
      <c r="Z405" s="567"/>
      <c r="AA405" s="567"/>
      <c r="AB405" s="567"/>
      <c r="AC405" s="167">
        <f t="shared" si="76"/>
        <v>0</v>
      </c>
      <c r="AD405" s="167">
        <f t="shared" si="77"/>
        <v>0</v>
      </c>
      <c r="AE405" s="167">
        <f t="shared" si="78"/>
        <v>0</v>
      </c>
      <c r="AF405" s="167">
        <f t="shared" si="79"/>
        <v>0</v>
      </c>
      <c r="AG405" s="167">
        <f t="shared" si="80"/>
        <v>0</v>
      </c>
      <c r="AH405" s="167">
        <f t="shared" si="81"/>
        <v>0</v>
      </c>
      <c r="AI405" s="167">
        <f t="shared" si="82"/>
        <v>0</v>
      </c>
      <c r="AJ405" s="167">
        <f t="shared" si="83"/>
        <v>0</v>
      </c>
      <c r="AK405" s="567"/>
      <c r="AL405" s="567"/>
      <c r="AM405" s="168"/>
    </row>
    <row r="406" spans="1:39" s="169" customFormat="1" hidden="1">
      <c r="A406" s="20">
        <v>402</v>
      </c>
      <c r="B406" s="560" t="str">
        <f t="shared" si="72"/>
        <v>Альянс</v>
      </c>
      <c r="C406" s="561" t="s">
        <v>695</v>
      </c>
      <c r="D406" s="905"/>
      <c r="E406" s="905"/>
      <c r="F406" s="933"/>
      <c r="G406" s="562" t="str">
        <f>IF(H406='Категорія витрат'!$B$2,'Категорія витрат'!$A$2,IF(H406='Категорія витрат'!$B$3,'Категорія витрат'!$A$3,IF(H406='Категорія витрат'!$B$4,'Категорія витрат'!$A$4,IF(H406='Категорія витрат'!$B$5,'Категорія витрат'!$A$5,IF(H406='Категорія витрат'!$B$6,'Категорія витрат'!$A$6,IF(H406='Категорія витрат'!$B$7,'Категорія витрат'!$A$7,IF(H406='Категорія витрат'!$B$8,'Категорія витрат'!$A$8,IF(H406='Категорія витрат'!$B$9,'Категорія витрат'!$A$9,IF(H406='Категорія витрат'!$B$10,'Категорія витрат'!$A$10,IF(H406='Категорія витрат'!$B$11,'Категорія витрат'!$A$11,IF(H406='Категорія витрат'!$B$12,'Категорія витрат'!$A$12,IF(H406='Категорія витрат'!$B$13,'Категорія витрат'!$A$13,IF(H406='Категорія витрат'!$B$14,'Категорія витрат'!$A$14,IF(H406='Категорія витрат'!$B$15,'Категорія витрат'!$A$15,IF(H406='Категорія витрат'!$B$16,'Категорія витрат'!$A$16,IF(H406='Категорія витрат'!$B$17,'Категорія витрат'!$A$17,IF(H406='Категорія витрат'!$B$18,'Категорія витрат'!$A$18,IF(H406='Категорія витрат'!$B$19,'Категорія витрат'!$A$19,IF(H406='Категорія витрат'!$B$20,'Категорія витрат'!$A$20,IF(H406='Категорія витрат'!$B$21,'Категорія витрат'!$A$21,IF(H406='Категорія витрат'!$B$22,'Категорія витрат'!$A$22,IF(H406='Категорія витрат'!$B$23,'Категорія витрат'!$A$23,IF(H406='Категорія витрат'!$B$24,'Категорія витрат'!$A$24,IF(H406='Категорія витрат'!$B$25,'Категорія витрат'!$A$25,IF(H406='Категорія витрат'!$B$26,'Категорія витрат'!$A$26,IF(H406='Категорія витрат'!$B$27,'Категорія витрат'!$A$27,IF(H406='Категорія витрат'!$B$28,'Категорія витрат'!$A$28,IF(H406='Категорія витрат'!$B$29,'Категорія витрат'!$A$29,IF(H406='Категорія витрат'!$B$30,'Категорія витрат'!$A$30,IF(H406='Категорія витрат'!$B$31,'Категорія витрат'!$A$31,""))))))))))))))))))))))))))))))</f>
        <v/>
      </c>
      <c r="H406" s="837"/>
      <c r="I406" s="568"/>
      <c r="J406" s="71"/>
      <c r="K406" s="166">
        <f t="shared" si="73"/>
        <v>0</v>
      </c>
      <c r="L406" s="563"/>
      <c r="M406" s="564"/>
      <c r="N406" s="71">
        <f t="shared" si="74"/>
        <v>0</v>
      </c>
      <c r="O406" s="835">
        <f>IF(I406='Категорія витрат'!$G$2,ROUND(N406*0.22,2),IF(I406='Категорія витрат'!$G$4,ROUND(N406*0.22,2),IF(I406='Категорія витрат'!$G$5,ROUND(N406*0.22,2),IF(I406='Категорія витрат'!$G$3,ROUND(N406*0.0841,2),0))))</f>
        <v>0</v>
      </c>
      <c r="P406" s="565">
        <f t="shared" si="75"/>
        <v>0</v>
      </c>
      <c r="Q406" s="567"/>
      <c r="R406" s="567"/>
      <c r="S406" s="567"/>
      <c r="T406" s="567"/>
      <c r="U406" s="567"/>
      <c r="V406" s="567"/>
      <c r="W406" s="567"/>
      <c r="X406" s="567"/>
      <c r="Y406" s="567"/>
      <c r="Z406" s="567"/>
      <c r="AA406" s="567"/>
      <c r="AB406" s="567"/>
      <c r="AC406" s="167">
        <f t="shared" si="76"/>
        <v>0</v>
      </c>
      <c r="AD406" s="167">
        <f t="shared" si="77"/>
        <v>0</v>
      </c>
      <c r="AE406" s="167">
        <f t="shared" si="78"/>
        <v>0</v>
      </c>
      <c r="AF406" s="167">
        <f t="shared" si="79"/>
        <v>0</v>
      </c>
      <c r="AG406" s="167">
        <f t="shared" si="80"/>
        <v>0</v>
      </c>
      <c r="AH406" s="167">
        <f t="shared" si="81"/>
        <v>0</v>
      </c>
      <c r="AI406" s="167">
        <f t="shared" si="82"/>
        <v>0</v>
      </c>
      <c r="AJ406" s="167">
        <f t="shared" si="83"/>
        <v>0</v>
      </c>
      <c r="AK406" s="567"/>
      <c r="AL406" s="567"/>
      <c r="AM406" s="168"/>
    </row>
    <row r="407" spans="1:39" s="169" customFormat="1" hidden="1">
      <c r="A407" s="20">
        <v>403</v>
      </c>
      <c r="B407" s="560" t="str">
        <f t="shared" si="72"/>
        <v>Альянс</v>
      </c>
      <c r="C407" s="561" t="s">
        <v>695</v>
      </c>
      <c r="D407" s="905"/>
      <c r="E407" s="905"/>
      <c r="F407" s="933"/>
      <c r="G407" s="562" t="str">
        <f>IF(H407='Категорія витрат'!$B$2,'Категорія витрат'!$A$2,IF(H407='Категорія витрат'!$B$3,'Категорія витрат'!$A$3,IF(H407='Категорія витрат'!$B$4,'Категорія витрат'!$A$4,IF(H407='Категорія витрат'!$B$5,'Категорія витрат'!$A$5,IF(H407='Категорія витрат'!$B$6,'Категорія витрат'!$A$6,IF(H407='Категорія витрат'!$B$7,'Категорія витрат'!$A$7,IF(H407='Категорія витрат'!$B$8,'Категорія витрат'!$A$8,IF(H407='Категорія витрат'!$B$9,'Категорія витрат'!$A$9,IF(H407='Категорія витрат'!$B$10,'Категорія витрат'!$A$10,IF(H407='Категорія витрат'!$B$11,'Категорія витрат'!$A$11,IF(H407='Категорія витрат'!$B$12,'Категорія витрат'!$A$12,IF(H407='Категорія витрат'!$B$13,'Категорія витрат'!$A$13,IF(H407='Категорія витрат'!$B$14,'Категорія витрат'!$A$14,IF(H407='Категорія витрат'!$B$15,'Категорія витрат'!$A$15,IF(H407='Категорія витрат'!$B$16,'Категорія витрат'!$A$16,IF(H407='Категорія витрат'!$B$17,'Категорія витрат'!$A$17,IF(H407='Категорія витрат'!$B$18,'Категорія витрат'!$A$18,IF(H407='Категорія витрат'!$B$19,'Категорія витрат'!$A$19,IF(H407='Категорія витрат'!$B$20,'Категорія витрат'!$A$20,IF(H407='Категорія витрат'!$B$21,'Категорія витрат'!$A$21,IF(H407='Категорія витрат'!$B$22,'Категорія витрат'!$A$22,IF(H407='Категорія витрат'!$B$23,'Категорія витрат'!$A$23,IF(H407='Категорія витрат'!$B$24,'Категорія витрат'!$A$24,IF(H407='Категорія витрат'!$B$25,'Категорія витрат'!$A$25,IF(H407='Категорія витрат'!$B$26,'Категорія витрат'!$A$26,IF(H407='Категорія витрат'!$B$27,'Категорія витрат'!$A$27,IF(H407='Категорія витрат'!$B$28,'Категорія витрат'!$A$28,IF(H407='Категорія витрат'!$B$29,'Категорія витрат'!$A$29,IF(H407='Категорія витрат'!$B$30,'Категорія витрат'!$A$30,IF(H407='Категорія витрат'!$B$31,'Категорія витрат'!$A$31,""))))))))))))))))))))))))))))))</f>
        <v/>
      </c>
      <c r="H407" s="837"/>
      <c r="I407" s="568"/>
      <c r="J407" s="71"/>
      <c r="K407" s="166">
        <f t="shared" si="73"/>
        <v>0</v>
      </c>
      <c r="L407" s="563"/>
      <c r="M407" s="564"/>
      <c r="N407" s="71">
        <f t="shared" si="74"/>
        <v>0</v>
      </c>
      <c r="O407" s="835">
        <f>IF(I407='Категорія витрат'!$G$2,ROUND(N407*0.22,2),IF(I407='Категорія витрат'!$G$4,ROUND(N407*0.22,2),IF(I407='Категорія витрат'!$G$5,ROUND(N407*0.22,2),IF(I407='Категорія витрат'!$G$3,ROUND(N407*0.0841,2),0))))</f>
        <v>0</v>
      </c>
      <c r="P407" s="565">
        <f t="shared" si="75"/>
        <v>0</v>
      </c>
      <c r="Q407" s="567"/>
      <c r="R407" s="567"/>
      <c r="S407" s="567"/>
      <c r="T407" s="567"/>
      <c r="U407" s="567"/>
      <c r="V407" s="567"/>
      <c r="W407" s="567"/>
      <c r="X407" s="567"/>
      <c r="Y407" s="567"/>
      <c r="Z407" s="567"/>
      <c r="AA407" s="567"/>
      <c r="AB407" s="567"/>
      <c r="AC407" s="167">
        <f t="shared" si="76"/>
        <v>0</v>
      </c>
      <c r="AD407" s="167">
        <f t="shared" si="77"/>
        <v>0</v>
      </c>
      <c r="AE407" s="167">
        <f t="shared" si="78"/>
        <v>0</v>
      </c>
      <c r="AF407" s="167">
        <f t="shared" si="79"/>
        <v>0</v>
      </c>
      <c r="AG407" s="167">
        <f t="shared" si="80"/>
        <v>0</v>
      </c>
      <c r="AH407" s="167">
        <f t="shared" si="81"/>
        <v>0</v>
      </c>
      <c r="AI407" s="167">
        <f t="shared" si="82"/>
        <v>0</v>
      </c>
      <c r="AJ407" s="167">
        <f t="shared" si="83"/>
        <v>0</v>
      </c>
      <c r="AK407" s="567"/>
      <c r="AL407" s="567"/>
      <c r="AM407" s="168"/>
    </row>
    <row r="408" spans="1:39" s="169" customFormat="1" hidden="1">
      <c r="A408" s="20">
        <v>404</v>
      </c>
      <c r="B408" s="560" t="str">
        <f t="shared" si="72"/>
        <v>Альянс</v>
      </c>
      <c r="C408" s="561" t="s">
        <v>695</v>
      </c>
      <c r="D408" s="905"/>
      <c r="E408" s="905"/>
      <c r="F408" s="933"/>
      <c r="G408" s="562" t="str">
        <f>IF(H408='Категорія витрат'!$B$2,'Категорія витрат'!$A$2,IF(H408='Категорія витрат'!$B$3,'Категорія витрат'!$A$3,IF(H408='Категорія витрат'!$B$4,'Категорія витрат'!$A$4,IF(H408='Категорія витрат'!$B$5,'Категорія витрат'!$A$5,IF(H408='Категорія витрат'!$B$6,'Категорія витрат'!$A$6,IF(H408='Категорія витрат'!$B$7,'Категорія витрат'!$A$7,IF(H408='Категорія витрат'!$B$8,'Категорія витрат'!$A$8,IF(H408='Категорія витрат'!$B$9,'Категорія витрат'!$A$9,IF(H408='Категорія витрат'!$B$10,'Категорія витрат'!$A$10,IF(H408='Категорія витрат'!$B$11,'Категорія витрат'!$A$11,IF(H408='Категорія витрат'!$B$12,'Категорія витрат'!$A$12,IF(H408='Категорія витрат'!$B$13,'Категорія витрат'!$A$13,IF(H408='Категорія витрат'!$B$14,'Категорія витрат'!$A$14,IF(H408='Категорія витрат'!$B$15,'Категорія витрат'!$A$15,IF(H408='Категорія витрат'!$B$16,'Категорія витрат'!$A$16,IF(H408='Категорія витрат'!$B$17,'Категорія витрат'!$A$17,IF(H408='Категорія витрат'!$B$18,'Категорія витрат'!$A$18,IF(H408='Категорія витрат'!$B$19,'Категорія витрат'!$A$19,IF(H408='Категорія витрат'!$B$20,'Категорія витрат'!$A$20,IF(H408='Категорія витрат'!$B$21,'Категорія витрат'!$A$21,IF(H408='Категорія витрат'!$B$22,'Категорія витрат'!$A$22,IF(H408='Категорія витрат'!$B$23,'Категорія витрат'!$A$23,IF(H408='Категорія витрат'!$B$24,'Категорія витрат'!$A$24,IF(H408='Категорія витрат'!$B$25,'Категорія витрат'!$A$25,IF(H408='Категорія витрат'!$B$26,'Категорія витрат'!$A$26,IF(H408='Категорія витрат'!$B$27,'Категорія витрат'!$A$27,IF(H408='Категорія витрат'!$B$28,'Категорія витрат'!$A$28,IF(H408='Категорія витрат'!$B$29,'Категорія витрат'!$A$29,IF(H408='Категорія витрат'!$B$30,'Категорія витрат'!$A$30,IF(H408='Категорія витрат'!$B$31,'Категорія витрат'!$A$31,""))))))))))))))))))))))))))))))</f>
        <v/>
      </c>
      <c r="H408" s="837"/>
      <c r="I408" s="568"/>
      <c r="J408" s="71"/>
      <c r="K408" s="166">
        <f t="shared" si="73"/>
        <v>0</v>
      </c>
      <c r="L408" s="563"/>
      <c r="M408" s="564"/>
      <c r="N408" s="71">
        <f t="shared" si="74"/>
        <v>0</v>
      </c>
      <c r="O408" s="835">
        <f>IF(I408='Категорія витрат'!$G$2,ROUND(N408*0.22,2),IF(I408='Категорія витрат'!$G$4,ROUND(N408*0.22,2),IF(I408='Категорія витрат'!$G$5,ROUND(N408*0.22,2),IF(I408='Категорія витрат'!$G$3,ROUND(N408*0.0841,2),0))))</f>
        <v>0</v>
      </c>
      <c r="P408" s="565">
        <f t="shared" si="75"/>
        <v>0</v>
      </c>
      <c r="Q408" s="567"/>
      <c r="R408" s="567"/>
      <c r="S408" s="567"/>
      <c r="T408" s="567"/>
      <c r="U408" s="567"/>
      <c r="V408" s="567"/>
      <c r="W408" s="567"/>
      <c r="X408" s="567"/>
      <c r="Y408" s="567"/>
      <c r="Z408" s="567"/>
      <c r="AA408" s="567"/>
      <c r="AB408" s="567"/>
      <c r="AC408" s="167">
        <f t="shared" si="76"/>
        <v>0</v>
      </c>
      <c r="AD408" s="167">
        <f t="shared" si="77"/>
        <v>0</v>
      </c>
      <c r="AE408" s="167">
        <f t="shared" si="78"/>
        <v>0</v>
      </c>
      <c r="AF408" s="167">
        <f t="shared" si="79"/>
        <v>0</v>
      </c>
      <c r="AG408" s="167">
        <f t="shared" si="80"/>
        <v>0</v>
      </c>
      <c r="AH408" s="167">
        <f t="shared" si="81"/>
        <v>0</v>
      </c>
      <c r="AI408" s="167">
        <f t="shared" si="82"/>
        <v>0</v>
      </c>
      <c r="AJ408" s="167">
        <f t="shared" si="83"/>
        <v>0</v>
      </c>
      <c r="AK408" s="567"/>
      <c r="AL408" s="567"/>
      <c r="AM408" s="168"/>
    </row>
    <row r="409" spans="1:39" s="169" customFormat="1" hidden="1">
      <c r="A409" s="20">
        <v>405</v>
      </c>
      <c r="B409" s="560" t="str">
        <f t="shared" si="72"/>
        <v>Альянс</v>
      </c>
      <c r="C409" s="561" t="s">
        <v>695</v>
      </c>
      <c r="D409" s="905"/>
      <c r="E409" s="905"/>
      <c r="F409" s="933"/>
      <c r="G409" s="562" t="str">
        <f>IF(H409='Категорія витрат'!$B$2,'Категорія витрат'!$A$2,IF(H409='Категорія витрат'!$B$3,'Категорія витрат'!$A$3,IF(H409='Категорія витрат'!$B$4,'Категорія витрат'!$A$4,IF(H409='Категорія витрат'!$B$5,'Категорія витрат'!$A$5,IF(H409='Категорія витрат'!$B$6,'Категорія витрат'!$A$6,IF(H409='Категорія витрат'!$B$7,'Категорія витрат'!$A$7,IF(H409='Категорія витрат'!$B$8,'Категорія витрат'!$A$8,IF(H409='Категорія витрат'!$B$9,'Категорія витрат'!$A$9,IF(H409='Категорія витрат'!$B$10,'Категорія витрат'!$A$10,IF(H409='Категорія витрат'!$B$11,'Категорія витрат'!$A$11,IF(H409='Категорія витрат'!$B$12,'Категорія витрат'!$A$12,IF(H409='Категорія витрат'!$B$13,'Категорія витрат'!$A$13,IF(H409='Категорія витрат'!$B$14,'Категорія витрат'!$A$14,IF(H409='Категорія витрат'!$B$15,'Категорія витрат'!$A$15,IF(H409='Категорія витрат'!$B$16,'Категорія витрат'!$A$16,IF(H409='Категорія витрат'!$B$17,'Категорія витрат'!$A$17,IF(H409='Категорія витрат'!$B$18,'Категорія витрат'!$A$18,IF(H409='Категорія витрат'!$B$19,'Категорія витрат'!$A$19,IF(H409='Категорія витрат'!$B$20,'Категорія витрат'!$A$20,IF(H409='Категорія витрат'!$B$21,'Категорія витрат'!$A$21,IF(H409='Категорія витрат'!$B$22,'Категорія витрат'!$A$22,IF(H409='Категорія витрат'!$B$23,'Категорія витрат'!$A$23,IF(H409='Категорія витрат'!$B$24,'Категорія витрат'!$A$24,IF(H409='Категорія витрат'!$B$25,'Категорія витрат'!$A$25,IF(H409='Категорія витрат'!$B$26,'Категорія витрат'!$A$26,IF(H409='Категорія витрат'!$B$27,'Категорія витрат'!$A$27,IF(H409='Категорія витрат'!$B$28,'Категорія витрат'!$A$28,IF(H409='Категорія витрат'!$B$29,'Категорія витрат'!$A$29,IF(H409='Категорія витрат'!$B$30,'Категорія витрат'!$A$30,IF(H409='Категорія витрат'!$B$31,'Категорія витрат'!$A$31,""))))))))))))))))))))))))))))))</f>
        <v/>
      </c>
      <c r="H409" s="837"/>
      <c r="I409" s="568"/>
      <c r="J409" s="71"/>
      <c r="K409" s="166">
        <f t="shared" si="73"/>
        <v>0</v>
      </c>
      <c r="L409" s="563"/>
      <c r="M409" s="564"/>
      <c r="N409" s="71">
        <f t="shared" si="74"/>
        <v>0</v>
      </c>
      <c r="O409" s="835">
        <f>IF(I409='Категорія витрат'!$G$2,ROUND(N409*0.22,2),IF(I409='Категорія витрат'!$G$4,ROUND(N409*0.22,2),IF(I409='Категорія витрат'!$G$5,ROUND(N409*0.22,2),IF(I409='Категорія витрат'!$G$3,ROUND(N409*0.0841,2),0))))</f>
        <v>0</v>
      </c>
      <c r="P409" s="565">
        <f t="shared" si="75"/>
        <v>0</v>
      </c>
      <c r="Q409" s="567"/>
      <c r="R409" s="567"/>
      <c r="S409" s="567"/>
      <c r="T409" s="567"/>
      <c r="U409" s="567"/>
      <c r="V409" s="567"/>
      <c r="W409" s="567"/>
      <c r="X409" s="567"/>
      <c r="Y409" s="567"/>
      <c r="Z409" s="567"/>
      <c r="AA409" s="567"/>
      <c r="AB409" s="567"/>
      <c r="AC409" s="167">
        <f t="shared" si="76"/>
        <v>0</v>
      </c>
      <c r="AD409" s="167">
        <f t="shared" si="77"/>
        <v>0</v>
      </c>
      <c r="AE409" s="167">
        <f t="shared" si="78"/>
        <v>0</v>
      </c>
      <c r="AF409" s="167">
        <f t="shared" si="79"/>
        <v>0</v>
      </c>
      <c r="AG409" s="167">
        <f t="shared" si="80"/>
        <v>0</v>
      </c>
      <c r="AH409" s="167">
        <f t="shared" si="81"/>
        <v>0</v>
      </c>
      <c r="AI409" s="167">
        <f t="shared" si="82"/>
        <v>0</v>
      </c>
      <c r="AJ409" s="167">
        <f t="shared" si="83"/>
        <v>0</v>
      </c>
      <c r="AK409" s="567"/>
      <c r="AL409" s="567"/>
      <c r="AM409" s="168"/>
    </row>
    <row r="410" spans="1:39" s="169" customFormat="1" hidden="1">
      <c r="A410" s="20">
        <v>406</v>
      </c>
      <c r="B410" s="560" t="str">
        <f t="shared" si="72"/>
        <v>Альянс</v>
      </c>
      <c r="C410" s="561" t="s">
        <v>695</v>
      </c>
      <c r="D410" s="905"/>
      <c r="E410" s="905"/>
      <c r="F410" s="933"/>
      <c r="G410" s="562" t="str">
        <f>IF(H410='Категорія витрат'!$B$2,'Категорія витрат'!$A$2,IF(H410='Категорія витрат'!$B$3,'Категорія витрат'!$A$3,IF(H410='Категорія витрат'!$B$4,'Категорія витрат'!$A$4,IF(H410='Категорія витрат'!$B$5,'Категорія витрат'!$A$5,IF(H410='Категорія витрат'!$B$6,'Категорія витрат'!$A$6,IF(H410='Категорія витрат'!$B$7,'Категорія витрат'!$A$7,IF(H410='Категорія витрат'!$B$8,'Категорія витрат'!$A$8,IF(H410='Категорія витрат'!$B$9,'Категорія витрат'!$A$9,IF(H410='Категорія витрат'!$B$10,'Категорія витрат'!$A$10,IF(H410='Категорія витрат'!$B$11,'Категорія витрат'!$A$11,IF(H410='Категорія витрат'!$B$12,'Категорія витрат'!$A$12,IF(H410='Категорія витрат'!$B$13,'Категорія витрат'!$A$13,IF(H410='Категорія витрат'!$B$14,'Категорія витрат'!$A$14,IF(H410='Категорія витрат'!$B$15,'Категорія витрат'!$A$15,IF(H410='Категорія витрат'!$B$16,'Категорія витрат'!$A$16,IF(H410='Категорія витрат'!$B$17,'Категорія витрат'!$A$17,IF(H410='Категорія витрат'!$B$18,'Категорія витрат'!$A$18,IF(H410='Категорія витрат'!$B$19,'Категорія витрат'!$A$19,IF(H410='Категорія витрат'!$B$20,'Категорія витрат'!$A$20,IF(H410='Категорія витрат'!$B$21,'Категорія витрат'!$A$21,IF(H410='Категорія витрат'!$B$22,'Категорія витрат'!$A$22,IF(H410='Категорія витрат'!$B$23,'Категорія витрат'!$A$23,IF(H410='Категорія витрат'!$B$24,'Категорія витрат'!$A$24,IF(H410='Категорія витрат'!$B$25,'Категорія витрат'!$A$25,IF(H410='Категорія витрат'!$B$26,'Категорія витрат'!$A$26,IF(H410='Категорія витрат'!$B$27,'Категорія витрат'!$A$27,IF(H410='Категорія витрат'!$B$28,'Категорія витрат'!$A$28,IF(H410='Категорія витрат'!$B$29,'Категорія витрат'!$A$29,IF(H410='Категорія витрат'!$B$30,'Категорія витрат'!$A$30,IF(H410='Категорія витрат'!$B$31,'Категорія витрат'!$A$31,""))))))))))))))))))))))))))))))</f>
        <v/>
      </c>
      <c r="H410" s="837"/>
      <c r="I410" s="568"/>
      <c r="J410" s="71"/>
      <c r="K410" s="166">
        <f t="shared" si="73"/>
        <v>0</v>
      </c>
      <c r="L410" s="563"/>
      <c r="M410" s="564"/>
      <c r="N410" s="71">
        <f t="shared" si="74"/>
        <v>0</v>
      </c>
      <c r="O410" s="835">
        <f>IF(I410='Категорія витрат'!$G$2,ROUND(N410*0.22,2),IF(I410='Категорія витрат'!$G$4,ROUND(N410*0.22,2),IF(I410='Категорія витрат'!$G$5,ROUND(N410*0.22,2),IF(I410='Категорія витрат'!$G$3,ROUND(N410*0.0841,2),0))))</f>
        <v>0</v>
      </c>
      <c r="P410" s="565">
        <f t="shared" si="75"/>
        <v>0</v>
      </c>
      <c r="Q410" s="567"/>
      <c r="R410" s="567"/>
      <c r="S410" s="567"/>
      <c r="T410" s="567"/>
      <c r="U410" s="567"/>
      <c r="V410" s="567"/>
      <c r="W410" s="567"/>
      <c r="X410" s="567"/>
      <c r="Y410" s="567"/>
      <c r="Z410" s="567"/>
      <c r="AA410" s="567"/>
      <c r="AB410" s="567"/>
      <c r="AC410" s="167">
        <f t="shared" si="76"/>
        <v>0</v>
      </c>
      <c r="AD410" s="167">
        <f t="shared" si="77"/>
        <v>0</v>
      </c>
      <c r="AE410" s="167">
        <f t="shared" si="78"/>
        <v>0</v>
      </c>
      <c r="AF410" s="167">
        <f t="shared" si="79"/>
        <v>0</v>
      </c>
      <c r="AG410" s="167">
        <f t="shared" si="80"/>
        <v>0</v>
      </c>
      <c r="AH410" s="167">
        <f t="shared" si="81"/>
        <v>0</v>
      </c>
      <c r="AI410" s="167">
        <f t="shared" si="82"/>
        <v>0</v>
      </c>
      <c r="AJ410" s="167">
        <f t="shared" si="83"/>
        <v>0</v>
      </c>
      <c r="AK410" s="567"/>
      <c r="AL410" s="567"/>
      <c r="AM410" s="168"/>
    </row>
    <row r="411" spans="1:39" s="169" customFormat="1" hidden="1" outlineLevel="1">
      <c r="A411" s="560">
        <v>407</v>
      </c>
      <c r="B411" s="560" t="str">
        <f t="shared" si="72"/>
        <v>Альянс</v>
      </c>
      <c r="C411" s="561" t="s">
        <v>695</v>
      </c>
      <c r="D411" s="905"/>
      <c r="E411" s="905"/>
      <c r="F411" s="933"/>
      <c r="G411" s="562" t="str">
        <f>IF(H411='Категорія витрат'!$B$2,'Категорія витрат'!$A$2,IF(H411='Категорія витрат'!$B$3,'Категорія витрат'!$A$3,IF(H411='Категорія витрат'!$B$4,'Категорія витрат'!$A$4,IF(H411='Категорія витрат'!$B$5,'Категорія витрат'!$A$5,IF(H411='Категорія витрат'!$B$6,'Категорія витрат'!$A$6,IF(H411='Категорія витрат'!$B$7,'Категорія витрат'!$A$7,IF(H411='Категорія витрат'!$B$8,'Категорія витрат'!$A$8,IF(H411='Категорія витрат'!$B$9,'Категорія витрат'!$A$9,IF(H411='Категорія витрат'!$B$10,'Категорія витрат'!$A$10,IF(H411='Категорія витрат'!$B$11,'Категорія витрат'!$A$11,IF(H411='Категорія витрат'!$B$12,'Категорія витрат'!$A$12,IF(H411='Категорія витрат'!$B$13,'Категорія витрат'!$A$13,IF(H411='Категорія витрат'!$B$14,'Категорія витрат'!$A$14,IF(H411='Категорія витрат'!$B$15,'Категорія витрат'!$A$15,IF(H411='Категорія витрат'!$B$16,'Категорія витрат'!$A$16,IF(H411='Категорія витрат'!$B$17,'Категорія витрат'!$A$17,IF(H411='Категорія витрат'!$B$18,'Категорія витрат'!$A$18,IF(H411='Категорія витрат'!$B$19,'Категорія витрат'!$A$19,IF(H411='Категорія витрат'!$B$20,'Категорія витрат'!$A$20,IF(H411='Категорія витрат'!$B$21,'Категорія витрат'!$A$21,IF(H411='Категорія витрат'!$B$22,'Категорія витрат'!$A$22,IF(H411='Категорія витрат'!$B$23,'Категорія витрат'!$A$23,IF(H411='Категорія витрат'!$B$24,'Категорія витрат'!$A$24,IF(H411='Категорія витрат'!$B$25,'Категорія витрат'!$A$25,IF(H411='Категорія витрат'!$B$26,'Категорія витрат'!$A$26,IF(H411='Категорія витрат'!$B$27,'Категорія витрат'!$A$27,IF(H411='Категорія витрат'!$B$28,'Категорія витрат'!$A$28,IF(H411='Категорія витрат'!$B$29,'Категорія витрат'!$A$29,IF(H411='Категорія витрат'!$B$30,'Категорія витрат'!$A$30,IF(H411='Категорія витрат'!$B$31,'Категорія витрат'!$A$31,""))))))))))))))))))))))))))))))</f>
        <v/>
      </c>
      <c r="H411" s="837"/>
      <c r="I411" s="568"/>
      <c r="J411" s="71"/>
      <c r="K411" s="166">
        <f t="shared" si="73"/>
        <v>0</v>
      </c>
      <c r="L411" s="563"/>
      <c r="M411" s="564"/>
      <c r="N411" s="71">
        <f t="shared" si="74"/>
        <v>0</v>
      </c>
      <c r="O411" s="835">
        <f>IF(I411='Категорія витрат'!$G$2,ROUND(N411*0.22,2),IF(I411='Категорія витрат'!$G$4,ROUND(N411*0.22,2),IF(I411='Категорія витрат'!$G$5,ROUND(N411*0.22,2),IF(I411='Категорія витрат'!$G$3,ROUND(N411*0.0841,2),0))))</f>
        <v>0</v>
      </c>
      <c r="P411" s="565">
        <f t="shared" si="75"/>
        <v>0</v>
      </c>
      <c r="Q411" s="224"/>
      <c r="R411" s="224"/>
      <c r="S411" s="224"/>
      <c r="T411" s="224"/>
      <c r="U411" s="224"/>
      <c r="V411" s="224"/>
      <c r="W411" s="224"/>
      <c r="X411" s="224"/>
      <c r="Y411" s="224"/>
      <c r="Z411" s="224"/>
      <c r="AA411" s="224"/>
      <c r="AB411" s="224"/>
      <c r="AC411" s="167">
        <f t="shared" si="76"/>
        <v>0</v>
      </c>
      <c r="AD411" s="167">
        <f t="shared" si="77"/>
        <v>0</v>
      </c>
      <c r="AE411" s="167">
        <f t="shared" si="78"/>
        <v>0</v>
      </c>
      <c r="AF411" s="167">
        <f t="shared" si="79"/>
        <v>0</v>
      </c>
      <c r="AG411" s="167">
        <f t="shared" si="80"/>
        <v>0</v>
      </c>
      <c r="AH411" s="167">
        <f t="shared" si="81"/>
        <v>0</v>
      </c>
      <c r="AI411" s="167">
        <f t="shared" si="82"/>
        <v>0</v>
      </c>
      <c r="AJ411" s="167">
        <f t="shared" si="83"/>
        <v>0</v>
      </c>
      <c r="AK411" s="224"/>
      <c r="AL411" s="224"/>
      <c r="AM411" s="168"/>
    </row>
    <row r="412" spans="1:39" s="169" customFormat="1" hidden="1" outlineLevel="1">
      <c r="A412" s="560">
        <v>408</v>
      </c>
      <c r="B412" s="560" t="str">
        <f t="shared" si="72"/>
        <v>Альянс</v>
      </c>
      <c r="C412" s="561" t="s">
        <v>695</v>
      </c>
      <c r="D412" s="905"/>
      <c r="E412" s="905"/>
      <c r="F412" s="933"/>
      <c r="G412" s="562" t="str">
        <f>IF(H412='Категорія витрат'!$B$2,'Категорія витрат'!$A$2,IF(H412='Категорія витрат'!$B$3,'Категорія витрат'!$A$3,IF(H412='Категорія витрат'!$B$4,'Категорія витрат'!$A$4,IF(H412='Категорія витрат'!$B$5,'Категорія витрат'!$A$5,IF(H412='Категорія витрат'!$B$6,'Категорія витрат'!$A$6,IF(H412='Категорія витрат'!$B$7,'Категорія витрат'!$A$7,IF(H412='Категорія витрат'!$B$8,'Категорія витрат'!$A$8,IF(H412='Категорія витрат'!$B$9,'Категорія витрат'!$A$9,IF(H412='Категорія витрат'!$B$10,'Категорія витрат'!$A$10,IF(H412='Категорія витрат'!$B$11,'Категорія витрат'!$A$11,IF(H412='Категорія витрат'!$B$12,'Категорія витрат'!$A$12,IF(H412='Категорія витрат'!$B$13,'Категорія витрат'!$A$13,IF(H412='Категорія витрат'!$B$14,'Категорія витрат'!$A$14,IF(H412='Категорія витрат'!$B$15,'Категорія витрат'!$A$15,IF(H412='Категорія витрат'!$B$16,'Категорія витрат'!$A$16,IF(H412='Категорія витрат'!$B$17,'Категорія витрат'!$A$17,IF(H412='Категорія витрат'!$B$18,'Категорія витрат'!$A$18,IF(H412='Категорія витрат'!$B$19,'Категорія витрат'!$A$19,IF(H412='Категорія витрат'!$B$20,'Категорія витрат'!$A$20,IF(H412='Категорія витрат'!$B$21,'Категорія витрат'!$A$21,IF(H412='Категорія витрат'!$B$22,'Категорія витрат'!$A$22,IF(H412='Категорія витрат'!$B$23,'Категорія витрат'!$A$23,IF(H412='Категорія витрат'!$B$24,'Категорія витрат'!$A$24,IF(H412='Категорія витрат'!$B$25,'Категорія витрат'!$A$25,IF(H412='Категорія витрат'!$B$26,'Категорія витрат'!$A$26,IF(H412='Категорія витрат'!$B$27,'Категорія витрат'!$A$27,IF(H412='Категорія витрат'!$B$28,'Категорія витрат'!$A$28,IF(H412='Категорія витрат'!$B$29,'Категорія витрат'!$A$29,IF(H412='Категорія витрат'!$B$30,'Категорія витрат'!$A$30,IF(H412='Категорія витрат'!$B$31,'Категорія витрат'!$A$31,""))))))))))))))))))))))))))))))</f>
        <v/>
      </c>
      <c r="H412" s="837"/>
      <c r="I412" s="568"/>
      <c r="J412" s="71"/>
      <c r="K412" s="166">
        <f t="shared" si="73"/>
        <v>0</v>
      </c>
      <c r="L412" s="563"/>
      <c r="M412" s="564"/>
      <c r="N412" s="71">
        <f t="shared" si="74"/>
        <v>0</v>
      </c>
      <c r="O412" s="835">
        <f>IF(I412='Категорія витрат'!$G$2,ROUND(N412*0.22,2),IF(I412='Категорія витрат'!$G$4,ROUND(N412*0.22,2),IF(I412='Категорія витрат'!$G$5,ROUND(N412*0.22,2),IF(I412='Категорія витрат'!$G$3,ROUND(N412*0.0841,2),0))))</f>
        <v>0</v>
      </c>
      <c r="P412" s="565">
        <f t="shared" si="75"/>
        <v>0</v>
      </c>
      <c r="Q412" s="224"/>
      <c r="R412" s="224"/>
      <c r="S412" s="224"/>
      <c r="T412" s="224"/>
      <c r="U412" s="224"/>
      <c r="V412" s="224"/>
      <c r="W412" s="224"/>
      <c r="X412" s="224"/>
      <c r="Y412" s="224"/>
      <c r="Z412" s="224"/>
      <c r="AA412" s="224"/>
      <c r="AB412" s="224"/>
      <c r="AC412" s="167">
        <f t="shared" si="76"/>
        <v>0</v>
      </c>
      <c r="AD412" s="167">
        <f t="shared" si="77"/>
        <v>0</v>
      </c>
      <c r="AE412" s="167">
        <f t="shared" si="78"/>
        <v>0</v>
      </c>
      <c r="AF412" s="167">
        <f t="shared" si="79"/>
        <v>0</v>
      </c>
      <c r="AG412" s="167">
        <f t="shared" si="80"/>
        <v>0</v>
      </c>
      <c r="AH412" s="167">
        <f t="shared" si="81"/>
        <v>0</v>
      </c>
      <c r="AI412" s="167">
        <f t="shared" si="82"/>
        <v>0</v>
      </c>
      <c r="AJ412" s="167">
        <f t="shared" si="83"/>
        <v>0</v>
      </c>
      <c r="AK412" s="224"/>
      <c r="AL412" s="224"/>
      <c r="AM412" s="168"/>
    </row>
    <row r="413" spans="1:39" s="169" customFormat="1" hidden="1" outlineLevel="1">
      <c r="A413" s="560">
        <v>409</v>
      </c>
      <c r="B413" s="560" t="str">
        <f t="shared" si="72"/>
        <v>Альянс</v>
      </c>
      <c r="C413" s="561" t="s">
        <v>695</v>
      </c>
      <c r="D413" s="905"/>
      <c r="E413" s="905"/>
      <c r="F413" s="933"/>
      <c r="G413" s="562" t="str">
        <f>IF(H413='Категорія витрат'!$B$2,'Категорія витрат'!$A$2,IF(H413='Категорія витрат'!$B$3,'Категорія витрат'!$A$3,IF(H413='Категорія витрат'!$B$4,'Категорія витрат'!$A$4,IF(H413='Категорія витрат'!$B$5,'Категорія витрат'!$A$5,IF(H413='Категорія витрат'!$B$6,'Категорія витрат'!$A$6,IF(H413='Категорія витрат'!$B$7,'Категорія витрат'!$A$7,IF(H413='Категорія витрат'!$B$8,'Категорія витрат'!$A$8,IF(H413='Категорія витрат'!$B$9,'Категорія витрат'!$A$9,IF(H413='Категорія витрат'!$B$10,'Категорія витрат'!$A$10,IF(H413='Категорія витрат'!$B$11,'Категорія витрат'!$A$11,IF(H413='Категорія витрат'!$B$12,'Категорія витрат'!$A$12,IF(H413='Категорія витрат'!$B$13,'Категорія витрат'!$A$13,IF(H413='Категорія витрат'!$B$14,'Категорія витрат'!$A$14,IF(H413='Категорія витрат'!$B$15,'Категорія витрат'!$A$15,IF(H413='Категорія витрат'!$B$16,'Категорія витрат'!$A$16,IF(H413='Категорія витрат'!$B$17,'Категорія витрат'!$A$17,IF(H413='Категорія витрат'!$B$18,'Категорія витрат'!$A$18,IF(H413='Категорія витрат'!$B$19,'Категорія витрат'!$A$19,IF(H413='Категорія витрат'!$B$20,'Категорія витрат'!$A$20,IF(H413='Категорія витрат'!$B$21,'Категорія витрат'!$A$21,IF(H413='Категорія витрат'!$B$22,'Категорія витрат'!$A$22,IF(H413='Категорія витрат'!$B$23,'Категорія витрат'!$A$23,IF(H413='Категорія витрат'!$B$24,'Категорія витрат'!$A$24,IF(H413='Категорія витрат'!$B$25,'Категорія витрат'!$A$25,IF(H413='Категорія витрат'!$B$26,'Категорія витрат'!$A$26,IF(H413='Категорія витрат'!$B$27,'Категорія витрат'!$A$27,IF(H413='Категорія витрат'!$B$28,'Категорія витрат'!$A$28,IF(H413='Категорія витрат'!$B$29,'Категорія витрат'!$A$29,IF(H413='Категорія витрат'!$B$30,'Категорія витрат'!$A$30,IF(H413='Категорія витрат'!$B$31,'Категорія витрат'!$A$31,""))))))))))))))))))))))))))))))</f>
        <v/>
      </c>
      <c r="H413" s="837"/>
      <c r="I413" s="568"/>
      <c r="J413" s="71"/>
      <c r="K413" s="166">
        <f t="shared" si="73"/>
        <v>0</v>
      </c>
      <c r="L413" s="563"/>
      <c r="M413" s="564"/>
      <c r="N413" s="71">
        <f t="shared" si="74"/>
        <v>0</v>
      </c>
      <c r="O413" s="835">
        <f>IF(I413='Категорія витрат'!$G$2,ROUND(N413*0.22,2),IF(I413='Категорія витрат'!$G$4,ROUND(N413*0.22,2),IF(I413='Категорія витрат'!$G$5,ROUND(N413*0.22,2),IF(I413='Категорія витрат'!$G$3,ROUND(N413*0.0841,2),0))))</f>
        <v>0</v>
      </c>
      <c r="P413" s="565">
        <f t="shared" si="75"/>
        <v>0</v>
      </c>
      <c r="Q413" s="224"/>
      <c r="R413" s="224"/>
      <c r="S413" s="224"/>
      <c r="T413" s="224"/>
      <c r="U413" s="224"/>
      <c r="V413" s="224"/>
      <c r="W413" s="224"/>
      <c r="X413" s="224"/>
      <c r="Y413" s="224"/>
      <c r="Z413" s="224"/>
      <c r="AA413" s="224"/>
      <c r="AB413" s="224"/>
      <c r="AC413" s="167">
        <f t="shared" si="76"/>
        <v>0</v>
      </c>
      <c r="AD413" s="167">
        <f t="shared" si="77"/>
        <v>0</v>
      </c>
      <c r="AE413" s="167">
        <f t="shared" si="78"/>
        <v>0</v>
      </c>
      <c r="AF413" s="167">
        <f t="shared" si="79"/>
        <v>0</v>
      </c>
      <c r="AG413" s="167">
        <f t="shared" si="80"/>
        <v>0</v>
      </c>
      <c r="AH413" s="167">
        <f t="shared" si="81"/>
        <v>0</v>
      </c>
      <c r="AI413" s="167">
        <f t="shared" si="82"/>
        <v>0</v>
      </c>
      <c r="AJ413" s="167">
        <f t="shared" si="83"/>
        <v>0</v>
      </c>
      <c r="AK413" s="224"/>
      <c r="AL413" s="224"/>
      <c r="AM413" s="168"/>
    </row>
    <row r="414" spans="1:39" s="169" customFormat="1" hidden="1" outlineLevel="1">
      <c r="A414" s="560">
        <v>410</v>
      </c>
      <c r="B414" s="560" t="str">
        <f t="shared" si="72"/>
        <v>Альянс</v>
      </c>
      <c r="C414" s="561" t="s">
        <v>695</v>
      </c>
      <c r="D414" s="905"/>
      <c r="E414" s="905"/>
      <c r="F414" s="933"/>
      <c r="G414" s="562" t="str">
        <f>IF(H414='Категорія витрат'!$B$2,'Категорія витрат'!$A$2,IF(H414='Категорія витрат'!$B$3,'Категорія витрат'!$A$3,IF(H414='Категорія витрат'!$B$4,'Категорія витрат'!$A$4,IF(H414='Категорія витрат'!$B$5,'Категорія витрат'!$A$5,IF(H414='Категорія витрат'!$B$6,'Категорія витрат'!$A$6,IF(H414='Категорія витрат'!$B$7,'Категорія витрат'!$A$7,IF(H414='Категорія витрат'!$B$8,'Категорія витрат'!$A$8,IF(H414='Категорія витрат'!$B$9,'Категорія витрат'!$A$9,IF(H414='Категорія витрат'!$B$10,'Категорія витрат'!$A$10,IF(H414='Категорія витрат'!$B$11,'Категорія витрат'!$A$11,IF(H414='Категорія витрат'!$B$12,'Категорія витрат'!$A$12,IF(H414='Категорія витрат'!$B$13,'Категорія витрат'!$A$13,IF(H414='Категорія витрат'!$B$14,'Категорія витрат'!$A$14,IF(H414='Категорія витрат'!$B$15,'Категорія витрат'!$A$15,IF(H414='Категорія витрат'!$B$16,'Категорія витрат'!$A$16,IF(H414='Категорія витрат'!$B$17,'Категорія витрат'!$A$17,IF(H414='Категорія витрат'!$B$18,'Категорія витрат'!$A$18,IF(H414='Категорія витрат'!$B$19,'Категорія витрат'!$A$19,IF(H414='Категорія витрат'!$B$20,'Категорія витрат'!$A$20,IF(H414='Категорія витрат'!$B$21,'Категорія витрат'!$A$21,IF(H414='Категорія витрат'!$B$22,'Категорія витрат'!$A$22,IF(H414='Категорія витрат'!$B$23,'Категорія витрат'!$A$23,IF(H414='Категорія витрат'!$B$24,'Категорія витрат'!$A$24,IF(H414='Категорія витрат'!$B$25,'Категорія витрат'!$A$25,IF(H414='Категорія витрат'!$B$26,'Категорія витрат'!$A$26,IF(H414='Категорія витрат'!$B$27,'Категорія витрат'!$A$27,IF(H414='Категорія витрат'!$B$28,'Категорія витрат'!$A$28,IF(H414='Категорія витрат'!$B$29,'Категорія витрат'!$A$29,IF(H414='Категорія витрат'!$B$30,'Категорія витрат'!$A$30,IF(H414='Категорія витрат'!$B$31,'Категорія витрат'!$A$31,""))))))))))))))))))))))))))))))</f>
        <v/>
      </c>
      <c r="H414" s="837"/>
      <c r="I414" s="568"/>
      <c r="J414" s="71"/>
      <c r="K414" s="166">
        <f t="shared" si="73"/>
        <v>0</v>
      </c>
      <c r="L414" s="563"/>
      <c r="M414" s="564"/>
      <c r="N414" s="71">
        <f t="shared" si="74"/>
        <v>0</v>
      </c>
      <c r="O414" s="835">
        <f>IF(I414='Категорія витрат'!$G$2,ROUND(N414*0.22,2),IF(I414='Категорія витрат'!$G$4,ROUND(N414*0.22,2),IF(I414='Категорія витрат'!$G$5,ROUND(N414*0.22,2),IF(I414='Категорія витрат'!$G$3,ROUND(N414*0.0841,2),0))))</f>
        <v>0</v>
      </c>
      <c r="P414" s="565">
        <f t="shared" si="75"/>
        <v>0</v>
      </c>
      <c r="Q414" s="224"/>
      <c r="R414" s="224"/>
      <c r="S414" s="224"/>
      <c r="T414" s="224"/>
      <c r="U414" s="224"/>
      <c r="V414" s="224"/>
      <c r="W414" s="224"/>
      <c r="X414" s="224"/>
      <c r="Y414" s="224"/>
      <c r="Z414" s="224"/>
      <c r="AA414" s="224"/>
      <c r="AB414" s="224"/>
      <c r="AC414" s="167">
        <f t="shared" si="76"/>
        <v>0</v>
      </c>
      <c r="AD414" s="167">
        <f t="shared" si="77"/>
        <v>0</v>
      </c>
      <c r="AE414" s="167">
        <f t="shared" si="78"/>
        <v>0</v>
      </c>
      <c r="AF414" s="167">
        <f t="shared" si="79"/>
        <v>0</v>
      </c>
      <c r="AG414" s="167">
        <f t="shared" si="80"/>
        <v>0</v>
      </c>
      <c r="AH414" s="167">
        <f t="shared" si="81"/>
        <v>0</v>
      </c>
      <c r="AI414" s="167">
        <f t="shared" si="82"/>
        <v>0</v>
      </c>
      <c r="AJ414" s="167">
        <f t="shared" si="83"/>
        <v>0</v>
      </c>
      <c r="AK414" s="224"/>
      <c r="AL414" s="224"/>
      <c r="AM414" s="168"/>
    </row>
    <row r="415" spans="1:39" s="169" customFormat="1" hidden="1" outlineLevel="1">
      <c r="A415" s="560">
        <v>411</v>
      </c>
      <c r="B415" s="560" t="str">
        <f t="shared" si="72"/>
        <v>Альянс</v>
      </c>
      <c r="C415" s="561" t="s">
        <v>695</v>
      </c>
      <c r="D415" s="905"/>
      <c r="E415" s="905"/>
      <c r="F415" s="933"/>
      <c r="G415" s="562" t="str">
        <f>IF(H415='Категорія витрат'!$B$2,'Категорія витрат'!$A$2,IF(H415='Категорія витрат'!$B$3,'Категорія витрат'!$A$3,IF(H415='Категорія витрат'!$B$4,'Категорія витрат'!$A$4,IF(H415='Категорія витрат'!$B$5,'Категорія витрат'!$A$5,IF(H415='Категорія витрат'!$B$6,'Категорія витрат'!$A$6,IF(H415='Категорія витрат'!$B$7,'Категорія витрат'!$A$7,IF(H415='Категорія витрат'!$B$8,'Категорія витрат'!$A$8,IF(H415='Категорія витрат'!$B$9,'Категорія витрат'!$A$9,IF(H415='Категорія витрат'!$B$10,'Категорія витрат'!$A$10,IF(H415='Категорія витрат'!$B$11,'Категорія витрат'!$A$11,IF(H415='Категорія витрат'!$B$12,'Категорія витрат'!$A$12,IF(H415='Категорія витрат'!$B$13,'Категорія витрат'!$A$13,IF(H415='Категорія витрат'!$B$14,'Категорія витрат'!$A$14,IF(H415='Категорія витрат'!$B$15,'Категорія витрат'!$A$15,IF(H415='Категорія витрат'!$B$16,'Категорія витрат'!$A$16,IF(H415='Категорія витрат'!$B$17,'Категорія витрат'!$A$17,IF(H415='Категорія витрат'!$B$18,'Категорія витрат'!$A$18,IF(H415='Категорія витрат'!$B$19,'Категорія витрат'!$A$19,IF(H415='Категорія витрат'!$B$20,'Категорія витрат'!$A$20,IF(H415='Категорія витрат'!$B$21,'Категорія витрат'!$A$21,IF(H415='Категорія витрат'!$B$22,'Категорія витрат'!$A$22,IF(H415='Категорія витрат'!$B$23,'Категорія витрат'!$A$23,IF(H415='Категорія витрат'!$B$24,'Категорія витрат'!$A$24,IF(H415='Категорія витрат'!$B$25,'Категорія витрат'!$A$25,IF(H415='Категорія витрат'!$B$26,'Категорія витрат'!$A$26,IF(H415='Категорія витрат'!$B$27,'Категорія витрат'!$A$27,IF(H415='Категорія витрат'!$B$28,'Категорія витрат'!$A$28,IF(H415='Категорія витрат'!$B$29,'Категорія витрат'!$A$29,IF(H415='Категорія витрат'!$B$30,'Категорія витрат'!$A$30,IF(H415='Категорія витрат'!$B$31,'Категорія витрат'!$A$31,""))))))))))))))))))))))))))))))</f>
        <v/>
      </c>
      <c r="H415" s="837"/>
      <c r="I415" s="568"/>
      <c r="J415" s="71"/>
      <c r="K415" s="166">
        <f t="shared" si="73"/>
        <v>0</v>
      </c>
      <c r="L415" s="563"/>
      <c r="M415" s="564"/>
      <c r="N415" s="71">
        <f t="shared" si="74"/>
        <v>0</v>
      </c>
      <c r="O415" s="835">
        <f>IF(I415='Категорія витрат'!$G$2,ROUND(N415*0.22,2),IF(I415='Категорія витрат'!$G$4,ROUND(N415*0.22,2),IF(I415='Категорія витрат'!$G$5,ROUND(N415*0.22,2),IF(I415='Категорія витрат'!$G$3,ROUND(N415*0.0841,2),0))))</f>
        <v>0</v>
      </c>
      <c r="P415" s="565">
        <f t="shared" si="75"/>
        <v>0</v>
      </c>
      <c r="Q415" s="224"/>
      <c r="R415" s="224"/>
      <c r="S415" s="224"/>
      <c r="T415" s="224"/>
      <c r="U415" s="224"/>
      <c r="V415" s="224"/>
      <c r="W415" s="224"/>
      <c r="X415" s="224"/>
      <c r="Y415" s="224"/>
      <c r="Z415" s="224"/>
      <c r="AA415" s="224"/>
      <c r="AB415" s="224"/>
      <c r="AC415" s="167">
        <f t="shared" si="76"/>
        <v>0</v>
      </c>
      <c r="AD415" s="167">
        <f t="shared" si="77"/>
        <v>0</v>
      </c>
      <c r="AE415" s="167">
        <f t="shared" si="78"/>
        <v>0</v>
      </c>
      <c r="AF415" s="167">
        <f t="shared" si="79"/>
        <v>0</v>
      </c>
      <c r="AG415" s="167">
        <f t="shared" si="80"/>
        <v>0</v>
      </c>
      <c r="AH415" s="167">
        <f t="shared" si="81"/>
        <v>0</v>
      </c>
      <c r="AI415" s="167">
        <f t="shared" si="82"/>
        <v>0</v>
      </c>
      <c r="AJ415" s="167">
        <f t="shared" si="83"/>
        <v>0</v>
      </c>
      <c r="AK415" s="224"/>
      <c r="AL415" s="224"/>
      <c r="AM415" s="168"/>
    </row>
    <row r="416" spans="1:39" s="169" customFormat="1" hidden="1" outlineLevel="1">
      <c r="A416" s="560">
        <v>412</v>
      </c>
      <c r="B416" s="560" t="str">
        <f t="shared" si="72"/>
        <v>Альянс</v>
      </c>
      <c r="C416" s="561" t="s">
        <v>695</v>
      </c>
      <c r="D416" s="905"/>
      <c r="E416" s="905"/>
      <c r="F416" s="933"/>
      <c r="G416" s="562" t="str">
        <f>IF(H416='Категорія витрат'!$B$2,'Категорія витрат'!$A$2,IF(H416='Категорія витрат'!$B$3,'Категорія витрат'!$A$3,IF(H416='Категорія витрат'!$B$4,'Категорія витрат'!$A$4,IF(H416='Категорія витрат'!$B$5,'Категорія витрат'!$A$5,IF(H416='Категорія витрат'!$B$6,'Категорія витрат'!$A$6,IF(H416='Категорія витрат'!$B$7,'Категорія витрат'!$A$7,IF(H416='Категорія витрат'!$B$8,'Категорія витрат'!$A$8,IF(H416='Категорія витрат'!$B$9,'Категорія витрат'!$A$9,IF(H416='Категорія витрат'!$B$10,'Категорія витрат'!$A$10,IF(H416='Категорія витрат'!$B$11,'Категорія витрат'!$A$11,IF(H416='Категорія витрат'!$B$12,'Категорія витрат'!$A$12,IF(H416='Категорія витрат'!$B$13,'Категорія витрат'!$A$13,IF(H416='Категорія витрат'!$B$14,'Категорія витрат'!$A$14,IF(H416='Категорія витрат'!$B$15,'Категорія витрат'!$A$15,IF(H416='Категорія витрат'!$B$16,'Категорія витрат'!$A$16,IF(H416='Категорія витрат'!$B$17,'Категорія витрат'!$A$17,IF(H416='Категорія витрат'!$B$18,'Категорія витрат'!$A$18,IF(H416='Категорія витрат'!$B$19,'Категорія витрат'!$A$19,IF(H416='Категорія витрат'!$B$20,'Категорія витрат'!$A$20,IF(H416='Категорія витрат'!$B$21,'Категорія витрат'!$A$21,IF(H416='Категорія витрат'!$B$22,'Категорія витрат'!$A$22,IF(H416='Категорія витрат'!$B$23,'Категорія витрат'!$A$23,IF(H416='Категорія витрат'!$B$24,'Категорія витрат'!$A$24,IF(H416='Категорія витрат'!$B$25,'Категорія витрат'!$A$25,IF(H416='Категорія витрат'!$B$26,'Категорія витрат'!$A$26,IF(H416='Категорія витрат'!$B$27,'Категорія витрат'!$A$27,IF(H416='Категорія витрат'!$B$28,'Категорія витрат'!$A$28,IF(H416='Категорія витрат'!$B$29,'Категорія витрат'!$A$29,IF(H416='Категорія витрат'!$B$30,'Категорія витрат'!$A$30,IF(H416='Категорія витрат'!$B$31,'Категорія витрат'!$A$31,""))))))))))))))))))))))))))))))</f>
        <v/>
      </c>
      <c r="H416" s="837"/>
      <c r="I416" s="568"/>
      <c r="J416" s="71"/>
      <c r="K416" s="166">
        <f t="shared" si="73"/>
        <v>0</v>
      </c>
      <c r="L416" s="563"/>
      <c r="M416" s="564"/>
      <c r="N416" s="71">
        <f t="shared" si="74"/>
        <v>0</v>
      </c>
      <c r="O416" s="835">
        <f>IF(I416='Категорія витрат'!$G$2,ROUND(N416*0.22,2),IF(I416='Категорія витрат'!$G$4,ROUND(N416*0.22,2),IF(I416='Категорія витрат'!$G$5,ROUND(N416*0.22,2),IF(I416='Категорія витрат'!$G$3,ROUND(N416*0.0841,2),0))))</f>
        <v>0</v>
      </c>
      <c r="P416" s="565">
        <f t="shared" si="75"/>
        <v>0</v>
      </c>
      <c r="Q416" s="224"/>
      <c r="R416" s="224"/>
      <c r="S416" s="224"/>
      <c r="T416" s="224"/>
      <c r="U416" s="224"/>
      <c r="V416" s="224"/>
      <c r="W416" s="224"/>
      <c r="X416" s="224"/>
      <c r="Y416" s="224"/>
      <c r="Z416" s="224"/>
      <c r="AA416" s="224"/>
      <c r="AB416" s="224"/>
      <c r="AC416" s="167">
        <f t="shared" si="76"/>
        <v>0</v>
      </c>
      <c r="AD416" s="167">
        <f t="shared" si="77"/>
        <v>0</v>
      </c>
      <c r="AE416" s="167">
        <f t="shared" si="78"/>
        <v>0</v>
      </c>
      <c r="AF416" s="167">
        <f t="shared" si="79"/>
        <v>0</v>
      </c>
      <c r="AG416" s="167">
        <f t="shared" si="80"/>
        <v>0</v>
      </c>
      <c r="AH416" s="167">
        <f t="shared" si="81"/>
        <v>0</v>
      </c>
      <c r="AI416" s="167">
        <f t="shared" si="82"/>
        <v>0</v>
      </c>
      <c r="AJ416" s="167">
        <f t="shared" si="83"/>
        <v>0</v>
      </c>
      <c r="AK416" s="224"/>
      <c r="AL416" s="224"/>
      <c r="AM416" s="168"/>
    </row>
    <row r="417" spans="1:39" s="169" customFormat="1" hidden="1" outlineLevel="1">
      <c r="A417" s="560">
        <v>413</v>
      </c>
      <c r="B417" s="560" t="str">
        <f t="shared" si="72"/>
        <v>Альянс</v>
      </c>
      <c r="C417" s="561" t="s">
        <v>695</v>
      </c>
      <c r="D417" s="905"/>
      <c r="E417" s="905"/>
      <c r="F417" s="933"/>
      <c r="G417" s="562" t="str">
        <f>IF(H417='Категорія витрат'!$B$2,'Категорія витрат'!$A$2,IF(H417='Категорія витрат'!$B$3,'Категорія витрат'!$A$3,IF(H417='Категорія витрат'!$B$4,'Категорія витрат'!$A$4,IF(H417='Категорія витрат'!$B$5,'Категорія витрат'!$A$5,IF(H417='Категорія витрат'!$B$6,'Категорія витрат'!$A$6,IF(H417='Категорія витрат'!$B$7,'Категорія витрат'!$A$7,IF(H417='Категорія витрат'!$B$8,'Категорія витрат'!$A$8,IF(H417='Категорія витрат'!$B$9,'Категорія витрат'!$A$9,IF(H417='Категорія витрат'!$B$10,'Категорія витрат'!$A$10,IF(H417='Категорія витрат'!$B$11,'Категорія витрат'!$A$11,IF(H417='Категорія витрат'!$B$12,'Категорія витрат'!$A$12,IF(H417='Категорія витрат'!$B$13,'Категорія витрат'!$A$13,IF(H417='Категорія витрат'!$B$14,'Категорія витрат'!$A$14,IF(H417='Категорія витрат'!$B$15,'Категорія витрат'!$A$15,IF(H417='Категорія витрат'!$B$16,'Категорія витрат'!$A$16,IF(H417='Категорія витрат'!$B$17,'Категорія витрат'!$A$17,IF(H417='Категорія витрат'!$B$18,'Категорія витрат'!$A$18,IF(H417='Категорія витрат'!$B$19,'Категорія витрат'!$A$19,IF(H417='Категорія витрат'!$B$20,'Категорія витрат'!$A$20,IF(H417='Категорія витрат'!$B$21,'Категорія витрат'!$A$21,IF(H417='Категорія витрат'!$B$22,'Категорія витрат'!$A$22,IF(H417='Категорія витрат'!$B$23,'Категорія витрат'!$A$23,IF(H417='Категорія витрат'!$B$24,'Категорія витрат'!$A$24,IF(H417='Категорія витрат'!$B$25,'Категорія витрат'!$A$25,IF(H417='Категорія витрат'!$B$26,'Категорія витрат'!$A$26,IF(H417='Категорія витрат'!$B$27,'Категорія витрат'!$A$27,IF(H417='Категорія витрат'!$B$28,'Категорія витрат'!$A$28,IF(H417='Категорія витрат'!$B$29,'Категорія витрат'!$A$29,IF(H417='Категорія витрат'!$B$30,'Категорія витрат'!$A$30,IF(H417='Категорія витрат'!$B$31,'Категорія витрат'!$A$31,""))))))))))))))))))))))))))))))</f>
        <v/>
      </c>
      <c r="H417" s="837"/>
      <c r="I417" s="568"/>
      <c r="J417" s="71"/>
      <c r="K417" s="166">
        <f t="shared" si="73"/>
        <v>0</v>
      </c>
      <c r="L417" s="563"/>
      <c r="M417" s="564"/>
      <c r="N417" s="71">
        <f t="shared" si="74"/>
        <v>0</v>
      </c>
      <c r="O417" s="835">
        <f>IF(I417='Категорія витрат'!$G$2,ROUND(N417*0.22,2),IF(I417='Категорія витрат'!$G$4,ROUND(N417*0.22,2),IF(I417='Категорія витрат'!$G$5,ROUND(N417*0.22,2),IF(I417='Категорія витрат'!$G$3,ROUND(N417*0.0841,2),0))))</f>
        <v>0</v>
      </c>
      <c r="P417" s="565">
        <f t="shared" si="75"/>
        <v>0</v>
      </c>
      <c r="Q417" s="224"/>
      <c r="R417" s="224"/>
      <c r="S417" s="224"/>
      <c r="T417" s="224"/>
      <c r="U417" s="224"/>
      <c r="V417" s="224"/>
      <c r="W417" s="224"/>
      <c r="X417" s="224"/>
      <c r="Y417" s="224"/>
      <c r="Z417" s="224"/>
      <c r="AA417" s="224"/>
      <c r="AB417" s="224"/>
      <c r="AC417" s="167">
        <f t="shared" si="76"/>
        <v>0</v>
      </c>
      <c r="AD417" s="167">
        <f t="shared" si="77"/>
        <v>0</v>
      </c>
      <c r="AE417" s="167">
        <f t="shared" si="78"/>
        <v>0</v>
      </c>
      <c r="AF417" s="167">
        <f t="shared" si="79"/>
        <v>0</v>
      </c>
      <c r="AG417" s="167">
        <f t="shared" si="80"/>
        <v>0</v>
      </c>
      <c r="AH417" s="167">
        <f t="shared" si="81"/>
        <v>0</v>
      </c>
      <c r="AI417" s="167">
        <f t="shared" si="82"/>
        <v>0</v>
      </c>
      <c r="AJ417" s="167">
        <f t="shared" si="83"/>
        <v>0</v>
      </c>
      <c r="AK417" s="224"/>
      <c r="AL417" s="224"/>
      <c r="AM417" s="168"/>
    </row>
    <row r="418" spans="1:39" s="169" customFormat="1" hidden="1" outlineLevel="1">
      <c r="A418" s="560">
        <v>414</v>
      </c>
      <c r="B418" s="560" t="str">
        <f t="shared" si="72"/>
        <v>Альянс</v>
      </c>
      <c r="C418" s="561" t="s">
        <v>695</v>
      </c>
      <c r="D418" s="905"/>
      <c r="E418" s="905"/>
      <c r="F418" s="933"/>
      <c r="G418" s="562" t="str">
        <f>IF(H418='Категорія витрат'!$B$2,'Категорія витрат'!$A$2,IF(H418='Категорія витрат'!$B$3,'Категорія витрат'!$A$3,IF(H418='Категорія витрат'!$B$4,'Категорія витрат'!$A$4,IF(H418='Категорія витрат'!$B$5,'Категорія витрат'!$A$5,IF(H418='Категорія витрат'!$B$6,'Категорія витрат'!$A$6,IF(H418='Категорія витрат'!$B$7,'Категорія витрат'!$A$7,IF(H418='Категорія витрат'!$B$8,'Категорія витрат'!$A$8,IF(H418='Категорія витрат'!$B$9,'Категорія витрат'!$A$9,IF(H418='Категорія витрат'!$B$10,'Категорія витрат'!$A$10,IF(H418='Категорія витрат'!$B$11,'Категорія витрат'!$A$11,IF(H418='Категорія витрат'!$B$12,'Категорія витрат'!$A$12,IF(H418='Категорія витрат'!$B$13,'Категорія витрат'!$A$13,IF(H418='Категорія витрат'!$B$14,'Категорія витрат'!$A$14,IF(H418='Категорія витрат'!$B$15,'Категорія витрат'!$A$15,IF(H418='Категорія витрат'!$B$16,'Категорія витрат'!$A$16,IF(H418='Категорія витрат'!$B$17,'Категорія витрат'!$A$17,IF(H418='Категорія витрат'!$B$18,'Категорія витрат'!$A$18,IF(H418='Категорія витрат'!$B$19,'Категорія витрат'!$A$19,IF(H418='Категорія витрат'!$B$20,'Категорія витрат'!$A$20,IF(H418='Категорія витрат'!$B$21,'Категорія витрат'!$A$21,IF(H418='Категорія витрат'!$B$22,'Категорія витрат'!$A$22,IF(H418='Категорія витрат'!$B$23,'Категорія витрат'!$A$23,IF(H418='Категорія витрат'!$B$24,'Категорія витрат'!$A$24,IF(H418='Категорія витрат'!$B$25,'Категорія витрат'!$A$25,IF(H418='Категорія витрат'!$B$26,'Категорія витрат'!$A$26,IF(H418='Категорія витрат'!$B$27,'Категорія витрат'!$A$27,IF(H418='Категорія витрат'!$B$28,'Категорія витрат'!$A$28,IF(H418='Категорія витрат'!$B$29,'Категорія витрат'!$A$29,IF(H418='Категорія витрат'!$B$30,'Категорія витрат'!$A$30,IF(H418='Категорія витрат'!$B$31,'Категорія витрат'!$A$31,""))))))))))))))))))))))))))))))</f>
        <v/>
      </c>
      <c r="H418" s="837"/>
      <c r="I418" s="568"/>
      <c r="J418" s="71"/>
      <c r="K418" s="166">
        <f t="shared" si="73"/>
        <v>0</v>
      </c>
      <c r="L418" s="563"/>
      <c r="M418" s="564"/>
      <c r="N418" s="71">
        <f t="shared" si="74"/>
        <v>0</v>
      </c>
      <c r="O418" s="835">
        <f>IF(I418='Категорія витрат'!$G$2,ROUND(N418*0.22,2),IF(I418='Категорія витрат'!$G$4,ROUND(N418*0.22,2),IF(I418='Категорія витрат'!$G$5,ROUND(N418*0.22,2),IF(I418='Категорія витрат'!$G$3,ROUND(N418*0.0841,2),0))))</f>
        <v>0</v>
      </c>
      <c r="P418" s="565">
        <f t="shared" si="75"/>
        <v>0</v>
      </c>
      <c r="Q418" s="224"/>
      <c r="R418" s="224"/>
      <c r="S418" s="224"/>
      <c r="T418" s="224"/>
      <c r="U418" s="224"/>
      <c r="V418" s="224"/>
      <c r="W418" s="224"/>
      <c r="X418" s="224"/>
      <c r="Y418" s="224"/>
      <c r="Z418" s="224"/>
      <c r="AA418" s="224"/>
      <c r="AB418" s="224"/>
      <c r="AC418" s="167">
        <f t="shared" si="76"/>
        <v>0</v>
      </c>
      <c r="AD418" s="167">
        <f t="shared" si="77"/>
        <v>0</v>
      </c>
      <c r="AE418" s="167">
        <f t="shared" si="78"/>
        <v>0</v>
      </c>
      <c r="AF418" s="167">
        <f t="shared" si="79"/>
        <v>0</v>
      </c>
      <c r="AG418" s="167">
        <f t="shared" si="80"/>
        <v>0</v>
      </c>
      <c r="AH418" s="167">
        <f t="shared" si="81"/>
        <v>0</v>
      </c>
      <c r="AI418" s="167">
        <f t="shared" si="82"/>
        <v>0</v>
      </c>
      <c r="AJ418" s="167">
        <f t="shared" si="83"/>
        <v>0</v>
      </c>
      <c r="AK418" s="224"/>
      <c r="AL418" s="224"/>
      <c r="AM418" s="168"/>
    </row>
    <row r="419" spans="1:39" s="169" customFormat="1" hidden="1" outlineLevel="1">
      <c r="A419" s="560">
        <v>415</v>
      </c>
      <c r="B419" s="560" t="str">
        <f t="shared" si="72"/>
        <v>Альянс</v>
      </c>
      <c r="C419" s="561" t="s">
        <v>695</v>
      </c>
      <c r="D419" s="905"/>
      <c r="E419" s="905"/>
      <c r="F419" s="933"/>
      <c r="G419" s="562" t="str">
        <f>IF(H419='Категорія витрат'!$B$2,'Категорія витрат'!$A$2,IF(H419='Категорія витрат'!$B$3,'Категорія витрат'!$A$3,IF(H419='Категорія витрат'!$B$4,'Категорія витрат'!$A$4,IF(H419='Категорія витрат'!$B$5,'Категорія витрат'!$A$5,IF(H419='Категорія витрат'!$B$6,'Категорія витрат'!$A$6,IF(H419='Категорія витрат'!$B$7,'Категорія витрат'!$A$7,IF(H419='Категорія витрат'!$B$8,'Категорія витрат'!$A$8,IF(H419='Категорія витрат'!$B$9,'Категорія витрат'!$A$9,IF(H419='Категорія витрат'!$B$10,'Категорія витрат'!$A$10,IF(H419='Категорія витрат'!$B$11,'Категорія витрат'!$A$11,IF(H419='Категорія витрат'!$B$12,'Категорія витрат'!$A$12,IF(H419='Категорія витрат'!$B$13,'Категорія витрат'!$A$13,IF(H419='Категорія витрат'!$B$14,'Категорія витрат'!$A$14,IF(H419='Категорія витрат'!$B$15,'Категорія витрат'!$A$15,IF(H419='Категорія витрат'!$B$16,'Категорія витрат'!$A$16,IF(H419='Категорія витрат'!$B$17,'Категорія витрат'!$A$17,IF(H419='Категорія витрат'!$B$18,'Категорія витрат'!$A$18,IF(H419='Категорія витрат'!$B$19,'Категорія витрат'!$A$19,IF(H419='Категорія витрат'!$B$20,'Категорія витрат'!$A$20,IF(H419='Категорія витрат'!$B$21,'Категорія витрат'!$A$21,IF(H419='Категорія витрат'!$B$22,'Категорія витрат'!$A$22,IF(H419='Категорія витрат'!$B$23,'Категорія витрат'!$A$23,IF(H419='Категорія витрат'!$B$24,'Категорія витрат'!$A$24,IF(H419='Категорія витрат'!$B$25,'Категорія витрат'!$A$25,IF(H419='Категорія витрат'!$B$26,'Категорія витрат'!$A$26,IF(H419='Категорія витрат'!$B$27,'Категорія витрат'!$A$27,IF(H419='Категорія витрат'!$B$28,'Категорія витрат'!$A$28,IF(H419='Категорія витрат'!$B$29,'Категорія витрат'!$A$29,IF(H419='Категорія витрат'!$B$30,'Категорія витрат'!$A$30,IF(H419='Категорія витрат'!$B$31,'Категорія витрат'!$A$31,""))))))))))))))))))))))))))))))</f>
        <v/>
      </c>
      <c r="H419" s="837"/>
      <c r="I419" s="568"/>
      <c r="J419" s="71"/>
      <c r="K419" s="166">
        <f t="shared" si="73"/>
        <v>0</v>
      </c>
      <c r="L419" s="563"/>
      <c r="M419" s="564"/>
      <c r="N419" s="71">
        <f t="shared" si="74"/>
        <v>0</v>
      </c>
      <c r="O419" s="835">
        <f>IF(I419='Категорія витрат'!$G$2,ROUND(N419*0.22,2),IF(I419='Категорія витрат'!$G$4,ROUND(N419*0.22,2),IF(I419='Категорія витрат'!$G$5,ROUND(N419*0.22,2),IF(I419='Категорія витрат'!$G$3,ROUND(N419*0.0841,2),0))))</f>
        <v>0</v>
      </c>
      <c r="P419" s="565">
        <f t="shared" si="75"/>
        <v>0</v>
      </c>
      <c r="Q419" s="224"/>
      <c r="R419" s="224"/>
      <c r="S419" s="224"/>
      <c r="T419" s="224"/>
      <c r="U419" s="224"/>
      <c r="V419" s="224"/>
      <c r="W419" s="224"/>
      <c r="X419" s="224"/>
      <c r="Y419" s="224"/>
      <c r="Z419" s="224"/>
      <c r="AA419" s="224"/>
      <c r="AB419" s="224"/>
      <c r="AC419" s="167">
        <f t="shared" si="76"/>
        <v>0</v>
      </c>
      <c r="AD419" s="167">
        <f t="shared" si="77"/>
        <v>0</v>
      </c>
      <c r="AE419" s="167">
        <f t="shared" si="78"/>
        <v>0</v>
      </c>
      <c r="AF419" s="167">
        <f t="shared" si="79"/>
        <v>0</v>
      </c>
      <c r="AG419" s="167">
        <f t="shared" si="80"/>
        <v>0</v>
      </c>
      <c r="AH419" s="167">
        <f t="shared" si="81"/>
        <v>0</v>
      </c>
      <c r="AI419" s="167">
        <f t="shared" si="82"/>
        <v>0</v>
      </c>
      <c r="AJ419" s="167">
        <f t="shared" si="83"/>
        <v>0</v>
      </c>
      <c r="AK419" s="224"/>
      <c r="AL419" s="224"/>
      <c r="AM419" s="168"/>
    </row>
    <row r="420" spans="1:39" s="169" customFormat="1" hidden="1" outlineLevel="1">
      <c r="A420" s="560">
        <v>416</v>
      </c>
      <c r="B420" s="560" t="str">
        <f t="shared" si="72"/>
        <v>Альянс</v>
      </c>
      <c r="C420" s="561" t="s">
        <v>695</v>
      </c>
      <c r="D420" s="905"/>
      <c r="E420" s="905"/>
      <c r="F420" s="933"/>
      <c r="G420" s="562" t="str">
        <f>IF(H420='Категорія витрат'!$B$2,'Категорія витрат'!$A$2,IF(H420='Категорія витрат'!$B$3,'Категорія витрат'!$A$3,IF(H420='Категорія витрат'!$B$4,'Категорія витрат'!$A$4,IF(H420='Категорія витрат'!$B$5,'Категорія витрат'!$A$5,IF(H420='Категорія витрат'!$B$6,'Категорія витрат'!$A$6,IF(H420='Категорія витрат'!$B$7,'Категорія витрат'!$A$7,IF(H420='Категорія витрат'!$B$8,'Категорія витрат'!$A$8,IF(H420='Категорія витрат'!$B$9,'Категорія витрат'!$A$9,IF(H420='Категорія витрат'!$B$10,'Категорія витрат'!$A$10,IF(H420='Категорія витрат'!$B$11,'Категорія витрат'!$A$11,IF(H420='Категорія витрат'!$B$12,'Категорія витрат'!$A$12,IF(H420='Категорія витрат'!$B$13,'Категорія витрат'!$A$13,IF(H420='Категорія витрат'!$B$14,'Категорія витрат'!$A$14,IF(H420='Категорія витрат'!$B$15,'Категорія витрат'!$A$15,IF(H420='Категорія витрат'!$B$16,'Категорія витрат'!$A$16,IF(H420='Категорія витрат'!$B$17,'Категорія витрат'!$A$17,IF(H420='Категорія витрат'!$B$18,'Категорія витрат'!$A$18,IF(H420='Категорія витрат'!$B$19,'Категорія витрат'!$A$19,IF(H420='Категорія витрат'!$B$20,'Категорія витрат'!$A$20,IF(H420='Категорія витрат'!$B$21,'Категорія витрат'!$A$21,IF(H420='Категорія витрат'!$B$22,'Категорія витрат'!$A$22,IF(H420='Категорія витрат'!$B$23,'Категорія витрат'!$A$23,IF(H420='Категорія витрат'!$B$24,'Категорія витрат'!$A$24,IF(H420='Категорія витрат'!$B$25,'Категорія витрат'!$A$25,IF(H420='Категорія витрат'!$B$26,'Категорія витрат'!$A$26,IF(H420='Категорія витрат'!$B$27,'Категорія витрат'!$A$27,IF(H420='Категорія витрат'!$B$28,'Категорія витрат'!$A$28,IF(H420='Категорія витрат'!$B$29,'Категорія витрат'!$A$29,IF(H420='Категорія витрат'!$B$30,'Категорія витрат'!$A$30,IF(H420='Категорія витрат'!$B$31,'Категорія витрат'!$A$31,""))))))))))))))))))))))))))))))</f>
        <v/>
      </c>
      <c r="H420" s="837"/>
      <c r="I420" s="568"/>
      <c r="J420" s="71"/>
      <c r="K420" s="166">
        <f t="shared" si="73"/>
        <v>0</v>
      </c>
      <c r="L420" s="563"/>
      <c r="M420" s="564"/>
      <c r="N420" s="71">
        <f t="shared" si="74"/>
        <v>0</v>
      </c>
      <c r="O420" s="835">
        <f>IF(I420='Категорія витрат'!$G$2,ROUND(N420*0.22,2),IF(I420='Категорія витрат'!$G$4,ROUND(N420*0.22,2),IF(I420='Категорія витрат'!$G$5,ROUND(N420*0.22,2),IF(I420='Категорія витрат'!$G$3,ROUND(N420*0.0841,2),0))))</f>
        <v>0</v>
      </c>
      <c r="P420" s="565">
        <f t="shared" si="75"/>
        <v>0</v>
      </c>
      <c r="Q420" s="224"/>
      <c r="R420" s="224"/>
      <c r="S420" s="224"/>
      <c r="T420" s="224"/>
      <c r="U420" s="224"/>
      <c r="V420" s="224"/>
      <c r="W420" s="224"/>
      <c r="X420" s="224"/>
      <c r="Y420" s="224"/>
      <c r="Z420" s="224"/>
      <c r="AA420" s="224"/>
      <c r="AB420" s="224"/>
      <c r="AC420" s="167">
        <f t="shared" si="76"/>
        <v>0</v>
      </c>
      <c r="AD420" s="167">
        <f t="shared" si="77"/>
        <v>0</v>
      </c>
      <c r="AE420" s="167">
        <f t="shared" si="78"/>
        <v>0</v>
      </c>
      <c r="AF420" s="167">
        <f t="shared" si="79"/>
        <v>0</v>
      </c>
      <c r="AG420" s="167">
        <f t="shared" si="80"/>
        <v>0</v>
      </c>
      <c r="AH420" s="167">
        <f t="shared" si="81"/>
        <v>0</v>
      </c>
      <c r="AI420" s="167">
        <f t="shared" si="82"/>
        <v>0</v>
      </c>
      <c r="AJ420" s="167">
        <f t="shared" si="83"/>
        <v>0</v>
      </c>
      <c r="AK420" s="224"/>
      <c r="AL420" s="224"/>
      <c r="AM420" s="168"/>
    </row>
    <row r="421" spans="1:39" s="169" customFormat="1" hidden="1" outlineLevel="1">
      <c r="A421" s="560">
        <v>417</v>
      </c>
      <c r="B421" s="560" t="str">
        <f t="shared" ref="B421:B448" si="84">IF(C421="","","Альянс")</f>
        <v>Альянс</v>
      </c>
      <c r="C421" s="561" t="s">
        <v>695</v>
      </c>
      <c r="D421" s="905"/>
      <c r="E421" s="905"/>
      <c r="F421" s="933"/>
      <c r="G421" s="562" t="str">
        <f>IF(H421='Категорія витрат'!$B$2,'Категорія витрат'!$A$2,IF(H421='Категорія витрат'!$B$3,'Категорія витрат'!$A$3,IF(H421='Категорія витрат'!$B$4,'Категорія витрат'!$A$4,IF(H421='Категорія витрат'!$B$5,'Категорія витрат'!$A$5,IF(H421='Категорія витрат'!$B$6,'Категорія витрат'!$A$6,IF(H421='Категорія витрат'!$B$7,'Категорія витрат'!$A$7,IF(H421='Категорія витрат'!$B$8,'Категорія витрат'!$A$8,IF(H421='Категорія витрат'!$B$9,'Категорія витрат'!$A$9,IF(H421='Категорія витрат'!$B$10,'Категорія витрат'!$A$10,IF(H421='Категорія витрат'!$B$11,'Категорія витрат'!$A$11,IF(H421='Категорія витрат'!$B$12,'Категорія витрат'!$A$12,IF(H421='Категорія витрат'!$B$13,'Категорія витрат'!$A$13,IF(H421='Категорія витрат'!$B$14,'Категорія витрат'!$A$14,IF(H421='Категорія витрат'!$B$15,'Категорія витрат'!$A$15,IF(H421='Категорія витрат'!$B$16,'Категорія витрат'!$A$16,IF(H421='Категорія витрат'!$B$17,'Категорія витрат'!$A$17,IF(H421='Категорія витрат'!$B$18,'Категорія витрат'!$A$18,IF(H421='Категорія витрат'!$B$19,'Категорія витрат'!$A$19,IF(H421='Категорія витрат'!$B$20,'Категорія витрат'!$A$20,IF(H421='Категорія витрат'!$B$21,'Категорія витрат'!$A$21,IF(H421='Категорія витрат'!$B$22,'Категорія витрат'!$A$22,IF(H421='Категорія витрат'!$B$23,'Категорія витрат'!$A$23,IF(H421='Категорія витрат'!$B$24,'Категорія витрат'!$A$24,IF(H421='Категорія витрат'!$B$25,'Категорія витрат'!$A$25,IF(H421='Категорія витрат'!$B$26,'Категорія витрат'!$A$26,IF(H421='Категорія витрат'!$B$27,'Категорія витрат'!$A$27,IF(H421='Категорія витрат'!$B$28,'Категорія витрат'!$A$28,IF(H421='Категорія витрат'!$B$29,'Категорія витрат'!$A$29,IF(H421='Категорія витрат'!$B$30,'Категорія витрат'!$A$30,IF(H421='Категорія витрат'!$B$31,'Категорія витрат'!$A$31,""))))))))))))))))))))))))))))))</f>
        <v/>
      </c>
      <c r="H421" s="837"/>
      <c r="I421" s="568"/>
      <c r="J421" s="71"/>
      <c r="K421" s="166">
        <f t="shared" ref="K421:K448" si="85">SUM(Q421:AB421)</f>
        <v>0</v>
      </c>
      <c r="L421" s="563"/>
      <c r="M421" s="564"/>
      <c r="N421" s="71">
        <f t="shared" ref="N421:N448" si="86">L421*M421</f>
        <v>0</v>
      </c>
      <c r="O421" s="835">
        <f>IF(I421='Категорія витрат'!$G$2,ROUND(N421*0.22,2),IF(I421='Категорія витрат'!$G$4,ROUND(N421*0.22,2),IF(I421='Категорія витрат'!$G$5,ROUND(N421*0.22,2),IF(I421='Категорія витрат'!$G$3,ROUND(N421*0.0841,2),0))))</f>
        <v>0</v>
      </c>
      <c r="P421" s="565">
        <f t="shared" ref="P421:P448" si="87">(N421+O421)*K421</f>
        <v>0</v>
      </c>
      <c r="Q421" s="224"/>
      <c r="R421" s="224"/>
      <c r="S421" s="224"/>
      <c r="T421" s="224"/>
      <c r="U421" s="224"/>
      <c r="V421" s="224"/>
      <c r="W421" s="224"/>
      <c r="X421" s="224"/>
      <c r="Y421" s="224"/>
      <c r="Z421" s="224"/>
      <c r="AA421" s="224"/>
      <c r="AB421" s="224"/>
      <c r="AC421" s="167">
        <f t="shared" si="76"/>
        <v>0</v>
      </c>
      <c r="AD421" s="167">
        <f t="shared" si="77"/>
        <v>0</v>
      </c>
      <c r="AE421" s="167">
        <f t="shared" si="78"/>
        <v>0</v>
      </c>
      <c r="AF421" s="167">
        <f t="shared" si="79"/>
        <v>0</v>
      </c>
      <c r="AG421" s="167">
        <f t="shared" si="80"/>
        <v>0</v>
      </c>
      <c r="AH421" s="167">
        <f t="shared" si="81"/>
        <v>0</v>
      </c>
      <c r="AI421" s="167">
        <f t="shared" si="82"/>
        <v>0</v>
      </c>
      <c r="AJ421" s="167">
        <f t="shared" si="83"/>
        <v>0</v>
      </c>
      <c r="AK421" s="224"/>
      <c r="AL421" s="224"/>
      <c r="AM421" s="168"/>
    </row>
    <row r="422" spans="1:39" s="169" customFormat="1" hidden="1" outlineLevel="1">
      <c r="A422" s="560">
        <v>418</v>
      </c>
      <c r="B422" s="560" t="str">
        <f t="shared" si="84"/>
        <v>Альянс</v>
      </c>
      <c r="C422" s="561" t="s">
        <v>695</v>
      </c>
      <c r="D422" s="905"/>
      <c r="E422" s="905"/>
      <c r="F422" s="933"/>
      <c r="G422" s="562" t="str">
        <f>IF(H422='Категорія витрат'!$B$2,'Категорія витрат'!$A$2,IF(H422='Категорія витрат'!$B$3,'Категорія витрат'!$A$3,IF(H422='Категорія витрат'!$B$4,'Категорія витрат'!$A$4,IF(H422='Категорія витрат'!$B$5,'Категорія витрат'!$A$5,IF(H422='Категорія витрат'!$B$6,'Категорія витрат'!$A$6,IF(H422='Категорія витрат'!$B$7,'Категорія витрат'!$A$7,IF(H422='Категорія витрат'!$B$8,'Категорія витрат'!$A$8,IF(H422='Категорія витрат'!$B$9,'Категорія витрат'!$A$9,IF(H422='Категорія витрат'!$B$10,'Категорія витрат'!$A$10,IF(H422='Категорія витрат'!$B$11,'Категорія витрат'!$A$11,IF(H422='Категорія витрат'!$B$12,'Категорія витрат'!$A$12,IF(H422='Категорія витрат'!$B$13,'Категорія витрат'!$A$13,IF(H422='Категорія витрат'!$B$14,'Категорія витрат'!$A$14,IF(H422='Категорія витрат'!$B$15,'Категорія витрат'!$A$15,IF(H422='Категорія витрат'!$B$16,'Категорія витрат'!$A$16,IF(H422='Категорія витрат'!$B$17,'Категорія витрат'!$A$17,IF(H422='Категорія витрат'!$B$18,'Категорія витрат'!$A$18,IF(H422='Категорія витрат'!$B$19,'Категорія витрат'!$A$19,IF(H422='Категорія витрат'!$B$20,'Категорія витрат'!$A$20,IF(H422='Категорія витрат'!$B$21,'Категорія витрат'!$A$21,IF(H422='Категорія витрат'!$B$22,'Категорія витрат'!$A$22,IF(H422='Категорія витрат'!$B$23,'Категорія витрат'!$A$23,IF(H422='Категорія витрат'!$B$24,'Категорія витрат'!$A$24,IF(H422='Категорія витрат'!$B$25,'Категорія витрат'!$A$25,IF(H422='Категорія витрат'!$B$26,'Категорія витрат'!$A$26,IF(H422='Категорія витрат'!$B$27,'Категорія витрат'!$A$27,IF(H422='Категорія витрат'!$B$28,'Категорія витрат'!$A$28,IF(H422='Категорія витрат'!$B$29,'Категорія витрат'!$A$29,IF(H422='Категорія витрат'!$B$30,'Категорія витрат'!$A$30,IF(H422='Категорія витрат'!$B$31,'Категорія витрат'!$A$31,""))))))))))))))))))))))))))))))</f>
        <v/>
      </c>
      <c r="H422" s="837"/>
      <c r="I422" s="568"/>
      <c r="J422" s="71"/>
      <c r="K422" s="166">
        <f t="shared" si="85"/>
        <v>0</v>
      </c>
      <c r="L422" s="563"/>
      <c r="M422" s="564"/>
      <c r="N422" s="71">
        <f t="shared" si="86"/>
        <v>0</v>
      </c>
      <c r="O422" s="835">
        <f>IF(I422='Категорія витрат'!$G$2,ROUND(N422*0.22,2),IF(I422='Категорія витрат'!$G$4,ROUND(N422*0.22,2),IF(I422='Категорія витрат'!$G$5,ROUND(N422*0.22,2),IF(I422='Категорія витрат'!$G$3,ROUND(N422*0.0841,2),0))))</f>
        <v>0</v>
      </c>
      <c r="P422" s="565">
        <f t="shared" si="87"/>
        <v>0</v>
      </c>
      <c r="Q422" s="224"/>
      <c r="R422" s="224"/>
      <c r="S422" s="224"/>
      <c r="T422" s="224"/>
      <c r="U422" s="224"/>
      <c r="V422" s="224"/>
      <c r="W422" s="224"/>
      <c r="X422" s="224"/>
      <c r="Y422" s="224"/>
      <c r="Z422" s="224"/>
      <c r="AA422" s="224"/>
      <c r="AB422" s="224"/>
      <c r="AC422" s="167">
        <f t="shared" si="76"/>
        <v>0</v>
      </c>
      <c r="AD422" s="167">
        <f t="shared" si="77"/>
        <v>0</v>
      </c>
      <c r="AE422" s="167">
        <f t="shared" si="78"/>
        <v>0</v>
      </c>
      <c r="AF422" s="167">
        <f t="shared" si="79"/>
        <v>0</v>
      </c>
      <c r="AG422" s="167">
        <f t="shared" si="80"/>
        <v>0</v>
      </c>
      <c r="AH422" s="167">
        <f t="shared" si="81"/>
        <v>0</v>
      </c>
      <c r="AI422" s="167">
        <f t="shared" si="82"/>
        <v>0</v>
      </c>
      <c r="AJ422" s="167">
        <f t="shared" si="83"/>
        <v>0</v>
      </c>
      <c r="AK422" s="224"/>
      <c r="AL422" s="224"/>
      <c r="AM422" s="168"/>
    </row>
    <row r="423" spans="1:39" s="169" customFormat="1" hidden="1" outlineLevel="1">
      <c r="A423" s="560">
        <v>419</v>
      </c>
      <c r="B423" s="560" t="str">
        <f t="shared" si="84"/>
        <v>Альянс</v>
      </c>
      <c r="C423" s="561" t="s">
        <v>695</v>
      </c>
      <c r="D423" s="905"/>
      <c r="E423" s="905"/>
      <c r="F423" s="933"/>
      <c r="G423" s="562" t="str">
        <f>IF(H423='Категорія витрат'!$B$2,'Категорія витрат'!$A$2,IF(H423='Категорія витрат'!$B$3,'Категорія витрат'!$A$3,IF(H423='Категорія витрат'!$B$4,'Категорія витрат'!$A$4,IF(H423='Категорія витрат'!$B$5,'Категорія витрат'!$A$5,IF(H423='Категорія витрат'!$B$6,'Категорія витрат'!$A$6,IF(H423='Категорія витрат'!$B$7,'Категорія витрат'!$A$7,IF(H423='Категорія витрат'!$B$8,'Категорія витрат'!$A$8,IF(H423='Категорія витрат'!$B$9,'Категорія витрат'!$A$9,IF(H423='Категорія витрат'!$B$10,'Категорія витрат'!$A$10,IF(H423='Категорія витрат'!$B$11,'Категорія витрат'!$A$11,IF(H423='Категорія витрат'!$B$12,'Категорія витрат'!$A$12,IF(H423='Категорія витрат'!$B$13,'Категорія витрат'!$A$13,IF(H423='Категорія витрат'!$B$14,'Категорія витрат'!$A$14,IF(H423='Категорія витрат'!$B$15,'Категорія витрат'!$A$15,IF(H423='Категорія витрат'!$B$16,'Категорія витрат'!$A$16,IF(H423='Категорія витрат'!$B$17,'Категорія витрат'!$A$17,IF(H423='Категорія витрат'!$B$18,'Категорія витрат'!$A$18,IF(H423='Категорія витрат'!$B$19,'Категорія витрат'!$A$19,IF(H423='Категорія витрат'!$B$20,'Категорія витрат'!$A$20,IF(H423='Категорія витрат'!$B$21,'Категорія витрат'!$A$21,IF(H423='Категорія витрат'!$B$22,'Категорія витрат'!$A$22,IF(H423='Категорія витрат'!$B$23,'Категорія витрат'!$A$23,IF(H423='Категорія витрат'!$B$24,'Категорія витрат'!$A$24,IF(H423='Категорія витрат'!$B$25,'Категорія витрат'!$A$25,IF(H423='Категорія витрат'!$B$26,'Категорія витрат'!$A$26,IF(H423='Категорія витрат'!$B$27,'Категорія витрат'!$A$27,IF(H423='Категорія витрат'!$B$28,'Категорія витрат'!$A$28,IF(H423='Категорія витрат'!$B$29,'Категорія витрат'!$A$29,IF(H423='Категорія витрат'!$B$30,'Категорія витрат'!$A$30,IF(H423='Категорія витрат'!$B$31,'Категорія витрат'!$A$31,""))))))))))))))))))))))))))))))</f>
        <v/>
      </c>
      <c r="H423" s="837"/>
      <c r="I423" s="568"/>
      <c r="J423" s="71"/>
      <c r="K423" s="166">
        <f t="shared" si="85"/>
        <v>0</v>
      </c>
      <c r="L423" s="563"/>
      <c r="M423" s="564"/>
      <c r="N423" s="71">
        <f t="shared" si="86"/>
        <v>0</v>
      </c>
      <c r="O423" s="835">
        <f>IF(I423='Категорія витрат'!$G$2,ROUND(N423*0.22,2),IF(I423='Категорія витрат'!$G$4,ROUND(N423*0.22,2),IF(I423='Категорія витрат'!$G$5,ROUND(N423*0.22,2),IF(I423='Категорія витрат'!$G$3,ROUND(N423*0.0841,2),0))))</f>
        <v>0</v>
      </c>
      <c r="P423" s="565">
        <f t="shared" si="87"/>
        <v>0</v>
      </c>
      <c r="Q423" s="224"/>
      <c r="R423" s="224"/>
      <c r="S423" s="224"/>
      <c r="T423" s="224"/>
      <c r="U423" s="224"/>
      <c r="V423" s="224"/>
      <c r="W423" s="224"/>
      <c r="X423" s="224"/>
      <c r="Y423" s="224"/>
      <c r="Z423" s="224"/>
      <c r="AA423" s="224"/>
      <c r="AB423" s="224"/>
      <c r="AC423" s="167">
        <f t="shared" si="76"/>
        <v>0</v>
      </c>
      <c r="AD423" s="167">
        <f t="shared" si="77"/>
        <v>0</v>
      </c>
      <c r="AE423" s="167">
        <f t="shared" si="78"/>
        <v>0</v>
      </c>
      <c r="AF423" s="167">
        <f t="shared" si="79"/>
        <v>0</v>
      </c>
      <c r="AG423" s="167">
        <f t="shared" si="80"/>
        <v>0</v>
      </c>
      <c r="AH423" s="167">
        <f t="shared" si="81"/>
        <v>0</v>
      </c>
      <c r="AI423" s="167">
        <f t="shared" si="82"/>
        <v>0</v>
      </c>
      <c r="AJ423" s="167">
        <f t="shared" si="83"/>
        <v>0</v>
      </c>
      <c r="AK423" s="224"/>
      <c r="AL423" s="224"/>
      <c r="AM423" s="168"/>
    </row>
    <row r="424" spans="1:39" s="169" customFormat="1" hidden="1" outlineLevel="1">
      <c r="A424" s="560">
        <v>420</v>
      </c>
      <c r="B424" s="560" t="str">
        <f t="shared" si="84"/>
        <v>Альянс</v>
      </c>
      <c r="C424" s="561" t="s">
        <v>695</v>
      </c>
      <c r="D424" s="905"/>
      <c r="E424" s="905"/>
      <c r="F424" s="933"/>
      <c r="G424" s="562" t="str">
        <f>IF(H424='Категорія витрат'!$B$2,'Категорія витрат'!$A$2,IF(H424='Категорія витрат'!$B$3,'Категорія витрат'!$A$3,IF(H424='Категорія витрат'!$B$4,'Категорія витрат'!$A$4,IF(H424='Категорія витрат'!$B$5,'Категорія витрат'!$A$5,IF(H424='Категорія витрат'!$B$6,'Категорія витрат'!$A$6,IF(H424='Категорія витрат'!$B$7,'Категорія витрат'!$A$7,IF(H424='Категорія витрат'!$B$8,'Категорія витрат'!$A$8,IF(H424='Категорія витрат'!$B$9,'Категорія витрат'!$A$9,IF(H424='Категорія витрат'!$B$10,'Категорія витрат'!$A$10,IF(H424='Категорія витрат'!$B$11,'Категорія витрат'!$A$11,IF(H424='Категорія витрат'!$B$12,'Категорія витрат'!$A$12,IF(H424='Категорія витрат'!$B$13,'Категорія витрат'!$A$13,IF(H424='Категорія витрат'!$B$14,'Категорія витрат'!$A$14,IF(H424='Категорія витрат'!$B$15,'Категорія витрат'!$A$15,IF(H424='Категорія витрат'!$B$16,'Категорія витрат'!$A$16,IF(H424='Категорія витрат'!$B$17,'Категорія витрат'!$A$17,IF(H424='Категорія витрат'!$B$18,'Категорія витрат'!$A$18,IF(H424='Категорія витрат'!$B$19,'Категорія витрат'!$A$19,IF(H424='Категорія витрат'!$B$20,'Категорія витрат'!$A$20,IF(H424='Категорія витрат'!$B$21,'Категорія витрат'!$A$21,IF(H424='Категорія витрат'!$B$22,'Категорія витрат'!$A$22,IF(H424='Категорія витрат'!$B$23,'Категорія витрат'!$A$23,IF(H424='Категорія витрат'!$B$24,'Категорія витрат'!$A$24,IF(H424='Категорія витрат'!$B$25,'Категорія витрат'!$A$25,IF(H424='Категорія витрат'!$B$26,'Категорія витрат'!$A$26,IF(H424='Категорія витрат'!$B$27,'Категорія витрат'!$A$27,IF(H424='Категорія витрат'!$B$28,'Категорія витрат'!$A$28,IF(H424='Категорія витрат'!$B$29,'Категорія витрат'!$A$29,IF(H424='Категорія витрат'!$B$30,'Категорія витрат'!$A$30,IF(H424='Категорія витрат'!$B$31,'Категорія витрат'!$A$31,""))))))))))))))))))))))))))))))</f>
        <v/>
      </c>
      <c r="H424" s="837"/>
      <c r="I424" s="568"/>
      <c r="J424" s="71"/>
      <c r="K424" s="166">
        <f t="shared" si="85"/>
        <v>0</v>
      </c>
      <c r="L424" s="563"/>
      <c r="M424" s="564"/>
      <c r="N424" s="71">
        <f t="shared" si="86"/>
        <v>0</v>
      </c>
      <c r="O424" s="835">
        <f>IF(I424='Категорія витрат'!$G$2,ROUND(N424*0.22,2),IF(I424='Категорія витрат'!$G$4,ROUND(N424*0.22,2),IF(I424='Категорія витрат'!$G$5,ROUND(N424*0.22,2),IF(I424='Категорія витрат'!$G$3,ROUND(N424*0.0841,2),0))))</f>
        <v>0</v>
      </c>
      <c r="P424" s="565">
        <f t="shared" si="87"/>
        <v>0</v>
      </c>
      <c r="Q424" s="224"/>
      <c r="R424" s="224"/>
      <c r="S424" s="224"/>
      <c r="T424" s="224"/>
      <c r="U424" s="224"/>
      <c r="V424" s="224"/>
      <c r="W424" s="224"/>
      <c r="X424" s="224"/>
      <c r="Y424" s="224"/>
      <c r="Z424" s="224"/>
      <c r="AA424" s="224"/>
      <c r="AB424" s="224"/>
      <c r="AC424" s="167">
        <f t="shared" si="76"/>
        <v>0</v>
      </c>
      <c r="AD424" s="167">
        <f t="shared" si="77"/>
        <v>0</v>
      </c>
      <c r="AE424" s="167">
        <f t="shared" si="78"/>
        <v>0</v>
      </c>
      <c r="AF424" s="167">
        <f t="shared" si="79"/>
        <v>0</v>
      </c>
      <c r="AG424" s="167">
        <f t="shared" si="80"/>
        <v>0</v>
      </c>
      <c r="AH424" s="167">
        <f t="shared" si="81"/>
        <v>0</v>
      </c>
      <c r="AI424" s="167">
        <f t="shared" si="82"/>
        <v>0</v>
      </c>
      <c r="AJ424" s="167">
        <f t="shared" si="83"/>
        <v>0</v>
      </c>
      <c r="AK424" s="224"/>
      <c r="AL424" s="224"/>
      <c r="AM424" s="168"/>
    </row>
    <row r="425" spans="1:39" s="169" customFormat="1" hidden="1" outlineLevel="1">
      <c r="A425" s="560">
        <v>421</v>
      </c>
      <c r="B425" s="560" t="str">
        <f t="shared" si="84"/>
        <v>Альянс</v>
      </c>
      <c r="C425" s="561" t="s">
        <v>695</v>
      </c>
      <c r="D425" s="905"/>
      <c r="E425" s="905"/>
      <c r="F425" s="933"/>
      <c r="G425" s="562" t="str">
        <f>IF(H425='Категорія витрат'!$B$2,'Категорія витрат'!$A$2,IF(H425='Категорія витрат'!$B$3,'Категорія витрат'!$A$3,IF(H425='Категорія витрат'!$B$4,'Категорія витрат'!$A$4,IF(H425='Категорія витрат'!$B$5,'Категорія витрат'!$A$5,IF(H425='Категорія витрат'!$B$6,'Категорія витрат'!$A$6,IF(H425='Категорія витрат'!$B$7,'Категорія витрат'!$A$7,IF(H425='Категорія витрат'!$B$8,'Категорія витрат'!$A$8,IF(H425='Категорія витрат'!$B$9,'Категорія витрат'!$A$9,IF(H425='Категорія витрат'!$B$10,'Категорія витрат'!$A$10,IF(H425='Категорія витрат'!$B$11,'Категорія витрат'!$A$11,IF(H425='Категорія витрат'!$B$12,'Категорія витрат'!$A$12,IF(H425='Категорія витрат'!$B$13,'Категорія витрат'!$A$13,IF(H425='Категорія витрат'!$B$14,'Категорія витрат'!$A$14,IF(H425='Категорія витрат'!$B$15,'Категорія витрат'!$A$15,IF(H425='Категорія витрат'!$B$16,'Категорія витрат'!$A$16,IF(H425='Категорія витрат'!$B$17,'Категорія витрат'!$A$17,IF(H425='Категорія витрат'!$B$18,'Категорія витрат'!$A$18,IF(H425='Категорія витрат'!$B$19,'Категорія витрат'!$A$19,IF(H425='Категорія витрат'!$B$20,'Категорія витрат'!$A$20,IF(H425='Категорія витрат'!$B$21,'Категорія витрат'!$A$21,IF(H425='Категорія витрат'!$B$22,'Категорія витрат'!$A$22,IF(H425='Категорія витрат'!$B$23,'Категорія витрат'!$A$23,IF(H425='Категорія витрат'!$B$24,'Категорія витрат'!$A$24,IF(H425='Категорія витрат'!$B$25,'Категорія витрат'!$A$25,IF(H425='Категорія витрат'!$B$26,'Категорія витрат'!$A$26,IF(H425='Категорія витрат'!$B$27,'Категорія витрат'!$A$27,IF(H425='Категорія витрат'!$B$28,'Категорія витрат'!$A$28,IF(H425='Категорія витрат'!$B$29,'Категорія витрат'!$A$29,IF(H425='Категорія витрат'!$B$30,'Категорія витрат'!$A$30,IF(H425='Категорія витрат'!$B$31,'Категорія витрат'!$A$31,""))))))))))))))))))))))))))))))</f>
        <v/>
      </c>
      <c r="H425" s="837"/>
      <c r="I425" s="568"/>
      <c r="J425" s="71"/>
      <c r="K425" s="166">
        <f t="shared" si="85"/>
        <v>0</v>
      </c>
      <c r="L425" s="563"/>
      <c r="M425" s="564"/>
      <c r="N425" s="71">
        <f t="shared" si="86"/>
        <v>0</v>
      </c>
      <c r="O425" s="835">
        <f>IF(I425='Категорія витрат'!$G$2,ROUND(N425*0.22,2),IF(I425='Категорія витрат'!$G$4,ROUND(N425*0.22,2),IF(I425='Категорія витрат'!$G$5,ROUND(N425*0.22,2),IF(I425='Категорія витрат'!$G$3,ROUND(N425*0.0841,2),0))))</f>
        <v>0</v>
      </c>
      <c r="P425" s="565">
        <f t="shared" si="87"/>
        <v>0</v>
      </c>
      <c r="Q425" s="224"/>
      <c r="R425" s="224"/>
      <c r="S425" s="224"/>
      <c r="T425" s="224"/>
      <c r="U425" s="224"/>
      <c r="V425" s="224"/>
      <c r="W425" s="224"/>
      <c r="X425" s="224"/>
      <c r="Y425" s="224"/>
      <c r="Z425" s="224"/>
      <c r="AA425" s="224"/>
      <c r="AB425" s="224"/>
      <c r="AC425" s="167">
        <f t="shared" si="76"/>
        <v>0</v>
      </c>
      <c r="AD425" s="167">
        <f t="shared" si="77"/>
        <v>0</v>
      </c>
      <c r="AE425" s="167">
        <f t="shared" si="78"/>
        <v>0</v>
      </c>
      <c r="AF425" s="167">
        <f t="shared" si="79"/>
        <v>0</v>
      </c>
      <c r="AG425" s="167">
        <f t="shared" si="80"/>
        <v>0</v>
      </c>
      <c r="AH425" s="167">
        <f t="shared" si="81"/>
        <v>0</v>
      </c>
      <c r="AI425" s="167">
        <f t="shared" si="82"/>
        <v>0</v>
      </c>
      <c r="AJ425" s="167">
        <f t="shared" si="83"/>
        <v>0</v>
      </c>
      <c r="AK425" s="224"/>
      <c r="AL425" s="224"/>
      <c r="AM425" s="168"/>
    </row>
    <row r="426" spans="1:39" s="169" customFormat="1" hidden="1" outlineLevel="1">
      <c r="A426" s="560">
        <v>422</v>
      </c>
      <c r="B426" s="560" t="str">
        <f t="shared" si="84"/>
        <v>Альянс</v>
      </c>
      <c r="C426" s="561" t="s">
        <v>695</v>
      </c>
      <c r="D426" s="905"/>
      <c r="E426" s="905"/>
      <c r="F426" s="933"/>
      <c r="G426" s="562" t="str">
        <f>IF(H426='Категорія витрат'!$B$2,'Категорія витрат'!$A$2,IF(H426='Категорія витрат'!$B$3,'Категорія витрат'!$A$3,IF(H426='Категорія витрат'!$B$4,'Категорія витрат'!$A$4,IF(H426='Категорія витрат'!$B$5,'Категорія витрат'!$A$5,IF(H426='Категорія витрат'!$B$6,'Категорія витрат'!$A$6,IF(H426='Категорія витрат'!$B$7,'Категорія витрат'!$A$7,IF(H426='Категорія витрат'!$B$8,'Категорія витрат'!$A$8,IF(H426='Категорія витрат'!$B$9,'Категорія витрат'!$A$9,IF(H426='Категорія витрат'!$B$10,'Категорія витрат'!$A$10,IF(H426='Категорія витрат'!$B$11,'Категорія витрат'!$A$11,IF(H426='Категорія витрат'!$B$12,'Категорія витрат'!$A$12,IF(H426='Категорія витрат'!$B$13,'Категорія витрат'!$A$13,IF(H426='Категорія витрат'!$B$14,'Категорія витрат'!$A$14,IF(H426='Категорія витрат'!$B$15,'Категорія витрат'!$A$15,IF(H426='Категорія витрат'!$B$16,'Категорія витрат'!$A$16,IF(H426='Категорія витрат'!$B$17,'Категорія витрат'!$A$17,IF(H426='Категорія витрат'!$B$18,'Категорія витрат'!$A$18,IF(H426='Категорія витрат'!$B$19,'Категорія витрат'!$A$19,IF(H426='Категорія витрат'!$B$20,'Категорія витрат'!$A$20,IF(H426='Категорія витрат'!$B$21,'Категорія витрат'!$A$21,IF(H426='Категорія витрат'!$B$22,'Категорія витрат'!$A$22,IF(H426='Категорія витрат'!$B$23,'Категорія витрат'!$A$23,IF(H426='Категорія витрат'!$B$24,'Категорія витрат'!$A$24,IF(H426='Категорія витрат'!$B$25,'Категорія витрат'!$A$25,IF(H426='Категорія витрат'!$B$26,'Категорія витрат'!$A$26,IF(H426='Категорія витрат'!$B$27,'Категорія витрат'!$A$27,IF(H426='Категорія витрат'!$B$28,'Категорія витрат'!$A$28,IF(H426='Категорія витрат'!$B$29,'Категорія витрат'!$A$29,IF(H426='Категорія витрат'!$B$30,'Категорія витрат'!$A$30,IF(H426='Категорія витрат'!$B$31,'Категорія витрат'!$A$31,""))))))))))))))))))))))))))))))</f>
        <v/>
      </c>
      <c r="H426" s="837"/>
      <c r="I426" s="568"/>
      <c r="J426" s="71"/>
      <c r="K426" s="166">
        <f t="shared" si="85"/>
        <v>0</v>
      </c>
      <c r="L426" s="563"/>
      <c r="M426" s="564"/>
      <c r="N426" s="71">
        <f t="shared" si="86"/>
        <v>0</v>
      </c>
      <c r="O426" s="835">
        <f>IF(I426='Категорія витрат'!$G$2,ROUND(N426*0.22,2),IF(I426='Категорія витрат'!$G$4,ROUND(N426*0.22,2),IF(I426='Категорія витрат'!$G$5,ROUND(N426*0.22,2),IF(I426='Категорія витрат'!$G$3,ROUND(N426*0.0841,2),0))))</f>
        <v>0</v>
      </c>
      <c r="P426" s="565">
        <f t="shared" si="87"/>
        <v>0</v>
      </c>
      <c r="Q426" s="224"/>
      <c r="R426" s="224"/>
      <c r="S426" s="224"/>
      <c r="T426" s="224"/>
      <c r="U426" s="224"/>
      <c r="V426" s="224"/>
      <c r="W426" s="224"/>
      <c r="X426" s="224"/>
      <c r="Y426" s="224"/>
      <c r="Z426" s="224"/>
      <c r="AA426" s="224"/>
      <c r="AB426" s="224"/>
      <c r="AC426" s="167">
        <f t="shared" si="76"/>
        <v>0</v>
      </c>
      <c r="AD426" s="167">
        <f t="shared" si="77"/>
        <v>0</v>
      </c>
      <c r="AE426" s="167">
        <f t="shared" si="78"/>
        <v>0</v>
      </c>
      <c r="AF426" s="167">
        <f t="shared" si="79"/>
        <v>0</v>
      </c>
      <c r="AG426" s="167">
        <f t="shared" si="80"/>
        <v>0</v>
      </c>
      <c r="AH426" s="167">
        <f t="shared" si="81"/>
        <v>0</v>
      </c>
      <c r="AI426" s="167">
        <f t="shared" si="82"/>
        <v>0</v>
      </c>
      <c r="AJ426" s="167">
        <f t="shared" si="83"/>
        <v>0</v>
      </c>
      <c r="AK426" s="224"/>
      <c r="AL426" s="224"/>
      <c r="AM426" s="168"/>
    </row>
    <row r="427" spans="1:39" s="169" customFormat="1" hidden="1" outlineLevel="1">
      <c r="A427" s="560">
        <v>423</v>
      </c>
      <c r="B427" s="560" t="str">
        <f t="shared" si="84"/>
        <v>Альянс</v>
      </c>
      <c r="C427" s="561" t="s">
        <v>695</v>
      </c>
      <c r="D427" s="905"/>
      <c r="E427" s="905"/>
      <c r="F427" s="933"/>
      <c r="G427" s="562" t="str">
        <f>IF(H427='Категорія витрат'!$B$2,'Категорія витрат'!$A$2,IF(H427='Категорія витрат'!$B$3,'Категорія витрат'!$A$3,IF(H427='Категорія витрат'!$B$4,'Категорія витрат'!$A$4,IF(H427='Категорія витрат'!$B$5,'Категорія витрат'!$A$5,IF(H427='Категорія витрат'!$B$6,'Категорія витрат'!$A$6,IF(H427='Категорія витрат'!$B$7,'Категорія витрат'!$A$7,IF(H427='Категорія витрат'!$B$8,'Категорія витрат'!$A$8,IF(H427='Категорія витрат'!$B$9,'Категорія витрат'!$A$9,IF(H427='Категорія витрат'!$B$10,'Категорія витрат'!$A$10,IF(H427='Категорія витрат'!$B$11,'Категорія витрат'!$A$11,IF(H427='Категорія витрат'!$B$12,'Категорія витрат'!$A$12,IF(H427='Категорія витрат'!$B$13,'Категорія витрат'!$A$13,IF(H427='Категорія витрат'!$B$14,'Категорія витрат'!$A$14,IF(H427='Категорія витрат'!$B$15,'Категорія витрат'!$A$15,IF(H427='Категорія витрат'!$B$16,'Категорія витрат'!$A$16,IF(H427='Категорія витрат'!$B$17,'Категорія витрат'!$A$17,IF(H427='Категорія витрат'!$B$18,'Категорія витрат'!$A$18,IF(H427='Категорія витрат'!$B$19,'Категорія витрат'!$A$19,IF(H427='Категорія витрат'!$B$20,'Категорія витрат'!$A$20,IF(H427='Категорія витрат'!$B$21,'Категорія витрат'!$A$21,IF(H427='Категорія витрат'!$B$22,'Категорія витрат'!$A$22,IF(H427='Категорія витрат'!$B$23,'Категорія витрат'!$A$23,IF(H427='Категорія витрат'!$B$24,'Категорія витрат'!$A$24,IF(H427='Категорія витрат'!$B$25,'Категорія витрат'!$A$25,IF(H427='Категорія витрат'!$B$26,'Категорія витрат'!$A$26,IF(H427='Категорія витрат'!$B$27,'Категорія витрат'!$A$27,IF(H427='Категорія витрат'!$B$28,'Категорія витрат'!$A$28,IF(H427='Категорія витрат'!$B$29,'Категорія витрат'!$A$29,IF(H427='Категорія витрат'!$B$30,'Категорія витрат'!$A$30,IF(H427='Категорія витрат'!$B$31,'Категорія витрат'!$A$31,""))))))))))))))))))))))))))))))</f>
        <v/>
      </c>
      <c r="H427" s="837"/>
      <c r="I427" s="568"/>
      <c r="J427" s="71"/>
      <c r="K427" s="166">
        <f t="shared" si="85"/>
        <v>0</v>
      </c>
      <c r="L427" s="563"/>
      <c r="M427" s="564"/>
      <c r="N427" s="71">
        <f t="shared" si="86"/>
        <v>0</v>
      </c>
      <c r="O427" s="835">
        <f>IF(I427='Категорія витрат'!$G$2,ROUND(N427*0.22,2),IF(I427='Категорія витрат'!$G$4,ROUND(N427*0.22,2),IF(I427='Категорія витрат'!$G$5,ROUND(N427*0.22,2),IF(I427='Категорія витрат'!$G$3,ROUND(N427*0.0841,2),0))))</f>
        <v>0</v>
      </c>
      <c r="P427" s="565">
        <f t="shared" si="87"/>
        <v>0</v>
      </c>
      <c r="Q427" s="224"/>
      <c r="R427" s="224"/>
      <c r="S427" s="224"/>
      <c r="T427" s="224"/>
      <c r="U427" s="224"/>
      <c r="V427" s="224"/>
      <c r="W427" s="224"/>
      <c r="X427" s="224"/>
      <c r="Y427" s="224"/>
      <c r="Z427" s="224"/>
      <c r="AA427" s="224"/>
      <c r="AB427" s="224"/>
      <c r="AC427" s="167">
        <f t="shared" si="76"/>
        <v>0</v>
      </c>
      <c r="AD427" s="167">
        <f t="shared" si="77"/>
        <v>0</v>
      </c>
      <c r="AE427" s="167">
        <f t="shared" si="78"/>
        <v>0</v>
      </c>
      <c r="AF427" s="167">
        <f t="shared" si="79"/>
        <v>0</v>
      </c>
      <c r="AG427" s="167">
        <f t="shared" si="80"/>
        <v>0</v>
      </c>
      <c r="AH427" s="167">
        <f t="shared" si="81"/>
        <v>0</v>
      </c>
      <c r="AI427" s="167">
        <f t="shared" si="82"/>
        <v>0</v>
      </c>
      <c r="AJ427" s="167">
        <f t="shared" si="83"/>
        <v>0</v>
      </c>
      <c r="AK427" s="224"/>
      <c r="AL427" s="224"/>
      <c r="AM427" s="168"/>
    </row>
    <row r="428" spans="1:39" s="169" customFormat="1" hidden="1" outlineLevel="1">
      <c r="A428" s="560">
        <v>424</v>
      </c>
      <c r="B428" s="560" t="str">
        <f t="shared" si="84"/>
        <v>Альянс</v>
      </c>
      <c r="C428" s="561" t="s">
        <v>695</v>
      </c>
      <c r="D428" s="905"/>
      <c r="E428" s="905"/>
      <c r="F428" s="933"/>
      <c r="G428" s="562" t="str">
        <f>IF(H428='Категорія витрат'!$B$2,'Категорія витрат'!$A$2,IF(H428='Категорія витрат'!$B$3,'Категорія витрат'!$A$3,IF(H428='Категорія витрат'!$B$4,'Категорія витрат'!$A$4,IF(H428='Категорія витрат'!$B$5,'Категорія витрат'!$A$5,IF(H428='Категорія витрат'!$B$6,'Категорія витрат'!$A$6,IF(H428='Категорія витрат'!$B$7,'Категорія витрат'!$A$7,IF(H428='Категорія витрат'!$B$8,'Категорія витрат'!$A$8,IF(H428='Категорія витрат'!$B$9,'Категорія витрат'!$A$9,IF(H428='Категорія витрат'!$B$10,'Категорія витрат'!$A$10,IF(H428='Категорія витрат'!$B$11,'Категорія витрат'!$A$11,IF(H428='Категорія витрат'!$B$12,'Категорія витрат'!$A$12,IF(H428='Категорія витрат'!$B$13,'Категорія витрат'!$A$13,IF(H428='Категорія витрат'!$B$14,'Категорія витрат'!$A$14,IF(H428='Категорія витрат'!$B$15,'Категорія витрат'!$A$15,IF(H428='Категорія витрат'!$B$16,'Категорія витрат'!$A$16,IF(H428='Категорія витрат'!$B$17,'Категорія витрат'!$A$17,IF(H428='Категорія витрат'!$B$18,'Категорія витрат'!$A$18,IF(H428='Категорія витрат'!$B$19,'Категорія витрат'!$A$19,IF(H428='Категорія витрат'!$B$20,'Категорія витрат'!$A$20,IF(H428='Категорія витрат'!$B$21,'Категорія витрат'!$A$21,IF(H428='Категорія витрат'!$B$22,'Категорія витрат'!$A$22,IF(H428='Категорія витрат'!$B$23,'Категорія витрат'!$A$23,IF(H428='Категорія витрат'!$B$24,'Категорія витрат'!$A$24,IF(H428='Категорія витрат'!$B$25,'Категорія витрат'!$A$25,IF(H428='Категорія витрат'!$B$26,'Категорія витрат'!$A$26,IF(H428='Категорія витрат'!$B$27,'Категорія витрат'!$A$27,IF(H428='Категорія витрат'!$B$28,'Категорія витрат'!$A$28,IF(H428='Категорія витрат'!$B$29,'Категорія витрат'!$A$29,IF(H428='Категорія витрат'!$B$30,'Категорія витрат'!$A$30,IF(H428='Категорія витрат'!$B$31,'Категорія витрат'!$A$31,""))))))))))))))))))))))))))))))</f>
        <v/>
      </c>
      <c r="H428" s="837"/>
      <c r="I428" s="568"/>
      <c r="J428" s="71"/>
      <c r="K428" s="166">
        <f t="shared" si="85"/>
        <v>0</v>
      </c>
      <c r="L428" s="563"/>
      <c r="M428" s="564"/>
      <c r="N428" s="71">
        <f t="shared" si="86"/>
        <v>0</v>
      </c>
      <c r="O428" s="835">
        <f>IF(I428='Категорія витрат'!$G$2,ROUND(N428*0.22,2),IF(I428='Категорія витрат'!$G$4,ROUND(N428*0.22,2),IF(I428='Категорія витрат'!$G$5,ROUND(N428*0.22,2),IF(I428='Категорія витрат'!$G$3,ROUND(N428*0.0841,2),0))))</f>
        <v>0</v>
      </c>
      <c r="P428" s="565">
        <f t="shared" si="87"/>
        <v>0</v>
      </c>
      <c r="Q428" s="224"/>
      <c r="R428" s="224"/>
      <c r="S428" s="224"/>
      <c r="T428" s="224"/>
      <c r="U428" s="224"/>
      <c r="V428" s="224"/>
      <c r="W428" s="224"/>
      <c r="X428" s="224"/>
      <c r="Y428" s="224"/>
      <c r="Z428" s="224"/>
      <c r="AA428" s="224"/>
      <c r="AB428" s="224"/>
      <c r="AC428" s="167">
        <f t="shared" si="76"/>
        <v>0</v>
      </c>
      <c r="AD428" s="167">
        <f t="shared" si="77"/>
        <v>0</v>
      </c>
      <c r="AE428" s="167">
        <f t="shared" si="78"/>
        <v>0</v>
      </c>
      <c r="AF428" s="167">
        <f t="shared" si="79"/>
        <v>0</v>
      </c>
      <c r="AG428" s="167">
        <f t="shared" si="80"/>
        <v>0</v>
      </c>
      <c r="AH428" s="167">
        <f t="shared" si="81"/>
        <v>0</v>
      </c>
      <c r="AI428" s="167">
        <f t="shared" si="82"/>
        <v>0</v>
      </c>
      <c r="AJ428" s="167">
        <f t="shared" si="83"/>
        <v>0</v>
      </c>
      <c r="AK428" s="224"/>
      <c r="AL428" s="224"/>
      <c r="AM428" s="168"/>
    </row>
    <row r="429" spans="1:39" s="169" customFormat="1" hidden="1" outlineLevel="1">
      <c r="A429" s="560">
        <v>425</v>
      </c>
      <c r="B429" s="560" t="str">
        <f t="shared" si="84"/>
        <v>Альянс</v>
      </c>
      <c r="C429" s="561" t="s">
        <v>695</v>
      </c>
      <c r="D429" s="905"/>
      <c r="E429" s="905"/>
      <c r="F429" s="933"/>
      <c r="G429" s="562" t="str">
        <f>IF(H429='Категорія витрат'!$B$2,'Категорія витрат'!$A$2,IF(H429='Категорія витрат'!$B$3,'Категорія витрат'!$A$3,IF(H429='Категорія витрат'!$B$4,'Категорія витрат'!$A$4,IF(H429='Категорія витрат'!$B$5,'Категорія витрат'!$A$5,IF(H429='Категорія витрат'!$B$6,'Категорія витрат'!$A$6,IF(H429='Категорія витрат'!$B$7,'Категорія витрат'!$A$7,IF(H429='Категорія витрат'!$B$8,'Категорія витрат'!$A$8,IF(H429='Категорія витрат'!$B$9,'Категорія витрат'!$A$9,IF(H429='Категорія витрат'!$B$10,'Категорія витрат'!$A$10,IF(H429='Категорія витрат'!$B$11,'Категорія витрат'!$A$11,IF(H429='Категорія витрат'!$B$12,'Категорія витрат'!$A$12,IF(H429='Категорія витрат'!$B$13,'Категорія витрат'!$A$13,IF(H429='Категорія витрат'!$B$14,'Категорія витрат'!$A$14,IF(H429='Категорія витрат'!$B$15,'Категорія витрат'!$A$15,IF(H429='Категорія витрат'!$B$16,'Категорія витрат'!$A$16,IF(H429='Категорія витрат'!$B$17,'Категорія витрат'!$A$17,IF(H429='Категорія витрат'!$B$18,'Категорія витрат'!$A$18,IF(H429='Категорія витрат'!$B$19,'Категорія витрат'!$A$19,IF(H429='Категорія витрат'!$B$20,'Категорія витрат'!$A$20,IF(H429='Категорія витрат'!$B$21,'Категорія витрат'!$A$21,IF(H429='Категорія витрат'!$B$22,'Категорія витрат'!$A$22,IF(H429='Категорія витрат'!$B$23,'Категорія витрат'!$A$23,IF(H429='Категорія витрат'!$B$24,'Категорія витрат'!$A$24,IF(H429='Категорія витрат'!$B$25,'Категорія витрат'!$A$25,IF(H429='Категорія витрат'!$B$26,'Категорія витрат'!$A$26,IF(H429='Категорія витрат'!$B$27,'Категорія витрат'!$A$27,IF(H429='Категорія витрат'!$B$28,'Категорія витрат'!$A$28,IF(H429='Категорія витрат'!$B$29,'Категорія витрат'!$A$29,IF(H429='Категорія витрат'!$B$30,'Категорія витрат'!$A$30,IF(H429='Категорія витрат'!$B$31,'Категорія витрат'!$A$31,""))))))))))))))))))))))))))))))</f>
        <v/>
      </c>
      <c r="H429" s="837"/>
      <c r="I429" s="568"/>
      <c r="J429" s="71"/>
      <c r="K429" s="166">
        <f t="shared" si="85"/>
        <v>0</v>
      </c>
      <c r="L429" s="563"/>
      <c r="M429" s="564"/>
      <c r="N429" s="71">
        <f t="shared" si="86"/>
        <v>0</v>
      </c>
      <c r="O429" s="835">
        <f>IF(I429='Категорія витрат'!$G$2,ROUND(N429*0.22,2),IF(I429='Категорія витрат'!$G$4,ROUND(N429*0.22,2),IF(I429='Категорія витрат'!$G$5,ROUND(N429*0.22,2),IF(I429='Категорія витрат'!$G$3,ROUND(N429*0.0841,2),0))))</f>
        <v>0</v>
      </c>
      <c r="P429" s="565">
        <f t="shared" si="87"/>
        <v>0</v>
      </c>
      <c r="Q429" s="224"/>
      <c r="R429" s="224"/>
      <c r="S429" s="224"/>
      <c r="T429" s="224"/>
      <c r="U429" s="224"/>
      <c r="V429" s="224"/>
      <c r="W429" s="224"/>
      <c r="X429" s="224"/>
      <c r="Y429" s="224"/>
      <c r="Z429" s="224"/>
      <c r="AA429" s="224"/>
      <c r="AB429" s="224"/>
      <c r="AC429" s="167">
        <f t="shared" si="76"/>
        <v>0</v>
      </c>
      <c r="AD429" s="167">
        <f t="shared" si="77"/>
        <v>0</v>
      </c>
      <c r="AE429" s="167">
        <f t="shared" si="78"/>
        <v>0</v>
      </c>
      <c r="AF429" s="167">
        <f t="shared" si="79"/>
        <v>0</v>
      </c>
      <c r="AG429" s="167">
        <f t="shared" si="80"/>
        <v>0</v>
      </c>
      <c r="AH429" s="167">
        <f t="shared" si="81"/>
        <v>0</v>
      </c>
      <c r="AI429" s="167">
        <f t="shared" si="82"/>
        <v>0</v>
      </c>
      <c r="AJ429" s="167">
        <f t="shared" si="83"/>
        <v>0</v>
      </c>
      <c r="AK429" s="224"/>
      <c r="AL429" s="224"/>
      <c r="AM429" s="168"/>
    </row>
    <row r="430" spans="1:39" s="169" customFormat="1" hidden="1" outlineLevel="1">
      <c r="A430" s="560">
        <v>426</v>
      </c>
      <c r="B430" s="560" t="str">
        <f t="shared" si="84"/>
        <v>Альянс</v>
      </c>
      <c r="C430" s="561" t="s">
        <v>695</v>
      </c>
      <c r="D430" s="905"/>
      <c r="E430" s="905"/>
      <c r="F430" s="933"/>
      <c r="G430" s="562" t="str">
        <f>IF(H430='Категорія витрат'!$B$2,'Категорія витрат'!$A$2,IF(H430='Категорія витрат'!$B$3,'Категорія витрат'!$A$3,IF(H430='Категорія витрат'!$B$4,'Категорія витрат'!$A$4,IF(H430='Категорія витрат'!$B$5,'Категорія витрат'!$A$5,IF(H430='Категорія витрат'!$B$6,'Категорія витрат'!$A$6,IF(H430='Категорія витрат'!$B$7,'Категорія витрат'!$A$7,IF(H430='Категорія витрат'!$B$8,'Категорія витрат'!$A$8,IF(H430='Категорія витрат'!$B$9,'Категорія витрат'!$A$9,IF(H430='Категорія витрат'!$B$10,'Категорія витрат'!$A$10,IF(H430='Категорія витрат'!$B$11,'Категорія витрат'!$A$11,IF(H430='Категорія витрат'!$B$12,'Категорія витрат'!$A$12,IF(H430='Категорія витрат'!$B$13,'Категорія витрат'!$A$13,IF(H430='Категорія витрат'!$B$14,'Категорія витрат'!$A$14,IF(H430='Категорія витрат'!$B$15,'Категорія витрат'!$A$15,IF(H430='Категорія витрат'!$B$16,'Категорія витрат'!$A$16,IF(H430='Категорія витрат'!$B$17,'Категорія витрат'!$A$17,IF(H430='Категорія витрат'!$B$18,'Категорія витрат'!$A$18,IF(H430='Категорія витрат'!$B$19,'Категорія витрат'!$A$19,IF(H430='Категорія витрат'!$B$20,'Категорія витрат'!$A$20,IF(H430='Категорія витрат'!$B$21,'Категорія витрат'!$A$21,IF(H430='Категорія витрат'!$B$22,'Категорія витрат'!$A$22,IF(H430='Категорія витрат'!$B$23,'Категорія витрат'!$A$23,IF(H430='Категорія витрат'!$B$24,'Категорія витрат'!$A$24,IF(H430='Категорія витрат'!$B$25,'Категорія витрат'!$A$25,IF(H430='Категорія витрат'!$B$26,'Категорія витрат'!$A$26,IF(H430='Категорія витрат'!$B$27,'Категорія витрат'!$A$27,IF(H430='Категорія витрат'!$B$28,'Категорія витрат'!$A$28,IF(H430='Категорія витрат'!$B$29,'Категорія витрат'!$A$29,IF(H430='Категорія витрат'!$B$30,'Категорія витрат'!$A$30,IF(H430='Категорія витрат'!$B$31,'Категорія витрат'!$A$31,""))))))))))))))))))))))))))))))</f>
        <v/>
      </c>
      <c r="H430" s="837"/>
      <c r="I430" s="568"/>
      <c r="J430" s="71"/>
      <c r="K430" s="166">
        <f t="shared" si="85"/>
        <v>0</v>
      </c>
      <c r="L430" s="563"/>
      <c r="M430" s="564"/>
      <c r="N430" s="71">
        <f t="shared" si="86"/>
        <v>0</v>
      </c>
      <c r="O430" s="835">
        <f>IF(I430='Категорія витрат'!$G$2,ROUND(N430*0.22,2),IF(I430='Категорія витрат'!$G$4,ROUND(N430*0.22,2),IF(I430='Категорія витрат'!$G$5,ROUND(N430*0.22,2),IF(I430='Категорія витрат'!$G$3,ROUND(N430*0.0841,2),0))))</f>
        <v>0</v>
      </c>
      <c r="P430" s="565">
        <f t="shared" si="87"/>
        <v>0</v>
      </c>
      <c r="Q430" s="224"/>
      <c r="R430" s="224"/>
      <c r="S430" s="224"/>
      <c r="T430" s="224"/>
      <c r="U430" s="224"/>
      <c r="V430" s="224"/>
      <c r="W430" s="224"/>
      <c r="X430" s="224"/>
      <c r="Y430" s="224"/>
      <c r="Z430" s="224"/>
      <c r="AA430" s="224"/>
      <c r="AB430" s="224"/>
      <c r="AC430" s="167">
        <f t="shared" si="76"/>
        <v>0</v>
      </c>
      <c r="AD430" s="167">
        <f t="shared" si="77"/>
        <v>0</v>
      </c>
      <c r="AE430" s="167">
        <f t="shared" si="78"/>
        <v>0</v>
      </c>
      <c r="AF430" s="167">
        <f t="shared" si="79"/>
        <v>0</v>
      </c>
      <c r="AG430" s="167">
        <f t="shared" si="80"/>
        <v>0</v>
      </c>
      <c r="AH430" s="167">
        <f t="shared" si="81"/>
        <v>0</v>
      </c>
      <c r="AI430" s="167">
        <f t="shared" si="82"/>
        <v>0</v>
      </c>
      <c r="AJ430" s="167">
        <f t="shared" si="83"/>
        <v>0</v>
      </c>
      <c r="AK430" s="224"/>
      <c r="AL430" s="224"/>
      <c r="AM430" s="168"/>
    </row>
    <row r="431" spans="1:39" s="169" customFormat="1" hidden="1" outlineLevel="1">
      <c r="A431" s="560">
        <v>427</v>
      </c>
      <c r="B431" s="560" t="str">
        <f t="shared" si="84"/>
        <v>Альянс</v>
      </c>
      <c r="C431" s="561" t="s">
        <v>695</v>
      </c>
      <c r="D431" s="905"/>
      <c r="E431" s="905"/>
      <c r="F431" s="933"/>
      <c r="G431" s="562" t="str">
        <f>IF(H431='Категорія витрат'!$B$2,'Категорія витрат'!$A$2,IF(H431='Категорія витрат'!$B$3,'Категорія витрат'!$A$3,IF(H431='Категорія витрат'!$B$4,'Категорія витрат'!$A$4,IF(H431='Категорія витрат'!$B$5,'Категорія витрат'!$A$5,IF(H431='Категорія витрат'!$B$6,'Категорія витрат'!$A$6,IF(H431='Категорія витрат'!$B$7,'Категорія витрат'!$A$7,IF(H431='Категорія витрат'!$B$8,'Категорія витрат'!$A$8,IF(H431='Категорія витрат'!$B$9,'Категорія витрат'!$A$9,IF(H431='Категорія витрат'!$B$10,'Категорія витрат'!$A$10,IF(H431='Категорія витрат'!$B$11,'Категорія витрат'!$A$11,IF(H431='Категорія витрат'!$B$12,'Категорія витрат'!$A$12,IF(H431='Категорія витрат'!$B$13,'Категорія витрат'!$A$13,IF(H431='Категорія витрат'!$B$14,'Категорія витрат'!$A$14,IF(H431='Категорія витрат'!$B$15,'Категорія витрат'!$A$15,IF(H431='Категорія витрат'!$B$16,'Категорія витрат'!$A$16,IF(H431='Категорія витрат'!$B$17,'Категорія витрат'!$A$17,IF(H431='Категорія витрат'!$B$18,'Категорія витрат'!$A$18,IF(H431='Категорія витрат'!$B$19,'Категорія витрат'!$A$19,IF(H431='Категорія витрат'!$B$20,'Категорія витрат'!$A$20,IF(H431='Категорія витрат'!$B$21,'Категорія витрат'!$A$21,IF(H431='Категорія витрат'!$B$22,'Категорія витрат'!$A$22,IF(H431='Категорія витрат'!$B$23,'Категорія витрат'!$A$23,IF(H431='Категорія витрат'!$B$24,'Категорія витрат'!$A$24,IF(H431='Категорія витрат'!$B$25,'Категорія витрат'!$A$25,IF(H431='Категорія витрат'!$B$26,'Категорія витрат'!$A$26,IF(H431='Категорія витрат'!$B$27,'Категорія витрат'!$A$27,IF(H431='Категорія витрат'!$B$28,'Категорія витрат'!$A$28,IF(H431='Категорія витрат'!$B$29,'Категорія витрат'!$A$29,IF(H431='Категорія витрат'!$B$30,'Категорія витрат'!$A$30,IF(H431='Категорія витрат'!$B$31,'Категорія витрат'!$A$31,""))))))))))))))))))))))))))))))</f>
        <v/>
      </c>
      <c r="H431" s="837"/>
      <c r="I431" s="568"/>
      <c r="J431" s="71"/>
      <c r="K431" s="166">
        <f t="shared" si="85"/>
        <v>0</v>
      </c>
      <c r="L431" s="563"/>
      <c r="M431" s="564"/>
      <c r="N431" s="71">
        <f t="shared" si="86"/>
        <v>0</v>
      </c>
      <c r="O431" s="835">
        <f>IF(I431='Категорія витрат'!$G$2,ROUND(N431*0.22,2),IF(I431='Категорія витрат'!$G$4,ROUND(N431*0.22,2),IF(I431='Категорія витрат'!$G$5,ROUND(N431*0.22,2),IF(I431='Категорія витрат'!$G$3,ROUND(N431*0.0841,2),0))))</f>
        <v>0</v>
      </c>
      <c r="P431" s="565">
        <f t="shared" si="87"/>
        <v>0</v>
      </c>
      <c r="Q431" s="224"/>
      <c r="R431" s="224"/>
      <c r="S431" s="224"/>
      <c r="T431" s="224"/>
      <c r="U431" s="224"/>
      <c r="V431" s="224"/>
      <c r="W431" s="224"/>
      <c r="X431" s="224"/>
      <c r="Y431" s="224"/>
      <c r="Z431" s="224"/>
      <c r="AA431" s="224"/>
      <c r="AB431" s="224"/>
      <c r="AC431" s="167">
        <f t="shared" si="76"/>
        <v>0</v>
      </c>
      <c r="AD431" s="167">
        <f t="shared" si="77"/>
        <v>0</v>
      </c>
      <c r="AE431" s="167">
        <f t="shared" si="78"/>
        <v>0</v>
      </c>
      <c r="AF431" s="167">
        <f t="shared" si="79"/>
        <v>0</v>
      </c>
      <c r="AG431" s="167">
        <f t="shared" si="80"/>
        <v>0</v>
      </c>
      <c r="AH431" s="167">
        <f t="shared" si="81"/>
        <v>0</v>
      </c>
      <c r="AI431" s="167">
        <f t="shared" si="82"/>
        <v>0</v>
      </c>
      <c r="AJ431" s="167">
        <f t="shared" si="83"/>
        <v>0</v>
      </c>
      <c r="AK431" s="224"/>
      <c r="AL431" s="224"/>
      <c r="AM431" s="168"/>
    </row>
    <row r="432" spans="1:39" s="169" customFormat="1" hidden="1" outlineLevel="1">
      <c r="A432" s="560">
        <v>428</v>
      </c>
      <c r="B432" s="560" t="str">
        <f t="shared" si="84"/>
        <v>Альянс</v>
      </c>
      <c r="C432" s="561" t="s">
        <v>695</v>
      </c>
      <c r="D432" s="905"/>
      <c r="E432" s="905"/>
      <c r="F432" s="933"/>
      <c r="G432" s="562" t="str">
        <f>IF(H432='Категорія витрат'!$B$2,'Категорія витрат'!$A$2,IF(H432='Категорія витрат'!$B$3,'Категорія витрат'!$A$3,IF(H432='Категорія витрат'!$B$4,'Категорія витрат'!$A$4,IF(H432='Категорія витрат'!$B$5,'Категорія витрат'!$A$5,IF(H432='Категорія витрат'!$B$6,'Категорія витрат'!$A$6,IF(H432='Категорія витрат'!$B$7,'Категорія витрат'!$A$7,IF(H432='Категорія витрат'!$B$8,'Категорія витрат'!$A$8,IF(H432='Категорія витрат'!$B$9,'Категорія витрат'!$A$9,IF(H432='Категорія витрат'!$B$10,'Категорія витрат'!$A$10,IF(H432='Категорія витрат'!$B$11,'Категорія витрат'!$A$11,IF(H432='Категорія витрат'!$B$12,'Категорія витрат'!$A$12,IF(H432='Категорія витрат'!$B$13,'Категорія витрат'!$A$13,IF(H432='Категорія витрат'!$B$14,'Категорія витрат'!$A$14,IF(H432='Категорія витрат'!$B$15,'Категорія витрат'!$A$15,IF(H432='Категорія витрат'!$B$16,'Категорія витрат'!$A$16,IF(H432='Категорія витрат'!$B$17,'Категорія витрат'!$A$17,IF(H432='Категорія витрат'!$B$18,'Категорія витрат'!$A$18,IF(H432='Категорія витрат'!$B$19,'Категорія витрат'!$A$19,IF(H432='Категорія витрат'!$B$20,'Категорія витрат'!$A$20,IF(H432='Категорія витрат'!$B$21,'Категорія витрат'!$A$21,IF(H432='Категорія витрат'!$B$22,'Категорія витрат'!$A$22,IF(H432='Категорія витрат'!$B$23,'Категорія витрат'!$A$23,IF(H432='Категорія витрат'!$B$24,'Категорія витрат'!$A$24,IF(H432='Категорія витрат'!$B$25,'Категорія витрат'!$A$25,IF(H432='Категорія витрат'!$B$26,'Категорія витрат'!$A$26,IF(H432='Категорія витрат'!$B$27,'Категорія витрат'!$A$27,IF(H432='Категорія витрат'!$B$28,'Категорія витрат'!$A$28,IF(H432='Категорія витрат'!$B$29,'Категорія витрат'!$A$29,IF(H432='Категорія витрат'!$B$30,'Категорія витрат'!$A$30,IF(H432='Категорія витрат'!$B$31,'Категорія витрат'!$A$31,""))))))))))))))))))))))))))))))</f>
        <v/>
      </c>
      <c r="H432" s="837"/>
      <c r="I432" s="568"/>
      <c r="J432" s="71"/>
      <c r="K432" s="166">
        <f t="shared" si="85"/>
        <v>0</v>
      </c>
      <c r="L432" s="563"/>
      <c r="M432" s="564"/>
      <c r="N432" s="71">
        <f t="shared" si="86"/>
        <v>0</v>
      </c>
      <c r="O432" s="835">
        <f>IF(I432='Категорія витрат'!$G$2,ROUND(N432*0.22,2),IF(I432='Категорія витрат'!$G$4,ROUND(N432*0.22,2),IF(I432='Категорія витрат'!$G$5,ROUND(N432*0.22,2),IF(I432='Категорія витрат'!$G$3,ROUND(N432*0.0841,2),0))))</f>
        <v>0</v>
      </c>
      <c r="P432" s="565">
        <f t="shared" si="87"/>
        <v>0</v>
      </c>
      <c r="Q432" s="224"/>
      <c r="R432" s="224"/>
      <c r="S432" s="224"/>
      <c r="T432" s="224"/>
      <c r="U432" s="224"/>
      <c r="V432" s="224"/>
      <c r="W432" s="224"/>
      <c r="X432" s="224"/>
      <c r="Y432" s="224"/>
      <c r="Z432" s="224"/>
      <c r="AA432" s="224"/>
      <c r="AB432" s="224"/>
      <c r="AC432" s="167">
        <f t="shared" si="76"/>
        <v>0</v>
      </c>
      <c r="AD432" s="167">
        <f t="shared" si="77"/>
        <v>0</v>
      </c>
      <c r="AE432" s="167">
        <f t="shared" si="78"/>
        <v>0</v>
      </c>
      <c r="AF432" s="167">
        <f t="shared" si="79"/>
        <v>0</v>
      </c>
      <c r="AG432" s="167">
        <f t="shared" si="80"/>
        <v>0</v>
      </c>
      <c r="AH432" s="167">
        <f t="shared" si="81"/>
        <v>0</v>
      </c>
      <c r="AI432" s="167">
        <f t="shared" si="82"/>
        <v>0</v>
      </c>
      <c r="AJ432" s="167">
        <f t="shared" si="83"/>
        <v>0</v>
      </c>
      <c r="AK432" s="224"/>
      <c r="AL432" s="224"/>
      <c r="AM432" s="168"/>
    </row>
    <row r="433" spans="1:39" s="169" customFormat="1" hidden="1" outlineLevel="1">
      <c r="A433" s="560">
        <v>429</v>
      </c>
      <c r="B433" s="560" t="str">
        <f t="shared" si="84"/>
        <v>Альянс</v>
      </c>
      <c r="C433" s="561" t="s">
        <v>695</v>
      </c>
      <c r="D433" s="905"/>
      <c r="E433" s="905"/>
      <c r="F433" s="933"/>
      <c r="G433" s="562" t="str">
        <f>IF(H433='Категорія витрат'!$B$2,'Категорія витрат'!$A$2,IF(H433='Категорія витрат'!$B$3,'Категорія витрат'!$A$3,IF(H433='Категорія витрат'!$B$4,'Категорія витрат'!$A$4,IF(H433='Категорія витрат'!$B$5,'Категорія витрат'!$A$5,IF(H433='Категорія витрат'!$B$6,'Категорія витрат'!$A$6,IF(H433='Категорія витрат'!$B$7,'Категорія витрат'!$A$7,IF(H433='Категорія витрат'!$B$8,'Категорія витрат'!$A$8,IF(H433='Категорія витрат'!$B$9,'Категорія витрат'!$A$9,IF(H433='Категорія витрат'!$B$10,'Категорія витрат'!$A$10,IF(H433='Категорія витрат'!$B$11,'Категорія витрат'!$A$11,IF(H433='Категорія витрат'!$B$12,'Категорія витрат'!$A$12,IF(H433='Категорія витрат'!$B$13,'Категорія витрат'!$A$13,IF(H433='Категорія витрат'!$B$14,'Категорія витрат'!$A$14,IF(H433='Категорія витрат'!$B$15,'Категорія витрат'!$A$15,IF(H433='Категорія витрат'!$B$16,'Категорія витрат'!$A$16,IF(H433='Категорія витрат'!$B$17,'Категорія витрат'!$A$17,IF(H433='Категорія витрат'!$B$18,'Категорія витрат'!$A$18,IF(H433='Категорія витрат'!$B$19,'Категорія витрат'!$A$19,IF(H433='Категорія витрат'!$B$20,'Категорія витрат'!$A$20,IF(H433='Категорія витрат'!$B$21,'Категорія витрат'!$A$21,IF(H433='Категорія витрат'!$B$22,'Категорія витрат'!$A$22,IF(H433='Категорія витрат'!$B$23,'Категорія витрат'!$A$23,IF(H433='Категорія витрат'!$B$24,'Категорія витрат'!$A$24,IF(H433='Категорія витрат'!$B$25,'Категорія витрат'!$A$25,IF(H433='Категорія витрат'!$B$26,'Категорія витрат'!$A$26,IF(H433='Категорія витрат'!$B$27,'Категорія витрат'!$A$27,IF(H433='Категорія витрат'!$B$28,'Категорія витрат'!$A$28,IF(H433='Категорія витрат'!$B$29,'Категорія витрат'!$A$29,IF(H433='Категорія витрат'!$B$30,'Категорія витрат'!$A$30,IF(H433='Категорія витрат'!$B$31,'Категорія витрат'!$A$31,""))))))))))))))))))))))))))))))</f>
        <v/>
      </c>
      <c r="H433" s="837"/>
      <c r="I433" s="568"/>
      <c r="J433" s="71"/>
      <c r="K433" s="166">
        <f t="shared" si="85"/>
        <v>0</v>
      </c>
      <c r="L433" s="563"/>
      <c r="M433" s="564"/>
      <c r="N433" s="71">
        <f t="shared" si="86"/>
        <v>0</v>
      </c>
      <c r="O433" s="835">
        <f>IF(I433='Категорія витрат'!$G$2,ROUND(N433*0.22,2),IF(I433='Категорія витрат'!$G$4,ROUND(N433*0.22,2),IF(I433='Категорія витрат'!$G$5,ROUND(N433*0.22,2),IF(I433='Категорія витрат'!$G$3,ROUND(N433*0.0841,2),0))))</f>
        <v>0</v>
      </c>
      <c r="P433" s="565">
        <f t="shared" si="87"/>
        <v>0</v>
      </c>
      <c r="Q433" s="224"/>
      <c r="R433" s="224"/>
      <c r="S433" s="224"/>
      <c r="T433" s="224"/>
      <c r="U433" s="224"/>
      <c r="V433" s="224"/>
      <c r="W433" s="224"/>
      <c r="X433" s="224"/>
      <c r="Y433" s="224"/>
      <c r="Z433" s="224"/>
      <c r="AA433" s="224"/>
      <c r="AB433" s="224"/>
      <c r="AC433" s="167">
        <f t="shared" si="76"/>
        <v>0</v>
      </c>
      <c r="AD433" s="167">
        <f t="shared" si="77"/>
        <v>0</v>
      </c>
      <c r="AE433" s="167">
        <f t="shared" si="78"/>
        <v>0</v>
      </c>
      <c r="AF433" s="167">
        <f t="shared" si="79"/>
        <v>0</v>
      </c>
      <c r="AG433" s="167">
        <f t="shared" si="80"/>
        <v>0</v>
      </c>
      <c r="AH433" s="167">
        <f t="shared" si="81"/>
        <v>0</v>
      </c>
      <c r="AI433" s="167">
        <f t="shared" si="82"/>
        <v>0</v>
      </c>
      <c r="AJ433" s="167">
        <f t="shared" si="83"/>
        <v>0</v>
      </c>
      <c r="AK433" s="224"/>
      <c r="AL433" s="224"/>
      <c r="AM433" s="168"/>
    </row>
    <row r="434" spans="1:39" s="169" customFormat="1" hidden="1" outlineLevel="1">
      <c r="A434" s="560">
        <v>430</v>
      </c>
      <c r="B434" s="560" t="str">
        <f t="shared" si="84"/>
        <v>Альянс</v>
      </c>
      <c r="C434" s="561" t="s">
        <v>695</v>
      </c>
      <c r="D434" s="905"/>
      <c r="E434" s="905"/>
      <c r="F434" s="933"/>
      <c r="G434" s="562" t="str">
        <f>IF(H434='Категорія витрат'!$B$2,'Категорія витрат'!$A$2,IF(H434='Категорія витрат'!$B$3,'Категорія витрат'!$A$3,IF(H434='Категорія витрат'!$B$4,'Категорія витрат'!$A$4,IF(H434='Категорія витрат'!$B$5,'Категорія витрат'!$A$5,IF(H434='Категорія витрат'!$B$6,'Категорія витрат'!$A$6,IF(H434='Категорія витрат'!$B$7,'Категорія витрат'!$A$7,IF(H434='Категорія витрат'!$B$8,'Категорія витрат'!$A$8,IF(H434='Категорія витрат'!$B$9,'Категорія витрат'!$A$9,IF(H434='Категорія витрат'!$B$10,'Категорія витрат'!$A$10,IF(H434='Категорія витрат'!$B$11,'Категорія витрат'!$A$11,IF(H434='Категорія витрат'!$B$12,'Категорія витрат'!$A$12,IF(H434='Категорія витрат'!$B$13,'Категорія витрат'!$A$13,IF(H434='Категорія витрат'!$B$14,'Категорія витрат'!$A$14,IF(H434='Категорія витрат'!$B$15,'Категорія витрат'!$A$15,IF(H434='Категорія витрат'!$B$16,'Категорія витрат'!$A$16,IF(H434='Категорія витрат'!$B$17,'Категорія витрат'!$A$17,IF(H434='Категорія витрат'!$B$18,'Категорія витрат'!$A$18,IF(H434='Категорія витрат'!$B$19,'Категорія витрат'!$A$19,IF(H434='Категорія витрат'!$B$20,'Категорія витрат'!$A$20,IF(H434='Категорія витрат'!$B$21,'Категорія витрат'!$A$21,IF(H434='Категорія витрат'!$B$22,'Категорія витрат'!$A$22,IF(H434='Категорія витрат'!$B$23,'Категорія витрат'!$A$23,IF(H434='Категорія витрат'!$B$24,'Категорія витрат'!$A$24,IF(H434='Категорія витрат'!$B$25,'Категорія витрат'!$A$25,IF(H434='Категорія витрат'!$B$26,'Категорія витрат'!$A$26,IF(H434='Категорія витрат'!$B$27,'Категорія витрат'!$A$27,IF(H434='Категорія витрат'!$B$28,'Категорія витрат'!$A$28,IF(H434='Категорія витрат'!$B$29,'Категорія витрат'!$A$29,IF(H434='Категорія витрат'!$B$30,'Категорія витрат'!$A$30,IF(H434='Категорія витрат'!$B$31,'Категорія витрат'!$A$31,""))))))))))))))))))))))))))))))</f>
        <v/>
      </c>
      <c r="H434" s="837"/>
      <c r="I434" s="568"/>
      <c r="J434" s="71"/>
      <c r="K434" s="166">
        <f t="shared" si="85"/>
        <v>0</v>
      </c>
      <c r="L434" s="563"/>
      <c r="M434" s="564"/>
      <c r="N434" s="71">
        <f t="shared" si="86"/>
        <v>0</v>
      </c>
      <c r="O434" s="835">
        <f>IF(I434='Категорія витрат'!$G$2,ROUND(N434*0.22,2),IF(I434='Категорія витрат'!$G$4,ROUND(N434*0.22,2),IF(I434='Категорія витрат'!$G$5,ROUND(N434*0.22,2),IF(I434='Категорія витрат'!$G$3,ROUND(N434*0.0841,2),0))))</f>
        <v>0</v>
      </c>
      <c r="P434" s="565">
        <f t="shared" si="87"/>
        <v>0</v>
      </c>
      <c r="Q434" s="224"/>
      <c r="R434" s="224"/>
      <c r="S434" s="224"/>
      <c r="T434" s="224"/>
      <c r="U434" s="224"/>
      <c r="V434" s="224"/>
      <c r="W434" s="224"/>
      <c r="X434" s="224"/>
      <c r="Y434" s="224"/>
      <c r="Z434" s="224"/>
      <c r="AA434" s="224"/>
      <c r="AB434" s="224"/>
      <c r="AC434" s="167">
        <f t="shared" si="76"/>
        <v>0</v>
      </c>
      <c r="AD434" s="167">
        <f t="shared" si="77"/>
        <v>0</v>
      </c>
      <c r="AE434" s="167">
        <f t="shared" si="78"/>
        <v>0</v>
      </c>
      <c r="AF434" s="167">
        <f t="shared" si="79"/>
        <v>0</v>
      </c>
      <c r="AG434" s="167">
        <f t="shared" si="80"/>
        <v>0</v>
      </c>
      <c r="AH434" s="167">
        <f t="shared" si="81"/>
        <v>0</v>
      </c>
      <c r="AI434" s="167">
        <f t="shared" si="82"/>
        <v>0</v>
      </c>
      <c r="AJ434" s="167">
        <f t="shared" si="83"/>
        <v>0</v>
      </c>
      <c r="AK434" s="224"/>
      <c r="AL434" s="224"/>
      <c r="AM434" s="168"/>
    </row>
    <row r="435" spans="1:39" s="169" customFormat="1" hidden="1" outlineLevel="1">
      <c r="A435" s="560">
        <v>431</v>
      </c>
      <c r="B435" s="560" t="str">
        <f t="shared" si="84"/>
        <v>Альянс</v>
      </c>
      <c r="C435" s="561" t="s">
        <v>695</v>
      </c>
      <c r="D435" s="905"/>
      <c r="E435" s="905"/>
      <c r="F435" s="933"/>
      <c r="G435" s="562" t="str">
        <f>IF(H435='Категорія витрат'!$B$2,'Категорія витрат'!$A$2,IF(H435='Категорія витрат'!$B$3,'Категорія витрат'!$A$3,IF(H435='Категорія витрат'!$B$4,'Категорія витрат'!$A$4,IF(H435='Категорія витрат'!$B$5,'Категорія витрат'!$A$5,IF(H435='Категорія витрат'!$B$6,'Категорія витрат'!$A$6,IF(H435='Категорія витрат'!$B$7,'Категорія витрат'!$A$7,IF(H435='Категорія витрат'!$B$8,'Категорія витрат'!$A$8,IF(H435='Категорія витрат'!$B$9,'Категорія витрат'!$A$9,IF(H435='Категорія витрат'!$B$10,'Категорія витрат'!$A$10,IF(H435='Категорія витрат'!$B$11,'Категорія витрат'!$A$11,IF(H435='Категорія витрат'!$B$12,'Категорія витрат'!$A$12,IF(H435='Категорія витрат'!$B$13,'Категорія витрат'!$A$13,IF(H435='Категорія витрат'!$B$14,'Категорія витрат'!$A$14,IF(H435='Категорія витрат'!$B$15,'Категорія витрат'!$A$15,IF(H435='Категорія витрат'!$B$16,'Категорія витрат'!$A$16,IF(H435='Категорія витрат'!$B$17,'Категорія витрат'!$A$17,IF(H435='Категорія витрат'!$B$18,'Категорія витрат'!$A$18,IF(H435='Категорія витрат'!$B$19,'Категорія витрат'!$A$19,IF(H435='Категорія витрат'!$B$20,'Категорія витрат'!$A$20,IF(H435='Категорія витрат'!$B$21,'Категорія витрат'!$A$21,IF(H435='Категорія витрат'!$B$22,'Категорія витрат'!$A$22,IF(H435='Категорія витрат'!$B$23,'Категорія витрат'!$A$23,IF(H435='Категорія витрат'!$B$24,'Категорія витрат'!$A$24,IF(H435='Категорія витрат'!$B$25,'Категорія витрат'!$A$25,IF(H435='Категорія витрат'!$B$26,'Категорія витрат'!$A$26,IF(H435='Категорія витрат'!$B$27,'Категорія витрат'!$A$27,IF(H435='Категорія витрат'!$B$28,'Категорія витрат'!$A$28,IF(H435='Категорія витрат'!$B$29,'Категорія витрат'!$A$29,IF(H435='Категорія витрат'!$B$30,'Категорія витрат'!$A$30,IF(H435='Категорія витрат'!$B$31,'Категорія витрат'!$A$31,""))))))))))))))))))))))))))))))</f>
        <v/>
      </c>
      <c r="H435" s="837"/>
      <c r="I435" s="568"/>
      <c r="J435" s="71"/>
      <c r="K435" s="166">
        <f t="shared" si="85"/>
        <v>0</v>
      </c>
      <c r="L435" s="563"/>
      <c r="M435" s="564"/>
      <c r="N435" s="71">
        <f t="shared" si="86"/>
        <v>0</v>
      </c>
      <c r="O435" s="835">
        <f>IF(I435='Категорія витрат'!$G$2,ROUND(N435*0.22,2),IF(I435='Категорія витрат'!$G$4,ROUND(N435*0.22,2),IF(I435='Категорія витрат'!$G$5,ROUND(N435*0.22,2),IF(I435='Категорія витрат'!$G$3,ROUND(N435*0.0841,2),0))))</f>
        <v>0</v>
      </c>
      <c r="P435" s="565">
        <f t="shared" si="87"/>
        <v>0</v>
      </c>
      <c r="Q435" s="224"/>
      <c r="R435" s="224"/>
      <c r="S435" s="224"/>
      <c r="T435" s="224"/>
      <c r="U435" s="224"/>
      <c r="V435" s="224"/>
      <c r="W435" s="224"/>
      <c r="X435" s="224"/>
      <c r="Y435" s="224"/>
      <c r="Z435" s="224"/>
      <c r="AA435" s="224"/>
      <c r="AB435" s="224"/>
      <c r="AC435" s="167">
        <f t="shared" si="76"/>
        <v>0</v>
      </c>
      <c r="AD435" s="167">
        <f t="shared" si="77"/>
        <v>0</v>
      </c>
      <c r="AE435" s="167">
        <f t="shared" si="78"/>
        <v>0</v>
      </c>
      <c r="AF435" s="167">
        <f t="shared" si="79"/>
        <v>0</v>
      </c>
      <c r="AG435" s="167">
        <f t="shared" si="80"/>
        <v>0</v>
      </c>
      <c r="AH435" s="167">
        <f t="shared" si="81"/>
        <v>0</v>
      </c>
      <c r="AI435" s="167">
        <f t="shared" si="82"/>
        <v>0</v>
      </c>
      <c r="AJ435" s="167">
        <f t="shared" si="83"/>
        <v>0</v>
      </c>
      <c r="AK435" s="224"/>
      <c r="AL435" s="224"/>
      <c r="AM435" s="168"/>
    </row>
    <row r="436" spans="1:39" s="169" customFormat="1" hidden="1" outlineLevel="1">
      <c r="A436" s="560">
        <v>432</v>
      </c>
      <c r="B436" s="560" t="str">
        <f t="shared" si="84"/>
        <v>Альянс</v>
      </c>
      <c r="C436" s="561" t="s">
        <v>695</v>
      </c>
      <c r="D436" s="905"/>
      <c r="E436" s="905"/>
      <c r="F436" s="933"/>
      <c r="G436" s="562" t="str">
        <f>IF(H436='Категорія витрат'!$B$2,'Категорія витрат'!$A$2,IF(H436='Категорія витрат'!$B$3,'Категорія витрат'!$A$3,IF(H436='Категорія витрат'!$B$4,'Категорія витрат'!$A$4,IF(H436='Категорія витрат'!$B$5,'Категорія витрат'!$A$5,IF(H436='Категорія витрат'!$B$6,'Категорія витрат'!$A$6,IF(H436='Категорія витрат'!$B$7,'Категорія витрат'!$A$7,IF(H436='Категорія витрат'!$B$8,'Категорія витрат'!$A$8,IF(H436='Категорія витрат'!$B$9,'Категорія витрат'!$A$9,IF(H436='Категорія витрат'!$B$10,'Категорія витрат'!$A$10,IF(H436='Категорія витрат'!$B$11,'Категорія витрат'!$A$11,IF(H436='Категорія витрат'!$B$12,'Категорія витрат'!$A$12,IF(H436='Категорія витрат'!$B$13,'Категорія витрат'!$A$13,IF(H436='Категорія витрат'!$B$14,'Категорія витрат'!$A$14,IF(H436='Категорія витрат'!$B$15,'Категорія витрат'!$A$15,IF(H436='Категорія витрат'!$B$16,'Категорія витрат'!$A$16,IF(H436='Категорія витрат'!$B$17,'Категорія витрат'!$A$17,IF(H436='Категорія витрат'!$B$18,'Категорія витрат'!$A$18,IF(H436='Категорія витрат'!$B$19,'Категорія витрат'!$A$19,IF(H436='Категорія витрат'!$B$20,'Категорія витрат'!$A$20,IF(H436='Категорія витрат'!$B$21,'Категорія витрат'!$A$21,IF(H436='Категорія витрат'!$B$22,'Категорія витрат'!$A$22,IF(H436='Категорія витрат'!$B$23,'Категорія витрат'!$A$23,IF(H436='Категорія витрат'!$B$24,'Категорія витрат'!$A$24,IF(H436='Категорія витрат'!$B$25,'Категорія витрат'!$A$25,IF(H436='Категорія витрат'!$B$26,'Категорія витрат'!$A$26,IF(H436='Категорія витрат'!$B$27,'Категорія витрат'!$A$27,IF(H436='Категорія витрат'!$B$28,'Категорія витрат'!$A$28,IF(H436='Категорія витрат'!$B$29,'Категорія витрат'!$A$29,IF(H436='Категорія витрат'!$B$30,'Категорія витрат'!$A$30,IF(H436='Категорія витрат'!$B$31,'Категорія витрат'!$A$31,""))))))))))))))))))))))))))))))</f>
        <v/>
      </c>
      <c r="H436" s="837"/>
      <c r="I436" s="568"/>
      <c r="J436" s="71"/>
      <c r="K436" s="166">
        <f t="shared" si="85"/>
        <v>0</v>
      </c>
      <c r="L436" s="563"/>
      <c r="M436" s="564"/>
      <c r="N436" s="71">
        <f t="shared" si="86"/>
        <v>0</v>
      </c>
      <c r="O436" s="835">
        <f>IF(I436='Категорія витрат'!$G$2,ROUND(N436*0.22,2),IF(I436='Категорія витрат'!$G$4,ROUND(N436*0.22,2),IF(I436='Категорія витрат'!$G$5,ROUND(N436*0.22,2),IF(I436='Категорія витрат'!$G$3,ROUND(N436*0.0841,2),0))))</f>
        <v>0</v>
      </c>
      <c r="P436" s="565">
        <f t="shared" si="87"/>
        <v>0</v>
      </c>
      <c r="Q436" s="224"/>
      <c r="R436" s="224"/>
      <c r="S436" s="224"/>
      <c r="T436" s="224"/>
      <c r="U436" s="224"/>
      <c r="V436" s="224"/>
      <c r="W436" s="224"/>
      <c r="X436" s="224"/>
      <c r="Y436" s="224"/>
      <c r="Z436" s="224"/>
      <c r="AA436" s="224"/>
      <c r="AB436" s="224"/>
      <c r="AC436" s="167">
        <f t="shared" si="76"/>
        <v>0</v>
      </c>
      <c r="AD436" s="167">
        <f t="shared" si="77"/>
        <v>0</v>
      </c>
      <c r="AE436" s="167">
        <f t="shared" si="78"/>
        <v>0</v>
      </c>
      <c r="AF436" s="167">
        <f t="shared" si="79"/>
        <v>0</v>
      </c>
      <c r="AG436" s="167">
        <f t="shared" si="80"/>
        <v>0</v>
      </c>
      <c r="AH436" s="167">
        <f t="shared" si="81"/>
        <v>0</v>
      </c>
      <c r="AI436" s="167">
        <f t="shared" si="82"/>
        <v>0</v>
      </c>
      <c r="AJ436" s="167">
        <f t="shared" si="83"/>
        <v>0</v>
      </c>
      <c r="AK436" s="224"/>
      <c r="AL436" s="224"/>
      <c r="AM436" s="168"/>
    </row>
    <row r="437" spans="1:39" s="169" customFormat="1" hidden="1" outlineLevel="1">
      <c r="A437" s="560">
        <v>433</v>
      </c>
      <c r="B437" s="560" t="str">
        <f t="shared" si="84"/>
        <v>Альянс</v>
      </c>
      <c r="C437" s="561" t="s">
        <v>695</v>
      </c>
      <c r="D437" s="905"/>
      <c r="E437" s="905"/>
      <c r="F437" s="933"/>
      <c r="G437" s="562" t="str">
        <f>IF(H437='Категорія витрат'!$B$2,'Категорія витрат'!$A$2,IF(H437='Категорія витрат'!$B$3,'Категорія витрат'!$A$3,IF(H437='Категорія витрат'!$B$4,'Категорія витрат'!$A$4,IF(H437='Категорія витрат'!$B$5,'Категорія витрат'!$A$5,IF(H437='Категорія витрат'!$B$6,'Категорія витрат'!$A$6,IF(H437='Категорія витрат'!$B$7,'Категорія витрат'!$A$7,IF(H437='Категорія витрат'!$B$8,'Категорія витрат'!$A$8,IF(H437='Категорія витрат'!$B$9,'Категорія витрат'!$A$9,IF(H437='Категорія витрат'!$B$10,'Категорія витрат'!$A$10,IF(H437='Категорія витрат'!$B$11,'Категорія витрат'!$A$11,IF(H437='Категорія витрат'!$B$12,'Категорія витрат'!$A$12,IF(H437='Категорія витрат'!$B$13,'Категорія витрат'!$A$13,IF(H437='Категорія витрат'!$B$14,'Категорія витрат'!$A$14,IF(H437='Категорія витрат'!$B$15,'Категорія витрат'!$A$15,IF(H437='Категорія витрат'!$B$16,'Категорія витрат'!$A$16,IF(H437='Категорія витрат'!$B$17,'Категорія витрат'!$A$17,IF(H437='Категорія витрат'!$B$18,'Категорія витрат'!$A$18,IF(H437='Категорія витрат'!$B$19,'Категорія витрат'!$A$19,IF(H437='Категорія витрат'!$B$20,'Категорія витрат'!$A$20,IF(H437='Категорія витрат'!$B$21,'Категорія витрат'!$A$21,IF(H437='Категорія витрат'!$B$22,'Категорія витрат'!$A$22,IF(H437='Категорія витрат'!$B$23,'Категорія витрат'!$A$23,IF(H437='Категорія витрат'!$B$24,'Категорія витрат'!$A$24,IF(H437='Категорія витрат'!$B$25,'Категорія витрат'!$A$25,IF(H437='Категорія витрат'!$B$26,'Категорія витрат'!$A$26,IF(H437='Категорія витрат'!$B$27,'Категорія витрат'!$A$27,IF(H437='Категорія витрат'!$B$28,'Категорія витрат'!$A$28,IF(H437='Категорія витрат'!$B$29,'Категорія витрат'!$A$29,IF(H437='Категорія витрат'!$B$30,'Категорія витрат'!$A$30,IF(H437='Категорія витрат'!$B$31,'Категорія витрат'!$A$31,""))))))))))))))))))))))))))))))</f>
        <v/>
      </c>
      <c r="H437" s="837"/>
      <c r="I437" s="568"/>
      <c r="J437" s="71"/>
      <c r="K437" s="166">
        <f t="shared" si="85"/>
        <v>0</v>
      </c>
      <c r="L437" s="563"/>
      <c r="M437" s="564"/>
      <c r="N437" s="71">
        <f t="shared" si="86"/>
        <v>0</v>
      </c>
      <c r="O437" s="835">
        <f>IF(I437='Категорія витрат'!$G$2,ROUND(N437*0.22,2),IF(I437='Категорія витрат'!$G$4,ROUND(N437*0.22,2),IF(I437='Категорія витрат'!$G$5,ROUND(N437*0.22,2),IF(I437='Категорія витрат'!$G$3,ROUND(N437*0.0841,2),0))))</f>
        <v>0</v>
      </c>
      <c r="P437" s="565">
        <f t="shared" si="87"/>
        <v>0</v>
      </c>
      <c r="Q437" s="224"/>
      <c r="R437" s="224"/>
      <c r="S437" s="224"/>
      <c r="T437" s="224"/>
      <c r="U437" s="224"/>
      <c r="V437" s="224"/>
      <c r="W437" s="224"/>
      <c r="X437" s="224"/>
      <c r="Y437" s="224"/>
      <c r="Z437" s="224"/>
      <c r="AA437" s="224"/>
      <c r="AB437" s="224"/>
      <c r="AC437" s="167">
        <f t="shared" si="76"/>
        <v>0</v>
      </c>
      <c r="AD437" s="167">
        <f t="shared" si="77"/>
        <v>0</v>
      </c>
      <c r="AE437" s="167">
        <f t="shared" si="78"/>
        <v>0</v>
      </c>
      <c r="AF437" s="167">
        <f t="shared" si="79"/>
        <v>0</v>
      </c>
      <c r="AG437" s="167">
        <f t="shared" si="80"/>
        <v>0</v>
      </c>
      <c r="AH437" s="167">
        <f t="shared" si="81"/>
        <v>0</v>
      </c>
      <c r="AI437" s="167">
        <f t="shared" si="82"/>
        <v>0</v>
      </c>
      <c r="AJ437" s="167">
        <f t="shared" si="83"/>
        <v>0</v>
      </c>
      <c r="AK437" s="224"/>
      <c r="AL437" s="224"/>
      <c r="AM437" s="168"/>
    </row>
    <row r="438" spans="1:39" s="169" customFormat="1" hidden="1" outlineLevel="1">
      <c r="A438" s="560">
        <v>434</v>
      </c>
      <c r="B438" s="560" t="str">
        <f t="shared" si="84"/>
        <v>Альянс</v>
      </c>
      <c r="C438" s="561" t="s">
        <v>695</v>
      </c>
      <c r="D438" s="905"/>
      <c r="E438" s="905"/>
      <c r="F438" s="933"/>
      <c r="G438" s="562" t="str">
        <f>IF(H438='Категорія витрат'!$B$2,'Категорія витрат'!$A$2,IF(H438='Категорія витрат'!$B$3,'Категорія витрат'!$A$3,IF(H438='Категорія витрат'!$B$4,'Категорія витрат'!$A$4,IF(H438='Категорія витрат'!$B$5,'Категорія витрат'!$A$5,IF(H438='Категорія витрат'!$B$6,'Категорія витрат'!$A$6,IF(H438='Категорія витрат'!$B$7,'Категорія витрат'!$A$7,IF(H438='Категорія витрат'!$B$8,'Категорія витрат'!$A$8,IF(H438='Категорія витрат'!$B$9,'Категорія витрат'!$A$9,IF(H438='Категорія витрат'!$B$10,'Категорія витрат'!$A$10,IF(H438='Категорія витрат'!$B$11,'Категорія витрат'!$A$11,IF(H438='Категорія витрат'!$B$12,'Категорія витрат'!$A$12,IF(H438='Категорія витрат'!$B$13,'Категорія витрат'!$A$13,IF(H438='Категорія витрат'!$B$14,'Категорія витрат'!$A$14,IF(H438='Категорія витрат'!$B$15,'Категорія витрат'!$A$15,IF(H438='Категорія витрат'!$B$16,'Категорія витрат'!$A$16,IF(H438='Категорія витрат'!$B$17,'Категорія витрат'!$A$17,IF(H438='Категорія витрат'!$B$18,'Категорія витрат'!$A$18,IF(H438='Категорія витрат'!$B$19,'Категорія витрат'!$A$19,IF(H438='Категорія витрат'!$B$20,'Категорія витрат'!$A$20,IF(H438='Категорія витрат'!$B$21,'Категорія витрат'!$A$21,IF(H438='Категорія витрат'!$B$22,'Категорія витрат'!$A$22,IF(H438='Категорія витрат'!$B$23,'Категорія витрат'!$A$23,IF(H438='Категорія витрат'!$B$24,'Категорія витрат'!$A$24,IF(H438='Категорія витрат'!$B$25,'Категорія витрат'!$A$25,IF(H438='Категорія витрат'!$B$26,'Категорія витрат'!$A$26,IF(H438='Категорія витрат'!$B$27,'Категорія витрат'!$A$27,IF(H438='Категорія витрат'!$B$28,'Категорія витрат'!$A$28,IF(H438='Категорія витрат'!$B$29,'Категорія витрат'!$A$29,IF(H438='Категорія витрат'!$B$30,'Категорія витрат'!$A$30,IF(H438='Категорія витрат'!$B$31,'Категорія витрат'!$A$31,""))))))))))))))))))))))))))))))</f>
        <v/>
      </c>
      <c r="H438" s="837"/>
      <c r="I438" s="568"/>
      <c r="J438" s="71"/>
      <c r="K438" s="166">
        <f t="shared" si="85"/>
        <v>0</v>
      </c>
      <c r="L438" s="563"/>
      <c r="M438" s="564"/>
      <c r="N438" s="71">
        <f t="shared" si="86"/>
        <v>0</v>
      </c>
      <c r="O438" s="835">
        <f>IF(I438='Категорія витрат'!$G$2,ROUND(N438*0.22,2),IF(I438='Категорія витрат'!$G$4,ROUND(N438*0.22,2),IF(I438='Категорія витрат'!$G$5,ROUND(N438*0.22,2),IF(I438='Категорія витрат'!$G$3,ROUND(N438*0.0841,2),0))))</f>
        <v>0</v>
      </c>
      <c r="P438" s="565">
        <f t="shared" si="87"/>
        <v>0</v>
      </c>
      <c r="Q438" s="224"/>
      <c r="R438" s="224"/>
      <c r="S438" s="224"/>
      <c r="T438" s="224"/>
      <c r="U438" s="224"/>
      <c r="V438" s="224"/>
      <c r="W438" s="224"/>
      <c r="X438" s="224"/>
      <c r="Y438" s="224"/>
      <c r="Z438" s="224"/>
      <c r="AA438" s="224"/>
      <c r="AB438" s="224"/>
      <c r="AC438" s="167">
        <f t="shared" si="76"/>
        <v>0</v>
      </c>
      <c r="AD438" s="167">
        <f t="shared" si="77"/>
        <v>0</v>
      </c>
      <c r="AE438" s="167">
        <f t="shared" si="78"/>
        <v>0</v>
      </c>
      <c r="AF438" s="167">
        <f t="shared" si="79"/>
        <v>0</v>
      </c>
      <c r="AG438" s="167">
        <f t="shared" si="80"/>
        <v>0</v>
      </c>
      <c r="AH438" s="167">
        <f t="shared" si="81"/>
        <v>0</v>
      </c>
      <c r="AI438" s="167">
        <f t="shared" si="82"/>
        <v>0</v>
      </c>
      <c r="AJ438" s="167">
        <f t="shared" si="83"/>
        <v>0</v>
      </c>
      <c r="AK438" s="224"/>
      <c r="AL438" s="224"/>
      <c r="AM438" s="168"/>
    </row>
    <row r="439" spans="1:39" s="169" customFormat="1" hidden="1" outlineLevel="1">
      <c r="A439" s="560">
        <v>435</v>
      </c>
      <c r="B439" s="560" t="str">
        <f t="shared" si="84"/>
        <v>Альянс</v>
      </c>
      <c r="C439" s="561" t="s">
        <v>695</v>
      </c>
      <c r="D439" s="905"/>
      <c r="E439" s="905"/>
      <c r="F439" s="933"/>
      <c r="G439" s="562" t="str">
        <f>IF(H439='Категорія витрат'!$B$2,'Категорія витрат'!$A$2,IF(H439='Категорія витрат'!$B$3,'Категорія витрат'!$A$3,IF(H439='Категорія витрат'!$B$4,'Категорія витрат'!$A$4,IF(H439='Категорія витрат'!$B$5,'Категорія витрат'!$A$5,IF(H439='Категорія витрат'!$B$6,'Категорія витрат'!$A$6,IF(H439='Категорія витрат'!$B$7,'Категорія витрат'!$A$7,IF(H439='Категорія витрат'!$B$8,'Категорія витрат'!$A$8,IF(H439='Категорія витрат'!$B$9,'Категорія витрат'!$A$9,IF(H439='Категорія витрат'!$B$10,'Категорія витрат'!$A$10,IF(H439='Категорія витрат'!$B$11,'Категорія витрат'!$A$11,IF(H439='Категорія витрат'!$B$12,'Категорія витрат'!$A$12,IF(H439='Категорія витрат'!$B$13,'Категорія витрат'!$A$13,IF(H439='Категорія витрат'!$B$14,'Категорія витрат'!$A$14,IF(H439='Категорія витрат'!$B$15,'Категорія витрат'!$A$15,IF(H439='Категорія витрат'!$B$16,'Категорія витрат'!$A$16,IF(H439='Категорія витрат'!$B$17,'Категорія витрат'!$A$17,IF(H439='Категорія витрат'!$B$18,'Категорія витрат'!$A$18,IF(H439='Категорія витрат'!$B$19,'Категорія витрат'!$A$19,IF(H439='Категорія витрат'!$B$20,'Категорія витрат'!$A$20,IF(H439='Категорія витрат'!$B$21,'Категорія витрат'!$A$21,IF(H439='Категорія витрат'!$B$22,'Категорія витрат'!$A$22,IF(H439='Категорія витрат'!$B$23,'Категорія витрат'!$A$23,IF(H439='Категорія витрат'!$B$24,'Категорія витрат'!$A$24,IF(H439='Категорія витрат'!$B$25,'Категорія витрат'!$A$25,IF(H439='Категорія витрат'!$B$26,'Категорія витрат'!$A$26,IF(H439='Категорія витрат'!$B$27,'Категорія витрат'!$A$27,IF(H439='Категорія витрат'!$B$28,'Категорія витрат'!$A$28,IF(H439='Категорія витрат'!$B$29,'Категорія витрат'!$A$29,IF(H439='Категорія витрат'!$B$30,'Категорія витрат'!$A$30,IF(H439='Категорія витрат'!$B$31,'Категорія витрат'!$A$31,""))))))))))))))))))))))))))))))</f>
        <v/>
      </c>
      <c r="H439" s="837"/>
      <c r="I439" s="568"/>
      <c r="J439" s="71"/>
      <c r="K439" s="166">
        <f t="shared" si="85"/>
        <v>0</v>
      </c>
      <c r="L439" s="563"/>
      <c r="M439" s="564"/>
      <c r="N439" s="71">
        <f t="shared" si="86"/>
        <v>0</v>
      </c>
      <c r="O439" s="835">
        <f>IF(I439='Категорія витрат'!$G$2,ROUND(N439*0.22,2),IF(I439='Категорія витрат'!$G$4,ROUND(N439*0.22,2),IF(I439='Категорія витрат'!$G$5,ROUND(N439*0.22,2),IF(I439='Категорія витрат'!$G$3,ROUND(N439*0.0841,2),0))))</f>
        <v>0</v>
      </c>
      <c r="P439" s="565">
        <f t="shared" si="87"/>
        <v>0</v>
      </c>
      <c r="Q439" s="224"/>
      <c r="R439" s="224"/>
      <c r="S439" s="224"/>
      <c r="T439" s="224"/>
      <c r="U439" s="224"/>
      <c r="V439" s="224"/>
      <c r="W439" s="224"/>
      <c r="X439" s="224"/>
      <c r="Y439" s="224"/>
      <c r="Z439" s="224"/>
      <c r="AA439" s="224"/>
      <c r="AB439" s="224"/>
      <c r="AC439" s="167">
        <f t="shared" si="76"/>
        <v>0</v>
      </c>
      <c r="AD439" s="167">
        <f t="shared" si="77"/>
        <v>0</v>
      </c>
      <c r="AE439" s="167">
        <f t="shared" si="78"/>
        <v>0</v>
      </c>
      <c r="AF439" s="167">
        <f t="shared" si="79"/>
        <v>0</v>
      </c>
      <c r="AG439" s="167">
        <f t="shared" si="80"/>
        <v>0</v>
      </c>
      <c r="AH439" s="167">
        <f t="shared" si="81"/>
        <v>0</v>
      </c>
      <c r="AI439" s="167">
        <f t="shared" si="82"/>
        <v>0</v>
      </c>
      <c r="AJ439" s="167">
        <f t="shared" si="83"/>
        <v>0</v>
      </c>
      <c r="AK439" s="224"/>
      <c r="AL439" s="224"/>
      <c r="AM439" s="168"/>
    </row>
    <row r="440" spans="1:39" s="169" customFormat="1" hidden="1" outlineLevel="1">
      <c r="A440" s="560">
        <v>436</v>
      </c>
      <c r="B440" s="560" t="str">
        <f t="shared" si="84"/>
        <v>Альянс</v>
      </c>
      <c r="C440" s="561" t="s">
        <v>695</v>
      </c>
      <c r="D440" s="905"/>
      <c r="E440" s="905"/>
      <c r="F440" s="933"/>
      <c r="G440" s="562" t="str">
        <f>IF(H440='Категорія витрат'!$B$2,'Категорія витрат'!$A$2,IF(H440='Категорія витрат'!$B$3,'Категорія витрат'!$A$3,IF(H440='Категорія витрат'!$B$4,'Категорія витрат'!$A$4,IF(H440='Категорія витрат'!$B$5,'Категорія витрат'!$A$5,IF(H440='Категорія витрат'!$B$6,'Категорія витрат'!$A$6,IF(H440='Категорія витрат'!$B$7,'Категорія витрат'!$A$7,IF(H440='Категорія витрат'!$B$8,'Категорія витрат'!$A$8,IF(H440='Категорія витрат'!$B$9,'Категорія витрат'!$A$9,IF(H440='Категорія витрат'!$B$10,'Категорія витрат'!$A$10,IF(H440='Категорія витрат'!$B$11,'Категорія витрат'!$A$11,IF(H440='Категорія витрат'!$B$12,'Категорія витрат'!$A$12,IF(H440='Категорія витрат'!$B$13,'Категорія витрат'!$A$13,IF(H440='Категорія витрат'!$B$14,'Категорія витрат'!$A$14,IF(H440='Категорія витрат'!$B$15,'Категорія витрат'!$A$15,IF(H440='Категорія витрат'!$B$16,'Категорія витрат'!$A$16,IF(H440='Категорія витрат'!$B$17,'Категорія витрат'!$A$17,IF(H440='Категорія витрат'!$B$18,'Категорія витрат'!$A$18,IF(H440='Категорія витрат'!$B$19,'Категорія витрат'!$A$19,IF(H440='Категорія витрат'!$B$20,'Категорія витрат'!$A$20,IF(H440='Категорія витрат'!$B$21,'Категорія витрат'!$A$21,IF(H440='Категорія витрат'!$B$22,'Категорія витрат'!$A$22,IF(H440='Категорія витрат'!$B$23,'Категорія витрат'!$A$23,IF(H440='Категорія витрат'!$B$24,'Категорія витрат'!$A$24,IF(H440='Категорія витрат'!$B$25,'Категорія витрат'!$A$25,IF(H440='Категорія витрат'!$B$26,'Категорія витрат'!$A$26,IF(H440='Категорія витрат'!$B$27,'Категорія витрат'!$A$27,IF(H440='Категорія витрат'!$B$28,'Категорія витрат'!$A$28,IF(H440='Категорія витрат'!$B$29,'Категорія витрат'!$A$29,IF(H440='Категорія витрат'!$B$30,'Категорія витрат'!$A$30,IF(H440='Категорія витрат'!$B$31,'Категорія витрат'!$A$31,""))))))))))))))))))))))))))))))</f>
        <v/>
      </c>
      <c r="H440" s="837"/>
      <c r="I440" s="568"/>
      <c r="J440" s="71"/>
      <c r="K440" s="166">
        <f t="shared" si="85"/>
        <v>0</v>
      </c>
      <c r="L440" s="563"/>
      <c r="M440" s="564"/>
      <c r="N440" s="71">
        <f t="shared" si="86"/>
        <v>0</v>
      </c>
      <c r="O440" s="835">
        <f>IF(I440='Категорія витрат'!$G$2,ROUND(N440*0.22,2),IF(I440='Категорія витрат'!$G$4,ROUND(N440*0.22,2),IF(I440='Категорія витрат'!$G$5,ROUND(N440*0.22,2),IF(I440='Категорія витрат'!$G$3,ROUND(N440*0.0841,2),0))))</f>
        <v>0</v>
      </c>
      <c r="P440" s="565">
        <f t="shared" si="87"/>
        <v>0</v>
      </c>
      <c r="Q440" s="224"/>
      <c r="R440" s="224"/>
      <c r="S440" s="224"/>
      <c r="T440" s="224"/>
      <c r="U440" s="224"/>
      <c r="V440" s="224"/>
      <c r="W440" s="224"/>
      <c r="X440" s="224"/>
      <c r="Y440" s="224"/>
      <c r="Z440" s="224"/>
      <c r="AA440" s="224"/>
      <c r="AB440" s="224"/>
      <c r="AC440" s="167">
        <f t="shared" si="76"/>
        <v>0</v>
      </c>
      <c r="AD440" s="167">
        <f t="shared" si="77"/>
        <v>0</v>
      </c>
      <c r="AE440" s="167">
        <f t="shared" si="78"/>
        <v>0</v>
      </c>
      <c r="AF440" s="167">
        <f t="shared" si="79"/>
        <v>0</v>
      </c>
      <c r="AG440" s="167">
        <f t="shared" si="80"/>
        <v>0</v>
      </c>
      <c r="AH440" s="167">
        <f t="shared" si="81"/>
        <v>0</v>
      </c>
      <c r="AI440" s="167">
        <f t="shared" si="82"/>
        <v>0</v>
      </c>
      <c r="AJ440" s="167">
        <f t="shared" si="83"/>
        <v>0</v>
      </c>
      <c r="AK440" s="224"/>
      <c r="AL440" s="224"/>
      <c r="AM440" s="168"/>
    </row>
    <row r="441" spans="1:39" s="169" customFormat="1" hidden="1" outlineLevel="1">
      <c r="A441" s="560">
        <v>437</v>
      </c>
      <c r="B441" s="560" t="str">
        <f t="shared" si="84"/>
        <v>Альянс</v>
      </c>
      <c r="C441" s="561" t="s">
        <v>695</v>
      </c>
      <c r="D441" s="905"/>
      <c r="E441" s="905"/>
      <c r="F441" s="933"/>
      <c r="G441" s="562" t="str">
        <f>IF(H441='Категорія витрат'!$B$2,'Категорія витрат'!$A$2,IF(H441='Категорія витрат'!$B$3,'Категорія витрат'!$A$3,IF(H441='Категорія витрат'!$B$4,'Категорія витрат'!$A$4,IF(H441='Категорія витрат'!$B$5,'Категорія витрат'!$A$5,IF(H441='Категорія витрат'!$B$6,'Категорія витрат'!$A$6,IF(H441='Категорія витрат'!$B$7,'Категорія витрат'!$A$7,IF(H441='Категорія витрат'!$B$8,'Категорія витрат'!$A$8,IF(H441='Категорія витрат'!$B$9,'Категорія витрат'!$A$9,IF(H441='Категорія витрат'!$B$10,'Категорія витрат'!$A$10,IF(H441='Категорія витрат'!$B$11,'Категорія витрат'!$A$11,IF(H441='Категорія витрат'!$B$12,'Категорія витрат'!$A$12,IF(H441='Категорія витрат'!$B$13,'Категорія витрат'!$A$13,IF(H441='Категорія витрат'!$B$14,'Категорія витрат'!$A$14,IF(H441='Категорія витрат'!$B$15,'Категорія витрат'!$A$15,IF(H441='Категорія витрат'!$B$16,'Категорія витрат'!$A$16,IF(H441='Категорія витрат'!$B$17,'Категорія витрат'!$A$17,IF(H441='Категорія витрат'!$B$18,'Категорія витрат'!$A$18,IF(H441='Категорія витрат'!$B$19,'Категорія витрат'!$A$19,IF(H441='Категорія витрат'!$B$20,'Категорія витрат'!$A$20,IF(H441='Категорія витрат'!$B$21,'Категорія витрат'!$A$21,IF(H441='Категорія витрат'!$B$22,'Категорія витрат'!$A$22,IF(H441='Категорія витрат'!$B$23,'Категорія витрат'!$A$23,IF(H441='Категорія витрат'!$B$24,'Категорія витрат'!$A$24,IF(H441='Категорія витрат'!$B$25,'Категорія витрат'!$A$25,IF(H441='Категорія витрат'!$B$26,'Категорія витрат'!$A$26,IF(H441='Категорія витрат'!$B$27,'Категорія витрат'!$A$27,IF(H441='Категорія витрат'!$B$28,'Категорія витрат'!$A$28,IF(H441='Категорія витрат'!$B$29,'Категорія витрат'!$A$29,IF(H441='Категорія витрат'!$B$30,'Категорія витрат'!$A$30,IF(H441='Категорія витрат'!$B$31,'Категорія витрат'!$A$31,""))))))))))))))))))))))))))))))</f>
        <v/>
      </c>
      <c r="H441" s="837"/>
      <c r="I441" s="568"/>
      <c r="J441" s="71"/>
      <c r="K441" s="166">
        <f t="shared" si="85"/>
        <v>0</v>
      </c>
      <c r="L441" s="563"/>
      <c r="M441" s="564"/>
      <c r="N441" s="71">
        <f t="shared" si="86"/>
        <v>0</v>
      </c>
      <c r="O441" s="835">
        <f>IF(I441='Категорія витрат'!$G$2,ROUND(N441*0.22,2),IF(I441='Категорія витрат'!$G$4,ROUND(N441*0.22,2),IF(I441='Категорія витрат'!$G$5,ROUND(N441*0.22,2),IF(I441='Категорія витрат'!$G$3,ROUND(N441*0.0841,2),0))))</f>
        <v>0</v>
      </c>
      <c r="P441" s="565">
        <f t="shared" si="87"/>
        <v>0</v>
      </c>
      <c r="Q441" s="224"/>
      <c r="R441" s="224"/>
      <c r="S441" s="224"/>
      <c r="T441" s="224"/>
      <c r="U441" s="224"/>
      <c r="V441" s="224"/>
      <c r="W441" s="224"/>
      <c r="X441" s="224"/>
      <c r="Y441" s="224"/>
      <c r="Z441" s="224"/>
      <c r="AA441" s="224"/>
      <c r="AB441" s="224"/>
      <c r="AC441" s="167">
        <f t="shared" si="76"/>
        <v>0</v>
      </c>
      <c r="AD441" s="167">
        <f t="shared" si="77"/>
        <v>0</v>
      </c>
      <c r="AE441" s="167">
        <f t="shared" si="78"/>
        <v>0</v>
      </c>
      <c r="AF441" s="167">
        <f t="shared" si="79"/>
        <v>0</v>
      </c>
      <c r="AG441" s="167">
        <f t="shared" si="80"/>
        <v>0</v>
      </c>
      <c r="AH441" s="167">
        <f t="shared" si="81"/>
        <v>0</v>
      </c>
      <c r="AI441" s="167">
        <f t="shared" si="82"/>
        <v>0</v>
      </c>
      <c r="AJ441" s="167">
        <f t="shared" si="83"/>
        <v>0</v>
      </c>
      <c r="AK441" s="224"/>
      <c r="AL441" s="224"/>
      <c r="AM441" s="168"/>
    </row>
    <row r="442" spans="1:39" s="169" customFormat="1" hidden="1" outlineLevel="1">
      <c r="A442" s="560">
        <v>438</v>
      </c>
      <c r="B442" s="560" t="str">
        <f t="shared" si="84"/>
        <v>Альянс</v>
      </c>
      <c r="C442" s="561" t="s">
        <v>695</v>
      </c>
      <c r="D442" s="905"/>
      <c r="E442" s="905"/>
      <c r="F442" s="933"/>
      <c r="G442" s="562" t="str">
        <f>IF(H442='Категорія витрат'!$B$2,'Категорія витрат'!$A$2,IF(H442='Категорія витрат'!$B$3,'Категорія витрат'!$A$3,IF(H442='Категорія витрат'!$B$4,'Категорія витрат'!$A$4,IF(H442='Категорія витрат'!$B$5,'Категорія витрат'!$A$5,IF(H442='Категорія витрат'!$B$6,'Категорія витрат'!$A$6,IF(H442='Категорія витрат'!$B$7,'Категорія витрат'!$A$7,IF(H442='Категорія витрат'!$B$8,'Категорія витрат'!$A$8,IF(H442='Категорія витрат'!$B$9,'Категорія витрат'!$A$9,IF(H442='Категорія витрат'!$B$10,'Категорія витрат'!$A$10,IF(H442='Категорія витрат'!$B$11,'Категорія витрат'!$A$11,IF(H442='Категорія витрат'!$B$12,'Категорія витрат'!$A$12,IF(H442='Категорія витрат'!$B$13,'Категорія витрат'!$A$13,IF(H442='Категорія витрат'!$B$14,'Категорія витрат'!$A$14,IF(H442='Категорія витрат'!$B$15,'Категорія витрат'!$A$15,IF(H442='Категорія витрат'!$B$16,'Категорія витрат'!$A$16,IF(H442='Категорія витрат'!$B$17,'Категорія витрат'!$A$17,IF(H442='Категорія витрат'!$B$18,'Категорія витрат'!$A$18,IF(H442='Категорія витрат'!$B$19,'Категорія витрат'!$A$19,IF(H442='Категорія витрат'!$B$20,'Категорія витрат'!$A$20,IF(H442='Категорія витрат'!$B$21,'Категорія витрат'!$A$21,IF(H442='Категорія витрат'!$B$22,'Категорія витрат'!$A$22,IF(H442='Категорія витрат'!$B$23,'Категорія витрат'!$A$23,IF(H442='Категорія витрат'!$B$24,'Категорія витрат'!$A$24,IF(H442='Категорія витрат'!$B$25,'Категорія витрат'!$A$25,IF(H442='Категорія витрат'!$B$26,'Категорія витрат'!$A$26,IF(H442='Категорія витрат'!$B$27,'Категорія витрат'!$A$27,IF(H442='Категорія витрат'!$B$28,'Категорія витрат'!$A$28,IF(H442='Категорія витрат'!$B$29,'Категорія витрат'!$A$29,IF(H442='Категорія витрат'!$B$30,'Категорія витрат'!$A$30,IF(H442='Категорія витрат'!$B$31,'Категорія витрат'!$A$31,""))))))))))))))))))))))))))))))</f>
        <v/>
      </c>
      <c r="H442" s="837"/>
      <c r="I442" s="568"/>
      <c r="J442" s="71"/>
      <c r="K442" s="166">
        <f t="shared" si="85"/>
        <v>0</v>
      </c>
      <c r="L442" s="563"/>
      <c r="M442" s="564"/>
      <c r="N442" s="71">
        <f t="shared" si="86"/>
        <v>0</v>
      </c>
      <c r="O442" s="835">
        <f>IF(I442='Категорія витрат'!$G$2,ROUND(N442*0.22,2),IF(I442='Категорія витрат'!$G$4,ROUND(N442*0.22,2),IF(I442='Категорія витрат'!$G$5,ROUND(N442*0.22,2),IF(I442='Категорія витрат'!$G$3,ROUND(N442*0.0841,2),0))))</f>
        <v>0</v>
      </c>
      <c r="P442" s="565">
        <f t="shared" si="87"/>
        <v>0</v>
      </c>
      <c r="Q442" s="224"/>
      <c r="R442" s="224"/>
      <c r="S442" s="224"/>
      <c r="T442" s="224"/>
      <c r="U442" s="224"/>
      <c r="V442" s="224"/>
      <c r="W442" s="224"/>
      <c r="X442" s="224"/>
      <c r="Y442" s="224"/>
      <c r="Z442" s="224"/>
      <c r="AA442" s="224"/>
      <c r="AB442" s="224"/>
      <c r="AC442" s="167">
        <f t="shared" si="76"/>
        <v>0</v>
      </c>
      <c r="AD442" s="167">
        <f t="shared" si="77"/>
        <v>0</v>
      </c>
      <c r="AE442" s="167">
        <f t="shared" si="78"/>
        <v>0</v>
      </c>
      <c r="AF442" s="167">
        <f t="shared" si="79"/>
        <v>0</v>
      </c>
      <c r="AG442" s="167">
        <f t="shared" si="80"/>
        <v>0</v>
      </c>
      <c r="AH442" s="167">
        <f t="shared" si="81"/>
        <v>0</v>
      </c>
      <c r="AI442" s="167">
        <f t="shared" si="82"/>
        <v>0</v>
      </c>
      <c r="AJ442" s="167">
        <f t="shared" si="83"/>
        <v>0</v>
      </c>
      <c r="AK442" s="224"/>
      <c r="AL442" s="224"/>
      <c r="AM442" s="168"/>
    </row>
    <row r="443" spans="1:39" s="169" customFormat="1" hidden="1" outlineLevel="1">
      <c r="A443" s="560">
        <v>439</v>
      </c>
      <c r="B443" s="560" t="str">
        <f t="shared" si="84"/>
        <v>Альянс</v>
      </c>
      <c r="C443" s="561" t="s">
        <v>695</v>
      </c>
      <c r="D443" s="905"/>
      <c r="E443" s="905"/>
      <c r="F443" s="933"/>
      <c r="G443" s="562" t="str">
        <f>IF(H443='Категорія витрат'!$B$2,'Категорія витрат'!$A$2,IF(H443='Категорія витрат'!$B$3,'Категорія витрат'!$A$3,IF(H443='Категорія витрат'!$B$4,'Категорія витрат'!$A$4,IF(H443='Категорія витрат'!$B$5,'Категорія витрат'!$A$5,IF(H443='Категорія витрат'!$B$6,'Категорія витрат'!$A$6,IF(H443='Категорія витрат'!$B$7,'Категорія витрат'!$A$7,IF(H443='Категорія витрат'!$B$8,'Категорія витрат'!$A$8,IF(H443='Категорія витрат'!$B$9,'Категорія витрат'!$A$9,IF(H443='Категорія витрат'!$B$10,'Категорія витрат'!$A$10,IF(H443='Категорія витрат'!$B$11,'Категорія витрат'!$A$11,IF(H443='Категорія витрат'!$B$12,'Категорія витрат'!$A$12,IF(H443='Категорія витрат'!$B$13,'Категорія витрат'!$A$13,IF(H443='Категорія витрат'!$B$14,'Категорія витрат'!$A$14,IF(H443='Категорія витрат'!$B$15,'Категорія витрат'!$A$15,IF(H443='Категорія витрат'!$B$16,'Категорія витрат'!$A$16,IF(H443='Категорія витрат'!$B$17,'Категорія витрат'!$A$17,IF(H443='Категорія витрат'!$B$18,'Категорія витрат'!$A$18,IF(H443='Категорія витрат'!$B$19,'Категорія витрат'!$A$19,IF(H443='Категорія витрат'!$B$20,'Категорія витрат'!$A$20,IF(H443='Категорія витрат'!$B$21,'Категорія витрат'!$A$21,IF(H443='Категорія витрат'!$B$22,'Категорія витрат'!$A$22,IF(H443='Категорія витрат'!$B$23,'Категорія витрат'!$A$23,IF(H443='Категорія витрат'!$B$24,'Категорія витрат'!$A$24,IF(H443='Категорія витрат'!$B$25,'Категорія витрат'!$A$25,IF(H443='Категорія витрат'!$B$26,'Категорія витрат'!$A$26,IF(H443='Категорія витрат'!$B$27,'Категорія витрат'!$A$27,IF(H443='Категорія витрат'!$B$28,'Категорія витрат'!$A$28,IF(H443='Категорія витрат'!$B$29,'Категорія витрат'!$A$29,IF(H443='Категорія витрат'!$B$30,'Категорія витрат'!$A$30,IF(H443='Категорія витрат'!$B$31,'Категорія витрат'!$A$31,""))))))))))))))))))))))))))))))</f>
        <v/>
      </c>
      <c r="H443" s="837"/>
      <c r="I443" s="568"/>
      <c r="J443" s="71"/>
      <c r="K443" s="166">
        <f t="shared" si="85"/>
        <v>0</v>
      </c>
      <c r="L443" s="563"/>
      <c r="M443" s="564"/>
      <c r="N443" s="71">
        <f t="shared" si="86"/>
        <v>0</v>
      </c>
      <c r="O443" s="835">
        <f>IF(I443='Категорія витрат'!$G$2,ROUND(N443*0.22,2),IF(I443='Категорія витрат'!$G$4,ROUND(N443*0.22,2),IF(I443='Категорія витрат'!$G$5,ROUND(N443*0.22,2),IF(I443='Категорія витрат'!$G$3,ROUND(N443*0.0841,2),0))))</f>
        <v>0</v>
      </c>
      <c r="P443" s="565">
        <f t="shared" si="87"/>
        <v>0</v>
      </c>
      <c r="Q443" s="224"/>
      <c r="R443" s="224"/>
      <c r="S443" s="224"/>
      <c r="T443" s="224"/>
      <c r="U443" s="224"/>
      <c r="V443" s="224"/>
      <c r="W443" s="224"/>
      <c r="X443" s="224"/>
      <c r="Y443" s="224"/>
      <c r="Z443" s="224"/>
      <c r="AA443" s="224"/>
      <c r="AB443" s="224"/>
      <c r="AC443" s="167">
        <f t="shared" si="76"/>
        <v>0</v>
      </c>
      <c r="AD443" s="167">
        <f t="shared" si="77"/>
        <v>0</v>
      </c>
      <c r="AE443" s="167">
        <f t="shared" si="78"/>
        <v>0</v>
      </c>
      <c r="AF443" s="167">
        <f t="shared" si="79"/>
        <v>0</v>
      </c>
      <c r="AG443" s="167">
        <f t="shared" si="80"/>
        <v>0</v>
      </c>
      <c r="AH443" s="167">
        <f t="shared" si="81"/>
        <v>0</v>
      </c>
      <c r="AI443" s="167">
        <f t="shared" si="82"/>
        <v>0</v>
      </c>
      <c r="AJ443" s="167">
        <f t="shared" si="83"/>
        <v>0</v>
      </c>
      <c r="AK443" s="224"/>
      <c r="AL443" s="224"/>
      <c r="AM443" s="168"/>
    </row>
    <row r="444" spans="1:39" s="169" customFormat="1" hidden="1" outlineLevel="1">
      <c r="A444" s="560">
        <v>440</v>
      </c>
      <c r="B444" s="560" t="str">
        <f t="shared" si="84"/>
        <v>Альянс</v>
      </c>
      <c r="C444" s="561" t="s">
        <v>695</v>
      </c>
      <c r="D444" s="905"/>
      <c r="E444" s="905"/>
      <c r="F444" s="933"/>
      <c r="G444" s="562" t="str">
        <f>IF(H444='Категорія витрат'!$B$2,'Категорія витрат'!$A$2,IF(H444='Категорія витрат'!$B$3,'Категорія витрат'!$A$3,IF(H444='Категорія витрат'!$B$4,'Категорія витрат'!$A$4,IF(H444='Категорія витрат'!$B$5,'Категорія витрат'!$A$5,IF(H444='Категорія витрат'!$B$6,'Категорія витрат'!$A$6,IF(H444='Категорія витрат'!$B$7,'Категорія витрат'!$A$7,IF(H444='Категорія витрат'!$B$8,'Категорія витрат'!$A$8,IF(H444='Категорія витрат'!$B$9,'Категорія витрат'!$A$9,IF(H444='Категорія витрат'!$B$10,'Категорія витрат'!$A$10,IF(H444='Категорія витрат'!$B$11,'Категорія витрат'!$A$11,IF(H444='Категорія витрат'!$B$12,'Категорія витрат'!$A$12,IF(H444='Категорія витрат'!$B$13,'Категорія витрат'!$A$13,IF(H444='Категорія витрат'!$B$14,'Категорія витрат'!$A$14,IF(H444='Категорія витрат'!$B$15,'Категорія витрат'!$A$15,IF(H444='Категорія витрат'!$B$16,'Категорія витрат'!$A$16,IF(H444='Категорія витрат'!$B$17,'Категорія витрат'!$A$17,IF(H444='Категорія витрат'!$B$18,'Категорія витрат'!$A$18,IF(H444='Категорія витрат'!$B$19,'Категорія витрат'!$A$19,IF(H444='Категорія витрат'!$B$20,'Категорія витрат'!$A$20,IF(H444='Категорія витрат'!$B$21,'Категорія витрат'!$A$21,IF(H444='Категорія витрат'!$B$22,'Категорія витрат'!$A$22,IF(H444='Категорія витрат'!$B$23,'Категорія витрат'!$A$23,IF(H444='Категорія витрат'!$B$24,'Категорія витрат'!$A$24,IF(H444='Категорія витрат'!$B$25,'Категорія витрат'!$A$25,IF(H444='Категорія витрат'!$B$26,'Категорія витрат'!$A$26,IF(H444='Категорія витрат'!$B$27,'Категорія витрат'!$A$27,IF(H444='Категорія витрат'!$B$28,'Категорія витрат'!$A$28,IF(H444='Категорія витрат'!$B$29,'Категорія витрат'!$A$29,IF(H444='Категорія витрат'!$B$30,'Категорія витрат'!$A$30,IF(H444='Категорія витрат'!$B$31,'Категорія витрат'!$A$31,""))))))))))))))))))))))))))))))</f>
        <v/>
      </c>
      <c r="H444" s="837"/>
      <c r="I444" s="568"/>
      <c r="J444" s="71"/>
      <c r="K444" s="166">
        <f t="shared" si="85"/>
        <v>0</v>
      </c>
      <c r="L444" s="563"/>
      <c r="M444" s="564"/>
      <c r="N444" s="71">
        <f t="shared" si="86"/>
        <v>0</v>
      </c>
      <c r="O444" s="835">
        <f>IF(I444='Категорія витрат'!$G$2,ROUND(N444*0.22,2),IF(I444='Категорія витрат'!$G$4,ROUND(N444*0.22,2),IF(I444='Категорія витрат'!$G$5,ROUND(N444*0.22,2),IF(I444='Категорія витрат'!$G$3,ROUND(N444*0.0841,2),0))))</f>
        <v>0</v>
      </c>
      <c r="P444" s="565">
        <f t="shared" si="87"/>
        <v>0</v>
      </c>
      <c r="Q444" s="224"/>
      <c r="R444" s="224"/>
      <c r="S444" s="224"/>
      <c r="T444" s="224"/>
      <c r="U444" s="224"/>
      <c r="V444" s="224"/>
      <c r="W444" s="224"/>
      <c r="X444" s="224"/>
      <c r="Y444" s="224"/>
      <c r="Z444" s="224"/>
      <c r="AA444" s="224"/>
      <c r="AB444" s="224"/>
      <c r="AC444" s="167">
        <f t="shared" si="76"/>
        <v>0</v>
      </c>
      <c r="AD444" s="167">
        <f t="shared" si="77"/>
        <v>0</v>
      </c>
      <c r="AE444" s="167">
        <f t="shared" si="78"/>
        <v>0</v>
      </c>
      <c r="AF444" s="167">
        <f t="shared" si="79"/>
        <v>0</v>
      </c>
      <c r="AG444" s="167">
        <f t="shared" si="80"/>
        <v>0</v>
      </c>
      <c r="AH444" s="167">
        <f t="shared" si="81"/>
        <v>0</v>
      </c>
      <c r="AI444" s="167">
        <f t="shared" si="82"/>
        <v>0</v>
      </c>
      <c r="AJ444" s="167">
        <f t="shared" si="83"/>
        <v>0</v>
      </c>
      <c r="AK444" s="224"/>
      <c r="AL444" s="224"/>
      <c r="AM444" s="168"/>
    </row>
    <row r="445" spans="1:39" s="169" customFormat="1" hidden="1" outlineLevel="1">
      <c r="A445" s="560">
        <v>441</v>
      </c>
      <c r="B445" s="560" t="str">
        <f t="shared" si="84"/>
        <v>Альянс</v>
      </c>
      <c r="C445" s="561" t="s">
        <v>695</v>
      </c>
      <c r="D445" s="905"/>
      <c r="E445" s="905"/>
      <c r="F445" s="933"/>
      <c r="G445" s="562" t="str">
        <f>IF(H445='Категорія витрат'!$B$2,'Категорія витрат'!$A$2,IF(H445='Категорія витрат'!$B$3,'Категорія витрат'!$A$3,IF(H445='Категорія витрат'!$B$4,'Категорія витрат'!$A$4,IF(H445='Категорія витрат'!$B$5,'Категорія витрат'!$A$5,IF(H445='Категорія витрат'!$B$6,'Категорія витрат'!$A$6,IF(H445='Категорія витрат'!$B$7,'Категорія витрат'!$A$7,IF(H445='Категорія витрат'!$B$8,'Категорія витрат'!$A$8,IF(H445='Категорія витрат'!$B$9,'Категорія витрат'!$A$9,IF(H445='Категорія витрат'!$B$10,'Категорія витрат'!$A$10,IF(H445='Категорія витрат'!$B$11,'Категорія витрат'!$A$11,IF(H445='Категорія витрат'!$B$12,'Категорія витрат'!$A$12,IF(H445='Категорія витрат'!$B$13,'Категорія витрат'!$A$13,IF(H445='Категорія витрат'!$B$14,'Категорія витрат'!$A$14,IF(H445='Категорія витрат'!$B$15,'Категорія витрат'!$A$15,IF(H445='Категорія витрат'!$B$16,'Категорія витрат'!$A$16,IF(H445='Категорія витрат'!$B$17,'Категорія витрат'!$A$17,IF(H445='Категорія витрат'!$B$18,'Категорія витрат'!$A$18,IF(H445='Категорія витрат'!$B$19,'Категорія витрат'!$A$19,IF(H445='Категорія витрат'!$B$20,'Категорія витрат'!$A$20,IF(H445='Категорія витрат'!$B$21,'Категорія витрат'!$A$21,IF(H445='Категорія витрат'!$B$22,'Категорія витрат'!$A$22,IF(H445='Категорія витрат'!$B$23,'Категорія витрат'!$A$23,IF(H445='Категорія витрат'!$B$24,'Категорія витрат'!$A$24,IF(H445='Категорія витрат'!$B$25,'Категорія витрат'!$A$25,IF(H445='Категорія витрат'!$B$26,'Категорія витрат'!$A$26,IF(H445='Категорія витрат'!$B$27,'Категорія витрат'!$A$27,IF(H445='Категорія витрат'!$B$28,'Категорія витрат'!$A$28,IF(H445='Категорія витрат'!$B$29,'Категорія витрат'!$A$29,IF(H445='Категорія витрат'!$B$30,'Категорія витрат'!$A$30,IF(H445='Категорія витрат'!$B$31,'Категорія витрат'!$A$31,""))))))))))))))))))))))))))))))</f>
        <v/>
      </c>
      <c r="H445" s="837"/>
      <c r="I445" s="568"/>
      <c r="J445" s="71"/>
      <c r="K445" s="166">
        <f t="shared" si="85"/>
        <v>0</v>
      </c>
      <c r="L445" s="563"/>
      <c r="M445" s="564"/>
      <c r="N445" s="71">
        <f t="shared" si="86"/>
        <v>0</v>
      </c>
      <c r="O445" s="835">
        <f>IF(I445='Категорія витрат'!$G$2,ROUND(N445*0.22,2),IF(I445='Категорія витрат'!$G$4,ROUND(N445*0.22,2),IF(I445='Категорія витрат'!$G$5,ROUND(N445*0.22,2),IF(I445='Категорія витрат'!$G$3,ROUND(N445*0.0841,2),0))))</f>
        <v>0</v>
      </c>
      <c r="P445" s="565">
        <f t="shared" si="87"/>
        <v>0</v>
      </c>
      <c r="Q445" s="224"/>
      <c r="R445" s="224"/>
      <c r="S445" s="224"/>
      <c r="T445" s="224"/>
      <c r="U445" s="224"/>
      <c r="V445" s="224"/>
      <c r="W445" s="224"/>
      <c r="X445" s="224"/>
      <c r="Y445" s="224"/>
      <c r="Z445" s="224"/>
      <c r="AA445" s="224"/>
      <c r="AB445" s="224"/>
      <c r="AC445" s="167">
        <f t="shared" si="76"/>
        <v>0</v>
      </c>
      <c r="AD445" s="167">
        <f t="shared" si="77"/>
        <v>0</v>
      </c>
      <c r="AE445" s="167">
        <f t="shared" si="78"/>
        <v>0</v>
      </c>
      <c r="AF445" s="167">
        <f t="shared" si="79"/>
        <v>0</v>
      </c>
      <c r="AG445" s="167">
        <f t="shared" si="80"/>
        <v>0</v>
      </c>
      <c r="AH445" s="167">
        <f t="shared" si="81"/>
        <v>0</v>
      </c>
      <c r="AI445" s="167">
        <f t="shared" si="82"/>
        <v>0</v>
      </c>
      <c r="AJ445" s="167">
        <f t="shared" si="83"/>
        <v>0</v>
      </c>
      <c r="AK445" s="224"/>
      <c r="AL445" s="224"/>
      <c r="AM445" s="168"/>
    </row>
    <row r="446" spans="1:39" s="169" customFormat="1" hidden="1" outlineLevel="1">
      <c r="A446" s="560">
        <v>442</v>
      </c>
      <c r="B446" s="560" t="str">
        <f t="shared" si="84"/>
        <v>Альянс</v>
      </c>
      <c r="C446" s="561" t="s">
        <v>695</v>
      </c>
      <c r="D446" s="905"/>
      <c r="E446" s="905"/>
      <c r="F446" s="933"/>
      <c r="G446" s="562" t="str">
        <f>IF(H446='Категорія витрат'!$B$2,'Категорія витрат'!$A$2,IF(H446='Категорія витрат'!$B$3,'Категорія витрат'!$A$3,IF(H446='Категорія витрат'!$B$4,'Категорія витрат'!$A$4,IF(H446='Категорія витрат'!$B$5,'Категорія витрат'!$A$5,IF(H446='Категорія витрат'!$B$6,'Категорія витрат'!$A$6,IF(H446='Категорія витрат'!$B$7,'Категорія витрат'!$A$7,IF(H446='Категорія витрат'!$B$8,'Категорія витрат'!$A$8,IF(H446='Категорія витрат'!$B$9,'Категорія витрат'!$A$9,IF(H446='Категорія витрат'!$B$10,'Категорія витрат'!$A$10,IF(H446='Категорія витрат'!$B$11,'Категорія витрат'!$A$11,IF(H446='Категорія витрат'!$B$12,'Категорія витрат'!$A$12,IF(H446='Категорія витрат'!$B$13,'Категорія витрат'!$A$13,IF(H446='Категорія витрат'!$B$14,'Категорія витрат'!$A$14,IF(H446='Категорія витрат'!$B$15,'Категорія витрат'!$A$15,IF(H446='Категорія витрат'!$B$16,'Категорія витрат'!$A$16,IF(H446='Категорія витрат'!$B$17,'Категорія витрат'!$A$17,IF(H446='Категорія витрат'!$B$18,'Категорія витрат'!$A$18,IF(H446='Категорія витрат'!$B$19,'Категорія витрат'!$A$19,IF(H446='Категорія витрат'!$B$20,'Категорія витрат'!$A$20,IF(H446='Категорія витрат'!$B$21,'Категорія витрат'!$A$21,IF(H446='Категорія витрат'!$B$22,'Категорія витрат'!$A$22,IF(H446='Категорія витрат'!$B$23,'Категорія витрат'!$A$23,IF(H446='Категорія витрат'!$B$24,'Категорія витрат'!$A$24,IF(H446='Категорія витрат'!$B$25,'Категорія витрат'!$A$25,IF(H446='Категорія витрат'!$B$26,'Категорія витрат'!$A$26,IF(H446='Категорія витрат'!$B$27,'Категорія витрат'!$A$27,IF(H446='Категорія витрат'!$B$28,'Категорія витрат'!$A$28,IF(H446='Категорія витрат'!$B$29,'Категорія витрат'!$A$29,IF(H446='Категорія витрат'!$B$30,'Категорія витрат'!$A$30,IF(H446='Категорія витрат'!$B$31,'Категорія витрат'!$A$31,""))))))))))))))))))))))))))))))</f>
        <v/>
      </c>
      <c r="H446" s="837"/>
      <c r="I446" s="568"/>
      <c r="J446" s="71"/>
      <c r="K446" s="166">
        <f t="shared" si="85"/>
        <v>0</v>
      </c>
      <c r="L446" s="563"/>
      <c r="M446" s="564"/>
      <c r="N446" s="71">
        <f t="shared" si="86"/>
        <v>0</v>
      </c>
      <c r="O446" s="835">
        <f>IF(I446='Категорія витрат'!$G$2,ROUND(N446*0.22,2),IF(I446='Категорія витрат'!$G$4,ROUND(N446*0.22,2),IF(I446='Категорія витрат'!$G$5,ROUND(N446*0.22,2),IF(I446='Категорія витрат'!$G$3,ROUND(N446*0.0841,2),0))))</f>
        <v>0</v>
      </c>
      <c r="P446" s="565">
        <f t="shared" si="87"/>
        <v>0</v>
      </c>
      <c r="Q446" s="224"/>
      <c r="R446" s="224"/>
      <c r="S446" s="224"/>
      <c r="T446" s="224"/>
      <c r="U446" s="224"/>
      <c r="V446" s="224"/>
      <c r="W446" s="224"/>
      <c r="X446" s="224"/>
      <c r="Y446" s="224"/>
      <c r="Z446" s="224"/>
      <c r="AA446" s="224"/>
      <c r="AB446" s="224"/>
      <c r="AC446" s="167">
        <f t="shared" si="76"/>
        <v>0</v>
      </c>
      <c r="AD446" s="167">
        <f t="shared" si="77"/>
        <v>0</v>
      </c>
      <c r="AE446" s="167">
        <f t="shared" si="78"/>
        <v>0</v>
      </c>
      <c r="AF446" s="167">
        <f t="shared" si="79"/>
        <v>0</v>
      </c>
      <c r="AG446" s="167">
        <f t="shared" si="80"/>
        <v>0</v>
      </c>
      <c r="AH446" s="167">
        <f t="shared" si="81"/>
        <v>0</v>
      </c>
      <c r="AI446" s="167">
        <f t="shared" si="82"/>
        <v>0</v>
      </c>
      <c r="AJ446" s="167">
        <f t="shared" si="83"/>
        <v>0</v>
      </c>
      <c r="AK446" s="224"/>
      <c r="AL446" s="224"/>
      <c r="AM446" s="168"/>
    </row>
    <row r="447" spans="1:39" s="169" customFormat="1" hidden="1" outlineLevel="1">
      <c r="A447" s="560">
        <v>443</v>
      </c>
      <c r="B447" s="560" t="str">
        <f t="shared" si="84"/>
        <v>Альянс</v>
      </c>
      <c r="C447" s="561" t="s">
        <v>695</v>
      </c>
      <c r="D447" s="905"/>
      <c r="E447" s="905"/>
      <c r="F447" s="933"/>
      <c r="G447" s="562" t="str">
        <f>IF(H447='Категорія витрат'!$B$2,'Категорія витрат'!$A$2,IF(H447='Категорія витрат'!$B$3,'Категорія витрат'!$A$3,IF(H447='Категорія витрат'!$B$4,'Категорія витрат'!$A$4,IF(H447='Категорія витрат'!$B$5,'Категорія витрат'!$A$5,IF(H447='Категорія витрат'!$B$6,'Категорія витрат'!$A$6,IF(H447='Категорія витрат'!$B$7,'Категорія витрат'!$A$7,IF(H447='Категорія витрат'!$B$8,'Категорія витрат'!$A$8,IF(H447='Категорія витрат'!$B$9,'Категорія витрат'!$A$9,IF(H447='Категорія витрат'!$B$10,'Категорія витрат'!$A$10,IF(H447='Категорія витрат'!$B$11,'Категорія витрат'!$A$11,IF(H447='Категорія витрат'!$B$12,'Категорія витрат'!$A$12,IF(H447='Категорія витрат'!$B$13,'Категорія витрат'!$A$13,IF(H447='Категорія витрат'!$B$14,'Категорія витрат'!$A$14,IF(H447='Категорія витрат'!$B$15,'Категорія витрат'!$A$15,IF(H447='Категорія витрат'!$B$16,'Категорія витрат'!$A$16,IF(H447='Категорія витрат'!$B$17,'Категорія витрат'!$A$17,IF(H447='Категорія витрат'!$B$18,'Категорія витрат'!$A$18,IF(H447='Категорія витрат'!$B$19,'Категорія витрат'!$A$19,IF(H447='Категорія витрат'!$B$20,'Категорія витрат'!$A$20,IF(H447='Категорія витрат'!$B$21,'Категорія витрат'!$A$21,IF(H447='Категорія витрат'!$B$22,'Категорія витрат'!$A$22,IF(H447='Категорія витрат'!$B$23,'Категорія витрат'!$A$23,IF(H447='Категорія витрат'!$B$24,'Категорія витрат'!$A$24,IF(H447='Категорія витрат'!$B$25,'Категорія витрат'!$A$25,IF(H447='Категорія витрат'!$B$26,'Категорія витрат'!$A$26,IF(H447='Категорія витрат'!$B$27,'Категорія витрат'!$A$27,IF(H447='Категорія витрат'!$B$28,'Категорія витрат'!$A$28,IF(H447='Категорія витрат'!$B$29,'Категорія витрат'!$A$29,IF(H447='Категорія витрат'!$B$30,'Категорія витрат'!$A$30,IF(H447='Категорія витрат'!$B$31,'Категорія витрат'!$A$31,""))))))))))))))))))))))))))))))</f>
        <v/>
      </c>
      <c r="H447" s="837"/>
      <c r="I447" s="568"/>
      <c r="J447" s="71"/>
      <c r="K447" s="166">
        <f t="shared" si="85"/>
        <v>0</v>
      </c>
      <c r="L447" s="563"/>
      <c r="M447" s="564"/>
      <c r="N447" s="71">
        <f t="shared" si="86"/>
        <v>0</v>
      </c>
      <c r="O447" s="835">
        <f>IF(I447='Категорія витрат'!$G$2,ROUND(N447*0.22,2),IF(I447='Категорія витрат'!$G$4,ROUND(N447*0.22,2),IF(I447='Категорія витрат'!$G$5,ROUND(N447*0.22,2),IF(I447='Категорія витрат'!$G$3,ROUND(N447*0.0841,2),0))))</f>
        <v>0</v>
      </c>
      <c r="P447" s="565">
        <f t="shared" si="87"/>
        <v>0</v>
      </c>
      <c r="Q447" s="224"/>
      <c r="R447" s="224"/>
      <c r="S447" s="224"/>
      <c r="T447" s="224"/>
      <c r="U447" s="224"/>
      <c r="V447" s="224"/>
      <c r="W447" s="224"/>
      <c r="X447" s="224"/>
      <c r="Y447" s="224"/>
      <c r="Z447" s="224"/>
      <c r="AA447" s="224"/>
      <c r="AB447" s="224"/>
      <c r="AC447" s="167">
        <f t="shared" si="76"/>
        <v>0</v>
      </c>
      <c r="AD447" s="167">
        <f t="shared" si="77"/>
        <v>0</v>
      </c>
      <c r="AE447" s="167">
        <f t="shared" si="78"/>
        <v>0</v>
      </c>
      <c r="AF447" s="167">
        <f t="shared" si="79"/>
        <v>0</v>
      </c>
      <c r="AG447" s="167">
        <f t="shared" si="80"/>
        <v>0</v>
      </c>
      <c r="AH447" s="167">
        <f t="shared" si="81"/>
        <v>0</v>
      </c>
      <c r="AI447" s="167">
        <f t="shared" si="82"/>
        <v>0</v>
      </c>
      <c r="AJ447" s="167">
        <f t="shared" si="83"/>
        <v>0</v>
      </c>
      <c r="AK447" s="224"/>
      <c r="AL447" s="224"/>
      <c r="AM447" s="168"/>
    </row>
    <row r="448" spans="1:39" s="169" customFormat="1" hidden="1" outlineLevel="1">
      <c r="A448" s="560">
        <v>444</v>
      </c>
      <c r="B448" s="560" t="str">
        <f t="shared" si="84"/>
        <v>Альянс</v>
      </c>
      <c r="C448" s="561" t="s">
        <v>695</v>
      </c>
      <c r="D448" s="905"/>
      <c r="E448" s="905"/>
      <c r="F448" s="933"/>
      <c r="G448" s="562" t="str">
        <f>IF(H448='Категорія витрат'!$B$2,'Категорія витрат'!$A$2,IF(H448='Категорія витрат'!$B$3,'Категорія витрат'!$A$3,IF(H448='Категорія витрат'!$B$4,'Категорія витрат'!$A$4,IF(H448='Категорія витрат'!$B$5,'Категорія витрат'!$A$5,IF(H448='Категорія витрат'!$B$6,'Категорія витрат'!$A$6,IF(H448='Категорія витрат'!$B$7,'Категорія витрат'!$A$7,IF(H448='Категорія витрат'!$B$8,'Категорія витрат'!$A$8,IF(H448='Категорія витрат'!$B$9,'Категорія витрат'!$A$9,IF(H448='Категорія витрат'!$B$10,'Категорія витрат'!$A$10,IF(H448='Категорія витрат'!$B$11,'Категорія витрат'!$A$11,IF(H448='Категорія витрат'!$B$12,'Категорія витрат'!$A$12,IF(H448='Категорія витрат'!$B$13,'Категорія витрат'!$A$13,IF(H448='Категорія витрат'!$B$14,'Категорія витрат'!$A$14,IF(H448='Категорія витрат'!$B$15,'Категорія витрат'!$A$15,IF(H448='Категорія витрат'!$B$16,'Категорія витрат'!$A$16,IF(H448='Категорія витрат'!$B$17,'Категорія витрат'!$A$17,IF(H448='Категорія витрат'!$B$18,'Категорія витрат'!$A$18,IF(H448='Категорія витрат'!$B$19,'Категорія витрат'!$A$19,IF(H448='Категорія витрат'!$B$20,'Категорія витрат'!$A$20,IF(H448='Категорія витрат'!$B$21,'Категорія витрат'!$A$21,IF(H448='Категорія витрат'!$B$22,'Категорія витрат'!$A$22,IF(H448='Категорія витрат'!$B$23,'Категорія витрат'!$A$23,IF(H448='Категорія витрат'!$B$24,'Категорія витрат'!$A$24,IF(H448='Категорія витрат'!$B$25,'Категорія витрат'!$A$25,IF(H448='Категорія витрат'!$B$26,'Категорія витрат'!$A$26,IF(H448='Категорія витрат'!$B$27,'Категорія витрат'!$A$27,IF(H448='Категорія витрат'!$B$28,'Категорія витрат'!$A$28,IF(H448='Категорія витрат'!$B$29,'Категорія витрат'!$A$29,IF(H448='Категорія витрат'!$B$30,'Категорія витрат'!$A$30,IF(H448='Категорія витрат'!$B$31,'Категорія витрат'!$A$31,""))))))))))))))))))))))))))))))</f>
        <v/>
      </c>
      <c r="H448" s="837"/>
      <c r="I448" s="568"/>
      <c r="J448" s="71"/>
      <c r="K448" s="166">
        <f t="shared" si="85"/>
        <v>0</v>
      </c>
      <c r="L448" s="563"/>
      <c r="M448" s="564"/>
      <c r="N448" s="71">
        <f t="shared" si="86"/>
        <v>0</v>
      </c>
      <c r="O448" s="835">
        <f>IF(I448='Категорія витрат'!$G$2,ROUND(N448*0.22,2),IF(I448='Категорія витрат'!$G$4,ROUND(N448*0.22,2),IF(I448='Категорія витрат'!$G$5,ROUND(N448*0.22,2),IF(I448='Категорія витрат'!$G$3,ROUND(N448*0.0841,2),0))))</f>
        <v>0</v>
      </c>
      <c r="P448" s="565">
        <f t="shared" si="87"/>
        <v>0</v>
      </c>
      <c r="Q448" s="224"/>
      <c r="R448" s="224"/>
      <c r="S448" s="224"/>
      <c r="T448" s="224"/>
      <c r="U448" s="224"/>
      <c r="V448" s="224"/>
      <c r="W448" s="224"/>
      <c r="X448" s="224"/>
      <c r="Y448" s="224"/>
      <c r="Z448" s="224"/>
      <c r="AA448" s="224"/>
      <c r="AB448" s="224"/>
      <c r="AC448" s="167">
        <f>(N448+O448)*AG448</f>
        <v>0</v>
      </c>
      <c r="AD448" s="167">
        <f>(N448+O448)*AH448</f>
        <v>0</v>
      </c>
      <c r="AE448" s="167">
        <f>(N448+O448)*AI448</f>
        <v>0</v>
      </c>
      <c r="AF448" s="167">
        <f>(N448+O448)*AJ448</f>
        <v>0</v>
      </c>
      <c r="AG448" s="167">
        <f>Q448+R448+S448</f>
        <v>0</v>
      </c>
      <c r="AH448" s="167">
        <f>T448+U448+V448</f>
        <v>0</v>
      </c>
      <c r="AI448" s="167">
        <f>W448+X448+Y448</f>
        <v>0</v>
      </c>
      <c r="AJ448" s="167">
        <f>Z448+AA448+AB448</f>
        <v>0</v>
      </c>
      <c r="AK448" s="224"/>
      <c r="AL448" s="224"/>
      <c r="AM448" s="168"/>
    </row>
    <row r="449" spans="1:39" collapsed="1">
      <c r="A449" s="36"/>
      <c r="B449" s="36"/>
      <c r="C449" s="199"/>
      <c r="D449" s="37"/>
      <c r="E449" s="37"/>
      <c r="F449" s="37"/>
      <c r="G449" s="37"/>
      <c r="H449" s="199"/>
      <c r="I449" s="37"/>
      <c r="J449" s="37"/>
      <c r="K449" s="36"/>
      <c r="L449" s="37"/>
      <c r="M449" s="38"/>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5"/>
    </row>
    <row r="450" spans="1:39">
      <c r="A450" s="39"/>
      <c r="B450" s="39"/>
      <c r="C450" s="193"/>
      <c r="D450" s="37"/>
      <c r="E450" s="37"/>
      <c r="F450" s="37"/>
      <c r="G450" s="37"/>
      <c r="H450" s="199"/>
      <c r="I450" s="37"/>
      <c r="J450" s="37"/>
      <c r="K450" s="36"/>
      <c r="L450" s="37"/>
      <c r="M450" s="38"/>
      <c r="N450" s="37"/>
      <c r="O450" s="37">
        <f t="shared" ref="O450:AL450" si="88">SUBTOTAL(9,O5:O448)</f>
        <v>0</v>
      </c>
      <c r="P450" s="37">
        <f t="shared" si="88"/>
        <v>0</v>
      </c>
      <c r="Q450" s="37">
        <f t="shared" si="88"/>
        <v>0</v>
      </c>
      <c r="R450" s="37">
        <f t="shared" si="88"/>
        <v>0</v>
      </c>
      <c r="S450" s="37">
        <f t="shared" si="88"/>
        <v>0</v>
      </c>
      <c r="T450" s="37">
        <f t="shared" si="88"/>
        <v>0</v>
      </c>
      <c r="U450" s="37">
        <f t="shared" si="88"/>
        <v>0</v>
      </c>
      <c r="V450" s="37">
        <f t="shared" si="88"/>
        <v>0</v>
      </c>
      <c r="W450" s="37">
        <f t="shared" si="88"/>
        <v>0</v>
      </c>
      <c r="X450" s="37">
        <f t="shared" si="88"/>
        <v>0</v>
      </c>
      <c r="Y450" s="37">
        <f t="shared" si="88"/>
        <v>0</v>
      </c>
      <c r="Z450" s="37">
        <f t="shared" si="88"/>
        <v>0</v>
      </c>
      <c r="AA450" s="37">
        <f t="shared" si="88"/>
        <v>0</v>
      </c>
      <c r="AB450" s="37">
        <f t="shared" si="88"/>
        <v>0</v>
      </c>
      <c r="AC450" s="37">
        <f t="shared" si="88"/>
        <v>0</v>
      </c>
      <c r="AD450" s="37">
        <f t="shared" si="88"/>
        <v>0</v>
      </c>
      <c r="AE450" s="37">
        <f t="shared" si="88"/>
        <v>0</v>
      </c>
      <c r="AF450" s="37">
        <f t="shared" si="88"/>
        <v>0</v>
      </c>
      <c r="AG450" s="37">
        <f t="shared" si="88"/>
        <v>0</v>
      </c>
      <c r="AH450" s="37">
        <f t="shared" si="88"/>
        <v>0</v>
      </c>
      <c r="AI450" s="37">
        <f t="shared" si="88"/>
        <v>0</v>
      </c>
      <c r="AJ450" s="37">
        <f t="shared" si="88"/>
        <v>0</v>
      </c>
      <c r="AK450" s="37">
        <f t="shared" si="88"/>
        <v>0</v>
      </c>
      <c r="AL450" s="37">
        <f t="shared" si="88"/>
        <v>0</v>
      </c>
      <c r="AM450" s="35"/>
    </row>
    <row r="452" spans="1:39">
      <c r="A452" s="977" t="s">
        <v>14</v>
      </c>
      <c r="B452" s="977"/>
      <c r="C452" s="977"/>
      <c r="D452" s="977"/>
      <c r="E452" s="977"/>
      <c r="F452" s="977"/>
      <c r="G452" s="977"/>
      <c r="H452" s="977"/>
      <c r="I452" s="977"/>
      <c r="J452" s="977"/>
      <c r="K452" s="977"/>
      <c r="L452" s="977"/>
      <c r="M452" s="977"/>
      <c r="N452" s="977"/>
      <c r="O452" s="829"/>
    </row>
    <row r="453" spans="1:39">
      <c r="A453" s="977"/>
      <c r="B453" s="977"/>
      <c r="C453" s="977"/>
      <c r="D453" s="977"/>
      <c r="E453" s="977"/>
      <c r="F453" s="977"/>
      <c r="G453" s="977"/>
      <c r="H453" s="977"/>
      <c r="I453" s="977"/>
      <c r="J453" s="977"/>
      <c r="K453" s="977"/>
      <c r="L453" s="977"/>
      <c r="M453" s="977"/>
      <c r="N453" s="977"/>
      <c r="O453" s="829"/>
    </row>
    <row r="454" spans="1:39">
      <c r="A454" s="977"/>
      <c r="B454" s="977"/>
      <c r="C454" s="977"/>
      <c r="D454" s="977"/>
      <c r="E454" s="977"/>
      <c r="F454" s="977"/>
      <c r="G454" s="977"/>
      <c r="H454" s="977"/>
      <c r="I454" s="977"/>
      <c r="J454" s="977"/>
      <c r="K454" s="977"/>
      <c r="L454" s="977"/>
      <c r="M454" s="977"/>
      <c r="N454" s="977"/>
      <c r="O454" s="829"/>
    </row>
  </sheetData>
  <sheetProtection formatCells="0" formatColumns="0" formatRows="0" autoFilter="0" pivotTables="0"/>
  <autoFilter ref="A4:AM448"/>
  <mergeCells count="6">
    <mergeCell ref="A452:N454"/>
    <mergeCell ref="AC1:AF1"/>
    <mergeCell ref="AG1:AJ1"/>
    <mergeCell ref="A1:D2"/>
    <mergeCell ref="E1:P2"/>
    <mergeCell ref="Q1:AB2"/>
  </mergeCells>
  <dataValidations count="5">
    <dataValidation type="list" allowBlank="1" showInputMessage="1" showErrorMessage="1" sqref="FB64160 OX64160 YT64160 AIP64160 ASL64160 BCH64160 BMD64160 BVZ64160 CFV64160 CPR64160 CZN64160 DJJ64160 DTF64160 EDB64160 EMX64160 EWT64160 FGP64160 FQL64160 GAH64160 GKD64160 GTZ64160 HDV64160 HNR64160 HXN64160 IHJ64160 IRF64160 JBB64160 JKX64160 JUT64160 KEP64160 KOL64160 KYH64160 LID64160 LRZ64160 MBV64160 MLR64160 MVN64160 NFJ64160 NPF64160 NZB64160 OIX64160 OST64160 PCP64160 PML64160 PWH64160 QGD64160 QPZ64160 QZV64160 RJR64160 RTN64160 SDJ64160 SNF64160 SXB64160 TGX64160 TQT64160 UAP64160 UKL64160 UUH64160 VED64160 VNZ64160 VXV64160 WHR64160 WRN64160 FB129696 OX129696 YT129696 AIP129696 ASL129696 BCH129696 BMD129696 BVZ129696 CFV129696 CPR129696 CZN129696 DJJ129696 DTF129696 EDB129696 EMX129696 EWT129696 FGP129696 FQL129696 GAH129696 GKD129696 GTZ129696 HDV129696 HNR129696 HXN129696 IHJ129696 IRF129696 JBB129696 JKX129696 JUT129696 KEP129696 KOL129696 KYH129696 LID129696 LRZ129696 MBV129696 MLR129696 MVN129696 NFJ129696 NPF129696 NZB129696 OIX129696 OST129696 PCP129696 PML129696 PWH129696 QGD129696 QPZ129696 QZV129696 RJR129696 RTN129696 SDJ129696 SNF129696 SXB129696 TGX129696 TQT129696 UAP129696 UKL129696 UUH129696 VED129696 VNZ129696 VXV129696 WHR129696 WRN129696 FB195232 OX195232 YT195232 AIP195232 ASL195232 BCH195232 BMD195232 BVZ195232 CFV195232 CPR195232 CZN195232 DJJ195232 DTF195232 EDB195232 EMX195232 EWT195232 FGP195232 FQL195232 GAH195232 GKD195232 GTZ195232 HDV195232 HNR195232 HXN195232 IHJ195232 IRF195232 JBB195232 JKX195232 JUT195232 KEP195232 KOL195232 KYH195232 LID195232 LRZ195232 MBV195232 MLR195232 MVN195232 NFJ195232 NPF195232 NZB195232 OIX195232 OST195232 PCP195232 PML195232 PWH195232 QGD195232 QPZ195232 QZV195232 RJR195232 RTN195232 SDJ195232 SNF195232 SXB195232 TGX195232 TQT195232 UAP195232 UKL195232 UUH195232 VED195232 VNZ195232 VXV195232 WHR195232 WRN195232 FB260768 OX260768 YT260768 AIP260768 ASL260768 BCH260768 BMD260768 BVZ260768 CFV260768 CPR260768 CZN260768 DJJ260768 DTF260768 EDB260768 EMX260768 EWT260768 FGP260768 FQL260768 GAH260768 GKD260768 GTZ260768 HDV260768 HNR260768 HXN260768 IHJ260768 IRF260768 JBB260768 JKX260768 JUT260768 KEP260768 KOL260768 KYH260768 LID260768 LRZ260768 MBV260768 MLR260768 MVN260768 NFJ260768 NPF260768 NZB260768 OIX260768 OST260768 PCP260768 PML260768 PWH260768 QGD260768 QPZ260768 QZV260768 RJR260768 RTN260768 SDJ260768 SNF260768 SXB260768 TGX260768 TQT260768 UAP260768 UKL260768 UUH260768 VED260768 VNZ260768 VXV260768 WHR260768 WRN260768 FB326304 OX326304 YT326304 AIP326304 ASL326304 BCH326304 BMD326304 BVZ326304 CFV326304 CPR326304 CZN326304 DJJ326304 DTF326304 EDB326304 EMX326304 EWT326304 FGP326304 FQL326304 GAH326304 GKD326304 GTZ326304 HDV326304 HNR326304 HXN326304 IHJ326304 IRF326304 JBB326304 JKX326304 JUT326304 KEP326304 KOL326304 KYH326304 LID326304 LRZ326304 MBV326304 MLR326304 MVN326304 NFJ326304 NPF326304 NZB326304 OIX326304 OST326304 PCP326304 PML326304 PWH326304 QGD326304 QPZ326304 QZV326304 RJR326304 RTN326304 SDJ326304 SNF326304 SXB326304 TGX326304 TQT326304 UAP326304 UKL326304 UUH326304 VED326304 VNZ326304 VXV326304 WHR326304 WRN326304 FB391840 OX391840 YT391840 AIP391840 ASL391840 BCH391840 BMD391840 BVZ391840 CFV391840 CPR391840 CZN391840 DJJ391840 DTF391840 EDB391840 EMX391840 EWT391840 FGP391840 FQL391840 GAH391840 GKD391840 GTZ391840 HDV391840 HNR391840 HXN391840 IHJ391840 IRF391840 JBB391840 JKX391840 JUT391840 KEP391840 KOL391840 KYH391840 LID391840 LRZ391840 MBV391840 MLR391840 MVN391840 NFJ391840 NPF391840 NZB391840 OIX391840 OST391840 PCP391840 PML391840 PWH391840 QGD391840 QPZ391840 QZV391840 RJR391840 RTN391840 SDJ391840 SNF391840 SXB391840 TGX391840 TQT391840 UAP391840 UKL391840 UUH391840 VED391840 VNZ391840 VXV391840 WHR391840 WRN391840 FB457376 OX457376 YT457376 AIP457376 ASL457376 BCH457376 BMD457376 BVZ457376 CFV457376 CPR457376 CZN457376 DJJ457376 DTF457376 EDB457376 EMX457376 EWT457376 FGP457376 FQL457376 GAH457376 GKD457376 GTZ457376 HDV457376 HNR457376 HXN457376 IHJ457376 IRF457376 JBB457376 JKX457376 JUT457376 KEP457376 KOL457376 KYH457376 LID457376 LRZ457376 MBV457376 MLR457376 MVN457376 NFJ457376 NPF457376 NZB457376 OIX457376 OST457376 PCP457376 PML457376 PWH457376 QGD457376 QPZ457376 QZV457376 RJR457376 RTN457376 SDJ457376 SNF457376 SXB457376 TGX457376 TQT457376 UAP457376 UKL457376 UUH457376 VED457376 VNZ457376 VXV457376 WHR457376 WRN457376 FB522912 OX522912 YT522912 AIP522912 ASL522912 BCH522912 BMD522912 BVZ522912 CFV522912 CPR522912 CZN522912 DJJ522912 DTF522912 EDB522912 EMX522912 EWT522912 FGP522912 FQL522912 GAH522912 GKD522912 GTZ522912 HDV522912 HNR522912 HXN522912 IHJ522912 IRF522912 JBB522912 JKX522912 JUT522912 KEP522912 KOL522912 KYH522912 LID522912 LRZ522912 MBV522912 MLR522912 MVN522912 NFJ522912 NPF522912 NZB522912 OIX522912 OST522912 PCP522912 PML522912 PWH522912 QGD522912 QPZ522912 QZV522912 RJR522912 RTN522912 SDJ522912 SNF522912 SXB522912 TGX522912 TQT522912 UAP522912 UKL522912 UUH522912 VED522912 VNZ522912 VXV522912 WHR522912 WRN522912 FB588448 OX588448 YT588448 AIP588448 ASL588448 BCH588448 BMD588448 BVZ588448 CFV588448 CPR588448 CZN588448 DJJ588448 DTF588448 EDB588448 EMX588448 EWT588448 FGP588448 FQL588448 GAH588448 GKD588448 GTZ588448 HDV588448 HNR588448 HXN588448 IHJ588448 IRF588448 JBB588448 JKX588448 JUT588448 KEP588448 KOL588448 KYH588448 LID588448 LRZ588448 MBV588448 MLR588448 MVN588448 NFJ588448 NPF588448 NZB588448 OIX588448 OST588448 PCP588448 PML588448 PWH588448 QGD588448 QPZ588448 QZV588448 RJR588448 RTN588448 SDJ588448 SNF588448 SXB588448 TGX588448 TQT588448 UAP588448 UKL588448 UUH588448 VED588448 VNZ588448 VXV588448 WHR588448 WRN588448 FB653984 OX653984 YT653984 AIP653984 ASL653984 BCH653984 BMD653984 BVZ653984 CFV653984 CPR653984 CZN653984 DJJ653984 DTF653984 EDB653984 EMX653984 EWT653984 FGP653984 FQL653984 GAH653984 GKD653984 GTZ653984 HDV653984 HNR653984 HXN653984 IHJ653984 IRF653984 JBB653984 JKX653984 JUT653984 KEP653984 KOL653984 KYH653984 LID653984 LRZ653984 MBV653984 MLR653984 MVN653984 NFJ653984 NPF653984 NZB653984 OIX653984 OST653984 PCP653984 PML653984 PWH653984 QGD653984 QPZ653984 QZV653984 RJR653984 RTN653984 SDJ653984 SNF653984 SXB653984 TGX653984 TQT653984 UAP653984 UKL653984 UUH653984 VED653984 VNZ653984 VXV653984 WHR653984 WRN653984 FB719520 OX719520 YT719520 AIP719520 ASL719520 BCH719520 BMD719520 BVZ719520 CFV719520 CPR719520 CZN719520 DJJ719520 DTF719520 EDB719520 EMX719520 EWT719520 FGP719520 FQL719520 GAH719520 GKD719520 GTZ719520 HDV719520 HNR719520 HXN719520 IHJ719520 IRF719520 JBB719520 JKX719520 JUT719520 KEP719520 KOL719520 KYH719520 LID719520 LRZ719520 MBV719520 MLR719520 MVN719520 NFJ719520 NPF719520 NZB719520 OIX719520 OST719520 PCP719520 PML719520 PWH719520 QGD719520 QPZ719520 QZV719520 RJR719520 RTN719520 SDJ719520 SNF719520 SXB719520 TGX719520 TQT719520 UAP719520 UKL719520 UUH719520 VED719520 VNZ719520 VXV719520 WHR719520 WRN719520 FB785056 OX785056 YT785056 AIP785056 ASL785056 BCH785056 BMD785056 BVZ785056 CFV785056 CPR785056 CZN785056 DJJ785056 DTF785056 EDB785056 EMX785056 EWT785056 FGP785056 FQL785056 GAH785056 GKD785056 GTZ785056 HDV785056 HNR785056 HXN785056 IHJ785056 IRF785056 JBB785056 JKX785056 JUT785056 KEP785056 KOL785056 KYH785056 LID785056 LRZ785056 MBV785056 MLR785056 MVN785056 NFJ785056 NPF785056 NZB785056 OIX785056 OST785056 PCP785056 PML785056 PWH785056 QGD785056 QPZ785056 QZV785056 RJR785056 RTN785056 SDJ785056 SNF785056 SXB785056 TGX785056 TQT785056 UAP785056 UKL785056 UUH785056 VED785056 VNZ785056 VXV785056 WHR785056 WRN785056 FB850592 OX850592 YT850592 AIP850592 ASL850592 BCH850592 BMD850592 BVZ850592 CFV850592 CPR850592 CZN850592 DJJ850592 DTF850592 EDB850592 EMX850592 EWT850592 FGP850592 FQL850592 GAH850592 GKD850592 GTZ850592 HDV850592 HNR850592 HXN850592 IHJ850592 IRF850592 JBB850592 JKX850592 JUT850592 KEP850592 KOL850592 KYH850592 LID850592 LRZ850592 MBV850592 MLR850592 MVN850592 NFJ850592 NPF850592 NZB850592 OIX850592 OST850592 PCP850592 PML850592 PWH850592 QGD850592 QPZ850592 QZV850592 RJR850592 RTN850592 SDJ850592 SNF850592 SXB850592 TGX850592 TQT850592 UAP850592 UKL850592 UUH850592 VED850592 VNZ850592 VXV850592 WHR850592 WRN850592 FB916128 OX916128 YT916128 AIP916128 ASL916128 BCH916128 BMD916128 BVZ916128 CFV916128 CPR916128 CZN916128 DJJ916128 DTF916128 EDB916128 EMX916128 EWT916128 FGP916128 FQL916128 GAH916128 GKD916128 GTZ916128 HDV916128 HNR916128 HXN916128 IHJ916128 IRF916128 JBB916128 JKX916128 JUT916128 KEP916128 KOL916128 KYH916128 LID916128 LRZ916128 MBV916128 MLR916128 MVN916128 NFJ916128 NPF916128 NZB916128 OIX916128 OST916128 PCP916128 PML916128 PWH916128 QGD916128 QPZ916128 QZV916128 RJR916128 RTN916128 SDJ916128 SNF916128 SXB916128 TGX916128 TQT916128 UAP916128 UKL916128 UUH916128 VED916128 VNZ916128 VXV916128 WHR916128 WRN916128 FB981664 OX981664 YT981664 AIP981664 ASL981664 BCH981664 BMD981664 BVZ981664 CFV981664 CPR981664 CZN981664 DJJ981664 DTF981664 EDB981664 EMX981664 EWT981664 FGP981664 FQL981664 GAH981664 GKD981664 GTZ981664 HDV981664 HNR981664 HXN981664 IHJ981664 IRF981664 JBB981664 JKX981664 JUT981664 KEP981664 KOL981664 KYH981664 LID981664 LRZ981664 MBV981664 MLR981664 MVN981664 NFJ981664 NPF981664 NZB981664 OIX981664 OST981664 PCP981664 PML981664 PWH981664 QGD981664 QPZ981664 QZV981664 RJR981664 RTN981664 SDJ981664 SNF981664 SXB981664 TGX981664 TQT981664 UAP981664 UKL981664 UUH981664 VED981664 VNZ981664 VXV981664 WHR981664 WRN981664 FC455:FD64159 OY455:OZ64159 YU455:YV64159 AIQ455:AIR64159 ASM455:ASN64159 BCI455:BCJ64159 BME455:BMF64159 BWA455:BWB64159 CFW455:CFX64159 CPS455:CPT64159 CZO455:CZP64159 DJK455:DJL64159 DTG455:DTH64159 EDC455:EDD64159 EMY455:EMZ64159 EWU455:EWV64159 FGQ455:FGR64159 FQM455:FQN64159 GAI455:GAJ64159 GKE455:GKF64159 GUA455:GUB64159 HDW455:HDX64159 HNS455:HNT64159 HXO455:HXP64159 IHK455:IHL64159 IRG455:IRH64159 JBC455:JBD64159 JKY455:JKZ64159 JUU455:JUV64159 KEQ455:KER64159 KOM455:KON64159 KYI455:KYJ64159 LIE455:LIF64159 LSA455:LSB64159 MBW455:MBX64159 MLS455:MLT64159 MVO455:MVP64159 NFK455:NFL64159 NPG455:NPH64159 NZC455:NZD64159 OIY455:OIZ64159 OSU455:OSV64159 PCQ455:PCR64159 PMM455:PMN64159 PWI455:PWJ64159 QGE455:QGF64159 QQA455:QQB64159 QZW455:QZX64159 RJS455:RJT64159 RTO455:RTP64159 SDK455:SDL64159 SNG455:SNH64159 SXC455:SXD64159 TGY455:TGZ64159 TQU455:TQV64159 UAQ455:UAR64159 UKM455:UKN64159 UUI455:UUJ64159 VEE455:VEF64159 VOA455:VOB64159 VXW455:VXX64159 WHS455:WHT64159 WRO455:WRP64159 FC65991:FD129695 OY65991:OZ129695 YU65991:YV129695 AIQ65991:AIR129695 ASM65991:ASN129695 BCI65991:BCJ129695 BME65991:BMF129695 BWA65991:BWB129695 CFW65991:CFX129695 CPS65991:CPT129695 CZO65991:CZP129695 DJK65991:DJL129695 DTG65991:DTH129695 EDC65991:EDD129695 EMY65991:EMZ129695 EWU65991:EWV129695 FGQ65991:FGR129695 FQM65991:FQN129695 GAI65991:GAJ129695 GKE65991:GKF129695 GUA65991:GUB129695 HDW65991:HDX129695 HNS65991:HNT129695 HXO65991:HXP129695 IHK65991:IHL129695 IRG65991:IRH129695 JBC65991:JBD129695 JKY65991:JKZ129695 JUU65991:JUV129695 KEQ65991:KER129695 KOM65991:KON129695 KYI65991:KYJ129695 LIE65991:LIF129695 LSA65991:LSB129695 MBW65991:MBX129695 MLS65991:MLT129695 MVO65991:MVP129695 NFK65991:NFL129695 NPG65991:NPH129695 NZC65991:NZD129695 OIY65991:OIZ129695 OSU65991:OSV129695 PCQ65991:PCR129695 PMM65991:PMN129695 PWI65991:PWJ129695 QGE65991:QGF129695 QQA65991:QQB129695 QZW65991:QZX129695 RJS65991:RJT129695 RTO65991:RTP129695 SDK65991:SDL129695 SNG65991:SNH129695 SXC65991:SXD129695 TGY65991:TGZ129695 TQU65991:TQV129695 UAQ65991:UAR129695 UKM65991:UKN129695 UUI65991:UUJ129695 VEE65991:VEF129695 VOA65991:VOB129695 VXW65991:VXX129695 WHS65991:WHT129695 WRO65991:WRP129695 FC131527:FD195231 OY131527:OZ195231 YU131527:YV195231 AIQ131527:AIR195231 ASM131527:ASN195231 BCI131527:BCJ195231 BME131527:BMF195231 BWA131527:BWB195231 CFW131527:CFX195231 CPS131527:CPT195231 CZO131527:CZP195231 DJK131527:DJL195231 DTG131527:DTH195231 EDC131527:EDD195231 EMY131527:EMZ195231 EWU131527:EWV195231 FGQ131527:FGR195231 FQM131527:FQN195231 GAI131527:GAJ195231 GKE131527:GKF195231 GUA131527:GUB195231 HDW131527:HDX195231 HNS131527:HNT195231 HXO131527:HXP195231 IHK131527:IHL195231 IRG131527:IRH195231 JBC131527:JBD195231 JKY131527:JKZ195231 JUU131527:JUV195231 KEQ131527:KER195231 KOM131527:KON195231 KYI131527:KYJ195231 LIE131527:LIF195231 LSA131527:LSB195231 MBW131527:MBX195231 MLS131527:MLT195231 MVO131527:MVP195231 NFK131527:NFL195231 NPG131527:NPH195231 NZC131527:NZD195231 OIY131527:OIZ195231 OSU131527:OSV195231 PCQ131527:PCR195231 PMM131527:PMN195231 PWI131527:PWJ195231 QGE131527:QGF195231 QQA131527:QQB195231 QZW131527:QZX195231 RJS131527:RJT195231 RTO131527:RTP195231 SDK131527:SDL195231 SNG131527:SNH195231 SXC131527:SXD195231 TGY131527:TGZ195231 TQU131527:TQV195231 UAQ131527:UAR195231 UKM131527:UKN195231 UUI131527:UUJ195231 VEE131527:VEF195231 VOA131527:VOB195231 VXW131527:VXX195231 WHS131527:WHT195231 WRO131527:WRP195231 FC197063:FD260767 OY197063:OZ260767 YU197063:YV260767 AIQ197063:AIR260767 ASM197063:ASN260767 BCI197063:BCJ260767 BME197063:BMF260767 BWA197063:BWB260767 CFW197063:CFX260767 CPS197063:CPT260767 CZO197063:CZP260767 DJK197063:DJL260767 DTG197063:DTH260767 EDC197063:EDD260767 EMY197063:EMZ260767 EWU197063:EWV260767 FGQ197063:FGR260767 FQM197063:FQN260767 GAI197063:GAJ260767 GKE197063:GKF260767 GUA197063:GUB260767 HDW197063:HDX260767 HNS197063:HNT260767 HXO197063:HXP260767 IHK197063:IHL260767 IRG197063:IRH260767 JBC197063:JBD260767 JKY197063:JKZ260767 JUU197063:JUV260767 KEQ197063:KER260767 KOM197063:KON260767 KYI197063:KYJ260767 LIE197063:LIF260767 LSA197063:LSB260767 MBW197063:MBX260767 MLS197063:MLT260767 MVO197063:MVP260767 NFK197063:NFL260767 NPG197063:NPH260767 NZC197063:NZD260767 OIY197063:OIZ260767 OSU197063:OSV260767 PCQ197063:PCR260767 PMM197063:PMN260767 PWI197063:PWJ260767 QGE197063:QGF260767 QQA197063:QQB260767 QZW197063:QZX260767 RJS197063:RJT260767 RTO197063:RTP260767 SDK197063:SDL260767 SNG197063:SNH260767 SXC197063:SXD260767 TGY197063:TGZ260767 TQU197063:TQV260767 UAQ197063:UAR260767 UKM197063:UKN260767 UUI197063:UUJ260767 VEE197063:VEF260767 VOA197063:VOB260767 VXW197063:VXX260767 WHS197063:WHT260767 WRO197063:WRP260767 FC262599:FD326303 OY262599:OZ326303 YU262599:YV326303 AIQ262599:AIR326303 ASM262599:ASN326303 BCI262599:BCJ326303 BME262599:BMF326303 BWA262599:BWB326303 CFW262599:CFX326303 CPS262599:CPT326303 CZO262599:CZP326303 DJK262599:DJL326303 DTG262599:DTH326303 EDC262599:EDD326303 EMY262599:EMZ326303 EWU262599:EWV326303 FGQ262599:FGR326303 FQM262599:FQN326303 GAI262599:GAJ326303 GKE262599:GKF326303 GUA262599:GUB326303 HDW262599:HDX326303 HNS262599:HNT326303 HXO262599:HXP326303 IHK262599:IHL326303 IRG262599:IRH326303 JBC262599:JBD326303 JKY262599:JKZ326303 JUU262599:JUV326303 KEQ262599:KER326303 KOM262599:KON326303 KYI262599:KYJ326303 LIE262599:LIF326303 LSA262599:LSB326303 MBW262599:MBX326303 MLS262599:MLT326303 MVO262599:MVP326303 NFK262599:NFL326303 NPG262599:NPH326303 NZC262599:NZD326303 OIY262599:OIZ326303 OSU262599:OSV326303 PCQ262599:PCR326303 PMM262599:PMN326303 PWI262599:PWJ326303 QGE262599:QGF326303 QQA262599:QQB326303 QZW262599:QZX326303 RJS262599:RJT326303 RTO262599:RTP326303 SDK262599:SDL326303 SNG262599:SNH326303 SXC262599:SXD326303 TGY262599:TGZ326303 TQU262599:TQV326303 UAQ262599:UAR326303 UKM262599:UKN326303 UUI262599:UUJ326303 VEE262599:VEF326303 VOA262599:VOB326303 VXW262599:VXX326303 WHS262599:WHT326303 WRO262599:WRP326303 FC328135:FD391839 OY328135:OZ391839 YU328135:YV391839 AIQ328135:AIR391839 ASM328135:ASN391839 BCI328135:BCJ391839 BME328135:BMF391839 BWA328135:BWB391839 CFW328135:CFX391839 CPS328135:CPT391839 CZO328135:CZP391839 DJK328135:DJL391839 DTG328135:DTH391839 EDC328135:EDD391839 EMY328135:EMZ391839 EWU328135:EWV391839 FGQ328135:FGR391839 FQM328135:FQN391839 GAI328135:GAJ391839 GKE328135:GKF391839 GUA328135:GUB391839 HDW328135:HDX391839 HNS328135:HNT391839 HXO328135:HXP391839 IHK328135:IHL391839 IRG328135:IRH391839 JBC328135:JBD391839 JKY328135:JKZ391839 JUU328135:JUV391839 KEQ328135:KER391839 KOM328135:KON391839 KYI328135:KYJ391839 LIE328135:LIF391839 LSA328135:LSB391839 MBW328135:MBX391839 MLS328135:MLT391839 MVO328135:MVP391839 NFK328135:NFL391839 NPG328135:NPH391839 NZC328135:NZD391839 OIY328135:OIZ391839 OSU328135:OSV391839 PCQ328135:PCR391839 PMM328135:PMN391839 PWI328135:PWJ391839 QGE328135:QGF391839 QQA328135:QQB391839 QZW328135:QZX391839 RJS328135:RJT391839 RTO328135:RTP391839 SDK328135:SDL391839 SNG328135:SNH391839 SXC328135:SXD391839 TGY328135:TGZ391839 TQU328135:TQV391839 UAQ328135:UAR391839 UKM328135:UKN391839 UUI328135:UUJ391839 VEE328135:VEF391839 VOA328135:VOB391839 VXW328135:VXX391839 WHS328135:WHT391839 WRO328135:WRP391839 FC393671:FD457375 OY393671:OZ457375 YU393671:YV457375 AIQ393671:AIR457375 ASM393671:ASN457375 BCI393671:BCJ457375 BME393671:BMF457375 BWA393671:BWB457375 CFW393671:CFX457375 CPS393671:CPT457375 CZO393671:CZP457375 DJK393671:DJL457375 DTG393671:DTH457375 EDC393671:EDD457375 EMY393671:EMZ457375 EWU393671:EWV457375 FGQ393671:FGR457375 FQM393671:FQN457375 GAI393671:GAJ457375 GKE393671:GKF457375 GUA393671:GUB457375 HDW393671:HDX457375 HNS393671:HNT457375 HXO393671:HXP457375 IHK393671:IHL457375 IRG393671:IRH457375 JBC393671:JBD457375 JKY393671:JKZ457375 JUU393671:JUV457375 KEQ393671:KER457375 KOM393671:KON457375 KYI393671:KYJ457375 LIE393671:LIF457375 LSA393671:LSB457375 MBW393671:MBX457375 MLS393671:MLT457375 MVO393671:MVP457375 NFK393671:NFL457375 NPG393671:NPH457375 NZC393671:NZD457375 OIY393671:OIZ457375 OSU393671:OSV457375 PCQ393671:PCR457375 PMM393671:PMN457375 PWI393671:PWJ457375 QGE393671:QGF457375 QQA393671:QQB457375 QZW393671:QZX457375 RJS393671:RJT457375 RTO393671:RTP457375 SDK393671:SDL457375 SNG393671:SNH457375 SXC393671:SXD457375 TGY393671:TGZ457375 TQU393671:TQV457375 UAQ393671:UAR457375 UKM393671:UKN457375 UUI393671:UUJ457375 VEE393671:VEF457375 VOA393671:VOB457375 VXW393671:VXX457375 WHS393671:WHT457375 WRO393671:WRP457375 FC459207:FD522911 OY459207:OZ522911 YU459207:YV522911 AIQ459207:AIR522911 ASM459207:ASN522911 BCI459207:BCJ522911 BME459207:BMF522911 BWA459207:BWB522911 CFW459207:CFX522911 CPS459207:CPT522911 CZO459207:CZP522911 DJK459207:DJL522911 DTG459207:DTH522911 EDC459207:EDD522911 EMY459207:EMZ522911 EWU459207:EWV522911 FGQ459207:FGR522911 FQM459207:FQN522911 GAI459207:GAJ522911 GKE459207:GKF522911 GUA459207:GUB522911 HDW459207:HDX522911 HNS459207:HNT522911 HXO459207:HXP522911 IHK459207:IHL522911 IRG459207:IRH522911 JBC459207:JBD522911 JKY459207:JKZ522911 JUU459207:JUV522911 KEQ459207:KER522911 KOM459207:KON522911 KYI459207:KYJ522911 LIE459207:LIF522911 LSA459207:LSB522911 MBW459207:MBX522911 MLS459207:MLT522911 MVO459207:MVP522911 NFK459207:NFL522911 NPG459207:NPH522911 NZC459207:NZD522911 OIY459207:OIZ522911 OSU459207:OSV522911 PCQ459207:PCR522911 PMM459207:PMN522911 PWI459207:PWJ522911 QGE459207:QGF522911 QQA459207:QQB522911 QZW459207:QZX522911 RJS459207:RJT522911 RTO459207:RTP522911 SDK459207:SDL522911 SNG459207:SNH522911 SXC459207:SXD522911 TGY459207:TGZ522911 TQU459207:TQV522911 UAQ459207:UAR522911 UKM459207:UKN522911 UUI459207:UUJ522911 VEE459207:VEF522911 VOA459207:VOB522911 VXW459207:VXX522911 WHS459207:WHT522911 WRO459207:WRP522911 FC524743:FD588447 OY524743:OZ588447 YU524743:YV588447 AIQ524743:AIR588447 ASM524743:ASN588447 BCI524743:BCJ588447 BME524743:BMF588447 BWA524743:BWB588447 CFW524743:CFX588447 CPS524743:CPT588447 CZO524743:CZP588447 DJK524743:DJL588447 DTG524743:DTH588447 EDC524743:EDD588447 EMY524743:EMZ588447 EWU524743:EWV588447 FGQ524743:FGR588447 FQM524743:FQN588447 GAI524743:GAJ588447 GKE524743:GKF588447 GUA524743:GUB588447 HDW524743:HDX588447 HNS524743:HNT588447 HXO524743:HXP588447 IHK524743:IHL588447 IRG524743:IRH588447 JBC524743:JBD588447 JKY524743:JKZ588447 JUU524743:JUV588447 KEQ524743:KER588447 KOM524743:KON588447 KYI524743:KYJ588447 LIE524743:LIF588447 LSA524743:LSB588447 MBW524743:MBX588447 MLS524743:MLT588447 MVO524743:MVP588447 NFK524743:NFL588447 NPG524743:NPH588447 NZC524743:NZD588447 OIY524743:OIZ588447 OSU524743:OSV588447 PCQ524743:PCR588447 PMM524743:PMN588447 PWI524743:PWJ588447 QGE524743:QGF588447 QQA524743:QQB588447 QZW524743:QZX588447 RJS524743:RJT588447 RTO524743:RTP588447 SDK524743:SDL588447 SNG524743:SNH588447 SXC524743:SXD588447 TGY524743:TGZ588447 TQU524743:TQV588447 UAQ524743:UAR588447 UKM524743:UKN588447 UUI524743:UUJ588447 VEE524743:VEF588447 VOA524743:VOB588447 VXW524743:VXX588447 WHS524743:WHT588447 WRO524743:WRP588447 FC590279:FD653983 OY590279:OZ653983 YU590279:YV653983 AIQ590279:AIR653983 ASM590279:ASN653983 BCI590279:BCJ653983 BME590279:BMF653983 BWA590279:BWB653983 CFW590279:CFX653983 CPS590279:CPT653983 CZO590279:CZP653983 DJK590279:DJL653983 DTG590279:DTH653983 EDC590279:EDD653983 EMY590279:EMZ653983 EWU590279:EWV653983 FGQ590279:FGR653983 FQM590279:FQN653983 GAI590279:GAJ653983 GKE590279:GKF653983 GUA590279:GUB653983 HDW590279:HDX653983 HNS590279:HNT653983 HXO590279:HXP653983 IHK590279:IHL653983 IRG590279:IRH653983 JBC590279:JBD653983 JKY590279:JKZ653983 JUU590279:JUV653983 KEQ590279:KER653983 KOM590279:KON653983 KYI590279:KYJ653983 LIE590279:LIF653983 LSA590279:LSB653983 MBW590279:MBX653983 MLS590279:MLT653983 MVO590279:MVP653983 NFK590279:NFL653983 NPG590279:NPH653983 NZC590279:NZD653983 OIY590279:OIZ653983 OSU590279:OSV653983 PCQ590279:PCR653983 PMM590279:PMN653983 PWI590279:PWJ653983 QGE590279:QGF653983 QQA590279:QQB653983 QZW590279:QZX653983 RJS590279:RJT653983 RTO590279:RTP653983 SDK590279:SDL653983 SNG590279:SNH653983 SXC590279:SXD653983 TGY590279:TGZ653983 TQU590279:TQV653983 UAQ590279:UAR653983 UKM590279:UKN653983 UUI590279:UUJ653983 VEE590279:VEF653983 VOA590279:VOB653983 VXW590279:VXX653983 WHS590279:WHT653983 WRO590279:WRP653983 FC655815:FD719519 OY655815:OZ719519 YU655815:YV719519 AIQ655815:AIR719519 ASM655815:ASN719519 BCI655815:BCJ719519 BME655815:BMF719519 BWA655815:BWB719519 CFW655815:CFX719519 CPS655815:CPT719519 CZO655815:CZP719519 DJK655815:DJL719519 DTG655815:DTH719519 EDC655815:EDD719519 EMY655815:EMZ719519 EWU655815:EWV719519 FGQ655815:FGR719519 FQM655815:FQN719519 GAI655815:GAJ719519 GKE655815:GKF719519 GUA655815:GUB719519 HDW655815:HDX719519 HNS655815:HNT719519 HXO655815:HXP719519 IHK655815:IHL719519 IRG655815:IRH719519 JBC655815:JBD719519 JKY655815:JKZ719519 JUU655815:JUV719519 KEQ655815:KER719519 KOM655815:KON719519 KYI655815:KYJ719519 LIE655815:LIF719519 LSA655815:LSB719519 MBW655815:MBX719519 MLS655815:MLT719519 MVO655815:MVP719519 NFK655815:NFL719519 NPG655815:NPH719519 NZC655815:NZD719519 OIY655815:OIZ719519 OSU655815:OSV719519 PCQ655815:PCR719519 PMM655815:PMN719519 PWI655815:PWJ719519 QGE655815:QGF719519 QQA655815:QQB719519 QZW655815:QZX719519 RJS655815:RJT719519 RTO655815:RTP719519 SDK655815:SDL719519 SNG655815:SNH719519 SXC655815:SXD719519 TGY655815:TGZ719519 TQU655815:TQV719519 UAQ655815:UAR719519 UKM655815:UKN719519 UUI655815:UUJ719519 VEE655815:VEF719519 VOA655815:VOB719519 VXW655815:VXX719519 WHS655815:WHT719519 WRO655815:WRP719519 FC721351:FD785055 OY721351:OZ785055 YU721351:YV785055 AIQ721351:AIR785055 ASM721351:ASN785055 BCI721351:BCJ785055 BME721351:BMF785055 BWA721351:BWB785055 CFW721351:CFX785055 CPS721351:CPT785055 CZO721351:CZP785055 DJK721351:DJL785055 DTG721351:DTH785055 EDC721351:EDD785055 EMY721351:EMZ785055 EWU721351:EWV785055 FGQ721351:FGR785055 FQM721351:FQN785055 GAI721351:GAJ785055 GKE721351:GKF785055 GUA721351:GUB785055 HDW721351:HDX785055 HNS721351:HNT785055 HXO721351:HXP785055 IHK721351:IHL785055 IRG721351:IRH785055 JBC721351:JBD785055 JKY721351:JKZ785055 JUU721351:JUV785055 KEQ721351:KER785055 KOM721351:KON785055 KYI721351:KYJ785055 LIE721351:LIF785055 LSA721351:LSB785055 MBW721351:MBX785055 MLS721351:MLT785055 MVO721351:MVP785055 NFK721351:NFL785055 NPG721351:NPH785055 NZC721351:NZD785055 OIY721351:OIZ785055 OSU721351:OSV785055 PCQ721351:PCR785055 PMM721351:PMN785055 PWI721351:PWJ785055 QGE721351:QGF785055 QQA721351:QQB785055 QZW721351:QZX785055 RJS721351:RJT785055 RTO721351:RTP785055 SDK721351:SDL785055 SNG721351:SNH785055 SXC721351:SXD785055 TGY721351:TGZ785055 TQU721351:TQV785055 UAQ721351:UAR785055 UKM721351:UKN785055 UUI721351:UUJ785055 VEE721351:VEF785055 VOA721351:VOB785055 VXW721351:VXX785055 WHS721351:WHT785055 WRO721351:WRP785055 FC786887:FD850591 OY786887:OZ850591 YU786887:YV850591 AIQ786887:AIR850591 ASM786887:ASN850591 BCI786887:BCJ850591 BME786887:BMF850591 BWA786887:BWB850591 CFW786887:CFX850591 CPS786887:CPT850591 CZO786887:CZP850591 DJK786887:DJL850591 DTG786887:DTH850591 EDC786887:EDD850591 EMY786887:EMZ850591 EWU786887:EWV850591 FGQ786887:FGR850591 FQM786887:FQN850591 GAI786887:GAJ850591 GKE786887:GKF850591 GUA786887:GUB850591 HDW786887:HDX850591 HNS786887:HNT850591 HXO786887:HXP850591 IHK786887:IHL850591 IRG786887:IRH850591 JBC786887:JBD850591 JKY786887:JKZ850591 JUU786887:JUV850591 KEQ786887:KER850591 KOM786887:KON850591 KYI786887:KYJ850591 LIE786887:LIF850591 LSA786887:LSB850591 MBW786887:MBX850591 MLS786887:MLT850591 MVO786887:MVP850591 NFK786887:NFL850591 NPG786887:NPH850591 NZC786887:NZD850591 OIY786887:OIZ850591 OSU786887:OSV850591 PCQ786887:PCR850591 PMM786887:PMN850591 PWI786887:PWJ850591 QGE786887:QGF850591 QQA786887:QQB850591 QZW786887:QZX850591 RJS786887:RJT850591 RTO786887:RTP850591 SDK786887:SDL850591 SNG786887:SNH850591 SXC786887:SXD850591 TGY786887:TGZ850591 TQU786887:TQV850591 UAQ786887:UAR850591 UKM786887:UKN850591 UUI786887:UUJ850591 VEE786887:VEF850591 VOA786887:VOB850591 VXW786887:VXX850591 WHS786887:WHT850591 WRO786887:WRP850591 FC852423:FD916127 OY852423:OZ916127 YU852423:YV916127 AIQ852423:AIR916127 ASM852423:ASN916127 BCI852423:BCJ916127 BME852423:BMF916127 BWA852423:BWB916127 CFW852423:CFX916127 CPS852423:CPT916127 CZO852423:CZP916127 DJK852423:DJL916127 DTG852423:DTH916127 EDC852423:EDD916127 EMY852423:EMZ916127 EWU852423:EWV916127 FGQ852423:FGR916127 FQM852423:FQN916127 GAI852423:GAJ916127 GKE852423:GKF916127 GUA852423:GUB916127 HDW852423:HDX916127 HNS852423:HNT916127 HXO852423:HXP916127 IHK852423:IHL916127 IRG852423:IRH916127 JBC852423:JBD916127 JKY852423:JKZ916127 JUU852423:JUV916127 KEQ852423:KER916127 KOM852423:KON916127 KYI852423:KYJ916127 LIE852423:LIF916127 LSA852423:LSB916127 MBW852423:MBX916127 MLS852423:MLT916127 MVO852423:MVP916127 NFK852423:NFL916127 NPG852423:NPH916127 NZC852423:NZD916127 OIY852423:OIZ916127 OSU852423:OSV916127 PCQ852423:PCR916127 PMM852423:PMN916127 PWI852423:PWJ916127 QGE852423:QGF916127 QQA852423:QQB916127 QZW852423:QZX916127 RJS852423:RJT916127 RTO852423:RTP916127 SDK852423:SDL916127 SNG852423:SNH916127 SXC852423:SXD916127 TGY852423:TGZ916127 TQU852423:TQV916127 UAQ852423:UAR916127 UKM852423:UKN916127 UUI852423:UUJ916127 VEE852423:VEF916127 VOA852423:VOB916127 VXW852423:VXX916127 WHS852423:WHT916127 WRO852423:WRP916127 FC917959:FD981663 OY917959:OZ981663 YU917959:YV981663 AIQ917959:AIR981663 ASM917959:ASN981663 BCI917959:BCJ981663 BME917959:BMF981663 BWA917959:BWB981663 CFW917959:CFX981663 CPS917959:CPT981663 CZO917959:CZP981663 DJK917959:DJL981663 DTG917959:DTH981663 EDC917959:EDD981663 EMY917959:EMZ981663 EWU917959:EWV981663 FGQ917959:FGR981663 FQM917959:FQN981663 GAI917959:GAJ981663 GKE917959:GKF981663 GUA917959:GUB981663 HDW917959:HDX981663 HNS917959:HNT981663 HXO917959:HXP981663 IHK917959:IHL981663 IRG917959:IRH981663 JBC917959:JBD981663 JKY917959:JKZ981663 JUU917959:JUV981663 KEQ917959:KER981663 KOM917959:KON981663 KYI917959:KYJ981663 LIE917959:LIF981663 LSA917959:LSB981663 MBW917959:MBX981663 MLS917959:MLT981663 MVO917959:MVP981663 NFK917959:NFL981663 NPG917959:NPH981663 NZC917959:NZD981663 OIY917959:OIZ981663 OSU917959:OSV981663 PCQ917959:PCR981663 PMM917959:PMN981663 PWI917959:PWJ981663 QGE917959:QGF981663 QQA917959:QQB981663 QZW917959:QZX981663 RJS917959:RJT981663 RTO917959:RTP981663 SDK917959:SDL981663 SNG917959:SNH981663 SXC917959:SXD981663 TGY917959:TGZ981663 TQU917959:TQV981663 UAQ917959:UAR981663 UKM917959:UKN981663 UUI917959:UUJ981663 VEE917959:VEF981663 VOA917959:VOB981663 VXW917959:VXX981663 WHS917959:WHT981663 WRO917959:WRP981663 FC983495:FD1048576 OY983495:OZ1048576 YU983495:YV1048576 AIQ983495:AIR1048576 ASM983495:ASN1048576 BCI983495:BCJ1048576 BME983495:BMF1048576 BWA983495:BWB1048576 CFW983495:CFX1048576 CPS983495:CPT1048576 CZO983495:CZP1048576 DJK983495:DJL1048576 DTG983495:DTH1048576 EDC983495:EDD1048576 EMY983495:EMZ1048576 EWU983495:EWV1048576 FGQ983495:FGR1048576 FQM983495:FQN1048576 GAI983495:GAJ1048576 GKE983495:GKF1048576 GUA983495:GUB1048576 HDW983495:HDX1048576 HNS983495:HNT1048576 HXO983495:HXP1048576 IHK983495:IHL1048576 IRG983495:IRH1048576 JBC983495:JBD1048576 JKY983495:JKZ1048576 JUU983495:JUV1048576 KEQ983495:KER1048576 KOM983495:KON1048576 KYI983495:KYJ1048576 LIE983495:LIF1048576 LSA983495:LSB1048576 MBW983495:MBX1048576 MLS983495:MLT1048576 MVO983495:MVP1048576 NFK983495:NFL1048576 NPG983495:NPH1048576 NZC983495:NZD1048576 OIY983495:OIZ1048576 OSU983495:OSV1048576 PCQ983495:PCR1048576 PMM983495:PMN1048576 PWI983495:PWJ1048576 QGE983495:QGF1048576 QQA983495:QQB1048576 QZW983495:QZX1048576 RJS983495:RJT1048576 RTO983495:RTP1048576 SDK983495:SDL1048576 SNG983495:SNH1048576 SXC983495:SXD1048576 TGY983495:TGZ1048576 TQU983495:TQV1048576 UAQ983495:UAR1048576 UKM983495:UKN1048576 UUI983495:UUJ1048576 VEE983495:VEF1048576 VOA983495:VOB1048576 VXW983495:VXX1048576 WHS983495:WHT1048576 WRO983495:WRP1048576 WHS981666:WHT983489 FE64167:FE64168 PA64167:PA64168 YW64167:YW64168 AIS64167:AIS64168 ASO64167:ASO64168 BCK64167:BCK64168 BMG64167:BMG64168 BWC64167:BWC64168 CFY64167:CFY64168 CPU64167:CPU64168 CZQ64167:CZQ64168 DJM64167:DJM64168 DTI64167:DTI64168 EDE64167:EDE64168 ENA64167:ENA64168 EWW64167:EWW64168 FGS64167:FGS64168 FQO64167:FQO64168 GAK64167:GAK64168 GKG64167:GKG64168 GUC64167:GUC64168 HDY64167:HDY64168 HNU64167:HNU64168 HXQ64167:HXQ64168 IHM64167:IHM64168 IRI64167:IRI64168 JBE64167:JBE64168 JLA64167:JLA64168 JUW64167:JUW64168 KES64167:KES64168 KOO64167:KOO64168 KYK64167:KYK64168 LIG64167:LIG64168 LSC64167:LSC64168 MBY64167:MBY64168 MLU64167:MLU64168 MVQ64167:MVQ64168 NFM64167:NFM64168 NPI64167:NPI64168 NZE64167:NZE64168 OJA64167:OJA64168 OSW64167:OSW64168 PCS64167:PCS64168 PMO64167:PMO64168 PWK64167:PWK64168 QGG64167:QGG64168 QQC64167:QQC64168 QZY64167:QZY64168 RJU64167:RJU64168 RTQ64167:RTQ64168 SDM64167:SDM64168 SNI64167:SNI64168 SXE64167:SXE64168 THA64167:THA64168 TQW64167:TQW64168 UAS64167:UAS64168 UKO64167:UKO64168 UUK64167:UUK64168 VEG64167:VEG64168 VOC64167:VOC64168 VXY64167:VXY64168 WHU64167:WHU64168 WRQ64167:WRQ64168 FE129703:FE129704 PA129703:PA129704 YW129703:YW129704 AIS129703:AIS129704 ASO129703:ASO129704 BCK129703:BCK129704 BMG129703:BMG129704 BWC129703:BWC129704 CFY129703:CFY129704 CPU129703:CPU129704 CZQ129703:CZQ129704 DJM129703:DJM129704 DTI129703:DTI129704 EDE129703:EDE129704 ENA129703:ENA129704 EWW129703:EWW129704 FGS129703:FGS129704 FQO129703:FQO129704 GAK129703:GAK129704 GKG129703:GKG129704 GUC129703:GUC129704 HDY129703:HDY129704 HNU129703:HNU129704 HXQ129703:HXQ129704 IHM129703:IHM129704 IRI129703:IRI129704 JBE129703:JBE129704 JLA129703:JLA129704 JUW129703:JUW129704 KES129703:KES129704 KOO129703:KOO129704 KYK129703:KYK129704 LIG129703:LIG129704 LSC129703:LSC129704 MBY129703:MBY129704 MLU129703:MLU129704 MVQ129703:MVQ129704 NFM129703:NFM129704 NPI129703:NPI129704 NZE129703:NZE129704 OJA129703:OJA129704 OSW129703:OSW129704 PCS129703:PCS129704 PMO129703:PMO129704 PWK129703:PWK129704 QGG129703:QGG129704 QQC129703:QQC129704 QZY129703:QZY129704 RJU129703:RJU129704 RTQ129703:RTQ129704 SDM129703:SDM129704 SNI129703:SNI129704 SXE129703:SXE129704 THA129703:THA129704 TQW129703:TQW129704 UAS129703:UAS129704 UKO129703:UKO129704 UUK129703:UUK129704 VEG129703:VEG129704 VOC129703:VOC129704 VXY129703:VXY129704 WHU129703:WHU129704 WRQ129703:WRQ129704 FE195239:FE195240 PA195239:PA195240 YW195239:YW195240 AIS195239:AIS195240 ASO195239:ASO195240 BCK195239:BCK195240 BMG195239:BMG195240 BWC195239:BWC195240 CFY195239:CFY195240 CPU195239:CPU195240 CZQ195239:CZQ195240 DJM195239:DJM195240 DTI195239:DTI195240 EDE195239:EDE195240 ENA195239:ENA195240 EWW195239:EWW195240 FGS195239:FGS195240 FQO195239:FQO195240 GAK195239:GAK195240 GKG195239:GKG195240 GUC195239:GUC195240 HDY195239:HDY195240 HNU195239:HNU195240 HXQ195239:HXQ195240 IHM195239:IHM195240 IRI195239:IRI195240 JBE195239:JBE195240 JLA195239:JLA195240 JUW195239:JUW195240 KES195239:KES195240 KOO195239:KOO195240 KYK195239:KYK195240 LIG195239:LIG195240 LSC195239:LSC195240 MBY195239:MBY195240 MLU195239:MLU195240 MVQ195239:MVQ195240 NFM195239:NFM195240 NPI195239:NPI195240 NZE195239:NZE195240 OJA195239:OJA195240 OSW195239:OSW195240 PCS195239:PCS195240 PMO195239:PMO195240 PWK195239:PWK195240 QGG195239:QGG195240 QQC195239:QQC195240 QZY195239:QZY195240 RJU195239:RJU195240 RTQ195239:RTQ195240 SDM195239:SDM195240 SNI195239:SNI195240 SXE195239:SXE195240 THA195239:THA195240 TQW195239:TQW195240 UAS195239:UAS195240 UKO195239:UKO195240 UUK195239:UUK195240 VEG195239:VEG195240 VOC195239:VOC195240 VXY195239:VXY195240 WHU195239:WHU195240 WRQ195239:WRQ195240 FE260775:FE260776 PA260775:PA260776 YW260775:YW260776 AIS260775:AIS260776 ASO260775:ASO260776 BCK260775:BCK260776 BMG260775:BMG260776 BWC260775:BWC260776 CFY260775:CFY260776 CPU260775:CPU260776 CZQ260775:CZQ260776 DJM260775:DJM260776 DTI260775:DTI260776 EDE260775:EDE260776 ENA260775:ENA260776 EWW260775:EWW260776 FGS260775:FGS260776 FQO260775:FQO260776 GAK260775:GAK260776 GKG260775:GKG260776 GUC260775:GUC260776 HDY260775:HDY260776 HNU260775:HNU260776 HXQ260775:HXQ260776 IHM260775:IHM260776 IRI260775:IRI260776 JBE260775:JBE260776 JLA260775:JLA260776 JUW260775:JUW260776 KES260775:KES260776 KOO260775:KOO260776 KYK260775:KYK260776 LIG260775:LIG260776 LSC260775:LSC260776 MBY260775:MBY260776 MLU260775:MLU260776 MVQ260775:MVQ260776 NFM260775:NFM260776 NPI260775:NPI260776 NZE260775:NZE260776 OJA260775:OJA260776 OSW260775:OSW260776 PCS260775:PCS260776 PMO260775:PMO260776 PWK260775:PWK260776 QGG260775:QGG260776 QQC260775:QQC260776 QZY260775:QZY260776 RJU260775:RJU260776 RTQ260775:RTQ260776 SDM260775:SDM260776 SNI260775:SNI260776 SXE260775:SXE260776 THA260775:THA260776 TQW260775:TQW260776 UAS260775:UAS260776 UKO260775:UKO260776 UUK260775:UUK260776 VEG260775:VEG260776 VOC260775:VOC260776 VXY260775:VXY260776 WHU260775:WHU260776 WRQ260775:WRQ260776 FE326311:FE326312 PA326311:PA326312 YW326311:YW326312 AIS326311:AIS326312 ASO326311:ASO326312 BCK326311:BCK326312 BMG326311:BMG326312 BWC326311:BWC326312 CFY326311:CFY326312 CPU326311:CPU326312 CZQ326311:CZQ326312 DJM326311:DJM326312 DTI326311:DTI326312 EDE326311:EDE326312 ENA326311:ENA326312 EWW326311:EWW326312 FGS326311:FGS326312 FQO326311:FQO326312 GAK326311:GAK326312 GKG326311:GKG326312 GUC326311:GUC326312 HDY326311:HDY326312 HNU326311:HNU326312 HXQ326311:HXQ326312 IHM326311:IHM326312 IRI326311:IRI326312 JBE326311:JBE326312 JLA326311:JLA326312 JUW326311:JUW326312 KES326311:KES326312 KOO326311:KOO326312 KYK326311:KYK326312 LIG326311:LIG326312 LSC326311:LSC326312 MBY326311:MBY326312 MLU326311:MLU326312 MVQ326311:MVQ326312 NFM326311:NFM326312 NPI326311:NPI326312 NZE326311:NZE326312 OJA326311:OJA326312 OSW326311:OSW326312 PCS326311:PCS326312 PMO326311:PMO326312 PWK326311:PWK326312 QGG326311:QGG326312 QQC326311:QQC326312 QZY326311:QZY326312 RJU326311:RJU326312 RTQ326311:RTQ326312 SDM326311:SDM326312 SNI326311:SNI326312 SXE326311:SXE326312 THA326311:THA326312 TQW326311:TQW326312 UAS326311:UAS326312 UKO326311:UKO326312 UUK326311:UUK326312 VEG326311:VEG326312 VOC326311:VOC326312 VXY326311:VXY326312 WHU326311:WHU326312 WRQ326311:WRQ326312 FE391847:FE391848 PA391847:PA391848 YW391847:YW391848 AIS391847:AIS391848 ASO391847:ASO391848 BCK391847:BCK391848 BMG391847:BMG391848 BWC391847:BWC391848 CFY391847:CFY391848 CPU391847:CPU391848 CZQ391847:CZQ391848 DJM391847:DJM391848 DTI391847:DTI391848 EDE391847:EDE391848 ENA391847:ENA391848 EWW391847:EWW391848 FGS391847:FGS391848 FQO391847:FQO391848 GAK391847:GAK391848 GKG391847:GKG391848 GUC391847:GUC391848 HDY391847:HDY391848 HNU391847:HNU391848 HXQ391847:HXQ391848 IHM391847:IHM391848 IRI391847:IRI391848 JBE391847:JBE391848 JLA391847:JLA391848 JUW391847:JUW391848 KES391847:KES391848 KOO391847:KOO391848 KYK391847:KYK391848 LIG391847:LIG391848 LSC391847:LSC391848 MBY391847:MBY391848 MLU391847:MLU391848 MVQ391847:MVQ391848 NFM391847:NFM391848 NPI391847:NPI391848 NZE391847:NZE391848 OJA391847:OJA391848 OSW391847:OSW391848 PCS391847:PCS391848 PMO391847:PMO391848 PWK391847:PWK391848 QGG391847:QGG391848 QQC391847:QQC391848 QZY391847:QZY391848 RJU391847:RJU391848 RTQ391847:RTQ391848 SDM391847:SDM391848 SNI391847:SNI391848 SXE391847:SXE391848 THA391847:THA391848 TQW391847:TQW391848 UAS391847:UAS391848 UKO391847:UKO391848 UUK391847:UUK391848 VEG391847:VEG391848 VOC391847:VOC391848 VXY391847:VXY391848 WHU391847:WHU391848 WRQ391847:WRQ391848 FE457383:FE457384 PA457383:PA457384 YW457383:YW457384 AIS457383:AIS457384 ASO457383:ASO457384 BCK457383:BCK457384 BMG457383:BMG457384 BWC457383:BWC457384 CFY457383:CFY457384 CPU457383:CPU457384 CZQ457383:CZQ457384 DJM457383:DJM457384 DTI457383:DTI457384 EDE457383:EDE457384 ENA457383:ENA457384 EWW457383:EWW457384 FGS457383:FGS457384 FQO457383:FQO457384 GAK457383:GAK457384 GKG457383:GKG457384 GUC457383:GUC457384 HDY457383:HDY457384 HNU457383:HNU457384 HXQ457383:HXQ457384 IHM457383:IHM457384 IRI457383:IRI457384 JBE457383:JBE457384 JLA457383:JLA457384 JUW457383:JUW457384 KES457383:KES457384 KOO457383:KOO457384 KYK457383:KYK457384 LIG457383:LIG457384 LSC457383:LSC457384 MBY457383:MBY457384 MLU457383:MLU457384 MVQ457383:MVQ457384 NFM457383:NFM457384 NPI457383:NPI457384 NZE457383:NZE457384 OJA457383:OJA457384 OSW457383:OSW457384 PCS457383:PCS457384 PMO457383:PMO457384 PWK457383:PWK457384 QGG457383:QGG457384 QQC457383:QQC457384 QZY457383:QZY457384 RJU457383:RJU457384 RTQ457383:RTQ457384 SDM457383:SDM457384 SNI457383:SNI457384 SXE457383:SXE457384 THA457383:THA457384 TQW457383:TQW457384 UAS457383:UAS457384 UKO457383:UKO457384 UUK457383:UUK457384 VEG457383:VEG457384 VOC457383:VOC457384 VXY457383:VXY457384 WHU457383:WHU457384 WRQ457383:WRQ457384 FE522919:FE522920 PA522919:PA522920 YW522919:YW522920 AIS522919:AIS522920 ASO522919:ASO522920 BCK522919:BCK522920 BMG522919:BMG522920 BWC522919:BWC522920 CFY522919:CFY522920 CPU522919:CPU522920 CZQ522919:CZQ522920 DJM522919:DJM522920 DTI522919:DTI522920 EDE522919:EDE522920 ENA522919:ENA522920 EWW522919:EWW522920 FGS522919:FGS522920 FQO522919:FQO522920 GAK522919:GAK522920 GKG522919:GKG522920 GUC522919:GUC522920 HDY522919:HDY522920 HNU522919:HNU522920 HXQ522919:HXQ522920 IHM522919:IHM522920 IRI522919:IRI522920 JBE522919:JBE522920 JLA522919:JLA522920 JUW522919:JUW522920 KES522919:KES522920 KOO522919:KOO522920 KYK522919:KYK522920 LIG522919:LIG522920 LSC522919:LSC522920 MBY522919:MBY522920 MLU522919:MLU522920 MVQ522919:MVQ522920 NFM522919:NFM522920 NPI522919:NPI522920 NZE522919:NZE522920 OJA522919:OJA522920 OSW522919:OSW522920 PCS522919:PCS522920 PMO522919:PMO522920 PWK522919:PWK522920 QGG522919:QGG522920 QQC522919:QQC522920 QZY522919:QZY522920 RJU522919:RJU522920 RTQ522919:RTQ522920 SDM522919:SDM522920 SNI522919:SNI522920 SXE522919:SXE522920 THA522919:THA522920 TQW522919:TQW522920 UAS522919:UAS522920 UKO522919:UKO522920 UUK522919:UUK522920 VEG522919:VEG522920 VOC522919:VOC522920 VXY522919:VXY522920 WHU522919:WHU522920 WRQ522919:WRQ522920 FE588455:FE588456 PA588455:PA588456 YW588455:YW588456 AIS588455:AIS588456 ASO588455:ASO588456 BCK588455:BCK588456 BMG588455:BMG588456 BWC588455:BWC588456 CFY588455:CFY588456 CPU588455:CPU588456 CZQ588455:CZQ588456 DJM588455:DJM588456 DTI588455:DTI588456 EDE588455:EDE588456 ENA588455:ENA588456 EWW588455:EWW588456 FGS588455:FGS588456 FQO588455:FQO588456 GAK588455:GAK588456 GKG588455:GKG588456 GUC588455:GUC588456 HDY588455:HDY588456 HNU588455:HNU588456 HXQ588455:HXQ588456 IHM588455:IHM588456 IRI588455:IRI588456 JBE588455:JBE588456 JLA588455:JLA588456 JUW588455:JUW588456 KES588455:KES588456 KOO588455:KOO588456 KYK588455:KYK588456 LIG588455:LIG588456 LSC588455:LSC588456 MBY588455:MBY588456 MLU588455:MLU588456 MVQ588455:MVQ588456 NFM588455:NFM588456 NPI588455:NPI588456 NZE588455:NZE588456 OJA588455:OJA588456 OSW588455:OSW588456 PCS588455:PCS588456 PMO588455:PMO588456 PWK588455:PWK588456 QGG588455:QGG588456 QQC588455:QQC588456 QZY588455:QZY588456 RJU588455:RJU588456 RTQ588455:RTQ588456 SDM588455:SDM588456 SNI588455:SNI588456 SXE588455:SXE588456 THA588455:THA588456 TQW588455:TQW588456 UAS588455:UAS588456 UKO588455:UKO588456 UUK588455:UUK588456 VEG588455:VEG588456 VOC588455:VOC588456 VXY588455:VXY588456 WHU588455:WHU588456 WRQ588455:WRQ588456 FE653991:FE653992 PA653991:PA653992 YW653991:YW653992 AIS653991:AIS653992 ASO653991:ASO653992 BCK653991:BCK653992 BMG653991:BMG653992 BWC653991:BWC653992 CFY653991:CFY653992 CPU653991:CPU653992 CZQ653991:CZQ653992 DJM653991:DJM653992 DTI653991:DTI653992 EDE653991:EDE653992 ENA653991:ENA653992 EWW653991:EWW653992 FGS653991:FGS653992 FQO653991:FQO653992 GAK653991:GAK653992 GKG653991:GKG653992 GUC653991:GUC653992 HDY653991:HDY653992 HNU653991:HNU653992 HXQ653991:HXQ653992 IHM653991:IHM653992 IRI653991:IRI653992 JBE653991:JBE653992 JLA653991:JLA653992 JUW653991:JUW653992 KES653991:KES653992 KOO653991:KOO653992 KYK653991:KYK653992 LIG653991:LIG653992 LSC653991:LSC653992 MBY653991:MBY653992 MLU653991:MLU653992 MVQ653991:MVQ653992 NFM653991:NFM653992 NPI653991:NPI653992 NZE653991:NZE653992 OJA653991:OJA653992 OSW653991:OSW653992 PCS653991:PCS653992 PMO653991:PMO653992 PWK653991:PWK653992 QGG653991:QGG653992 QQC653991:QQC653992 QZY653991:QZY653992 RJU653991:RJU653992 RTQ653991:RTQ653992 SDM653991:SDM653992 SNI653991:SNI653992 SXE653991:SXE653992 THA653991:THA653992 TQW653991:TQW653992 UAS653991:UAS653992 UKO653991:UKO653992 UUK653991:UUK653992 VEG653991:VEG653992 VOC653991:VOC653992 VXY653991:VXY653992 WHU653991:WHU653992 WRQ653991:WRQ653992 FE719527:FE719528 PA719527:PA719528 YW719527:YW719528 AIS719527:AIS719528 ASO719527:ASO719528 BCK719527:BCK719528 BMG719527:BMG719528 BWC719527:BWC719528 CFY719527:CFY719528 CPU719527:CPU719528 CZQ719527:CZQ719528 DJM719527:DJM719528 DTI719527:DTI719528 EDE719527:EDE719528 ENA719527:ENA719528 EWW719527:EWW719528 FGS719527:FGS719528 FQO719527:FQO719528 GAK719527:GAK719528 GKG719527:GKG719528 GUC719527:GUC719528 HDY719527:HDY719528 HNU719527:HNU719528 HXQ719527:HXQ719528 IHM719527:IHM719528 IRI719527:IRI719528 JBE719527:JBE719528 JLA719527:JLA719528 JUW719527:JUW719528 KES719527:KES719528 KOO719527:KOO719528 KYK719527:KYK719528 LIG719527:LIG719528 LSC719527:LSC719528 MBY719527:MBY719528 MLU719527:MLU719528 MVQ719527:MVQ719528 NFM719527:NFM719528 NPI719527:NPI719528 NZE719527:NZE719528 OJA719527:OJA719528 OSW719527:OSW719528 PCS719527:PCS719528 PMO719527:PMO719528 PWK719527:PWK719528 QGG719527:QGG719528 QQC719527:QQC719528 QZY719527:QZY719528 RJU719527:RJU719528 RTQ719527:RTQ719528 SDM719527:SDM719528 SNI719527:SNI719528 SXE719527:SXE719528 THA719527:THA719528 TQW719527:TQW719528 UAS719527:UAS719528 UKO719527:UKO719528 UUK719527:UUK719528 VEG719527:VEG719528 VOC719527:VOC719528 VXY719527:VXY719528 WHU719527:WHU719528 WRQ719527:WRQ719528 FE785063:FE785064 PA785063:PA785064 YW785063:YW785064 AIS785063:AIS785064 ASO785063:ASO785064 BCK785063:BCK785064 BMG785063:BMG785064 BWC785063:BWC785064 CFY785063:CFY785064 CPU785063:CPU785064 CZQ785063:CZQ785064 DJM785063:DJM785064 DTI785063:DTI785064 EDE785063:EDE785064 ENA785063:ENA785064 EWW785063:EWW785064 FGS785063:FGS785064 FQO785063:FQO785064 GAK785063:GAK785064 GKG785063:GKG785064 GUC785063:GUC785064 HDY785063:HDY785064 HNU785063:HNU785064 HXQ785063:HXQ785064 IHM785063:IHM785064 IRI785063:IRI785064 JBE785063:JBE785064 JLA785063:JLA785064 JUW785063:JUW785064 KES785063:KES785064 KOO785063:KOO785064 KYK785063:KYK785064 LIG785063:LIG785064 LSC785063:LSC785064 MBY785063:MBY785064 MLU785063:MLU785064 MVQ785063:MVQ785064 NFM785063:NFM785064 NPI785063:NPI785064 NZE785063:NZE785064 OJA785063:OJA785064 OSW785063:OSW785064 PCS785063:PCS785064 PMO785063:PMO785064 PWK785063:PWK785064 QGG785063:QGG785064 QQC785063:QQC785064 QZY785063:QZY785064 RJU785063:RJU785064 RTQ785063:RTQ785064 SDM785063:SDM785064 SNI785063:SNI785064 SXE785063:SXE785064 THA785063:THA785064 TQW785063:TQW785064 UAS785063:UAS785064 UKO785063:UKO785064 UUK785063:UUK785064 VEG785063:VEG785064 VOC785063:VOC785064 VXY785063:VXY785064 WHU785063:WHU785064 WRQ785063:WRQ785064 FE850599:FE850600 PA850599:PA850600 YW850599:YW850600 AIS850599:AIS850600 ASO850599:ASO850600 BCK850599:BCK850600 BMG850599:BMG850600 BWC850599:BWC850600 CFY850599:CFY850600 CPU850599:CPU850600 CZQ850599:CZQ850600 DJM850599:DJM850600 DTI850599:DTI850600 EDE850599:EDE850600 ENA850599:ENA850600 EWW850599:EWW850600 FGS850599:FGS850600 FQO850599:FQO850600 GAK850599:GAK850600 GKG850599:GKG850600 GUC850599:GUC850600 HDY850599:HDY850600 HNU850599:HNU850600 HXQ850599:HXQ850600 IHM850599:IHM850600 IRI850599:IRI850600 JBE850599:JBE850600 JLA850599:JLA850600 JUW850599:JUW850600 KES850599:KES850600 KOO850599:KOO850600 KYK850599:KYK850600 LIG850599:LIG850600 LSC850599:LSC850600 MBY850599:MBY850600 MLU850599:MLU850600 MVQ850599:MVQ850600 NFM850599:NFM850600 NPI850599:NPI850600 NZE850599:NZE850600 OJA850599:OJA850600 OSW850599:OSW850600 PCS850599:PCS850600 PMO850599:PMO850600 PWK850599:PWK850600 QGG850599:QGG850600 QQC850599:QQC850600 QZY850599:QZY850600 RJU850599:RJU850600 RTQ850599:RTQ850600 SDM850599:SDM850600 SNI850599:SNI850600 SXE850599:SXE850600 THA850599:THA850600 TQW850599:TQW850600 UAS850599:UAS850600 UKO850599:UKO850600 UUK850599:UUK850600 VEG850599:VEG850600 VOC850599:VOC850600 VXY850599:VXY850600 WHU850599:WHU850600 WRQ850599:WRQ850600 FE916135:FE916136 PA916135:PA916136 YW916135:YW916136 AIS916135:AIS916136 ASO916135:ASO916136 BCK916135:BCK916136 BMG916135:BMG916136 BWC916135:BWC916136 CFY916135:CFY916136 CPU916135:CPU916136 CZQ916135:CZQ916136 DJM916135:DJM916136 DTI916135:DTI916136 EDE916135:EDE916136 ENA916135:ENA916136 EWW916135:EWW916136 FGS916135:FGS916136 FQO916135:FQO916136 GAK916135:GAK916136 GKG916135:GKG916136 GUC916135:GUC916136 HDY916135:HDY916136 HNU916135:HNU916136 HXQ916135:HXQ916136 IHM916135:IHM916136 IRI916135:IRI916136 JBE916135:JBE916136 JLA916135:JLA916136 JUW916135:JUW916136 KES916135:KES916136 KOO916135:KOO916136 KYK916135:KYK916136 LIG916135:LIG916136 LSC916135:LSC916136 MBY916135:MBY916136 MLU916135:MLU916136 MVQ916135:MVQ916136 NFM916135:NFM916136 NPI916135:NPI916136 NZE916135:NZE916136 OJA916135:OJA916136 OSW916135:OSW916136 PCS916135:PCS916136 PMO916135:PMO916136 PWK916135:PWK916136 QGG916135:QGG916136 QQC916135:QQC916136 QZY916135:QZY916136 RJU916135:RJU916136 RTQ916135:RTQ916136 SDM916135:SDM916136 SNI916135:SNI916136 SXE916135:SXE916136 THA916135:THA916136 TQW916135:TQW916136 UAS916135:UAS916136 UKO916135:UKO916136 UUK916135:UUK916136 VEG916135:VEG916136 VOC916135:VOC916136 VXY916135:VXY916136 WHU916135:WHU916136 WRQ916135:WRQ916136 FE981671:FE981672 PA981671:PA981672 YW981671:YW981672 AIS981671:AIS981672 ASO981671:ASO981672 BCK981671:BCK981672 BMG981671:BMG981672 BWC981671:BWC981672 CFY981671:CFY981672 CPU981671:CPU981672 CZQ981671:CZQ981672 DJM981671:DJM981672 DTI981671:DTI981672 EDE981671:EDE981672 ENA981671:ENA981672 EWW981671:EWW981672 FGS981671:FGS981672 FQO981671:FQO981672 GAK981671:GAK981672 GKG981671:GKG981672 GUC981671:GUC981672 HDY981671:HDY981672 HNU981671:HNU981672 HXQ981671:HXQ981672 IHM981671:IHM981672 IRI981671:IRI981672 JBE981671:JBE981672 JLA981671:JLA981672 JUW981671:JUW981672 KES981671:KES981672 KOO981671:KOO981672 KYK981671:KYK981672 LIG981671:LIG981672 LSC981671:LSC981672 MBY981671:MBY981672 MLU981671:MLU981672 MVQ981671:MVQ981672 NFM981671:NFM981672 NPI981671:NPI981672 NZE981671:NZE981672 OJA981671:OJA981672 OSW981671:OSW981672 PCS981671:PCS981672 PMO981671:PMO981672 PWK981671:PWK981672 QGG981671:QGG981672 QQC981671:QQC981672 QZY981671:QZY981672 RJU981671:RJU981672 RTQ981671:RTQ981672 SDM981671:SDM981672 SNI981671:SNI981672 SXE981671:SXE981672 THA981671:THA981672 TQW981671:TQW981672 UAS981671:UAS981672 UKO981671:UKO981672 UUK981671:UUK981672 VEG981671:VEG981672 VOC981671:VOC981672 VXY981671:VXY981672 WHU981671:WHU981672 WRQ981671:WRQ981672 FE64172:FE64174 PA64172:PA64174 YW64172:YW64174 AIS64172:AIS64174 ASO64172:ASO64174 BCK64172:BCK64174 BMG64172:BMG64174 BWC64172:BWC64174 CFY64172:CFY64174 CPU64172:CPU64174 CZQ64172:CZQ64174 DJM64172:DJM64174 DTI64172:DTI64174 EDE64172:EDE64174 ENA64172:ENA64174 EWW64172:EWW64174 FGS64172:FGS64174 FQO64172:FQO64174 GAK64172:GAK64174 GKG64172:GKG64174 GUC64172:GUC64174 HDY64172:HDY64174 HNU64172:HNU64174 HXQ64172:HXQ64174 IHM64172:IHM64174 IRI64172:IRI64174 JBE64172:JBE64174 JLA64172:JLA64174 JUW64172:JUW64174 KES64172:KES64174 KOO64172:KOO64174 KYK64172:KYK64174 LIG64172:LIG64174 LSC64172:LSC64174 MBY64172:MBY64174 MLU64172:MLU64174 MVQ64172:MVQ64174 NFM64172:NFM64174 NPI64172:NPI64174 NZE64172:NZE64174 OJA64172:OJA64174 OSW64172:OSW64174 PCS64172:PCS64174 PMO64172:PMO64174 PWK64172:PWK64174 QGG64172:QGG64174 QQC64172:QQC64174 QZY64172:QZY64174 RJU64172:RJU64174 RTQ64172:RTQ64174 SDM64172:SDM64174 SNI64172:SNI64174 SXE64172:SXE64174 THA64172:THA64174 TQW64172:TQW64174 UAS64172:UAS64174 UKO64172:UKO64174 UUK64172:UUK64174 VEG64172:VEG64174 VOC64172:VOC64174 VXY64172:VXY64174 WHU64172:WHU64174 WRQ64172:WRQ64174 FE129708:FE129710 PA129708:PA129710 YW129708:YW129710 AIS129708:AIS129710 ASO129708:ASO129710 BCK129708:BCK129710 BMG129708:BMG129710 BWC129708:BWC129710 CFY129708:CFY129710 CPU129708:CPU129710 CZQ129708:CZQ129710 DJM129708:DJM129710 DTI129708:DTI129710 EDE129708:EDE129710 ENA129708:ENA129710 EWW129708:EWW129710 FGS129708:FGS129710 FQO129708:FQO129710 GAK129708:GAK129710 GKG129708:GKG129710 GUC129708:GUC129710 HDY129708:HDY129710 HNU129708:HNU129710 HXQ129708:HXQ129710 IHM129708:IHM129710 IRI129708:IRI129710 JBE129708:JBE129710 JLA129708:JLA129710 JUW129708:JUW129710 KES129708:KES129710 KOO129708:KOO129710 KYK129708:KYK129710 LIG129708:LIG129710 LSC129708:LSC129710 MBY129708:MBY129710 MLU129708:MLU129710 MVQ129708:MVQ129710 NFM129708:NFM129710 NPI129708:NPI129710 NZE129708:NZE129710 OJA129708:OJA129710 OSW129708:OSW129710 PCS129708:PCS129710 PMO129708:PMO129710 PWK129708:PWK129710 QGG129708:QGG129710 QQC129708:QQC129710 QZY129708:QZY129710 RJU129708:RJU129710 RTQ129708:RTQ129710 SDM129708:SDM129710 SNI129708:SNI129710 SXE129708:SXE129710 THA129708:THA129710 TQW129708:TQW129710 UAS129708:UAS129710 UKO129708:UKO129710 UUK129708:UUK129710 VEG129708:VEG129710 VOC129708:VOC129710 VXY129708:VXY129710 WHU129708:WHU129710 WRQ129708:WRQ129710 FE195244:FE195246 PA195244:PA195246 YW195244:YW195246 AIS195244:AIS195246 ASO195244:ASO195246 BCK195244:BCK195246 BMG195244:BMG195246 BWC195244:BWC195246 CFY195244:CFY195246 CPU195244:CPU195246 CZQ195244:CZQ195246 DJM195244:DJM195246 DTI195244:DTI195246 EDE195244:EDE195246 ENA195244:ENA195246 EWW195244:EWW195246 FGS195244:FGS195246 FQO195244:FQO195246 GAK195244:GAK195246 GKG195244:GKG195246 GUC195244:GUC195246 HDY195244:HDY195246 HNU195244:HNU195246 HXQ195244:HXQ195246 IHM195244:IHM195246 IRI195244:IRI195246 JBE195244:JBE195246 JLA195244:JLA195246 JUW195244:JUW195246 KES195244:KES195246 KOO195244:KOO195246 KYK195244:KYK195246 LIG195244:LIG195246 LSC195244:LSC195246 MBY195244:MBY195246 MLU195244:MLU195246 MVQ195244:MVQ195246 NFM195244:NFM195246 NPI195244:NPI195246 NZE195244:NZE195246 OJA195244:OJA195246 OSW195244:OSW195246 PCS195244:PCS195246 PMO195244:PMO195246 PWK195244:PWK195246 QGG195244:QGG195246 QQC195244:QQC195246 QZY195244:QZY195246 RJU195244:RJU195246 RTQ195244:RTQ195246 SDM195244:SDM195246 SNI195244:SNI195246 SXE195244:SXE195246 THA195244:THA195246 TQW195244:TQW195246 UAS195244:UAS195246 UKO195244:UKO195246 UUK195244:UUK195246 VEG195244:VEG195246 VOC195244:VOC195246 VXY195244:VXY195246 WHU195244:WHU195246 WRQ195244:WRQ195246 FE260780:FE260782 PA260780:PA260782 YW260780:YW260782 AIS260780:AIS260782 ASO260780:ASO260782 BCK260780:BCK260782 BMG260780:BMG260782 BWC260780:BWC260782 CFY260780:CFY260782 CPU260780:CPU260782 CZQ260780:CZQ260782 DJM260780:DJM260782 DTI260780:DTI260782 EDE260780:EDE260782 ENA260780:ENA260782 EWW260780:EWW260782 FGS260780:FGS260782 FQO260780:FQO260782 GAK260780:GAK260782 GKG260780:GKG260782 GUC260780:GUC260782 HDY260780:HDY260782 HNU260780:HNU260782 HXQ260780:HXQ260782 IHM260780:IHM260782 IRI260780:IRI260782 JBE260780:JBE260782 JLA260780:JLA260782 JUW260780:JUW260782 KES260780:KES260782 KOO260780:KOO260782 KYK260780:KYK260782 LIG260780:LIG260782 LSC260780:LSC260782 MBY260780:MBY260782 MLU260780:MLU260782 MVQ260780:MVQ260782 NFM260780:NFM260782 NPI260780:NPI260782 NZE260780:NZE260782 OJA260780:OJA260782 OSW260780:OSW260782 PCS260780:PCS260782 PMO260780:PMO260782 PWK260780:PWK260782 QGG260780:QGG260782 QQC260780:QQC260782 QZY260780:QZY260782 RJU260780:RJU260782 RTQ260780:RTQ260782 SDM260780:SDM260782 SNI260780:SNI260782 SXE260780:SXE260782 THA260780:THA260782 TQW260780:TQW260782 UAS260780:UAS260782 UKO260780:UKO260782 UUK260780:UUK260782 VEG260780:VEG260782 VOC260780:VOC260782 VXY260780:VXY260782 WHU260780:WHU260782 WRQ260780:WRQ260782 FE326316:FE326318 PA326316:PA326318 YW326316:YW326318 AIS326316:AIS326318 ASO326316:ASO326318 BCK326316:BCK326318 BMG326316:BMG326318 BWC326316:BWC326318 CFY326316:CFY326318 CPU326316:CPU326318 CZQ326316:CZQ326318 DJM326316:DJM326318 DTI326316:DTI326318 EDE326316:EDE326318 ENA326316:ENA326318 EWW326316:EWW326318 FGS326316:FGS326318 FQO326316:FQO326318 GAK326316:GAK326318 GKG326316:GKG326318 GUC326316:GUC326318 HDY326316:HDY326318 HNU326316:HNU326318 HXQ326316:HXQ326318 IHM326316:IHM326318 IRI326316:IRI326318 JBE326316:JBE326318 JLA326316:JLA326318 JUW326316:JUW326318 KES326316:KES326318 KOO326316:KOO326318 KYK326316:KYK326318 LIG326316:LIG326318 LSC326316:LSC326318 MBY326316:MBY326318 MLU326316:MLU326318 MVQ326316:MVQ326318 NFM326316:NFM326318 NPI326316:NPI326318 NZE326316:NZE326318 OJA326316:OJA326318 OSW326316:OSW326318 PCS326316:PCS326318 PMO326316:PMO326318 PWK326316:PWK326318 QGG326316:QGG326318 QQC326316:QQC326318 QZY326316:QZY326318 RJU326316:RJU326318 RTQ326316:RTQ326318 SDM326316:SDM326318 SNI326316:SNI326318 SXE326316:SXE326318 THA326316:THA326318 TQW326316:TQW326318 UAS326316:UAS326318 UKO326316:UKO326318 UUK326316:UUK326318 VEG326316:VEG326318 VOC326316:VOC326318 VXY326316:VXY326318 WHU326316:WHU326318 WRQ326316:WRQ326318 FE391852:FE391854 PA391852:PA391854 YW391852:YW391854 AIS391852:AIS391854 ASO391852:ASO391854 BCK391852:BCK391854 BMG391852:BMG391854 BWC391852:BWC391854 CFY391852:CFY391854 CPU391852:CPU391854 CZQ391852:CZQ391854 DJM391852:DJM391854 DTI391852:DTI391854 EDE391852:EDE391854 ENA391852:ENA391854 EWW391852:EWW391854 FGS391852:FGS391854 FQO391852:FQO391854 GAK391852:GAK391854 GKG391852:GKG391854 GUC391852:GUC391854 HDY391852:HDY391854 HNU391852:HNU391854 HXQ391852:HXQ391854 IHM391852:IHM391854 IRI391852:IRI391854 JBE391852:JBE391854 JLA391852:JLA391854 JUW391852:JUW391854 KES391852:KES391854 KOO391852:KOO391854 KYK391852:KYK391854 LIG391852:LIG391854 LSC391852:LSC391854 MBY391852:MBY391854 MLU391852:MLU391854 MVQ391852:MVQ391854 NFM391852:NFM391854 NPI391852:NPI391854 NZE391852:NZE391854 OJA391852:OJA391854 OSW391852:OSW391854 PCS391852:PCS391854 PMO391852:PMO391854 PWK391852:PWK391854 QGG391852:QGG391854 QQC391852:QQC391854 QZY391852:QZY391854 RJU391852:RJU391854 RTQ391852:RTQ391854 SDM391852:SDM391854 SNI391852:SNI391854 SXE391852:SXE391854 THA391852:THA391854 TQW391852:TQW391854 UAS391852:UAS391854 UKO391852:UKO391854 UUK391852:UUK391854 VEG391852:VEG391854 VOC391852:VOC391854 VXY391852:VXY391854 WHU391852:WHU391854 WRQ391852:WRQ391854 FE457388:FE457390 PA457388:PA457390 YW457388:YW457390 AIS457388:AIS457390 ASO457388:ASO457390 BCK457388:BCK457390 BMG457388:BMG457390 BWC457388:BWC457390 CFY457388:CFY457390 CPU457388:CPU457390 CZQ457388:CZQ457390 DJM457388:DJM457390 DTI457388:DTI457390 EDE457388:EDE457390 ENA457388:ENA457390 EWW457388:EWW457390 FGS457388:FGS457390 FQO457388:FQO457390 GAK457388:GAK457390 GKG457388:GKG457390 GUC457388:GUC457390 HDY457388:HDY457390 HNU457388:HNU457390 HXQ457388:HXQ457390 IHM457388:IHM457390 IRI457388:IRI457390 JBE457388:JBE457390 JLA457388:JLA457390 JUW457388:JUW457390 KES457388:KES457390 KOO457388:KOO457390 KYK457388:KYK457390 LIG457388:LIG457390 LSC457388:LSC457390 MBY457388:MBY457390 MLU457388:MLU457390 MVQ457388:MVQ457390 NFM457388:NFM457390 NPI457388:NPI457390 NZE457388:NZE457390 OJA457388:OJA457390 OSW457388:OSW457390 PCS457388:PCS457390 PMO457388:PMO457390 PWK457388:PWK457390 QGG457388:QGG457390 QQC457388:QQC457390 QZY457388:QZY457390 RJU457388:RJU457390 RTQ457388:RTQ457390 SDM457388:SDM457390 SNI457388:SNI457390 SXE457388:SXE457390 THA457388:THA457390 TQW457388:TQW457390 UAS457388:UAS457390 UKO457388:UKO457390 UUK457388:UUK457390 VEG457388:VEG457390 VOC457388:VOC457390 VXY457388:VXY457390 WHU457388:WHU457390 WRQ457388:WRQ457390 FE522924:FE522926 PA522924:PA522926 YW522924:YW522926 AIS522924:AIS522926 ASO522924:ASO522926 BCK522924:BCK522926 BMG522924:BMG522926 BWC522924:BWC522926 CFY522924:CFY522926 CPU522924:CPU522926 CZQ522924:CZQ522926 DJM522924:DJM522926 DTI522924:DTI522926 EDE522924:EDE522926 ENA522924:ENA522926 EWW522924:EWW522926 FGS522924:FGS522926 FQO522924:FQO522926 GAK522924:GAK522926 GKG522924:GKG522926 GUC522924:GUC522926 HDY522924:HDY522926 HNU522924:HNU522926 HXQ522924:HXQ522926 IHM522924:IHM522926 IRI522924:IRI522926 JBE522924:JBE522926 JLA522924:JLA522926 JUW522924:JUW522926 KES522924:KES522926 KOO522924:KOO522926 KYK522924:KYK522926 LIG522924:LIG522926 LSC522924:LSC522926 MBY522924:MBY522926 MLU522924:MLU522926 MVQ522924:MVQ522926 NFM522924:NFM522926 NPI522924:NPI522926 NZE522924:NZE522926 OJA522924:OJA522926 OSW522924:OSW522926 PCS522924:PCS522926 PMO522924:PMO522926 PWK522924:PWK522926 QGG522924:QGG522926 QQC522924:QQC522926 QZY522924:QZY522926 RJU522924:RJU522926 RTQ522924:RTQ522926 SDM522924:SDM522926 SNI522924:SNI522926 SXE522924:SXE522926 THA522924:THA522926 TQW522924:TQW522926 UAS522924:UAS522926 UKO522924:UKO522926 UUK522924:UUK522926 VEG522924:VEG522926 VOC522924:VOC522926 VXY522924:VXY522926 WHU522924:WHU522926 WRQ522924:WRQ522926 FE588460:FE588462 PA588460:PA588462 YW588460:YW588462 AIS588460:AIS588462 ASO588460:ASO588462 BCK588460:BCK588462 BMG588460:BMG588462 BWC588460:BWC588462 CFY588460:CFY588462 CPU588460:CPU588462 CZQ588460:CZQ588462 DJM588460:DJM588462 DTI588460:DTI588462 EDE588460:EDE588462 ENA588460:ENA588462 EWW588460:EWW588462 FGS588460:FGS588462 FQO588460:FQO588462 GAK588460:GAK588462 GKG588460:GKG588462 GUC588460:GUC588462 HDY588460:HDY588462 HNU588460:HNU588462 HXQ588460:HXQ588462 IHM588460:IHM588462 IRI588460:IRI588462 JBE588460:JBE588462 JLA588460:JLA588462 JUW588460:JUW588462 KES588460:KES588462 KOO588460:KOO588462 KYK588460:KYK588462 LIG588460:LIG588462 LSC588460:LSC588462 MBY588460:MBY588462 MLU588460:MLU588462 MVQ588460:MVQ588462 NFM588460:NFM588462 NPI588460:NPI588462 NZE588460:NZE588462 OJA588460:OJA588462 OSW588460:OSW588462 PCS588460:PCS588462 PMO588460:PMO588462 PWK588460:PWK588462 QGG588460:QGG588462 QQC588460:QQC588462 QZY588460:QZY588462 RJU588460:RJU588462 RTQ588460:RTQ588462 SDM588460:SDM588462 SNI588460:SNI588462 SXE588460:SXE588462 THA588460:THA588462 TQW588460:TQW588462 UAS588460:UAS588462 UKO588460:UKO588462 UUK588460:UUK588462 VEG588460:VEG588462 VOC588460:VOC588462 VXY588460:VXY588462 WHU588460:WHU588462 WRQ588460:WRQ588462 FE653996:FE653998 PA653996:PA653998 YW653996:YW653998 AIS653996:AIS653998 ASO653996:ASO653998 BCK653996:BCK653998 BMG653996:BMG653998 BWC653996:BWC653998 CFY653996:CFY653998 CPU653996:CPU653998 CZQ653996:CZQ653998 DJM653996:DJM653998 DTI653996:DTI653998 EDE653996:EDE653998 ENA653996:ENA653998 EWW653996:EWW653998 FGS653996:FGS653998 FQO653996:FQO653998 GAK653996:GAK653998 GKG653996:GKG653998 GUC653996:GUC653998 HDY653996:HDY653998 HNU653996:HNU653998 HXQ653996:HXQ653998 IHM653996:IHM653998 IRI653996:IRI653998 JBE653996:JBE653998 JLA653996:JLA653998 JUW653996:JUW653998 KES653996:KES653998 KOO653996:KOO653998 KYK653996:KYK653998 LIG653996:LIG653998 LSC653996:LSC653998 MBY653996:MBY653998 MLU653996:MLU653998 MVQ653996:MVQ653998 NFM653996:NFM653998 NPI653996:NPI653998 NZE653996:NZE653998 OJA653996:OJA653998 OSW653996:OSW653998 PCS653996:PCS653998 PMO653996:PMO653998 PWK653996:PWK653998 QGG653996:QGG653998 QQC653996:QQC653998 QZY653996:QZY653998 RJU653996:RJU653998 RTQ653996:RTQ653998 SDM653996:SDM653998 SNI653996:SNI653998 SXE653996:SXE653998 THA653996:THA653998 TQW653996:TQW653998 UAS653996:UAS653998 UKO653996:UKO653998 UUK653996:UUK653998 VEG653996:VEG653998 VOC653996:VOC653998 VXY653996:VXY653998 WHU653996:WHU653998 WRQ653996:WRQ653998 FE719532:FE719534 PA719532:PA719534 YW719532:YW719534 AIS719532:AIS719534 ASO719532:ASO719534 BCK719532:BCK719534 BMG719532:BMG719534 BWC719532:BWC719534 CFY719532:CFY719534 CPU719532:CPU719534 CZQ719532:CZQ719534 DJM719532:DJM719534 DTI719532:DTI719534 EDE719532:EDE719534 ENA719532:ENA719534 EWW719532:EWW719534 FGS719532:FGS719534 FQO719532:FQO719534 GAK719532:GAK719534 GKG719532:GKG719534 GUC719532:GUC719534 HDY719532:HDY719534 HNU719532:HNU719534 HXQ719532:HXQ719534 IHM719532:IHM719534 IRI719532:IRI719534 JBE719532:JBE719534 JLA719532:JLA719534 JUW719532:JUW719534 KES719532:KES719534 KOO719532:KOO719534 KYK719532:KYK719534 LIG719532:LIG719534 LSC719532:LSC719534 MBY719532:MBY719534 MLU719532:MLU719534 MVQ719532:MVQ719534 NFM719532:NFM719534 NPI719532:NPI719534 NZE719532:NZE719534 OJA719532:OJA719534 OSW719532:OSW719534 PCS719532:PCS719534 PMO719532:PMO719534 PWK719532:PWK719534 QGG719532:QGG719534 QQC719532:QQC719534 QZY719532:QZY719534 RJU719532:RJU719534 RTQ719532:RTQ719534 SDM719532:SDM719534 SNI719532:SNI719534 SXE719532:SXE719534 THA719532:THA719534 TQW719532:TQW719534 UAS719532:UAS719534 UKO719532:UKO719534 UUK719532:UUK719534 VEG719532:VEG719534 VOC719532:VOC719534 VXY719532:VXY719534 WHU719532:WHU719534 WRQ719532:WRQ719534 FE785068:FE785070 PA785068:PA785070 YW785068:YW785070 AIS785068:AIS785070 ASO785068:ASO785070 BCK785068:BCK785070 BMG785068:BMG785070 BWC785068:BWC785070 CFY785068:CFY785070 CPU785068:CPU785070 CZQ785068:CZQ785070 DJM785068:DJM785070 DTI785068:DTI785070 EDE785068:EDE785070 ENA785068:ENA785070 EWW785068:EWW785070 FGS785068:FGS785070 FQO785068:FQO785070 GAK785068:GAK785070 GKG785068:GKG785070 GUC785068:GUC785070 HDY785068:HDY785070 HNU785068:HNU785070 HXQ785068:HXQ785070 IHM785068:IHM785070 IRI785068:IRI785070 JBE785068:JBE785070 JLA785068:JLA785070 JUW785068:JUW785070 KES785068:KES785070 KOO785068:KOO785070 KYK785068:KYK785070 LIG785068:LIG785070 LSC785068:LSC785070 MBY785068:MBY785070 MLU785068:MLU785070 MVQ785068:MVQ785070 NFM785068:NFM785070 NPI785068:NPI785070 NZE785068:NZE785070 OJA785068:OJA785070 OSW785068:OSW785070 PCS785068:PCS785070 PMO785068:PMO785070 PWK785068:PWK785070 QGG785068:QGG785070 QQC785068:QQC785070 QZY785068:QZY785070 RJU785068:RJU785070 RTQ785068:RTQ785070 SDM785068:SDM785070 SNI785068:SNI785070 SXE785068:SXE785070 THA785068:THA785070 TQW785068:TQW785070 UAS785068:UAS785070 UKO785068:UKO785070 UUK785068:UUK785070 VEG785068:VEG785070 VOC785068:VOC785070 VXY785068:VXY785070 WHU785068:WHU785070 WRQ785068:WRQ785070 FE850604:FE850606 PA850604:PA850606 YW850604:YW850606 AIS850604:AIS850606 ASO850604:ASO850606 BCK850604:BCK850606 BMG850604:BMG850606 BWC850604:BWC850606 CFY850604:CFY850606 CPU850604:CPU850606 CZQ850604:CZQ850606 DJM850604:DJM850606 DTI850604:DTI850606 EDE850604:EDE850606 ENA850604:ENA850606 EWW850604:EWW850606 FGS850604:FGS850606 FQO850604:FQO850606 GAK850604:GAK850606 GKG850604:GKG850606 GUC850604:GUC850606 HDY850604:HDY850606 HNU850604:HNU850606 HXQ850604:HXQ850606 IHM850604:IHM850606 IRI850604:IRI850606 JBE850604:JBE850606 JLA850604:JLA850606 JUW850604:JUW850606 KES850604:KES850606 KOO850604:KOO850606 KYK850604:KYK850606 LIG850604:LIG850606 LSC850604:LSC850606 MBY850604:MBY850606 MLU850604:MLU850606 MVQ850604:MVQ850606 NFM850604:NFM850606 NPI850604:NPI850606 NZE850604:NZE850606 OJA850604:OJA850606 OSW850604:OSW850606 PCS850604:PCS850606 PMO850604:PMO850606 PWK850604:PWK850606 QGG850604:QGG850606 QQC850604:QQC850606 QZY850604:QZY850606 RJU850604:RJU850606 RTQ850604:RTQ850606 SDM850604:SDM850606 SNI850604:SNI850606 SXE850604:SXE850606 THA850604:THA850606 TQW850604:TQW850606 UAS850604:UAS850606 UKO850604:UKO850606 UUK850604:UUK850606 VEG850604:VEG850606 VOC850604:VOC850606 VXY850604:VXY850606 WHU850604:WHU850606 WRQ850604:WRQ850606 FE916140:FE916142 PA916140:PA916142 YW916140:YW916142 AIS916140:AIS916142 ASO916140:ASO916142 BCK916140:BCK916142 BMG916140:BMG916142 BWC916140:BWC916142 CFY916140:CFY916142 CPU916140:CPU916142 CZQ916140:CZQ916142 DJM916140:DJM916142 DTI916140:DTI916142 EDE916140:EDE916142 ENA916140:ENA916142 EWW916140:EWW916142 FGS916140:FGS916142 FQO916140:FQO916142 GAK916140:GAK916142 GKG916140:GKG916142 GUC916140:GUC916142 HDY916140:HDY916142 HNU916140:HNU916142 HXQ916140:HXQ916142 IHM916140:IHM916142 IRI916140:IRI916142 JBE916140:JBE916142 JLA916140:JLA916142 JUW916140:JUW916142 KES916140:KES916142 KOO916140:KOO916142 KYK916140:KYK916142 LIG916140:LIG916142 LSC916140:LSC916142 MBY916140:MBY916142 MLU916140:MLU916142 MVQ916140:MVQ916142 NFM916140:NFM916142 NPI916140:NPI916142 NZE916140:NZE916142 OJA916140:OJA916142 OSW916140:OSW916142 PCS916140:PCS916142 PMO916140:PMO916142 PWK916140:PWK916142 QGG916140:QGG916142 QQC916140:QQC916142 QZY916140:QZY916142 RJU916140:RJU916142 RTQ916140:RTQ916142 SDM916140:SDM916142 SNI916140:SNI916142 SXE916140:SXE916142 THA916140:THA916142 TQW916140:TQW916142 UAS916140:UAS916142 UKO916140:UKO916142 UUK916140:UUK916142 VEG916140:VEG916142 VOC916140:VOC916142 VXY916140:VXY916142 WHU916140:WHU916142 WRQ916140:WRQ916142 FE981676:FE981678 PA981676:PA981678 YW981676:YW981678 AIS981676:AIS981678 ASO981676:ASO981678 BCK981676:BCK981678 BMG981676:BMG981678 BWC981676:BWC981678 CFY981676:CFY981678 CPU981676:CPU981678 CZQ981676:CZQ981678 DJM981676:DJM981678 DTI981676:DTI981678 EDE981676:EDE981678 ENA981676:ENA981678 EWW981676:EWW981678 FGS981676:FGS981678 FQO981676:FQO981678 GAK981676:GAK981678 GKG981676:GKG981678 GUC981676:GUC981678 HDY981676:HDY981678 HNU981676:HNU981678 HXQ981676:HXQ981678 IHM981676:IHM981678 IRI981676:IRI981678 JBE981676:JBE981678 JLA981676:JLA981678 JUW981676:JUW981678 KES981676:KES981678 KOO981676:KOO981678 KYK981676:KYK981678 LIG981676:LIG981678 LSC981676:LSC981678 MBY981676:MBY981678 MLU981676:MLU981678 MVQ981676:MVQ981678 NFM981676:NFM981678 NPI981676:NPI981678 NZE981676:NZE981678 OJA981676:OJA981678 OSW981676:OSW981678 PCS981676:PCS981678 PMO981676:PMO981678 PWK981676:PWK981678 QGG981676:QGG981678 QQC981676:QQC981678 QZY981676:QZY981678 RJU981676:RJU981678 RTQ981676:RTQ981678 SDM981676:SDM981678 SNI981676:SNI981678 SXE981676:SXE981678 THA981676:THA981678 TQW981676:TQW981678 UAS981676:UAS981678 UKO981676:UKO981678 UUK981676:UUK981678 VEG981676:VEG981678 VOC981676:VOC981678 VXY981676:VXY981678 WHU981676:WHU981678 WRQ981676:WRQ981678 FC451:FD451 OY451:OZ451 YU451:YV451 AIQ451:AIR451 ASM451:ASN451 BCI451:BCJ451 BME451:BMF451 BWA451:BWB451 CFW451:CFX451 CPS451:CPT451 CZO451:CZP451 DJK451:DJL451 DTG451:DTH451 EDC451:EDD451 EMY451:EMZ451 EWU451:EWV451 FGQ451:FGR451 FQM451:FQN451 GAI451:GAJ451 GKE451:GKF451 GUA451:GUB451 HDW451:HDX451 HNS451:HNT451 HXO451:HXP451 IHK451:IHL451 IRG451:IRH451 JBC451:JBD451 JKY451:JKZ451 JUU451:JUV451 KEQ451:KER451 KOM451:KON451 KYI451:KYJ451 LIE451:LIF451 LSA451:LSB451 MBW451:MBX451 MLS451:MLT451 MVO451:MVP451 NFK451:NFL451 NPG451:NPH451 NZC451:NZD451 OIY451:OIZ451 OSU451:OSV451 PCQ451:PCR451 PMM451:PMN451 PWI451:PWJ451 QGE451:QGF451 QQA451:QQB451 QZW451:QZX451 RJS451:RJT451 RTO451:RTP451 SDK451:SDL451 SNG451:SNH451 SXC451:SXD451 TGY451:TGZ451 TQU451:TQV451 UAQ451:UAR451 UKM451:UKN451 UUI451:UUJ451 VEE451:VEF451 VOA451:VOB451 VXW451:VXX451 WHS451:WHT451 WRO451:WRP451 FC65987:FD65987 OY65987:OZ65987 YU65987:YV65987 AIQ65987:AIR65987 ASM65987:ASN65987 BCI65987:BCJ65987 BME65987:BMF65987 BWA65987:BWB65987 CFW65987:CFX65987 CPS65987:CPT65987 CZO65987:CZP65987 DJK65987:DJL65987 DTG65987:DTH65987 EDC65987:EDD65987 EMY65987:EMZ65987 EWU65987:EWV65987 FGQ65987:FGR65987 FQM65987:FQN65987 GAI65987:GAJ65987 GKE65987:GKF65987 GUA65987:GUB65987 HDW65987:HDX65987 HNS65987:HNT65987 HXO65987:HXP65987 IHK65987:IHL65987 IRG65987:IRH65987 JBC65987:JBD65987 JKY65987:JKZ65987 JUU65987:JUV65987 KEQ65987:KER65987 KOM65987:KON65987 KYI65987:KYJ65987 LIE65987:LIF65987 LSA65987:LSB65987 MBW65987:MBX65987 MLS65987:MLT65987 MVO65987:MVP65987 NFK65987:NFL65987 NPG65987:NPH65987 NZC65987:NZD65987 OIY65987:OIZ65987 OSU65987:OSV65987 PCQ65987:PCR65987 PMM65987:PMN65987 PWI65987:PWJ65987 QGE65987:QGF65987 QQA65987:QQB65987 QZW65987:QZX65987 RJS65987:RJT65987 RTO65987:RTP65987 SDK65987:SDL65987 SNG65987:SNH65987 SXC65987:SXD65987 TGY65987:TGZ65987 TQU65987:TQV65987 UAQ65987:UAR65987 UKM65987:UKN65987 UUI65987:UUJ65987 VEE65987:VEF65987 VOA65987:VOB65987 VXW65987:VXX65987 WHS65987:WHT65987 WRO65987:WRP65987 FC131523:FD131523 OY131523:OZ131523 YU131523:YV131523 AIQ131523:AIR131523 ASM131523:ASN131523 BCI131523:BCJ131523 BME131523:BMF131523 BWA131523:BWB131523 CFW131523:CFX131523 CPS131523:CPT131523 CZO131523:CZP131523 DJK131523:DJL131523 DTG131523:DTH131523 EDC131523:EDD131523 EMY131523:EMZ131523 EWU131523:EWV131523 FGQ131523:FGR131523 FQM131523:FQN131523 GAI131523:GAJ131523 GKE131523:GKF131523 GUA131523:GUB131523 HDW131523:HDX131523 HNS131523:HNT131523 HXO131523:HXP131523 IHK131523:IHL131523 IRG131523:IRH131523 JBC131523:JBD131523 JKY131523:JKZ131523 JUU131523:JUV131523 KEQ131523:KER131523 KOM131523:KON131523 KYI131523:KYJ131523 LIE131523:LIF131523 LSA131523:LSB131523 MBW131523:MBX131523 MLS131523:MLT131523 MVO131523:MVP131523 NFK131523:NFL131523 NPG131523:NPH131523 NZC131523:NZD131523 OIY131523:OIZ131523 OSU131523:OSV131523 PCQ131523:PCR131523 PMM131523:PMN131523 PWI131523:PWJ131523 QGE131523:QGF131523 QQA131523:QQB131523 QZW131523:QZX131523 RJS131523:RJT131523 RTO131523:RTP131523 SDK131523:SDL131523 SNG131523:SNH131523 SXC131523:SXD131523 TGY131523:TGZ131523 TQU131523:TQV131523 UAQ131523:UAR131523 UKM131523:UKN131523 UUI131523:UUJ131523 VEE131523:VEF131523 VOA131523:VOB131523 VXW131523:VXX131523 WHS131523:WHT131523 WRO131523:WRP131523 FC197059:FD197059 OY197059:OZ197059 YU197059:YV197059 AIQ197059:AIR197059 ASM197059:ASN197059 BCI197059:BCJ197059 BME197059:BMF197059 BWA197059:BWB197059 CFW197059:CFX197059 CPS197059:CPT197059 CZO197059:CZP197059 DJK197059:DJL197059 DTG197059:DTH197059 EDC197059:EDD197059 EMY197059:EMZ197059 EWU197059:EWV197059 FGQ197059:FGR197059 FQM197059:FQN197059 GAI197059:GAJ197059 GKE197059:GKF197059 GUA197059:GUB197059 HDW197059:HDX197059 HNS197059:HNT197059 HXO197059:HXP197059 IHK197059:IHL197059 IRG197059:IRH197059 JBC197059:JBD197059 JKY197059:JKZ197059 JUU197059:JUV197059 KEQ197059:KER197059 KOM197059:KON197059 KYI197059:KYJ197059 LIE197059:LIF197059 LSA197059:LSB197059 MBW197059:MBX197059 MLS197059:MLT197059 MVO197059:MVP197059 NFK197059:NFL197059 NPG197059:NPH197059 NZC197059:NZD197059 OIY197059:OIZ197059 OSU197059:OSV197059 PCQ197059:PCR197059 PMM197059:PMN197059 PWI197059:PWJ197059 QGE197059:QGF197059 QQA197059:QQB197059 QZW197059:QZX197059 RJS197059:RJT197059 RTO197059:RTP197059 SDK197059:SDL197059 SNG197059:SNH197059 SXC197059:SXD197059 TGY197059:TGZ197059 TQU197059:TQV197059 UAQ197059:UAR197059 UKM197059:UKN197059 UUI197059:UUJ197059 VEE197059:VEF197059 VOA197059:VOB197059 VXW197059:VXX197059 WHS197059:WHT197059 WRO197059:WRP197059 FC262595:FD262595 OY262595:OZ262595 YU262595:YV262595 AIQ262595:AIR262595 ASM262595:ASN262595 BCI262595:BCJ262595 BME262595:BMF262595 BWA262595:BWB262595 CFW262595:CFX262595 CPS262595:CPT262595 CZO262595:CZP262595 DJK262595:DJL262595 DTG262595:DTH262595 EDC262595:EDD262595 EMY262595:EMZ262595 EWU262595:EWV262595 FGQ262595:FGR262595 FQM262595:FQN262595 GAI262595:GAJ262595 GKE262595:GKF262595 GUA262595:GUB262595 HDW262595:HDX262595 HNS262595:HNT262595 HXO262595:HXP262595 IHK262595:IHL262595 IRG262595:IRH262595 JBC262595:JBD262595 JKY262595:JKZ262595 JUU262595:JUV262595 KEQ262595:KER262595 KOM262595:KON262595 KYI262595:KYJ262595 LIE262595:LIF262595 LSA262595:LSB262595 MBW262595:MBX262595 MLS262595:MLT262595 MVO262595:MVP262595 NFK262595:NFL262595 NPG262595:NPH262595 NZC262595:NZD262595 OIY262595:OIZ262595 OSU262595:OSV262595 PCQ262595:PCR262595 PMM262595:PMN262595 PWI262595:PWJ262595 QGE262595:QGF262595 QQA262595:QQB262595 QZW262595:QZX262595 RJS262595:RJT262595 RTO262595:RTP262595 SDK262595:SDL262595 SNG262595:SNH262595 SXC262595:SXD262595 TGY262595:TGZ262595 TQU262595:TQV262595 UAQ262595:UAR262595 UKM262595:UKN262595 UUI262595:UUJ262595 VEE262595:VEF262595 VOA262595:VOB262595 VXW262595:VXX262595 WHS262595:WHT262595 WRO262595:WRP262595 FC328131:FD328131 OY328131:OZ328131 YU328131:YV328131 AIQ328131:AIR328131 ASM328131:ASN328131 BCI328131:BCJ328131 BME328131:BMF328131 BWA328131:BWB328131 CFW328131:CFX328131 CPS328131:CPT328131 CZO328131:CZP328131 DJK328131:DJL328131 DTG328131:DTH328131 EDC328131:EDD328131 EMY328131:EMZ328131 EWU328131:EWV328131 FGQ328131:FGR328131 FQM328131:FQN328131 GAI328131:GAJ328131 GKE328131:GKF328131 GUA328131:GUB328131 HDW328131:HDX328131 HNS328131:HNT328131 HXO328131:HXP328131 IHK328131:IHL328131 IRG328131:IRH328131 JBC328131:JBD328131 JKY328131:JKZ328131 JUU328131:JUV328131 KEQ328131:KER328131 KOM328131:KON328131 KYI328131:KYJ328131 LIE328131:LIF328131 LSA328131:LSB328131 MBW328131:MBX328131 MLS328131:MLT328131 MVO328131:MVP328131 NFK328131:NFL328131 NPG328131:NPH328131 NZC328131:NZD328131 OIY328131:OIZ328131 OSU328131:OSV328131 PCQ328131:PCR328131 PMM328131:PMN328131 PWI328131:PWJ328131 QGE328131:QGF328131 QQA328131:QQB328131 QZW328131:QZX328131 RJS328131:RJT328131 RTO328131:RTP328131 SDK328131:SDL328131 SNG328131:SNH328131 SXC328131:SXD328131 TGY328131:TGZ328131 TQU328131:TQV328131 UAQ328131:UAR328131 UKM328131:UKN328131 UUI328131:UUJ328131 VEE328131:VEF328131 VOA328131:VOB328131 VXW328131:VXX328131 WHS328131:WHT328131 WRO328131:WRP328131 FC393667:FD393667 OY393667:OZ393667 YU393667:YV393667 AIQ393667:AIR393667 ASM393667:ASN393667 BCI393667:BCJ393667 BME393667:BMF393667 BWA393667:BWB393667 CFW393667:CFX393667 CPS393667:CPT393667 CZO393667:CZP393667 DJK393667:DJL393667 DTG393667:DTH393667 EDC393667:EDD393667 EMY393667:EMZ393667 EWU393667:EWV393667 FGQ393667:FGR393667 FQM393667:FQN393667 GAI393667:GAJ393667 GKE393667:GKF393667 GUA393667:GUB393667 HDW393667:HDX393667 HNS393667:HNT393667 HXO393667:HXP393667 IHK393667:IHL393667 IRG393667:IRH393667 JBC393667:JBD393667 JKY393667:JKZ393667 JUU393667:JUV393667 KEQ393667:KER393667 KOM393667:KON393667 KYI393667:KYJ393667 LIE393667:LIF393667 LSA393667:LSB393667 MBW393667:MBX393667 MLS393667:MLT393667 MVO393667:MVP393667 NFK393667:NFL393667 NPG393667:NPH393667 NZC393667:NZD393667 OIY393667:OIZ393667 OSU393667:OSV393667 PCQ393667:PCR393667 PMM393667:PMN393667 PWI393667:PWJ393667 QGE393667:QGF393667 QQA393667:QQB393667 QZW393667:QZX393667 RJS393667:RJT393667 RTO393667:RTP393667 SDK393667:SDL393667 SNG393667:SNH393667 SXC393667:SXD393667 TGY393667:TGZ393667 TQU393667:TQV393667 UAQ393667:UAR393667 UKM393667:UKN393667 UUI393667:UUJ393667 VEE393667:VEF393667 VOA393667:VOB393667 VXW393667:VXX393667 WHS393667:WHT393667 WRO393667:WRP393667 FC459203:FD459203 OY459203:OZ459203 YU459203:YV459203 AIQ459203:AIR459203 ASM459203:ASN459203 BCI459203:BCJ459203 BME459203:BMF459203 BWA459203:BWB459203 CFW459203:CFX459203 CPS459203:CPT459203 CZO459203:CZP459203 DJK459203:DJL459203 DTG459203:DTH459203 EDC459203:EDD459203 EMY459203:EMZ459203 EWU459203:EWV459203 FGQ459203:FGR459203 FQM459203:FQN459203 GAI459203:GAJ459203 GKE459203:GKF459203 GUA459203:GUB459203 HDW459203:HDX459203 HNS459203:HNT459203 HXO459203:HXP459203 IHK459203:IHL459203 IRG459203:IRH459203 JBC459203:JBD459203 JKY459203:JKZ459203 JUU459203:JUV459203 KEQ459203:KER459203 KOM459203:KON459203 KYI459203:KYJ459203 LIE459203:LIF459203 LSA459203:LSB459203 MBW459203:MBX459203 MLS459203:MLT459203 MVO459203:MVP459203 NFK459203:NFL459203 NPG459203:NPH459203 NZC459203:NZD459203 OIY459203:OIZ459203 OSU459203:OSV459203 PCQ459203:PCR459203 PMM459203:PMN459203 PWI459203:PWJ459203 QGE459203:QGF459203 QQA459203:QQB459203 QZW459203:QZX459203 RJS459203:RJT459203 RTO459203:RTP459203 SDK459203:SDL459203 SNG459203:SNH459203 SXC459203:SXD459203 TGY459203:TGZ459203 TQU459203:TQV459203 UAQ459203:UAR459203 UKM459203:UKN459203 UUI459203:UUJ459203 VEE459203:VEF459203 VOA459203:VOB459203 VXW459203:VXX459203 WHS459203:WHT459203 WRO459203:WRP459203 FC524739:FD524739 OY524739:OZ524739 YU524739:YV524739 AIQ524739:AIR524739 ASM524739:ASN524739 BCI524739:BCJ524739 BME524739:BMF524739 BWA524739:BWB524739 CFW524739:CFX524739 CPS524739:CPT524739 CZO524739:CZP524739 DJK524739:DJL524739 DTG524739:DTH524739 EDC524739:EDD524739 EMY524739:EMZ524739 EWU524739:EWV524739 FGQ524739:FGR524739 FQM524739:FQN524739 GAI524739:GAJ524739 GKE524739:GKF524739 GUA524739:GUB524739 HDW524739:HDX524739 HNS524739:HNT524739 HXO524739:HXP524739 IHK524739:IHL524739 IRG524739:IRH524739 JBC524739:JBD524739 JKY524739:JKZ524739 JUU524739:JUV524739 KEQ524739:KER524739 KOM524739:KON524739 KYI524739:KYJ524739 LIE524739:LIF524739 LSA524739:LSB524739 MBW524739:MBX524739 MLS524739:MLT524739 MVO524739:MVP524739 NFK524739:NFL524739 NPG524739:NPH524739 NZC524739:NZD524739 OIY524739:OIZ524739 OSU524739:OSV524739 PCQ524739:PCR524739 PMM524739:PMN524739 PWI524739:PWJ524739 QGE524739:QGF524739 QQA524739:QQB524739 QZW524739:QZX524739 RJS524739:RJT524739 RTO524739:RTP524739 SDK524739:SDL524739 SNG524739:SNH524739 SXC524739:SXD524739 TGY524739:TGZ524739 TQU524739:TQV524739 UAQ524739:UAR524739 UKM524739:UKN524739 UUI524739:UUJ524739 VEE524739:VEF524739 VOA524739:VOB524739 VXW524739:VXX524739 WHS524739:WHT524739 WRO524739:WRP524739 FC590275:FD590275 OY590275:OZ590275 YU590275:YV590275 AIQ590275:AIR590275 ASM590275:ASN590275 BCI590275:BCJ590275 BME590275:BMF590275 BWA590275:BWB590275 CFW590275:CFX590275 CPS590275:CPT590275 CZO590275:CZP590275 DJK590275:DJL590275 DTG590275:DTH590275 EDC590275:EDD590275 EMY590275:EMZ590275 EWU590275:EWV590275 FGQ590275:FGR590275 FQM590275:FQN590275 GAI590275:GAJ590275 GKE590275:GKF590275 GUA590275:GUB590275 HDW590275:HDX590275 HNS590275:HNT590275 HXO590275:HXP590275 IHK590275:IHL590275 IRG590275:IRH590275 JBC590275:JBD590275 JKY590275:JKZ590275 JUU590275:JUV590275 KEQ590275:KER590275 KOM590275:KON590275 KYI590275:KYJ590275 LIE590275:LIF590275 LSA590275:LSB590275 MBW590275:MBX590275 MLS590275:MLT590275 MVO590275:MVP590275 NFK590275:NFL590275 NPG590275:NPH590275 NZC590275:NZD590275 OIY590275:OIZ590275 OSU590275:OSV590275 PCQ590275:PCR590275 PMM590275:PMN590275 PWI590275:PWJ590275 QGE590275:QGF590275 QQA590275:QQB590275 QZW590275:QZX590275 RJS590275:RJT590275 RTO590275:RTP590275 SDK590275:SDL590275 SNG590275:SNH590275 SXC590275:SXD590275 TGY590275:TGZ590275 TQU590275:TQV590275 UAQ590275:UAR590275 UKM590275:UKN590275 UUI590275:UUJ590275 VEE590275:VEF590275 VOA590275:VOB590275 VXW590275:VXX590275 WHS590275:WHT590275 WRO590275:WRP590275 FC655811:FD655811 OY655811:OZ655811 YU655811:YV655811 AIQ655811:AIR655811 ASM655811:ASN655811 BCI655811:BCJ655811 BME655811:BMF655811 BWA655811:BWB655811 CFW655811:CFX655811 CPS655811:CPT655811 CZO655811:CZP655811 DJK655811:DJL655811 DTG655811:DTH655811 EDC655811:EDD655811 EMY655811:EMZ655811 EWU655811:EWV655811 FGQ655811:FGR655811 FQM655811:FQN655811 GAI655811:GAJ655811 GKE655811:GKF655811 GUA655811:GUB655811 HDW655811:HDX655811 HNS655811:HNT655811 HXO655811:HXP655811 IHK655811:IHL655811 IRG655811:IRH655811 JBC655811:JBD655811 JKY655811:JKZ655811 JUU655811:JUV655811 KEQ655811:KER655811 KOM655811:KON655811 KYI655811:KYJ655811 LIE655811:LIF655811 LSA655811:LSB655811 MBW655811:MBX655811 MLS655811:MLT655811 MVO655811:MVP655811 NFK655811:NFL655811 NPG655811:NPH655811 NZC655811:NZD655811 OIY655811:OIZ655811 OSU655811:OSV655811 PCQ655811:PCR655811 PMM655811:PMN655811 PWI655811:PWJ655811 QGE655811:QGF655811 QQA655811:QQB655811 QZW655811:QZX655811 RJS655811:RJT655811 RTO655811:RTP655811 SDK655811:SDL655811 SNG655811:SNH655811 SXC655811:SXD655811 TGY655811:TGZ655811 TQU655811:TQV655811 UAQ655811:UAR655811 UKM655811:UKN655811 UUI655811:UUJ655811 VEE655811:VEF655811 VOA655811:VOB655811 VXW655811:VXX655811 WHS655811:WHT655811 WRO655811:WRP655811 FC721347:FD721347 OY721347:OZ721347 YU721347:YV721347 AIQ721347:AIR721347 ASM721347:ASN721347 BCI721347:BCJ721347 BME721347:BMF721347 BWA721347:BWB721347 CFW721347:CFX721347 CPS721347:CPT721347 CZO721347:CZP721347 DJK721347:DJL721347 DTG721347:DTH721347 EDC721347:EDD721347 EMY721347:EMZ721347 EWU721347:EWV721347 FGQ721347:FGR721347 FQM721347:FQN721347 GAI721347:GAJ721347 GKE721347:GKF721347 GUA721347:GUB721347 HDW721347:HDX721347 HNS721347:HNT721347 HXO721347:HXP721347 IHK721347:IHL721347 IRG721347:IRH721347 JBC721347:JBD721347 JKY721347:JKZ721347 JUU721347:JUV721347 KEQ721347:KER721347 KOM721347:KON721347 KYI721347:KYJ721347 LIE721347:LIF721347 LSA721347:LSB721347 MBW721347:MBX721347 MLS721347:MLT721347 MVO721347:MVP721347 NFK721347:NFL721347 NPG721347:NPH721347 NZC721347:NZD721347 OIY721347:OIZ721347 OSU721347:OSV721347 PCQ721347:PCR721347 PMM721347:PMN721347 PWI721347:PWJ721347 QGE721347:QGF721347 QQA721347:QQB721347 QZW721347:QZX721347 RJS721347:RJT721347 RTO721347:RTP721347 SDK721347:SDL721347 SNG721347:SNH721347 SXC721347:SXD721347 TGY721347:TGZ721347 TQU721347:TQV721347 UAQ721347:UAR721347 UKM721347:UKN721347 UUI721347:UUJ721347 VEE721347:VEF721347 VOA721347:VOB721347 VXW721347:VXX721347 WHS721347:WHT721347 WRO721347:WRP721347 FC786883:FD786883 OY786883:OZ786883 YU786883:YV786883 AIQ786883:AIR786883 ASM786883:ASN786883 BCI786883:BCJ786883 BME786883:BMF786883 BWA786883:BWB786883 CFW786883:CFX786883 CPS786883:CPT786883 CZO786883:CZP786883 DJK786883:DJL786883 DTG786883:DTH786883 EDC786883:EDD786883 EMY786883:EMZ786883 EWU786883:EWV786883 FGQ786883:FGR786883 FQM786883:FQN786883 GAI786883:GAJ786883 GKE786883:GKF786883 GUA786883:GUB786883 HDW786883:HDX786883 HNS786883:HNT786883 HXO786883:HXP786883 IHK786883:IHL786883 IRG786883:IRH786883 JBC786883:JBD786883 JKY786883:JKZ786883 JUU786883:JUV786883 KEQ786883:KER786883 KOM786883:KON786883 KYI786883:KYJ786883 LIE786883:LIF786883 LSA786883:LSB786883 MBW786883:MBX786883 MLS786883:MLT786883 MVO786883:MVP786883 NFK786883:NFL786883 NPG786883:NPH786883 NZC786883:NZD786883 OIY786883:OIZ786883 OSU786883:OSV786883 PCQ786883:PCR786883 PMM786883:PMN786883 PWI786883:PWJ786883 QGE786883:QGF786883 QQA786883:QQB786883 QZW786883:QZX786883 RJS786883:RJT786883 RTO786883:RTP786883 SDK786883:SDL786883 SNG786883:SNH786883 SXC786883:SXD786883 TGY786883:TGZ786883 TQU786883:TQV786883 UAQ786883:UAR786883 UKM786883:UKN786883 UUI786883:UUJ786883 VEE786883:VEF786883 VOA786883:VOB786883 VXW786883:VXX786883 WHS786883:WHT786883 WRO786883:WRP786883 FC852419:FD852419 OY852419:OZ852419 YU852419:YV852419 AIQ852419:AIR852419 ASM852419:ASN852419 BCI852419:BCJ852419 BME852419:BMF852419 BWA852419:BWB852419 CFW852419:CFX852419 CPS852419:CPT852419 CZO852419:CZP852419 DJK852419:DJL852419 DTG852419:DTH852419 EDC852419:EDD852419 EMY852419:EMZ852419 EWU852419:EWV852419 FGQ852419:FGR852419 FQM852419:FQN852419 GAI852419:GAJ852419 GKE852419:GKF852419 GUA852419:GUB852419 HDW852419:HDX852419 HNS852419:HNT852419 HXO852419:HXP852419 IHK852419:IHL852419 IRG852419:IRH852419 JBC852419:JBD852419 JKY852419:JKZ852419 JUU852419:JUV852419 KEQ852419:KER852419 KOM852419:KON852419 KYI852419:KYJ852419 LIE852419:LIF852419 LSA852419:LSB852419 MBW852419:MBX852419 MLS852419:MLT852419 MVO852419:MVP852419 NFK852419:NFL852419 NPG852419:NPH852419 NZC852419:NZD852419 OIY852419:OIZ852419 OSU852419:OSV852419 PCQ852419:PCR852419 PMM852419:PMN852419 PWI852419:PWJ852419 QGE852419:QGF852419 QQA852419:QQB852419 QZW852419:QZX852419 RJS852419:RJT852419 RTO852419:RTP852419 SDK852419:SDL852419 SNG852419:SNH852419 SXC852419:SXD852419 TGY852419:TGZ852419 TQU852419:TQV852419 UAQ852419:UAR852419 UKM852419:UKN852419 UUI852419:UUJ852419 VEE852419:VEF852419 VOA852419:VOB852419 VXW852419:VXX852419 WHS852419:WHT852419 WRO852419:WRP852419 FC917955:FD917955 OY917955:OZ917955 YU917955:YV917955 AIQ917955:AIR917955 ASM917955:ASN917955 BCI917955:BCJ917955 BME917955:BMF917955 BWA917955:BWB917955 CFW917955:CFX917955 CPS917955:CPT917955 CZO917955:CZP917955 DJK917955:DJL917955 DTG917955:DTH917955 EDC917955:EDD917955 EMY917955:EMZ917955 EWU917955:EWV917955 FGQ917955:FGR917955 FQM917955:FQN917955 GAI917955:GAJ917955 GKE917955:GKF917955 GUA917955:GUB917955 HDW917955:HDX917955 HNS917955:HNT917955 HXO917955:HXP917955 IHK917955:IHL917955 IRG917955:IRH917955 JBC917955:JBD917955 JKY917955:JKZ917955 JUU917955:JUV917955 KEQ917955:KER917955 KOM917955:KON917955 KYI917955:KYJ917955 LIE917955:LIF917955 LSA917955:LSB917955 MBW917955:MBX917955 MLS917955:MLT917955 MVO917955:MVP917955 NFK917955:NFL917955 NPG917955:NPH917955 NZC917955:NZD917955 OIY917955:OIZ917955 OSU917955:OSV917955 PCQ917955:PCR917955 PMM917955:PMN917955 PWI917955:PWJ917955 QGE917955:QGF917955 QQA917955:QQB917955 QZW917955:QZX917955 RJS917955:RJT917955 RTO917955:RTP917955 SDK917955:SDL917955 SNG917955:SNH917955 SXC917955:SXD917955 TGY917955:TGZ917955 TQU917955:TQV917955 UAQ917955:UAR917955 UKM917955:UKN917955 UUI917955:UUJ917955 VEE917955:VEF917955 VOA917955:VOB917955 VXW917955:VXX917955 WHS917955:WHT917955 WRO917955:WRP917955 FC983491:FD983491 OY983491:OZ983491 YU983491:YV983491 AIQ983491:AIR983491 ASM983491:ASN983491 BCI983491:BCJ983491 BME983491:BMF983491 BWA983491:BWB983491 CFW983491:CFX983491 CPS983491:CPT983491 CZO983491:CZP983491 DJK983491:DJL983491 DTG983491:DTH983491 EDC983491:EDD983491 EMY983491:EMZ983491 EWU983491:EWV983491 FGQ983491:FGR983491 FQM983491:FQN983491 GAI983491:GAJ983491 GKE983491:GKF983491 GUA983491:GUB983491 HDW983491:HDX983491 HNS983491:HNT983491 HXO983491:HXP983491 IHK983491:IHL983491 IRG983491:IRH983491 JBC983491:JBD983491 JKY983491:JKZ983491 JUU983491:JUV983491 KEQ983491:KER983491 KOM983491:KON983491 KYI983491:KYJ983491 LIE983491:LIF983491 LSA983491:LSB983491 MBW983491:MBX983491 MLS983491:MLT983491 MVO983491:MVP983491 NFK983491:NFL983491 NPG983491:NPH983491 NZC983491:NZD983491 OIY983491:OIZ983491 OSU983491:OSV983491 PCQ983491:PCR983491 PMM983491:PMN983491 PWI983491:PWJ983491 QGE983491:QGF983491 QQA983491:QQB983491 QZW983491:QZX983491 RJS983491:RJT983491 RTO983491:RTP983491 SDK983491:SDL983491 SNG983491:SNH983491 SXC983491:SXD983491 TGY983491:TGZ983491 TQU983491:TQV983491 UAQ983491:UAR983491 UKM983491:UKN983491 UUI983491:UUJ983491 VEE983491:VEF983491 VOA983491:VOB983491 VXW983491:VXX983491 WHS983491:WHT983491 WRO983491:WRP983491 FB450:FD450 OX450:OZ450 YT450:YV450 AIP450:AIR450 ASL450:ASN450 BCH450:BCJ450 BMD450:BMF450 BVZ450:BWB450 CFV450:CFX450 CPR450:CPT450 CZN450:CZP450 DJJ450:DJL450 DTF450:DTH450 EDB450:EDD450 EMX450:EMZ450 EWT450:EWV450 FGP450:FGR450 FQL450:FQN450 GAH450:GAJ450 GKD450:GKF450 GTZ450:GUB450 HDV450:HDX450 HNR450:HNT450 HXN450:HXP450 IHJ450:IHL450 IRF450:IRH450 JBB450:JBD450 JKX450:JKZ450 JUT450:JUV450 KEP450:KER450 KOL450:KON450 KYH450:KYJ450 LID450:LIF450 LRZ450:LSB450 MBV450:MBX450 MLR450:MLT450 MVN450:MVP450 NFJ450:NFL450 NPF450:NPH450 NZB450:NZD450 OIX450:OIZ450 OST450:OSV450 PCP450:PCR450 PML450:PMN450 PWH450:PWJ450 QGD450:QGF450 QPZ450:QQB450 QZV450:QZX450 RJR450:RJT450 RTN450:RTP450 SDJ450:SDL450 SNF450:SNH450 SXB450:SXD450 TGX450:TGZ450 TQT450:TQV450 UAP450:UAR450 UKL450:UKN450 UUH450:UUJ450 VED450:VEF450 VNZ450:VOB450 VXV450:VXX450 WHR450:WHT450 WRN450:WRP450 FB65986:FD65986 OX65986:OZ65986 YT65986:YV65986 AIP65986:AIR65986 ASL65986:ASN65986 BCH65986:BCJ65986 BMD65986:BMF65986 BVZ65986:BWB65986 CFV65986:CFX65986 CPR65986:CPT65986 CZN65986:CZP65986 DJJ65986:DJL65986 DTF65986:DTH65986 EDB65986:EDD65986 EMX65986:EMZ65986 EWT65986:EWV65986 FGP65986:FGR65986 FQL65986:FQN65986 GAH65986:GAJ65986 GKD65986:GKF65986 GTZ65986:GUB65986 HDV65986:HDX65986 HNR65986:HNT65986 HXN65986:HXP65986 IHJ65986:IHL65986 IRF65986:IRH65986 JBB65986:JBD65986 JKX65986:JKZ65986 JUT65986:JUV65986 KEP65986:KER65986 KOL65986:KON65986 KYH65986:KYJ65986 LID65986:LIF65986 LRZ65986:LSB65986 MBV65986:MBX65986 MLR65986:MLT65986 MVN65986:MVP65986 NFJ65986:NFL65986 NPF65986:NPH65986 NZB65986:NZD65986 OIX65986:OIZ65986 OST65986:OSV65986 PCP65986:PCR65986 PML65986:PMN65986 PWH65986:PWJ65986 QGD65986:QGF65986 QPZ65986:QQB65986 QZV65986:QZX65986 RJR65986:RJT65986 RTN65986:RTP65986 SDJ65986:SDL65986 SNF65986:SNH65986 SXB65986:SXD65986 TGX65986:TGZ65986 TQT65986:TQV65986 UAP65986:UAR65986 UKL65986:UKN65986 UUH65986:UUJ65986 VED65986:VEF65986 VNZ65986:VOB65986 VXV65986:VXX65986 WHR65986:WHT65986 WRN65986:WRP65986 FB131522:FD131522 OX131522:OZ131522 YT131522:YV131522 AIP131522:AIR131522 ASL131522:ASN131522 BCH131522:BCJ131522 BMD131522:BMF131522 BVZ131522:BWB131522 CFV131522:CFX131522 CPR131522:CPT131522 CZN131522:CZP131522 DJJ131522:DJL131522 DTF131522:DTH131522 EDB131522:EDD131522 EMX131522:EMZ131522 EWT131522:EWV131522 FGP131522:FGR131522 FQL131522:FQN131522 GAH131522:GAJ131522 GKD131522:GKF131522 GTZ131522:GUB131522 HDV131522:HDX131522 HNR131522:HNT131522 HXN131522:HXP131522 IHJ131522:IHL131522 IRF131522:IRH131522 JBB131522:JBD131522 JKX131522:JKZ131522 JUT131522:JUV131522 KEP131522:KER131522 KOL131522:KON131522 KYH131522:KYJ131522 LID131522:LIF131522 LRZ131522:LSB131522 MBV131522:MBX131522 MLR131522:MLT131522 MVN131522:MVP131522 NFJ131522:NFL131522 NPF131522:NPH131522 NZB131522:NZD131522 OIX131522:OIZ131522 OST131522:OSV131522 PCP131522:PCR131522 PML131522:PMN131522 PWH131522:PWJ131522 QGD131522:QGF131522 QPZ131522:QQB131522 QZV131522:QZX131522 RJR131522:RJT131522 RTN131522:RTP131522 SDJ131522:SDL131522 SNF131522:SNH131522 SXB131522:SXD131522 TGX131522:TGZ131522 TQT131522:TQV131522 UAP131522:UAR131522 UKL131522:UKN131522 UUH131522:UUJ131522 VED131522:VEF131522 VNZ131522:VOB131522 VXV131522:VXX131522 WHR131522:WHT131522 WRN131522:WRP131522 FB197058:FD197058 OX197058:OZ197058 YT197058:YV197058 AIP197058:AIR197058 ASL197058:ASN197058 BCH197058:BCJ197058 BMD197058:BMF197058 BVZ197058:BWB197058 CFV197058:CFX197058 CPR197058:CPT197058 CZN197058:CZP197058 DJJ197058:DJL197058 DTF197058:DTH197058 EDB197058:EDD197058 EMX197058:EMZ197058 EWT197058:EWV197058 FGP197058:FGR197058 FQL197058:FQN197058 GAH197058:GAJ197058 GKD197058:GKF197058 GTZ197058:GUB197058 HDV197058:HDX197058 HNR197058:HNT197058 HXN197058:HXP197058 IHJ197058:IHL197058 IRF197058:IRH197058 JBB197058:JBD197058 JKX197058:JKZ197058 JUT197058:JUV197058 KEP197058:KER197058 KOL197058:KON197058 KYH197058:KYJ197058 LID197058:LIF197058 LRZ197058:LSB197058 MBV197058:MBX197058 MLR197058:MLT197058 MVN197058:MVP197058 NFJ197058:NFL197058 NPF197058:NPH197058 NZB197058:NZD197058 OIX197058:OIZ197058 OST197058:OSV197058 PCP197058:PCR197058 PML197058:PMN197058 PWH197058:PWJ197058 QGD197058:QGF197058 QPZ197058:QQB197058 QZV197058:QZX197058 RJR197058:RJT197058 RTN197058:RTP197058 SDJ197058:SDL197058 SNF197058:SNH197058 SXB197058:SXD197058 TGX197058:TGZ197058 TQT197058:TQV197058 UAP197058:UAR197058 UKL197058:UKN197058 UUH197058:UUJ197058 VED197058:VEF197058 VNZ197058:VOB197058 VXV197058:VXX197058 WHR197058:WHT197058 WRN197058:WRP197058 FB262594:FD262594 OX262594:OZ262594 YT262594:YV262594 AIP262594:AIR262594 ASL262594:ASN262594 BCH262594:BCJ262594 BMD262594:BMF262594 BVZ262594:BWB262594 CFV262594:CFX262594 CPR262594:CPT262594 CZN262594:CZP262594 DJJ262594:DJL262594 DTF262594:DTH262594 EDB262594:EDD262594 EMX262594:EMZ262594 EWT262594:EWV262594 FGP262594:FGR262594 FQL262594:FQN262594 GAH262594:GAJ262594 GKD262594:GKF262594 GTZ262594:GUB262594 HDV262594:HDX262594 HNR262594:HNT262594 HXN262594:HXP262594 IHJ262594:IHL262594 IRF262594:IRH262594 JBB262594:JBD262594 JKX262594:JKZ262594 JUT262594:JUV262594 KEP262594:KER262594 KOL262594:KON262594 KYH262594:KYJ262594 LID262594:LIF262594 LRZ262594:LSB262594 MBV262594:MBX262594 MLR262594:MLT262594 MVN262594:MVP262594 NFJ262594:NFL262594 NPF262594:NPH262594 NZB262594:NZD262594 OIX262594:OIZ262594 OST262594:OSV262594 PCP262594:PCR262594 PML262594:PMN262594 PWH262594:PWJ262594 QGD262594:QGF262594 QPZ262594:QQB262594 QZV262594:QZX262594 RJR262594:RJT262594 RTN262594:RTP262594 SDJ262594:SDL262594 SNF262594:SNH262594 SXB262594:SXD262594 TGX262594:TGZ262594 TQT262594:TQV262594 UAP262594:UAR262594 UKL262594:UKN262594 UUH262594:UUJ262594 VED262594:VEF262594 VNZ262594:VOB262594 VXV262594:VXX262594 WHR262594:WHT262594 WRN262594:WRP262594 FB328130:FD328130 OX328130:OZ328130 YT328130:YV328130 AIP328130:AIR328130 ASL328130:ASN328130 BCH328130:BCJ328130 BMD328130:BMF328130 BVZ328130:BWB328130 CFV328130:CFX328130 CPR328130:CPT328130 CZN328130:CZP328130 DJJ328130:DJL328130 DTF328130:DTH328130 EDB328130:EDD328130 EMX328130:EMZ328130 EWT328130:EWV328130 FGP328130:FGR328130 FQL328130:FQN328130 GAH328130:GAJ328130 GKD328130:GKF328130 GTZ328130:GUB328130 HDV328130:HDX328130 HNR328130:HNT328130 HXN328130:HXP328130 IHJ328130:IHL328130 IRF328130:IRH328130 JBB328130:JBD328130 JKX328130:JKZ328130 JUT328130:JUV328130 KEP328130:KER328130 KOL328130:KON328130 KYH328130:KYJ328130 LID328130:LIF328130 LRZ328130:LSB328130 MBV328130:MBX328130 MLR328130:MLT328130 MVN328130:MVP328130 NFJ328130:NFL328130 NPF328130:NPH328130 NZB328130:NZD328130 OIX328130:OIZ328130 OST328130:OSV328130 PCP328130:PCR328130 PML328130:PMN328130 PWH328130:PWJ328130 QGD328130:QGF328130 QPZ328130:QQB328130 QZV328130:QZX328130 RJR328130:RJT328130 RTN328130:RTP328130 SDJ328130:SDL328130 SNF328130:SNH328130 SXB328130:SXD328130 TGX328130:TGZ328130 TQT328130:TQV328130 UAP328130:UAR328130 UKL328130:UKN328130 UUH328130:UUJ328130 VED328130:VEF328130 VNZ328130:VOB328130 VXV328130:VXX328130 WHR328130:WHT328130 WRN328130:WRP328130 FB393666:FD393666 OX393666:OZ393666 YT393666:YV393666 AIP393666:AIR393666 ASL393666:ASN393666 BCH393666:BCJ393666 BMD393666:BMF393666 BVZ393666:BWB393666 CFV393666:CFX393666 CPR393666:CPT393666 CZN393666:CZP393666 DJJ393666:DJL393666 DTF393666:DTH393666 EDB393666:EDD393666 EMX393666:EMZ393666 EWT393666:EWV393666 FGP393666:FGR393666 FQL393666:FQN393666 GAH393666:GAJ393666 GKD393666:GKF393666 GTZ393666:GUB393666 HDV393666:HDX393666 HNR393666:HNT393666 HXN393666:HXP393666 IHJ393666:IHL393666 IRF393666:IRH393666 JBB393666:JBD393666 JKX393666:JKZ393666 JUT393666:JUV393666 KEP393666:KER393666 KOL393666:KON393666 KYH393666:KYJ393666 LID393666:LIF393666 LRZ393666:LSB393666 MBV393666:MBX393666 MLR393666:MLT393666 MVN393666:MVP393666 NFJ393666:NFL393666 NPF393666:NPH393666 NZB393666:NZD393666 OIX393666:OIZ393666 OST393666:OSV393666 PCP393666:PCR393666 PML393666:PMN393666 PWH393666:PWJ393666 QGD393666:QGF393666 QPZ393666:QQB393666 QZV393666:QZX393666 RJR393666:RJT393666 RTN393666:RTP393666 SDJ393666:SDL393666 SNF393666:SNH393666 SXB393666:SXD393666 TGX393666:TGZ393666 TQT393666:TQV393666 UAP393666:UAR393666 UKL393666:UKN393666 UUH393666:UUJ393666 VED393666:VEF393666 VNZ393666:VOB393666 VXV393666:VXX393666 WHR393666:WHT393666 WRN393666:WRP393666 FB459202:FD459202 OX459202:OZ459202 YT459202:YV459202 AIP459202:AIR459202 ASL459202:ASN459202 BCH459202:BCJ459202 BMD459202:BMF459202 BVZ459202:BWB459202 CFV459202:CFX459202 CPR459202:CPT459202 CZN459202:CZP459202 DJJ459202:DJL459202 DTF459202:DTH459202 EDB459202:EDD459202 EMX459202:EMZ459202 EWT459202:EWV459202 FGP459202:FGR459202 FQL459202:FQN459202 GAH459202:GAJ459202 GKD459202:GKF459202 GTZ459202:GUB459202 HDV459202:HDX459202 HNR459202:HNT459202 HXN459202:HXP459202 IHJ459202:IHL459202 IRF459202:IRH459202 JBB459202:JBD459202 JKX459202:JKZ459202 JUT459202:JUV459202 KEP459202:KER459202 KOL459202:KON459202 KYH459202:KYJ459202 LID459202:LIF459202 LRZ459202:LSB459202 MBV459202:MBX459202 MLR459202:MLT459202 MVN459202:MVP459202 NFJ459202:NFL459202 NPF459202:NPH459202 NZB459202:NZD459202 OIX459202:OIZ459202 OST459202:OSV459202 PCP459202:PCR459202 PML459202:PMN459202 PWH459202:PWJ459202 QGD459202:QGF459202 QPZ459202:QQB459202 QZV459202:QZX459202 RJR459202:RJT459202 RTN459202:RTP459202 SDJ459202:SDL459202 SNF459202:SNH459202 SXB459202:SXD459202 TGX459202:TGZ459202 TQT459202:TQV459202 UAP459202:UAR459202 UKL459202:UKN459202 UUH459202:UUJ459202 VED459202:VEF459202 VNZ459202:VOB459202 VXV459202:VXX459202 WHR459202:WHT459202 WRN459202:WRP459202 FB524738:FD524738 OX524738:OZ524738 YT524738:YV524738 AIP524738:AIR524738 ASL524738:ASN524738 BCH524738:BCJ524738 BMD524738:BMF524738 BVZ524738:BWB524738 CFV524738:CFX524738 CPR524738:CPT524738 CZN524738:CZP524738 DJJ524738:DJL524738 DTF524738:DTH524738 EDB524738:EDD524738 EMX524738:EMZ524738 EWT524738:EWV524738 FGP524738:FGR524738 FQL524738:FQN524738 GAH524738:GAJ524738 GKD524738:GKF524738 GTZ524738:GUB524738 HDV524738:HDX524738 HNR524738:HNT524738 HXN524738:HXP524738 IHJ524738:IHL524738 IRF524738:IRH524738 JBB524738:JBD524738 JKX524738:JKZ524738 JUT524738:JUV524738 KEP524738:KER524738 KOL524738:KON524738 KYH524738:KYJ524738 LID524738:LIF524738 LRZ524738:LSB524738 MBV524738:MBX524738 MLR524738:MLT524738 MVN524738:MVP524738 NFJ524738:NFL524738 NPF524738:NPH524738 NZB524738:NZD524738 OIX524738:OIZ524738 OST524738:OSV524738 PCP524738:PCR524738 PML524738:PMN524738 PWH524738:PWJ524738 QGD524738:QGF524738 QPZ524738:QQB524738 QZV524738:QZX524738 RJR524738:RJT524738 RTN524738:RTP524738 SDJ524738:SDL524738 SNF524738:SNH524738 SXB524738:SXD524738 TGX524738:TGZ524738 TQT524738:TQV524738 UAP524738:UAR524738 UKL524738:UKN524738 UUH524738:UUJ524738 VED524738:VEF524738 VNZ524738:VOB524738 VXV524738:VXX524738 WHR524738:WHT524738 WRN524738:WRP524738 FB590274:FD590274 OX590274:OZ590274 YT590274:YV590274 AIP590274:AIR590274 ASL590274:ASN590274 BCH590274:BCJ590274 BMD590274:BMF590274 BVZ590274:BWB590274 CFV590274:CFX590274 CPR590274:CPT590274 CZN590274:CZP590274 DJJ590274:DJL590274 DTF590274:DTH590274 EDB590274:EDD590274 EMX590274:EMZ590274 EWT590274:EWV590274 FGP590274:FGR590274 FQL590274:FQN590274 GAH590274:GAJ590274 GKD590274:GKF590274 GTZ590274:GUB590274 HDV590274:HDX590274 HNR590274:HNT590274 HXN590274:HXP590274 IHJ590274:IHL590274 IRF590274:IRH590274 JBB590274:JBD590274 JKX590274:JKZ590274 JUT590274:JUV590274 KEP590274:KER590274 KOL590274:KON590274 KYH590274:KYJ590274 LID590274:LIF590274 LRZ590274:LSB590274 MBV590274:MBX590274 MLR590274:MLT590274 MVN590274:MVP590274 NFJ590274:NFL590274 NPF590274:NPH590274 NZB590274:NZD590274 OIX590274:OIZ590274 OST590274:OSV590274 PCP590274:PCR590274 PML590274:PMN590274 PWH590274:PWJ590274 QGD590274:QGF590274 QPZ590274:QQB590274 QZV590274:QZX590274 RJR590274:RJT590274 RTN590274:RTP590274 SDJ590274:SDL590274 SNF590274:SNH590274 SXB590274:SXD590274 TGX590274:TGZ590274 TQT590274:TQV590274 UAP590274:UAR590274 UKL590274:UKN590274 UUH590274:UUJ590274 VED590274:VEF590274 VNZ590274:VOB590274 VXV590274:VXX590274 WHR590274:WHT590274 WRN590274:WRP590274 FB655810:FD655810 OX655810:OZ655810 YT655810:YV655810 AIP655810:AIR655810 ASL655810:ASN655810 BCH655810:BCJ655810 BMD655810:BMF655810 BVZ655810:BWB655810 CFV655810:CFX655810 CPR655810:CPT655810 CZN655810:CZP655810 DJJ655810:DJL655810 DTF655810:DTH655810 EDB655810:EDD655810 EMX655810:EMZ655810 EWT655810:EWV655810 FGP655810:FGR655810 FQL655810:FQN655810 GAH655810:GAJ655810 GKD655810:GKF655810 GTZ655810:GUB655810 HDV655810:HDX655810 HNR655810:HNT655810 HXN655810:HXP655810 IHJ655810:IHL655810 IRF655810:IRH655810 JBB655810:JBD655810 JKX655810:JKZ655810 JUT655810:JUV655810 KEP655810:KER655810 KOL655810:KON655810 KYH655810:KYJ655810 LID655810:LIF655810 LRZ655810:LSB655810 MBV655810:MBX655810 MLR655810:MLT655810 MVN655810:MVP655810 NFJ655810:NFL655810 NPF655810:NPH655810 NZB655810:NZD655810 OIX655810:OIZ655810 OST655810:OSV655810 PCP655810:PCR655810 PML655810:PMN655810 PWH655810:PWJ655810 QGD655810:QGF655810 QPZ655810:QQB655810 QZV655810:QZX655810 RJR655810:RJT655810 RTN655810:RTP655810 SDJ655810:SDL655810 SNF655810:SNH655810 SXB655810:SXD655810 TGX655810:TGZ655810 TQT655810:TQV655810 UAP655810:UAR655810 UKL655810:UKN655810 UUH655810:UUJ655810 VED655810:VEF655810 VNZ655810:VOB655810 VXV655810:VXX655810 WHR655810:WHT655810 WRN655810:WRP655810 FB721346:FD721346 OX721346:OZ721346 YT721346:YV721346 AIP721346:AIR721346 ASL721346:ASN721346 BCH721346:BCJ721346 BMD721346:BMF721346 BVZ721346:BWB721346 CFV721346:CFX721346 CPR721346:CPT721346 CZN721346:CZP721346 DJJ721346:DJL721346 DTF721346:DTH721346 EDB721346:EDD721346 EMX721346:EMZ721346 EWT721346:EWV721346 FGP721346:FGR721346 FQL721346:FQN721346 GAH721346:GAJ721346 GKD721346:GKF721346 GTZ721346:GUB721346 HDV721346:HDX721346 HNR721346:HNT721346 HXN721346:HXP721346 IHJ721346:IHL721346 IRF721346:IRH721346 JBB721346:JBD721346 JKX721346:JKZ721346 JUT721346:JUV721346 KEP721346:KER721346 KOL721346:KON721346 KYH721346:KYJ721346 LID721346:LIF721346 LRZ721346:LSB721346 MBV721346:MBX721346 MLR721346:MLT721346 MVN721346:MVP721346 NFJ721346:NFL721346 NPF721346:NPH721346 NZB721346:NZD721346 OIX721346:OIZ721346 OST721346:OSV721346 PCP721346:PCR721346 PML721346:PMN721346 PWH721346:PWJ721346 QGD721346:QGF721346 QPZ721346:QQB721346 QZV721346:QZX721346 RJR721346:RJT721346 RTN721346:RTP721346 SDJ721346:SDL721346 SNF721346:SNH721346 SXB721346:SXD721346 TGX721346:TGZ721346 TQT721346:TQV721346 UAP721346:UAR721346 UKL721346:UKN721346 UUH721346:UUJ721346 VED721346:VEF721346 VNZ721346:VOB721346 VXV721346:VXX721346 WHR721346:WHT721346 WRN721346:WRP721346 FB786882:FD786882 OX786882:OZ786882 YT786882:YV786882 AIP786882:AIR786882 ASL786882:ASN786882 BCH786882:BCJ786882 BMD786882:BMF786882 BVZ786882:BWB786882 CFV786882:CFX786882 CPR786882:CPT786882 CZN786882:CZP786882 DJJ786882:DJL786882 DTF786882:DTH786882 EDB786882:EDD786882 EMX786882:EMZ786882 EWT786882:EWV786882 FGP786882:FGR786882 FQL786882:FQN786882 GAH786882:GAJ786882 GKD786882:GKF786882 GTZ786882:GUB786882 HDV786882:HDX786882 HNR786882:HNT786882 HXN786882:HXP786882 IHJ786882:IHL786882 IRF786882:IRH786882 JBB786882:JBD786882 JKX786882:JKZ786882 JUT786882:JUV786882 KEP786882:KER786882 KOL786882:KON786882 KYH786882:KYJ786882 LID786882:LIF786882 LRZ786882:LSB786882 MBV786882:MBX786882 MLR786882:MLT786882 MVN786882:MVP786882 NFJ786882:NFL786882 NPF786882:NPH786882 NZB786882:NZD786882 OIX786882:OIZ786882 OST786882:OSV786882 PCP786882:PCR786882 PML786882:PMN786882 PWH786882:PWJ786882 QGD786882:QGF786882 QPZ786882:QQB786882 QZV786882:QZX786882 RJR786882:RJT786882 RTN786882:RTP786882 SDJ786882:SDL786882 SNF786882:SNH786882 SXB786882:SXD786882 TGX786882:TGZ786882 TQT786882:TQV786882 UAP786882:UAR786882 UKL786882:UKN786882 UUH786882:UUJ786882 VED786882:VEF786882 VNZ786882:VOB786882 VXV786882:VXX786882 WHR786882:WHT786882 WRN786882:WRP786882 FB852418:FD852418 OX852418:OZ852418 YT852418:YV852418 AIP852418:AIR852418 ASL852418:ASN852418 BCH852418:BCJ852418 BMD852418:BMF852418 BVZ852418:BWB852418 CFV852418:CFX852418 CPR852418:CPT852418 CZN852418:CZP852418 DJJ852418:DJL852418 DTF852418:DTH852418 EDB852418:EDD852418 EMX852418:EMZ852418 EWT852418:EWV852418 FGP852418:FGR852418 FQL852418:FQN852418 GAH852418:GAJ852418 GKD852418:GKF852418 GTZ852418:GUB852418 HDV852418:HDX852418 HNR852418:HNT852418 HXN852418:HXP852418 IHJ852418:IHL852418 IRF852418:IRH852418 JBB852418:JBD852418 JKX852418:JKZ852418 JUT852418:JUV852418 KEP852418:KER852418 KOL852418:KON852418 KYH852418:KYJ852418 LID852418:LIF852418 LRZ852418:LSB852418 MBV852418:MBX852418 MLR852418:MLT852418 MVN852418:MVP852418 NFJ852418:NFL852418 NPF852418:NPH852418 NZB852418:NZD852418 OIX852418:OIZ852418 OST852418:OSV852418 PCP852418:PCR852418 PML852418:PMN852418 PWH852418:PWJ852418 QGD852418:QGF852418 QPZ852418:QQB852418 QZV852418:QZX852418 RJR852418:RJT852418 RTN852418:RTP852418 SDJ852418:SDL852418 SNF852418:SNH852418 SXB852418:SXD852418 TGX852418:TGZ852418 TQT852418:TQV852418 UAP852418:UAR852418 UKL852418:UKN852418 UUH852418:UUJ852418 VED852418:VEF852418 VNZ852418:VOB852418 VXV852418:VXX852418 WHR852418:WHT852418 WRN852418:WRP852418 FB917954:FD917954 OX917954:OZ917954 YT917954:YV917954 AIP917954:AIR917954 ASL917954:ASN917954 BCH917954:BCJ917954 BMD917954:BMF917954 BVZ917954:BWB917954 CFV917954:CFX917954 CPR917954:CPT917954 CZN917954:CZP917954 DJJ917954:DJL917954 DTF917954:DTH917954 EDB917954:EDD917954 EMX917954:EMZ917954 EWT917954:EWV917954 FGP917954:FGR917954 FQL917954:FQN917954 GAH917954:GAJ917954 GKD917954:GKF917954 GTZ917954:GUB917954 HDV917954:HDX917954 HNR917954:HNT917954 HXN917954:HXP917954 IHJ917954:IHL917954 IRF917954:IRH917954 JBB917954:JBD917954 JKX917954:JKZ917954 JUT917954:JUV917954 KEP917954:KER917954 KOL917954:KON917954 KYH917954:KYJ917954 LID917954:LIF917954 LRZ917954:LSB917954 MBV917954:MBX917954 MLR917954:MLT917954 MVN917954:MVP917954 NFJ917954:NFL917954 NPF917954:NPH917954 NZB917954:NZD917954 OIX917954:OIZ917954 OST917954:OSV917954 PCP917954:PCR917954 PML917954:PMN917954 PWH917954:PWJ917954 QGD917954:QGF917954 QPZ917954:QQB917954 QZV917954:QZX917954 RJR917954:RJT917954 RTN917954:RTP917954 SDJ917954:SDL917954 SNF917954:SNH917954 SXB917954:SXD917954 TGX917954:TGZ917954 TQT917954:TQV917954 UAP917954:UAR917954 UKL917954:UKN917954 UUH917954:UUJ917954 VED917954:VEF917954 VNZ917954:VOB917954 VXV917954:VXX917954 WHR917954:WHT917954 WRN917954:WRP917954 FB983490:FD983490 OX983490:OZ983490 YT983490:YV983490 AIP983490:AIR983490 ASL983490:ASN983490 BCH983490:BCJ983490 BMD983490:BMF983490 BVZ983490:BWB983490 CFV983490:CFX983490 CPR983490:CPT983490 CZN983490:CZP983490 DJJ983490:DJL983490 DTF983490:DTH983490 EDB983490:EDD983490 EMX983490:EMZ983490 EWT983490:EWV983490 FGP983490:FGR983490 FQL983490:FQN983490 GAH983490:GAJ983490 GKD983490:GKF983490 GTZ983490:GUB983490 HDV983490:HDX983490 HNR983490:HNT983490 HXN983490:HXP983490 IHJ983490:IHL983490 IRF983490:IRH983490 JBB983490:JBD983490 JKX983490:JKZ983490 JUT983490:JUV983490 KEP983490:KER983490 KOL983490:KON983490 KYH983490:KYJ983490 LID983490:LIF983490 LRZ983490:LSB983490 MBV983490:MBX983490 MLR983490:MLT983490 MVN983490:MVP983490 NFJ983490:NFL983490 NPF983490:NPH983490 NZB983490:NZD983490 OIX983490:OIZ983490 OST983490:OSV983490 PCP983490:PCR983490 PML983490:PMN983490 PWH983490:PWJ983490 QGD983490:QGF983490 QPZ983490:QQB983490 QZV983490:QZX983490 RJR983490:RJT983490 RTN983490:RTP983490 SDJ983490:SDL983490 SNF983490:SNH983490 SXB983490:SXD983490 TGX983490:TGZ983490 TQT983490:TQV983490 UAP983490:UAR983490 UKL983490:UKN983490 UUH983490:UUJ983490 VED983490:VEF983490 VNZ983490:VOB983490 VXV983490:VXX983490 WHR983490:WHT983490 WRN983490:WRP983490 WRO981666:WRP983489 FC64162:FD65985 OY64162:OZ65985 YU64162:YV65985 AIQ64162:AIR65985 ASM64162:ASN65985 BCI64162:BCJ65985 BME64162:BMF65985 BWA64162:BWB65985 CFW64162:CFX65985 CPS64162:CPT65985 CZO64162:CZP65985 DJK64162:DJL65985 DTG64162:DTH65985 EDC64162:EDD65985 EMY64162:EMZ65985 EWU64162:EWV65985 FGQ64162:FGR65985 FQM64162:FQN65985 GAI64162:GAJ65985 GKE64162:GKF65985 GUA64162:GUB65985 HDW64162:HDX65985 HNS64162:HNT65985 HXO64162:HXP65985 IHK64162:IHL65985 IRG64162:IRH65985 JBC64162:JBD65985 JKY64162:JKZ65985 JUU64162:JUV65985 KEQ64162:KER65985 KOM64162:KON65985 KYI64162:KYJ65985 LIE64162:LIF65985 LSA64162:LSB65985 MBW64162:MBX65985 MLS64162:MLT65985 MVO64162:MVP65985 NFK64162:NFL65985 NPG64162:NPH65985 NZC64162:NZD65985 OIY64162:OIZ65985 OSU64162:OSV65985 PCQ64162:PCR65985 PMM64162:PMN65985 PWI64162:PWJ65985 QGE64162:QGF65985 QQA64162:QQB65985 QZW64162:QZX65985 RJS64162:RJT65985 RTO64162:RTP65985 SDK64162:SDL65985 SNG64162:SNH65985 SXC64162:SXD65985 TGY64162:TGZ65985 TQU64162:TQV65985 UAQ64162:UAR65985 UKM64162:UKN65985 UUI64162:UUJ65985 VEE64162:VEF65985 VOA64162:VOB65985 VXW64162:VXX65985 WHS64162:WHT65985 WRO64162:WRP65985 FC129698:FD131521 OY129698:OZ131521 YU129698:YV131521 AIQ129698:AIR131521 ASM129698:ASN131521 BCI129698:BCJ131521 BME129698:BMF131521 BWA129698:BWB131521 CFW129698:CFX131521 CPS129698:CPT131521 CZO129698:CZP131521 DJK129698:DJL131521 DTG129698:DTH131521 EDC129698:EDD131521 EMY129698:EMZ131521 EWU129698:EWV131521 FGQ129698:FGR131521 FQM129698:FQN131521 GAI129698:GAJ131521 GKE129698:GKF131521 GUA129698:GUB131521 HDW129698:HDX131521 HNS129698:HNT131521 HXO129698:HXP131521 IHK129698:IHL131521 IRG129698:IRH131521 JBC129698:JBD131521 JKY129698:JKZ131521 JUU129698:JUV131521 KEQ129698:KER131521 KOM129698:KON131521 KYI129698:KYJ131521 LIE129698:LIF131521 LSA129698:LSB131521 MBW129698:MBX131521 MLS129698:MLT131521 MVO129698:MVP131521 NFK129698:NFL131521 NPG129698:NPH131521 NZC129698:NZD131521 OIY129698:OIZ131521 OSU129698:OSV131521 PCQ129698:PCR131521 PMM129698:PMN131521 PWI129698:PWJ131521 QGE129698:QGF131521 QQA129698:QQB131521 QZW129698:QZX131521 RJS129698:RJT131521 RTO129698:RTP131521 SDK129698:SDL131521 SNG129698:SNH131521 SXC129698:SXD131521 TGY129698:TGZ131521 TQU129698:TQV131521 UAQ129698:UAR131521 UKM129698:UKN131521 UUI129698:UUJ131521 VEE129698:VEF131521 VOA129698:VOB131521 VXW129698:VXX131521 WHS129698:WHT131521 WRO129698:WRP131521 FC195234:FD197057 OY195234:OZ197057 YU195234:YV197057 AIQ195234:AIR197057 ASM195234:ASN197057 BCI195234:BCJ197057 BME195234:BMF197057 BWA195234:BWB197057 CFW195234:CFX197057 CPS195234:CPT197057 CZO195234:CZP197057 DJK195234:DJL197057 DTG195234:DTH197057 EDC195234:EDD197057 EMY195234:EMZ197057 EWU195234:EWV197057 FGQ195234:FGR197057 FQM195234:FQN197057 GAI195234:GAJ197057 GKE195234:GKF197057 GUA195234:GUB197057 HDW195234:HDX197057 HNS195234:HNT197057 HXO195234:HXP197057 IHK195234:IHL197057 IRG195234:IRH197057 JBC195234:JBD197057 JKY195234:JKZ197057 JUU195234:JUV197057 KEQ195234:KER197057 KOM195234:KON197057 KYI195234:KYJ197057 LIE195234:LIF197057 LSA195234:LSB197057 MBW195234:MBX197057 MLS195234:MLT197057 MVO195234:MVP197057 NFK195234:NFL197057 NPG195234:NPH197057 NZC195234:NZD197057 OIY195234:OIZ197057 OSU195234:OSV197057 PCQ195234:PCR197057 PMM195234:PMN197057 PWI195234:PWJ197057 QGE195234:QGF197057 QQA195234:QQB197057 QZW195234:QZX197057 RJS195234:RJT197057 RTO195234:RTP197057 SDK195234:SDL197057 SNG195234:SNH197057 SXC195234:SXD197057 TGY195234:TGZ197057 TQU195234:TQV197057 UAQ195234:UAR197057 UKM195234:UKN197057 UUI195234:UUJ197057 VEE195234:VEF197057 VOA195234:VOB197057 VXW195234:VXX197057 WHS195234:WHT197057 WRO195234:WRP197057 FC260770:FD262593 OY260770:OZ262593 YU260770:YV262593 AIQ260770:AIR262593 ASM260770:ASN262593 BCI260770:BCJ262593 BME260770:BMF262593 BWA260770:BWB262593 CFW260770:CFX262593 CPS260770:CPT262593 CZO260770:CZP262593 DJK260770:DJL262593 DTG260770:DTH262593 EDC260770:EDD262593 EMY260770:EMZ262593 EWU260770:EWV262593 FGQ260770:FGR262593 FQM260770:FQN262593 GAI260770:GAJ262593 GKE260770:GKF262593 GUA260770:GUB262593 HDW260770:HDX262593 HNS260770:HNT262593 HXO260770:HXP262593 IHK260770:IHL262593 IRG260770:IRH262593 JBC260770:JBD262593 JKY260770:JKZ262593 JUU260770:JUV262593 KEQ260770:KER262593 KOM260770:KON262593 KYI260770:KYJ262593 LIE260770:LIF262593 LSA260770:LSB262593 MBW260770:MBX262593 MLS260770:MLT262593 MVO260770:MVP262593 NFK260770:NFL262593 NPG260770:NPH262593 NZC260770:NZD262593 OIY260770:OIZ262593 OSU260770:OSV262593 PCQ260770:PCR262593 PMM260770:PMN262593 PWI260770:PWJ262593 QGE260770:QGF262593 QQA260770:QQB262593 QZW260770:QZX262593 RJS260770:RJT262593 RTO260770:RTP262593 SDK260770:SDL262593 SNG260770:SNH262593 SXC260770:SXD262593 TGY260770:TGZ262593 TQU260770:TQV262593 UAQ260770:UAR262593 UKM260770:UKN262593 UUI260770:UUJ262593 VEE260770:VEF262593 VOA260770:VOB262593 VXW260770:VXX262593 WHS260770:WHT262593 WRO260770:WRP262593 FC326306:FD328129 OY326306:OZ328129 YU326306:YV328129 AIQ326306:AIR328129 ASM326306:ASN328129 BCI326306:BCJ328129 BME326306:BMF328129 BWA326306:BWB328129 CFW326306:CFX328129 CPS326306:CPT328129 CZO326306:CZP328129 DJK326306:DJL328129 DTG326306:DTH328129 EDC326306:EDD328129 EMY326306:EMZ328129 EWU326306:EWV328129 FGQ326306:FGR328129 FQM326306:FQN328129 GAI326306:GAJ328129 GKE326306:GKF328129 GUA326306:GUB328129 HDW326306:HDX328129 HNS326306:HNT328129 HXO326306:HXP328129 IHK326306:IHL328129 IRG326306:IRH328129 JBC326306:JBD328129 JKY326306:JKZ328129 JUU326306:JUV328129 KEQ326306:KER328129 KOM326306:KON328129 KYI326306:KYJ328129 LIE326306:LIF328129 LSA326306:LSB328129 MBW326306:MBX328129 MLS326306:MLT328129 MVO326306:MVP328129 NFK326306:NFL328129 NPG326306:NPH328129 NZC326306:NZD328129 OIY326306:OIZ328129 OSU326306:OSV328129 PCQ326306:PCR328129 PMM326306:PMN328129 PWI326306:PWJ328129 QGE326306:QGF328129 QQA326306:QQB328129 QZW326306:QZX328129 RJS326306:RJT328129 RTO326306:RTP328129 SDK326306:SDL328129 SNG326306:SNH328129 SXC326306:SXD328129 TGY326306:TGZ328129 TQU326306:TQV328129 UAQ326306:UAR328129 UKM326306:UKN328129 UUI326306:UUJ328129 VEE326306:VEF328129 VOA326306:VOB328129 VXW326306:VXX328129 WHS326306:WHT328129 WRO326306:WRP328129 FC391842:FD393665 OY391842:OZ393665 YU391842:YV393665 AIQ391842:AIR393665 ASM391842:ASN393665 BCI391842:BCJ393665 BME391842:BMF393665 BWA391842:BWB393665 CFW391842:CFX393665 CPS391842:CPT393665 CZO391842:CZP393665 DJK391842:DJL393665 DTG391842:DTH393665 EDC391842:EDD393665 EMY391842:EMZ393665 EWU391842:EWV393665 FGQ391842:FGR393665 FQM391842:FQN393665 GAI391842:GAJ393665 GKE391842:GKF393665 GUA391842:GUB393665 HDW391842:HDX393665 HNS391842:HNT393665 HXO391842:HXP393665 IHK391842:IHL393665 IRG391842:IRH393665 JBC391842:JBD393665 JKY391842:JKZ393665 JUU391842:JUV393665 KEQ391842:KER393665 KOM391842:KON393665 KYI391842:KYJ393665 LIE391842:LIF393665 LSA391842:LSB393665 MBW391842:MBX393665 MLS391842:MLT393665 MVO391842:MVP393665 NFK391842:NFL393665 NPG391842:NPH393665 NZC391842:NZD393665 OIY391842:OIZ393665 OSU391842:OSV393665 PCQ391842:PCR393665 PMM391842:PMN393665 PWI391842:PWJ393665 QGE391842:QGF393665 QQA391842:QQB393665 QZW391842:QZX393665 RJS391842:RJT393665 RTO391842:RTP393665 SDK391842:SDL393665 SNG391842:SNH393665 SXC391842:SXD393665 TGY391842:TGZ393665 TQU391842:TQV393665 UAQ391842:UAR393665 UKM391842:UKN393665 UUI391842:UUJ393665 VEE391842:VEF393665 VOA391842:VOB393665 VXW391842:VXX393665 WHS391842:WHT393665 WRO391842:WRP393665 FC457378:FD459201 OY457378:OZ459201 YU457378:YV459201 AIQ457378:AIR459201 ASM457378:ASN459201 BCI457378:BCJ459201 BME457378:BMF459201 BWA457378:BWB459201 CFW457378:CFX459201 CPS457378:CPT459201 CZO457378:CZP459201 DJK457378:DJL459201 DTG457378:DTH459201 EDC457378:EDD459201 EMY457378:EMZ459201 EWU457378:EWV459201 FGQ457378:FGR459201 FQM457378:FQN459201 GAI457378:GAJ459201 GKE457378:GKF459201 GUA457378:GUB459201 HDW457378:HDX459201 HNS457378:HNT459201 HXO457378:HXP459201 IHK457378:IHL459201 IRG457378:IRH459201 JBC457378:JBD459201 JKY457378:JKZ459201 JUU457378:JUV459201 KEQ457378:KER459201 KOM457378:KON459201 KYI457378:KYJ459201 LIE457378:LIF459201 LSA457378:LSB459201 MBW457378:MBX459201 MLS457378:MLT459201 MVO457378:MVP459201 NFK457378:NFL459201 NPG457378:NPH459201 NZC457378:NZD459201 OIY457378:OIZ459201 OSU457378:OSV459201 PCQ457378:PCR459201 PMM457378:PMN459201 PWI457378:PWJ459201 QGE457378:QGF459201 QQA457378:QQB459201 QZW457378:QZX459201 RJS457378:RJT459201 RTO457378:RTP459201 SDK457378:SDL459201 SNG457378:SNH459201 SXC457378:SXD459201 TGY457378:TGZ459201 TQU457378:TQV459201 UAQ457378:UAR459201 UKM457378:UKN459201 UUI457378:UUJ459201 VEE457378:VEF459201 VOA457378:VOB459201 VXW457378:VXX459201 WHS457378:WHT459201 WRO457378:WRP459201 FC522914:FD524737 OY522914:OZ524737 YU522914:YV524737 AIQ522914:AIR524737 ASM522914:ASN524737 BCI522914:BCJ524737 BME522914:BMF524737 BWA522914:BWB524737 CFW522914:CFX524737 CPS522914:CPT524737 CZO522914:CZP524737 DJK522914:DJL524737 DTG522914:DTH524737 EDC522914:EDD524737 EMY522914:EMZ524737 EWU522914:EWV524737 FGQ522914:FGR524737 FQM522914:FQN524737 GAI522914:GAJ524737 GKE522914:GKF524737 GUA522914:GUB524737 HDW522914:HDX524737 HNS522914:HNT524737 HXO522914:HXP524737 IHK522914:IHL524737 IRG522914:IRH524737 JBC522914:JBD524737 JKY522914:JKZ524737 JUU522914:JUV524737 KEQ522914:KER524737 KOM522914:KON524737 KYI522914:KYJ524737 LIE522914:LIF524737 LSA522914:LSB524737 MBW522914:MBX524737 MLS522914:MLT524737 MVO522914:MVP524737 NFK522914:NFL524737 NPG522914:NPH524737 NZC522914:NZD524737 OIY522914:OIZ524737 OSU522914:OSV524737 PCQ522914:PCR524737 PMM522914:PMN524737 PWI522914:PWJ524737 QGE522914:QGF524737 QQA522914:QQB524737 QZW522914:QZX524737 RJS522914:RJT524737 RTO522914:RTP524737 SDK522914:SDL524737 SNG522914:SNH524737 SXC522914:SXD524737 TGY522914:TGZ524737 TQU522914:TQV524737 UAQ522914:UAR524737 UKM522914:UKN524737 UUI522914:UUJ524737 VEE522914:VEF524737 VOA522914:VOB524737 VXW522914:VXX524737 WHS522914:WHT524737 WRO522914:WRP524737 FC588450:FD590273 OY588450:OZ590273 YU588450:YV590273 AIQ588450:AIR590273 ASM588450:ASN590273 BCI588450:BCJ590273 BME588450:BMF590273 BWA588450:BWB590273 CFW588450:CFX590273 CPS588450:CPT590273 CZO588450:CZP590273 DJK588450:DJL590273 DTG588450:DTH590273 EDC588450:EDD590273 EMY588450:EMZ590273 EWU588450:EWV590273 FGQ588450:FGR590273 FQM588450:FQN590273 GAI588450:GAJ590273 GKE588450:GKF590273 GUA588450:GUB590273 HDW588450:HDX590273 HNS588450:HNT590273 HXO588450:HXP590273 IHK588450:IHL590273 IRG588450:IRH590273 JBC588450:JBD590273 JKY588450:JKZ590273 JUU588450:JUV590273 KEQ588450:KER590273 KOM588450:KON590273 KYI588450:KYJ590273 LIE588450:LIF590273 LSA588450:LSB590273 MBW588450:MBX590273 MLS588450:MLT590273 MVO588450:MVP590273 NFK588450:NFL590273 NPG588450:NPH590273 NZC588450:NZD590273 OIY588450:OIZ590273 OSU588450:OSV590273 PCQ588450:PCR590273 PMM588450:PMN590273 PWI588450:PWJ590273 QGE588450:QGF590273 QQA588450:QQB590273 QZW588450:QZX590273 RJS588450:RJT590273 RTO588450:RTP590273 SDK588450:SDL590273 SNG588450:SNH590273 SXC588450:SXD590273 TGY588450:TGZ590273 TQU588450:TQV590273 UAQ588450:UAR590273 UKM588450:UKN590273 UUI588450:UUJ590273 VEE588450:VEF590273 VOA588450:VOB590273 VXW588450:VXX590273 WHS588450:WHT590273 WRO588450:WRP590273 FC653986:FD655809 OY653986:OZ655809 YU653986:YV655809 AIQ653986:AIR655809 ASM653986:ASN655809 BCI653986:BCJ655809 BME653986:BMF655809 BWA653986:BWB655809 CFW653986:CFX655809 CPS653986:CPT655809 CZO653986:CZP655809 DJK653986:DJL655809 DTG653986:DTH655809 EDC653986:EDD655809 EMY653986:EMZ655809 EWU653986:EWV655809 FGQ653986:FGR655809 FQM653986:FQN655809 GAI653986:GAJ655809 GKE653986:GKF655809 GUA653986:GUB655809 HDW653986:HDX655809 HNS653986:HNT655809 HXO653986:HXP655809 IHK653986:IHL655809 IRG653986:IRH655809 JBC653986:JBD655809 JKY653986:JKZ655809 JUU653986:JUV655809 KEQ653986:KER655809 KOM653986:KON655809 KYI653986:KYJ655809 LIE653986:LIF655809 LSA653986:LSB655809 MBW653986:MBX655809 MLS653986:MLT655809 MVO653986:MVP655809 NFK653986:NFL655809 NPG653986:NPH655809 NZC653986:NZD655809 OIY653986:OIZ655809 OSU653986:OSV655809 PCQ653986:PCR655809 PMM653986:PMN655809 PWI653986:PWJ655809 QGE653986:QGF655809 QQA653986:QQB655809 QZW653986:QZX655809 RJS653986:RJT655809 RTO653986:RTP655809 SDK653986:SDL655809 SNG653986:SNH655809 SXC653986:SXD655809 TGY653986:TGZ655809 TQU653986:TQV655809 UAQ653986:UAR655809 UKM653986:UKN655809 UUI653986:UUJ655809 VEE653986:VEF655809 VOA653986:VOB655809 VXW653986:VXX655809 WHS653986:WHT655809 WRO653986:WRP655809 FC719522:FD721345 OY719522:OZ721345 YU719522:YV721345 AIQ719522:AIR721345 ASM719522:ASN721345 BCI719522:BCJ721345 BME719522:BMF721345 BWA719522:BWB721345 CFW719522:CFX721345 CPS719522:CPT721345 CZO719522:CZP721345 DJK719522:DJL721345 DTG719522:DTH721345 EDC719522:EDD721345 EMY719522:EMZ721345 EWU719522:EWV721345 FGQ719522:FGR721345 FQM719522:FQN721345 GAI719522:GAJ721345 GKE719522:GKF721345 GUA719522:GUB721345 HDW719522:HDX721345 HNS719522:HNT721345 HXO719522:HXP721345 IHK719522:IHL721345 IRG719522:IRH721345 JBC719522:JBD721345 JKY719522:JKZ721345 JUU719522:JUV721345 KEQ719522:KER721345 KOM719522:KON721345 KYI719522:KYJ721345 LIE719522:LIF721345 LSA719522:LSB721345 MBW719522:MBX721345 MLS719522:MLT721345 MVO719522:MVP721345 NFK719522:NFL721345 NPG719522:NPH721345 NZC719522:NZD721345 OIY719522:OIZ721345 OSU719522:OSV721345 PCQ719522:PCR721345 PMM719522:PMN721345 PWI719522:PWJ721345 QGE719522:QGF721345 QQA719522:QQB721345 QZW719522:QZX721345 RJS719522:RJT721345 RTO719522:RTP721345 SDK719522:SDL721345 SNG719522:SNH721345 SXC719522:SXD721345 TGY719522:TGZ721345 TQU719522:TQV721345 UAQ719522:UAR721345 UKM719522:UKN721345 UUI719522:UUJ721345 VEE719522:VEF721345 VOA719522:VOB721345 VXW719522:VXX721345 WHS719522:WHT721345 WRO719522:WRP721345 FC785058:FD786881 OY785058:OZ786881 YU785058:YV786881 AIQ785058:AIR786881 ASM785058:ASN786881 BCI785058:BCJ786881 BME785058:BMF786881 BWA785058:BWB786881 CFW785058:CFX786881 CPS785058:CPT786881 CZO785058:CZP786881 DJK785058:DJL786881 DTG785058:DTH786881 EDC785058:EDD786881 EMY785058:EMZ786881 EWU785058:EWV786881 FGQ785058:FGR786881 FQM785058:FQN786881 GAI785058:GAJ786881 GKE785058:GKF786881 GUA785058:GUB786881 HDW785058:HDX786881 HNS785058:HNT786881 HXO785058:HXP786881 IHK785058:IHL786881 IRG785058:IRH786881 JBC785058:JBD786881 JKY785058:JKZ786881 JUU785058:JUV786881 KEQ785058:KER786881 KOM785058:KON786881 KYI785058:KYJ786881 LIE785058:LIF786881 LSA785058:LSB786881 MBW785058:MBX786881 MLS785058:MLT786881 MVO785058:MVP786881 NFK785058:NFL786881 NPG785058:NPH786881 NZC785058:NZD786881 OIY785058:OIZ786881 OSU785058:OSV786881 PCQ785058:PCR786881 PMM785058:PMN786881 PWI785058:PWJ786881 QGE785058:QGF786881 QQA785058:QQB786881 QZW785058:QZX786881 RJS785058:RJT786881 RTO785058:RTP786881 SDK785058:SDL786881 SNG785058:SNH786881 SXC785058:SXD786881 TGY785058:TGZ786881 TQU785058:TQV786881 UAQ785058:UAR786881 UKM785058:UKN786881 UUI785058:UUJ786881 VEE785058:VEF786881 VOA785058:VOB786881 VXW785058:VXX786881 WHS785058:WHT786881 WRO785058:WRP786881 FC850594:FD852417 OY850594:OZ852417 YU850594:YV852417 AIQ850594:AIR852417 ASM850594:ASN852417 BCI850594:BCJ852417 BME850594:BMF852417 BWA850594:BWB852417 CFW850594:CFX852417 CPS850594:CPT852417 CZO850594:CZP852417 DJK850594:DJL852417 DTG850594:DTH852417 EDC850594:EDD852417 EMY850594:EMZ852417 EWU850594:EWV852417 FGQ850594:FGR852417 FQM850594:FQN852417 GAI850594:GAJ852417 GKE850594:GKF852417 GUA850594:GUB852417 HDW850594:HDX852417 HNS850594:HNT852417 HXO850594:HXP852417 IHK850594:IHL852417 IRG850594:IRH852417 JBC850594:JBD852417 JKY850594:JKZ852417 JUU850594:JUV852417 KEQ850594:KER852417 KOM850594:KON852417 KYI850594:KYJ852417 LIE850594:LIF852417 LSA850594:LSB852417 MBW850594:MBX852417 MLS850594:MLT852417 MVO850594:MVP852417 NFK850594:NFL852417 NPG850594:NPH852417 NZC850594:NZD852417 OIY850594:OIZ852417 OSU850594:OSV852417 PCQ850594:PCR852417 PMM850594:PMN852417 PWI850594:PWJ852417 QGE850594:QGF852417 QQA850594:QQB852417 QZW850594:QZX852417 RJS850594:RJT852417 RTO850594:RTP852417 SDK850594:SDL852417 SNG850594:SNH852417 SXC850594:SXD852417 TGY850594:TGZ852417 TQU850594:TQV852417 UAQ850594:UAR852417 UKM850594:UKN852417 UUI850594:UUJ852417 VEE850594:VEF852417 VOA850594:VOB852417 VXW850594:VXX852417 WHS850594:WHT852417 WRO850594:WRP852417 FC916130:FD917953 OY916130:OZ917953 YU916130:YV917953 AIQ916130:AIR917953 ASM916130:ASN917953 BCI916130:BCJ917953 BME916130:BMF917953 BWA916130:BWB917953 CFW916130:CFX917953 CPS916130:CPT917953 CZO916130:CZP917953 DJK916130:DJL917953 DTG916130:DTH917953 EDC916130:EDD917953 EMY916130:EMZ917953 EWU916130:EWV917953 FGQ916130:FGR917953 FQM916130:FQN917953 GAI916130:GAJ917953 GKE916130:GKF917953 GUA916130:GUB917953 HDW916130:HDX917953 HNS916130:HNT917953 HXO916130:HXP917953 IHK916130:IHL917953 IRG916130:IRH917953 JBC916130:JBD917953 JKY916130:JKZ917953 JUU916130:JUV917953 KEQ916130:KER917953 KOM916130:KON917953 KYI916130:KYJ917953 LIE916130:LIF917953 LSA916130:LSB917953 MBW916130:MBX917953 MLS916130:MLT917953 MVO916130:MVP917953 NFK916130:NFL917953 NPG916130:NPH917953 NZC916130:NZD917953 OIY916130:OIZ917953 OSU916130:OSV917953 PCQ916130:PCR917953 PMM916130:PMN917953 PWI916130:PWJ917953 QGE916130:QGF917953 QQA916130:QQB917953 QZW916130:QZX917953 RJS916130:RJT917953 RTO916130:RTP917953 SDK916130:SDL917953 SNG916130:SNH917953 SXC916130:SXD917953 TGY916130:TGZ917953 TQU916130:TQV917953 UAQ916130:UAR917953 UKM916130:UKN917953 UUI916130:UUJ917953 VEE916130:VEF917953 VOA916130:VOB917953 VXW916130:VXX917953 WHS916130:WHT917953 WRO916130:WRP917953 FC981666:FD983489 OY981666:OZ983489 YU981666:YV983489 AIQ981666:AIR983489 ASM981666:ASN983489 BCI981666:BCJ983489 BME981666:BMF983489 BWA981666:BWB983489 CFW981666:CFX983489 CPS981666:CPT983489 CZO981666:CZP983489 DJK981666:DJL983489 DTG981666:DTH983489 EDC981666:EDD983489 EMY981666:EMZ983489 EWU981666:EWV983489 FGQ981666:FGR983489 FQM981666:FQN983489 GAI981666:GAJ983489 GKE981666:GKF983489 GUA981666:GUB983489 HDW981666:HDX983489 HNS981666:HNT983489 HXO981666:HXP983489 IHK981666:IHL983489 IRG981666:IRH983489 JBC981666:JBD983489 JKY981666:JKZ983489 JUU981666:JUV983489 KEQ981666:KER983489 KOM981666:KON983489 KYI981666:KYJ983489 LIE981666:LIF983489 LSA981666:LSB983489 MBW981666:MBX983489 MLS981666:MLT983489 MVO981666:MVP983489 NFK981666:NFL983489 NPG981666:NPH983489 NZC981666:NZD983489 OIY981666:OIZ983489 OSU981666:OSV983489 PCQ981666:PCR983489 PMM981666:PMN983489 PWI981666:PWJ983489 QGE981666:QGF983489 QQA981666:QQB983489 QZW981666:QZX983489 RJS981666:RJT983489 RTO981666:RTP983489 SDK981666:SDL983489 SNG981666:SNH983489 SXC981666:SXD983489 TGY981666:TGZ983489 TQU981666:TQV983489 UAQ981666:UAR983489 UKM981666:UKN983489 UUI981666:UUJ983489 VEE981666:VEF983489 VOA981666:VOB983489 VXW981666:VXX983489 D64167:D64168 D129703:D129704 D195239:D195240 D260775:D260776 D326311:D326312 D391847:D391848 D457383:D457384 D522919:D522920 D588455:D588456 D653991:D653992 D719527:D719528 D785063:D785064 D850599:D850600 D916135:D916136 D981671:D981672 D64172:D64174 D129708:D129710 D195244:D195246 D260780:D260782 D326316:D326318 D391852:D391854 D457388:D457390 D522924:D522926 D588460:D588462 D653996:D653998 D719532:D719534 D785068:D785070 D850604:D850606 D916140:D916142 D981676:D981678 A64160:B64160 FC3:FD3 OY3:OZ3 YU3:YV3 AIQ3:AIR3 ASM3:ASN3 BCI3:BCJ3 BME3:BMF3 BWA3:BWB3 CFW3:CFX3 CPS3:CPT3 CZO3:CZP3 DJK3:DJL3 DTG3:DTH3 EDC3:EDD3 EMY3:EMZ3 EWU3:EWV3 FGQ3:FGR3 FQM3:FQN3 GAI3:GAJ3 GKE3:GKF3 GUA3:GUB3 HDW3:HDX3 HNS3:HNT3 HXO3:HXP3 IHK3:IHL3 IRG3:IRH3 JBC3:JBD3 JKY3:JKZ3 JUU3:JUV3 KEQ3:KER3 KOM3:KON3 KYI3:KYJ3 LIE3:LIF3 LSA3:LSB3 MBW3:MBX3 MLS3:MLT3 MVO3:MVP3 NFK3:NFL3 NPG3:NPH3 NZC3:NZD3 OIY3:OIZ3 OSU3:OSV3 PCQ3:PCR3 PMM3:PMN3 PWI3:PWJ3 QGE3:QGF3 QQA3:QQB3 QZW3:QZX3 RJS3:RJT3 RTO3:RTP3 SDK3:SDL3 SNG3:SNH3 SXC3:SXD3 TGY3:TGZ3 TQU3:TQV3 UAQ3:UAR3 UKM3:UKN3 UUI3:UUJ3 VEE3:VEF3 VOA3:VOB3 VXW3:VXX3 WHS3:WHT3 WRO3:WRP3 WRQ14:WRQ16 WHU14:WHU16 VXY14:VXY16 VOC14:VOC16 VEG14:VEG16 UUK14:UUK16 UKO14:UKO16 UAS14:UAS16 TQW14:TQW16 THA14:THA16 SXE14:SXE16 SNI14:SNI16 SDM14:SDM16 RTQ14:RTQ16 RJU14:RJU16 QZY14:QZY16 QQC14:QQC16 QGG14:QGG16 PWK14:PWK16 PMO14:PMO16 PCS14:PCS16 OSW14:OSW16 OJA14:OJA16 NZE14:NZE16 NPI14:NPI16 NFM14:NFM16 MVQ14:MVQ16 MLU14:MLU16 MBY14:MBY16 LSC14:LSC16 LIG14:LIG16 KYK14:KYK16 KOO14:KOO16 KES14:KES16 JUW14:JUW16 JLA14:JLA16 JBE14:JBE16 IRI14:IRI16 IHM14:IHM16 HXQ14:HXQ16 HNU14:HNU16 HDY14:HDY16 GUC14:GUC16 GKG14:GKG16 GAK14:GAK16 FQO14:FQO16 FGS14:FGS16 EWW14:EWW16 ENA14:ENA16 EDE14:EDE16 DTI14:DTI16 DJM14:DJM16 CZQ14:CZQ16 CPU14:CPU16 CFY14:CFY16 BWC14:BWC16 BMG14:BMG16 BCK14:BCK16 ASO14:ASO16 AIS14:AIS16 YW14:YW16 PA14:PA16 FE14:FE16 WRQ9:WRQ10 WHU9:WHU10 VXY9:VXY10 VOC9:VOC10 VEG9:VEG10 UUK9:UUK10 UKO9:UKO10 UAS9:UAS10 TQW9:TQW10 THA9:THA10 SXE9:SXE10 SNI9:SNI10 SDM9:SDM10 RTQ9:RTQ10 RJU9:RJU10 QZY9:QZY10 QQC9:QQC10 QGG9:QGG10 PWK9:PWK10 PMO9:PMO10 PCS9:PCS10 OSW9:OSW10 OJA9:OJA10 NZE9:NZE10 NPI9:NPI10 NFM9:NFM10 MVQ9:MVQ10 MLU9:MLU10 MBY9:MBY10 LSC9:LSC10 LIG9:LIG10 KYK9:KYK10 KOO9:KOO10 KES9:KES10 JUW9:JUW10 JLA9:JLA10 JBE9:JBE10 IRI9:IRI10 IHM9:IHM10 HXQ9:HXQ10 HNU9:HNU10 HDY9:HDY10 GUC9:GUC10 GKG9:GKG10 GAK9:GAK10 FQO9:FQO10 FGS9:FGS10 EWW9:EWW10 ENA9:ENA10 EDE9:EDE10 DTI9:DTI10 DJM9:DJM10 CZQ9:CZQ10 CPU9:CPU10 CFY9:CFY10 BWC9:BWC10 BMG9:BMG10 BCK9:BCK10 ASO9:ASO10 AIS9:AIS10 YW9:YW10 PA9:PA10 FE9:FE10 WRN1 WHR1 VXV1 VNZ1 VED1 UUH1 UKL1 UAP1 TQT1 TGX1 SXB1 SNF1 SDJ1 RTN1 RJR1 QZV1 QPZ1 QGD1 PWH1 PML1 PCP1 OST1 OIX1 NZB1 NPF1 NFJ1 MVN1 MLR1 MBV1 LRZ1 LID1 KYH1 KOL1 KEP1 JUT1 JKX1 JBB1 IRF1 IHJ1 HXN1 HNR1 HDV1 GTZ1 GKD1 GAH1 FQL1 FGP1 EWT1 EMX1 EDB1 DTF1 DJJ1 CZN1 CPR1 CFV1 BVZ1 BMD1 BCH1 ASL1 AIP1 YT1 OX1 FB1 A1:B1 A983490:B983490 A917954:B917954 A852418:B852418 A786882:B786882 A721346:B721346 A655810:B655810 A590274:B590274 A524738:B524738 A459202:B459202 A393666:B393666 A328130:B328130 A262594:B262594 A197058:B197058 A131522:B131522 A65986:B65986 A450:B450 A981664:B981664 A916128:B916128 A850592:B850592 A785056:B785056 A719520:B719520 A653984:B653984 A588448:B588448 A522912:B522912 A457376:B457376 A391840:B391840 A326304:B326304 A260768:B260768 A195232:B195232 A129696:B129696 FC5:FD449 OY5:OZ449 YU5:YV449 AIQ5:AIR449 ASM5:ASN449 BCI5:BCJ449 BME5:BMF449 BWA5:BWB449 CFW5:CFX449 CPS5:CPT449 CZO5:CZP449 DJK5:DJL449 DTG5:DTH449 EDC5:EDD449 EMY5:EMZ449 EWU5:EWV449 FGQ5:FGR449 FQM5:FQN449 GAI5:GAJ449 GKE5:GKF449 GUA5:GUB449 HDW5:HDX449 HNS5:HNT449 HXO5:HXP449 IHK5:IHL449 IRG5:IRH449 JBC5:JBD449 JKY5:JKZ449 JUU5:JUV449 KEQ5:KER449 KOM5:KON449 KYI5:KYJ449 LIE5:LIF449 LSA5:LSB449 MBW5:MBX449 MLS5:MLT449 MVO5:MVP449 NFK5:NFL449 NPG5:NPH449 NZC5:NZD449 OIY5:OIZ449 OSU5:OSV449 PCQ5:PCR449 PMM5:PMN449 PWI5:PWJ449 QGE5:QGF449 QQA5:QQB449 QZW5:QZX449 RJS5:RJT449 RTO5:RTP449 SDK5:SDL449 SNG5:SNH449 SXC5:SXD449 TGY5:TGZ449 TQU5:TQV449 UAQ5:UAR449 UKM5:UKN449 UUI5:UUJ449 VEE5:VEF449 VOA5:VOB449 VXW5:VXX449 WHS5:WHT449 WRO5:WRP449">
      <formula1>Напрямки_організації</formula1>
    </dataValidation>
    <dataValidation type="list" allowBlank="1" showInputMessage="1" showErrorMessage="1" sqref="EXA981667:EXA983491 FH455:FI64159 PD455:PE64159 YZ455:ZA64159 AIV455:AIW64159 ASR455:ASS64159 BCN455:BCO64159 BMJ455:BMK64159 BWF455:BWG64159 CGB455:CGC64159 CPX455:CPY64159 CZT455:CZU64159 DJP455:DJQ64159 DTL455:DTM64159 EDH455:EDI64159 END455:ENE64159 EWZ455:EXA64159 FGV455:FGW64159 FQR455:FQS64159 GAN455:GAO64159 GKJ455:GKK64159 GUF455:GUG64159 HEB455:HEC64159 HNX455:HNY64159 HXT455:HXU64159 IHP455:IHQ64159 IRL455:IRM64159 JBH455:JBI64159 JLD455:JLE64159 JUZ455:JVA64159 KEV455:KEW64159 KOR455:KOS64159 KYN455:KYO64159 LIJ455:LIK64159 LSF455:LSG64159 MCB455:MCC64159 MLX455:MLY64159 MVT455:MVU64159 NFP455:NFQ64159 NPL455:NPM64159 NZH455:NZI64159 OJD455:OJE64159 OSZ455:OTA64159 PCV455:PCW64159 PMR455:PMS64159 PWN455:PWO64159 QGJ455:QGK64159 QQF455:QQG64159 RAB455:RAC64159 RJX455:RJY64159 RTT455:RTU64159 SDP455:SDQ64159 SNL455:SNM64159 SXH455:SXI64159 THD455:THE64159 TQZ455:TRA64159 UAV455:UAW64159 UKR455:UKS64159 UUN455:UUO64159 VEJ455:VEK64159 VOF455:VOG64159 VYB455:VYC64159 WHX455:WHY64159 WRT455:WRU64159 FGW981667:FGW983491 FH65991:FI129695 PD65991:PE129695 YZ65991:ZA129695 AIV65991:AIW129695 ASR65991:ASS129695 BCN65991:BCO129695 BMJ65991:BMK129695 BWF65991:BWG129695 CGB65991:CGC129695 CPX65991:CPY129695 CZT65991:CZU129695 DJP65991:DJQ129695 DTL65991:DTM129695 EDH65991:EDI129695 END65991:ENE129695 EWZ65991:EXA129695 FGV65991:FGW129695 FQR65991:FQS129695 GAN65991:GAO129695 GKJ65991:GKK129695 GUF65991:GUG129695 HEB65991:HEC129695 HNX65991:HNY129695 HXT65991:HXU129695 IHP65991:IHQ129695 IRL65991:IRM129695 JBH65991:JBI129695 JLD65991:JLE129695 JUZ65991:JVA129695 KEV65991:KEW129695 KOR65991:KOS129695 KYN65991:KYO129695 LIJ65991:LIK129695 LSF65991:LSG129695 MCB65991:MCC129695 MLX65991:MLY129695 MVT65991:MVU129695 NFP65991:NFQ129695 NPL65991:NPM129695 NZH65991:NZI129695 OJD65991:OJE129695 OSZ65991:OTA129695 PCV65991:PCW129695 PMR65991:PMS129695 PWN65991:PWO129695 QGJ65991:QGK129695 QQF65991:QQG129695 RAB65991:RAC129695 RJX65991:RJY129695 RTT65991:RTU129695 SDP65991:SDQ129695 SNL65991:SNM129695 SXH65991:SXI129695 THD65991:THE129695 TQZ65991:TRA129695 UAV65991:UAW129695 UKR65991:UKS129695 UUN65991:UUO129695 VEJ65991:VEK129695 VOF65991:VOG129695 VYB65991:VYC129695 WHX65991:WHY129695 WRT65991:WRU129695 FQS981667:FQS983491 FH131527:FI195231 PD131527:PE195231 YZ131527:ZA195231 AIV131527:AIW195231 ASR131527:ASS195231 BCN131527:BCO195231 BMJ131527:BMK195231 BWF131527:BWG195231 CGB131527:CGC195231 CPX131527:CPY195231 CZT131527:CZU195231 DJP131527:DJQ195231 DTL131527:DTM195231 EDH131527:EDI195231 END131527:ENE195231 EWZ131527:EXA195231 FGV131527:FGW195231 FQR131527:FQS195231 GAN131527:GAO195231 GKJ131527:GKK195231 GUF131527:GUG195231 HEB131527:HEC195231 HNX131527:HNY195231 HXT131527:HXU195231 IHP131527:IHQ195231 IRL131527:IRM195231 JBH131527:JBI195231 JLD131527:JLE195231 JUZ131527:JVA195231 KEV131527:KEW195231 KOR131527:KOS195231 KYN131527:KYO195231 LIJ131527:LIK195231 LSF131527:LSG195231 MCB131527:MCC195231 MLX131527:MLY195231 MVT131527:MVU195231 NFP131527:NFQ195231 NPL131527:NPM195231 NZH131527:NZI195231 OJD131527:OJE195231 OSZ131527:OTA195231 PCV131527:PCW195231 PMR131527:PMS195231 PWN131527:PWO195231 QGJ131527:QGK195231 QQF131527:QQG195231 RAB131527:RAC195231 RJX131527:RJY195231 RTT131527:RTU195231 SDP131527:SDQ195231 SNL131527:SNM195231 SXH131527:SXI195231 THD131527:THE195231 TQZ131527:TRA195231 UAV131527:UAW195231 UKR131527:UKS195231 UUN131527:UUO195231 VEJ131527:VEK195231 VOF131527:VOG195231 VYB131527:VYC195231 WHX131527:WHY195231 WRT131527:WRU195231 GAO981667:GAO983491 FH197063:FI260767 PD197063:PE260767 YZ197063:ZA260767 AIV197063:AIW260767 ASR197063:ASS260767 BCN197063:BCO260767 BMJ197063:BMK260767 BWF197063:BWG260767 CGB197063:CGC260767 CPX197063:CPY260767 CZT197063:CZU260767 DJP197063:DJQ260767 DTL197063:DTM260767 EDH197063:EDI260767 END197063:ENE260767 EWZ197063:EXA260767 FGV197063:FGW260767 FQR197063:FQS260767 GAN197063:GAO260767 GKJ197063:GKK260767 GUF197063:GUG260767 HEB197063:HEC260767 HNX197063:HNY260767 HXT197063:HXU260767 IHP197063:IHQ260767 IRL197063:IRM260767 JBH197063:JBI260767 JLD197063:JLE260767 JUZ197063:JVA260767 KEV197063:KEW260767 KOR197063:KOS260767 KYN197063:KYO260767 LIJ197063:LIK260767 LSF197063:LSG260767 MCB197063:MCC260767 MLX197063:MLY260767 MVT197063:MVU260767 NFP197063:NFQ260767 NPL197063:NPM260767 NZH197063:NZI260767 OJD197063:OJE260767 OSZ197063:OTA260767 PCV197063:PCW260767 PMR197063:PMS260767 PWN197063:PWO260767 QGJ197063:QGK260767 QQF197063:QQG260767 RAB197063:RAC260767 RJX197063:RJY260767 RTT197063:RTU260767 SDP197063:SDQ260767 SNL197063:SNM260767 SXH197063:SXI260767 THD197063:THE260767 TQZ197063:TRA260767 UAV197063:UAW260767 UKR197063:UKS260767 UUN197063:UUO260767 VEJ197063:VEK260767 VOF197063:VOG260767 VYB197063:VYC260767 WHX197063:WHY260767 WRT197063:WRU260767 GKK981667:GKK983491 FH262599:FI326303 PD262599:PE326303 YZ262599:ZA326303 AIV262599:AIW326303 ASR262599:ASS326303 BCN262599:BCO326303 BMJ262599:BMK326303 BWF262599:BWG326303 CGB262599:CGC326303 CPX262599:CPY326303 CZT262599:CZU326303 DJP262599:DJQ326303 DTL262599:DTM326303 EDH262599:EDI326303 END262599:ENE326303 EWZ262599:EXA326303 FGV262599:FGW326303 FQR262599:FQS326303 GAN262599:GAO326303 GKJ262599:GKK326303 GUF262599:GUG326303 HEB262599:HEC326303 HNX262599:HNY326303 HXT262599:HXU326303 IHP262599:IHQ326303 IRL262599:IRM326303 JBH262599:JBI326303 JLD262599:JLE326303 JUZ262599:JVA326303 KEV262599:KEW326303 KOR262599:KOS326303 KYN262599:KYO326303 LIJ262599:LIK326303 LSF262599:LSG326303 MCB262599:MCC326303 MLX262599:MLY326303 MVT262599:MVU326303 NFP262599:NFQ326303 NPL262599:NPM326303 NZH262599:NZI326303 OJD262599:OJE326303 OSZ262599:OTA326303 PCV262599:PCW326303 PMR262599:PMS326303 PWN262599:PWO326303 QGJ262599:QGK326303 QQF262599:QQG326303 RAB262599:RAC326303 RJX262599:RJY326303 RTT262599:RTU326303 SDP262599:SDQ326303 SNL262599:SNM326303 SXH262599:SXI326303 THD262599:THE326303 TQZ262599:TRA326303 UAV262599:UAW326303 UKR262599:UKS326303 UUN262599:UUO326303 VEJ262599:VEK326303 VOF262599:VOG326303 VYB262599:VYC326303 WHX262599:WHY326303 WRT262599:WRU326303 GUG981667:GUG983491 FH328135:FI391839 PD328135:PE391839 YZ328135:ZA391839 AIV328135:AIW391839 ASR328135:ASS391839 BCN328135:BCO391839 BMJ328135:BMK391839 BWF328135:BWG391839 CGB328135:CGC391839 CPX328135:CPY391839 CZT328135:CZU391839 DJP328135:DJQ391839 DTL328135:DTM391839 EDH328135:EDI391839 END328135:ENE391839 EWZ328135:EXA391839 FGV328135:FGW391839 FQR328135:FQS391839 GAN328135:GAO391839 GKJ328135:GKK391839 GUF328135:GUG391839 HEB328135:HEC391839 HNX328135:HNY391839 HXT328135:HXU391839 IHP328135:IHQ391839 IRL328135:IRM391839 JBH328135:JBI391839 JLD328135:JLE391839 JUZ328135:JVA391839 KEV328135:KEW391839 KOR328135:KOS391839 KYN328135:KYO391839 LIJ328135:LIK391839 LSF328135:LSG391839 MCB328135:MCC391839 MLX328135:MLY391839 MVT328135:MVU391839 NFP328135:NFQ391839 NPL328135:NPM391839 NZH328135:NZI391839 OJD328135:OJE391839 OSZ328135:OTA391839 PCV328135:PCW391839 PMR328135:PMS391839 PWN328135:PWO391839 QGJ328135:QGK391839 QQF328135:QQG391839 RAB328135:RAC391839 RJX328135:RJY391839 RTT328135:RTU391839 SDP328135:SDQ391839 SNL328135:SNM391839 SXH328135:SXI391839 THD328135:THE391839 TQZ328135:TRA391839 UAV328135:UAW391839 UKR328135:UKS391839 UUN328135:UUO391839 VEJ328135:VEK391839 VOF328135:VOG391839 VYB328135:VYC391839 WHX328135:WHY391839 WRT328135:WRU391839 HEC981667:HEC983491 FH393671:FI457375 PD393671:PE457375 YZ393671:ZA457375 AIV393671:AIW457375 ASR393671:ASS457375 BCN393671:BCO457375 BMJ393671:BMK457375 BWF393671:BWG457375 CGB393671:CGC457375 CPX393671:CPY457375 CZT393671:CZU457375 DJP393671:DJQ457375 DTL393671:DTM457375 EDH393671:EDI457375 END393671:ENE457375 EWZ393671:EXA457375 FGV393671:FGW457375 FQR393671:FQS457375 GAN393671:GAO457375 GKJ393671:GKK457375 GUF393671:GUG457375 HEB393671:HEC457375 HNX393671:HNY457375 HXT393671:HXU457375 IHP393671:IHQ457375 IRL393671:IRM457375 JBH393671:JBI457375 JLD393671:JLE457375 JUZ393671:JVA457375 KEV393671:KEW457375 KOR393671:KOS457375 KYN393671:KYO457375 LIJ393671:LIK457375 LSF393671:LSG457375 MCB393671:MCC457375 MLX393671:MLY457375 MVT393671:MVU457375 NFP393671:NFQ457375 NPL393671:NPM457375 NZH393671:NZI457375 OJD393671:OJE457375 OSZ393671:OTA457375 PCV393671:PCW457375 PMR393671:PMS457375 PWN393671:PWO457375 QGJ393671:QGK457375 QQF393671:QQG457375 RAB393671:RAC457375 RJX393671:RJY457375 RTT393671:RTU457375 SDP393671:SDQ457375 SNL393671:SNM457375 SXH393671:SXI457375 THD393671:THE457375 TQZ393671:TRA457375 UAV393671:UAW457375 UKR393671:UKS457375 UUN393671:UUO457375 VEJ393671:VEK457375 VOF393671:VOG457375 VYB393671:VYC457375 WHX393671:WHY457375 WRT393671:WRU457375 HNY981667:HNY983491 FH459207:FI522911 PD459207:PE522911 YZ459207:ZA522911 AIV459207:AIW522911 ASR459207:ASS522911 BCN459207:BCO522911 BMJ459207:BMK522911 BWF459207:BWG522911 CGB459207:CGC522911 CPX459207:CPY522911 CZT459207:CZU522911 DJP459207:DJQ522911 DTL459207:DTM522911 EDH459207:EDI522911 END459207:ENE522911 EWZ459207:EXA522911 FGV459207:FGW522911 FQR459207:FQS522911 GAN459207:GAO522911 GKJ459207:GKK522911 GUF459207:GUG522911 HEB459207:HEC522911 HNX459207:HNY522911 HXT459207:HXU522911 IHP459207:IHQ522911 IRL459207:IRM522911 JBH459207:JBI522911 JLD459207:JLE522911 JUZ459207:JVA522911 KEV459207:KEW522911 KOR459207:KOS522911 KYN459207:KYO522911 LIJ459207:LIK522911 LSF459207:LSG522911 MCB459207:MCC522911 MLX459207:MLY522911 MVT459207:MVU522911 NFP459207:NFQ522911 NPL459207:NPM522911 NZH459207:NZI522911 OJD459207:OJE522911 OSZ459207:OTA522911 PCV459207:PCW522911 PMR459207:PMS522911 PWN459207:PWO522911 QGJ459207:QGK522911 QQF459207:QQG522911 RAB459207:RAC522911 RJX459207:RJY522911 RTT459207:RTU522911 SDP459207:SDQ522911 SNL459207:SNM522911 SXH459207:SXI522911 THD459207:THE522911 TQZ459207:TRA522911 UAV459207:UAW522911 UKR459207:UKS522911 UUN459207:UUO522911 VEJ459207:VEK522911 VOF459207:VOG522911 VYB459207:VYC522911 WHX459207:WHY522911 WRT459207:WRU522911 HXU981667:HXU983491 FH524743:FI588447 PD524743:PE588447 YZ524743:ZA588447 AIV524743:AIW588447 ASR524743:ASS588447 BCN524743:BCO588447 BMJ524743:BMK588447 BWF524743:BWG588447 CGB524743:CGC588447 CPX524743:CPY588447 CZT524743:CZU588447 DJP524743:DJQ588447 DTL524743:DTM588447 EDH524743:EDI588447 END524743:ENE588447 EWZ524743:EXA588447 FGV524743:FGW588447 FQR524743:FQS588447 GAN524743:GAO588447 GKJ524743:GKK588447 GUF524743:GUG588447 HEB524743:HEC588447 HNX524743:HNY588447 HXT524743:HXU588447 IHP524743:IHQ588447 IRL524743:IRM588447 JBH524743:JBI588447 JLD524743:JLE588447 JUZ524743:JVA588447 KEV524743:KEW588447 KOR524743:KOS588447 KYN524743:KYO588447 LIJ524743:LIK588447 LSF524743:LSG588447 MCB524743:MCC588447 MLX524743:MLY588447 MVT524743:MVU588447 NFP524743:NFQ588447 NPL524743:NPM588447 NZH524743:NZI588447 OJD524743:OJE588447 OSZ524743:OTA588447 PCV524743:PCW588447 PMR524743:PMS588447 PWN524743:PWO588447 QGJ524743:QGK588447 QQF524743:QQG588447 RAB524743:RAC588447 RJX524743:RJY588447 RTT524743:RTU588447 SDP524743:SDQ588447 SNL524743:SNM588447 SXH524743:SXI588447 THD524743:THE588447 TQZ524743:TRA588447 UAV524743:UAW588447 UKR524743:UKS588447 UUN524743:UUO588447 VEJ524743:VEK588447 VOF524743:VOG588447 VYB524743:VYC588447 WHX524743:WHY588447 WRT524743:WRU588447 IHQ981667:IHQ983491 FH590279:FI653983 PD590279:PE653983 YZ590279:ZA653983 AIV590279:AIW653983 ASR590279:ASS653983 BCN590279:BCO653983 BMJ590279:BMK653983 BWF590279:BWG653983 CGB590279:CGC653983 CPX590279:CPY653983 CZT590279:CZU653983 DJP590279:DJQ653983 DTL590279:DTM653983 EDH590279:EDI653983 END590279:ENE653983 EWZ590279:EXA653983 FGV590279:FGW653983 FQR590279:FQS653983 GAN590279:GAO653983 GKJ590279:GKK653983 GUF590279:GUG653983 HEB590279:HEC653983 HNX590279:HNY653983 HXT590279:HXU653983 IHP590279:IHQ653983 IRL590279:IRM653983 JBH590279:JBI653983 JLD590279:JLE653983 JUZ590279:JVA653983 KEV590279:KEW653983 KOR590279:KOS653983 KYN590279:KYO653983 LIJ590279:LIK653983 LSF590279:LSG653983 MCB590279:MCC653983 MLX590279:MLY653983 MVT590279:MVU653983 NFP590279:NFQ653983 NPL590279:NPM653983 NZH590279:NZI653983 OJD590279:OJE653983 OSZ590279:OTA653983 PCV590279:PCW653983 PMR590279:PMS653983 PWN590279:PWO653983 QGJ590279:QGK653983 QQF590279:QQG653983 RAB590279:RAC653983 RJX590279:RJY653983 RTT590279:RTU653983 SDP590279:SDQ653983 SNL590279:SNM653983 SXH590279:SXI653983 THD590279:THE653983 TQZ590279:TRA653983 UAV590279:UAW653983 UKR590279:UKS653983 UUN590279:UUO653983 VEJ590279:VEK653983 VOF590279:VOG653983 VYB590279:VYC653983 WHX590279:WHY653983 WRT590279:WRU653983 IRM981667:IRM983491 FH655815:FI719519 PD655815:PE719519 YZ655815:ZA719519 AIV655815:AIW719519 ASR655815:ASS719519 BCN655815:BCO719519 BMJ655815:BMK719519 BWF655815:BWG719519 CGB655815:CGC719519 CPX655815:CPY719519 CZT655815:CZU719519 DJP655815:DJQ719519 DTL655815:DTM719519 EDH655815:EDI719519 END655815:ENE719519 EWZ655815:EXA719519 FGV655815:FGW719519 FQR655815:FQS719519 GAN655815:GAO719519 GKJ655815:GKK719519 GUF655815:GUG719519 HEB655815:HEC719519 HNX655815:HNY719519 HXT655815:HXU719519 IHP655815:IHQ719519 IRL655815:IRM719519 JBH655815:JBI719519 JLD655815:JLE719519 JUZ655815:JVA719519 KEV655815:KEW719519 KOR655815:KOS719519 KYN655815:KYO719519 LIJ655815:LIK719519 LSF655815:LSG719519 MCB655815:MCC719519 MLX655815:MLY719519 MVT655815:MVU719519 NFP655815:NFQ719519 NPL655815:NPM719519 NZH655815:NZI719519 OJD655815:OJE719519 OSZ655815:OTA719519 PCV655815:PCW719519 PMR655815:PMS719519 PWN655815:PWO719519 QGJ655815:QGK719519 QQF655815:QQG719519 RAB655815:RAC719519 RJX655815:RJY719519 RTT655815:RTU719519 SDP655815:SDQ719519 SNL655815:SNM719519 SXH655815:SXI719519 THD655815:THE719519 TQZ655815:TRA719519 UAV655815:UAW719519 UKR655815:UKS719519 UUN655815:UUO719519 VEJ655815:VEK719519 VOF655815:VOG719519 VYB655815:VYC719519 WHX655815:WHY719519 WRT655815:WRU719519 JBI981667:JBI983491 FH721351:FI785055 PD721351:PE785055 YZ721351:ZA785055 AIV721351:AIW785055 ASR721351:ASS785055 BCN721351:BCO785055 BMJ721351:BMK785055 BWF721351:BWG785055 CGB721351:CGC785055 CPX721351:CPY785055 CZT721351:CZU785055 DJP721351:DJQ785055 DTL721351:DTM785055 EDH721351:EDI785055 END721351:ENE785055 EWZ721351:EXA785055 FGV721351:FGW785055 FQR721351:FQS785055 GAN721351:GAO785055 GKJ721351:GKK785055 GUF721351:GUG785055 HEB721351:HEC785055 HNX721351:HNY785055 HXT721351:HXU785055 IHP721351:IHQ785055 IRL721351:IRM785055 JBH721351:JBI785055 JLD721351:JLE785055 JUZ721351:JVA785055 KEV721351:KEW785055 KOR721351:KOS785055 KYN721351:KYO785055 LIJ721351:LIK785055 LSF721351:LSG785055 MCB721351:MCC785055 MLX721351:MLY785055 MVT721351:MVU785055 NFP721351:NFQ785055 NPL721351:NPM785055 NZH721351:NZI785055 OJD721351:OJE785055 OSZ721351:OTA785055 PCV721351:PCW785055 PMR721351:PMS785055 PWN721351:PWO785055 QGJ721351:QGK785055 QQF721351:QQG785055 RAB721351:RAC785055 RJX721351:RJY785055 RTT721351:RTU785055 SDP721351:SDQ785055 SNL721351:SNM785055 SXH721351:SXI785055 THD721351:THE785055 TQZ721351:TRA785055 UAV721351:UAW785055 UKR721351:UKS785055 UUN721351:UUO785055 VEJ721351:VEK785055 VOF721351:VOG785055 VYB721351:VYC785055 WHX721351:WHY785055 WRT721351:WRU785055 JLE981667:JLE983491 FH786887:FI850591 PD786887:PE850591 YZ786887:ZA850591 AIV786887:AIW850591 ASR786887:ASS850591 BCN786887:BCO850591 BMJ786887:BMK850591 BWF786887:BWG850591 CGB786887:CGC850591 CPX786887:CPY850591 CZT786887:CZU850591 DJP786887:DJQ850591 DTL786887:DTM850591 EDH786887:EDI850591 END786887:ENE850591 EWZ786887:EXA850591 FGV786887:FGW850591 FQR786887:FQS850591 GAN786887:GAO850591 GKJ786887:GKK850591 GUF786887:GUG850591 HEB786887:HEC850591 HNX786887:HNY850591 HXT786887:HXU850591 IHP786887:IHQ850591 IRL786887:IRM850591 JBH786887:JBI850591 JLD786887:JLE850591 JUZ786887:JVA850591 KEV786887:KEW850591 KOR786887:KOS850591 KYN786887:KYO850591 LIJ786887:LIK850591 LSF786887:LSG850591 MCB786887:MCC850591 MLX786887:MLY850591 MVT786887:MVU850591 NFP786887:NFQ850591 NPL786887:NPM850591 NZH786887:NZI850591 OJD786887:OJE850591 OSZ786887:OTA850591 PCV786887:PCW850591 PMR786887:PMS850591 PWN786887:PWO850591 QGJ786887:QGK850591 QQF786887:QQG850591 RAB786887:RAC850591 RJX786887:RJY850591 RTT786887:RTU850591 SDP786887:SDQ850591 SNL786887:SNM850591 SXH786887:SXI850591 THD786887:THE850591 TQZ786887:TRA850591 UAV786887:UAW850591 UKR786887:UKS850591 UUN786887:UUO850591 VEJ786887:VEK850591 VOF786887:VOG850591 VYB786887:VYC850591 WHX786887:WHY850591 WRT786887:WRU850591 JVA981667:JVA983491 FH852423:FI916127 PD852423:PE916127 YZ852423:ZA916127 AIV852423:AIW916127 ASR852423:ASS916127 BCN852423:BCO916127 BMJ852423:BMK916127 BWF852423:BWG916127 CGB852423:CGC916127 CPX852423:CPY916127 CZT852423:CZU916127 DJP852423:DJQ916127 DTL852423:DTM916127 EDH852423:EDI916127 END852423:ENE916127 EWZ852423:EXA916127 FGV852423:FGW916127 FQR852423:FQS916127 GAN852423:GAO916127 GKJ852423:GKK916127 GUF852423:GUG916127 HEB852423:HEC916127 HNX852423:HNY916127 HXT852423:HXU916127 IHP852423:IHQ916127 IRL852423:IRM916127 JBH852423:JBI916127 JLD852423:JLE916127 JUZ852423:JVA916127 KEV852423:KEW916127 KOR852423:KOS916127 KYN852423:KYO916127 LIJ852423:LIK916127 LSF852423:LSG916127 MCB852423:MCC916127 MLX852423:MLY916127 MVT852423:MVU916127 NFP852423:NFQ916127 NPL852423:NPM916127 NZH852423:NZI916127 OJD852423:OJE916127 OSZ852423:OTA916127 PCV852423:PCW916127 PMR852423:PMS916127 PWN852423:PWO916127 QGJ852423:QGK916127 QQF852423:QQG916127 RAB852423:RAC916127 RJX852423:RJY916127 RTT852423:RTU916127 SDP852423:SDQ916127 SNL852423:SNM916127 SXH852423:SXI916127 THD852423:THE916127 TQZ852423:TRA916127 UAV852423:UAW916127 UKR852423:UKS916127 UUN852423:UUO916127 VEJ852423:VEK916127 VOF852423:VOG916127 VYB852423:VYC916127 WHX852423:WHY916127 WRT852423:WRU916127 KEW981667:KEW983491 FH917959:FI981663 PD917959:PE981663 YZ917959:ZA981663 AIV917959:AIW981663 ASR917959:ASS981663 BCN917959:BCO981663 BMJ917959:BMK981663 BWF917959:BWG981663 CGB917959:CGC981663 CPX917959:CPY981663 CZT917959:CZU981663 DJP917959:DJQ981663 DTL917959:DTM981663 EDH917959:EDI981663 END917959:ENE981663 EWZ917959:EXA981663 FGV917959:FGW981663 FQR917959:FQS981663 GAN917959:GAO981663 GKJ917959:GKK981663 GUF917959:GUG981663 HEB917959:HEC981663 HNX917959:HNY981663 HXT917959:HXU981663 IHP917959:IHQ981663 IRL917959:IRM981663 JBH917959:JBI981663 JLD917959:JLE981663 JUZ917959:JVA981663 KEV917959:KEW981663 KOR917959:KOS981663 KYN917959:KYO981663 LIJ917959:LIK981663 LSF917959:LSG981663 MCB917959:MCC981663 MLX917959:MLY981663 MVT917959:MVU981663 NFP917959:NFQ981663 NPL917959:NPM981663 NZH917959:NZI981663 OJD917959:OJE981663 OSZ917959:OTA981663 PCV917959:PCW981663 PMR917959:PMS981663 PWN917959:PWO981663 QGJ917959:QGK981663 QQF917959:QQG981663 RAB917959:RAC981663 RJX917959:RJY981663 RTT917959:RTU981663 SDP917959:SDQ981663 SNL917959:SNM981663 SXH917959:SXI981663 THD917959:THE981663 TQZ917959:TRA981663 UAV917959:UAW981663 UKR917959:UKS981663 UUN917959:UUO981663 VEJ917959:VEK981663 VOF917959:VOG981663 VYB917959:VYC981663 WHX917959:WHY981663 WRT917959:WRU981663 QQG981667:QQG983491 FH983495:FI1048576 PD983495:PE1048576 YZ983495:ZA1048576 AIV983495:AIW1048576 ASR983495:ASS1048576 BCN983495:BCO1048576 BMJ983495:BMK1048576 BWF983495:BWG1048576 CGB983495:CGC1048576 CPX983495:CPY1048576 CZT983495:CZU1048576 DJP983495:DJQ1048576 DTL983495:DTM1048576 EDH983495:EDI1048576 END983495:ENE1048576 EWZ983495:EXA1048576 FGV983495:FGW1048576 FQR983495:FQS1048576 GAN983495:GAO1048576 GKJ983495:GKK1048576 GUF983495:GUG1048576 HEB983495:HEC1048576 HNX983495:HNY1048576 HXT983495:HXU1048576 IHP983495:IHQ1048576 IRL983495:IRM1048576 JBH983495:JBI1048576 JLD983495:JLE1048576 JUZ983495:JVA1048576 KEV983495:KEW1048576 KOR983495:KOS1048576 KYN983495:KYO1048576 LIJ983495:LIK1048576 LSF983495:LSG1048576 MCB983495:MCC1048576 MLX983495:MLY1048576 MVT983495:MVU1048576 NFP983495:NFQ1048576 NPL983495:NPM1048576 NZH983495:NZI1048576 OJD983495:OJE1048576 OSZ983495:OTA1048576 PCV983495:PCW1048576 PMR983495:PMS1048576 PWN983495:PWO1048576 QGJ983495:QGK1048576 QQF983495:QQG1048576 RAB983495:RAC1048576 RJX983495:RJY1048576 RTT983495:RTU1048576 SDP983495:SDQ1048576 SNL983495:SNM1048576 SXH983495:SXI1048576 THD983495:THE1048576 TQZ983495:TRA1048576 UAV983495:UAW1048576 UKR983495:UKS1048576 UUN983495:UUO1048576 VEJ983495:VEK1048576 VOF983495:VOG1048576 VYB983495:VYC1048576 WHX983495:WHY1048576 WRT983495:WRU1048576 KOS981667:KOS983491 ENE981667:ENE983491 KYO981667:KYO983491 FH64162:FH65987 PD64162:PD65987 YZ64162:YZ65987 AIV64162:AIV65987 ASR64162:ASR65987 BCN64162:BCN65987 BMJ64162:BMJ65987 BWF64162:BWF65987 CGB64162:CGB65987 CPX64162:CPX65987 CZT64162:CZT65987 DJP64162:DJP65987 DTL64162:DTL65987 EDH64162:EDH65987 END64162:END65987 EWZ64162:EWZ65987 FGV64162:FGV65987 FQR64162:FQR65987 GAN64162:GAN65987 GKJ64162:GKJ65987 GUF64162:GUF65987 HEB64162:HEB65987 HNX64162:HNX65987 HXT64162:HXT65987 IHP64162:IHP65987 IRL64162:IRL65987 JBH64162:JBH65987 JLD64162:JLD65987 JUZ64162:JUZ65987 KEV64162:KEV65987 KOR64162:KOR65987 KYN64162:KYN65987 LIJ64162:LIJ65987 LSF64162:LSF65987 MCB64162:MCB65987 MLX64162:MLX65987 MVT64162:MVT65987 NFP64162:NFP65987 NPL64162:NPL65987 NZH64162:NZH65987 OJD64162:OJD65987 OSZ64162:OSZ65987 PCV64162:PCV65987 PMR64162:PMR65987 PWN64162:PWN65987 QGJ64162:QGJ65987 QQF64162:QQF65987 RAB64162:RAB65987 RJX64162:RJX65987 RTT64162:RTT65987 SDP64162:SDP65987 SNL64162:SNL65987 SXH64162:SXH65987 THD64162:THD65987 TQZ64162:TQZ65987 UAV64162:UAV65987 UKR64162:UKR65987 UUN64162:UUN65987 VEJ64162:VEJ65987 VOF64162:VOF65987 VYB64162:VYB65987 WHX64162:WHX65987 WRT64162:WRT65987 LIK981667:LIK983491 FH129698:FH131523 PD129698:PD131523 YZ129698:YZ131523 AIV129698:AIV131523 ASR129698:ASR131523 BCN129698:BCN131523 BMJ129698:BMJ131523 BWF129698:BWF131523 CGB129698:CGB131523 CPX129698:CPX131523 CZT129698:CZT131523 DJP129698:DJP131523 DTL129698:DTL131523 EDH129698:EDH131523 END129698:END131523 EWZ129698:EWZ131523 FGV129698:FGV131523 FQR129698:FQR131523 GAN129698:GAN131523 GKJ129698:GKJ131523 GUF129698:GUF131523 HEB129698:HEB131523 HNX129698:HNX131523 HXT129698:HXT131523 IHP129698:IHP131523 IRL129698:IRL131523 JBH129698:JBH131523 JLD129698:JLD131523 JUZ129698:JUZ131523 KEV129698:KEV131523 KOR129698:KOR131523 KYN129698:KYN131523 LIJ129698:LIJ131523 LSF129698:LSF131523 MCB129698:MCB131523 MLX129698:MLX131523 MVT129698:MVT131523 NFP129698:NFP131523 NPL129698:NPL131523 NZH129698:NZH131523 OJD129698:OJD131523 OSZ129698:OSZ131523 PCV129698:PCV131523 PMR129698:PMR131523 PWN129698:PWN131523 QGJ129698:QGJ131523 QQF129698:QQF131523 RAB129698:RAB131523 RJX129698:RJX131523 RTT129698:RTT131523 SDP129698:SDP131523 SNL129698:SNL131523 SXH129698:SXH131523 THD129698:THD131523 TQZ129698:TQZ131523 UAV129698:UAV131523 UKR129698:UKR131523 UUN129698:UUN131523 VEJ129698:VEJ131523 VOF129698:VOF131523 VYB129698:VYB131523 WHX129698:WHX131523 WRT129698:WRT131523 LSG981667:LSG983491 FH195234:FH197059 PD195234:PD197059 YZ195234:YZ197059 AIV195234:AIV197059 ASR195234:ASR197059 BCN195234:BCN197059 BMJ195234:BMJ197059 BWF195234:BWF197059 CGB195234:CGB197059 CPX195234:CPX197059 CZT195234:CZT197059 DJP195234:DJP197059 DTL195234:DTL197059 EDH195234:EDH197059 END195234:END197059 EWZ195234:EWZ197059 FGV195234:FGV197059 FQR195234:FQR197059 GAN195234:GAN197059 GKJ195234:GKJ197059 GUF195234:GUF197059 HEB195234:HEB197059 HNX195234:HNX197059 HXT195234:HXT197059 IHP195234:IHP197059 IRL195234:IRL197059 JBH195234:JBH197059 JLD195234:JLD197059 JUZ195234:JUZ197059 KEV195234:KEV197059 KOR195234:KOR197059 KYN195234:KYN197059 LIJ195234:LIJ197059 LSF195234:LSF197059 MCB195234:MCB197059 MLX195234:MLX197059 MVT195234:MVT197059 NFP195234:NFP197059 NPL195234:NPL197059 NZH195234:NZH197059 OJD195234:OJD197059 OSZ195234:OSZ197059 PCV195234:PCV197059 PMR195234:PMR197059 PWN195234:PWN197059 QGJ195234:QGJ197059 QQF195234:QQF197059 RAB195234:RAB197059 RJX195234:RJX197059 RTT195234:RTT197059 SDP195234:SDP197059 SNL195234:SNL197059 SXH195234:SXH197059 THD195234:THD197059 TQZ195234:TQZ197059 UAV195234:UAV197059 UKR195234:UKR197059 UUN195234:UUN197059 VEJ195234:VEJ197059 VOF195234:VOF197059 VYB195234:VYB197059 WHX195234:WHX197059 WRT195234:WRT197059 MCC981667:MCC983491 FH260770:FH262595 PD260770:PD262595 YZ260770:YZ262595 AIV260770:AIV262595 ASR260770:ASR262595 BCN260770:BCN262595 BMJ260770:BMJ262595 BWF260770:BWF262595 CGB260770:CGB262595 CPX260770:CPX262595 CZT260770:CZT262595 DJP260770:DJP262595 DTL260770:DTL262595 EDH260770:EDH262595 END260770:END262595 EWZ260770:EWZ262595 FGV260770:FGV262595 FQR260770:FQR262595 GAN260770:GAN262595 GKJ260770:GKJ262595 GUF260770:GUF262595 HEB260770:HEB262595 HNX260770:HNX262595 HXT260770:HXT262595 IHP260770:IHP262595 IRL260770:IRL262595 JBH260770:JBH262595 JLD260770:JLD262595 JUZ260770:JUZ262595 KEV260770:KEV262595 KOR260770:KOR262595 KYN260770:KYN262595 LIJ260770:LIJ262595 LSF260770:LSF262595 MCB260770:MCB262595 MLX260770:MLX262595 MVT260770:MVT262595 NFP260770:NFP262595 NPL260770:NPL262595 NZH260770:NZH262595 OJD260770:OJD262595 OSZ260770:OSZ262595 PCV260770:PCV262595 PMR260770:PMR262595 PWN260770:PWN262595 QGJ260770:QGJ262595 QQF260770:QQF262595 RAB260770:RAB262595 RJX260770:RJX262595 RTT260770:RTT262595 SDP260770:SDP262595 SNL260770:SNL262595 SXH260770:SXH262595 THD260770:THD262595 TQZ260770:TQZ262595 UAV260770:UAV262595 UKR260770:UKR262595 UUN260770:UUN262595 VEJ260770:VEJ262595 VOF260770:VOF262595 VYB260770:VYB262595 WHX260770:WHX262595 WRT260770:WRT262595 MLY981667:MLY983491 FH326306:FH328131 PD326306:PD328131 YZ326306:YZ328131 AIV326306:AIV328131 ASR326306:ASR328131 BCN326306:BCN328131 BMJ326306:BMJ328131 BWF326306:BWF328131 CGB326306:CGB328131 CPX326306:CPX328131 CZT326306:CZT328131 DJP326306:DJP328131 DTL326306:DTL328131 EDH326306:EDH328131 END326306:END328131 EWZ326306:EWZ328131 FGV326306:FGV328131 FQR326306:FQR328131 GAN326306:GAN328131 GKJ326306:GKJ328131 GUF326306:GUF328131 HEB326306:HEB328131 HNX326306:HNX328131 HXT326306:HXT328131 IHP326306:IHP328131 IRL326306:IRL328131 JBH326306:JBH328131 JLD326306:JLD328131 JUZ326306:JUZ328131 KEV326306:KEV328131 KOR326306:KOR328131 KYN326306:KYN328131 LIJ326306:LIJ328131 LSF326306:LSF328131 MCB326306:MCB328131 MLX326306:MLX328131 MVT326306:MVT328131 NFP326306:NFP328131 NPL326306:NPL328131 NZH326306:NZH328131 OJD326306:OJD328131 OSZ326306:OSZ328131 PCV326306:PCV328131 PMR326306:PMR328131 PWN326306:PWN328131 QGJ326306:QGJ328131 QQF326306:QQF328131 RAB326306:RAB328131 RJX326306:RJX328131 RTT326306:RTT328131 SDP326306:SDP328131 SNL326306:SNL328131 SXH326306:SXH328131 THD326306:THD328131 TQZ326306:TQZ328131 UAV326306:UAV328131 UKR326306:UKR328131 UUN326306:UUN328131 VEJ326306:VEJ328131 VOF326306:VOF328131 VYB326306:VYB328131 WHX326306:WHX328131 WRT326306:WRT328131 MVU981667:MVU983491 FH391842:FH393667 PD391842:PD393667 YZ391842:YZ393667 AIV391842:AIV393667 ASR391842:ASR393667 BCN391842:BCN393667 BMJ391842:BMJ393667 BWF391842:BWF393667 CGB391842:CGB393667 CPX391842:CPX393667 CZT391842:CZT393667 DJP391842:DJP393667 DTL391842:DTL393667 EDH391842:EDH393667 END391842:END393667 EWZ391842:EWZ393667 FGV391842:FGV393667 FQR391842:FQR393667 GAN391842:GAN393667 GKJ391842:GKJ393667 GUF391842:GUF393667 HEB391842:HEB393667 HNX391842:HNX393667 HXT391842:HXT393667 IHP391842:IHP393667 IRL391842:IRL393667 JBH391842:JBH393667 JLD391842:JLD393667 JUZ391842:JUZ393667 KEV391842:KEV393667 KOR391842:KOR393667 KYN391842:KYN393667 LIJ391842:LIJ393667 LSF391842:LSF393667 MCB391842:MCB393667 MLX391842:MLX393667 MVT391842:MVT393667 NFP391842:NFP393667 NPL391842:NPL393667 NZH391842:NZH393667 OJD391842:OJD393667 OSZ391842:OSZ393667 PCV391842:PCV393667 PMR391842:PMR393667 PWN391842:PWN393667 QGJ391842:QGJ393667 QQF391842:QQF393667 RAB391842:RAB393667 RJX391842:RJX393667 RTT391842:RTT393667 SDP391842:SDP393667 SNL391842:SNL393667 SXH391842:SXH393667 THD391842:THD393667 TQZ391842:TQZ393667 UAV391842:UAV393667 UKR391842:UKR393667 UUN391842:UUN393667 VEJ391842:VEJ393667 VOF391842:VOF393667 VYB391842:VYB393667 WHX391842:WHX393667 WRT391842:WRT393667 NFQ981667:NFQ983491 FH457378:FH459203 PD457378:PD459203 YZ457378:YZ459203 AIV457378:AIV459203 ASR457378:ASR459203 BCN457378:BCN459203 BMJ457378:BMJ459203 BWF457378:BWF459203 CGB457378:CGB459203 CPX457378:CPX459203 CZT457378:CZT459203 DJP457378:DJP459203 DTL457378:DTL459203 EDH457378:EDH459203 END457378:END459203 EWZ457378:EWZ459203 FGV457378:FGV459203 FQR457378:FQR459203 GAN457378:GAN459203 GKJ457378:GKJ459203 GUF457378:GUF459203 HEB457378:HEB459203 HNX457378:HNX459203 HXT457378:HXT459203 IHP457378:IHP459203 IRL457378:IRL459203 JBH457378:JBH459203 JLD457378:JLD459203 JUZ457378:JUZ459203 KEV457378:KEV459203 KOR457378:KOR459203 KYN457378:KYN459203 LIJ457378:LIJ459203 LSF457378:LSF459203 MCB457378:MCB459203 MLX457378:MLX459203 MVT457378:MVT459203 NFP457378:NFP459203 NPL457378:NPL459203 NZH457378:NZH459203 OJD457378:OJD459203 OSZ457378:OSZ459203 PCV457378:PCV459203 PMR457378:PMR459203 PWN457378:PWN459203 QGJ457378:QGJ459203 QQF457378:QQF459203 RAB457378:RAB459203 RJX457378:RJX459203 RTT457378:RTT459203 SDP457378:SDP459203 SNL457378:SNL459203 SXH457378:SXH459203 THD457378:THD459203 TQZ457378:TQZ459203 UAV457378:UAV459203 UKR457378:UKR459203 UUN457378:UUN459203 VEJ457378:VEJ459203 VOF457378:VOF459203 VYB457378:VYB459203 WHX457378:WHX459203 WRT457378:WRT459203 NPM981667:NPM983491 FH522914:FH524739 PD522914:PD524739 YZ522914:YZ524739 AIV522914:AIV524739 ASR522914:ASR524739 BCN522914:BCN524739 BMJ522914:BMJ524739 BWF522914:BWF524739 CGB522914:CGB524739 CPX522914:CPX524739 CZT522914:CZT524739 DJP522914:DJP524739 DTL522914:DTL524739 EDH522914:EDH524739 END522914:END524739 EWZ522914:EWZ524739 FGV522914:FGV524739 FQR522914:FQR524739 GAN522914:GAN524739 GKJ522914:GKJ524739 GUF522914:GUF524739 HEB522914:HEB524739 HNX522914:HNX524739 HXT522914:HXT524739 IHP522914:IHP524739 IRL522914:IRL524739 JBH522914:JBH524739 JLD522914:JLD524739 JUZ522914:JUZ524739 KEV522914:KEV524739 KOR522914:KOR524739 KYN522914:KYN524739 LIJ522914:LIJ524739 LSF522914:LSF524739 MCB522914:MCB524739 MLX522914:MLX524739 MVT522914:MVT524739 NFP522914:NFP524739 NPL522914:NPL524739 NZH522914:NZH524739 OJD522914:OJD524739 OSZ522914:OSZ524739 PCV522914:PCV524739 PMR522914:PMR524739 PWN522914:PWN524739 QGJ522914:QGJ524739 QQF522914:QQF524739 RAB522914:RAB524739 RJX522914:RJX524739 RTT522914:RTT524739 SDP522914:SDP524739 SNL522914:SNL524739 SXH522914:SXH524739 THD522914:THD524739 TQZ522914:TQZ524739 UAV522914:UAV524739 UKR522914:UKR524739 UUN522914:UUN524739 VEJ522914:VEJ524739 VOF522914:VOF524739 VYB522914:VYB524739 WHX522914:WHX524739 WRT522914:WRT524739 NZI981667:NZI983491 FH588450:FH590275 PD588450:PD590275 YZ588450:YZ590275 AIV588450:AIV590275 ASR588450:ASR590275 BCN588450:BCN590275 BMJ588450:BMJ590275 BWF588450:BWF590275 CGB588450:CGB590275 CPX588450:CPX590275 CZT588450:CZT590275 DJP588450:DJP590275 DTL588450:DTL590275 EDH588450:EDH590275 END588450:END590275 EWZ588450:EWZ590275 FGV588450:FGV590275 FQR588450:FQR590275 GAN588450:GAN590275 GKJ588450:GKJ590275 GUF588450:GUF590275 HEB588450:HEB590275 HNX588450:HNX590275 HXT588450:HXT590275 IHP588450:IHP590275 IRL588450:IRL590275 JBH588450:JBH590275 JLD588450:JLD590275 JUZ588450:JUZ590275 KEV588450:KEV590275 KOR588450:KOR590275 KYN588450:KYN590275 LIJ588450:LIJ590275 LSF588450:LSF590275 MCB588450:MCB590275 MLX588450:MLX590275 MVT588450:MVT590275 NFP588450:NFP590275 NPL588450:NPL590275 NZH588450:NZH590275 OJD588450:OJD590275 OSZ588450:OSZ590275 PCV588450:PCV590275 PMR588450:PMR590275 PWN588450:PWN590275 QGJ588450:QGJ590275 QQF588450:QQF590275 RAB588450:RAB590275 RJX588450:RJX590275 RTT588450:RTT590275 SDP588450:SDP590275 SNL588450:SNL590275 SXH588450:SXH590275 THD588450:THD590275 TQZ588450:TQZ590275 UAV588450:UAV590275 UKR588450:UKR590275 UUN588450:UUN590275 VEJ588450:VEJ590275 VOF588450:VOF590275 VYB588450:VYB590275 WHX588450:WHX590275 WRT588450:WRT590275 OJE981667:OJE983491 FH653986:FH655811 PD653986:PD655811 YZ653986:YZ655811 AIV653986:AIV655811 ASR653986:ASR655811 BCN653986:BCN655811 BMJ653986:BMJ655811 BWF653986:BWF655811 CGB653986:CGB655811 CPX653986:CPX655811 CZT653986:CZT655811 DJP653986:DJP655811 DTL653986:DTL655811 EDH653986:EDH655811 END653986:END655811 EWZ653986:EWZ655811 FGV653986:FGV655811 FQR653986:FQR655811 GAN653986:GAN655811 GKJ653986:GKJ655811 GUF653986:GUF655811 HEB653986:HEB655811 HNX653986:HNX655811 HXT653986:HXT655811 IHP653986:IHP655811 IRL653986:IRL655811 JBH653986:JBH655811 JLD653986:JLD655811 JUZ653986:JUZ655811 KEV653986:KEV655811 KOR653986:KOR655811 KYN653986:KYN655811 LIJ653986:LIJ655811 LSF653986:LSF655811 MCB653986:MCB655811 MLX653986:MLX655811 MVT653986:MVT655811 NFP653986:NFP655811 NPL653986:NPL655811 NZH653986:NZH655811 OJD653986:OJD655811 OSZ653986:OSZ655811 PCV653986:PCV655811 PMR653986:PMR655811 PWN653986:PWN655811 QGJ653986:QGJ655811 QQF653986:QQF655811 RAB653986:RAB655811 RJX653986:RJX655811 RTT653986:RTT655811 SDP653986:SDP655811 SNL653986:SNL655811 SXH653986:SXH655811 THD653986:THD655811 TQZ653986:TQZ655811 UAV653986:UAV655811 UKR653986:UKR655811 UUN653986:UUN655811 VEJ653986:VEJ655811 VOF653986:VOF655811 VYB653986:VYB655811 WHX653986:WHX655811 WRT653986:WRT655811 OTA981667:OTA983491 FH719522:FH721347 PD719522:PD721347 YZ719522:YZ721347 AIV719522:AIV721347 ASR719522:ASR721347 BCN719522:BCN721347 BMJ719522:BMJ721347 BWF719522:BWF721347 CGB719522:CGB721347 CPX719522:CPX721347 CZT719522:CZT721347 DJP719522:DJP721347 DTL719522:DTL721347 EDH719522:EDH721347 END719522:END721347 EWZ719522:EWZ721347 FGV719522:FGV721347 FQR719522:FQR721347 GAN719522:GAN721347 GKJ719522:GKJ721347 GUF719522:GUF721347 HEB719522:HEB721347 HNX719522:HNX721347 HXT719522:HXT721347 IHP719522:IHP721347 IRL719522:IRL721347 JBH719522:JBH721347 JLD719522:JLD721347 JUZ719522:JUZ721347 KEV719522:KEV721347 KOR719522:KOR721347 KYN719522:KYN721347 LIJ719522:LIJ721347 LSF719522:LSF721347 MCB719522:MCB721347 MLX719522:MLX721347 MVT719522:MVT721347 NFP719522:NFP721347 NPL719522:NPL721347 NZH719522:NZH721347 OJD719522:OJD721347 OSZ719522:OSZ721347 PCV719522:PCV721347 PMR719522:PMR721347 PWN719522:PWN721347 QGJ719522:QGJ721347 QQF719522:QQF721347 RAB719522:RAB721347 RJX719522:RJX721347 RTT719522:RTT721347 SDP719522:SDP721347 SNL719522:SNL721347 SXH719522:SXH721347 THD719522:THD721347 TQZ719522:TQZ721347 UAV719522:UAV721347 UKR719522:UKR721347 UUN719522:UUN721347 VEJ719522:VEJ721347 VOF719522:VOF721347 VYB719522:VYB721347 WHX719522:WHX721347 WRT719522:WRT721347 PCW981667:PCW983491 FH785058:FH786883 PD785058:PD786883 YZ785058:YZ786883 AIV785058:AIV786883 ASR785058:ASR786883 BCN785058:BCN786883 BMJ785058:BMJ786883 BWF785058:BWF786883 CGB785058:CGB786883 CPX785058:CPX786883 CZT785058:CZT786883 DJP785058:DJP786883 DTL785058:DTL786883 EDH785058:EDH786883 END785058:END786883 EWZ785058:EWZ786883 FGV785058:FGV786883 FQR785058:FQR786883 GAN785058:GAN786883 GKJ785058:GKJ786883 GUF785058:GUF786883 HEB785058:HEB786883 HNX785058:HNX786883 HXT785058:HXT786883 IHP785058:IHP786883 IRL785058:IRL786883 JBH785058:JBH786883 JLD785058:JLD786883 JUZ785058:JUZ786883 KEV785058:KEV786883 KOR785058:KOR786883 KYN785058:KYN786883 LIJ785058:LIJ786883 LSF785058:LSF786883 MCB785058:MCB786883 MLX785058:MLX786883 MVT785058:MVT786883 NFP785058:NFP786883 NPL785058:NPL786883 NZH785058:NZH786883 OJD785058:OJD786883 OSZ785058:OSZ786883 PCV785058:PCV786883 PMR785058:PMR786883 PWN785058:PWN786883 QGJ785058:QGJ786883 QQF785058:QQF786883 RAB785058:RAB786883 RJX785058:RJX786883 RTT785058:RTT786883 SDP785058:SDP786883 SNL785058:SNL786883 SXH785058:SXH786883 THD785058:THD786883 TQZ785058:TQZ786883 UAV785058:UAV786883 UKR785058:UKR786883 UUN785058:UUN786883 VEJ785058:VEJ786883 VOF785058:VOF786883 VYB785058:VYB786883 WHX785058:WHX786883 WRT785058:WRT786883 PMS981667:PMS983491 FH850594:FH852419 PD850594:PD852419 YZ850594:YZ852419 AIV850594:AIV852419 ASR850594:ASR852419 BCN850594:BCN852419 BMJ850594:BMJ852419 BWF850594:BWF852419 CGB850594:CGB852419 CPX850594:CPX852419 CZT850594:CZT852419 DJP850594:DJP852419 DTL850594:DTL852419 EDH850594:EDH852419 END850594:END852419 EWZ850594:EWZ852419 FGV850594:FGV852419 FQR850594:FQR852419 GAN850594:GAN852419 GKJ850594:GKJ852419 GUF850594:GUF852419 HEB850594:HEB852419 HNX850594:HNX852419 HXT850594:HXT852419 IHP850594:IHP852419 IRL850594:IRL852419 JBH850594:JBH852419 JLD850594:JLD852419 JUZ850594:JUZ852419 KEV850594:KEV852419 KOR850594:KOR852419 KYN850594:KYN852419 LIJ850594:LIJ852419 LSF850594:LSF852419 MCB850594:MCB852419 MLX850594:MLX852419 MVT850594:MVT852419 NFP850594:NFP852419 NPL850594:NPL852419 NZH850594:NZH852419 OJD850594:OJD852419 OSZ850594:OSZ852419 PCV850594:PCV852419 PMR850594:PMR852419 PWN850594:PWN852419 QGJ850594:QGJ852419 QQF850594:QQF852419 RAB850594:RAB852419 RJX850594:RJX852419 RTT850594:RTT852419 SDP850594:SDP852419 SNL850594:SNL852419 SXH850594:SXH852419 THD850594:THD852419 TQZ850594:TQZ852419 UAV850594:UAV852419 UKR850594:UKR852419 UUN850594:UUN852419 VEJ850594:VEJ852419 VOF850594:VOF852419 VYB850594:VYB852419 WHX850594:WHX852419 WRT850594:WRT852419 PWO981667:PWO983491 FH916130:FH917955 PD916130:PD917955 YZ916130:YZ917955 AIV916130:AIV917955 ASR916130:ASR917955 BCN916130:BCN917955 BMJ916130:BMJ917955 BWF916130:BWF917955 CGB916130:CGB917955 CPX916130:CPX917955 CZT916130:CZT917955 DJP916130:DJP917955 DTL916130:DTL917955 EDH916130:EDH917955 END916130:END917955 EWZ916130:EWZ917955 FGV916130:FGV917955 FQR916130:FQR917955 GAN916130:GAN917955 GKJ916130:GKJ917955 GUF916130:GUF917955 HEB916130:HEB917955 HNX916130:HNX917955 HXT916130:HXT917955 IHP916130:IHP917955 IRL916130:IRL917955 JBH916130:JBH917955 JLD916130:JLD917955 JUZ916130:JUZ917955 KEV916130:KEV917955 KOR916130:KOR917955 KYN916130:KYN917955 LIJ916130:LIJ917955 LSF916130:LSF917955 MCB916130:MCB917955 MLX916130:MLX917955 MVT916130:MVT917955 NFP916130:NFP917955 NPL916130:NPL917955 NZH916130:NZH917955 OJD916130:OJD917955 OSZ916130:OSZ917955 PCV916130:PCV917955 PMR916130:PMR917955 PWN916130:PWN917955 QGJ916130:QGJ917955 QQF916130:QQF917955 RAB916130:RAB917955 RJX916130:RJX917955 RTT916130:RTT917955 SDP916130:SDP917955 SNL916130:SNL917955 SXH916130:SXH917955 THD916130:THD917955 TQZ916130:TQZ917955 UAV916130:UAV917955 UKR916130:UKR917955 UUN916130:UUN917955 VEJ916130:VEJ917955 VOF916130:VOF917955 VYB916130:VYB917955 WHX916130:WHX917955 WRT916130:WRT917955 QGK981667:QGK983491 FH981666:FH983491 PD981666:PD983491 YZ981666:YZ983491 AIV981666:AIV983491 ASR981666:ASR983491 BCN981666:BCN983491 BMJ981666:BMJ983491 BWF981666:BWF983491 CGB981666:CGB983491 CPX981666:CPX983491 CZT981666:CZT983491 DJP981666:DJP983491 DTL981666:DTL983491 EDH981666:EDH983491 END981666:END983491 EWZ981666:EWZ983491 FGV981666:FGV983491 FQR981666:FQR983491 GAN981666:GAN983491 GKJ981666:GKJ983491 GUF981666:GUF983491 HEB981666:HEB983491 HNX981666:HNX983491 HXT981666:HXT983491 IHP981666:IHP983491 IRL981666:IRL983491 JBH981666:JBH983491 JLD981666:JLD983491 JUZ981666:JUZ983491 KEV981666:KEV983491 KOR981666:KOR983491 KYN981666:KYN983491 LIJ981666:LIJ983491 LSF981666:LSF983491 MCB981666:MCB983491 MLX981666:MLX983491 MVT981666:MVT983491 NFP981666:NFP983491 NPL981666:NPL983491 NZH981666:NZH983491 OJD981666:OJD983491 OSZ981666:OSZ983491 PCV981666:PCV983491 PMR981666:PMR983491 PWN981666:PWN983491 QGJ981666:QGJ983491 QQF981666:QQF983491 RAB981666:RAB983491 RJX981666:RJX983491 RTT981666:RTT983491 SDP981666:SDP983491 SNL981666:SNL983491 SXH981666:SXH983491 THD981666:THD983491 TQZ981666:TQZ983491 UAV981666:UAV983491 UKR981666:UKR983491 UUN981666:UUN983491 VEJ981666:VEJ983491 VOF981666:VOF983491 VYB981666:VYB983491 WHX981666:WHX983491 WRT981666:WRT983491 RAC981667:RAC983491 RJY981667:RJY983491 FI64163:FI65987 PE64163:PE65987 ZA64163:ZA65987 AIW64163:AIW65987 ASS64163:ASS65987 BCO64163:BCO65987 BMK64163:BMK65987 BWG64163:BWG65987 CGC64163:CGC65987 CPY64163:CPY65987 CZU64163:CZU65987 DJQ64163:DJQ65987 DTM64163:DTM65987 EDI64163:EDI65987 ENE64163:ENE65987 EXA64163:EXA65987 FGW64163:FGW65987 FQS64163:FQS65987 GAO64163:GAO65987 GKK64163:GKK65987 GUG64163:GUG65987 HEC64163:HEC65987 HNY64163:HNY65987 HXU64163:HXU65987 IHQ64163:IHQ65987 IRM64163:IRM65987 JBI64163:JBI65987 JLE64163:JLE65987 JVA64163:JVA65987 KEW64163:KEW65987 KOS64163:KOS65987 KYO64163:KYO65987 LIK64163:LIK65987 LSG64163:LSG65987 MCC64163:MCC65987 MLY64163:MLY65987 MVU64163:MVU65987 NFQ64163:NFQ65987 NPM64163:NPM65987 NZI64163:NZI65987 OJE64163:OJE65987 OTA64163:OTA65987 PCW64163:PCW65987 PMS64163:PMS65987 PWO64163:PWO65987 QGK64163:QGK65987 QQG64163:QQG65987 RAC64163:RAC65987 RJY64163:RJY65987 RTU64163:RTU65987 SDQ64163:SDQ65987 SNM64163:SNM65987 SXI64163:SXI65987 THE64163:THE65987 TRA64163:TRA65987 UAW64163:UAW65987 UKS64163:UKS65987 UUO64163:UUO65987 VEK64163:VEK65987 VOG64163:VOG65987 VYC64163:VYC65987 WHY64163:WHY65987 WRU64163:WRU65987 RTU981667:RTU983491 FI129699:FI131523 PE129699:PE131523 ZA129699:ZA131523 AIW129699:AIW131523 ASS129699:ASS131523 BCO129699:BCO131523 BMK129699:BMK131523 BWG129699:BWG131523 CGC129699:CGC131523 CPY129699:CPY131523 CZU129699:CZU131523 DJQ129699:DJQ131523 DTM129699:DTM131523 EDI129699:EDI131523 ENE129699:ENE131523 EXA129699:EXA131523 FGW129699:FGW131523 FQS129699:FQS131523 GAO129699:GAO131523 GKK129699:GKK131523 GUG129699:GUG131523 HEC129699:HEC131523 HNY129699:HNY131523 HXU129699:HXU131523 IHQ129699:IHQ131523 IRM129699:IRM131523 JBI129699:JBI131523 JLE129699:JLE131523 JVA129699:JVA131523 KEW129699:KEW131523 KOS129699:KOS131523 KYO129699:KYO131523 LIK129699:LIK131523 LSG129699:LSG131523 MCC129699:MCC131523 MLY129699:MLY131523 MVU129699:MVU131523 NFQ129699:NFQ131523 NPM129699:NPM131523 NZI129699:NZI131523 OJE129699:OJE131523 OTA129699:OTA131523 PCW129699:PCW131523 PMS129699:PMS131523 PWO129699:PWO131523 QGK129699:QGK131523 QQG129699:QQG131523 RAC129699:RAC131523 RJY129699:RJY131523 RTU129699:RTU131523 SDQ129699:SDQ131523 SNM129699:SNM131523 SXI129699:SXI131523 THE129699:THE131523 TRA129699:TRA131523 UAW129699:UAW131523 UKS129699:UKS131523 UUO129699:UUO131523 VEK129699:VEK131523 VOG129699:VOG131523 VYC129699:VYC131523 WHY129699:WHY131523 WRU129699:WRU131523 SDQ981667:SDQ983491 FI195235:FI197059 PE195235:PE197059 ZA195235:ZA197059 AIW195235:AIW197059 ASS195235:ASS197059 BCO195235:BCO197059 BMK195235:BMK197059 BWG195235:BWG197059 CGC195235:CGC197059 CPY195235:CPY197059 CZU195235:CZU197059 DJQ195235:DJQ197059 DTM195235:DTM197059 EDI195235:EDI197059 ENE195235:ENE197059 EXA195235:EXA197059 FGW195235:FGW197059 FQS195235:FQS197059 GAO195235:GAO197059 GKK195235:GKK197059 GUG195235:GUG197059 HEC195235:HEC197059 HNY195235:HNY197059 HXU195235:HXU197059 IHQ195235:IHQ197059 IRM195235:IRM197059 JBI195235:JBI197059 JLE195235:JLE197059 JVA195235:JVA197059 KEW195235:KEW197059 KOS195235:KOS197059 KYO195235:KYO197059 LIK195235:LIK197059 LSG195235:LSG197059 MCC195235:MCC197059 MLY195235:MLY197059 MVU195235:MVU197059 NFQ195235:NFQ197059 NPM195235:NPM197059 NZI195235:NZI197059 OJE195235:OJE197059 OTA195235:OTA197059 PCW195235:PCW197059 PMS195235:PMS197059 PWO195235:PWO197059 QGK195235:QGK197059 QQG195235:QQG197059 RAC195235:RAC197059 RJY195235:RJY197059 RTU195235:RTU197059 SDQ195235:SDQ197059 SNM195235:SNM197059 SXI195235:SXI197059 THE195235:THE197059 TRA195235:TRA197059 UAW195235:UAW197059 UKS195235:UKS197059 UUO195235:UUO197059 VEK195235:VEK197059 VOG195235:VOG197059 VYC195235:VYC197059 WHY195235:WHY197059 WRU195235:WRU197059 SNM981667:SNM983491 FI260771:FI262595 PE260771:PE262595 ZA260771:ZA262595 AIW260771:AIW262595 ASS260771:ASS262595 BCO260771:BCO262595 BMK260771:BMK262595 BWG260771:BWG262595 CGC260771:CGC262595 CPY260771:CPY262595 CZU260771:CZU262595 DJQ260771:DJQ262595 DTM260771:DTM262595 EDI260771:EDI262595 ENE260771:ENE262595 EXA260771:EXA262595 FGW260771:FGW262595 FQS260771:FQS262595 GAO260771:GAO262595 GKK260771:GKK262595 GUG260771:GUG262595 HEC260771:HEC262595 HNY260771:HNY262595 HXU260771:HXU262595 IHQ260771:IHQ262595 IRM260771:IRM262595 JBI260771:JBI262595 JLE260771:JLE262595 JVA260771:JVA262595 KEW260771:KEW262595 KOS260771:KOS262595 KYO260771:KYO262595 LIK260771:LIK262595 LSG260771:LSG262595 MCC260771:MCC262595 MLY260771:MLY262595 MVU260771:MVU262595 NFQ260771:NFQ262595 NPM260771:NPM262595 NZI260771:NZI262595 OJE260771:OJE262595 OTA260771:OTA262595 PCW260771:PCW262595 PMS260771:PMS262595 PWO260771:PWO262595 QGK260771:QGK262595 QQG260771:QQG262595 RAC260771:RAC262595 RJY260771:RJY262595 RTU260771:RTU262595 SDQ260771:SDQ262595 SNM260771:SNM262595 SXI260771:SXI262595 THE260771:THE262595 TRA260771:TRA262595 UAW260771:UAW262595 UKS260771:UKS262595 UUO260771:UUO262595 VEK260771:VEK262595 VOG260771:VOG262595 VYC260771:VYC262595 WHY260771:WHY262595 WRU260771:WRU262595 SXI981667:SXI983491 FI326307:FI328131 PE326307:PE328131 ZA326307:ZA328131 AIW326307:AIW328131 ASS326307:ASS328131 BCO326307:BCO328131 BMK326307:BMK328131 BWG326307:BWG328131 CGC326307:CGC328131 CPY326307:CPY328131 CZU326307:CZU328131 DJQ326307:DJQ328131 DTM326307:DTM328131 EDI326307:EDI328131 ENE326307:ENE328131 EXA326307:EXA328131 FGW326307:FGW328131 FQS326307:FQS328131 GAO326307:GAO328131 GKK326307:GKK328131 GUG326307:GUG328131 HEC326307:HEC328131 HNY326307:HNY328131 HXU326307:HXU328131 IHQ326307:IHQ328131 IRM326307:IRM328131 JBI326307:JBI328131 JLE326307:JLE328131 JVA326307:JVA328131 KEW326307:KEW328131 KOS326307:KOS328131 KYO326307:KYO328131 LIK326307:LIK328131 LSG326307:LSG328131 MCC326307:MCC328131 MLY326307:MLY328131 MVU326307:MVU328131 NFQ326307:NFQ328131 NPM326307:NPM328131 NZI326307:NZI328131 OJE326307:OJE328131 OTA326307:OTA328131 PCW326307:PCW328131 PMS326307:PMS328131 PWO326307:PWO328131 QGK326307:QGK328131 QQG326307:QQG328131 RAC326307:RAC328131 RJY326307:RJY328131 RTU326307:RTU328131 SDQ326307:SDQ328131 SNM326307:SNM328131 SXI326307:SXI328131 THE326307:THE328131 TRA326307:TRA328131 UAW326307:UAW328131 UKS326307:UKS328131 UUO326307:UUO328131 VEK326307:VEK328131 VOG326307:VOG328131 VYC326307:VYC328131 WHY326307:WHY328131 WRU326307:WRU328131 THE981667:THE983491 FI391843:FI393667 PE391843:PE393667 ZA391843:ZA393667 AIW391843:AIW393667 ASS391843:ASS393667 BCO391843:BCO393667 BMK391843:BMK393667 BWG391843:BWG393667 CGC391843:CGC393667 CPY391843:CPY393667 CZU391843:CZU393667 DJQ391843:DJQ393667 DTM391843:DTM393667 EDI391843:EDI393667 ENE391843:ENE393667 EXA391843:EXA393667 FGW391843:FGW393667 FQS391843:FQS393667 GAO391843:GAO393667 GKK391843:GKK393667 GUG391843:GUG393667 HEC391843:HEC393667 HNY391843:HNY393667 HXU391843:HXU393667 IHQ391843:IHQ393667 IRM391843:IRM393667 JBI391843:JBI393667 JLE391843:JLE393667 JVA391843:JVA393667 KEW391843:KEW393667 KOS391843:KOS393667 KYO391843:KYO393667 LIK391843:LIK393667 LSG391843:LSG393667 MCC391843:MCC393667 MLY391843:MLY393667 MVU391843:MVU393667 NFQ391843:NFQ393667 NPM391843:NPM393667 NZI391843:NZI393667 OJE391843:OJE393667 OTA391843:OTA393667 PCW391843:PCW393667 PMS391843:PMS393667 PWO391843:PWO393667 QGK391843:QGK393667 QQG391843:QQG393667 RAC391843:RAC393667 RJY391843:RJY393667 RTU391843:RTU393667 SDQ391843:SDQ393667 SNM391843:SNM393667 SXI391843:SXI393667 THE391843:THE393667 TRA391843:TRA393667 UAW391843:UAW393667 UKS391843:UKS393667 UUO391843:UUO393667 VEK391843:VEK393667 VOG391843:VOG393667 VYC391843:VYC393667 WHY391843:WHY393667 WRU391843:WRU393667 TRA981667:TRA983491 FI457379:FI459203 PE457379:PE459203 ZA457379:ZA459203 AIW457379:AIW459203 ASS457379:ASS459203 BCO457379:BCO459203 BMK457379:BMK459203 BWG457379:BWG459203 CGC457379:CGC459203 CPY457379:CPY459203 CZU457379:CZU459203 DJQ457379:DJQ459203 DTM457379:DTM459203 EDI457379:EDI459203 ENE457379:ENE459203 EXA457379:EXA459203 FGW457379:FGW459203 FQS457379:FQS459203 GAO457379:GAO459203 GKK457379:GKK459203 GUG457379:GUG459203 HEC457379:HEC459203 HNY457379:HNY459203 HXU457379:HXU459203 IHQ457379:IHQ459203 IRM457379:IRM459203 JBI457379:JBI459203 JLE457379:JLE459203 JVA457379:JVA459203 KEW457379:KEW459203 KOS457379:KOS459203 KYO457379:KYO459203 LIK457379:LIK459203 LSG457379:LSG459203 MCC457379:MCC459203 MLY457379:MLY459203 MVU457379:MVU459203 NFQ457379:NFQ459203 NPM457379:NPM459203 NZI457379:NZI459203 OJE457379:OJE459203 OTA457379:OTA459203 PCW457379:PCW459203 PMS457379:PMS459203 PWO457379:PWO459203 QGK457379:QGK459203 QQG457379:QQG459203 RAC457379:RAC459203 RJY457379:RJY459203 RTU457379:RTU459203 SDQ457379:SDQ459203 SNM457379:SNM459203 SXI457379:SXI459203 THE457379:THE459203 TRA457379:TRA459203 UAW457379:UAW459203 UKS457379:UKS459203 UUO457379:UUO459203 VEK457379:VEK459203 VOG457379:VOG459203 VYC457379:VYC459203 WHY457379:WHY459203 WRU457379:WRU459203 UAW981667:UAW983491 FI522915:FI524739 PE522915:PE524739 ZA522915:ZA524739 AIW522915:AIW524739 ASS522915:ASS524739 BCO522915:BCO524739 BMK522915:BMK524739 BWG522915:BWG524739 CGC522915:CGC524739 CPY522915:CPY524739 CZU522915:CZU524739 DJQ522915:DJQ524739 DTM522915:DTM524739 EDI522915:EDI524739 ENE522915:ENE524739 EXA522915:EXA524739 FGW522915:FGW524739 FQS522915:FQS524739 GAO522915:GAO524739 GKK522915:GKK524739 GUG522915:GUG524739 HEC522915:HEC524739 HNY522915:HNY524739 HXU522915:HXU524739 IHQ522915:IHQ524739 IRM522915:IRM524739 JBI522915:JBI524739 JLE522915:JLE524739 JVA522915:JVA524739 KEW522915:KEW524739 KOS522915:KOS524739 KYO522915:KYO524739 LIK522915:LIK524739 LSG522915:LSG524739 MCC522915:MCC524739 MLY522915:MLY524739 MVU522915:MVU524739 NFQ522915:NFQ524739 NPM522915:NPM524739 NZI522915:NZI524739 OJE522915:OJE524739 OTA522915:OTA524739 PCW522915:PCW524739 PMS522915:PMS524739 PWO522915:PWO524739 QGK522915:QGK524739 QQG522915:QQG524739 RAC522915:RAC524739 RJY522915:RJY524739 RTU522915:RTU524739 SDQ522915:SDQ524739 SNM522915:SNM524739 SXI522915:SXI524739 THE522915:THE524739 TRA522915:TRA524739 UAW522915:UAW524739 UKS522915:UKS524739 UUO522915:UUO524739 VEK522915:VEK524739 VOG522915:VOG524739 VYC522915:VYC524739 WHY522915:WHY524739 WRU522915:WRU524739 UKS981667:UKS983491 FI588451:FI590275 PE588451:PE590275 ZA588451:ZA590275 AIW588451:AIW590275 ASS588451:ASS590275 BCO588451:BCO590275 BMK588451:BMK590275 BWG588451:BWG590275 CGC588451:CGC590275 CPY588451:CPY590275 CZU588451:CZU590275 DJQ588451:DJQ590275 DTM588451:DTM590275 EDI588451:EDI590275 ENE588451:ENE590275 EXA588451:EXA590275 FGW588451:FGW590275 FQS588451:FQS590275 GAO588451:GAO590275 GKK588451:GKK590275 GUG588451:GUG590275 HEC588451:HEC590275 HNY588451:HNY590275 HXU588451:HXU590275 IHQ588451:IHQ590275 IRM588451:IRM590275 JBI588451:JBI590275 JLE588451:JLE590275 JVA588451:JVA590275 KEW588451:KEW590275 KOS588451:KOS590275 KYO588451:KYO590275 LIK588451:LIK590275 LSG588451:LSG590275 MCC588451:MCC590275 MLY588451:MLY590275 MVU588451:MVU590275 NFQ588451:NFQ590275 NPM588451:NPM590275 NZI588451:NZI590275 OJE588451:OJE590275 OTA588451:OTA590275 PCW588451:PCW590275 PMS588451:PMS590275 PWO588451:PWO590275 QGK588451:QGK590275 QQG588451:QQG590275 RAC588451:RAC590275 RJY588451:RJY590275 RTU588451:RTU590275 SDQ588451:SDQ590275 SNM588451:SNM590275 SXI588451:SXI590275 THE588451:THE590275 TRA588451:TRA590275 UAW588451:UAW590275 UKS588451:UKS590275 UUO588451:UUO590275 VEK588451:VEK590275 VOG588451:VOG590275 VYC588451:VYC590275 WHY588451:WHY590275 WRU588451:WRU590275 UUO981667:UUO983491 FI653987:FI655811 PE653987:PE655811 ZA653987:ZA655811 AIW653987:AIW655811 ASS653987:ASS655811 BCO653987:BCO655811 BMK653987:BMK655811 BWG653987:BWG655811 CGC653987:CGC655811 CPY653987:CPY655811 CZU653987:CZU655811 DJQ653987:DJQ655811 DTM653987:DTM655811 EDI653987:EDI655811 ENE653987:ENE655811 EXA653987:EXA655811 FGW653987:FGW655811 FQS653987:FQS655811 GAO653987:GAO655811 GKK653987:GKK655811 GUG653987:GUG655811 HEC653987:HEC655811 HNY653987:HNY655811 HXU653987:HXU655811 IHQ653987:IHQ655811 IRM653987:IRM655811 JBI653987:JBI655811 JLE653987:JLE655811 JVA653987:JVA655811 KEW653987:KEW655811 KOS653987:KOS655811 KYO653987:KYO655811 LIK653987:LIK655811 LSG653987:LSG655811 MCC653987:MCC655811 MLY653987:MLY655811 MVU653987:MVU655811 NFQ653987:NFQ655811 NPM653987:NPM655811 NZI653987:NZI655811 OJE653987:OJE655811 OTA653987:OTA655811 PCW653987:PCW655811 PMS653987:PMS655811 PWO653987:PWO655811 QGK653987:QGK655811 QQG653987:QQG655811 RAC653987:RAC655811 RJY653987:RJY655811 RTU653987:RTU655811 SDQ653987:SDQ655811 SNM653987:SNM655811 SXI653987:SXI655811 THE653987:THE655811 TRA653987:TRA655811 UAW653987:UAW655811 UKS653987:UKS655811 UUO653987:UUO655811 VEK653987:VEK655811 VOG653987:VOG655811 VYC653987:VYC655811 WHY653987:WHY655811 WRU653987:WRU655811 VEK981667:VEK983491 FI719523:FI721347 PE719523:PE721347 ZA719523:ZA721347 AIW719523:AIW721347 ASS719523:ASS721347 BCO719523:BCO721347 BMK719523:BMK721347 BWG719523:BWG721347 CGC719523:CGC721347 CPY719523:CPY721347 CZU719523:CZU721347 DJQ719523:DJQ721347 DTM719523:DTM721347 EDI719523:EDI721347 ENE719523:ENE721347 EXA719523:EXA721347 FGW719523:FGW721347 FQS719523:FQS721347 GAO719523:GAO721347 GKK719523:GKK721347 GUG719523:GUG721347 HEC719523:HEC721347 HNY719523:HNY721347 HXU719523:HXU721347 IHQ719523:IHQ721347 IRM719523:IRM721347 JBI719523:JBI721347 JLE719523:JLE721347 JVA719523:JVA721347 KEW719523:KEW721347 KOS719523:KOS721347 KYO719523:KYO721347 LIK719523:LIK721347 LSG719523:LSG721347 MCC719523:MCC721347 MLY719523:MLY721347 MVU719523:MVU721347 NFQ719523:NFQ721347 NPM719523:NPM721347 NZI719523:NZI721347 OJE719523:OJE721347 OTA719523:OTA721347 PCW719523:PCW721347 PMS719523:PMS721347 PWO719523:PWO721347 QGK719523:QGK721347 QQG719523:QQG721347 RAC719523:RAC721347 RJY719523:RJY721347 RTU719523:RTU721347 SDQ719523:SDQ721347 SNM719523:SNM721347 SXI719523:SXI721347 THE719523:THE721347 TRA719523:TRA721347 UAW719523:UAW721347 UKS719523:UKS721347 UUO719523:UUO721347 VEK719523:VEK721347 VOG719523:VOG721347 VYC719523:VYC721347 WHY719523:WHY721347 WRU719523:WRU721347 VOG981667:VOG983491 FI785059:FI786883 PE785059:PE786883 ZA785059:ZA786883 AIW785059:AIW786883 ASS785059:ASS786883 BCO785059:BCO786883 BMK785059:BMK786883 BWG785059:BWG786883 CGC785059:CGC786883 CPY785059:CPY786883 CZU785059:CZU786883 DJQ785059:DJQ786883 DTM785059:DTM786883 EDI785059:EDI786883 ENE785059:ENE786883 EXA785059:EXA786883 FGW785059:FGW786883 FQS785059:FQS786883 GAO785059:GAO786883 GKK785059:GKK786883 GUG785059:GUG786883 HEC785059:HEC786883 HNY785059:HNY786883 HXU785059:HXU786883 IHQ785059:IHQ786883 IRM785059:IRM786883 JBI785059:JBI786883 JLE785059:JLE786883 JVA785059:JVA786883 KEW785059:KEW786883 KOS785059:KOS786883 KYO785059:KYO786883 LIK785059:LIK786883 LSG785059:LSG786883 MCC785059:MCC786883 MLY785059:MLY786883 MVU785059:MVU786883 NFQ785059:NFQ786883 NPM785059:NPM786883 NZI785059:NZI786883 OJE785059:OJE786883 OTA785059:OTA786883 PCW785059:PCW786883 PMS785059:PMS786883 PWO785059:PWO786883 QGK785059:QGK786883 QQG785059:QQG786883 RAC785059:RAC786883 RJY785059:RJY786883 RTU785059:RTU786883 SDQ785059:SDQ786883 SNM785059:SNM786883 SXI785059:SXI786883 THE785059:THE786883 TRA785059:TRA786883 UAW785059:UAW786883 UKS785059:UKS786883 UUO785059:UUO786883 VEK785059:VEK786883 VOG785059:VOG786883 VYC785059:VYC786883 WHY785059:WHY786883 WRU785059:WRU786883 VYC981667:VYC983491 FI850595:FI852419 PE850595:PE852419 ZA850595:ZA852419 AIW850595:AIW852419 ASS850595:ASS852419 BCO850595:BCO852419 BMK850595:BMK852419 BWG850595:BWG852419 CGC850595:CGC852419 CPY850595:CPY852419 CZU850595:CZU852419 DJQ850595:DJQ852419 DTM850595:DTM852419 EDI850595:EDI852419 ENE850595:ENE852419 EXA850595:EXA852419 FGW850595:FGW852419 FQS850595:FQS852419 GAO850595:GAO852419 GKK850595:GKK852419 GUG850595:GUG852419 HEC850595:HEC852419 HNY850595:HNY852419 HXU850595:HXU852419 IHQ850595:IHQ852419 IRM850595:IRM852419 JBI850595:JBI852419 JLE850595:JLE852419 JVA850595:JVA852419 KEW850595:KEW852419 KOS850595:KOS852419 KYO850595:KYO852419 LIK850595:LIK852419 LSG850595:LSG852419 MCC850595:MCC852419 MLY850595:MLY852419 MVU850595:MVU852419 NFQ850595:NFQ852419 NPM850595:NPM852419 NZI850595:NZI852419 OJE850595:OJE852419 OTA850595:OTA852419 PCW850595:PCW852419 PMS850595:PMS852419 PWO850595:PWO852419 QGK850595:QGK852419 QQG850595:QQG852419 RAC850595:RAC852419 RJY850595:RJY852419 RTU850595:RTU852419 SDQ850595:SDQ852419 SNM850595:SNM852419 SXI850595:SXI852419 THE850595:THE852419 TRA850595:TRA852419 UAW850595:UAW852419 UKS850595:UKS852419 UUO850595:UUO852419 VEK850595:VEK852419 VOG850595:VOG852419 VYC850595:VYC852419 WHY850595:WHY852419 WRU850595:WRU852419 WHY981667:WHY983491 FI916131:FI917955 PE916131:PE917955 ZA916131:ZA917955 AIW916131:AIW917955 ASS916131:ASS917955 BCO916131:BCO917955 BMK916131:BMK917955 BWG916131:BWG917955 CGC916131:CGC917955 CPY916131:CPY917955 CZU916131:CZU917955 DJQ916131:DJQ917955 DTM916131:DTM917955 EDI916131:EDI917955 ENE916131:ENE917955 EXA916131:EXA917955 FGW916131:FGW917955 FQS916131:FQS917955 GAO916131:GAO917955 GKK916131:GKK917955 GUG916131:GUG917955 HEC916131:HEC917955 HNY916131:HNY917955 HXU916131:HXU917955 IHQ916131:IHQ917955 IRM916131:IRM917955 JBI916131:JBI917955 JLE916131:JLE917955 JVA916131:JVA917955 KEW916131:KEW917955 KOS916131:KOS917955 KYO916131:KYO917955 LIK916131:LIK917955 LSG916131:LSG917955 MCC916131:MCC917955 MLY916131:MLY917955 MVU916131:MVU917955 NFQ916131:NFQ917955 NPM916131:NPM917955 NZI916131:NZI917955 OJE916131:OJE917955 OTA916131:OTA917955 PCW916131:PCW917955 PMS916131:PMS917955 PWO916131:PWO917955 QGK916131:QGK917955 QQG916131:QQG917955 RAC916131:RAC917955 RJY916131:RJY917955 RTU916131:RTU917955 SDQ916131:SDQ917955 SNM916131:SNM917955 SXI916131:SXI917955 THE916131:THE917955 TRA916131:TRA917955 UAW916131:UAW917955 UKS916131:UKS917955 UUO916131:UUO917955 VEK916131:VEK917955 VOG916131:VOG917955 VYC916131:VYC917955 WHY916131:WHY917955 WRU916131:WRU917955 WRU981667:WRU983491 FI981667:FI983491 PE981667:PE983491 ZA981667:ZA983491 AIW981667:AIW983491 ASS981667:ASS983491 BCO981667:BCO983491 BMK981667:BMK983491 BWG981667:BWG983491 CGC981667:CGC983491 CPY981667:CPY983491 CZU981667:CZU983491 DJQ981667:DJQ983491 DTM981667:DTM983491 EDI981667:EDI983491 FH3 PD3 YZ3 AIV3 ASR3 BCN3 BMJ3 BWF3 CGB3 CPX3 CZT3 DJP3 DTL3 EDH3 END3 EWZ3 FGV3 FQR3 GAN3 GKJ3 GUF3 HEB3 HNX3 HXT3 IHP3 IRL3 JBH3 JLD3 JUZ3 KEV3 KOR3 KYN3 LIJ3 LSF3 MCB3 MLX3 MVT3 NFP3 NPL3 NZH3 OJD3 OSZ3 PCV3 PMR3 PWN3 QGJ3 QQF3 RAB3 RJX3 RTT3 SDP3 SNL3 SXH3 THD3 TQZ3 UAV3 UKR3 UUN3 VEJ3 VOF3 VYB3 WHX3 WRT3 PD5:PE451 YZ5:ZA451 AIV5:AIW451 ASR5:ASS451 BCN5:BCO451 BMJ5:BMK451 BWF5:BWG451 CGB5:CGC451 CPX5:CPY451 CZT5:CZU451 DJP5:DJQ451 DTL5:DTM451 EDH5:EDI451 END5:ENE451 EWZ5:EXA451 FGV5:FGW451 FQR5:FQS451 GAN5:GAO451 GKJ5:GKK451 GUF5:GUG451 HEB5:HEC451 HNX5:HNY451 HXT5:HXU451 IHP5:IHQ451 IRL5:IRM451 JBH5:JBI451 JLD5:JLE451 JUZ5:JVA451 KEV5:KEW451 KOR5:KOS451 KYN5:KYO451 LIJ5:LIK451 LSF5:LSG451 MCB5:MCC451 MLX5:MLY451 MVT5:MVU451 NFP5:NFQ451 NPL5:NPM451 NZH5:NZI451 OJD5:OJE451 OSZ5:OTA451 PCV5:PCW451 PMR5:PMS451 PWN5:PWO451 QGJ5:QGK451 QQF5:QQG451 RAB5:RAC451 RJX5:RJY451 RTT5:RTU451 SDP5:SDQ451 SNL5:SNM451 SXH5:SXI451 THD5:THE451 TQZ5:TRA451 UAV5:UAW451 UKR5:UKS451 UUN5:UUO451 VEJ5:VEK451 VOF5:VOG451 VYB5:VYC451 WHX5:WHY451 WRT5:WRU451 FH5:FI451">
      <formula1>Категорія_витрат</formula1>
    </dataValidation>
    <dataValidation type="list" allowBlank="1" showInputMessage="1" showErrorMessage="1" sqref="I449:I1048576 I1:I2">
      <formula1>Форма_взаємовідносин</formula1>
    </dataValidation>
    <dataValidation type="list" allowBlank="1" showInputMessage="1" showErrorMessage="1" sqref="C449:C1048576 C1:C2">
      <formula1>Напрямки_Набувача</formula1>
    </dataValidation>
    <dataValidation type="list" allowBlank="1" showInputMessage="1" showErrorMessage="1" sqref="I449:I1048576">
      <formula1>$E$3:$E$7</formula1>
    </dataValidation>
  </dataValidations>
  <pageMargins left="0.70866141732283472" right="0.70866141732283472" top="1.1417322834645669" bottom="0.59055118110236227" header="0.31496062992125984" footer="0.31496062992125984"/>
  <pageSetup paperSize="8" scale="29" fitToHeight="48" orientation="landscape" r:id="rId1"/>
  <headerFooter>
    <oddHeader>&amp;LДодаток 3: Бюджет детальний</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'Категорія витрат'!$G$2:$G$7</xm:f>
          </x14:formula1>
          <xm:sqref>I5:I448</xm:sqref>
        </x14:dataValidation>
        <x14:dataValidation type="list" allowBlank="1" showInputMessage="1" showErrorMessage="1">
          <x14:formula1>
            <xm:f>'Категорія витрат'!$B$2:$B$31</xm:f>
          </x14:formula1>
          <xm:sqref>H5:H448</xm:sqref>
        </x14:dataValidation>
        <x14:dataValidation type="list" allowBlank="1" showInputMessage="1" showErrorMessage="1">
          <x14:formula1>
            <xm:f>Закони!$W$2:$W$47</xm:f>
          </x14:formula1>
          <xm:sqref>C5:C448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54"/>
  <sheetViews>
    <sheetView zoomScale="85" zoomScaleNormal="85" zoomScalePageLayoutView="85" workbookViewId="0">
      <pane xSplit="3" ySplit="4" topLeftCell="D5" activePane="bottomRight" state="frozen"/>
      <selection pane="topRight" activeCell="D1" sqref="D1"/>
      <selection pane="bottomLeft" activeCell="A5" sqref="A5"/>
      <selection pane="bottomRight" activeCell="H13" sqref="H13"/>
    </sheetView>
  </sheetViews>
  <sheetFormatPr defaultColWidth="8.85546875" defaultRowHeight="10.5" outlineLevelRow="1" outlineLevelCol="4"/>
  <cols>
    <col min="1" max="1" width="6.42578125" style="17" bestFit="1" customWidth="1"/>
    <col min="2" max="2" width="9.140625" style="17" customWidth="1" outlineLevel="1"/>
    <col min="3" max="3" width="22.85546875" style="194" customWidth="1"/>
    <col min="4" max="4" width="16.140625" style="16" customWidth="1"/>
    <col min="5" max="5" width="15" style="16" customWidth="1"/>
    <col min="6" max="6" width="16" style="16" customWidth="1"/>
    <col min="7" max="7" width="13.85546875" style="200" customWidth="1"/>
    <col min="8" max="8" width="17.140625" style="200" customWidth="1"/>
    <col min="9" max="9" width="8.140625" style="16" customWidth="1"/>
    <col min="10" max="10" width="9.42578125" style="16" customWidth="1"/>
    <col min="11" max="11" width="7.42578125" style="17" bestFit="1" customWidth="1"/>
    <col min="12" max="12" width="14.140625" style="16" bestFit="1" customWidth="1"/>
    <col min="13" max="13" width="10.42578125" style="18" customWidth="1"/>
    <col min="14" max="14" width="10.140625" style="16" customWidth="1"/>
    <col min="15" max="15" width="13.42578125" style="16" customWidth="1"/>
    <col min="16" max="16" width="11.140625" style="16" bestFit="1" customWidth="1"/>
    <col min="17" max="17" width="8.85546875" style="16" customWidth="1" outlineLevel="2"/>
    <col min="18" max="22" width="8.85546875" style="12" customWidth="1" outlineLevel="2"/>
    <col min="23" max="28" width="8.85546875" style="12" customWidth="1" outlineLevel="3"/>
    <col min="29" max="32" width="10.85546875" style="12" customWidth="1" outlineLevel="4"/>
    <col min="33" max="36" width="10.42578125" style="12" customWidth="1" outlineLevel="4"/>
    <col min="37" max="37" width="22" style="12" customWidth="1" outlineLevel="1"/>
    <col min="38" max="38" width="17" style="12" customWidth="1" outlineLevel="1"/>
    <col min="39" max="39" width="2.42578125" style="12" customWidth="1"/>
    <col min="40" max="157" width="8.85546875" style="12"/>
    <col min="158" max="158" width="7.42578125" style="12" bestFit="1" customWidth="1"/>
    <col min="159" max="159" width="21.140625" style="12" bestFit="1" customWidth="1"/>
    <col min="160" max="160" width="32.140625" style="12" customWidth="1"/>
    <col min="161" max="161" width="45" style="12" bestFit="1" customWidth="1"/>
    <col min="162" max="162" width="21.85546875" style="12" customWidth="1"/>
    <col min="163" max="163" width="25" style="12" customWidth="1"/>
    <col min="164" max="165" width="18.85546875" style="12" customWidth="1"/>
    <col min="166" max="166" width="12.85546875" style="12" customWidth="1"/>
    <col min="167" max="167" width="10.140625" style="12" customWidth="1"/>
    <col min="168" max="168" width="11.42578125" style="12" customWidth="1"/>
    <col min="169" max="169" width="12.140625" style="12" customWidth="1"/>
    <col min="170" max="170" width="15.85546875" style="12" bestFit="1" customWidth="1"/>
    <col min="171" max="172" width="9.140625" style="12" customWidth="1"/>
    <col min="173" max="182" width="8.85546875" style="12" bestFit="1" customWidth="1"/>
    <col min="183" max="194" width="9.140625" style="12" customWidth="1"/>
    <col min="195" max="195" width="8.85546875" style="12" bestFit="1" customWidth="1"/>
    <col min="196" max="203" width="10.85546875" style="12" customWidth="1"/>
    <col min="204" max="205" width="13.85546875" style="12" customWidth="1"/>
    <col min="206" max="206" width="14.140625" style="12" bestFit="1" customWidth="1"/>
    <col min="207" max="207" width="12.140625" style="12" bestFit="1" customWidth="1"/>
    <col min="208" max="209" width="13.140625" style="12" bestFit="1" customWidth="1"/>
    <col min="210" max="211" width="12.140625" style="12" bestFit="1" customWidth="1"/>
    <col min="212" max="213" width="13.140625" style="12" bestFit="1" customWidth="1"/>
    <col min="214" max="221" width="4.85546875" style="12" customWidth="1"/>
    <col min="222" max="222" width="21.42578125" style="12" customWidth="1"/>
    <col min="223" max="223" width="18.85546875" style="12" customWidth="1"/>
    <col min="224" max="413" width="8.85546875" style="12"/>
    <col min="414" max="414" width="7.42578125" style="12" bestFit="1" customWidth="1"/>
    <col min="415" max="415" width="21.140625" style="12" bestFit="1" customWidth="1"/>
    <col min="416" max="416" width="32.140625" style="12" customWidth="1"/>
    <col min="417" max="417" width="45" style="12" bestFit="1" customWidth="1"/>
    <col min="418" max="418" width="21.85546875" style="12" customWidth="1"/>
    <col min="419" max="419" width="25" style="12" customWidth="1"/>
    <col min="420" max="421" width="18.85546875" style="12" customWidth="1"/>
    <col min="422" max="422" width="12.85546875" style="12" customWidth="1"/>
    <col min="423" max="423" width="10.140625" style="12" customWidth="1"/>
    <col min="424" max="424" width="11.42578125" style="12" customWidth="1"/>
    <col min="425" max="425" width="12.140625" style="12" customWidth="1"/>
    <col min="426" max="426" width="15.85546875" style="12" bestFit="1" customWidth="1"/>
    <col min="427" max="428" width="9.140625" style="12" customWidth="1"/>
    <col min="429" max="438" width="8.85546875" style="12" bestFit="1" customWidth="1"/>
    <col min="439" max="450" width="9.140625" style="12" customWidth="1"/>
    <col min="451" max="451" width="8.85546875" style="12" bestFit="1" customWidth="1"/>
    <col min="452" max="459" width="10.85546875" style="12" customWidth="1"/>
    <col min="460" max="461" width="13.85546875" style="12" customWidth="1"/>
    <col min="462" max="462" width="14.140625" style="12" bestFit="1" customWidth="1"/>
    <col min="463" max="463" width="12.140625" style="12" bestFit="1" customWidth="1"/>
    <col min="464" max="465" width="13.140625" style="12" bestFit="1" customWidth="1"/>
    <col min="466" max="467" width="12.140625" style="12" bestFit="1" customWidth="1"/>
    <col min="468" max="469" width="13.140625" style="12" bestFit="1" customWidth="1"/>
    <col min="470" max="477" width="4.85546875" style="12" customWidth="1"/>
    <col min="478" max="478" width="21.42578125" style="12" customWidth="1"/>
    <col min="479" max="479" width="18.85546875" style="12" customWidth="1"/>
    <col min="480" max="669" width="8.85546875" style="12"/>
    <col min="670" max="670" width="7.42578125" style="12" bestFit="1" customWidth="1"/>
    <col min="671" max="671" width="21.140625" style="12" bestFit="1" customWidth="1"/>
    <col min="672" max="672" width="32.140625" style="12" customWidth="1"/>
    <col min="673" max="673" width="45" style="12" bestFit="1" customWidth="1"/>
    <col min="674" max="674" width="21.85546875" style="12" customWidth="1"/>
    <col min="675" max="675" width="25" style="12" customWidth="1"/>
    <col min="676" max="677" width="18.85546875" style="12" customWidth="1"/>
    <col min="678" max="678" width="12.85546875" style="12" customWidth="1"/>
    <col min="679" max="679" width="10.140625" style="12" customWidth="1"/>
    <col min="680" max="680" width="11.42578125" style="12" customWidth="1"/>
    <col min="681" max="681" width="12.140625" style="12" customWidth="1"/>
    <col min="682" max="682" width="15.85546875" style="12" bestFit="1" customWidth="1"/>
    <col min="683" max="684" width="9.140625" style="12" customWidth="1"/>
    <col min="685" max="694" width="8.85546875" style="12" bestFit="1" customWidth="1"/>
    <col min="695" max="706" width="9.140625" style="12" customWidth="1"/>
    <col min="707" max="707" width="8.85546875" style="12" bestFit="1" customWidth="1"/>
    <col min="708" max="715" width="10.85546875" style="12" customWidth="1"/>
    <col min="716" max="717" width="13.85546875" style="12" customWidth="1"/>
    <col min="718" max="718" width="14.140625" style="12" bestFit="1" customWidth="1"/>
    <col min="719" max="719" width="12.140625" style="12" bestFit="1" customWidth="1"/>
    <col min="720" max="721" width="13.140625" style="12" bestFit="1" customWidth="1"/>
    <col min="722" max="723" width="12.140625" style="12" bestFit="1" customWidth="1"/>
    <col min="724" max="725" width="13.140625" style="12" bestFit="1" customWidth="1"/>
    <col min="726" max="733" width="4.85546875" style="12" customWidth="1"/>
    <col min="734" max="734" width="21.42578125" style="12" customWidth="1"/>
    <col min="735" max="735" width="18.85546875" style="12" customWidth="1"/>
    <col min="736" max="925" width="8.85546875" style="12"/>
    <col min="926" max="926" width="7.42578125" style="12" bestFit="1" customWidth="1"/>
    <col min="927" max="927" width="21.140625" style="12" bestFit="1" customWidth="1"/>
    <col min="928" max="928" width="32.140625" style="12" customWidth="1"/>
    <col min="929" max="929" width="45" style="12" bestFit="1" customWidth="1"/>
    <col min="930" max="930" width="21.85546875" style="12" customWidth="1"/>
    <col min="931" max="931" width="25" style="12" customWidth="1"/>
    <col min="932" max="933" width="18.85546875" style="12" customWidth="1"/>
    <col min="934" max="934" width="12.85546875" style="12" customWidth="1"/>
    <col min="935" max="935" width="10.140625" style="12" customWidth="1"/>
    <col min="936" max="936" width="11.42578125" style="12" customWidth="1"/>
    <col min="937" max="937" width="12.140625" style="12" customWidth="1"/>
    <col min="938" max="938" width="15.85546875" style="12" bestFit="1" customWidth="1"/>
    <col min="939" max="940" width="9.140625" style="12" customWidth="1"/>
    <col min="941" max="950" width="8.85546875" style="12" bestFit="1" customWidth="1"/>
    <col min="951" max="962" width="9.140625" style="12" customWidth="1"/>
    <col min="963" max="963" width="8.85546875" style="12" bestFit="1" customWidth="1"/>
    <col min="964" max="971" width="10.85546875" style="12" customWidth="1"/>
    <col min="972" max="973" width="13.85546875" style="12" customWidth="1"/>
    <col min="974" max="974" width="14.140625" style="12" bestFit="1" customWidth="1"/>
    <col min="975" max="975" width="12.140625" style="12" bestFit="1" customWidth="1"/>
    <col min="976" max="977" width="13.140625" style="12" bestFit="1" customWidth="1"/>
    <col min="978" max="979" width="12.140625" style="12" bestFit="1" customWidth="1"/>
    <col min="980" max="981" width="13.140625" style="12" bestFit="1" customWidth="1"/>
    <col min="982" max="989" width="4.85546875" style="12" customWidth="1"/>
    <col min="990" max="990" width="21.42578125" style="12" customWidth="1"/>
    <col min="991" max="991" width="18.85546875" style="12" customWidth="1"/>
    <col min="992" max="1181" width="8.85546875" style="12"/>
    <col min="1182" max="1182" width="7.42578125" style="12" bestFit="1" customWidth="1"/>
    <col min="1183" max="1183" width="21.140625" style="12" bestFit="1" customWidth="1"/>
    <col min="1184" max="1184" width="32.140625" style="12" customWidth="1"/>
    <col min="1185" max="1185" width="45" style="12" bestFit="1" customWidth="1"/>
    <col min="1186" max="1186" width="21.85546875" style="12" customWidth="1"/>
    <col min="1187" max="1187" width="25" style="12" customWidth="1"/>
    <col min="1188" max="1189" width="18.85546875" style="12" customWidth="1"/>
    <col min="1190" max="1190" width="12.85546875" style="12" customWidth="1"/>
    <col min="1191" max="1191" width="10.140625" style="12" customWidth="1"/>
    <col min="1192" max="1192" width="11.42578125" style="12" customWidth="1"/>
    <col min="1193" max="1193" width="12.140625" style="12" customWidth="1"/>
    <col min="1194" max="1194" width="15.85546875" style="12" bestFit="1" customWidth="1"/>
    <col min="1195" max="1196" width="9.140625" style="12" customWidth="1"/>
    <col min="1197" max="1206" width="8.85546875" style="12" bestFit="1" customWidth="1"/>
    <col min="1207" max="1218" width="9.140625" style="12" customWidth="1"/>
    <col min="1219" max="1219" width="8.85546875" style="12" bestFit="1" customWidth="1"/>
    <col min="1220" max="1227" width="10.85546875" style="12" customWidth="1"/>
    <col min="1228" max="1229" width="13.85546875" style="12" customWidth="1"/>
    <col min="1230" max="1230" width="14.140625" style="12" bestFit="1" customWidth="1"/>
    <col min="1231" max="1231" width="12.140625" style="12" bestFit="1" customWidth="1"/>
    <col min="1232" max="1233" width="13.140625" style="12" bestFit="1" customWidth="1"/>
    <col min="1234" max="1235" width="12.140625" style="12" bestFit="1" customWidth="1"/>
    <col min="1236" max="1237" width="13.140625" style="12" bestFit="1" customWidth="1"/>
    <col min="1238" max="1245" width="4.85546875" style="12" customWidth="1"/>
    <col min="1246" max="1246" width="21.42578125" style="12" customWidth="1"/>
    <col min="1247" max="1247" width="18.85546875" style="12" customWidth="1"/>
    <col min="1248" max="1437" width="8.85546875" style="12"/>
    <col min="1438" max="1438" width="7.42578125" style="12" bestFit="1" customWidth="1"/>
    <col min="1439" max="1439" width="21.140625" style="12" bestFit="1" customWidth="1"/>
    <col min="1440" max="1440" width="32.140625" style="12" customWidth="1"/>
    <col min="1441" max="1441" width="45" style="12" bestFit="1" customWidth="1"/>
    <col min="1442" max="1442" width="21.85546875" style="12" customWidth="1"/>
    <col min="1443" max="1443" width="25" style="12" customWidth="1"/>
    <col min="1444" max="1445" width="18.85546875" style="12" customWidth="1"/>
    <col min="1446" max="1446" width="12.85546875" style="12" customWidth="1"/>
    <col min="1447" max="1447" width="10.140625" style="12" customWidth="1"/>
    <col min="1448" max="1448" width="11.42578125" style="12" customWidth="1"/>
    <col min="1449" max="1449" width="12.140625" style="12" customWidth="1"/>
    <col min="1450" max="1450" width="15.85546875" style="12" bestFit="1" customWidth="1"/>
    <col min="1451" max="1452" width="9.140625" style="12" customWidth="1"/>
    <col min="1453" max="1462" width="8.85546875" style="12" bestFit="1" customWidth="1"/>
    <col min="1463" max="1474" width="9.140625" style="12" customWidth="1"/>
    <col min="1475" max="1475" width="8.85546875" style="12" bestFit="1" customWidth="1"/>
    <col min="1476" max="1483" width="10.85546875" style="12" customWidth="1"/>
    <col min="1484" max="1485" width="13.85546875" style="12" customWidth="1"/>
    <col min="1486" max="1486" width="14.140625" style="12" bestFit="1" customWidth="1"/>
    <col min="1487" max="1487" width="12.140625" style="12" bestFit="1" customWidth="1"/>
    <col min="1488" max="1489" width="13.140625" style="12" bestFit="1" customWidth="1"/>
    <col min="1490" max="1491" width="12.140625" style="12" bestFit="1" customWidth="1"/>
    <col min="1492" max="1493" width="13.140625" style="12" bestFit="1" customWidth="1"/>
    <col min="1494" max="1501" width="4.85546875" style="12" customWidth="1"/>
    <col min="1502" max="1502" width="21.42578125" style="12" customWidth="1"/>
    <col min="1503" max="1503" width="18.85546875" style="12" customWidth="1"/>
    <col min="1504" max="1693" width="8.85546875" style="12"/>
    <col min="1694" max="1694" width="7.42578125" style="12" bestFit="1" customWidth="1"/>
    <col min="1695" max="1695" width="21.140625" style="12" bestFit="1" customWidth="1"/>
    <col min="1696" max="1696" width="32.140625" style="12" customWidth="1"/>
    <col min="1697" max="1697" width="45" style="12" bestFit="1" customWidth="1"/>
    <col min="1698" max="1698" width="21.85546875" style="12" customWidth="1"/>
    <col min="1699" max="1699" width="25" style="12" customWidth="1"/>
    <col min="1700" max="1701" width="18.85546875" style="12" customWidth="1"/>
    <col min="1702" max="1702" width="12.85546875" style="12" customWidth="1"/>
    <col min="1703" max="1703" width="10.140625" style="12" customWidth="1"/>
    <col min="1704" max="1704" width="11.42578125" style="12" customWidth="1"/>
    <col min="1705" max="1705" width="12.140625" style="12" customWidth="1"/>
    <col min="1706" max="1706" width="15.85546875" style="12" bestFit="1" customWidth="1"/>
    <col min="1707" max="1708" width="9.140625" style="12" customWidth="1"/>
    <col min="1709" max="1718" width="8.85546875" style="12" bestFit="1" customWidth="1"/>
    <col min="1719" max="1730" width="9.140625" style="12" customWidth="1"/>
    <col min="1731" max="1731" width="8.85546875" style="12" bestFit="1" customWidth="1"/>
    <col min="1732" max="1739" width="10.85546875" style="12" customWidth="1"/>
    <col min="1740" max="1741" width="13.85546875" style="12" customWidth="1"/>
    <col min="1742" max="1742" width="14.140625" style="12" bestFit="1" customWidth="1"/>
    <col min="1743" max="1743" width="12.140625" style="12" bestFit="1" customWidth="1"/>
    <col min="1744" max="1745" width="13.140625" style="12" bestFit="1" customWidth="1"/>
    <col min="1746" max="1747" width="12.140625" style="12" bestFit="1" customWidth="1"/>
    <col min="1748" max="1749" width="13.140625" style="12" bestFit="1" customWidth="1"/>
    <col min="1750" max="1757" width="4.85546875" style="12" customWidth="1"/>
    <col min="1758" max="1758" width="21.42578125" style="12" customWidth="1"/>
    <col min="1759" max="1759" width="18.85546875" style="12" customWidth="1"/>
    <col min="1760" max="1949" width="8.85546875" style="12"/>
    <col min="1950" max="1950" width="7.42578125" style="12" bestFit="1" customWidth="1"/>
    <col min="1951" max="1951" width="21.140625" style="12" bestFit="1" customWidth="1"/>
    <col min="1952" max="1952" width="32.140625" style="12" customWidth="1"/>
    <col min="1953" max="1953" width="45" style="12" bestFit="1" customWidth="1"/>
    <col min="1954" max="1954" width="21.85546875" style="12" customWidth="1"/>
    <col min="1955" max="1955" width="25" style="12" customWidth="1"/>
    <col min="1956" max="1957" width="18.85546875" style="12" customWidth="1"/>
    <col min="1958" max="1958" width="12.85546875" style="12" customWidth="1"/>
    <col min="1959" max="1959" width="10.140625" style="12" customWidth="1"/>
    <col min="1960" max="1960" width="11.42578125" style="12" customWidth="1"/>
    <col min="1961" max="1961" width="12.140625" style="12" customWidth="1"/>
    <col min="1962" max="1962" width="15.85546875" style="12" bestFit="1" customWidth="1"/>
    <col min="1963" max="1964" width="9.140625" style="12" customWidth="1"/>
    <col min="1965" max="1974" width="8.85546875" style="12" bestFit="1" customWidth="1"/>
    <col min="1975" max="1986" width="9.140625" style="12" customWidth="1"/>
    <col min="1987" max="1987" width="8.85546875" style="12" bestFit="1" customWidth="1"/>
    <col min="1988" max="1995" width="10.85546875" style="12" customWidth="1"/>
    <col min="1996" max="1997" width="13.85546875" style="12" customWidth="1"/>
    <col min="1998" max="1998" width="14.140625" style="12" bestFit="1" customWidth="1"/>
    <col min="1999" max="1999" width="12.140625" style="12" bestFit="1" customWidth="1"/>
    <col min="2000" max="2001" width="13.140625" style="12" bestFit="1" customWidth="1"/>
    <col min="2002" max="2003" width="12.140625" style="12" bestFit="1" customWidth="1"/>
    <col min="2004" max="2005" width="13.140625" style="12" bestFit="1" customWidth="1"/>
    <col min="2006" max="2013" width="4.85546875" style="12" customWidth="1"/>
    <col min="2014" max="2014" width="21.42578125" style="12" customWidth="1"/>
    <col min="2015" max="2015" width="18.85546875" style="12" customWidth="1"/>
    <col min="2016" max="2205" width="8.85546875" style="12"/>
    <col min="2206" max="2206" width="7.42578125" style="12" bestFit="1" customWidth="1"/>
    <col min="2207" max="2207" width="21.140625" style="12" bestFit="1" customWidth="1"/>
    <col min="2208" max="2208" width="32.140625" style="12" customWidth="1"/>
    <col min="2209" max="2209" width="45" style="12" bestFit="1" customWidth="1"/>
    <col min="2210" max="2210" width="21.85546875" style="12" customWidth="1"/>
    <col min="2211" max="2211" width="25" style="12" customWidth="1"/>
    <col min="2212" max="2213" width="18.85546875" style="12" customWidth="1"/>
    <col min="2214" max="2214" width="12.85546875" style="12" customWidth="1"/>
    <col min="2215" max="2215" width="10.140625" style="12" customWidth="1"/>
    <col min="2216" max="2216" width="11.42578125" style="12" customWidth="1"/>
    <col min="2217" max="2217" width="12.140625" style="12" customWidth="1"/>
    <col min="2218" max="2218" width="15.85546875" style="12" bestFit="1" customWidth="1"/>
    <col min="2219" max="2220" width="9.140625" style="12" customWidth="1"/>
    <col min="2221" max="2230" width="8.85546875" style="12" bestFit="1" customWidth="1"/>
    <col min="2231" max="2242" width="9.140625" style="12" customWidth="1"/>
    <col min="2243" max="2243" width="8.85546875" style="12" bestFit="1" customWidth="1"/>
    <col min="2244" max="2251" width="10.85546875" style="12" customWidth="1"/>
    <col min="2252" max="2253" width="13.85546875" style="12" customWidth="1"/>
    <col min="2254" max="2254" width="14.140625" style="12" bestFit="1" customWidth="1"/>
    <col min="2255" max="2255" width="12.140625" style="12" bestFit="1" customWidth="1"/>
    <col min="2256" max="2257" width="13.140625" style="12" bestFit="1" customWidth="1"/>
    <col min="2258" max="2259" width="12.140625" style="12" bestFit="1" customWidth="1"/>
    <col min="2260" max="2261" width="13.140625" style="12" bestFit="1" customWidth="1"/>
    <col min="2262" max="2269" width="4.85546875" style="12" customWidth="1"/>
    <col min="2270" max="2270" width="21.42578125" style="12" customWidth="1"/>
    <col min="2271" max="2271" width="18.85546875" style="12" customWidth="1"/>
    <col min="2272" max="2461" width="8.85546875" style="12"/>
    <col min="2462" max="2462" width="7.42578125" style="12" bestFit="1" customWidth="1"/>
    <col min="2463" max="2463" width="21.140625" style="12" bestFit="1" customWidth="1"/>
    <col min="2464" max="2464" width="32.140625" style="12" customWidth="1"/>
    <col min="2465" max="2465" width="45" style="12" bestFit="1" customWidth="1"/>
    <col min="2466" max="2466" width="21.85546875" style="12" customWidth="1"/>
    <col min="2467" max="2467" width="25" style="12" customWidth="1"/>
    <col min="2468" max="2469" width="18.85546875" style="12" customWidth="1"/>
    <col min="2470" max="2470" width="12.85546875" style="12" customWidth="1"/>
    <col min="2471" max="2471" width="10.140625" style="12" customWidth="1"/>
    <col min="2472" max="2472" width="11.42578125" style="12" customWidth="1"/>
    <col min="2473" max="2473" width="12.140625" style="12" customWidth="1"/>
    <col min="2474" max="2474" width="15.85546875" style="12" bestFit="1" customWidth="1"/>
    <col min="2475" max="2476" width="9.140625" style="12" customWidth="1"/>
    <col min="2477" max="2486" width="8.85546875" style="12" bestFit="1" customWidth="1"/>
    <col min="2487" max="2498" width="9.140625" style="12" customWidth="1"/>
    <col min="2499" max="2499" width="8.85546875" style="12" bestFit="1" customWidth="1"/>
    <col min="2500" max="2507" width="10.85546875" style="12" customWidth="1"/>
    <col min="2508" max="2509" width="13.85546875" style="12" customWidth="1"/>
    <col min="2510" max="2510" width="14.140625" style="12" bestFit="1" customWidth="1"/>
    <col min="2511" max="2511" width="12.140625" style="12" bestFit="1" customWidth="1"/>
    <col min="2512" max="2513" width="13.140625" style="12" bestFit="1" customWidth="1"/>
    <col min="2514" max="2515" width="12.140625" style="12" bestFit="1" customWidth="1"/>
    <col min="2516" max="2517" width="13.140625" style="12" bestFit="1" customWidth="1"/>
    <col min="2518" max="2525" width="4.85546875" style="12" customWidth="1"/>
    <col min="2526" max="2526" width="21.42578125" style="12" customWidth="1"/>
    <col min="2527" max="2527" width="18.85546875" style="12" customWidth="1"/>
    <col min="2528" max="2717" width="8.85546875" style="12"/>
    <col min="2718" max="2718" width="7.42578125" style="12" bestFit="1" customWidth="1"/>
    <col min="2719" max="2719" width="21.140625" style="12" bestFit="1" customWidth="1"/>
    <col min="2720" max="2720" width="32.140625" style="12" customWidth="1"/>
    <col min="2721" max="2721" width="45" style="12" bestFit="1" customWidth="1"/>
    <col min="2722" max="2722" width="21.85546875" style="12" customWidth="1"/>
    <col min="2723" max="2723" width="25" style="12" customWidth="1"/>
    <col min="2724" max="2725" width="18.85546875" style="12" customWidth="1"/>
    <col min="2726" max="2726" width="12.85546875" style="12" customWidth="1"/>
    <col min="2727" max="2727" width="10.140625" style="12" customWidth="1"/>
    <col min="2728" max="2728" width="11.42578125" style="12" customWidth="1"/>
    <col min="2729" max="2729" width="12.140625" style="12" customWidth="1"/>
    <col min="2730" max="2730" width="15.85546875" style="12" bestFit="1" customWidth="1"/>
    <col min="2731" max="2732" width="9.140625" style="12" customWidth="1"/>
    <col min="2733" max="2742" width="8.85546875" style="12" bestFit="1" customWidth="1"/>
    <col min="2743" max="2754" width="9.140625" style="12" customWidth="1"/>
    <col min="2755" max="2755" width="8.85546875" style="12" bestFit="1" customWidth="1"/>
    <col min="2756" max="2763" width="10.85546875" style="12" customWidth="1"/>
    <col min="2764" max="2765" width="13.85546875" style="12" customWidth="1"/>
    <col min="2766" max="2766" width="14.140625" style="12" bestFit="1" customWidth="1"/>
    <col min="2767" max="2767" width="12.140625" style="12" bestFit="1" customWidth="1"/>
    <col min="2768" max="2769" width="13.140625" style="12" bestFit="1" customWidth="1"/>
    <col min="2770" max="2771" width="12.140625" style="12" bestFit="1" customWidth="1"/>
    <col min="2772" max="2773" width="13.140625" style="12" bestFit="1" customWidth="1"/>
    <col min="2774" max="2781" width="4.85546875" style="12" customWidth="1"/>
    <col min="2782" max="2782" width="21.42578125" style="12" customWidth="1"/>
    <col min="2783" max="2783" width="18.85546875" style="12" customWidth="1"/>
    <col min="2784" max="2973" width="8.85546875" style="12"/>
    <col min="2974" max="2974" width="7.42578125" style="12" bestFit="1" customWidth="1"/>
    <col min="2975" max="2975" width="21.140625" style="12" bestFit="1" customWidth="1"/>
    <col min="2976" max="2976" width="32.140625" style="12" customWidth="1"/>
    <col min="2977" max="2977" width="45" style="12" bestFit="1" customWidth="1"/>
    <col min="2978" max="2978" width="21.85546875" style="12" customWidth="1"/>
    <col min="2979" max="2979" width="25" style="12" customWidth="1"/>
    <col min="2980" max="2981" width="18.85546875" style="12" customWidth="1"/>
    <col min="2982" max="2982" width="12.85546875" style="12" customWidth="1"/>
    <col min="2983" max="2983" width="10.140625" style="12" customWidth="1"/>
    <col min="2984" max="2984" width="11.42578125" style="12" customWidth="1"/>
    <col min="2985" max="2985" width="12.140625" style="12" customWidth="1"/>
    <col min="2986" max="2986" width="15.85546875" style="12" bestFit="1" customWidth="1"/>
    <col min="2987" max="2988" width="9.140625" style="12" customWidth="1"/>
    <col min="2989" max="2998" width="8.85546875" style="12" bestFit="1" customWidth="1"/>
    <col min="2999" max="3010" width="9.140625" style="12" customWidth="1"/>
    <col min="3011" max="3011" width="8.85546875" style="12" bestFit="1" customWidth="1"/>
    <col min="3012" max="3019" width="10.85546875" style="12" customWidth="1"/>
    <col min="3020" max="3021" width="13.85546875" style="12" customWidth="1"/>
    <col min="3022" max="3022" width="14.140625" style="12" bestFit="1" customWidth="1"/>
    <col min="3023" max="3023" width="12.140625" style="12" bestFit="1" customWidth="1"/>
    <col min="3024" max="3025" width="13.140625" style="12" bestFit="1" customWidth="1"/>
    <col min="3026" max="3027" width="12.140625" style="12" bestFit="1" customWidth="1"/>
    <col min="3028" max="3029" width="13.140625" style="12" bestFit="1" customWidth="1"/>
    <col min="3030" max="3037" width="4.85546875" style="12" customWidth="1"/>
    <col min="3038" max="3038" width="21.42578125" style="12" customWidth="1"/>
    <col min="3039" max="3039" width="18.85546875" style="12" customWidth="1"/>
    <col min="3040" max="3229" width="8.85546875" style="12"/>
    <col min="3230" max="3230" width="7.42578125" style="12" bestFit="1" customWidth="1"/>
    <col min="3231" max="3231" width="21.140625" style="12" bestFit="1" customWidth="1"/>
    <col min="3232" max="3232" width="32.140625" style="12" customWidth="1"/>
    <col min="3233" max="3233" width="45" style="12" bestFit="1" customWidth="1"/>
    <col min="3234" max="3234" width="21.85546875" style="12" customWidth="1"/>
    <col min="3235" max="3235" width="25" style="12" customWidth="1"/>
    <col min="3236" max="3237" width="18.85546875" style="12" customWidth="1"/>
    <col min="3238" max="3238" width="12.85546875" style="12" customWidth="1"/>
    <col min="3239" max="3239" width="10.140625" style="12" customWidth="1"/>
    <col min="3240" max="3240" width="11.42578125" style="12" customWidth="1"/>
    <col min="3241" max="3241" width="12.140625" style="12" customWidth="1"/>
    <col min="3242" max="3242" width="15.85546875" style="12" bestFit="1" customWidth="1"/>
    <col min="3243" max="3244" width="9.140625" style="12" customWidth="1"/>
    <col min="3245" max="3254" width="8.85546875" style="12" bestFit="1" customWidth="1"/>
    <col min="3255" max="3266" width="9.140625" style="12" customWidth="1"/>
    <col min="3267" max="3267" width="8.85546875" style="12" bestFit="1" customWidth="1"/>
    <col min="3268" max="3275" width="10.85546875" style="12" customWidth="1"/>
    <col min="3276" max="3277" width="13.85546875" style="12" customWidth="1"/>
    <col min="3278" max="3278" width="14.140625" style="12" bestFit="1" customWidth="1"/>
    <col min="3279" max="3279" width="12.140625" style="12" bestFit="1" customWidth="1"/>
    <col min="3280" max="3281" width="13.140625" style="12" bestFit="1" customWidth="1"/>
    <col min="3282" max="3283" width="12.140625" style="12" bestFit="1" customWidth="1"/>
    <col min="3284" max="3285" width="13.140625" style="12" bestFit="1" customWidth="1"/>
    <col min="3286" max="3293" width="4.85546875" style="12" customWidth="1"/>
    <col min="3294" max="3294" width="21.42578125" style="12" customWidth="1"/>
    <col min="3295" max="3295" width="18.85546875" style="12" customWidth="1"/>
    <col min="3296" max="3485" width="8.85546875" style="12"/>
    <col min="3486" max="3486" width="7.42578125" style="12" bestFit="1" customWidth="1"/>
    <col min="3487" max="3487" width="21.140625" style="12" bestFit="1" customWidth="1"/>
    <col min="3488" max="3488" width="32.140625" style="12" customWidth="1"/>
    <col min="3489" max="3489" width="45" style="12" bestFit="1" customWidth="1"/>
    <col min="3490" max="3490" width="21.85546875" style="12" customWidth="1"/>
    <col min="3491" max="3491" width="25" style="12" customWidth="1"/>
    <col min="3492" max="3493" width="18.85546875" style="12" customWidth="1"/>
    <col min="3494" max="3494" width="12.85546875" style="12" customWidth="1"/>
    <col min="3495" max="3495" width="10.140625" style="12" customWidth="1"/>
    <col min="3496" max="3496" width="11.42578125" style="12" customWidth="1"/>
    <col min="3497" max="3497" width="12.140625" style="12" customWidth="1"/>
    <col min="3498" max="3498" width="15.85546875" style="12" bestFit="1" customWidth="1"/>
    <col min="3499" max="3500" width="9.140625" style="12" customWidth="1"/>
    <col min="3501" max="3510" width="8.85546875" style="12" bestFit="1" customWidth="1"/>
    <col min="3511" max="3522" width="9.140625" style="12" customWidth="1"/>
    <col min="3523" max="3523" width="8.85546875" style="12" bestFit="1" customWidth="1"/>
    <col min="3524" max="3531" width="10.85546875" style="12" customWidth="1"/>
    <col min="3532" max="3533" width="13.85546875" style="12" customWidth="1"/>
    <col min="3534" max="3534" width="14.140625" style="12" bestFit="1" customWidth="1"/>
    <col min="3535" max="3535" width="12.140625" style="12" bestFit="1" customWidth="1"/>
    <col min="3536" max="3537" width="13.140625" style="12" bestFit="1" customWidth="1"/>
    <col min="3538" max="3539" width="12.140625" style="12" bestFit="1" customWidth="1"/>
    <col min="3540" max="3541" width="13.140625" style="12" bestFit="1" customWidth="1"/>
    <col min="3542" max="3549" width="4.85546875" style="12" customWidth="1"/>
    <col min="3550" max="3550" width="21.42578125" style="12" customWidth="1"/>
    <col min="3551" max="3551" width="18.85546875" style="12" customWidth="1"/>
    <col min="3552" max="3741" width="8.85546875" style="12"/>
    <col min="3742" max="3742" width="7.42578125" style="12" bestFit="1" customWidth="1"/>
    <col min="3743" max="3743" width="21.140625" style="12" bestFit="1" customWidth="1"/>
    <col min="3744" max="3744" width="32.140625" style="12" customWidth="1"/>
    <col min="3745" max="3745" width="45" style="12" bestFit="1" customWidth="1"/>
    <col min="3746" max="3746" width="21.85546875" style="12" customWidth="1"/>
    <col min="3747" max="3747" width="25" style="12" customWidth="1"/>
    <col min="3748" max="3749" width="18.85546875" style="12" customWidth="1"/>
    <col min="3750" max="3750" width="12.85546875" style="12" customWidth="1"/>
    <col min="3751" max="3751" width="10.140625" style="12" customWidth="1"/>
    <col min="3752" max="3752" width="11.42578125" style="12" customWidth="1"/>
    <col min="3753" max="3753" width="12.140625" style="12" customWidth="1"/>
    <col min="3754" max="3754" width="15.85546875" style="12" bestFit="1" customWidth="1"/>
    <col min="3755" max="3756" width="9.140625" style="12" customWidth="1"/>
    <col min="3757" max="3766" width="8.85546875" style="12" bestFit="1" customWidth="1"/>
    <col min="3767" max="3778" width="9.140625" style="12" customWidth="1"/>
    <col min="3779" max="3779" width="8.85546875" style="12" bestFit="1" customWidth="1"/>
    <col min="3780" max="3787" width="10.85546875" style="12" customWidth="1"/>
    <col min="3788" max="3789" width="13.85546875" style="12" customWidth="1"/>
    <col min="3790" max="3790" width="14.140625" style="12" bestFit="1" customWidth="1"/>
    <col min="3791" max="3791" width="12.140625" style="12" bestFit="1" customWidth="1"/>
    <col min="3792" max="3793" width="13.140625" style="12" bestFit="1" customWidth="1"/>
    <col min="3794" max="3795" width="12.140625" style="12" bestFit="1" customWidth="1"/>
    <col min="3796" max="3797" width="13.140625" style="12" bestFit="1" customWidth="1"/>
    <col min="3798" max="3805" width="4.85546875" style="12" customWidth="1"/>
    <col min="3806" max="3806" width="21.42578125" style="12" customWidth="1"/>
    <col min="3807" max="3807" width="18.85546875" style="12" customWidth="1"/>
    <col min="3808" max="3997" width="8.85546875" style="12"/>
    <col min="3998" max="3998" width="7.42578125" style="12" bestFit="1" customWidth="1"/>
    <col min="3999" max="3999" width="21.140625" style="12" bestFit="1" customWidth="1"/>
    <col min="4000" max="4000" width="32.140625" style="12" customWidth="1"/>
    <col min="4001" max="4001" width="45" style="12" bestFit="1" customWidth="1"/>
    <col min="4002" max="4002" width="21.85546875" style="12" customWidth="1"/>
    <col min="4003" max="4003" width="25" style="12" customWidth="1"/>
    <col min="4004" max="4005" width="18.85546875" style="12" customWidth="1"/>
    <col min="4006" max="4006" width="12.85546875" style="12" customWidth="1"/>
    <col min="4007" max="4007" width="10.140625" style="12" customWidth="1"/>
    <col min="4008" max="4008" width="11.42578125" style="12" customWidth="1"/>
    <col min="4009" max="4009" width="12.140625" style="12" customWidth="1"/>
    <col min="4010" max="4010" width="15.85546875" style="12" bestFit="1" customWidth="1"/>
    <col min="4011" max="4012" width="9.140625" style="12" customWidth="1"/>
    <col min="4013" max="4022" width="8.85546875" style="12" bestFit="1" customWidth="1"/>
    <col min="4023" max="4034" width="9.140625" style="12" customWidth="1"/>
    <col min="4035" max="4035" width="8.85546875" style="12" bestFit="1" customWidth="1"/>
    <col min="4036" max="4043" width="10.85546875" style="12" customWidth="1"/>
    <col min="4044" max="4045" width="13.85546875" style="12" customWidth="1"/>
    <col min="4046" max="4046" width="14.140625" style="12" bestFit="1" customWidth="1"/>
    <col min="4047" max="4047" width="12.140625" style="12" bestFit="1" customWidth="1"/>
    <col min="4048" max="4049" width="13.140625" style="12" bestFit="1" customWidth="1"/>
    <col min="4050" max="4051" width="12.140625" style="12" bestFit="1" customWidth="1"/>
    <col min="4052" max="4053" width="13.140625" style="12" bestFit="1" customWidth="1"/>
    <col min="4054" max="4061" width="4.85546875" style="12" customWidth="1"/>
    <col min="4062" max="4062" width="21.42578125" style="12" customWidth="1"/>
    <col min="4063" max="4063" width="18.85546875" style="12" customWidth="1"/>
    <col min="4064" max="4253" width="8.85546875" style="12"/>
    <col min="4254" max="4254" width="7.42578125" style="12" bestFit="1" customWidth="1"/>
    <col min="4255" max="4255" width="21.140625" style="12" bestFit="1" customWidth="1"/>
    <col min="4256" max="4256" width="32.140625" style="12" customWidth="1"/>
    <col min="4257" max="4257" width="45" style="12" bestFit="1" customWidth="1"/>
    <col min="4258" max="4258" width="21.85546875" style="12" customWidth="1"/>
    <col min="4259" max="4259" width="25" style="12" customWidth="1"/>
    <col min="4260" max="4261" width="18.85546875" style="12" customWidth="1"/>
    <col min="4262" max="4262" width="12.85546875" style="12" customWidth="1"/>
    <col min="4263" max="4263" width="10.140625" style="12" customWidth="1"/>
    <col min="4264" max="4264" width="11.42578125" style="12" customWidth="1"/>
    <col min="4265" max="4265" width="12.140625" style="12" customWidth="1"/>
    <col min="4266" max="4266" width="15.85546875" style="12" bestFit="1" customWidth="1"/>
    <col min="4267" max="4268" width="9.140625" style="12" customWidth="1"/>
    <col min="4269" max="4278" width="8.85546875" style="12" bestFit="1" customWidth="1"/>
    <col min="4279" max="4290" width="9.140625" style="12" customWidth="1"/>
    <col min="4291" max="4291" width="8.85546875" style="12" bestFit="1" customWidth="1"/>
    <col min="4292" max="4299" width="10.85546875" style="12" customWidth="1"/>
    <col min="4300" max="4301" width="13.85546875" style="12" customWidth="1"/>
    <col min="4302" max="4302" width="14.140625" style="12" bestFit="1" customWidth="1"/>
    <col min="4303" max="4303" width="12.140625" style="12" bestFit="1" customWidth="1"/>
    <col min="4304" max="4305" width="13.140625" style="12" bestFit="1" customWidth="1"/>
    <col min="4306" max="4307" width="12.140625" style="12" bestFit="1" customWidth="1"/>
    <col min="4308" max="4309" width="13.140625" style="12" bestFit="1" customWidth="1"/>
    <col min="4310" max="4317" width="4.85546875" style="12" customWidth="1"/>
    <col min="4318" max="4318" width="21.42578125" style="12" customWidth="1"/>
    <col min="4319" max="4319" width="18.85546875" style="12" customWidth="1"/>
    <col min="4320" max="4509" width="8.85546875" style="12"/>
    <col min="4510" max="4510" width="7.42578125" style="12" bestFit="1" customWidth="1"/>
    <col min="4511" max="4511" width="21.140625" style="12" bestFit="1" customWidth="1"/>
    <col min="4512" max="4512" width="32.140625" style="12" customWidth="1"/>
    <col min="4513" max="4513" width="45" style="12" bestFit="1" customWidth="1"/>
    <col min="4514" max="4514" width="21.85546875" style="12" customWidth="1"/>
    <col min="4515" max="4515" width="25" style="12" customWidth="1"/>
    <col min="4516" max="4517" width="18.85546875" style="12" customWidth="1"/>
    <col min="4518" max="4518" width="12.85546875" style="12" customWidth="1"/>
    <col min="4519" max="4519" width="10.140625" style="12" customWidth="1"/>
    <col min="4520" max="4520" width="11.42578125" style="12" customWidth="1"/>
    <col min="4521" max="4521" width="12.140625" style="12" customWidth="1"/>
    <col min="4522" max="4522" width="15.85546875" style="12" bestFit="1" customWidth="1"/>
    <col min="4523" max="4524" width="9.140625" style="12" customWidth="1"/>
    <col min="4525" max="4534" width="8.85546875" style="12" bestFit="1" customWidth="1"/>
    <col min="4535" max="4546" width="9.140625" style="12" customWidth="1"/>
    <col min="4547" max="4547" width="8.85546875" style="12" bestFit="1" customWidth="1"/>
    <col min="4548" max="4555" width="10.85546875" style="12" customWidth="1"/>
    <col min="4556" max="4557" width="13.85546875" style="12" customWidth="1"/>
    <col min="4558" max="4558" width="14.140625" style="12" bestFit="1" customWidth="1"/>
    <col min="4559" max="4559" width="12.140625" style="12" bestFit="1" customWidth="1"/>
    <col min="4560" max="4561" width="13.140625" style="12" bestFit="1" customWidth="1"/>
    <col min="4562" max="4563" width="12.140625" style="12" bestFit="1" customWidth="1"/>
    <col min="4564" max="4565" width="13.140625" style="12" bestFit="1" customWidth="1"/>
    <col min="4566" max="4573" width="4.85546875" style="12" customWidth="1"/>
    <col min="4574" max="4574" width="21.42578125" style="12" customWidth="1"/>
    <col min="4575" max="4575" width="18.85546875" style="12" customWidth="1"/>
    <col min="4576" max="4765" width="8.85546875" style="12"/>
    <col min="4766" max="4766" width="7.42578125" style="12" bestFit="1" customWidth="1"/>
    <col min="4767" max="4767" width="21.140625" style="12" bestFit="1" customWidth="1"/>
    <col min="4768" max="4768" width="32.140625" style="12" customWidth="1"/>
    <col min="4769" max="4769" width="45" style="12" bestFit="1" customWidth="1"/>
    <col min="4770" max="4770" width="21.85546875" style="12" customWidth="1"/>
    <col min="4771" max="4771" width="25" style="12" customWidth="1"/>
    <col min="4772" max="4773" width="18.85546875" style="12" customWidth="1"/>
    <col min="4774" max="4774" width="12.85546875" style="12" customWidth="1"/>
    <col min="4775" max="4775" width="10.140625" style="12" customWidth="1"/>
    <col min="4776" max="4776" width="11.42578125" style="12" customWidth="1"/>
    <col min="4777" max="4777" width="12.140625" style="12" customWidth="1"/>
    <col min="4778" max="4778" width="15.85546875" style="12" bestFit="1" customWidth="1"/>
    <col min="4779" max="4780" width="9.140625" style="12" customWidth="1"/>
    <col min="4781" max="4790" width="8.85546875" style="12" bestFit="1" customWidth="1"/>
    <col min="4791" max="4802" width="9.140625" style="12" customWidth="1"/>
    <col min="4803" max="4803" width="8.85546875" style="12" bestFit="1" customWidth="1"/>
    <col min="4804" max="4811" width="10.85546875" style="12" customWidth="1"/>
    <col min="4812" max="4813" width="13.85546875" style="12" customWidth="1"/>
    <col min="4814" max="4814" width="14.140625" style="12" bestFit="1" customWidth="1"/>
    <col min="4815" max="4815" width="12.140625" style="12" bestFit="1" customWidth="1"/>
    <col min="4816" max="4817" width="13.140625" style="12" bestFit="1" customWidth="1"/>
    <col min="4818" max="4819" width="12.140625" style="12" bestFit="1" customWidth="1"/>
    <col min="4820" max="4821" width="13.140625" style="12" bestFit="1" customWidth="1"/>
    <col min="4822" max="4829" width="4.85546875" style="12" customWidth="1"/>
    <col min="4830" max="4830" width="21.42578125" style="12" customWidth="1"/>
    <col min="4831" max="4831" width="18.85546875" style="12" customWidth="1"/>
    <col min="4832" max="5021" width="8.85546875" style="12"/>
    <col min="5022" max="5022" width="7.42578125" style="12" bestFit="1" customWidth="1"/>
    <col min="5023" max="5023" width="21.140625" style="12" bestFit="1" customWidth="1"/>
    <col min="5024" max="5024" width="32.140625" style="12" customWidth="1"/>
    <col min="5025" max="5025" width="45" style="12" bestFit="1" customWidth="1"/>
    <col min="5026" max="5026" width="21.85546875" style="12" customWidth="1"/>
    <col min="5027" max="5027" width="25" style="12" customWidth="1"/>
    <col min="5028" max="5029" width="18.85546875" style="12" customWidth="1"/>
    <col min="5030" max="5030" width="12.85546875" style="12" customWidth="1"/>
    <col min="5031" max="5031" width="10.140625" style="12" customWidth="1"/>
    <col min="5032" max="5032" width="11.42578125" style="12" customWidth="1"/>
    <col min="5033" max="5033" width="12.140625" style="12" customWidth="1"/>
    <col min="5034" max="5034" width="15.85546875" style="12" bestFit="1" customWidth="1"/>
    <col min="5035" max="5036" width="9.140625" style="12" customWidth="1"/>
    <col min="5037" max="5046" width="8.85546875" style="12" bestFit="1" customWidth="1"/>
    <col min="5047" max="5058" width="9.140625" style="12" customWidth="1"/>
    <col min="5059" max="5059" width="8.85546875" style="12" bestFit="1" customWidth="1"/>
    <col min="5060" max="5067" width="10.85546875" style="12" customWidth="1"/>
    <col min="5068" max="5069" width="13.85546875" style="12" customWidth="1"/>
    <col min="5070" max="5070" width="14.140625" style="12" bestFit="1" customWidth="1"/>
    <col min="5071" max="5071" width="12.140625" style="12" bestFit="1" customWidth="1"/>
    <col min="5072" max="5073" width="13.140625" style="12" bestFit="1" customWidth="1"/>
    <col min="5074" max="5075" width="12.140625" style="12" bestFit="1" customWidth="1"/>
    <col min="5076" max="5077" width="13.140625" style="12" bestFit="1" customWidth="1"/>
    <col min="5078" max="5085" width="4.85546875" style="12" customWidth="1"/>
    <col min="5086" max="5086" width="21.42578125" style="12" customWidth="1"/>
    <col min="5087" max="5087" width="18.85546875" style="12" customWidth="1"/>
    <col min="5088" max="5277" width="8.85546875" style="12"/>
    <col min="5278" max="5278" width="7.42578125" style="12" bestFit="1" customWidth="1"/>
    <col min="5279" max="5279" width="21.140625" style="12" bestFit="1" customWidth="1"/>
    <col min="5280" max="5280" width="32.140625" style="12" customWidth="1"/>
    <col min="5281" max="5281" width="45" style="12" bestFit="1" customWidth="1"/>
    <col min="5282" max="5282" width="21.85546875" style="12" customWidth="1"/>
    <col min="5283" max="5283" width="25" style="12" customWidth="1"/>
    <col min="5284" max="5285" width="18.85546875" style="12" customWidth="1"/>
    <col min="5286" max="5286" width="12.85546875" style="12" customWidth="1"/>
    <col min="5287" max="5287" width="10.140625" style="12" customWidth="1"/>
    <col min="5288" max="5288" width="11.42578125" style="12" customWidth="1"/>
    <col min="5289" max="5289" width="12.140625" style="12" customWidth="1"/>
    <col min="5290" max="5290" width="15.85546875" style="12" bestFit="1" customWidth="1"/>
    <col min="5291" max="5292" width="9.140625" style="12" customWidth="1"/>
    <col min="5293" max="5302" width="8.85546875" style="12" bestFit="1" customWidth="1"/>
    <col min="5303" max="5314" width="9.140625" style="12" customWidth="1"/>
    <col min="5315" max="5315" width="8.85546875" style="12" bestFit="1" customWidth="1"/>
    <col min="5316" max="5323" width="10.85546875" style="12" customWidth="1"/>
    <col min="5324" max="5325" width="13.85546875" style="12" customWidth="1"/>
    <col min="5326" max="5326" width="14.140625" style="12" bestFit="1" customWidth="1"/>
    <col min="5327" max="5327" width="12.140625" style="12" bestFit="1" customWidth="1"/>
    <col min="5328" max="5329" width="13.140625" style="12" bestFit="1" customWidth="1"/>
    <col min="5330" max="5331" width="12.140625" style="12" bestFit="1" customWidth="1"/>
    <col min="5332" max="5333" width="13.140625" style="12" bestFit="1" customWidth="1"/>
    <col min="5334" max="5341" width="4.85546875" style="12" customWidth="1"/>
    <col min="5342" max="5342" width="21.42578125" style="12" customWidth="1"/>
    <col min="5343" max="5343" width="18.85546875" style="12" customWidth="1"/>
    <col min="5344" max="5533" width="8.85546875" style="12"/>
    <col min="5534" max="5534" width="7.42578125" style="12" bestFit="1" customWidth="1"/>
    <col min="5535" max="5535" width="21.140625" style="12" bestFit="1" customWidth="1"/>
    <col min="5536" max="5536" width="32.140625" style="12" customWidth="1"/>
    <col min="5537" max="5537" width="45" style="12" bestFit="1" customWidth="1"/>
    <col min="5538" max="5538" width="21.85546875" style="12" customWidth="1"/>
    <col min="5539" max="5539" width="25" style="12" customWidth="1"/>
    <col min="5540" max="5541" width="18.85546875" style="12" customWidth="1"/>
    <col min="5542" max="5542" width="12.85546875" style="12" customWidth="1"/>
    <col min="5543" max="5543" width="10.140625" style="12" customWidth="1"/>
    <col min="5544" max="5544" width="11.42578125" style="12" customWidth="1"/>
    <col min="5545" max="5545" width="12.140625" style="12" customWidth="1"/>
    <col min="5546" max="5546" width="15.85546875" style="12" bestFit="1" customWidth="1"/>
    <col min="5547" max="5548" width="9.140625" style="12" customWidth="1"/>
    <col min="5549" max="5558" width="8.85546875" style="12" bestFit="1" customWidth="1"/>
    <col min="5559" max="5570" width="9.140625" style="12" customWidth="1"/>
    <col min="5571" max="5571" width="8.85546875" style="12" bestFit="1" customWidth="1"/>
    <col min="5572" max="5579" width="10.85546875" style="12" customWidth="1"/>
    <col min="5580" max="5581" width="13.85546875" style="12" customWidth="1"/>
    <col min="5582" max="5582" width="14.140625" style="12" bestFit="1" customWidth="1"/>
    <col min="5583" max="5583" width="12.140625" style="12" bestFit="1" customWidth="1"/>
    <col min="5584" max="5585" width="13.140625" style="12" bestFit="1" customWidth="1"/>
    <col min="5586" max="5587" width="12.140625" style="12" bestFit="1" customWidth="1"/>
    <col min="5588" max="5589" width="13.140625" style="12" bestFit="1" customWidth="1"/>
    <col min="5590" max="5597" width="4.85546875" style="12" customWidth="1"/>
    <col min="5598" max="5598" width="21.42578125" style="12" customWidth="1"/>
    <col min="5599" max="5599" width="18.85546875" style="12" customWidth="1"/>
    <col min="5600" max="5789" width="8.85546875" style="12"/>
    <col min="5790" max="5790" width="7.42578125" style="12" bestFit="1" customWidth="1"/>
    <col min="5791" max="5791" width="21.140625" style="12" bestFit="1" customWidth="1"/>
    <col min="5792" max="5792" width="32.140625" style="12" customWidth="1"/>
    <col min="5793" max="5793" width="45" style="12" bestFit="1" customWidth="1"/>
    <col min="5794" max="5794" width="21.85546875" style="12" customWidth="1"/>
    <col min="5795" max="5795" width="25" style="12" customWidth="1"/>
    <col min="5796" max="5797" width="18.85546875" style="12" customWidth="1"/>
    <col min="5798" max="5798" width="12.85546875" style="12" customWidth="1"/>
    <col min="5799" max="5799" width="10.140625" style="12" customWidth="1"/>
    <col min="5800" max="5800" width="11.42578125" style="12" customWidth="1"/>
    <col min="5801" max="5801" width="12.140625" style="12" customWidth="1"/>
    <col min="5802" max="5802" width="15.85546875" style="12" bestFit="1" customWidth="1"/>
    <col min="5803" max="5804" width="9.140625" style="12" customWidth="1"/>
    <col min="5805" max="5814" width="8.85546875" style="12" bestFit="1" customWidth="1"/>
    <col min="5815" max="5826" width="9.140625" style="12" customWidth="1"/>
    <col min="5827" max="5827" width="8.85546875" style="12" bestFit="1" customWidth="1"/>
    <col min="5828" max="5835" width="10.85546875" style="12" customWidth="1"/>
    <col min="5836" max="5837" width="13.85546875" style="12" customWidth="1"/>
    <col min="5838" max="5838" width="14.140625" style="12" bestFit="1" customWidth="1"/>
    <col min="5839" max="5839" width="12.140625" style="12" bestFit="1" customWidth="1"/>
    <col min="5840" max="5841" width="13.140625" style="12" bestFit="1" customWidth="1"/>
    <col min="5842" max="5843" width="12.140625" style="12" bestFit="1" customWidth="1"/>
    <col min="5844" max="5845" width="13.140625" style="12" bestFit="1" customWidth="1"/>
    <col min="5846" max="5853" width="4.85546875" style="12" customWidth="1"/>
    <col min="5854" max="5854" width="21.42578125" style="12" customWidth="1"/>
    <col min="5855" max="5855" width="18.85546875" style="12" customWidth="1"/>
    <col min="5856" max="6045" width="8.85546875" style="12"/>
    <col min="6046" max="6046" width="7.42578125" style="12" bestFit="1" customWidth="1"/>
    <col min="6047" max="6047" width="21.140625" style="12" bestFit="1" customWidth="1"/>
    <col min="6048" max="6048" width="32.140625" style="12" customWidth="1"/>
    <col min="6049" max="6049" width="45" style="12" bestFit="1" customWidth="1"/>
    <col min="6050" max="6050" width="21.85546875" style="12" customWidth="1"/>
    <col min="6051" max="6051" width="25" style="12" customWidth="1"/>
    <col min="6052" max="6053" width="18.85546875" style="12" customWidth="1"/>
    <col min="6054" max="6054" width="12.85546875" style="12" customWidth="1"/>
    <col min="6055" max="6055" width="10.140625" style="12" customWidth="1"/>
    <col min="6056" max="6056" width="11.42578125" style="12" customWidth="1"/>
    <col min="6057" max="6057" width="12.140625" style="12" customWidth="1"/>
    <col min="6058" max="6058" width="15.85546875" style="12" bestFit="1" customWidth="1"/>
    <col min="6059" max="6060" width="9.140625" style="12" customWidth="1"/>
    <col min="6061" max="6070" width="8.85546875" style="12" bestFit="1" customWidth="1"/>
    <col min="6071" max="6082" width="9.140625" style="12" customWidth="1"/>
    <col min="6083" max="6083" width="8.85546875" style="12" bestFit="1" customWidth="1"/>
    <col min="6084" max="6091" width="10.85546875" style="12" customWidth="1"/>
    <col min="6092" max="6093" width="13.85546875" style="12" customWidth="1"/>
    <col min="6094" max="6094" width="14.140625" style="12" bestFit="1" customWidth="1"/>
    <col min="6095" max="6095" width="12.140625" style="12" bestFit="1" customWidth="1"/>
    <col min="6096" max="6097" width="13.140625" style="12" bestFit="1" customWidth="1"/>
    <col min="6098" max="6099" width="12.140625" style="12" bestFit="1" customWidth="1"/>
    <col min="6100" max="6101" width="13.140625" style="12" bestFit="1" customWidth="1"/>
    <col min="6102" max="6109" width="4.85546875" style="12" customWidth="1"/>
    <col min="6110" max="6110" width="21.42578125" style="12" customWidth="1"/>
    <col min="6111" max="6111" width="18.85546875" style="12" customWidth="1"/>
    <col min="6112" max="6301" width="8.85546875" style="12"/>
    <col min="6302" max="6302" width="7.42578125" style="12" bestFit="1" customWidth="1"/>
    <col min="6303" max="6303" width="21.140625" style="12" bestFit="1" customWidth="1"/>
    <col min="6304" max="6304" width="32.140625" style="12" customWidth="1"/>
    <col min="6305" max="6305" width="45" style="12" bestFit="1" customWidth="1"/>
    <col min="6306" max="6306" width="21.85546875" style="12" customWidth="1"/>
    <col min="6307" max="6307" width="25" style="12" customWidth="1"/>
    <col min="6308" max="6309" width="18.85546875" style="12" customWidth="1"/>
    <col min="6310" max="6310" width="12.85546875" style="12" customWidth="1"/>
    <col min="6311" max="6311" width="10.140625" style="12" customWidth="1"/>
    <col min="6312" max="6312" width="11.42578125" style="12" customWidth="1"/>
    <col min="6313" max="6313" width="12.140625" style="12" customWidth="1"/>
    <col min="6314" max="6314" width="15.85546875" style="12" bestFit="1" customWidth="1"/>
    <col min="6315" max="6316" width="9.140625" style="12" customWidth="1"/>
    <col min="6317" max="6326" width="8.85546875" style="12" bestFit="1" customWidth="1"/>
    <col min="6327" max="6338" width="9.140625" style="12" customWidth="1"/>
    <col min="6339" max="6339" width="8.85546875" style="12" bestFit="1" customWidth="1"/>
    <col min="6340" max="6347" width="10.85546875" style="12" customWidth="1"/>
    <col min="6348" max="6349" width="13.85546875" style="12" customWidth="1"/>
    <col min="6350" max="6350" width="14.140625" style="12" bestFit="1" customWidth="1"/>
    <col min="6351" max="6351" width="12.140625" style="12" bestFit="1" customWidth="1"/>
    <col min="6352" max="6353" width="13.140625" style="12" bestFit="1" customWidth="1"/>
    <col min="6354" max="6355" width="12.140625" style="12" bestFit="1" customWidth="1"/>
    <col min="6356" max="6357" width="13.140625" style="12" bestFit="1" customWidth="1"/>
    <col min="6358" max="6365" width="4.85546875" style="12" customWidth="1"/>
    <col min="6366" max="6366" width="21.42578125" style="12" customWidth="1"/>
    <col min="6367" max="6367" width="18.85546875" style="12" customWidth="1"/>
    <col min="6368" max="6557" width="8.85546875" style="12"/>
    <col min="6558" max="6558" width="7.42578125" style="12" bestFit="1" customWidth="1"/>
    <col min="6559" max="6559" width="21.140625" style="12" bestFit="1" customWidth="1"/>
    <col min="6560" max="6560" width="32.140625" style="12" customWidth="1"/>
    <col min="6561" max="6561" width="45" style="12" bestFit="1" customWidth="1"/>
    <col min="6562" max="6562" width="21.85546875" style="12" customWidth="1"/>
    <col min="6563" max="6563" width="25" style="12" customWidth="1"/>
    <col min="6564" max="6565" width="18.85546875" style="12" customWidth="1"/>
    <col min="6566" max="6566" width="12.85546875" style="12" customWidth="1"/>
    <col min="6567" max="6567" width="10.140625" style="12" customWidth="1"/>
    <col min="6568" max="6568" width="11.42578125" style="12" customWidth="1"/>
    <col min="6569" max="6569" width="12.140625" style="12" customWidth="1"/>
    <col min="6570" max="6570" width="15.85546875" style="12" bestFit="1" customWidth="1"/>
    <col min="6571" max="6572" width="9.140625" style="12" customWidth="1"/>
    <col min="6573" max="6582" width="8.85546875" style="12" bestFit="1" customWidth="1"/>
    <col min="6583" max="6594" width="9.140625" style="12" customWidth="1"/>
    <col min="6595" max="6595" width="8.85546875" style="12" bestFit="1" customWidth="1"/>
    <col min="6596" max="6603" width="10.85546875" style="12" customWidth="1"/>
    <col min="6604" max="6605" width="13.85546875" style="12" customWidth="1"/>
    <col min="6606" max="6606" width="14.140625" style="12" bestFit="1" customWidth="1"/>
    <col min="6607" max="6607" width="12.140625" style="12" bestFit="1" customWidth="1"/>
    <col min="6608" max="6609" width="13.140625" style="12" bestFit="1" customWidth="1"/>
    <col min="6610" max="6611" width="12.140625" style="12" bestFit="1" customWidth="1"/>
    <col min="6612" max="6613" width="13.140625" style="12" bestFit="1" customWidth="1"/>
    <col min="6614" max="6621" width="4.85546875" style="12" customWidth="1"/>
    <col min="6622" max="6622" width="21.42578125" style="12" customWidth="1"/>
    <col min="6623" max="6623" width="18.85546875" style="12" customWidth="1"/>
    <col min="6624" max="6813" width="8.85546875" style="12"/>
    <col min="6814" max="6814" width="7.42578125" style="12" bestFit="1" customWidth="1"/>
    <col min="6815" max="6815" width="21.140625" style="12" bestFit="1" customWidth="1"/>
    <col min="6816" max="6816" width="32.140625" style="12" customWidth="1"/>
    <col min="6817" max="6817" width="45" style="12" bestFit="1" customWidth="1"/>
    <col min="6818" max="6818" width="21.85546875" style="12" customWidth="1"/>
    <col min="6819" max="6819" width="25" style="12" customWidth="1"/>
    <col min="6820" max="6821" width="18.85546875" style="12" customWidth="1"/>
    <col min="6822" max="6822" width="12.85546875" style="12" customWidth="1"/>
    <col min="6823" max="6823" width="10.140625" style="12" customWidth="1"/>
    <col min="6824" max="6824" width="11.42578125" style="12" customWidth="1"/>
    <col min="6825" max="6825" width="12.140625" style="12" customWidth="1"/>
    <col min="6826" max="6826" width="15.85546875" style="12" bestFit="1" customWidth="1"/>
    <col min="6827" max="6828" width="9.140625" style="12" customWidth="1"/>
    <col min="6829" max="6838" width="8.85546875" style="12" bestFit="1" customWidth="1"/>
    <col min="6839" max="6850" width="9.140625" style="12" customWidth="1"/>
    <col min="6851" max="6851" width="8.85546875" style="12" bestFit="1" customWidth="1"/>
    <col min="6852" max="6859" width="10.85546875" style="12" customWidth="1"/>
    <col min="6860" max="6861" width="13.85546875" style="12" customWidth="1"/>
    <col min="6862" max="6862" width="14.140625" style="12" bestFit="1" customWidth="1"/>
    <col min="6863" max="6863" width="12.140625" style="12" bestFit="1" customWidth="1"/>
    <col min="6864" max="6865" width="13.140625" style="12" bestFit="1" customWidth="1"/>
    <col min="6866" max="6867" width="12.140625" style="12" bestFit="1" customWidth="1"/>
    <col min="6868" max="6869" width="13.140625" style="12" bestFit="1" customWidth="1"/>
    <col min="6870" max="6877" width="4.85546875" style="12" customWidth="1"/>
    <col min="6878" max="6878" width="21.42578125" style="12" customWidth="1"/>
    <col min="6879" max="6879" width="18.85546875" style="12" customWidth="1"/>
    <col min="6880" max="7069" width="8.85546875" style="12"/>
    <col min="7070" max="7070" width="7.42578125" style="12" bestFit="1" customWidth="1"/>
    <col min="7071" max="7071" width="21.140625" style="12" bestFit="1" customWidth="1"/>
    <col min="7072" max="7072" width="32.140625" style="12" customWidth="1"/>
    <col min="7073" max="7073" width="45" style="12" bestFit="1" customWidth="1"/>
    <col min="7074" max="7074" width="21.85546875" style="12" customWidth="1"/>
    <col min="7075" max="7075" width="25" style="12" customWidth="1"/>
    <col min="7076" max="7077" width="18.85546875" style="12" customWidth="1"/>
    <col min="7078" max="7078" width="12.85546875" style="12" customWidth="1"/>
    <col min="7079" max="7079" width="10.140625" style="12" customWidth="1"/>
    <col min="7080" max="7080" width="11.42578125" style="12" customWidth="1"/>
    <col min="7081" max="7081" width="12.140625" style="12" customWidth="1"/>
    <col min="7082" max="7082" width="15.85546875" style="12" bestFit="1" customWidth="1"/>
    <col min="7083" max="7084" width="9.140625" style="12" customWidth="1"/>
    <col min="7085" max="7094" width="8.85546875" style="12" bestFit="1" customWidth="1"/>
    <col min="7095" max="7106" width="9.140625" style="12" customWidth="1"/>
    <col min="7107" max="7107" width="8.85546875" style="12" bestFit="1" customWidth="1"/>
    <col min="7108" max="7115" width="10.85546875" style="12" customWidth="1"/>
    <col min="7116" max="7117" width="13.85546875" style="12" customWidth="1"/>
    <col min="7118" max="7118" width="14.140625" style="12" bestFit="1" customWidth="1"/>
    <col min="7119" max="7119" width="12.140625" style="12" bestFit="1" customWidth="1"/>
    <col min="7120" max="7121" width="13.140625" style="12" bestFit="1" customWidth="1"/>
    <col min="7122" max="7123" width="12.140625" style="12" bestFit="1" customWidth="1"/>
    <col min="7124" max="7125" width="13.140625" style="12" bestFit="1" customWidth="1"/>
    <col min="7126" max="7133" width="4.85546875" style="12" customWidth="1"/>
    <col min="7134" max="7134" width="21.42578125" style="12" customWidth="1"/>
    <col min="7135" max="7135" width="18.85546875" style="12" customWidth="1"/>
    <col min="7136" max="7325" width="8.85546875" style="12"/>
    <col min="7326" max="7326" width="7.42578125" style="12" bestFit="1" customWidth="1"/>
    <col min="7327" max="7327" width="21.140625" style="12" bestFit="1" customWidth="1"/>
    <col min="7328" max="7328" width="32.140625" style="12" customWidth="1"/>
    <col min="7329" max="7329" width="45" style="12" bestFit="1" customWidth="1"/>
    <col min="7330" max="7330" width="21.85546875" style="12" customWidth="1"/>
    <col min="7331" max="7331" width="25" style="12" customWidth="1"/>
    <col min="7332" max="7333" width="18.85546875" style="12" customWidth="1"/>
    <col min="7334" max="7334" width="12.85546875" style="12" customWidth="1"/>
    <col min="7335" max="7335" width="10.140625" style="12" customWidth="1"/>
    <col min="7336" max="7336" width="11.42578125" style="12" customWidth="1"/>
    <col min="7337" max="7337" width="12.140625" style="12" customWidth="1"/>
    <col min="7338" max="7338" width="15.85546875" style="12" bestFit="1" customWidth="1"/>
    <col min="7339" max="7340" width="9.140625" style="12" customWidth="1"/>
    <col min="7341" max="7350" width="8.85546875" style="12" bestFit="1" customWidth="1"/>
    <col min="7351" max="7362" width="9.140625" style="12" customWidth="1"/>
    <col min="7363" max="7363" width="8.85546875" style="12" bestFit="1" customWidth="1"/>
    <col min="7364" max="7371" width="10.85546875" style="12" customWidth="1"/>
    <col min="7372" max="7373" width="13.85546875" style="12" customWidth="1"/>
    <col min="7374" max="7374" width="14.140625" style="12" bestFit="1" customWidth="1"/>
    <col min="7375" max="7375" width="12.140625" style="12" bestFit="1" customWidth="1"/>
    <col min="7376" max="7377" width="13.140625" style="12" bestFit="1" customWidth="1"/>
    <col min="7378" max="7379" width="12.140625" style="12" bestFit="1" customWidth="1"/>
    <col min="7380" max="7381" width="13.140625" style="12" bestFit="1" customWidth="1"/>
    <col min="7382" max="7389" width="4.85546875" style="12" customWidth="1"/>
    <col min="7390" max="7390" width="21.42578125" style="12" customWidth="1"/>
    <col min="7391" max="7391" width="18.85546875" style="12" customWidth="1"/>
    <col min="7392" max="7581" width="8.85546875" style="12"/>
    <col min="7582" max="7582" width="7.42578125" style="12" bestFit="1" customWidth="1"/>
    <col min="7583" max="7583" width="21.140625" style="12" bestFit="1" customWidth="1"/>
    <col min="7584" max="7584" width="32.140625" style="12" customWidth="1"/>
    <col min="7585" max="7585" width="45" style="12" bestFit="1" customWidth="1"/>
    <col min="7586" max="7586" width="21.85546875" style="12" customWidth="1"/>
    <col min="7587" max="7587" width="25" style="12" customWidth="1"/>
    <col min="7588" max="7589" width="18.85546875" style="12" customWidth="1"/>
    <col min="7590" max="7590" width="12.85546875" style="12" customWidth="1"/>
    <col min="7591" max="7591" width="10.140625" style="12" customWidth="1"/>
    <col min="7592" max="7592" width="11.42578125" style="12" customWidth="1"/>
    <col min="7593" max="7593" width="12.140625" style="12" customWidth="1"/>
    <col min="7594" max="7594" width="15.85546875" style="12" bestFit="1" customWidth="1"/>
    <col min="7595" max="7596" width="9.140625" style="12" customWidth="1"/>
    <col min="7597" max="7606" width="8.85546875" style="12" bestFit="1" customWidth="1"/>
    <col min="7607" max="7618" width="9.140625" style="12" customWidth="1"/>
    <col min="7619" max="7619" width="8.85546875" style="12" bestFit="1" customWidth="1"/>
    <col min="7620" max="7627" width="10.85546875" style="12" customWidth="1"/>
    <col min="7628" max="7629" width="13.85546875" style="12" customWidth="1"/>
    <col min="7630" max="7630" width="14.140625" style="12" bestFit="1" customWidth="1"/>
    <col min="7631" max="7631" width="12.140625" style="12" bestFit="1" customWidth="1"/>
    <col min="7632" max="7633" width="13.140625" style="12" bestFit="1" customWidth="1"/>
    <col min="7634" max="7635" width="12.140625" style="12" bestFit="1" customWidth="1"/>
    <col min="7636" max="7637" width="13.140625" style="12" bestFit="1" customWidth="1"/>
    <col min="7638" max="7645" width="4.85546875" style="12" customWidth="1"/>
    <col min="7646" max="7646" width="21.42578125" style="12" customWidth="1"/>
    <col min="7647" max="7647" width="18.85546875" style="12" customWidth="1"/>
    <col min="7648" max="7837" width="8.85546875" style="12"/>
    <col min="7838" max="7838" width="7.42578125" style="12" bestFit="1" customWidth="1"/>
    <col min="7839" max="7839" width="21.140625" style="12" bestFit="1" customWidth="1"/>
    <col min="7840" max="7840" width="32.140625" style="12" customWidth="1"/>
    <col min="7841" max="7841" width="45" style="12" bestFit="1" customWidth="1"/>
    <col min="7842" max="7842" width="21.85546875" style="12" customWidth="1"/>
    <col min="7843" max="7843" width="25" style="12" customWidth="1"/>
    <col min="7844" max="7845" width="18.85546875" style="12" customWidth="1"/>
    <col min="7846" max="7846" width="12.85546875" style="12" customWidth="1"/>
    <col min="7847" max="7847" width="10.140625" style="12" customWidth="1"/>
    <col min="7848" max="7848" width="11.42578125" style="12" customWidth="1"/>
    <col min="7849" max="7849" width="12.140625" style="12" customWidth="1"/>
    <col min="7850" max="7850" width="15.85546875" style="12" bestFit="1" customWidth="1"/>
    <col min="7851" max="7852" width="9.140625" style="12" customWidth="1"/>
    <col min="7853" max="7862" width="8.85546875" style="12" bestFit="1" customWidth="1"/>
    <col min="7863" max="7874" width="9.140625" style="12" customWidth="1"/>
    <col min="7875" max="7875" width="8.85546875" style="12" bestFit="1" customWidth="1"/>
    <col min="7876" max="7883" width="10.85546875" style="12" customWidth="1"/>
    <col min="7884" max="7885" width="13.85546875" style="12" customWidth="1"/>
    <col min="7886" max="7886" width="14.140625" style="12" bestFit="1" customWidth="1"/>
    <col min="7887" max="7887" width="12.140625" style="12" bestFit="1" customWidth="1"/>
    <col min="7888" max="7889" width="13.140625" style="12" bestFit="1" customWidth="1"/>
    <col min="7890" max="7891" width="12.140625" style="12" bestFit="1" customWidth="1"/>
    <col min="7892" max="7893" width="13.140625" style="12" bestFit="1" customWidth="1"/>
    <col min="7894" max="7901" width="4.85546875" style="12" customWidth="1"/>
    <col min="7902" max="7902" width="21.42578125" style="12" customWidth="1"/>
    <col min="7903" max="7903" width="18.85546875" style="12" customWidth="1"/>
    <col min="7904" max="8093" width="8.85546875" style="12"/>
    <col min="8094" max="8094" width="7.42578125" style="12" bestFit="1" customWidth="1"/>
    <col min="8095" max="8095" width="21.140625" style="12" bestFit="1" customWidth="1"/>
    <col min="8096" max="8096" width="32.140625" style="12" customWidth="1"/>
    <col min="8097" max="8097" width="45" style="12" bestFit="1" customWidth="1"/>
    <col min="8098" max="8098" width="21.85546875" style="12" customWidth="1"/>
    <col min="8099" max="8099" width="25" style="12" customWidth="1"/>
    <col min="8100" max="8101" width="18.85546875" style="12" customWidth="1"/>
    <col min="8102" max="8102" width="12.85546875" style="12" customWidth="1"/>
    <col min="8103" max="8103" width="10.140625" style="12" customWidth="1"/>
    <col min="8104" max="8104" width="11.42578125" style="12" customWidth="1"/>
    <col min="8105" max="8105" width="12.140625" style="12" customWidth="1"/>
    <col min="8106" max="8106" width="15.85546875" style="12" bestFit="1" customWidth="1"/>
    <col min="8107" max="8108" width="9.140625" style="12" customWidth="1"/>
    <col min="8109" max="8118" width="8.85546875" style="12" bestFit="1" customWidth="1"/>
    <col min="8119" max="8130" width="9.140625" style="12" customWidth="1"/>
    <col min="8131" max="8131" width="8.85546875" style="12" bestFit="1" customWidth="1"/>
    <col min="8132" max="8139" width="10.85546875" style="12" customWidth="1"/>
    <col min="8140" max="8141" width="13.85546875" style="12" customWidth="1"/>
    <col min="8142" max="8142" width="14.140625" style="12" bestFit="1" customWidth="1"/>
    <col min="8143" max="8143" width="12.140625" style="12" bestFit="1" customWidth="1"/>
    <col min="8144" max="8145" width="13.140625" style="12" bestFit="1" customWidth="1"/>
    <col min="8146" max="8147" width="12.140625" style="12" bestFit="1" customWidth="1"/>
    <col min="8148" max="8149" width="13.140625" style="12" bestFit="1" customWidth="1"/>
    <col min="8150" max="8157" width="4.85546875" style="12" customWidth="1"/>
    <col min="8158" max="8158" width="21.42578125" style="12" customWidth="1"/>
    <col min="8159" max="8159" width="18.85546875" style="12" customWidth="1"/>
    <col min="8160" max="8349" width="8.85546875" style="12"/>
    <col min="8350" max="8350" width="7.42578125" style="12" bestFit="1" customWidth="1"/>
    <col min="8351" max="8351" width="21.140625" style="12" bestFit="1" customWidth="1"/>
    <col min="8352" max="8352" width="32.140625" style="12" customWidth="1"/>
    <col min="8353" max="8353" width="45" style="12" bestFit="1" customWidth="1"/>
    <col min="8354" max="8354" width="21.85546875" style="12" customWidth="1"/>
    <col min="8355" max="8355" width="25" style="12" customWidth="1"/>
    <col min="8356" max="8357" width="18.85546875" style="12" customWidth="1"/>
    <col min="8358" max="8358" width="12.85546875" style="12" customWidth="1"/>
    <col min="8359" max="8359" width="10.140625" style="12" customWidth="1"/>
    <col min="8360" max="8360" width="11.42578125" style="12" customWidth="1"/>
    <col min="8361" max="8361" width="12.140625" style="12" customWidth="1"/>
    <col min="8362" max="8362" width="15.85546875" style="12" bestFit="1" customWidth="1"/>
    <col min="8363" max="8364" width="9.140625" style="12" customWidth="1"/>
    <col min="8365" max="8374" width="8.85546875" style="12" bestFit="1" customWidth="1"/>
    <col min="8375" max="8386" width="9.140625" style="12" customWidth="1"/>
    <col min="8387" max="8387" width="8.85546875" style="12" bestFit="1" customWidth="1"/>
    <col min="8388" max="8395" width="10.85546875" style="12" customWidth="1"/>
    <col min="8396" max="8397" width="13.85546875" style="12" customWidth="1"/>
    <col min="8398" max="8398" width="14.140625" style="12" bestFit="1" customWidth="1"/>
    <col min="8399" max="8399" width="12.140625" style="12" bestFit="1" customWidth="1"/>
    <col min="8400" max="8401" width="13.140625" style="12" bestFit="1" customWidth="1"/>
    <col min="8402" max="8403" width="12.140625" style="12" bestFit="1" customWidth="1"/>
    <col min="8404" max="8405" width="13.140625" style="12" bestFit="1" customWidth="1"/>
    <col min="8406" max="8413" width="4.85546875" style="12" customWidth="1"/>
    <col min="8414" max="8414" width="21.42578125" style="12" customWidth="1"/>
    <col min="8415" max="8415" width="18.85546875" style="12" customWidth="1"/>
    <col min="8416" max="8605" width="8.85546875" style="12"/>
    <col min="8606" max="8606" width="7.42578125" style="12" bestFit="1" customWidth="1"/>
    <col min="8607" max="8607" width="21.140625" style="12" bestFit="1" customWidth="1"/>
    <col min="8608" max="8608" width="32.140625" style="12" customWidth="1"/>
    <col min="8609" max="8609" width="45" style="12" bestFit="1" customWidth="1"/>
    <col min="8610" max="8610" width="21.85546875" style="12" customWidth="1"/>
    <col min="8611" max="8611" width="25" style="12" customWidth="1"/>
    <col min="8612" max="8613" width="18.85546875" style="12" customWidth="1"/>
    <col min="8614" max="8614" width="12.85546875" style="12" customWidth="1"/>
    <col min="8615" max="8615" width="10.140625" style="12" customWidth="1"/>
    <col min="8616" max="8616" width="11.42578125" style="12" customWidth="1"/>
    <col min="8617" max="8617" width="12.140625" style="12" customWidth="1"/>
    <col min="8618" max="8618" width="15.85546875" style="12" bestFit="1" customWidth="1"/>
    <col min="8619" max="8620" width="9.140625" style="12" customWidth="1"/>
    <col min="8621" max="8630" width="8.85546875" style="12" bestFit="1" customWidth="1"/>
    <col min="8631" max="8642" width="9.140625" style="12" customWidth="1"/>
    <col min="8643" max="8643" width="8.85546875" style="12" bestFit="1" customWidth="1"/>
    <col min="8644" max="8651" width="10.85546875" style="12" customWidth="1"/>
    <col min="8652" max="8653" width="13.85546875" style="12" customWidth="1"/>
    <col min="8654" max="8654" width="14.140625" style="12" bestFit="1" customWidth="1"/>
    <col min="8655" max="8655" width="12.140625" style="12" bestFit="1" customWidth="1"/>
    <col min="8656" max="8657" width="13.140625" style="12" bestFit="1" customWidth="1"/>
    <col min="8658" max="8659" width="12.140625" style="12" bestFit="1" customWidth="1"/>
    <col min="8660" max="8661" width="13.140625" style="12" bestFit="1" customWidth="1"/>
    <col min="8662" max="8669" width="4.85546875" style="12" customWidth="1"/>
    <col min="8670" max="8670" width="21.42578125" style="12" customWidth="1"/>
    <col min="8671" max="8671" width="18.85546875" style="12" customWidth="1"/>
    <col min="8672" max="8861" width="8.85546875" style="12"/>
    <col min="8862" max="8862" width="7.42578125" style="12" bestFit="1" customWidth="1"/>
    <col min="8863" max="8863" width="21.140625" style="12" bestFit="1" customWidth="1"/>
    <col min="8864" max="8864" width="32.140625" style="12" customWidth="1"/>
    <col min="8865" max="8865" width="45" style="12" bestFit="1" customWidth="1"/>
    <col min="8866" max="8866" width="21.85546875" style="12" customWidth="1"/>
    <col min="8867" max="8867" width="25" style="12" customWidth="1"/>
    <col min="8868" max="8869" width="18.85546875" style="12" customWidth="1"/>
    <col min="8870" max="8870" width="12.85546875" style="12" customWidth="1"/>
    <col min="8871" max="8871" width="10.140625" style="12" customWidth="1"/>
    <col min="8872" max="8872" width="11.42578125" style="12" customWidth="1"/>
    <col min="8873" max="8873" width="12.140625" style="12" customWidth="1"/>
    <col min="8874" max="8874" width="15.85546875" style="12" bestFit="1" customWidth="1"/>
    <col min="8875" max="8876" width="9.140625" style="12" customWidth="1"/>
    <col min="8877" max="8886" width="8.85546875" style="12" bestFit="1" customWidth="1"/>
    <col min="8887" max="8898" width="9.140625" style="12" customWidth="1"/>
    <col min="8899" max="8899" width="8.85546875" style="12" bestFit="1" customWidth="1"/>
    <col min="8900" max="8907" width="10.85546875" style="12" customWidth="1"/>
    <col min="8908" max="8909" width="13.85546875" style="12" customWidth="1"/>
    <col min="8910" max="8910" width="14.140625" style="12" bestFit="1" customWidth="1"/>
    <col min="8911" max="8911" width="12.140625" style="12" bestFit="1" customWidth="1"/>
    <col min="8912" max="8913" width="13.140625" style="12" bestFit="1" customWidth="1"/>
    <col min="8914" max="8915" width="12.140625" style="12" bestFit="1" customWidth="1"/>
    <col min="8916" max="8917" width="13.140625" style="12" bestFit="1" customWidth="1"/>
    <col min="8918" max="8925" width="4.85546875" style="12" customWidth="1"/>
    <col min="8926" max="8926" width="21.42578125" style="12" customWidth="1"/>
    <col min="8927" max="8927" width="18.85546875" style="12" customWidth="1"/>
    <col min="8928" max="9117" width="8.85546875" style="12"/>
    <col min="9118" max="9118" width="7.42578125" style="12" bestFit="1" customWidth="1"/>
    <col min="9119" max="9119" width="21.140625" style="12" bestFit="1" customWidth="1"/>
    <col min="9120" max="9120" width="32.140625" style="12" customWidth="1"/>
    <col min="9121" max="9121" width="45" style="12" bestFit="1" customWidth="1"/>
    <col min="9122" max="9122" width="21.85546875" style="12" customWidth="1"/>
    <col min="9123" max="9123" width="25" style="12" customWidth="1"/>
    <col min="9124" max="9125" width="18.85546875" style="12" customWidth="1"/>
    <col min="9126" max="9126" width="12.85546875" style="12" customWidth="1"/>
    <col min="9127" max="9127" width="10.140625" style="12" customWidth="1"/>
    <col min="9128" max="9128" width="11.42578125" style="12" customWidth="1"/>
    <col min="9129" max="9129" width="12.140625" style="12" customWidth="1"/>
    <col min="9130" max="9130" width="15.85546875" style="12" bestFit="1" customWidth="1"/>
    <col min="9131" max="9132" width="9.140625" style="12" customWidth="1"/>
    <col min="9133" max="9142" width="8.85546875" style="12" bestFit="1" customWidth="1"/>
    <col min="9143" max="9154" width="9.140625" style="12" customWidth="1"/>
    <col min="9155" max="9155" width="8.85546875" style="12" bestFit="1" customWidth="1"/>
    <col min="9156" max="9163" width="10.85546875" style="12" customWidth="1"/>
    <col min="9164" max="9165" width="13.85546875" style="12" customWidth="1"/>
    <col min="9166" max="9166" width="14.140625" style="12" bestFit="1" customWidth="1"/>
    <col min="9167" max="9167" width="12.140625" style="12" bestFit="1" customWidth="1"/>
    <col min="9168" max="9169" width="13.140625" style="12" bestFit="1" customWidth="1"/>
    <col min="9170" max="9171" width="12.140625" style="12" bestFit="1" customWidth="1"/>
    <col min="9172" max="9173" width="13.140625" style="12" bestFit="1" customWidth="1"/>
    <col min="9174" max="9181" width="4.85546875" style="12" customWidth="1"/>
    <col min="9182" max="9182" width="21.42578125" style="12" customWidth="1"/>
    <col min="9183" max="9183" width="18.85546875" style="12" customWidth="1"/>
    <col min="9184" max="9373" width="8.85546875" style="12"/>
    <col min="9374" max="9374" width="7.42578125" style="12" bestFit="1" customWidth="1"/>
    <col min="9375" max="9375" width="21.140625" style="12" bestFit="1" customWidth="1"/>
    <col min="9376" max="9376" width="32.140625" style="12" customWidth="1"/>
    <col min="9377" max="9377" width="45" style="12" bestFit="1" customWidth="1"/>
    <col min="9378" max="9378" width="21.85546875" style="12" customWidth="1"/>
    <col min="9379" max="9379" width="25" style="12" customWidth="1"/>
    <col min="9380" max="9381" width="18.85546875" style="12" customWidth="1"/>
    <col min="9382" max="9382" width="12.85546875" style="12" customWidth="1"/>
    <col min="9383" max="9383" width="10.140625" style="12" customWidth="1"/>
    <col min="9384" max="9384" width="11.42578125" style="12" customWidth="1"/>
    <col min="9385" max="9385" width="12.140625" style="12" customWidth="1"/>
    <col min="9386" max="9386" width="15.85546875" style="12" bestFit="1" customWidth="1"/>
    <col min="9387" max="9388" width="9.140625" style="12" customWidth="1"/>
    <col min="9389" max="9398" width="8.85546875" style="12" bestFit="1" customWidth="1"/>
    <col min="9399" max="9410" width="9.140625" style="12" customWidth="1"/>
    <col min="9411" max="9411" width="8.85546875" style="12" bestFit="1" customWidth="1"/>
    <col min="9412" max="9419" width="10.85546875" style="12" customWidth="1"/>
    <col min="9420" max="9421" width="13.85546875" style="12" customWidth="1"/>
    <col min="9422" max="9422" width="14.140625" style="12" bestFit="1" customWidth="1"/>
    <col min="9423" max="9423" width="12.140625" style="12" bestFit="1" customWidth="1"/>
    <col min="9424" max="9425" width="13.140625" style="12" bestFit="1" customWidth="1"/>
    <col min="9426" max="9427" width="12.140625" style="12" bestFit="1" customWidth="1"/>
    <col min="9428" max="9429" width="13.140625" style="12" bestFit="1" customWidth="1"/>
    <col min="9430" max="9437" width="4.85546875" style="12" customWidth="1"/>
    <col min="9438" max="9438" width="21.42578125" style="12" customWidth="1"/>
    <col min="9439" max="9439" width="18.85546875" style="12" customWidth="1"/>
    <col min="9440" max="9629" width="8.85546875" style="12"/>
    <col min="9630" max="9630" width="7.42578125" style="12" bestFit="1" customWidth="1"/>
    <col min="9631" max="9631" width="21.140625" style="12" bestFit="1" customWidth="1"/>
    <col min="9632" max="9632" width="32.140625" style="12" customWidth="1"/>
    <col min="9633" max="9633" width="45" style="12" bestFit="1" customWidth="1"/>
    <col min="9634" max="9634" width="21.85546875" style="12" customWidth="1"/>
    <col min="9635" max="9635" width="25" style="12" customWidth="1"/>
    <col min="9636" max="9637" width="18.85546875" style="12" customWidth="1"/>
    <col min="9638" max="9638" width="12.85546875" style="12" customWidth="1"/>
    <col min="9639" max="9639" width="10.140625" style="12" customWidth="1"/>
    <col min="9640" max="9640" width="11.42578125" style="12" customWidth="1"/>
    <col min="9641" max="9641" width="12.140625" style="12" customWidth="1"/>
    <col min="9642" max="9642" width="15.85546875" style="12" bestFit="1" customWidth="1"/>
    <col min="9643" max="9644" width="9.140625" style="12" customWidth="1"/>
    <col min="9645" max="9654" width="8.85546875" style="12" bestFit="1" customWidth="1"/>
    <col min="9655" max="9666" width="9.140625" style="12" customWidth="1"/>
    <col min="9667" max="9667" width="8.85546875" style="12" bestFit="1" customWidth="1"/>
    <col min="9668" max="9675" width="10.85546875" style="12" customWidth="1"/>
    <col min="9676" max="9677" width="13.85546875" style="12" customWidth="1"/>
    <col min="9678" max="9678" width="14.140625" style="12" bestFit="1" customWidth="1"/>
    <col min="9679" max="9679" width="12.140625" style="12" bestFit="1" customWidth="1"/>
    <col min="9680" max="9681" width="13.140625" style="12" bestFit="1" customWidth="1"/>
    <col min="9682" max="9683" width="12.140625" style="12" bestFit="1" customWidth="1"/>
    <col min="9684" max="9685" width="13.140625" style="12" bestFit="1" customWidth="1"/>
    <col min="9686" max="9693" width="4.85546875" style="12" customWidth="1"/>
    <col min="9694" max="9694" width="21.42578125" style="12" customWidth="1"/>
    <col min="9695" max="9695" width="18.85546875" style="12" customWidth="1"/>
    <col min="9696" max="9885" width="8.85546875" style="12"/>
    <col min="9886" max="9886" width="7.42578125" style="12" bestFit="1" customWidth="1"/>
    <col min="9887" max="9887" width="21.140625" style="12" bestFit="1" customWidth="1"/>
    <col min="9888" max="9888" width="32.140625" style="12" customWidth="1"/>
    <col min="9889" max="9889" width="45" style="12" bestFit="1" customWidth="1"/>
    <col min="9890" max="9890" width="21.85546875" style="12" customWidth="1"/>
    <col min="9891" max="9891" width="25" style="12" customWidth="1"/>
    <col min="9892" max="9893" width="18.85546875" style="12" customWidth="1"/>
    <col min="9894" max="9894" width="12.85546875" style="12" customWidth="1"/>
    <col min="9895" max="9895" width="10.140625" style="12" customWidth="1"/>
    <col min="9896" max="9896" width="11.42578125" style="12" customWidth="1"/>
    <col min="9897" max="9897" width="12.140625" style="12" customWidth="1"/>
    <col min="9898" max="9898" width="15.85546875" style="12" bestFit="1" customWidth="1"/>
    <col min="9899" max="9900" width="9.140625" style="12" customWidth="1"/>
    <col min="9901" max="9910" width="8.85546875" style="12" bestFit="1" customWidth="1"/>
    <col min="9911" max="9922" width="9.140625" style="12" customWidth="1"/>
    <col min="9923" max="9923" width="8.85546875" style="12" bestFit="1" customWidth="1"/>
    <col min="9924" max="9931" width="10.85546875" style="12" customWidth="1"/>
    <col min="9932" max="9933" width="13.85546875" style="12" customWidth="1"/>
    <col min="9934" max="9934" width="14.140625" style="12" bestFit="1" customWidth="1"/>
    <col min="9935" max="9935" width="12.140625" style="12" bestFit="1" customWidth="1"/>
    <col min="9936" max="9937" width="13.140625" style="12" bestFit="1" customWidth="1"/>
    <col min="9938" max="9939" width="12.140625" style="12" bestFit="1" customWidth="1"/>
    <col min="9940" max="9941" width="13.140625" style="12" bestFit="1" customWidth="1"/>
    <col min="9942" max="9949" width="4.85546875" style="12" customWidth="1"/>
    <col min="9950" max="9950" width="21.42578125" style="12" customWidth="1"/>
    <col min="9951" max="9951" width="18.85546875" style="12" customWidth="1"/>
    <col min="9952" max="10141" width="8.85546875" style="12"/>
    <col min="10142" max="10142" width="7.42578125" style="12" bestFit="1" customWidth="1"/>
    <col min="10143" max="10143" width="21.140625" style="12" bestFit="1" customWidth="1"/>
    <col min="10144" max="10144" width="32.140625" style="12" customWidth="1"/>
    <col min="10145" max="10145" width="45" style="12" bestFit="1" customWidth="1"/>
    <col min="10146" max="10146" width="21.85546875" style="12" customWidth="1"/>
    <col min="10147" max="10147" width="25" style="12" customWidth="1"/>
    <col min="10148" max="10149" width="18.85546875" style="12" customWidth="1"/>
    <col min="10150" max="10150" width="12.85546875" style="12" customWidth="1"/>
    <col min="10151" max="10151" width="10.140625" style="12" customWidth="1"/>
    <col min="10152" max="10152" width="11.42578125" style="12" customWidth="1"/>
    <col min="10153" max="10153" width="12.140625" style="12" customWidth="1"/>
    <col min="10154" max="10154" width="15.85546875" style="12" bestFit="1" customWidth="1"/>
    <col min="10155" max="10156" width="9.140625" style="12" customWidth="1"/>
    <col min="10157" max="10166" width="8.85546875" style="12" bestFit="1" customWidth="1"/>
    <col min="10167" max="10178" width="9.140625" style="12" customWidth="1"/>
    <col min="10179" max="10179" width="8.85546875" style="12" bestFit="1" customWidth="1"/>
    <col min="10180" max="10187" width="10.85546875" style="12" customWidth="1"/>
    <col min="10188" max="10189" width="13.85546875" style="12" customWidth="1"/>
    <col min="10190" max="10190" width="14.140625" style="12" bestFit="1" customWidth="1"/>
    <col min="10191" max="10191" width="12.140625" style="12" bestFit="1" customWidth="1"/>
    <col min="10192" max="10193" width="13.140625" style="12" bestFit="1" customWidth="1"/>
    <col min="10194" max="10195" width="12.140625" style="12" bestFit="1" customWidth="1"/>
    <col min="10196" max="10197" width="13.140625" style="12" bestFit="1" customWidth="1"/>
    <col min="10198" max="10205" width="4.85546875" style="12" customWidth="1"/>
    <col min="10206" max="10206" width="21.42578125" style="12" customWidth="1"/>
    <col min="10207" max="10207" width="18.85546875" style="12" customWidth="1"/>
    <col min="10208" max="10397" width="8.85546875" style="12"/>
    <col min="10398" max="10398" width="7.42578125" style="12" bestFit="1" customWidth="1"/>
    <col min="10399" max="10399" width="21.140625" style="12" bestFit="1" customWidth="1"/>
    <col min="10400" max="10400" width="32.140625" style="12" customWidth="1"/>
    <col min="10401" max="10401" width="45" style="12" bestFit="1" customWidth="1"/>
    <col min="10402" max="10402" width="21.85546875" style="12" customWidth="1"/>
    <col min="10403" max="10403" width="25" style="12" customWidth="1"/>
    <col min="10404" max="10405" width="18.85546875" style="12" customWidth="1"/>
    <col min="10406" max="10406" width="12.85546875" style="12" customWidth="1"/>
    <col min="10407" max="10407" width="10.140625" style="12" customWidth="1"/>
    <col min="10408" max="10408" width="11.42578125" style="12" customWidth="1"/>
    <col min="10409" max="10409" width="12.140625" style="12" customWidth="1"/>
    <col min="10410" max="10410" width="15.85546875" style="12" bestFit="1" customWidth="1"/>
    <col min="10411" max="10412" width="9.140625" style="12" customWidth="1"/>
    <col min="10413" max="10422" width="8.85546875" style="12" bestFit="1" customWidth="1"/>
    <col min="10423" max="10434" width="9.140625" style="12" customWidth="1"/>
    <col min="10435" max="10435" width="8.85546875" style="12" bestFit="1" customWidth="1"/>
    <col min="10436" max="10443" width="10.85546875" style="12" customWidth="1"/>
    <col min="10444" max="10445" width="13.85546875" style="12" customWidth="1"/>
    <col min="10446" max="10446" width="14.140625" style="12" bestFit="1" customWidth="1"/>
    <col min="10447" max="10447" width="12.140625" style="12" bestFit="1" customWidth="1"/>
    <col min="10448" max="10449" width="13.140625" style="12" bestFit="1" customWidth="1"/>
    <col min="10450" max="10451" width="12.140625" style="12" bestFit="1" customWidth="1"/>
    <col min="10452" max="10453" width="13.140625" style="12" bestFit="1" customWidth="1"/>
    <col min="10454" max="10461" width="4.85546875" style="12" customWidth="1"/>
    <col min="10462" max="10462" width="21.42578125" style="12" customWidth="1"/>
    <col min="10463" max="10463" width="18.85546875" style="12" customWidth="1"/>
    <col min="10464" max="10653" width="8.85546875" style="12"/>
    <col min="10654" max="10654" width="7.42578125" style="12" bestFit="1" customWidth="1"/>
    <col min="10655" max="10655" width="21.140625" style="12" bestFit="1" customWidth="1"/>
    <col min="10656" max="10656" width="32.140625" style="12" customWidth="1"/>
    <col min="10657" max="10657" width="45" style="12" bestFit="1" customWidth="1"/>
    <col min="10658" max="10658" width="21.85546875" style="12" customWidth="1"/>
    <col min="10659" max="10659" width="25" style="12" customWidth="1"/>
    <col min="10660" max="10661" width="18.85546875" style="12" customWidth="1"/>
    <col min="10662" max="10662" width="12.85546875" style="12" customWidth="1"/>
    <col min="10663" max="10663" width="10.140625" style="12" customWidth="1"/>
    <col min="10664" max="10664" width="11.42578125" style="12" customWidth="1"/>
    <col min="10665" max="10665" width="12.140625" style="12" customWidth="1"/>
    <col min="10666" max="10666" width="15.85546875" style="12" bestFit="1" customWidth="1"/>
    <col min="10667" max="10668" width="9.140625" style="12" customWidth="1"/>
    <col min="10669" max="10678" width="8.85546875" style="12" bestFit="1" customWidth="1"/>
    <col min="10679" max="10690" width="9.140625" style="12" customWidth="1"/>
    <col min="10691" max="10691" width="8.85546875" style="12" bestFit="1" customWidth="1"/>
    <col min="10692" max="10699" width="10.85546875" style="12" customWidth="1"/>
    <col min="10700" max="10701" width="13.85546875" style="12" customWidth="1"/>
    <col min="10702" max="10702" width="14.140625" style="12" bestFit="1" customWidth="1"/>
    <col min="10703" max="10703" width="12.140625" style="12" bestFit="1" customWidth="1"/>
    <col min="10704" max="10705" width="13.140625" style="12" bestFit="1" customWidth="1"/>
    <col min="10706" max="10707" width="12.140625" style="12" bestFit="1" customWidth="1"/>
    <col min="10708" max="10709" width="13.140625" style="12" bestFit="1" customWidth="1"/>
    <col min="10710" max="10717" width="4.85546875" style="12" customWidth="1"/>
    <col min="10718" max="10718" width="21.42578125" style="12" customWidth="1"/>
    <col min="10719" max="10719" width="18.85546875" style="12" customWidth="1"/>
    <col min="10720" max="10909" width="8.85546875" style="12"/>
    <col min="10910" max="10910" width="7.42578125" style="12" bestFit="1" customWidth="1"/>
    <col min="10911" max="10911" width="21.140625" style="12" bestFit="1" customWidth="1"/>
    <col min="10912" max="10912" width="32.140625" style="12" customWidth="1"/>
    <col min="10913" max="10913" width="45" style="12" bestFit="1" customWidth="1"/>
    <col min="10914" max="10914" width="21.85546875" style="12" customWidth="1"/>
    <col min="10915" max="10915" width="25" style="12" customWidth="1"/>
    <col min="10916" max="10917" width="18.85546875" style="12" customWidth="1"/>
    <col min="10918" max="10918" width="12.85546875" style="12" customWidth="1"/>
    <col min="10919" max="10919" width="10.140625" style="12" customWidth="1"/>
    <col min="10920" max="10920" width="11.42578125" style="12" customWidth="1"/>
    <col min="10921" max="10921" width="12.140625" style="12" customWidth="1"/>
    <col min="10922" max="10922" width="15.85546875" style="12" bestFit="1" customWidth="1"/>
    <col min="10923" max="10924" width="9.140625" style="12" customWidth="1"/>
    <col min="10925" max="10934" width="8.85546875" style="12" bestFit="1" customWidth="1"/>
    <col min="10935" max="10946" width="9.140625" style="12" customWidth="1"/>
    <col min="10947" max="10947" width="8.85546875" style="12" bestFit="1" customWidth="1"/>
    <col min="10948" max="10955" width="10.85546875" style="12" customWidth="1"/>
    <col min="10956" max="10957" width="13.85546875" style="12" customWidth="1"/>
    <col min="10958" max="10958" width="14.140625" style="12" bestFit="1" customWidth="1"/>
    <col min="10959" max="10959" width="12.140625" style="12" bestFit="1" customWidth="1"/>
    <col min="10960" max="10961" width="13.140625" style="12" bestFit="1" customWidth="1"/>
    <col min="10962" max="10963" width="12.140625" style="12" bestFit="1" customWidth="1"/>
    <col min="10964" max="10965" width="13.140625" style="12" bestFit="1" customWidth="1"/>
    <col min="10966" max="10973" width="4.85546875" style="12" customWidth="1"/>
    <col min="10974" max="10974" width="21.42578125" style="12" customWidth="1"/>
    <col min="10975" max="10975" width="18.85546875" style="12" customWidth="1"/>
    <col min="10976" max="11165" width="8.85546875" style="12"/>
    <col min="11166" max="11166" width="7.42578125" style="12" bestFit="1" customWidth="1"/>
    <col min="11167" max="11167" width="21.140625" style="12" bestFit="1" customWidth="1"/>
    <col min="11168" max="11168" width="32.140625" style="12" customWidth="1"/>
    <col min="11169" max="11169" width="45" style="12" bestFit="1" customWidth="1"/>
    <col min="11170" max="11170" width="21.85546875" style="12" customWidth="1"/>
    <col min="11171" max="11171" width="25" style="12" customWidth="1"/>
    <col min="11172" max="11173" width="18.85546875" style="12" customWidth="1"/>
    <col min="11174" max="11174" width="12.85546875" style="12" customWidth="1"/>
    <col min="11175" max="11175" width="10.140625" style="12" customWidth="1"/>
    <col min="11176" max="11176" width="11.42578125" style="12" customWidth="1"/>
    <col min="11177" max="11177" width="12.140625" style="12" customWidth="1"/>
    <col min="11178" max="11178" width="15.85546875" style="12" bestFit="1" customWidth="1"/>
    <col min="11179" max="11180" width="9.140625" style="12" customWidth="1"/>
    <col min="11181" max="11190" width="8.85546875" style="12" bestFit="1" customWidth="1"/>
    <col min="11191" max="11202" width="9.140625" style="12" customWidth="1"/>
    <col min="11203" max="11203" width="8.85546875" style="12" bestFit="1" customWidth="1"/>
    <col min="11204" max="11211" width="10.85546875" style="12" customWidth="1"/>
    <col min="11212" max="11213" width="13.85546875" style="12" customWidth="1"/>
    <col min="11214" max="11214" width="14.140625" style="12" bestFit="1" customWidth="1"/>
    <col min="11215" max="11215" width="12.140625" style="12" bestFit="1" customWidth="1"/>
    <col min="11216" max="11217" width="13.140625" style="12" bestFit="1" customWidth="1"/>
    <col min="11218" max="11219" width="12.140625" style="12" bestFit="1" customWidth="1"/>
    <col min="11220" max="11221" width="13.140625" style="12" bestFit="1" customWidth="1"/>
    <col min="11222" max="11229" width="4.85546875" style="12" customWidth="1"/>
    <col min="11230" max="11230" width="21.42578125" style="12" customWidth="1"/>
    <col min="11231" max="11231" width="18.85546875" style="12" customWidth="1"/>
    <col min="11232" max="11421" width="8.85546875" style="12"/>
    <col min="11422" max="11422" width="7.42578125" style="12" bestFit="1" customWidth="1"/>
    <col min="11423" max="11423" width="21.140625" style="12" bestFit="1" customWidth="1"/>
    <col min="11424" max="11424" width="32.140625" style="12" customWidth="1"/>
    <col min="11425" max="11425" width="45" style="12" bestFit="1" customWidth="1"/>
    <col min="11426" max="11426" width="21.85546875" style="12" customWidth="1"/>
    <col min="11427" max="11427" width="25" style="12" customWidth="1"/>
    <col min="11428" max="11429" width="18.85546875" style="12" customWidth="1"/>
    <col min="11430" max="11430" width="12.85546875" style="12" customWidth="1"/>
    <col min="11431" max="11431" width="10.140625" style="12" customWidth="1"/>
    <col min="11432" max="11432" width="11.42578125" style="12" customWidth="1"/>
    <col min="11433" max="11433" width="12.140625" style="12" customWidth="1"/>
    <col min="11434" max="11434" width="15.85546875" style="12" bestFit="1" customWidth="1"/>
    <col min="11435" max="11436" width="9.140625" style="12" customWidth="1"/>
    <col min="11437" max="11446" width="8.85546875" style="12" bestFit="1" customWidth="1"/>
    <col min="11447" max="11458" width="9.140625" style="12" customWidth="1"/>
    <col min="11459" max="11459" width="8.85546875" style="12" bestFit="1" customWidth="1"/>
    <col min="11460" max="11467" width="10.85546875" style="12" customWidth="1"/>
    <col min="11468" max="11469" width="13.85546875" style="12" customWidth="1"/>
    <col min="11470" max="11470" width="14.140625" style="12" bestFit="1" customWidth="1"/>
    <col min="11471" max="11471" width="12.140625" style="12" bestFit="1" customWidth="1"/>
    <col min="11472" max="11473" width="13.140625" style="12" bestFit="1" customWidth="1"/>
    <col min="11474" max="11475" width="12.140625" style="12" bestFit="1" customWidth="1"/>
    <col min="11476" max="11477" width="13.140625" style="12" bestFit="1" customWidth="1"/>
    <col min="11478" max="11485" width="4.85546875" style="12" customWidth="1"/>
    <col min="11486" max="11486" width="21.42578125" style="12" customWidth="1"/>
    <col min="11487" max="11487" width="18.85546875" style="12" customWidth="1"/>
    <col min="11488" max="11677" width="8.85546875" style="12"/>
    <col min="11678" max="11678" width="7.42578125" style="12" bestFit="1" customWidth="1"/>
    <col min="11679" max="11679" width="21.140625" style="12" bestFit="1" customWidth="1"/>
    <col min="11680" max="11680" width="32.140625" style="12" customWidth="1"/>
    <col min="11681" max="11681" width="45" style="12" bestFit="1" customWidth="1"/>
    <col min="11682" max="11682" width="21.85546875" style="12" customWidth="1"/>
    <col min="11683" max="11683" width="25" style="12" customWidth="1"/>
    <col min="11684" max="11685" width="18.85546875" style="12" customWidth="1"/>
    <col min="11686" max="11686" width="12.85546875" style="12" customWidth="1"/>
    <col min="11687" max="11687" width="10.140625" style="12" customWidth="1"/>
    <col min="11688" max="11688" width="11.42578125" style="12" customWidth="1"/>
    <col min="11689" max="11689" width="12.140625" style="12" customWidth="1"/>
    <col min="11690" max="11690" width="15.85546875" style="12" bestFit="1" customWidth="1"/>
    <col min="11691" max="11692" width="9.140625" style="12" customWidth="1"/>
    <col min="11693" max="11702" width="8.85546875" style="12" bestFit="1" customWidth="1"/>
    <col min="11703" max="11714" width="9.140625" style="12" customWidth="1"/>
    <col min="11715" max="11715" width="8.85546875" style="12" bestFit="1" customWidth="1"/>
    <col min="11716" max="11723" width="10.85546875" style="12" customWidth="1"/>
    <col min="11724" max="11725" width="13.85546875" style="12" customWidth="1"/>
    <col min="11726" max="11726" width="14.140625" style="12" bestFit="1" customWidth="1"/>
    <col min="11727" max="11727" width="12.140625" style="12" bestFit="1" customWidth="1"/>
    <col min="11728" max="11729" width="13.140625" style="12" bestFit="1" customWidth="1"/>
    <col min="11730" max="11731" width="12.140625" style="12" bestFit="1" customWidth="1"/>
    <col min="11732" max="11733" width="13.140625" style="12" bestFit="1" customWidth="1"/>
    <col min="11734" max="11741" width="4.85546875" style="12" customWidth="1"/>
    <col min="11742" max="11742" width="21.42578125" style="12" customWidth="1"/>
    <col min="11743" max="11743" width="18.85546875" style="12" customWidth="1"/>
    <col min="11744" max="11933" width="8.85546875" style="12"/>
    <col min="11934" max="11934" width="7.42578125" style="12" bestFit="1" customWidth="1"/>
    <col min="11935" max="11935" width="21.140625" style="12" bestFit="1" customWidth="1"/>
    <col min="11936" max="11936" width="32.140625" style="12" customWidth="1"/>
    <col min="11937" max="11937" width="45" style="12" bestFit="1" customWidth="1"/>
    <col min="11938" max="11938" width="21.85546875" style="12" customWidth="1"/>
    <col min="11939" max="11939" width="25" style="12" customWidth="1"/>
    <col min="11940" max="11941" width="18.85546875" style="12" customWidth="1"/>
    <col min="11942" max="11942" width="12.85546875" style="12" customWidth="1"/>
    <col min="11943" max="11943" width="10.140625" style="12" customWidth="1"/>
    <col min="11944" max="11944" width="11.42578125" style="12" customWidth="1"/>
    <col min="11945" max="11945" width="12.140625" style="12" customWidth="1"/>
    <col min="11946" max="11946" width="15.85546875" style="12" bestFit="1" customWidth="1"/>
    <col min="11947" max="11948" width="9.140625" style="12" customWidth="1"/>
    <col min="11949" max="11958" width="8.85546875" style="12" bestFit="1" customWidth="1"/>
    <col min="11959" max="11970" width="9.140625" style="12" customWidth="1"/>
    <col min="11971" max="11971" width="8.85546875" style="12" bestFit="1" customWidth="1"/>
    <col min="11972" max="11979" width="10.85546875" style="12" customWidth="1"/>
    <col min="11980" max="11981" width="13.85546875" style="12" customWidth="1"/>
    <col min="11982" max="11982" width="14.140625" style="12" bestFit="1" customWidth="1"/>
    <col min="11983" max="11983" width="12.140625" style="12" bestFit="1" customWidth="1"/>
    <col min="11984" max="11985" width="13.140625" style="12" bestFit="1" customWidth="1"/>
    <col min="11986" max="11987" width="12.140625" style="12" bestFit="1" customWidth="1"/>
    <col min="11988" max="11989" width="13.140625" style="12" bestFit="1" customWidth="1"/>
    <col min="11990" max="11997" width="4.85546875" style="12" customWidth="1"/>
    <col min="11998" max="11998" width="21.42578125" style="12" customWidth="1"/>
    <col min="11999" max="11999" width="18.85546875" style="12" customWidth="1"/>
    <col min="12000" max="12189" width="8.85546875" style="12"/>
    <col min="12190" max="12190" width="7.42578125" style="12" bestFit="1" customWidth="1"/>
    <col min="12191" max="12191" width="21.140625" style="12" bestFit="1" customWidth="1"/>
    <col min="12192" max="12192" width="32.140625" style="12" customWidth="1"/>
    <col min="12193" max="12193" width="45" style="12" bestFit="1" customWidth="1"/>
    <col min="12194" max="12194" width="21.85546875" style="12" customWidth="1"/>
    <col min="12195" max="12195" width="25" style="12" customWidth="1"/>
    <col min="12196" max="12197" width="18.85546875" style="12" customWidth="1"/>
    <col min="12198" max="12198" width="12.85546875" style="12" customWidth="1"/>
    <col min="12199" max="12199" width="10.140625" style="12" customWidth="1"/>
    <col min="12200" max="12200" width="11.42578125" style="12" customWidth="1"/>
    <col min="12201" max="12201" width="12.140625" style="12" customWidth="1"/>
    <col min="12202" max="12202" width="15.85546875" style="12" bestFit="1" customWidth="1"/>
    <col min="12203" max="12204" width="9.140625" style="12" customWidth="1"/>
    <col min="12205" max="12214" width="8.85546875" style="12" bestFit="1" customWidth="1"/>
    <col min="12215" max="12226" width="9.140625" style="12" customWidth="1"/>
    <col min="12227" max="12227" width="8.85546875" style="12" bestFit="1" customWidth="1"/>
    <col min="12228" max="12235" width="10.85546875" style="12" customWidth="1"/>
    <col min="12236" max="12237" width="13.85546875" style="12" customWidth="1"/>
    <col min="12238" max="12238" width="14.140625" style="12" bestFit="1" customWidth="1"/>
    <col min="12239" max="12239" width="12.140625" style="12" bestFit="1" customWidth="1"/>
    <col min="12240" max="12241" width="13.140625" style="12" bestFit="1" customWidth="1"/>
    <col min="12242" max="12243" width="12.140625" style="12" bestFit="1" customWidth="1"/>
    <col min="12244" max="12245" width="13.140625" style="12" bestFit="1" customWidth="1"/>
    <col min="12246" max="12253" width="4.85546875" style="12" customWidth="1"/>
    <col min="12254" max="12254" width="21.42578125" style="12" customWidth="1"/>
    <col min="12255" max="12255" width="18.85546875" style="12" customWidth="1"/>
    <col min="12256" max="12445" width="8.85546875" style="12"/>
    <col min="12446" max="12446" width="7.42578125" style="12" bestFit="1" customWidth="1"/>
    <col min="12447" max="12447" width="21.140625" style="12" bestFit="1" customWidth="1"/>
    <col min="12448" max="12448" width="32.140625" style="12" customWidth="1"/>
    <col min="12449" max="12449" width="45" style="12" bestFit="1" customWidth="1"/>
    <col min="12450" max="12450" width="21.85546875" style="12" customWidth="1"/>
    <col min="12451" max="12451" width="25" style="12" customWidth="1"/>
    <col min="12452" max="12453" width="18.85546875" style="12" customWidth="1"/>
    <col min="12454" max="12454" width="12.85546875" style="12" customWidth="1"/>
    <col min="12455" max="12455" width="10.140625" style="12" customWidth="1"/>
    <col min="12456" max="12456" width="11.42578125" style="12" customWidth="1"/>
    <col min="12457" max="12457" width="12.140625" style="12" customWidth="1"/>
    <col min="12458" max="12458" width="15.85546875" style="12" bestFit="1" customWidth="1"/>
    <col min="12459" max="12460" width="9.140625" style="12" customWidth="1"/>
    <col min="12461" max="12470" width="8.85546875" style="12" bestFit="1" customWidth="1"/>
    <col min="12471" max="12482" width="9.140625" style="12" customWidth="1"/>
    <col min="12483" max="12483" width="8.85546875" style="12" bestFit="1" customWidth="1"/>
    <col min="12484" max="12491" width="10.85546875" style="12" customWidth="1"/>
    <col min="12492" max="12493" width="13.85546875" style="12" customWidth="1"/>
    <col min="12494" max="12494" width="14.140625" style="12" bestFit="1" customWidth="1"/>
    <col min="12495" max="12495" width="12.140625" style="12" bestFit="1" customWidth="1"/>
    <col min="12496" max="12497" width="13.140625" style="12" bestFit="1" customWidth="1"/>
    <col min="12498" max="12499" width="12.140625" style="12" bestFit="1" customWidth="1"/>
    <col min="12500" max="12501" width="13.140625" style="12" bestFit="1" customWidth="1"/>
    <col min="12502" max="12509" width="4.85546875" style="12" customWidth="1"/>
    <col min="12510" max="12510" width="21.42578125" style="12" customWidth="1"/>
    <col min="12511" max="12511" width="18.85546875" style="12" customWidth="1"/>
    <col min="12512" max="12701" width="8.85546875" style="12"/>
    <col min="12702" max="12702" width="7.42578125" style="12" bestFit="1" customWidth="1"/>
    <col min="12703" max="12703" width="21.140625" style="12" bestFit="1" customWidth="1"/>
    <col min="12704" max="12704" width="32.140625" style="12" customWidth="1"/>
    <col min="12705" max="12705" width="45" style="12" bestFit="1" customWidth="1"/>
    <col min="12706" max="12706" width="21.85546875" style="12" customWidth="1"/>
    <col min="12707" max="12707" width="25" style="12" customWidth="1"/>
    <col min="12708" max="12709" width="18.85546875" style="12" customWidth="1"/>
    <col min="12710" max="12710" width="12.85546875" style="12" customWidth="1"/>
    <col min="12711" max="12711" width="10.140625" style="12" customWidth="1"/>
    <col min="12712" max="12712" width="11.42578125" style="12" customWidth="1"/>
    <col min="12713" max="12713" width="12.140625" style="12" customWidth="1"/>
    <col min="12714" max="12714" width="15.85546875" style="12" bestFit="1" customWidth="1"/>
    <col min="12715" max="12716" width="9.140625" style="12" customWidth="1"/>
    <col min="12717" max="12726" width="8.85546875" style="12" bestFit="1" customWidth="1"/>
    <col min="12727" max="12738" width="9.140625" style="12" customWidth="1"/>
    <col min="12739" max="12739" width="8.85546875" style="12" bestFit="1" customWidth="1"/>
    <col min="12740" max="12747" width="10.85546875" style="12" customWidth="1"/>
    <col min="12748" max="12749" width="13.85546875" style="12" customWidth="1"/>
    <col min="12750" max="12750" width="14.140625" style="12" bestFit="1" customWidth="1"/>
    <col min="12751" max="12751" width="12.140625" style="12" bestFit="1" customWidth="1"/>
    <col min="12752" max="12753" width="13.140625" style="12" bestFit="1" customWidth="1"/>
    <col min="12754" max="12755" width="12.140625" style="12" bestFit="1" customWidth="1"/>
    <col min="12756" max="12757" width="13.140625" style="12" bestFit="1" customWidth="1"/>
    <col min="12758" max="12765" width="4.85546875" style="12" customWidth="1"/>
    <col min="12766" max="12766" width="21.42578125" style="12" customWidth="1"/>
    <col min="12767" max="12767" width="18.85546875" style="12" customWidth="1"/>
    <col min="12768" max="12957" width="8.85546875" style="12"/>
    <col min="12958" max="12958" width="7.42578125" style="12" bestFit="1" customWidth="1"/>
    <col min="12959" max="12959" width="21.140625" style="12" bestFit="1" customWidth="1"/>
    <col min="12960" max="12960" width="32.140625" style="12" customWidth="1"/>
    <col min="12961" max="12961" width="45" style="12" bestFit="1" customWidth="1"/>
    <col min="12962" max="12962" width="21.85546875" style="12" customWidth="1"/>
    <col min="12963" max="12963" width="25" style="12" customWidth="1"/>
    <col min="12964" max="12965" width="18.85546875" style="12" customWidth="1"/>
    <col min="12966" max="12966" width="12.85546875" style="12" customWidth="1"/>
    <col min="12967" max="12967" width="10.140625" style="12" customWidth="1"/>
    <col min="12968" max="12968" width="11.42578125" style="12" customWidth="1"/>
    <col min="12969" max="12969" width="12.140625" style="12" customWidth="1"/>
    <col min="12970" max="12970" width="15.85546875" style="12" bestFit="1" customWidth="1"/>
    <col min="12971" max="12972" width="9.140625" style="12" customWidth="1"/>
    <col min="12973" max="12982" width="8.85546875" style="12" bestFit="1" customWidth="1"/>
    <col min="12983" max="12994" width="9.140625" style="12" customWidth="1"/>
    <col min="12995" max="12995" width="8.85546875" style="12" bestFit="1" customWidth="1"/>
    <col min="12996" max="13003" width="10.85546875" style="12" customWidth="1"/>
    <col min="13004" max="13005" width="13.85546875" style="12" customWidth="1"/>
    <col min="13006" max="13006" width="14.140625" style="12" bestFit="1" customWidth="1"/>
    <col min="13007" max="13007" width="12.140625" style="12" bestFit="1" customWidth="1"/>
    <col min="13008" max="13009" width="13.140625" style="12" bestFit="1" customWidth="1"/>
    <col min="13010" max="13011" width="12.140625" style="12" bestFit="1" customWidth="1"/>
    <col min="13012" max="13013" width="13.140625" style="12" bestFit="1" customWidth="1"/>
    <col min="13014" max="13021" width="4.85546875" style="12" customWidth="1"/>
    <col min="13022" max="13022" width="21.42578125" style="12" customWidth="1"/>
    <col min="13023" max="13023" width="18.85546875" style="12" customWidth="1"/>
    <col min="13024" max="13213" width="8.85546875" style="12"/>
    <col min="13214" max="13214" width="7.42578125" style="12" bestFit="1" customWidth="1"/>
    <col min="13215" max="13215" width="21.140625" style="12" bestFit="1" customWidth="1"/>
    <col min="13216" max="13216" width="32.140625" style="12" customWidth="1"/>
    <col min="13217" max="13217" width="45" style="12" bestFit="1" customWidth="1"/>
    <col min="13218" max="13218" width="21.85546875" style="12" customWidth="1"/>
    <col min="13219" max="13219" width="25" style="12" customWidth="1"/>
    <col min="13220" max="13221" width="18.85546875" style="12" customWidth="1"/>
    <col min="13222" max="13222" width="12.85546875" style="12" customWidth="1"/>
    <col min="13223" max="13223" width="10.140625" style="12" customWidth="1"/>
    <col min="13224" max="13224" width="11.42578125" style="12" customWidth="1"/>
    <col min="13225" max="13225" width="12.140625" style="12" customWidth="1"/>
    <col min="13226" max="13226" width="15.85546875" style="12" bestFit="1" customWidth="1"/>
    <col min="13227" max="13228" width="9.140625" style="12" customWidth="1"/>
    <col min="13229" max="13238" width="8.85546875" style="12" bestFit="1" customWidth="1"/>
    <col min="13239" max="13250" width="9.140625" style="12" customWidth="1"/>
    <col min="13251" max="13251" width="8.85546875" style="12" bestFit="1" customWidth="1"/>
    <col min="13252" max="13259" width="10.85546875" style="12" customWidth="1"/>
    <col min="13260" max="13261" width="13.85546875" style="12" customWidth="1"/>
    <col min="13262" max="13262" width="14.140625" style="12" bestFit="1" customWidth="1"/>
    <col min="13263" max="13263" width="12.140625" style="12" bestFit="1" customWidth="1"/>
    <col min="13264" max="13265" width="13.140625" style="12" bestFit="1" customWidth="1"/>
    <col min="13266" max="13267" width="12.140625" style="12" bestFit="1" customWidth="1"/>
    <col min="13268" max="13269" width="13.140625" style="12" bestFit="1" customWidth="1"/>
    <col min="13270" max="13277" width="4.85546875" style="12" customWidth="1"/>
    <col min="13278" max="13278" width="21.42578125" style="12" customWidth="1"/>
    <col min="13279" max="13279" width="18.85546875" style="12" customWidth="1"/>
    <col min="13280" max="13469" width="8.85546875" style="12"/>
    <col min="13470" max="13470" width="7.42578125" style="12" bestFit="1" customWidth="1"/>
    <col min="13471" max="13471" width="21.140625" style="12" bestFit="1" customWidth="1"/>
    <col min="13472" max="13472" width="32.140625" style="12" customWidth="1"/>
    <col min="13473" max="13473" width="45" style="12" bestFit="1" customWidth="1"/>
    <col min="13474" max="13474" width="21.85546875" style="12" customWidth="1"/>
    <col min="13475" max="13475" width="25" style="12" customWidth="1"/>
    <col min="13476" max="13477" width="18.85546875" style="12" customWidth="1"/>
    <col min="13478" max="13478" width="12.85546875" style="12" customWidth="1"/>
    <col min="13479" max="13479" width="10.140625" style="12" customWidth="1"/>
    <col min="13480" max="13480" width="11.42578125" style="12" customWidth="1"/>
    <col min="13481" max="13481" width="12.140625" style="12" customWidth="1"/>
    <col min="13482" max="13482" width="15.85546875" style="12" bestFit="1" customWidth="1"/>
    <col min="13483" max="13484" width="9.140625" style="12" customWidth="1"/>
    <col min="13485" max="13494" width="8.85546875" style="12" bestFit="1" customWidth="1"/>
    <col min="13495" max="13506" width="9.140625" style="12" customWidth="1"/>
    <col min="13507" max="13507" width="8.85546875" style="12" bestFit="1" customWidth="1"/>
    <col min="13508" max="13515" width="10.85546875" style="12" customWidth="1"/>
    <col min="13516" max="13517" width="13.85546875" style="12" customWidth="1"/>
    <col min="13518" max="13518" width="14.140625" style="12" bestFit="1" customWidth="1"/>
    <col min="13519" max="13519" width="12.140625" style="12" bestFit="1" customWidth="1"/>
    <col min="13520" max="13521" width="13.140625" style="12" bestFit="1" customWidth="1"/>
    <col min="13522" max="13523" width="12.140625" style="12" bestFit="1" customWidth="1"/>
    <col min="13524" max="13525" width="13.140625" style="12" bestFit="1" customWidth="1"/>
    <col min="13526" max="13533" width="4.85546875" style="12" customWidth="1"/>
    <col min="13534" max="13534" width="21.42578125" style="12" customWidth="1"/>
    <col min="13535" max="13535" width="18.85546875" style="12" customWidth="1"/>
    <col min="13536" max="13725" width="8.85546875" style="12"/>
    <col min="13726" max="13726" width="7.42578125" style="12" bestFit="1" customWidth="1"/>
    <col min="13727" max="13727" width="21.140625" style="12" bestFit="1" customWidth="1"/>
    <col min="13728" max="13728" width="32.140625" style="12" customWidth="1"/>
    <col min="13729" max="13729" width="45" style="12" bestFit="1" customWidth="1"/>
    <col min="13730" max="13730" width="21.85546875" style="12" customWidth="1"/>
    <col min="13731" max="13731" width="25" style="12" customWidth="1"/>
    <col min="13732" max="13733" width="18.85546875" style="12" customWidth="1"/>
    <col min="13734" max="13734" width="12.85546875" style="12" customWidth="1"/>
    <col min="13735" max="13735" width="10.140625" style="12" customWidth="1"/>
    <col min="13736" max="13736" width="11.42578125" style="12" customWidth="1"/>
    <col min="13737" max="13737" width="12.140625" style="12" customWidth="1"/>
    <col min="13738" max="13738" width="15.85546875" style="12" bestFit="1" customWidth="1"/>
    <col min="13739" max="13740" width="9.140625" style="12" customWidth="1"/>
    <col min="13741" max="13750" width="8.85546875" style="12" bestFit="1" customWidth="1"/>
    <col min="13751" max="13762" width="9.140625" style="12" customWidth="1"/>
    <col min="13763" max="13763" width="8.85546875" style="12" bestFit="1" customWidth="1"/>
    <col min="13764" max="13771" width="10.85546875" style="12" customWidth="1"/>
    <col min="13772" max="13773" width="13.85546875" style="12" customWidth="1"/>
    <col min="13774" max="13774" width="14.140625" style="12" bestFit="1" customWidth="1"/>
    <col min="13775" max="13775" width="12.140625" style="12" bestFit="1" customWidth="1"/>
    <col min="13776" max="13777" width="13.140625" style="12" bestFit="1" customWidth="1"/>
    <col min="13778" max="13779" width="12.140625" style="12" bestFit="1" customWidth="1"/>
    <col min="13780" max="13781" width="13.140625" style="12" bestFit="1" customWidth="1"/>
    <col min="13782" max="13789" width="4.85546875" style="12" customWidth="1"/>
    <col min="13790" max="13790" width="21.42578125" style="12" customWidth="1"/>
    <col min="13791" max="13791" width="18.85546875" style="12" customWidth="1"/>
    <col min="13792" max="13981" width="8.85546875" style="12"/>
    <col min="13982" max="13982" width="7.42578125" style="12" bestFit="1" customWidth="1"/>
    <col min="13983" max="13983" width="21.140625" style="12" bestFit="1" customWidth="1"/>
    <col min="13984" max="13984" width="32.140625" style="12" customWidth="1"/>
    <col min="13985" max="13985" width="45" style="12" bestFit="1" customWidth="1"/>
    <col min="13986" max="13986" width="21.85546875" style="12" customWidth="1"/>
    <col min="13987" max="13987" width="25" style="12" customWidth="1"/>
    <col min="13988" max="13989" width="18.85546875" style="12" customWidth="1"/>
    <col min="13990" max="13990" width="12.85546875" style="12" customWidth="1"/>
    <col min="13991" max="13991" width="10.140625" style="12" customWidth="1"/>
    <col min="13992" max="13992" width="11.42578125" style="12" customWidth="1"/>
    <col min="13993" max="13993" width="12.140625" style="12" customWidth="1"/>
    <col min="13994" max="13994" width="15.85546875" style="12" bestFit="1" customWidth="1"/>
    <col min="13995" max="13996" width="9.140625" style="12" customWidth="1"/>
    <col min="13997" max="14006" width="8.85546875" style="12" bestFit="1" customWidth="1"/>
    <col min="14007" max="14018" width="9.140625" style="12" customWidth="1"/>
    <col min="14019" max="14019" width="8.85546875" style="12" bestFit="1" customWidth="1"/>
    <col min="14020" max="14027" width="10.85546875" style="12" customWidth="1"/>
    <col min="14028" max="14029" width="13.85546875" style="12" customWidth="1"/>
    <col min="14030" max="14030" width="14.140625" style="12" bestFit="1" customWidth="1"/>
    <col min="14031" max="14031" width="12.140625" style="12" bestFit="1" customWidth="1"/>
    <col min="14032" max="14033" width="13.140625" style="12" bestFit="1" customWidth="1"/>
    <col min="14034" max="14035" width="12.140625" style="12" bestFit="1" customWidth="1"/>
    <col min="14036" max="14037" width="13.140625" style="12" bestFit="1" customWidth="1"/>
    <col min="14038" max="14045" width="4.85546875" style="12" customWidth="1"/>
    <col min="14046" max="14046" width="21.42578125" style="12" customWidth="1"/>
    <col min="14047" max="14047" width="18.85546875" style="12" customWidth="1"/>
    <col min="14048" max="14237" width="8.85546875" style="12"/>
    <col min="14238" max="14238" width="7.42578125" style="12" bestFit="1" customWidth="1"/>
    <col min="14239" max="14239" width="21.140625" style="12" bestFit="1" customWidth="1"/>
    <col min="14240" max="14240" width="32.140625" style="12" customWidth="1"/>
    <col min="14241" max="14241" width="45" style="12" bestFit="1" customWidth="1"/>
    <col min="14242" max="14242" width="21.85546875" style="12" customWidth="1"/>
    <col min="14243" max="14243" width="25" style="12" customWidth="1"/>
    <col min="14244" max="14245" width="18.85546875" style="12" customWidth="1"/>
    <col min="14246" max="14246" width="12.85546875" style="12" customWidth="1"/>
    <col min="14247" max="14247" width="10.140625" style="12" customWidth="1"/>
    <col min="14248" max="14248" width="11.42578125" style="12" customWidth="1"/>
    <col min="14249" max="14249" width="12.140625" style="12" customWidth="1"/>
    <col min="14250" max="14250" width="15.85546875" style="12" bestFit="1" customWidth="1"/>
    <col min="14251" max="14252" width="9.140625" style="12" customWidth="1"/>
    <col min="14253" max="14262" width="8.85546875" style="12" bestFit="1" customWidth="1"/>
    <col min="14263" max="14274" width="9.140625" style="12" customWidth="1"/>
    <col min="14275" max="14275" width="8.85546875" style="12" bestFit="1" customWidth="1"/>
    <col min="14276" max="14283" width="10.85546875" style="12" customWidth="1"/>
    <col min="14284" max="14285" width="13.85546875" style="12" customWidth="1"/>
    <col min="14286" max="14286" width="14.140625" style="12" bestFit="1" customWidth="1"/>
    <col min="14287" max="14287" width="12.140625" style="12" bestFit="1" customWidth="1"/>
    <col min="14288" max="14289" width="13.140625" style="12" bestFit="1" customWidth="1"/>
    <col min="14290" max="14291" width="12.140625" style="12" bestFit="1" customWidth="1"/>
    <col min="14292" max="14293" width="13.140625" style="12" bestFit="1" customWidth="1"/>
    <col min="14294" max="14301" width="4.85546875" style="12" customWidth="1"/>
    <col min="14302" max="14302" width="21.42578125" style="12" customWidth="1"/>
    <col min="14303" max="14303" width="18.85546875" style="12" customWidth="1"/>
    <col min="14304" max="14493" width="8.85546875" style="12"/>
    <col min="14494" max="14494" width="7.42578125" style="12" bestFit="1" customWidth="1"/>
    <col min="14495" max="14495" width="21.140625" style="12" bestFit="1" customWidth="1"/>
    <col min="14496" max="14496" width="32.140625" style="12" customWidth="1"/>
    <col min="14497" max="14497" width="45" style="12" bestFit="1" customWidth="1"/>
    <col min="14498" max="14498" width="21.85546875" style="12" customWidth="1"/>
    <col min="14499" max="14499" width="25" style="12" customWidth="1"/>
    <col min="14500" max="14501" width="18.85546875" style="12" customWidth="1"/>
    <col min="14502" max="14502" width="12.85546875" style="12" customWidth="1"/>
    <col min="14503" max="14503" width="10.140625" style="12" customWidth="1"/>
    <col min="14504" max="14504" width="11.42578125" style="12" customWidth="1"/>
    <col min="14505" max="14505" width="12.140625" style="12" customWidth="1"/>
    <col min="14506" max="14506" width="15.85546875" style="12" bestFit="1" customWidth="1"/>
    <col min="14507" max="14508" width="9.140625" style="12" customWidth="1"/>
    <col min="14509" max="14518" width="8.85546875" style="12" bestFit="1" customWidth="1"/>
    <col min="14519" max="14530" width="9.140625" style="12" customWidth="1"/>
    <col min="14531" max="14531" width="8.85546875" style="12" bestFit="1" customWidth="1"/>
    <col min="14532" max="14539" width="10.85546875" style="12" customWidth="1"/>
    <col min="14540" max="14541" width="13.85546875" style="12" customWidth="1"/>
    <col min="14542" max="14542" width="14.140625" style="12" bestFit="1" customWidth="1"/>
    <col min="14543" max="14543" width="12.140625" style="12" bestFit="1" customWidth="1"/>
    <col min="14544" max="14545" width="13.140625" style="12" bestFit="1" customWidth="1"/>
    <col min="14546" max="14547" width="12.140625" style="12" bestFit="1" customWidth="1"/>
    <col min="14548" max="14549" width="13.140625" style="12" bestFit="1" customWidth="1"/>
    <col min="14550" max="14557" width="4.85546875" style="12" customWidth="1"/>
    <col min="14558" max="14558" width="21.42578125" style="12" customWidth="1"/>
    <col min="14559" max="14559" width="18.85546875" style="12" customWidth="1"/>
    <col min="14560" max="14749" width="8.85546875" style="12"/>
    <col min="14750" max="14750" width="7.42578125" style="12" bestFit="1" customWidth="1"/>
    <col min="14751" max="14751" width="21.140625" style="12" bestFit="1" customWidth="1"/>
    <col min="14752" max="14752" width="32.140625" style="12" customWidth="1"/>
    <col min="14753" max="14753" width="45" style="12" bestFit="1" customWidth="1"/>
    <col min="14754" max="14754" width="21.85546875" style="12" customWidth="1"/>
    <col min="14755" max="14755" width="25" style="12" customWidth="1"/>
    <col min="14756" max="14757" width="18.85546875" style="12" customWidth="1"/>
    <col min="14758" max="14758" width="12.85546875" style="12" customWidth="1"/>
    <col min="14759" max="14759" width="10.140625" style="12" customWidth="1"/>
    <col min="14760" max="14760" width="11.42578125" style="12" customWidth="1"/>
    <col min="14761" max="14761" width="12.140625" style="12" customWidth="1"/>
    <col min="14762" max="14762" width="15.85546875" style="12" bestFit="1" customWidth="1"/>
    <col min="14763" max="14764" width="9.140625" style="12" customWidth="1"/>
    <col min="14765" max="14774" width="8.85546875" style="12" bestFit="1" customWidth="1"/>
    <col min="14775" max="14786" width="9.140625" style="12" customWidth="1"/>
    <col min="14787" max="14787" width="8.85546875" style="12" bestFit="1" customWidth="1"/>
    <col min="14788" max="14795" width="10.85546875" style="12" customWidth="1"/>
    <col min="14796" max="14797" width="13.85546875" style="12" customWidth="1"/>
    <col min="14798" max="14798" width="14.140625" style="12" bestFit="1" customWidth="1"/>
    <col min="14799" max="14799" width="12.140625" style="12" bestFit="1" customWidth="1"/>
    <col min="14800" max="14801" width="13.140625" style="12" bestFit="1" customWidth="1"/>
    <col min="14802" max="14803" width="12.140625" style="12" bestFit="1" customWidth="1"/>
    <col min="14804" max="14805" width="13.140625" style="12" bestFit="1" customWidth="1"/>
    <col min="14806" max="14813" width="4.85546875" style="12" customWidth="1"/>
    <col min="14814" max="14814" width="21.42578125" style="12" customWidth="1"/>
    <col min="14815" max="14815" width="18.85546875" style="12" customWidth="1"/>
    <col min="14816" max="15005" width="8.85546875" style="12"/>
    <col min="15006" max="15006" width="7.42578125" style="12" bestFit="1" customWidth="1"/>
    <col min="15007" max="15007" width="21.140625" style="12" bestFit="1" customWidth="1"/>
    <col min="15008" max="15008" width="32.140625" style="12" customWidth="1"/>
    <col min="15009" max="15009" width="45" style="12" bestFit="1" customWidth="1"/>
    <col min="15010" max="15010" width="21.85546875" style="12" customWidth="1"/>
    <col min="15011" max="15011" width="25" style="12" customWidth="1"/>
    <col min="15012" max="15013" width="18.85546875" style="12" customWidth="1"/>
    <col min="15014" max="15014" width="12.85546875" style="12" customWidth="1"/>
    <col min="15015" max="15015" width="10.140625" style="12" customWidth="1"/>
    <col min="15016" max="15016" width="11.42578125" style="12" customWidth="1"/>
    <col min="15017" max="15017" width="12.140625" style="12" customWidth="1"/>
    <col min="15018" max="15018" width="15.85546875" style="12" bestFit="1" customWidth="1"/>
    <col min="15019" max="15020" width="9.140625" style="12" customWidth="1"/>
    <col min="15021" max="15030" width="8.85546875" style="12" bestFit="1" customWidth="1"/>
    <col min="15031" max="15042" width="9.140625" style="12" customWidth="1"/>
    <col min="15043" max="15043" width="8.85546875" style="12" bestFit="1" customWidth="1"/>
    <col min="15044" max="15051" width="10.85546875" style="12" customWidth="1"/>
    <col min="15052" max="15053" width="13.85546875" style="12" customWidth="1"/>
    <col min="15054" max="15054" width="14.140625" style="12" bestFit="1" customWidth="1"/>
    <col min="15055" max="15055" width="12.140625" style="12" bestFit="1" customWidth="1"/>
    <col min="15056" max="15057" width="13.140625" style="12" bestFit="1" customWidth="1"/>
    <col min="15058" max="15059" width="12.140625" style="12" bestFit="1" customWidth="1"/>
    <col min="15060" max="15061" width="13.140625" style="12" bestFit="1" customWidth="1"/>
    <col min="15062" max="15069" width="4.85546875" style="12" customWidth="1"/>
    <col min="15070" max="15070" width="21.42578125" style="12" customWidth="1"/>
    <col min="15071" max="15071" width="18.85546875" style="12" customWidth="1"/>
    <col min="15072" max="15261" width="8.85546875" style="12"/>
    <col min="15262" max="15262" width="7.42578125" style="12" bestFit="1" customWidth="1"/>
    <col min="15263" max="15263" width="21.140625" style="12" bestFit="1" customWidth="1"/>
    <col min="15264" max="15264" width="32.140625" style="12" customWidth="1"/>
    <col min="15265" max="15265" width="45" style="12" bestFit="1" customWidth="1"/>
    <col min="15266" max="15266" width="21.85546875" style="12" customWidth="1"/>
    <col min="15267" max="15267" width="25" style="12" customWidth="1"/>
    <col min="15268" max="15269" width="18.85546875" style="12" customWidth="1"/>
    <col min="15270" max="15270" width="12.85546875" style="12" customWidth="1"/>
    <col min="15271" max="15271" width="10.140625" style="12" customWidth="1"/>
    <col min="15272" max="15272" width="11.42578125" style="12" customWidth="1"/>
    <col min="15273" max="15273" width="12.140625" style="12" customWidth="1"/>
    <col min="15274" max="15274" width="15.85546875" style="12" bestFit="1" customWidth="1"/>
    <col min="15275" max="15276" width="9.140625" style="12" customWidth="1"/>
    <col min="15277" max="15286" width="8.85546875" style="12" bestFit="1" customWidth="1"/>
    <col min="15287" max="15298" width="9.140625" style="12" customWidth="1"/>
    <col min="15299" max="15299" width="8.85546875" style="12" bestFit="1" customWidth="1"/>
    <col min="15300" max="15307" width="10.85546875" style="12" customWidth="1"/>
    <col min="15308" max="15309" width="13.85546875" style="12" customWidth="1"/>
    <col min="15310" max="15310" width="14.140625" style="12" bestFit="1" customWidth="1"/>
    <col min="15311" max="15311" width="12.140625" style="12" bestFit="1" customWidth="1"/>
    <col min="15312" max="15313" width="13.140625" style="12" bestFit="1" customWidth="1"/>
    <col min="15314" max="15315" width="12.140625" style="12" bestFit="1" customWidth="1"/>
    <col min="15316" max="15317" width="13.140625" style="12" bestFit="1" customWidth="1"/>
    <col min="15318" max="15325" width="4.85546875" style="12" customWidth="1"/>
    <col min="15326" max="15326" width="21.42578125" style="12" customWidth="1"/>
    <col min="15327" max="15327" width="18.85546875" style="12" customWidth="1"/>
    <col min="15328" max="15517" width="8.85546875" style="12"/>
    <col min="15518" max="15518" width="7.42578125" style="12" bestFit="1" customWidth="1"/>
    <col min="15519" max="15519" width="21.140625" style="12" bestFit="1" customWidth="1"/>
    <col min="15520" max="15520" width="32.140625" style="12" customWidth="1"/>
    <col min="15521" max="15521" width="45" style="12" bestFit="1" customWidth="1"/>
    <col min="15522" max="15522" width="21.85546875" style="12" customWidth="1"/>
    <col min="15523" max="15523" width="25" style="12" customWidth="1"/>
    <col min="15524" max="15525" width="18.85546875" style="12" customWidth="1"/>
    <col min="15526" max="15526" width="12.85546875" style="12" customWidth="1"/>
    <col min="15527" max="15527" width="10.140625" style="12" customWidth="1"/>
    <col min="15528" max="15528" width="11.42578125" style="12" customWidth="1"/>
    <col min="15529" max="15529" width="12.140625" style="12" customWidth="1"/>
    <col min="15530" max="15530" width="15.85546875" style="12" bestFit="1" customWidth="1"/>
    <col min="15531" max="15532" width="9.140625" style="12" customWidth="1"/>
    <col min="15533" max="15542" width="8.85546875" style="12" bestFit="1" customWidth="1"/>
    <col min="15543" max="15554" width="9.140625" style="12" customWidth="1"/>
    <col min="15555" max="15555" width="8.85546875" style="12" bestFit="1" customWidth="1"/>
    <col min="15556" max="15563" width="10.85546875" style="12" customWidth="1"/>
    <col min="15564" max="15565" width="13.85546875" style="12" customWidth="1"/>
    <col min="15566" max="15566" width="14.140625" style="12" bestFit="1" customWidth="1"/>
    <col min="15567" max="15567" width="12.140625" style="12" bestFit="1" customWidth="1"/>
    <col min="15568" max="15569" width="13.140625" style="12" bestFit="1" customWidth="1"/>
    <col min="15570" max="15571" width="12.140625" style="12" bestFit="1" customWidth="1"/>
    <col min="15572" max="15573" width="13.140625" style="12" bestFit="1" customWidth="1"/>
    <col min="15574" max="15581" width="4.85546875" style="12" customWidth="1"/>
    <col min="15582" max="15582" width="21.42578125" style="12" customWidth="1"/>
    <col min="15583" max="15583" width="18.85546875" style="12" customWidth="1"/>
    <col min="15584" max="15773" width="8.85546875" style="12"/>
    <col min="15774" max="15774" width="7.42578125" style="12" bestFit="1" customWidth="1"/>
    <col min="15775" max="15775" width="21.140625" style="12" bestFit="1" customWidth="1"/>
    <col min="15776" max="15776" width="32.140625" style="12" customWidth="1"/>
    <col min="15777" max="15777" width="45" style="12" bestFit="1" customWidth="1"/>
    <col min="15778" max="15778" width="21.85546875" style="12" customWidth="1"/>
    <col min="15779" max="15779" width="25" style="12" customWidth="1"/>
    <col min="15780" max="15781" width="18.85546875" style="12" customWidth="1"/>
    <col min="15782" max="15782" width="12.85546875" style="12" customWidth="1"/>
    <col min="15783" max="15783" width="10.140625" style="12" customWidth="1"/>
    <col min="15784" max="15784" width="11.42578125" style="12" customWidth="1"/>
    <col min="15785" max="15785" width="12.140625" style="12" customWidth="1"/>
    <col min="15786" max="15786" width="15.85546875" style="12" bestFit="1" customWidth="1"/>
    <col min="15787" max="15788" width="9.140625" style="12" customWidth="1"/>
    <col min="15789" max="15798" width="8.85546875" style="12" bestFit="1" customWidth="1"/>
    <col min="15799" max="15810" width="9.140625" style="12" customWidth="1"/>
    <col min="15811" max="15811" width="8.85546875" style="12" bestFit="1" customWidth="1"/>
    <col min="15812" max="15819" width="10.85546875" style="12" customWidth="1"/>
    <col min="15820" max="15821" width="13.85546875" style="12" customWidth="1"/>
    <col min="15822" max="15822" width="14.140625" style="12" bestFit="1" customWidth="1"/>
    <col min="15823" max="15823" width="12.140625" style="12" bestFit="1" customWidth="1"/>
    <col min="15824" max="15825" width="13.140625" style="12" bestFit="1" customWidth="1"/>
    <col min="15826" max="15827" width="12.140625" style="12" bestFit="1" customWidth="1"/>
    <col min="15828" max="15829" width="13.140625" style="12" bestFit="1" customWidth="1"/>
    <col min="15830" max="15837" width="4.85546875" style="12" customWidth="1"/>
    <col min="15838" max="15838" width="21.42578125" style="12" customWidth="1"/>
    <col min="15839" max="15839" width="18.85546875" style="12" customWidth="1"/>
    <col min="15840" max="16029" width="8.85546875" style="12"/>
    <col min="16030" max="16030" width="7.42578125" style="12" bestFit="1" customWidth="1"/>
    <col min="16031" max="16031" width="21.140625" style="12" bestFit="1" customWidth="1"/>
    <col min="16032" max="16032" width="32.140625" style="12" customWidth="1"/>
    <col min="16033" max="16033" width="45" style="12" bestFit="1" customWidth="1"/>
    <col min="16034" max="16034" width="21.85546875" style="12" customWidth="1"/>
    <col min="16035" max="16035" width="25" style="12" customWidth="1"/>
    <col min="16036" max="16037" width="18.85546875" style="12" customWidth="1"/>
    <col min="16038" max="16038" width="12.85546875" style="12" customWidth="1"/>
    <col min="16039" max="16039" width="10.140625" style="12" customWidth="1"/>
    <col min="16040" max="16040" width="11.42578125" style="12" customWidth="1"/>
    <col min="16041" max="16041" width="12.140625" style="12" customWidth="1"/>
    <col min="16042" max="16042" width="15.85546875" style="12" bestFit="1" customWidth="1"/>
    <col min="16043" max="16044" width="9.140625" style="12" customWidth="1"/>
    <col min="16045" max="16054" width="8.85546875" style="12" bestFit="1" customWidth="1"/>
    <col min="16055" max="16066" width="9.140625" style="12" customWidth="1"/>
    <col min="16067" max="16067" width="8.85546875" style="12" bestFit="1" customWidth="1"/>
    <col min="16068" max="16075" width="10.85546875" style="12" customWidth="1"/>
    <col min="16076" max="16077" width="13.85546875" style="12" customWidth="1"/>
    <col min="16078" max="16078" width="14.140625" style="12" bestFit="1" customWidth="1"/>
    <col min="16079" max="16079" width="12.140625" style="12" bestFit="1" customWidth="1"/>
    <col min="16080" max="16081" width="13.140625" style="12" bestFit="1" customWidth="1"/>
    <col min="16082" max="16083" width="12.140625" style="12" bestFit="1" customWidth="1"/>
    <col min="16084" max="16085" width="13.140625" style="12" bestFit="1" customWidth="1"/>
    <col min="16086" max="16093" width="4.85546875" style="12" customWidth="1"/>
    <col min="16094" max="16094" width="21.42578125" style="12" customWidth="1"/>
    <col min="16095" max="16095" width="18.85546875" style="12" customWidth="1"/>
    <col min="16096" max="16298" width="8.85546875" style="12"/>
    <col min="16299" max="16321" width="9.140625" style="12" customWidth="1"/>
    <col min="16322" max="16322" width="8.85546875" style="12"/>
    <col min="16323" max="16384" width="9.140625" style="12" customWidth="1"/>
  </cols>
  <sheetData>
    <row r="1" spans="1:39" s="19" customFormat="1">
      <c r="A1" s="982" t="s">
        <v>0</v>
      </c>
      <c r="B1" s="983"/>
      <c r="C1" s="983"/>
      <c r="D1" s="984"/>
      <c r="E1" s="988" t="s">
        <v>1</v>
      </c>
      <c r="F1" s="988"/>
      <c r="G1" s="988"/>
      <c r="H1" s="988"/>
      <c r="I1" s="988"/>
      <c r="J1" s="988"/>
      <c r="K1" s="988"/>
      <c r="L1" s="988"/>
      <c r="M1" s="988"/>
      <c r="N1" s="988"/>
      <c r="O1" s="988"/>
      <c r="P1" s="988"/>
      <c r="Q1" s="990" t="s">
        <v>148</v>
      </c>
      <c r="R1" s="990"/>
      <c r="S1" s="990"/>
      <c r="T1" s="990"/>
      <c r="U1" s="990"/>
      <c r="V1" s="990"/>
      <c r="W1" s="990"/>
      <c r="X1" s="990"/>
      <c r="Y1" s="990"/>
      <c r="Z1" s="990"/>
      <c r="AA1" s="990"/>
      <c r="AB1" s="990"/>
      <c r="AC1" s="978" t="s">
        <v>149</v>
      </c>
      <c r="AD1" s="979"/>
      <c r="AE1" s="979"/>
      <c r="AF1" s="980"/>
      <c r="AG1" s="981" t="s">
        <v>150</v>
      </c>
      <c r="AH1" s="981"/>
      <c r="AI1" s="981"/>
      <c r="AJ1" s="981"/>
      <c r="AK1" s="831"/>
      <c r="AL1" s="832"/>
      <c r="AM1" s="31"/>
    </row>
    <row r="2" spans="1:39" s="27" customFormat="1" ht="11.25" thickBot="1">
      <c r="A2" s="985"/>
      <c r="B2" s="986"/>
      <c r="C2" s="986"/>
      <c r="D2" s="987"/>
      <c r="E2" s="988"/>
      <c r="F2" s="988"/>
      <c r="G2" s="988"/>
      <c r="H2" s="988"/>
      <c r="I2" s="988"/>
      <c r="J2" s="988"/>
      <c r="K2" s="988"/>
      <c r="L2" s="988"/>
      <c r="M2" s="988"/>
      <c r="N2" s="988"/>
      <c r="O2" s="988"/>
      <c r="P2" s="988"/>
      <c r="Q2" s="990"/>
      <c r="R2" s="990"/>
      <c r="S2" s="990"/>
      <c r="T2" s="990"/>
      <c r="U2" s="990"/>
      <c r="V2" s="990"/>
      <c r="W2" s="990"/>
      <c r="X2" s="990"/>
      <c r="Y2" s="990"/>
      <c r="Z2" s="990"/>
      <c r="AA2" s="990"/>
      <c r="AB2" s="990"/>
      <c r="AC2" s="25" t="s">
        <v>4</v>
      </c>
      <c r="AD2" s="25" t="s">
        <v>5</v>
      </c>
      <c r="AE2" s="25" t="s">
        <v>6</v>
      </c>
      <c r="AF2" s="25" t="s">
        <v>7</v>
      </c>
      <c r="AG2" s="26" t="s">
        <v>4</v>
      </c>
      <c r="AH2" s="26" t="s">
        <v>5</v>
      </c>
      <c r="AI2" s="26" t="s">
        <v>6</v>
      </c>
      <c r="AJ2" s="26" t="s">
        <v>7</v>
      </c>
      <c r="AK2" s="831"/>
      <c r="AL2" s="832"/>
      <c r="AM2" s="32"/>
    </row>
    <row r="3" spans="1:39" ht="70.7" customHeight="1">
      <c r="A3" s="20" t="s">
        <v>8</v>
      </c>
      <c r="B3" s="42" t="s">
        <v>88</v>
      </c>
      <c r="C3" s="190" t="s">
        <v>289</v>
      </c>
      <c r="D3" s="21" t="s">
        <v>245</v>
      </c>
      <c r="E3" s="828" t="s">
        <v>190</v>
      </c>
      <c r="F3" s="828" t="s">
        <v>189</v>
      </c>
      <c r="G3" s="37" t="s">
        <v>152</v>
      </c>
      <c r="H3" s="37" t="s">
        <v>10</v>
      </c>
      <c r="I3" s="828" t="s">
        <v>227</v>
      </c>
      <c r="J3" s="22" t="s">
        <v>30</v>
      </c>
      <c r="K3" s="23" t="s">
        <v>12</v>
      </c>
      <c r="L3" s="22" t="s">
        <v>231</v>
      </c>
      <c r="M3" s="54" t="s">
        <v>230</v>
      </c>
      <c r="N3" s="828" t="s">
        <v>13</v>
      </c>
      <c r="O3" s="828" t="s">
        <v>153</v>
      </c>
      <c r="P3" s="828" t="s">
        <v>406</v>
      </c>
      <c r="Q3" s="24" t="s">
        <v>407</v>
      </c>
      <c r="R3" s="24" t="s">
        <v>408</v>
      </c>
      <c r="S3" s="24" t="s">
        <v>409</v>
      </c>
      <c r="T3" s="24" t="s">
        <v>410</v>
      </c>
      <c r="U3" s="24" t="s">
        <v>411</v>
      </c>
      <c r="V3" s="24" t="s">
        <v>412</v>
      </c>
      <c r="W3" s="13" t="s">
        <v>413</v>
      </c>
      <c r="X3" s="13" t="s">
        <v>414</v>
      </c>
      <c r="Y3" s="13" t="s">
        <v>415</v>
      </c>
      <c r="Z3" s="13" t="s">
        <v>416</v>
      </c>
      <c r="AA3" s="13" t="s">
        <v>417</v>
      </c>
      <c r="AB3" s="13" t="s">
        <v>418</v>
      </c>
      <c r="AC3" s="14" t="s">
        <v>419</v>
      </c>
      <c r="AD3" s="14" t="s">
        <v>420</v>
      </c>
      <c r="AE3" s="14" t="s">
        <v>421</v>
      </c>
      <c r="AF3" s="14" t="s">
        <v>422</v>
      </c>
      <c r="AG3" s="15" t="s">
        <v>423</v>
      </c>
      <c r="AH3" s="15" t="s">
        <v>424</v>
      </c>
      <c r="AI3" s="15" t="s">
        <v>425</v>
      </c>
      <c r="AJ3" s="15" t="s">
        <v>426</v>
      </c>
      <c r="AK3" s="28" t="s">
        <v>2</v>
      </c>
      <c r="AL3" s="29" t="s">
        <v>3</v>
      </c>
      <c r="AM3" s="34"/>
    </row>
    <row r="4" spans="1:39" s="27" customFormat="1">
      <c r="A4" s="30">
        <v>1</v>
      </c>
      <c r="B4" s="30">
        <v>2</v>
      </c>
      <c r="C4" s="191">
        <v>4</v>
      </c>
      <c r="D4" s="30">
        <v>5</v>
      </c>
      <c r="E4" s="30">
        <v>6</v>
      </c>
      <c r="F4" s="30">
        <v>7</v>
      </c>
      <c r="G4" s="569">
        <v>8</v>
      </c>
      <c r="H4" s="569">
        <v>9</v>
      </c>
      <c r="I4" s="30">
        <v>10</v>
      </c>
      <c r="J4" s="30">
        <v>11</v>
      </c>
      <c r="K4" s="30">
        <v>12</v>
      </c>
      <c r="L4" s="30">
        <v>13</v>
      </c>
      <c r="M4" s="30">
        <v>14</v>
      </c>
      <c r="N4" s="30">
        <v>15</v>
      </c>
      <c r="O4" s="30">
        <v>16</v>
      </c>
      <c r="P4" s="30">
        <v>17</v>
      </c>
      <c r="Q4" s="30">
        <v>18</v>
      </c>
      <c r="R4" s="30">
        <v>19</v>
      </c>
      <c r="S4" s="30">
        <v>20</v>
      </c>
      <c r="T4" s="30">
        <v>21</v>
      </c>
      <c r="U4" s="30">
        <v>22</v>
      </c>
      <c r="V4" s="30">
        <v>23</v>
      </c>
      <c r="W4" s="30">
        <v>24</v>
      </c>
      <c r="X4" s="30">
        <v>25</v>
      </c>
      <c r="Y4" s="30">
        <v>26</v>
      </c>
      <c r="Z4" s="30">
        <v>27</v>
      </c>
      <c r="AA4" s="30">
        <v>28</v>
      </c>
      <c r="AB4" s="30">
        <v>29</v>
      </c>
      <c r="AC4" s="30">
        <v>31</v>
      </c>
      <c r="AD4" s="30">
        <v>32</v>
      </c>
      <c r="AE4" s="30">
        <v>33</v>
      </c>
      <c r="AF4" s="30">
        <v>34</v>
      </c>
      <c r="AG4" s="30">
        <v>35</v>
      </c>
      <c r="AH4" s="30">
        <v>36</v>
      </c>
      <c r="AI4" s="30">
        <v>37</v>
      </c>
      <c r="AJ4" s="30">
        <v>38</v>
      </c>
      <c r="AK4" s="30">
        <v>43</v>
      </c>
      <c r="AL4" s="30">
        <v>44</v>
      </c>
      <c r="AM4" s="33">
        <v>45</v>
      </c>
    </row>
    <row r="5" spans="1:39" s="169" customFormat="1">
      <c r="A5" s="560">
        <v>1</v>
      </c>
      <c r="B5" s="560" t="str">
        <f>IF(C5="","","Мережа")</f>
        <v/>
      </c>
      <c r="C5" s="208"/>
      <c r="D5" s="69"/>
      <c r="E5" s="70"/>
      <c r="F5" s="70"/>
      <c r="G5" s="562" t="str">
        <f>IF(H5='Категорія витрат'!$B$2,'Категорія витрат'!$A$2,IF(H5='Категорія витрат'!$B$3,'Категорія витрат'!$A$3,IF(H5='Категорія витрат'!$B$4,'Категорія витрат'!$A$4,IF(H5='Категорія витрат'!$B$5,'Категорія витрат'!$A$5,IF(H5='Категорія витрат'!$B$6,'Категорія витрат'!$A$6,IF(H5='Категорія витрат'!$B$7,'Категорія витрат'!$A$7,IF(H5='Категорія витрат'!$B$8,'Категорія витрат'!$A$8,IF(H5='Категорія витрат'!$B$9,'Категорія витрат'!$A$9,IF(H5='Категорія витрат'!$B$10,'Категорія витрат'!$A$10,IF(H5='Категорія витрат'!$B$11,'Категорія витрат'!$A$11,IF(H5='Категорія витрат'!$B$12,'Категорія витрат'!$A$12,IF(H5='Категорія витрат'!$B$13,'Категорія витрат'!$A$13,IF(H5='Категорія витрат'!$B$14,'Категорія витрат'!$A$14,IF(H5='Категорія витрат'!$B$15,'Категорія витрат'!$A$15,IF(H5='Категорія витрат'!$B$16,'Категорія витрат'!$A$16,IF(H5='Категорія витрат'!$B$17,'Категорія витрат'!$A$17,IF(H5='Категорія витрат'!$B$18,'Категорія витрат'!$A$18,IF(H5='Категорія витрат'!$B$19,'Категорія витрат'!$A$19,IF(H5='Категорія витрат'!$B$20,'Категорія витрат'!$A$20,IF(H5='Категорія витрат'!$B$21,'Категорія витрат'!$A$21,IF(H5='Категорія витрат'!$B$22,'Категорія витрат'!$A$22,IF(H5='Категорія витрат'!$B$23,'Категорія витрат'!$A$23,IF(H5='Категорія витрат'!$B$24,'Категорія витрат'!$A$24,IF(H5='Категорія витрат'!$B$25,'Категорія витрат'!$A$25,IF(H5='Категорія витрат'!$B$26,'Категорія витрат'!$A$26,IF(H5='Категорія витрат'!$B$27,'Категорія витрат'!$A$27,IF(H5='Категорія витрат'!$B$28,'Категорія витрат'!$A$28,IF(H5='Категорія витрат'!$B$29,'Категорія витрат'!$A$29,IF(H5='Категорія витрат'!$B$30,'Категорія витрат'!$A$30,IF(H5='Категорія витрат'!$B$31,'Категорія витрат'!$A$31,""))))))))))))))))))))))))))))))</f>
        <v/>
      </c>
      <c r="H5" s="570"/>
      <c r="I5" s="568"/>
      <c r="J5" s="69"/>
      <c r="K5" s="166">
        <f t="shared" ref="K5:K68" si="0">SUM(Q5:AB5)</f>
        <v>0</v>
      </c>
      <c r="L5" s="563"/>
      <c r="M5" s="564"/>
      <c r="N5" s="71">
        <f t="shared" ref="N5:N69" si="1">L5*M5</f>
        <v>0</v>
      </c>
      <c r="O5" s="835">
        <f>IF(I5='Категорія витрат'!$G$2,ROUND(N5*0.22,2),IF(I5='Категорія витрат'!$G$4,ROUND(N5*0.22,2),IF(I5='Категорія витрат'!$G$5,ROUND(N5*0.22,2),IF(I5='Категорія витрат'!$G$3,ROUND(N5*0.0841,2),0))))</f>
        <v>0</v>
      </c>
      <c r="P5" s="565">
        <f>(N5+O5)*K5</f>
        <v>0</v>
      </c>
      <c r="Q5" s="566"/>
      <c r="R5" s="566"/>
      <c r="S5" s="566"/>
      <c r="T5" s="566"/>
      <c r="U5" s="566"/>
      <c r="V5" s="566"/>
      <c r="W5" s="566"/>
      <c r="X5" s="566"/>
      <c r="Y5" s="566"/>
      <c r="Z5" s="566"/>
      <c r="AA5" s="566"/>
      <c r="AB5" s="566"/>
      <c r="AC5" s="167">
        <f>(N5+O5)*AG5</f>
        <v>0</v>
      </c>
      <c r="AD5" s="167">
        <f>(N5+O5)*AH5</f>
        <v>0</v>
      </c>
      <c r="AE5" s="167">
        <f>(N5+O5)*AI5</f>
        <v>0</v>
      </c>
      <c r="AF5" s="167">
        <f>(N5+O5)*AJ5</f>
        <v>0</v>
      </c>
      <c r="AG5" s="167">
        <f>Q5+R5+S5</f>
        <v>0</v>
      </c>
      <c r="AH5" s="167">
        <f>T5+U5+V5</f>
        <v>0</v>
      </c>
      <c r="AI5" s="167">
        <f>W5+X5+Y5</f>
        <v>0</v>
      </c>
      <c r="AJ5" s="167">
        <f>Z5+AA5+AB5</f>
        <v>0</v>
      </c>
      <c r="AK5" s="224"/>
      <c r="AL5" s="224"/>
      <c r="AM5" s="168"/>
    </row>
    <row r="6" spans="1:39" s="169" customFormat="1">
      <c r="A6" s="560">
        <v>2</v>
      </c>
      <c r="B6" s="560" t="str">
        <f t="shared" ref="B6:B69" si="2">IF(C6="","","Мережа")</f>
        <v/>
      </c>
      <c r="C6" s="208"/>
      <c r="D6" s="69"/>
      <c r="E6" s="70"/>
      <c r="F6" s="70"/>
      <c r="G6" s="562" t="str">
        <f>IF(H6='Категорія витрат'!$B$2,'Категорія витрат'!$A$2,IF(H6='Категорія витрат'!$B$3,'Категорія витрат'!$A$3,IF(H6='Категорія витрат'!$B$4,'Категорія витрат'!$A$4,IF(H6='Категорія витрат'!$B$5,'Категорія витрат'!$A$5,IF(H6='Категорія витрат'!$B$6,'Категорія витрат'!$A$6,IF(H6='Категорія витрат'!$B$7,'Категорія витрат'!$A$7,IF(H6='Категорія витрат'!$B$8,'Категорія витрат'!$A$8,IF(H6='Категорія витрат'!$B$9,'Категорія витрат'!$A$9,IF(H6='Категорія витрат'!$B$10,'Категорія витрат'!$A$10,IF(H6='Категорія витрат'!$B$11,'Категорія витрат'!$A$11,IF(H6='Категорія витрат'!$B$12,'Категорія витрат'!$A$12,IF(H6='Категорія витрат'!$B$13,'Категорія витрат'!$A$13,IF(H6='Категорія витрат'!$B$14,'Категорія витрат'!$A$14,IF(H6='Категорія витрат'!$B$15,'Категорія витрат'!$A$15,IF(H6='Категорія витрат'!$B$16,'Категорія витрат'!$A$16,IF(H6='Категорія витрат'!$B$17,'Категорія витрат'!$A$17,IF(H6='Категорія витрат'!$B$18,'Категорія витрат'!$A$18,IF(H6='Категорія витрат'!$B$19,'Категорія витрат'!$A$19,IF(H6='Категорія витрат'!$B$20,'Категорія витрат'!$A$20,IF(H6='Категорія витрат'!$B$21,'Категорія витрат'!$A$21,IF(H6='Категорія витрат'!$B$22,'Категорія витрат'!$A$22,IF(H6='Категорія витрат'!$B$23,'Категорія витрат'!$A$23,IF(H6='Категорія витрат'!$B$24,'Категорія витрат'!$A$24,IF(H6='Категорія витрат'!$B$25,'Категорія витрат'!$A$25,IF(H6='Категорія витрат'!$B$26,'Категорія витрат'!$A$26,IF(H6='Категорія витрат'!$B$27,'Категорія витрат'!$A$27,IF(H6='Категорія витрат'!$B$28,'Категорія витрат'!$A$28,IF(H6='Категорія витрат'!$B$29,'Категорія витрат'!$A$29,IF(H6='Категорія витрат'!$B$30,'Категорія витрат'!$A$30,IF(H6='Категорія витрат'!$B$31,'Категорія витрат'!$A$31,""))))))))))))))))))))))))))))))</f>
        <v/>
      </c>
      <c r="H6" s="570"/>
      <c r="I6" s="568"/>
      <c r="J6" s="69"/>
      <c r="K6" s="166">
        <f t="shared" si="0"/>
        <v>0</v>
      </c>
      <c r="L6" s="563"/>
      <c r="M6" s="564"/>
      <c r="N6" s="71">
        <f t="shared" si="1"/>
        <v>0</v>
      </c>
      <c r="O6" s="835">
        <f>IF(I6='Категорія витрат'!$G$2,ROUND(N6*0.22,2),IF(I6='Категорія витрат'!$G$4,ROUND(N6*0.22,2),IF(I6='Категорія витрат'!$G$5,ROUND(N6*0.22,2),IF(I6='Категорія витрат'!$G$3,ROUND(N6*0.0841,2),0))))</f>
        <v>0</v>
      </c>
      <c r="P6" s="565">
        <f t="shared" ref="P6:P69" si="3">(N6+O6)*K6</f>
        <v>0</v>
      </c>
      <c r="Q6" s="566"/>
      <c r="R6" s="566"/>
      <c r="S6" s="566"/>
      <c r="T6" s="566"/>
      <c r="U6" s="566"/>
      <c r="V6" s="566"/>
      <c r="W6" s="566"/>
      <c r="X6" s="566"/>
      <c r="Y6" s="566"/>
      <c r="Z6" s="566"/>
      <c r="AA6" s="566"/>
      <c r="AB6" s="566"/>
      <c r="AC6" s="167">
        <f t="shared" ref="AC6:AC69" si="4">(N6+O6)*AG6</f>
        <v>0</v>
      </c>
      <c r="AD6" s="167">
        <f t="shared" ref="AD6:AD69" si="5">(N6+O6)*AH6</f>
        <v>0</v>
      </c>
      <c r="AE6" s="167">
        <f t="shared" ref="AE6:AE69" si="6">(N6+O6)*AI6</f>
        <v>0</v>
      </c>
      <c r="AF6" s="167">
        <f t="shared" ref="AF6:AF69" si="7">(N6+O6)*AJ6</f>
        <v>0</v>
      </c>
      <c r="AG6" s="167">
        <f t="shared" ref="AG6:AG69" si="8">Q6+R6+S6</f>
        <v>0</v>
      </c>
      <c r="AH6" s="167">
        <f t="shared" ref="AH6:AH69" si="9">T6+U6+V6</f>
        <v>0</v>
      </c>
      <c r="AI6" s="167">
        <f t="shared" ref="AI6:AI69" si="10">W6+X6+Y6</f>
        <v>0</v>
      </c>
      <c r="AJ6" s="167">
        <f t="shared" ref="AJ6:AJ69" si="11">Z6+AA6+AB6</f>
        <v>0</v>
      </c>
      <c r="AK6" s="224"/>
      <c r="AL6" s="224"/>
      <c r="AM6" s="168"/>
    </row>
    <row r="7" spans="1:39" s="169" customFormat="1">
      <c r="A7" s="560">
        <v>3</v>
      </c>
      <c r="B7" s="560" t="str">
        <f t="shared" si="2"/>
        <v/>
      </c>
      <c r="C7" s="208"/>
      <c r="D7" s="69"/>
      <c r="E7" s="70"/>
      <c r="F7" s="70"/>
      <c r="G7" s="562" t="str">
        <f>IF(H7='Категорія витрат'!$B$2,'Категорія витрат'!$A$2,IF(H7='Категорія витрат'!$B$3,'Категорія витрат'!$A$3,IF(H7='Категорія витрат'!$B$4,'Категорія витрат'!$A$4,IF(H7='Категорія витрат'!$B$5,'Категорія витрат'!$A$5,IF(H7='Категорія витрат'!$B$6,'Категорія витрат'!$A$6,IF(H7='Категорія витрат'!$B$7,'Категорія витрат'!$A$7,IF(H7='Категорія витрат'!$B$8,'Категорія витрат'!$A$8,IF(H7='Категорія витрат'!$B$9,'Категорія витрат'!$A$9,IF(H7='Категорія витрат'!$B$10,'Категорія витрат'!$A$10,IF(H7='Категорія витрат'!$B$11,'Категорія витрат'!$A$11,IF(H7='Категорія витрат'!$B$12,'Категорія витрат'!$A$12,IF(H7='Категорія витрат'!$B$13,'Категорія витрат'!$A$13,IF(H7='Категорія витрат'!$B$14,'Категорія витрат'!$A$14,IF(H7='Категорія витрат'!$B$15,'Категорія витрат'!$A$15,IF(H7='Категорія витрат'!$B$16,'Категорія витрат'!$A$16,IF(H7='Категорія витрат'!$B$17,'Категорія витрат'!$A$17,IF(H7='Категорія витрат'!$B$18,'Категорія витрат'!$A$18,IF(H7='Категорія витрат'!$B$19,'Категорія витрат'!$A$19,IF(H7='Категорія витрат'!$B$20,'Категорія витрат'!$A$20,IF(H7='Категорія витрат'!$B$21,'Категорія витрат'!$A$21,IF(H7='Категорія витрат'!$B$22,'Категорія витрат'!$A$22,IF(H7='Категорія витрат'!$B$23,'Категорія витрат'!$A$23,IF(H7='Категорія витрат'!$B$24,'Категорія витрат'!$A$24,IF(H7='Категорія витрат'!$B$25,'Категорія витрат'!$A$25,IF(H7='Категорія витрат'!$B$26,'Категорія витрат'!$A$26,IF(H7='Категорія витрат'!$B$27,'Категорія витрат'!$A$27,IF(H7='Категорія витрат'!$B$28,'Категорія витрат'!$A$28,IF(H7='Категорія витрат'!$B$29,'Категорія витрат'!$A$29,IF(H7='Категорія витрат'!$B$30,'Категорія витрат'!$A$30,IF(H7='Категорія витрат'!$B$31,'Категорія витрат'!$A$31,""))))))))))))))))))))))))))))))</f>
        <v/>
      </c>
      <c r="H7" s="570"/>
      <c r="I7" s="568"/>
      <c r="J7" s="69"/>
      <c r="K7" s="166">
        <f t="shared" si="0"/>
        <v>0</v>
      </c>
      <c r="L7" s="563"/>
      <c r="M7" s="564"/>
      <c r="N7" s="71">
        <f t="shared" si="1"/>
        <v>0</v>
      </c>
      <c r="O7" s="835">
        <f>IF(I7='Категорія витрат'!$G$2,ROUND(N7*0.22,2),IF(I7='Категорія витрат'!$G$4,ROUND(N7*0.22,2),IF(I7='Категорія витрат'!$G$5,ROUND(N7*0.22,2),IF(I7='Категорія витрат'!$G$3,ROUND(N7*0.0841,2),0))))</f>
        <v>0</v>
      </c>
      <c r="P7" s="565">
        <f t="shared" si="3"/>
        <v>0</v>
      </c>
      <c r="Q7" s="566"/>
      <c r="R7" s="566"/>
      <c r="S7" s="566"/>
      <c r="T7" s="566"/>
      <c r="U7" s="566"/>
      <c r="V7" s="566"/>
      <c r="W7" s="566"/>
      <c r="X7" s="566"/>
      <c r="Y7" s="566"/>
      <c r="Z7" s="566"/>
      <c r="AA7" s="566"/>
      <c r="AB7" s="566"/>
      <c r="AC7" s="167">
        <f t="shared" si="4"/>
        <v>0</v>
      </c>
      <c r="AD7" s="167">
        <f t="shared" si="5"/>
        <v>0</v>
      </c>
      <c r="AE7" s="167">
        <f t="shared" si="6"/>
        <v>0</v>
      </c>
      <c r="AF7" s="167">
        <f t="shared" si="7"/>
        <v>0</v>
      </c>
      <c r="AG7" s="167">
        <f t="shared" si="8"/>
        <v>0</v>
      </c>
      <c r="AH7" s="167">
        <f t="shared" si="9"/>
        <v>0</v>
      </c>
      <c r="AI7" s="167">
        <f t="shared" si="10"/>
        <v>0</v>
      </c>
      <c r="AJ7" s="167">
        <f t="shared" si="11"/>
        <v>0</v>
      </c>
      <c r="AK7" s="224"/>
      <c r="AL7" s="224"/>
      <c r="AM7" s="168"/>
    </row>
    <row r="8" spans="1:39" s="169" customFormat="1">
      <c r="A8" s="560">
        <v>4</v>
      </c>
      <c r="B8" s="560" t="str">
        <f t="shared" si="2"/>
        <v/>
      </c>
      <c r="C8" s="208"/>
      <c r="D8" s="69"/>
      <c r="E8" s="70"/>
      <c r="F8" s="70"/>
      <c r="G8" s="562" t="str">
        <f>IF(H8='Категорія витрат'!$B$2,'Категорія витрат'!$A$2,IF(H8='Категорія витрат'!$B$3,'Категорія витрат'!$A$3,IF(H8='Категорія витрат'!$B$4,'Категорія витрат'!$A$4,IF(H8='Категорія витрат'!$B$5,'Категорія витрат'!$A$5,IF(H8='Категорія витрат'!$B$6,'Категорія витрат'!$A$6,IF(H8='Категорія витрат'!$B$7,'Категорія витрат'!$A$7,IF(H8='Категорія витрат'!$B$8,'Категорія витрат'!$A$8,IF(H8='Категорія витрат'!$B$9,'Категорія витрат'!$A$9,IF(H8='Категорія витрат'!$B$10,'Категорія витрат'!$A$10,IF(H8='Категорія витрат'!$B$11,'Категорія витрат'!$A$11,IF(H8='Категорія витрат'!$B$12,'Категорія витрат'!$A$12,IF(H8='Категорія витрат'!$B$13,'Категорія витрат'!$A$13,IF(H8='Категорія витрат'!$B$14,'Категорія витрат'!$A$14,IF(H8='Категорія витрат'!$B$15,'Категорія витрат'!$A$15,IF(H8='Категорія витрат'!$B$16,'Категорія витрат'!$A$16,IF(H8='Категорія витрат'!$B$17,'Категорія витрат'!$A$17,IF(H8='Категорія витрат'!$B$18,'Категорія витрат'!$A$18,IF(H8='Категорія витрат'!$B$19,'Категорія витрат'!$A$19,IF(H8='Категорія витрат'!$B$20,'Категорія витрат'!$A$20,IF(H8='Категорія витрат'!$B$21,'Категорія витрат'!$A$21,IF(H8='Категорія витрат'!$B$22,'Категорія витрат'!$A$22,IF(H8='Категорія витрат'!$B$23,'Категорія витрат'!$A$23,IF(H8='Категорія витрат'!$B$24,'Категорія витрат'!$A$24,IF(H8='Категорія витрат'!$B$25,'Категорія витрат'!$A$25,IF(H8='Категорія витрат'!$B$26,'Категорія витрат'!$A$26,IF(H8='Категорія витрат'!$B$27,'Категорія витрат'!$A$27,IF(H8='Категорія витрат'!$B$28,'Категорія витрат'!$A$28,IF(H8='Категорія витрат'!$B$29,'Категорія витрат'!$A$29,IF(H8='Категорія витрат'!$B$30,'Категорія витрат'!$A$30,IF(H8='Категорія витрат'!$B$31,'Категорія витрат'!$A$31,""))))))))))))))))))))))))))))))</f>
        <v/>
      </c>
      <c r="H8" s="570"/>
      <c r="I8" s="568"/>
      <c r="J8" s="69"/>
      <c r="K8" s="166">
        <f t="shared" si="0"/>
        <v>0</v>
      </c>
      <c r="L8" s="71"/>
      <c r="M8" s="564"/>
      <c r="N8" s="71">
        <f t="shared" si="1"/>
        <v>0</v>
      </c>
      <c r="O8" s="835">
        <f>IF(I8='Категорія витрат'!$G$2,ROUND(N8*0.22,2),IF(I8='Категорія витрат'!$G$4,ROUND(N8*0.22,2),IF(I8='Категорія витрат'!$G$5,ROUND(N8*0.22,2),IF(I8='Категорія витрат'!$G$3,ROUND(N8*0.0841,2),0))))</f>
        <v>0</v>
      </c>
      <c r="P8" s="565">
        <f t="shared" si="3"/>
        <v>0</v>
      </c>
      <c r="Q8" s="566"/>
      <c r="R8" s="566"/>
      <c r="S8" s="566"/>
      <c r="T8" s="566"/>
      <c r="U8" s="566"/>
      <c r="V8" s="566"/>
      <c r="W8" s="566"/>
      <c r="X8" s="566"/>
      <c r="Y8" s="566"/>
      <c r="Z8" s="566"/>
      <c r="AA8" s="566"/>
      <c r="AB8" s="566"/>
      <c r="AC8" s="167">
        <f t="shared" si="4"/>
        <v>0</v>
      </c>
      <c r="AD8" s="167">
        <f t="shared" si="5"/>
        <v>0</v>
      </c>
      <c r="AE8" s="167">
        <f t="shared" si="6"/>
        <v>0</v>
      </c>
      <c r="AF8" s="167">
        <f t="shared" si="7"/>
        <v>0</v>
      </c>
      <c r="AG8" s="167">
        <f t="shared" si="8"/>
        <v>0</v>
      </c>
      <c r="AH8" s="167">
        <f t="shared" si="9"/>
        <v>0</v>
      </c>
      <c r="AI8" s="167">
        <f t="shared" si="10"/>
        <v>0</v>
      </c>
      <c r="AJ8" s="167">
        <f t="shared" si="11"/>
        <v>0</v>
      </c>
      <c r="AK8" s="224"/>
      <c r="AL8" s="224"/>
      <c r="AM8" s="168"/>
    </row>
    <row r="9" spans="1:39" s="169" customFormat="1">
      <c r="A9" s="560">
        <v>5</v>
      </c>
      <c r="B9" s="560" t="str">
        <f t="shared" si="2"/>
        <v/>
      </c>
      <c r="C9" s="208"/>
      <c r="D9" s="69"/>
      <c r="E9" s="70"/>
      <c r="F9" s="70"/>
      <c r="G9" s="562" t="str">
        <f>IF(H9='Категорія витрат'!$B$2,'Категорія витрат'!$A$2,IF(H9='Категорія витрат'!$B$3,'Категорія витрат'!$A$3,IF(H9='Категорія витрат'!$B$4,'Категорія витрат'!$A$4,IF(H9='Категорія витрат'!$B$5,'Категорія витрат'!$A$5,IF(H9='Категорія витрат'!$B$6,'Категорія витрат'!$A$6,IF(H9='Категорія витрат'!$B$7,'Категорія витрат'!$A$7,IF(H9='Категорія витрат'!$B$8,'Категорія витрат'!$A$8,IF(H9='Категорія витрат'!$B$9,'Категорія витрат'!$A$9,IF(H9='Категорія витрат'!$B$10,'Категорія витрат'!$A$10,IF(H9='Категорія витрат'!$B$11,'Категорія витрат'!$A$11,IF(H9='Категорія витрат'!$B$12,'Категорія витрат'!$A$12,IF(H9='Категорія витрат'!$B$13,'Категорія витрат'!$A$13,IF(H9='Категорія витрат'!$B$14,'Категорія витрат'!$A$14,IF(H9='Категорія витрат'!$B$15,'Категорія витрат'!$A$15,IF(H9='Категорія витрат'!$B$16,'Категорія витрат'!$A$16,IF(H9='Категорія витрат'!$B$17,'Категорія витрат'!$A$17,IF(H9='Категорія витрат'!$B$18,'Категорія витрат'!$A$18,IF(H9='Категорія витрат'!$B$19,'Категорія витрат'!$A$19,IF(H9='Категорія витрат'!$B$20,'Категорія витрат'!$A$20,IF(H9='Категорія витрат'!$B$21,'Категорія витрат'!$A$21,IF(H9='Категорія витрат'!$B$22,'Категорія витрат'!$A$22,IF(H9='Категорія витрат'!$B$23,'Категорія витрат'!$A$23,IF(H9='Категорія витрат'!$B$24,'Категорія витрат'!$A$24,IF(H9='Категорія витрат'!$B$25,'Категорія витрат'!$A$25,IF(H9='Категорія витрат'!$B$26,'Категорія витрат'!$A$26,IF(H9='Категорія витрат'!$B$27,'Категорія витрат'!$A$27,IF(H9='Категорія витрат'!$B$28,'Категорія витрат'!$A$28,IF(H9='Категорія витрат'!$B$29,'Категорія витрат'!$A$29,IF(H9='Категорія витрат'!$B$30,'Категорія витрат'!$A$30,IF(H9='Категорія витрат'!$B$31,'Категорія витрат'!$A$31,""))))))))))))))))))))))))))))))</f>
        <v/>
      </c>
      <c r="H9" s="570"/>
      <c r="I9" s="568"/>
      <c r="J9" s="69"/>
      <c r="K9" s="166">
        <f t="shared" si="0"/>
        <v>0</v>
      </c>
      <c r="L9" s="563"/>
      <c r="M9" s="564"/>
      <c r="N9" s="71">
        <f t="shared" si="1"/>
        <v>0</v>
      </c>
      <c r="O9" s="835">
        <f>IF(I9='Категорія витрат'!$G$2,ROUND(N9*0.22,2),IF(I9='Категорія витрат'!$G$4,ROUND(N9*0.22,2),IF(I9='Категорія витрат'!$G$5,ROUND(N9*0.22,2),IF(I9='Категорія витрат'!$G$3,ROUND(N9*0.0841,2),0))))</f>
        <v>0</v>
      </c>
      <c r="P9" s="565">
        <f t="shared" si="3"/>
        <v>0</v>
      </c>
      <c r="Q9" s="566"/>
      <c r="R9" s="566"/>
      <c r="S9" s="566"/>
      <c r="T9" s="566"/>
      <c r="U9" s="566"/>
      <c r="V9" s="566"/>
      <c r="W9" s="566"/>
      <c r="X9" s="566"/>
      <c r="Y9" s="566"/>
      <c r="Z9" s="566"/>
      <c r="AA9" s="566"/>
      <c r="AB9" s="566"/>
      <c r="AC9" s="167">
        <f t="shared" si="4"/>
        <v>0</v>
      </c>
      <c r="AD9" s="167">
        <f t="shared" si="5"/>
        <v>0</v>
      </c>
      <c r="AE9" s="167">
        <f t="shared" si="6"/>
        <v>0</v>
      </c>
      <c r="AF9" s="167">
        <f t="shared" si="7"/>
        <v>0</v>
      </c>
      <c r="AG9" s="167">
        <f t="shared" si="8"/>
        <v>0</v>
      </c>
      <c r="AH9" s="167">
        <f t="shared" si="9"/>
        <v>0</v>
      </c>
      <c r="AI9" s="167">
        <f t="shared" si="10"/>
        <v>0</v>
      </c>
      <c r="AJ9" s="167">
        <f t="shared" si="11"/>
        <v>0</v>
      </c>
      <c r="AK9" s="224"/>
      <c r="AL9" s="224"/>
      <c r="AM9" s="168"/>
    </row>
    <row r="10" spans="1:39" s="169" customFormat="1">
      <c r="A10" s="560">
        <v>6</v>
      </c>
      <c r="B10" s="560" t="str">
        <f t="shared" si="2"/>
        <v/>
      </c>
      <c r="C10" s="208"/>
      <c r="D10" s="69"/>
      <c r="E10" s="70"/>
      <c r="F10" s="70"/>
      <c r="G10" s="562" t="str">
        <f>IF(H10='Категорія витрат'!$B$2,'Категорія витрат'!$A$2,IF(H10='Категорія витрат'!$B$3,'Категорія витрат'!$A$3,IF(H10='Категорія витрат'!$B$4,'Категорія витрат'!$A$4,IF(H10='Категорія витрат'!$B$5,'Категорія витрат'!$A$5,IF(H10='Категорія витрат'!$B$6,'Категорія витрат'!$A$6,IF(H10='Категорія витрат'!$B$7,'Категорія витрат'!$A$7,IF(H10='Категорія витрат'!$B$8,'Категорія витрат'!$A$8,IF(H10='Категорія витрат'!$B$9,'Категорія витрат'!$A$9,IF(H10='Категорія витрат'!$B$10,'Категорія витрат'!$A$10,IF(H10='Категорія витрат'!$B$11,'Категорія витрат'!$A$11,IF(H10='Категорія витрат'!$B$12,'Категорія витрат'!$A$12,IF(H10='Категорія витрат'!$B$13,'Категорія витрат'!$A$13,IF(H10='Категорія витрат'!$B$14,'Категорія витрат'!$A$14,IF(H10='Категорія витрат'!$B$15,'Категорія витрат'!$A$15,IF(H10='Категорія витрат'!$B$16,'Категорія витрат'!$A$16,IF(H10='Категорія витрат'!$B$17,'Категорія витрат'!$A$17,IF(H10='Категорія витрат'!$B$18,'Категорія витрат'!$A$18,IF(H10='Категорія витрат'!$B$19,'Категорія витрат'!$A$19,IF(H10='Категорія витрат'!$B$20,'Категорія витрат'!$A$20,IF(H10='Категорія витрат'!$B$21,'Категорія витрат'!$A$21,IF(H10='Категорія витрат'!$B$22,'Категорія витрат'!$A$22,IF(H10='Категорія витрат'!$B$23,'Категорія витрат'!$A$23,IF(H10='Категорія витрат'!$B$24,'Категорія витрат'!$A$24,IF(H10='Категорія витрат'!$B$25,'Категорія витрат'!$A$25,IF(H10='Категорія витрат'!$B$26,'Категорія витрат'!$A$26,IF(H10='Категорія витрат'!$B$27,'Категорія витрат'!$A$27,IF(H10='Категорія витрат'!$B$28,'Категорія витрат'!$A$28,IF(H10='Категорія витрат'!$B$29,'Категорія витрат'!$A$29,IF(H10='Категорія витрат'!$B$30,'Категорія витрат'!$A$30,IF(H10='Категорія витрат'!$B$31,'Категорія витрат'!$A$31,""))))))))))))))))))))))))))))))</f>
        <v/>
      </c>
      <c r="H10" s="570"/>
      <c r="I10" s="568"/>
      <c r="J10" s="69"/>
      <c r="K10" s="166">
        <f t="shared" si="0"/>
        <v>0</v>
      </c>
      <c r="L10" s="563"/>
      <c r="M10" s="564"/>
      <c r="N10" s="71">
        <f t="shared" si="1"/>
        <v>0</v>
      </c>
      <c r="O10" s="835">
        <f>IF(I10='Категорія витрат'!$G$2,ROUND(N10*0.22,2),IF(I10='Категорія витрат'!$G$4,ROUND(N10*0.22,2),IF(I10='Категорія витрат'!$G$5,ROUND(N10*0.22,2),IF(I10='Категорія витрат'!$G$3,ROUND(N10*0.0841,2),0))))</f>
        <v>0</v>
      </c>
      <c r="P10" s="565">
        <f t="shared" si="3"/>
        <v>0</v>
      </c>
      <c r="Q10" s="566"/>
      <c r="R10" s="566"/>
      <c r="S10" s="566"/>
      <c r="T10" s="566"/>
      <c r="U10" s="566"/>
      <c r="V10" s="566"/>
      <c r="W10" s="566"/>
      <c r="X10" s="566"/>
      <c r="Y10" s="566"/>
      <c r="Z10" s="566"/>
      <c r="AA10" s="566"/>
      <c r="AB10" s="566"/>
      <c r="AC10" s="167">
        <f t="shared" si="4"/>
        <v>0</v>
      </c>
      <c r="AD10" s="167">
        <f t="shared" si="5"/>
        <v>0</v>
      </c>
      <c r="AE10" s="167">
        <f t="shared" si="6"/>
        <v>0</v>
      </c>
      <c r="AF10" s="167">
        <f t="shared" si="7"/>
        <v>0</v>
      </c>
      <c r="AG10" s="167">
        <f t="shared" si="8"/>
        <v>0</v>
      </c>
      <c r="AH10" s="167">
        <f t="shared" si="9"/>
        <v>0</v>
      </c>
      <c r="AI10" s="167">
        <f t="shared" si="10"/>
        <v>0</v>
      </c>
      <c r="AJ10" s="167">
        <f t="shared" si="11"/>
        <v>0</v>
      </c>
      <c r="AK10" s="224"/>
      <c r="AL10" s="224"/>
      <c r="AM10" s="168"/>
    </row>
    <row r="11" spans="1:39">
      <c r="A11" s="20">
        <v>7</v>
      </c>
      <c r="B11" s="20" t="str">
        <f t="shared" si="2"/>
        <v/>
      </c>
      <c r="C11" s="208"/>
      <c r="D11" s="67"/>
      <c r="E11" s="148"/>
      <c r="F11" s="149"/>
      <c r="G11" s="425" t="str">
        <f>IF(H11='Категорія витрат'!$B$2,'Категорія витрат'!$A$2,IF(H11='Категорія витрат'!$B$3,'Категорія витрат'!$A$3,IF(H11='Категорія витрат'!$B$4,'Категорія витрат'!$A$4,IF(H11='Категорія витрат'!$B$5,'Категорія витрат'!$A$5,IF(H11='Категорія витрат'!$B$6,'Категорія витрат'!$A$6,IF(H11='Категорія витрат'!$B$7,'Категорія витрат'!$A$7,IF(H11='Категорія витрат'!$B$8,'Категорія витрат'!$A$8,IF(H11='Категорія витрат'!$B$9,'Категорія витрат'!$A$9,IF(H11='Категорія витрат'!$B$10,'Категорія витрат'!$A$10,IF(H11='Категорія витрат'!$B$11,'Категорія витрат'!$A$11,IF(H11='Категорія витрат'!$B$12,'Категорія витрат'!$A$12,IF(H11='Категорія витрат'!$B$13,'Категорія витрат'!$A$13,IF(H11='Категорія витрат'!$B$14,'Категорія витрат'!$A$14,IF(H11='Категорія витрат'!$B$15,'Категорія витрат'!$A$15,IF(H11='Категорія витрат'!$B$16,'Категорія витрат'!$A$16,IF(H11='Категорія витрат'!$B$17,'Категорія витрат'!$A$17,IF(H11='Категорія витрат'!$B$18,'Категорія витрат'!$A$18,IF(H11='Категорія витрат'!$B$19,'Категорія витрат'!$A$19,IF(H11='Категорія витрат'!$B$20,'Категорія витрат'!$A$20,IF(H11='Категорія витрат'!$B$21,'Категорія витрат'!$A$21,IF(H11='Категорія витрат'!$B$22,'Категорія витрат'!$A$22,IF(H11='Категорія витрат'!$B$23,'Категорія витрат'!$A$23,IF(H11='Категорія витрат'!$B$24,'Категорія витрат'!$A$24,IF(H11='Категорія витрат'!$B$25,'Категорія витрат'!$A$25,IF(H11='Категорія витрат'!$B$26,'Категорія витрат'!$A$26,IF(H11='Категорія витрат'!$B$27,'Категорія витрат'!$A$27,IF(H11='Категорія витрат'!$B$28,'Категорія витрат'!$A$28,IF(H11='Категорія витрат'!$B$29,'Категорія витрат'!$A$29,IF(H11='Категорія витрат'!$B$30,'Категорія витрат'!$A$30,IF(H11='Категорія витрат'!$B$31,'Категорія витрат'!$A$31,""))))))))))))))))))))))))))))))</f>
        <v/>
      </c>
      <c r="H11" s="571"/>
      <c r="I11" s="68"/>
      <c r="J11" s="70"/>
      <c r="K11" s="41">
        <f t="shared" si="0"/>
        <v>0</v>
      </c>
      <c r="L11" s="144"/>
      <c r="M11" s="74"/>
      <c r="N11" s="71">
        <f t="shared" si="1"/>
        <v>0</v>
      </c>
      <c r="O11" s="836">
        <f>IF(I11='Категорія витрат'!$G$2,ROUND(N11*0.22,2),IF(I11='Категорія витрат'!$G$4,ROUND(N11*0.22,2),IF(I11='Категорія витрат'!$G$5,ROUND(N11*0.22,2),IF(I11='Категорія витрат'!$G$3,ROUND(N11*0.0841,2),0))))</f>
        <v>0</v>
      </c>
      <c r="P11" s="828">
        <f t="shared" si="3"/>
        <v>0</v>
      </c>
      <c r="Q11" s="75"/>
      <c r="R11" s="75"/>
      <c r="S11" s="75"/>
      <c r="T11" s="75"/>
      <c r="U11" s="75"/>
      <c r="V11" s="75"/>
      <c r="W11" s="75"/>
      <c r="X11" s="75"/>
      <c r="Y11" s="75"/>
      <c r="Z11" s="75"/>
      <c r="AA11" s="75"/>
      <c r="AB11" s="75"/>
      <c r="AC11" s="11">
        <f t="shared" si="4"/>
        <v>0</v>
      </c>
      <c r="AD11" s="11">
        <f t="shared" si="5"/>
        <v>0</v>
      </c>
      <c r="AE11" s="11">
        <f t="shared" si="6"/>
        <v>0</v>
      </c>
      <c r="AF11" s="11">
        <f t="shared" si="7"/>
        <v>0</v>
      </c>
      <c r="AG11" s="11">
        <f t="shared" si="8"/>
        <v>0</v>
      </c>
      <c r="AH11" s="11">
        <f t="shared" si="9"/>
        <v>0</v>
      </c>
      <c r="AI11" s="11">
        <f t="shared" si="10"/>
        <v>0</v>
      </c>
      <c r="AJ11" s="11">
        <f t="shared" si="11"/>
        <v>0</v>
      </c>
      <c r="AK11" s="223"/>
      <c r="AL11" s="223"/>
      <c r="AM11" s="35"/>
    </row>
    <row r="12" spans="1:39">
      <c r="A12" s="20">
        <v>8</v>
      </c>
      <c r="B12" s="20" t="str">
        <f t="shared" si="2"/>
        <v/>
      </c>
      <c r="C12" s="208"/>
      <c r="D12" s="67"/>
      <c r="E12" s="148"/>
      <c r="F12" s="67"/>
      <c r="G12" s="425" t="str">
        <f>IF(H12='Категорія витрат'!$B$2,'Категорія витрат'!$A$2,IF(H12='Категорія витрат'!$B$3,'Категорія витрат'!$A$3,IF(H12='Категорія витрат'!$B$4,'Категорія витрат'!$A$4,IF(H12='Категорія витрат'!$B$5,'Категорія витрат'!$A$5,IF(H12='Категорія витрат'!$B$6,'Категорія витрат'!$A$6,IF(H12='Категорія витрат'!$B$7,'Категорія витрат'!$A$7,IF(H12='Категорія витрат'!$B$8,'Категорія витрат'!$A$8,IF(H12='Категорія витрат'!$B$9,'Категорія витрат'!$A$9,IF(H12='Категорія витрат'!$B$10,'Категорія витрат'!$A$10,IF(H12='Категорія витрат'!$B$11,'Категорія витрат'!$A$11,IF(H12='Категорія витрат'!$B$12,'Категорія витрат'!$A$12,IF(H12='Категорія витрат'!$B$13,'Категорія витрат'!$A$13,IF(H12='Категорія витрат'!$B$14,'Категорія витрат'!$A$14,IF(H12='Категорія витрат'!$B$15,'Категорія витрат'!$A$15,IF(H12='Категорія витрат'!$B$16,'Категорія витрат'!$A$16,IF(H12='Категорія витрат'!$B$17,'Категорія витрат'!$A$17,IF(H12='Категорія витрат'!$B$18,'Категорія витрат'!$A$18,IF(H12='Категорія витрат'!$B$19,'Категорія витрат'!$A$19,IF(H12='Категорія витрат'!$B$20,'Категорія витрат'!$A$20,IF(H12='Категорія витрат'!$B$21,'Категорія витрат'!$A$21,IF(H12='Категорія витрат'!$B$22,'Категорія витрат'!$A$22,IF(H12='Категорія витрат'!$B$23,'Категорія витрат'!$A$23,IF(H12='Категорія витрат'!$B$24,'Категорія витрат'!$A$24,IF(H12='Категорія витрат'!$B$25,'Категорія витрат'!$A$25,IF(H12='Категорія витрат'!$B$26,'Категорія витрат'!$A$26,IF(H12='Категорія витрат'!$B$27,'Категорія витрат'!$A$27,IF(H12='Категорія витрат'!$B$28,'Категорія витрат'!$A$28,IF(H12='Категорія витрат'!$B$29,'Категорія витрат'!$A$29,IF(H12='Категорія витрат'!$B$30,'Категорія витрат'!$A$30,IF(H12='Категорія витрат'!$B$31,'Категорія витрат'!$A$31,""))))))))))))))))))))))))))))))</f>
        <v/>
      </c>
      <c r="H12" s="571"/>
      <c r="I12" s="68"/>
      <c r="J12" s="70"/>
      <c r="K12" s="41">
        <f t="shared" si="0"/>
        <v>0</v>
      </c>
      <c r="L12" s="144"/>
      <c r="M12" s="74"/>
      <c r="N12" s="71">
        <f t="shared" si="1"/>
        <v>0</v>
      </c>
      <c r="O12" s="836">
        <f>IF(I12='Категорія витрат'!$G$2,ROUND(N12*0.22,2),IF(I12='Категорія витрат'!$G$4,ROUND(N12*0.22,2),IF(I12='Категорія витрат'!$G$5,ROUND(N12*0.22,2),IF(I12='Категорія витрат'!$G$3,ROUND(N12*0.0841,2),0))))</f>
        <v>0</v>
      </c>
      <c r="P12" s="828">
        <f t="shared" si="3"/>
        <v>0</v>
      </c>
      <c r="Q12" s="75"/>
      <c r="R12" s="75"/>
      <c r="S12" s="75"/>
      <c r="T12" s="75"/>
      <c r="U12" s="75"/>
      <c r="V12" s="75"/>
      <c r="W12" s="75"/>
      <c r="X12" s="75"/>
      <c r="Y12" s="75"/>
      <c r="Z12" s="75"/>
      <c r="AA12" s="75"/>
      <c r="AB12" s="75"/>
      <c r="AC12" s="11">
        <f t="shared" si="4"/>
        <v>0</v>
      </c>
      <c r="AD12" s="11">
        <f t="shared" si="5"/>
        <v>0</v>
      </c>
      <c r="AE12" s="11">
        <f t="shared" si="6"/>
        <v>0</v>
      </c>
      <c r="AF12" s="11">
        <f t="shared" si="7"/>
        <v>0</v>
      </c>
      <c r="AG12" s="11">
        <f t="shared" si="8"/>
        <v>0</v>
      </c>
      <c r="AH12" s="11">
        <f t="shared" si="9"/>
        <v>0</v>
      </c>
      <c r="AI12" s="11">
        <f t="shared" si="10"/>
        <v>0</v>
      </c>
      <c r="AJ12" s="11">
        <f t="shared" si="11"/>
        <v>0</v>
      </c>
      <c r="AK12" s="223"/>
      <c r="AL12" s="223"/>
      <c r="AM12" s="35"/>
    </row>
    <row r="13" spans="1:39">
      <c r="A13" s="20">
        <v>9</v>
      </c>
      <c r="B13" s="20" t="str">
        <f t="shared" si="2"/>
        <v/>
      </c>
      <c r="C13" s="208"/>
      <c r="D13" s="67"/>
      <c r="E13" s="148"/>
      <c r="F13" s="67"/>
      <c r="G13" s="425" t="str">
        <f>IF(H13='Категорія витрат'!$B$2,'Категорія витрат'!$A$2,IF(H13='Категорія витрат'!$B$3,'Категорія витрат'!$A$3,IF(H13='Категорія витрат'!$B$4,'Категорія витрат'!$A$4,IF(H13='Категорія витрат'!$B$5,'Категорія витрат'!$A$5,IF(H13='Категорія витрат'!$B$6,'Категорія витрат'!$A$6,IF(H13='Категорія витрат'!$B$7,'Категорія витрат'!$A$7,IF(H13='Категорія витрат'!$B$8,'Категорія витрат'!$A$8,IF(H13='Категорія витрат'!$B$9,'Категорія витрат'!$A$9,IF(H13='Категорія витрат'!$B$10,'Категорія витрат'!$A$10,IF(H13='Категорія витрат'!$B$11,'Категорія витрат'!$A$11,IF(H13='Категорія витрат'!$B$12,'Категорія витрат'!$A$12,IF(H13='Категорія витрат'!$B$13,'Категорія витрат'!$A$13,IF(H13='Категорія витрат'!$B$14,'Категорія витрат'!$A$14,IF(H13='Категорія витрат'!$B$15,'Категорія витрат'!$A$15,IF(H13='Категорія витрат'!$B$16,'Категорія витрат'!$A$16,IF(H13='Категорія витрат'!$B$17,'Категорія витрат'!$A$17,IF(H13='Категорія витрат'!$B$18,'Категорія витрат'!$A$18,IF(H13='Категорія витрат'!$B$19,'Категорія витрат'!$A$19,IF(H13='Категорія витрат'!$B$20,'Категорія витрат'!$A$20,IF(H13='Категорія витрат'!$B$21,'Категорія витрат'!$A$21,IF(H13='Категорія витрат'!$B$22,'Категорія витрат'!$A$22,IF(H13='Категорія витрат'!$B$23,'Категорія витрат'!$A$23,IF(H13='Категорія витрат'!$B$24,'Категорія витрат'!$A$24,IF(H13='Категорія витрат'!$B$25,'Категорія витрат'!$A$25,IF(H13='Категорія витрат'!$B$26,'Категорія витрат'!$A$26,IF(H13='Категорія витрат'!$B$27,'Категорія витрат'!$A$27,IF(H13='Категорія витрат'!$B$28,'Категорія витрат'!$A$28,IF(H13='Категорія витрат'!$B$29,'Категорія витрат'!$A$29,IF(H13='Категорія витрат'!$B$30,'Категорія витрат'!$A$30,IF(H13='Категорія витрат'!$B$31,'Категорія витрат'!$A$31,""))))))))))))))))))))))))))))))</f>
        <v/>
      </c>
      <c r="H13" s="571"/>
      <c r="I13" s="68"/>
      <c r="J13" s="70"/>
      <c r="K13" s="41">
        <f t="shared" si="0"/>
        <v>0</v>
      </c>
      <c r="L13" s="144"/>
      <c r="M13" s="74"/>
      <c r="N13" s="71">
        <f t="shared" si="1"/>
        <v>0</v>
      </c>
      <c r="O13" s="836">
        <f>IF(I13='Категорія витрат'!$G$2,ROUND(N13*0.22,2),IF(I13='Категорія витрат'!$G$4,ROUND(N13*0.22,2),IF(I13='Категорія витрат'!$G$5,ROUND(N13*0.22,2),IF(I13='Категорія витрат'!$G$3,ROUND(N13*0.0841,2),0))))</f>
        <v>0</v>
      </c>
      <c r="P13" s="828">
        <f t="shared" si="3"/>
        <v>0</v>
      </c>
      <c r="Q13" s="75"/>
      <c r="R13" s="75"/>
      <c r="S13" s="75"/>
      <c r="T13" s="75"/>
      <c r="U13" s="75"/>
      <c r="V13" s="75"/>
      <c r="W13" s="75"/>
      <c r="X13" s="75"/>
      <c r="Y13" s="75"/>
      <c r="Z13" s="75"/>
      <c r="AA13" s="75"/>
      <c r="AB13" s="75"/>
      <c r="AC13" s="11">
        <f t="shared" si="4"/>
        <v>0</v>
      </c>
      <c r="AD13" s="11">
        <f t="shared" si="5"/>
        <v>0</v>
      </c>
      <c r="AE13" s="11">
        <f t="shared" si="6"/>
        <v>0</v>
      </c>
      <c r="AF13" s="11">
        <f t="shared" si="7"/>
        <v>0</v>
      </c>
      <c r="AG13" s="11">
        <f t="shared" si="8"/>
        <v>0</v>
      </c>
      <c r="AH13" s="11">
        <f t="shared" si="9"/>
        <v>0</v>
      </c>
      <c r="AI13" s="11">
        <f t="shared" si="10"/>
        <v>0</v>
      </c>
      <c r="AJ13" s="11">
        <f t="shared" si="11"/>
        <v>0</v>
      </c>
      <c r="AK13" s="223"/>
      <c r="AL13" s="223"/>
      <c r="AM13" s="35"/>
    </row>
    <row r="14" spans="1:39">
      <c r="A14" s="20">
        <v>10</v>
      </c>
      <c r="B14" s="20" t="str">
        <f t="shared" si="2"/>
        <v/>
      </c>
      <c r="C14" s="208"/>
      <c r="D14" s="67"/>
      <c r="E14" s="148"/>
      <c r="F14" s="67"/>
      <c r="G14" s="425" t="str">
        <f>IF(H14='Категорія витрат'!$B$2,'Категорія витрат'!$A$2,IF(H14='Категорія витрат'!$B$3,'Категорія витрат'!$A$3,IF(H14='Категорія витрат'!$B$4,'Категорія витрат'!$A$4,IF(H14='Категорія витрат'!$B$5,'Категорія витрат'!$A$5,IF(H14='Категорія витрат'!$B$6,'Категорія витрат'!$A$6,IF(H14='Категорія витрат'!$B$7,'Категорія витрат'!$A$7,IF(H14='Категорія витрат'!$B$8,'Категорія витрат'!$A$8,IF(H14='Категорія витрат'!$B$9,'Категорія витрат'!$A$9,IF(H14='Категорія витрат'!$B$10,'Категорія витрат'!$A$10,IF(H14='Категорія витрат'!$B$11,'Категорія витрат'!$A$11,IF(H14='Категорія витрат'!$B$12,'Категорія витрат'!$A$12,IF(H14='Категорія витрат'!$B$13,'Категорія витрат'!$A$13,IF(H14='Категорія витрат'!$B$14,'Категорія витрат'!$A$14,IF(H14='Категорія витрат'!$B$15,'Категорія витрат'!$A$15,IF(H14='Категорія витрат'!$B$16,'Категорія витрат'!$A$16,IF(H14='Категорія витрат'!$B$17,'Категорія витрат'!$A$17,IF(H14='Категорія витрат'!$B$18,'Категорія витрат'!$A$18,IF(H14='Категорія витрат'!$B$19,'Категорія витрат'!$A$19,IF(H14='Категорія витрат'!$B$20,'Категорія витрат'!$A$20,IF(H14='Категорія витрат'!$B$21,'Категорія витрат'!$A$21,IF(H14='Категорія витрат'!$B$22,'Категорія витрат'!$A$22,IF(H14='Категорія витрат'!$B$23,'Категорія витрат'!$A$23,IF(H14='Категорія витрат'!$B$24,'Категорія витрат'!$A$24,IF(H14='Категорія витрат'!$B$25,'Категорія витрат'!$A$25,IF(H14='Категорія витрат'!$B$26,'Категорія витрат'!$A$26,IF(H14='Категорія витрат'!$B$27,'Категорія витрат'!$A$27,IF(H14='Категорія витрат'!$B$28,'Категорія витрат'!$A$28,IF(H14='Категорія витрат'!$B$29,'Категорія витрат'!$A$29,IF(H14='Категорія витрат'!$B$30,'Категорія витрат'!$A$30,IF(H14='Категорія витрат'!$B$31,'Категорія витрат'!$A$31,""))))))))))))))))))))))))))))))</f>
        <v/>
      </c>
      <c r="H14" s="571"/>
      <c r="I14" s="68"/>
      <c r="J14" s="70"/>
      <c r="K14" s="41">
        <f t="shared" si="0"/>
        <v>0</v>
      </c>
      <c r="L14" s="144"/>
      <c r="M14" s="74"/>
      <c r="N14" s="71">
        <f t="shared" si="1"/>
        <v>0</v>
      </c>
      <c r="O14" s="836">
        <f>IF(I14='Категорія витрат'!$G$2,ROUND(N14*0.22,2),IF(I14='Категорія витрат'!$G$4,ROUND(N14*0.22,2),IF(I14='Категорія витрат'!$G$5,ROUND(N14*0.22,2),IF(I14='Категорія витрат'!$G$3,ROUND(N14*0.0841,2),0))))</f>
        <v>0</v>
      </c>
      <c r="P14" s="828">
        <f t="shared" si="3"/>
        <v>0</v>
      </c>
      <c r="Q14" s="75"/>
      <c r="R14" s="75"/>
      <c r="S14" s="75"/>
      <c r="T14" s="75"/>
      <c r="U14" s="75"/>
      <c r="V14" s="75"/>
      <c r="W14" s="75"/>
      <c r="X14" s="75"/>
      <c r="Y14" s="75"/>
      <c r="Z14" s="75"/>
      <c r="AA14" s="75"/>
      <c r="AB14" s="75"/>
      <c r="AC14" s="11">
        <f t="shared" si="4"/>
        <v>0</v>
      </c>
      <c r="AD14" s="11">
        <f t="shared" si="5"/>
        <v>0</v>
      </c>
      <c r="AE14" s="11">
        <f t="shared" si="6"/>
        <v>0</v>
      </c>
      <c r="AF14" s="11">
        <f t="shared" si="7"/>
        <v>0</v>
      </c>
      <c r="AG14" s="11">
        <f t="shared" si="8"/>
        <v>0</v>
      </c>
      <c r="AH14" s="11">
        <f t="shared" si="9"/>
        <v>0</v>
      </c>
      <c r="AI14" s="11">
        <f t="shared" si="10"/>
        <v>0</v>
      </c>
      <c r="AJ14" s="11">
        <f t="shared" si="11"/>
        <v>0</v>
      </c>
      <c r="AK14" s="223"/>
      <c r="AL14" s="223"/>
      <c r="AM14" s="35"/>
    </row>
    <row r="15" spans="1:39">
      <c r="A15" s="20">
        <v>11</v>
      </c>
      <c r="B15" s="20" t="str">
        <f t="shared" si="2"/>
        <v/>
      </c>
      <c r="C15" s="208"/>
      <c r="D15" s="67"/>
      <c r="E15" s="148"/>
      <c r="F15" s="67"/>
      <c r="G15" s="425" t="str">
        <f>IF(H15='Категорія витрат'!$B$2,'Категорія витрат'!$A$2,IF(H15='Категорія витрат'!$B$3,'Категорія витрат'!$A$3,IF(H15='Категорія витрат'!$B$4,'Категорія витрат'!$A$4,IF(H15='Категорія витрат'!$B$5,'Категорія витрат'!$A$5,IF(H15='Категорія витрат'!$B$6,'Категорія витрат'!$A$6,IF(H15='Категорія витрат'!$B$7,'Категорія витрат'!$A$7,IF(H15='Категорія витрат'!$B$8,'Категорія витрат'!$A$8,IF(H15='Категорія витрат'!$B$9,'Категорія витрат'!$A$9,IF(H15='Категорія витрат'!$B$10,'Категорія витрат'!$A$10,IF(H15='Категорія витрат'!$B$11,'Категорія витрат'!$A$11,IF(H15='Категорія витрат'!$B$12,'Категорія витрат'!$A$12,IF(H15='Категорія витрат'!$B$13,'Категорія витрат'!$A$13,IF(H15='Категорія витрат'!$B$14,'Категорія витрат'!$A$14,IF(H15='Категорія витрат'!$B$15,'Категорія витрат'!$A$15,IF(H15='Категорія витрат'!$B$16,'Категорія витрат'!$A$16,IF(H15='Категорія витрат'!$B$17,'Категорія витрат'!$A$17,IF(H15='Категорія витрат'!$B$18,'Категорія витрат'!$A$18,IF(H15='Категорія витрат'!$B$19,'Категорія витрат'!$A$19,IF(H15='Категорія витрат'!$B$20,'Категорія витрат'!$A$20,IF(H15='Категорія витрат'!$B$21,'Категорія витрат'!$A$21,IF(H15='Категорія витрат'!$B$22,'Категорія витрат'!$A$22,IF(H15='Категорія витрат'!$B$23,'Категорія витрат'!$A$23,IF(H15='Категорія витрат'!$B$24,'Категорія витрат'!$A$24,IF(H15='Категорія витрат'!$B$25,'Категорія витрат'!$A$25,IF(H15='Категорія витрат'!$B$26,'Категорія витрат'!$A$26,IF(H15='Категорія витрат'!$B$27,'Категорія витрат'!$A$27,IF(H15='Категорія витрат'!$B$28,'Категорія витрат'!$A$28,IF(H15='Категорія витрат'!$B$29,'Категорія витрат'!$A$29,IF(H15='Категорія витрат'!$B$30,'Категорія витрат'!$A$30,IF(H15='Категорія витрат'!$B$31,'Категорія витрат'!$A$31,""))))))))))))))))))))))))))))))</f>
        <v/>
      </c>
      <c r="H15" s="571"/>
      <c r="I15" s="68"/>
      <c r="J15" s="70"/>
      <c r="K15" s="41">
        <f t="shared" si="0"/>
        <v>0</v>
      </c>
      <c r="L15" s="144"/>
      <c r="M15" s="74"/>
      <c r="N15" s="71">
        <f t="shared" si="1"/>
        <v>0</v>
      </c>
      <c r="O15" s="836">
        <f>IF(I15='Категорія витрат'!$G$2,ROUND(N15*0.22,2),IF(I15='Категорія витрат'!$G$4,ROUND(N15*0.22,2),IF(I15='Категорія витрат'!$G$5,ROUND(N15*0.22,2),IF(I15='Категорія витрат'!$G$3,ROUND(N15*0.0841,2),0))))</f>
        <v>0</v>
      </c>
      <c r="P15" s="828">
        <f t="shared" si="3"/>
        <v>0</v>
      </c>
      <c r="Q15" s="75"/>
      <c r="R15" s="75"/>
      <c r="S15" s="75"/>
      <c r="T15" s="75"/>
      <c r="U15" s="75"/>
      <c r="V15" s="75"/>
      <c r="W15" s="75"/>
      <c r="X15" s="75"/>
      <c r="Y15" s="75"/>
      <c r="Z15" s="75"/>
      <c r="AA15" s="75"/>
      <c r="AB15" s="75"/>
      <c r="AC15" s="11">
        <f t="shared" si="4"/>
        <v>0</v>
      </c>
      <c r="AD15" s="11">
        <f t="shared" si="5"/>
        <v>0</v>
      </c>
      <c r="AE15" s="11">
        <f t="shared" si="6"/>
        <v>0</v>
      </c>
      <c r="AF15" s="11">
        <f t="shared" si="7"/>
        <v>0</v>
      </c>
      <c r="AG15" s="11">
        <f t="shared" si="8"/>
        <v>0</v>
      </c>
      <c r="AH15" s="11">
        <f t="shared" si="9"/>
        <v>0</v>
      </c>
      <c r="AI15" s="11">
        <f t="shared" si="10"/>
        <v>0</v>
      </c>
      <c r="AJ15" s="11">
        <f t="shared" si="11"/>
        <v>0</v>
      </c>
      <c r="AK15" s="223"/>
      <c r="AL15" s="223"/>
      <c r="AM15" s="35"/>
    </row>
    <row r="16" spans="1:39">
      <c r="A16" s="20">
        <v>12</v>
      </c>
      <c r="B16" s="20" t="str">
        <f t="shared" si="2"/>
        <v/>
      </c>
      <c r="C16" s="208"/>
      <c r="D16" s="67"/>
      <c r="E16" s="148"/>
      <c r="F16" s="67"/>
      <c r="G16" s="425" t="str">
        <f>IF(H16='Категорія витрат'!$B$2,'Категорія витрат'!$A$2,IF(H16='Категорія витрат'!$B$3,'Категорія витрат'!$A$3,IF(H16='Категорія витрат'!$B$4,'Категорія витрат'!$A$4,IF(H16='Категорія витрат'!$B$5,'Категорія витрат'!$A$5,IF(H16='Категорія витрат'!$B$6,'Категорія витрат'!$A$6,IF(H16='Категорія витрат'!$B$7,'Категорія витрат'!$A$7,IF(H16='Категорія витрат'!$B$8,'Категорія витрат'!$A$8,IF(H16='Категорія витрат'!$B$9,'Категорія витрат'!$A$9,IF(H16='Категорія витрат'!$B$10,'Категорія витрат'!$A$10,IF(H16='Категорія витрат'!$B$11,'Категорія витрат'!$A$11,IF(H16='Категорія витрат'!$B$12,'Категорія витрат'!$A$12,IF(H16='Категорія витрат'!$B$13,'Категорія витрат'!$A$13,IF(H16='Категорія витрат'!$B$14,'Категорія витрат'!$A$14,IF(H16='Категорія витрат'!$B$15,'Категорія витрат'!$A$15,IF(H16='Категорія витрат'!$B$16,'Категорія витрат'!$A$16,IF(H16='Категорія витрат'!$B$17,'Категорія витрат'!$A$17,IF(H16='Категорія витрат'!$B$18,'Категорія витрат'!$A$18,IF(H16='Категорія витрат'!$B$19,'Категорія витрат'!$A$19,IF(H16='Категорія витрат'!$B$20,'Категорія витрат'!$A$20,IF(H16='Категорія витрат'!$B$21,'Категорія витрат'!$A$21,IF(H16='Категорія витрат'!$B$22,'Категорія витрат'!$A$22,IF(H16='Категорія витрат'!$B$23,'Категорія витрат'!$A$23,IF(H16='Категорія витрат'!$B$24,'Категорія витрат'!$A$24,IF(H16='Категорія витрат'!$B$25,'Категорія витрат'!$A$25,IF(H16='Категорія витрат'!$B$26,'Категорія витрат'!$A$26,IF(H16='Категорія витрат'!$B$27,'Категорія витрат'!$A$27,IF(H16='Категорія витрат'!$B$28,'Категорія витрат'!$A$28,IF(H16='Категорія витрат'!$B$29,'Категорія витрат'!$A$29,IF(H16='Категорія витрат'!$B$30,'Категорія витрат'!$A$30,IF(H16='Категорія витрат'!$B$31,'Категорія витрат'!$A$31,""))))))))))))))))))))))))))))))</f>
        <v/>
      </c>
      <c r="H16" s="571"/>
      <c r="I16" s="68"/>
      <c r="J16" s="70"/>
      <c r="K16" s="41">
        <f t="shared" si="0"/>
        <v>0</v>
      </c>
      <c r="L16" s="144"/>
      <c r="M16" s="74"/>
      <c r="N16" s="71">
        <f t="shared" si="1"/>
        <v>0</v>
      </c>
      <c r="O16" s="836">
        <f>IF(I16='Категорія витрат'!$G$2,ROUND(N16*0.22,2),IF(I16='Категорія витрат'!$G$4,ROUND(N16*0.22,2),IF(I16='Категорія витрат'!$G$5,ROUND(N16*0.22,2),IF(I16='Категорія витрат'!$G$3,ROUND(N16*0.0841,2),0))))</f>
        <v>0</v>
      </c>
      <c r="P16" s="828">
        <f t="shared" si="3"/>
        <v>0</v>
      </c>
      <c r="Q16" s="75"/>
      <c r="R16" s="75"/>
      <c r="S16" s="75"/>
      <c r="T16" s="75"/>
      <c r="U16" s="75"/>
      <c r="V16" s="75"/>
      <c r="W16" s="75"/>
      <c r="X16" s="75"/>
      <c r="Y16" s="75"/>
      <c r="Z16" s="75"/>
      <c r="AA16" s="75"/>
      <c r="AB16" s="75"/>
      <c r="AC16" s="11">
        <f t="shared" si="4"/>
        <v>0</v>
      </c>
      <c r="AD16" s="11">
        <f t="shared" si="5"/>
        <v>0</v>
      </c>
      <c r="AE16" s="11">
        <f t="shared" si="6"/>
        <v>0</v>
      </c>
      <c r="AF16" s="11">
        <f t="shared" si="7"/>
        <v>0</v>
      </c>
      <c r="AG16" s="11">
        <f t="shared" si="8"/>
        <v>0</v>
      </c>
      <c r="AH16" s="11">
        <f t="shared" si="9"/>
        <v>0</v>
      </c>
      <c r="AI16" s="11">
        <f t="shared" si="10"/>
        <v>0</v>
      </c>
      <c r="AJ16" s="11">
        <f t="shared" si="11"/>
        <v>0</v>
      </c>
      <c r="AK16" s="223"/>
      <c r="AL16" s="223"/>
      <c r="AM16" s="35"/>
    </row>
    <row r="17" spans="1:39">
      <c r="A17" s="20">
        <v>13</v>
      </c>
      <c r="B17" s="20" t="str">
        <f t="shared" si="2"/>
        <v/>
      </c>
      <c r="C17" s="208"/>
      <c r="D17" s="67"/>
      <c r="E17" s="148"/>
      <c r="F17" s="67"/>
      <c r="G17" s="425" t="str">
        <f>IF(H17='Категорія витрат'!$B$2,'Категорія витрат'!$A$2,IF(H17='Категорія витрат'!$B$3,'Категорія витрат'!$A$3,IF(H17='Категорія витрат'!$B$4,'Категорія витрат'!$A$4,IF(H17='Категорія витрат'!$B$5,'Категорія витрат'!$A$5,IF(H17='Категорія витрат'!$B$6,'Категорія витрат'!$A$6,IF(H17='Категорія витрат'!$B$7,'Категорія витрат'!$A$7,IF(H17='Категорія витрат'!$B$8,'Категорія витрат'!$A$8,IF(H17='Категорія витрат'!$B$9,'Категорія витрат'!$A$9,IF(H17='Категорія витрат'!$B$10,'Категорія витрат'!$A$10,IF(H17='Категорія витрат'!$B$11,'Категорія витрат'!$A$11,IF(H17='Категорія витрат'!$B$12,'Категорія витрат'!$A$12,IF(H17='Категорія витрат'!$B$13,'Категорія витрат'!$A$13,IF(H17='Категорія витрат'!$B$14,'Категорія витрат'!$A$14,IF(H17='Категорія витрат'!$B$15,'Категорія витрат'!$A$15,IF(H17='Категорія витрат'!$B$16,'Категорія витрат'!$A$16,IF(H17='Категорія витрат'!$B$17,'Категорія витрат'!$A$17,IF(H17='Категорія витрат'!$B$18,'Категорія витрат'!$A$18,IF(H17='Категорія витрат'!$B$19,'Категорія витрат'!$A$19,IF(H17='Категорія витрат'!$B$20,'Категорія витрат'!$A$20,IF(H17='Категорія витрат'!$B$21,'Категорія витрат'!$A$21,IF(H17='Категорія витрат'!$B$22,'Категорія витрат'!$A$22,IF(H17='Категорія витрат'!$B$23,'Категорія витрат'!$A$23,IF(H17='Категорія витрат'!$B$24,'Категорія витрат'!$A$24,IF(H17='Категорія витрат'!$B$25,'Категорія витрат'!$A$25,IF(H17='Категорія витрат'!$B$26,'Категорія витрат'!$A$26,IF(H17='Категорія витрат'!$B$27,'Категорія витрат'!$A$27,IF(H17='Категорія витрат'!$B$28,'Категорія витрат'!$A$28,IF(H17='Категорія витрат'!$B$29,'Категорія витрат'!$A$29,IF(H17='Категорія витрат'!$B$30,'Категорія витрат'!$A$30,IF(H17='Категорія витрат'!$B$31,'Категорія витрат'!$A$31,""))))))))))))))))))))))))))))))</f>
        <v/>
      </c>
      <c r="H17" s="571"/>
      <c r="I17" s="68"/>
      <c r="J17" s="70"/>
      <c r="K17" s="41">
        <f t="shared" si="0"/>
        <v>0</v>
      </c>
      <c r="L17" s="144"/>
      <c r="M17" s="74"/>
      <c r="N17" s="71">
        <f t="shared" si="1"/>
        <v>0</v>
      </c>
      <c r="O17" s="836">
        <f>IF(I17='Категорія витрат'!$G$2,ROUND(N17*0.22,2),IF(I17='Категорія витрат'!$G$4,ROUND(N17*0.22,2),IF(I17='Категорія витрат'!$G$5,ROUND(N17*0.22,2),IF(I17='Категорія витрат'!$G$3,ROUND(N17*0.0841,2),0))))</f>
        <v>0</v>
      </c>
      <c r="P17" s="828">
        <f t="shared" si="3"/>
        <v>0</v>
      </c>
      <c r="Q17" s="75"/>
      <c r="R17" s="75"/>
      <c r="S17" s="75"/>
      <c r="T17" s="75"/>
      <c r="U17" s="75"/>
      <c r="V17" s="75"/>
      <c r="W17" s="75"/>
      <c r="X17" s="75"/>
      <c r="Y17" s="75"/>
      <c r="Z17" s="75"/>
      <c r="AA17" s="75"/>
      <c r="AB17" s="75"/>
      <c r="AC17" s="11">
        <f t="shared" si="4"/>
        <v>0</v>
      </c>
      <c r="AD17" s="11">
        <f t="shared" si="5"/>
        <v>0</v>
      </c>
      <c r="AE17" s="11">
        <f t="shared" si="6"/>
        <v>0</v>
      </c>
      <c r="AF17" s="11">
        <f t="shared" si="7"/>
        <v>0</v>
      </c>
      <c r="AG17" s="11">
        <f t="shared" si="8"/>
        <v>0</v>
      </c>
      <c r="AH17" s="11">
        <f t="shared" si="9"/>
        <v>0</v>
      </c>
      <c r="AI17" s="11">
        <f t="shared" si="10"/>
        <v>0</v>
      </c>
      <c r="AJ17" s="11">
        <f t="shared" si="11"/>
        <v>0</v>
      </c>
      <c r="AK17" s="223"/>
      <c r="AL17" s="223"/>
      <c r="AM17" s="35"/>
    </row>
    <row r="18" spans="1:39">
      <c r="A18" s="20">
        <v>14</v>
      </c>
      <c r="B18" s="20" t="str">
        <f t="shared" si="2"/>
        <v/>
      </c>
      <c r="C18" s="208"/>
      <c r="D18" s="67"/>
      <c r="E18" s="148"/>
      <c r="F18" s="149"/>
      <c r="G18" s="425" t="str">
        <f>IF(H18='Категорія витрат'!$B$2,'Категорія витрат'!$A$2,IF(H18='Категорія витрат'!$B$3,'Категорія витрат'!$A$3,IF(H18='Категорія витрат'!$B$4,'Категорія витрат'!$A$4,IF(H18='Категорія витрат'!$B$5,'Категорія витрат'!$A$5,IF(H18='Категорія витрат'!$B$6,'Категорія витрат'!$A$6,IF(H18='Категорія витрат'!$B$7,'Категорія витрат'!$A$7,IF(H18='Категорія витрат'!$B$8,'Категорія витрат'!$A$8,IF(H18='Категорія витрат'!$B$9,'Категорія витрат'!$A$9,IF(H18='Категорія витрат'!$B$10,'Категорія витрат'!$A$10,IF(H18='Категорія витрат'!$B$11,'Категорія витрат'!$A$11,IF(H18='Категорія витрат'!$B$12,'Категорія витрат'!$A$12,IF(H18='Категорія витрат'!$B$13,'Категорія витрат'!$A$13,IF(H18='Категорія витрат'!$B$14,'Категорія витрат'!$A$14,IF(H18='Категорія витрат'!$B$15,'Категорія витрат'!$A$15,IF(H18='Категорія витрат'!$B$16,'Категорія витрат'!$A$16,IF(H18='Категорія витрат'!$B$17,'Категорія витрат'!$A$17,IF(H18='Категорія витрат'!$B$18,'Категорія витрат'!$A$18,IF(H18='Категорія витрат'!$B$19,'Категорія витрат'!$A$19,IF(H18='Категорія витрат'!$B$20,'Категорія витрат'!$A$20,IF(H18='Категорія витрат'!$B$21,'Категорія витрат'!$A$21,IF(H18='Категорія витрат'!$B$22,'Категорія витрат'!$A$22,IF(H18='Категорія витрат'!$B$23,'Категорія витрат'!$A$23,IF(H18='Категорія витрат'!$B$24,'Категорія витрат'!$A$24,IF(H18='Категорія витрат'!$B$25,'Категорія витрат'!$A$25,IF(H18='Категорія витрат'!$B$26,'Категорія витрат'!$A$26,IF(H18='Категорія витрат'!$B$27,'Категорія витрат'!$A$27,IF(H18='Категорія витрат'!$B$28,'Категорія витрат'!$A$28,IF(H18='Категорія витрат'!$B$29,'Категорія витрат'!$A$29,IF(H18='Категорія витрат'!$B$30,'Категорія витрат'!$A$30,IF(H18='Категорія витрат'!$B$31,'Категорія витрат'!$A$31,""))))))))))))))))))))))))))))))</f>
        <v/>
      </c>
      <c r="H18" s="571"/>
      <c r="I18" s="68"/>
      <c r="J18" s="70"/>
      <c r="K18" s="41">
        <f t="shared" si="0"/>
        <v>0</v>
      </c>
      <c r="L18" s="144"/>
      <c r="M18" s="74"/>
      <c r="N18" s="71">
        <f t="shared" si="1"/>
        <v>0</v>
      </c>
      <c r="O18" s="836">
        <f>IF(I18='Категорія витрат'!$G$2,ROUND(N18*0.22,2),IF(I18='Категорія витрат'!$G$4,ROUND(N18*0.22,2),IF(I18='Категорія витрат'!$G$5,ROUND(N18*0.22,2),IF(I18='Категорія витрат'!$G$3,ROUND(N18*0.0841,2),0))))</f>
        <v>0</v>
      </c>
      <c r="P18" s="828">
        <f t="shared" si="3"/>
        <v>0</v>
      </c>
      <c r="Q18" s="75"/>
      <c r="R18" s="75"/>
      <c r="S18" s="75"/>
      <c r="T18" s="75"/>
      <c r="U18" s="75"/>
      <c r="V18" s="75"/>
      <c r="W18" s="75"/>
      <c r="X18" s="75"/>
      <c r="Y18" s="75"/>
      <c r="Z18" s="75"/>
      <c r="AA18" s="75"/>
      <c r="AB18" s="75"/>
      <c r="AC18" s="11">
        <f t="shared" si="4"/>
        <v>0</v>
      </c>
      <c r="AD18" s="11">
        <f t="shared" si="5"/>
        <v>0</v>
      </c>
      <c r="AE18" s="11">
        <f t="shared" si="6"/>
        <v>0</v>
      </c>
      <c r="AF18" s="11">
        <f t="shared" si="7"/>
        <v>0</v>
      </c>
      <c r="AG18" s="11">
        <f t="shared" si="8"/>
        <v>0</v>
      </c>
      <c r="AH18" s="11">
        <f t="shared" si="9"/>
        <v>0</v>
      </c>
      <c r="AI18" s="11">
        <f t="shared" si="10"/>
        <v>0</v>
      </c>
      <c r="AJ18" s="11">
        <f t="shared" si="11"/>
        <v>0</v>
      </c>
      <c r="AK18" s="223"/>
      <c r="AL18" s="223"/>
      <c r="AM18" s="35"/>
    </row>
    <row r="19" spans="1:39">
      <c r="A19" s="20">
        <v>15</v>
      </c>
      <c r="B19" s="20" t="str">
        <f t="shared" si="2"/>
        <v/>
      </c>
      <c r="C19" s="208"/>
      <c r="D19" s="67"/>
      <c r="E19" s="148"/>
      <c r="F19" s="149"/>
      <c r="G19" s="425" t="str">
        <f>IF(H19='Категорія витрат'!$B$2,'Категорія витрат'!$A$2,IF(H19='Категорія витрат'!$B$3,'Категорія витрат'!$A$3,IF(H19='Категорія витрат'!$B$4,'Категорія витрат'!$A$4,IF(H19='Категорія витрат'!$B$5,'Категорія витрат'!$A$5,IF(H19='Категорія витрат'!$B$6,'Категорія витрат'!$A$6,IF(H19='Категорія витрат'!$B$7,'Категорія витрат'!$A$7,IF(H19='Категорія витрат'!$B$8,'Категорія витрат'!$A$8,IF(H19='Категорія витрат'!$B$9,'Категорія витрат'!$A$9,IF(H19='Категорія витрат'!$B$10,'Категорія витрат'!$A$10,IF(H19='Категорія витрат'!$B$11,'Категорія витрат'!$A$11,IF(H19='Категорія витрат'!$B$12,'Категорія витрат'!$A$12,IF(H19='Категорія витрат'!$B$13,'Категорія витрат'!$A$13,IF(H19='Категорія витрат'!$B$14,'Категорія витрат'!$A$14,IF(H19='Категорія витрат'!$B$15,'Категорія витрат'!$A$15,IF(H19='Категорія витрат'!$B$16,'Категорія витрат'!$A$16,IF(H19='Категорія витрат'!$B$17,'Категорія витрат'!$A$17,IF(H19='Категорія витрат'!$B$18,'Категорія витрат'!$A$18,IF(H19='Категорія витрат'!$B$19,'Категорія витрат'!$A$19,IF(H19='Категорія витрат'!$B$20,'Категорія витрат'!$A$20,IF(H19='Категорія витрат'!$B$21,'Категорія витрат'!$A$21,IF(H19='Категорія витрат'!$B$22,'Категорія витрат'!$A$22,IF(H19='Категорія витрат'!$B$23,'Категорія витрат'!$A$23,IF(H19='Категорія витрат'!$B$24,'Категорія витрат'!$A$24,IF(H19='Категорія витрат'!$B$25,'Категорія витрат'!$A$25,IF(H19='Категорія витрат'!$B$26,'Категорія витрат'!$A$26,IF(H19='Категорія витрат'!$B$27,'Категорія витрат'!$A$27,IF(H19='Категорія витрат'!$B$28,'Категорія витрат'!$A$28,IF(H19='Категорія витрат'!$B$29,'Категорія витрат'!$A$29,IF(H19='Категорія витрат'!$B$30,'Категорія витрат'!$A$30,IF(H19='Категорія витрат'!$B$31,'Категорія витрат'!$A$31,""))))))))))))))))))))))))))))))</f>
        <v/>
      </c>
      <c r="H19" s="571"/>
      <c r="I19" s="68"/>
      <c r="J19" s="70"/>
      <c r="K19" s="41">
        <f t="shared" si="0"/>
        <v>0</v>
      </c>
      <c r="L19" s="144"/>
      <c r="M19" s="74"/>
      <c r="N19" s="71">
        <f t="shared" si="1"/>
        <v>0</v>
      </c>
      <c r="O19" s="836">
        <f>IF(I19='Категорія витрат'!$G$2,ROUND(N19*0.22,2),IF(I19='Категорія витрат'!$G$4,ROUND(N19*0.22,2),IF(I19='Категорія витрат'!$G$5,ROUND(N19*0.22,2),IF(I19='Категорія витрат'!$G$3,ROUND(N19*0.0841,2),0))))</f>
        <v>0</v>
      </c>
      <c r="P19" s="828">
        <f t="shared" si="3"/>
        <v>0</v>
      </c>
      <c r="Q19" s="75"/>
      <c r="R19" s="75"/>
      <c r="S19" s="75"/>
      <c r="T19" s="75"/>
      <c r="U19" s="75"/>
      <c r="V19" s="75"/>
      <c r="W19" s="75"/>
      <c r="X19" s="75"/>
      <c r="Y19" s="75"/>
      <c r="Z19" s="75"/>
      <c r="AA19" s="75"/>
      <c r="AB19" s="75"/>
      <c r="AC19" s="11">
        <f t="shared" si="4"/>
        <v>0</v>
      </c>
      <c r="AD19" s="11">
        <f t="shared" si="5"/>
        <v>0</v>
      </c>
      <c r="AE19" s="11">
        <f t="shared" si="6"/>
        <v>0</v>
      </c>
      <c r="AF19" s="11">
        <f t="shared" si="7"/>
        <v>0</v>
      </c>
      <c r="AG19" s="11">
        <f t="shared" si="8"/>
        <v>0</v>
      </c>
      <c r="AH19" s="11">
        <f t="shared" si="9"/>
        <v>0</v>
      </c>
      <c r="AI19" s="11">
        <f t="shared" si="10"/>
        <v>0</v>
      </c>
      <c r="AJ19" s="11">
        <f t="shared" si="11"/>
        <v>0</v>
      </c>
      <c r="AK19" s="223"/>
      <c r="AL19" s="223"/>
      <c r="AM19" s="35"/>
    </row>
    <row r="20" spans="1:39">
      <c r="A20" s="20">
        <v>16</v>
      </c>
      <c r="B20" s="20" t="str">
        <f t="shared" si="2"/>
        <v/>
      </c>
      <c r="C20" s="208"/>
      <c r="D20" s="67"/>
      <c r="E20" s="148"/>
      <c r="F20" s="67"/>
      <c r="G20" s="425" t="str">
        <f>IF(H20='Категорія витрат'!$B$2,'Категорія витрат'!$A$2,IF(H20='Категорія витрат'!$B$3,'Категорія витрат'!$A$3,IF(H20='Категорія витрат'!$B$4,'Категорія витрат'!$A$4,IF(H20='Категорія витрат'!$B$5,'Категорія витрат'!$A$5,IF(H20='Категорія витрат'!$B$6,'Категорія витрат'!$A$6,IF(H20='Категорія витрат'!$B$7,'Категорія витрат'!$A$7,IF(H20='Категорія витрат'!$B$8,'Категорія витрат'!$A$8,IF(H20='Категорія витрат'!$B$9,'Категорія витрат'!$A$9,IF(H20='Категорія витрат'!$B$10,'Категорія витрат'!$A$10,IF(H20='Категорія витрат'!$B$11,'Категорія витрат'!$A$11,IF(H20='Категорія витрат'!$B$12,'Категорія витрат'!$A$12,IF(H20='Категорія витрат'!$B$13,'Категорія витрат'!$A$13,IF(H20='Категорія витрат'!$B$14,'Категорія витрат'!$A$14,IF(H20='Категорія витрат'!$B$15,'Категорія витрат'!$A$15,IF(H20='Категорія витрат'!$B$16,'Категорія витрат'!$A$16,IF(H20='Категорія витрат'!$B$17,'Категорія витрат'!$A$17,IF(H20='Категорія витрат'!$B$18,'Категорія витрат'!$A$18,IF(H20='Категорія витрат'!$B$19,'Категорія витрат'!$A$19,IF(H20='Категорія витрат'!$B$20,'Категорія витрат'!$A$20,IF(H20='Категорія витрат'!$B$21,'Категорія витрат'!$A$21,IF(H20='Категорія витрат'!$B$22,'Категорія витрат'!$A$22,IF(H20='Категорія витрат'!$B$23,'Категорія витрат'!$A$23,IF(H20='Категорія витрат'!$B$24,'Категорія витрат'!$A$24,IF(H20='Категорія витрат'!$B$25,'Категорія витрат'!$A$25,IF(H20='Категорія витрат'!$B$26,'Категорія витрат'!$A$26,IF(H20='Категорія витрат'!$B$27,'Категорія витрат'!$A$27,IF(H20='Категорія витрат'!$B$28,'Категорія витрат'!$A$28,IF(H20='Категорія витрат'!$B$29,'Категорія витрат'!$A$29,IF(H20='Категорія витрат'!$B$30,'Категорія витрат'!$A$30,IF(H20='Категорія витрат'!$B$31,'Категорія витрат'!$A$31,""))))))))))))))))))))))))))))))</f>
        <v/>
      </c>
      <c r="H20" s="571"/>
      <c r="I20" s="68"/>
      <c r="J20" s="70"/>
      <c r="K20" s="41">
        <f t="shared" si="0"/>
        <v>0</v>
      </c>
      <c r="L20" s="144"/>
      <c r="M20" s="74"/>
      <c r="N20" s="71">
        <f t="shared" si="1"/>
        <v>0</v>
      </c>
      <c r="O20" s="836">
        <f>IF(I20='Категорія витрат'!$G$2,ROUND(N20*0.22,2),IF(I20='Категорія витрат'!$G$4,ROUND(N20*0.22,2),IF(I20='Категорія витрат'!$G$5,ROUND(N20*0.22,2),IF(I20='Категорія витрат'!$G$3,ROUND(N20*0.0841,2),0))))</f>
        <v>0</v>
      </c>
      <c r="P20" s="828">
        <f t="shared" si="3"/>
        <v>0</v>
      </c>
      <c r="Q20" s="75"/>
      <c r="R20" s="75"/>
      <c r="S20" s="75"/>
      <c r="T20" s="75"/>
      <c r="U20" s="75"/>
      <c r="V20" s="75"/>
      <c r="W20" s="75"/>
      <c r="X20" s="75"/>
      <c r="Y20" s="75"/>
      <c r="Z20" s="75"/>
      <c r="AA20" s="75"/>
      <c r="AB20" s="75"/>
      <c r="AC20" s="11">
        <f t="shared" si="4"/>
        <v>0</v>
      </c>
      <c r="AD20" s="11">
        <f t="shared" si="5"/>
        <v>0</v>
      </c>
      <c r="AE20" s="11">
        <f t="shared" si="6"/>
        <v>0</v>
      </c>
      <c r="AF20" s="11">
        <f t="shared" si="7"/>
        <v>0</v>
      </c>
      <c r="AG20" s="11">
        <f t="shared" si="8"/>
        <v>0</v>
      </c>
      <c r="AH20" s="11">
        <f t="shared" si="9"/>
        <v>0</v>
      </c>
      <c r="AI20" s="11">
        <f t="shared" si="10"/>
        <v>0</v>
      </c>
      <c r="AJ20" s="11">
        <f t="shared" si="11"/>
        <v>0</v>
      </c>
      <c r="AK20" s="223"/>
      <c r="AL20" s="223"/>
      <c r="AM20" s="35"/>
    </row>
    <row r="21" spans="1:39" ht="12">
      <c r="A21" s="20">
        <v>17</v>
      </c>
      <c r="B21" s="20" t="str">
        <f t="shared" si="2"/>
        <v/>
      </c>
      <c r="C21" s="208"/>
      <c r="D21" s="67"/>
      <c r="E21" s="150"/>
      <c r="F21" s="149"/>
      <c r="G21" s="425" t="str">
        <f>IF(H21='Категорія витрат'!$B$2,'Категорія витрат'!$A$2,IF(H21='Категорія витрат'!$B$3,'Категорія витрат'!$A$3,IF(H21='Категорія витрат'!$B$4,'Категорія витрат'!$A$4,IF(H21='Категорія витрат'!$B$5,'Категорія витрат'!$A$5,IF(H21='Категорія витрат'!$B$6,'Категорія витрат'!$A$6,IF(H21='Категорія витрат'!$B$7,'Категорія витрат'!$A$7,IF(H21='Категорія витрат'!$B$8,'Категорія витрат'!$A$8,IF(H21='Категорія витрат'!$B$9,'Категорія витрат'!$A$9,IF(H21='Категорія витрат'!$B$10,'Категорія витрат'!$A$10,IF(H21='Категорія витрат'!$B$11,'Категорія витрат'!$A$11,IF(H21='Категорія витрат'!$B$12,'Категорія витрат'!$A$12,IF(H21='Категорія витрат'!$B$13,'Категорія витрат'!$A$13,IF(H21='Категорія витрат'!$B$14,'Категорія витрат'!$A$14,IF(H21='Категорія витрат'!$B$15,'Категорія витрат'!$A$15,IF(H21='Категорія витрат'!$B$16,'Категорія витрат'!$A$16,IF(H21='Категорія витрат'!$B$17,'Категорія витрат'!$A$17,IF(H21='Категорія витрат'!$B$18,'Категорія витрат'!$A$18,IF(H21='Категорія витрат'!$B$19,'Категорія витрат'!$A$19,IF(H21='Категорія витрат'!$B$20,'Категорія витрат'!$A$20,IF(H21='Категорія витрат'!$B$21,'Категорія витрат'!$A$21,IF(H21='Категорія витрат'!$B$22,'Категорія витрат'!$A$22,IF(H21='Категорія витрат'!$B$23,'Категорія витрат'!$A$23,IF(H21='Категорія витрат'!$B$24,'Категорія витрат'!$A$24,IF(H21='Категорія витрат'!$B$25,'Категорія витрат'!$A$25,IF(H21='Категорія витрат'!$B$26,'Категорія витрат'!$A$26,IF(H21='Категорія витрат'!$B$27,'Категорія витрат'!$A$27,IF(H21='Категорія витрат'!$B$28,'Категорія витрат'!$A$28,IF(H21='Категорія витрат'!$B$29,'Категорія витрат'!$A$29,IF(H21='Категорія витрат'!$B$30,'Категорія витрат'!$A$30,IF(H21='Категорія витрат'!$B$31,'Категорія витрат'!$A$31,""))))))))))))))))))))))))))))))</f>
        <v/>
      </c>
      <c r="H21" s="571"/>
      <c r="I21" s="68"/>
      <c r="J21" s="70"/>
      <c r="K21" s="41">
        <f t="shared" si="0"/>
        <v>0</v>
      </c>
      <c r="L21" s="144"/>
      <c r="M21" s="74"/>
      <c r="N21" s="71">
        <f t="shared" si="1"/>
        <v>0</v>
      </c>
      <c r="O21" s="836">
        <f>IF(I21='Категорія витрат'!$G$2,ROUND(N21*0.22,2),IF(I21='Категорія витрат'!$G$4,ROUND(N21*0.22,2),IF(I21='Категорія витрат'!$G$5,ROUND(N21*0.22,2),IF(I21='Категорія витрат'!$G$3,ROUND(N21*0.0841,2),0))))</f>
        <v>0</v>
      </c>
      <c r="P21" s="828">
        <f t="shared" si="3"/>
        <v>0</v>
      </c>
      <c r="Q21" s="75"/>
      <c r="R21" s="75"/>
      <c r="S21" s="75"/>
      <c r="T21" s="75"/>
      <c r="U21" s="75"/>
      <c r="V21" s="75"/>
      <c r="W21" s="75"/>
      <c r="X21" s="75"/>
      <c r="Y21" s="75"/>
      <c r="Z21" s="75"/>
      <c r="AA21" s="75"/>
      <c r="AB21" s="75"/>
      <c r="AC21" s="11">
        <f t="shared" si="4"/>
        <v>0</v>
      </c>
      <c r="AD21" s="11">
        <f t="shared" si="5"/>
        <v>0</v>
      </c>
      <c r="AE21" s="11">
        <f t="shared" si="6"/>
        <v>0</v>
      </c>
      <c r="AF21" s="11">
        <f t="shared" si="7"/>
        <v>0</v>
      </c>
      <c r="AG21" s="11">
        <f t="shared" si="8"/>
        <v>0</v>
      </c>
      <c r="AH21" s="11">
        <f t="shared" si="9"/>
        <v>0</v>
      </c>
      <c r="AI21" s="11">
        <f t="shared" si="10"/>
        <v>0</v>
      </c>
      <c r="AJ21" s="11">
        <f t="shared" si="11"/>
        <v>0</v>
      </c>
      <c r="AK21" s="223"/>
      <c r="AL21" s="223"/>
      <c r="AM21" s="35"/>
    </row>
    <row r="22" spans="1:39">
      <c r="A22" s="20">
        <v>18</v>
      </c>
      <c r="B22" s="20" t="str">
        <f t="shared" si="2"/>
        <v/>
      </c>
      <c r="C22" s="208"/>
      <c r="D22" s="66"/>
      <c r="E22" s="67"/>
      <c r="F22" s="67"/>
      <c r="G22" s="425" t="str">
        <f>IF(H22='Категорія витрат'!$B$2,'Категорія витрат'!$A$2,IF(H22='Категорія витрат'!$B$3,'Категорія витрат'!$A$3,IF(H22='Категорія витрат'!$B$4,'Категорія витрат'!$A$4,IF(H22='Категорія витрат'!$B$5,'Категорія витрат'!$A$5,IF(H22='Категорія витрат'!$B$6,'Категорія витрат'!$A$6,IF(H22='Категорія витрат'!$B$7,'Категорія витрат'!$A$7,IF(H22='Категорія витрат'!$B$8,'Категорія витрат'!$A$8,IF(H22='Категорія витрат'!$B$9,'Категорія витрат'!$A$9,IF(H22='Категорія витрат'!$B$10,'Категорія витрат'!$A$10,IF(H22='Категорія витрат'!$B$11,'Категорія витрат'!$A$11,IF(H22='Категорія витрат'!$B$12,'Категорія витрат'!$A$12,IF(H22='Категорія витрат'!$B$13,'Категорія витрат'!$A$13,IF(H22='Категорія витрат'!$B$14,'Категорія витрат'!$A$14,IF(H22='Категорія витрат'!$B$15,'Категорія витрат'!$A$15,IF(H22='Категорія витрат'!$B$16,'Категорія витрат'!$A$16,IF(H22='Категорія витрат'!$B$17,'Категорія витрат'!$A$17,IF(H22='Категорія витрат'!$B$18,'Категорія витрат'!$A$18,IF(H22='Категорія витрат'!$B$19,'Категорія витрат'!$A$19,IF(H22='Категорія витрат'!$B$20,'Категорія витрат'!$A$20,IF(H22='Категорія витрат'!$B$21,'Категорія витрат'!$A$21,IF(H22='Категорія витрат'!$B$22,'Категорія витрат'!$A$22,IF(H22='Категорія витрат'!$B$23,'Категорія витрат'!$A$23,IF(H22='Категорія витрат'!$B$24,'Категорія витрат'!$A$24,IF(H22='Категорія витрат'!$B$25,'Категорія витрат'!$A$25,IF(H22='Категорія витрат'!$B$26,'Категорія витрат'!$A$26,IF(H22='Категорія витрат'!$B$27,'Категорія витрат'!$A$27,IF(H22='Категорія витрат'!$B$28,'Категорія витрат'!$A$28,IF(H22='Категорія витрат'!$B$29,'Категорія витрат'!$A$29,IF(H22='Категорія витрат'!$B$30,'Категорія витрат'!$A$30,IF(H22='Категорія витрат'!$B$31,'Категорія витрат'!$A$31,""))))))))))))))))))))))))))))))</f>
        <v/>
      </c>
      <c r="H22" s="571"/>
      <c r="I22" s="68"/>
      <c r="J22" s="70"/>
      <c r="K22" s="41">
        <f t="shared" si="0"/>
        <v>0</v>
      </c>
      <c r="L22" s="72"/>
      <c r="M22" s="74"/>
      <c r="N22" s="71">
        <f t="shared" si="1"/>
        <v>0</v>
      </c>
      <c r="O22" s="836">
        <f>IF(I22='Категорія витрат'!$G$2,ROUND(N22*0.22,2),IF(I22='Категорія витрат'!$G$4,ROUND(N22*0.22,2),IF(I22='Категорія витрат'!$G$5,ROUND(N22*0.22,2),IF(I22='Категорія витрат'!$G$3,ROUND(N22*0.0841,2),0))))</f>
        <v>0</v>
      </c>
      <c r="P22" s="828">
        <f t="shared" si="3"/>
        <v>0</v>
      </c>
      <c r="Q22" s="75"/>
      <c r="R22" s="75"/>
      <c r="S22" s="75"/>
      <c r="T22" s="75"/>
      <c r="U22" s="75"/>
      <c r="V22" s="75"/>
      <c r="W22" s="75"/>
      <c r="X22" s="75"/>
      <c r="Y22" s="75"/>
      <c r="Z22" s="75"/>
      <c r="AA22" s="75"/>
      <c r="AB22" s="75"/>
      <c r="AC22" s="11">
        <f t="shared" si="4"/>
        <v>0</v>
      </c>
      <c r="AD22" s="11">
        <f t="shared" si="5"/>
        <v>0</v>
      </c>
      <c r="AE22" s="11">
        <f t="shared" si="6"/>
        <v>0</v>
      </c>
      <c r="AF22" s="11">
        <f t="shared" si="7"/>
        <v>0</v>
      </c>
      <c r="AG22" s="11">
        <f t="shared" si="8"/>
        <v>0</v>
      </c>
      <c r="AH22" s="11">
        <f t="shared" si="9"/>
        <v>0</v>
      </c>
      <c r="AI22" s="11">
        <f t="shared" si="10"/>
        <v>0</v>
      </c>
      <c r="AJ22" s="11">
        <f t="shared" si="11"/>
        <v>0</v>
      </c>
      <c r="AK22" s="223"/>
      <c r="AL22" s="223"/>
      <c r="AM22" s="35"/>
    </row>
    <row r="23" spans="1:39" ht="11.25">
      <c r="A23" s="20">
        <v>19</v>
      </c>
      <c r="B23" s="20" t="str">
        <f t="shared" si="2"/>
        <v/>
      </c>
      <c r="C23" s="208"/>
      <c r="D23" s="151"/>
      <c r="E23" s="67"/>
      <c r="F23" s="67"/>
      <c r="G23" s="425" t="str">
        <f>IF(H23='Категорія витрат'!$B$2,'Категорія витрат'!$A$2,IF(H23='Категорія витрат'!$B$3,'Категорія витрат'!$A$3,IF(H23='Категорія витрат'!$B$4,'Категорія витрат'!$A$4,IF(H23='Категорія витрат'!$B$5,'Категорія витрат'!$A$5,IF(H23='Категорія витрат'!$B$6,'Категорія витрат'!$A$6,IF(H23='Категорія витрат'!$B$7,'Категорія витрат'!$A$7,IF(H23='Категорія витрат'!$B$8,'Категорія витрат'!$A$8,IF(H23='Категорія витрат'!$B$9,'Категорія витрат'!$A$9,IF(H23='Категорія витрат'!$B$10,'Категорія витрат'!$A$10,IF(H23='Категорія витрат'!$B$11,'Категорія витрат'!$A$11,IF(H23='Категорія витрат'!$B$12,'Категорія витрат'!$A$12,IF(H23='Категорія витрат'!$B$13,'Категорія витрат'!$A$13,IF(H23='Категорія витрат'!$B$14,'Категорія витрат'!$A$14,IF(H23='Категорія витрат'!$B$15,'Категорія витрат'!$A$15,IF(H23='Категорія витрат'!$B$16,'Категорія витрат'!$A$16,IF(H23='Категорія витрат'!$B$17,'Категорія витрат'!$A$17,IF(H23='Категорія витрат'!$B$18,'Категорія витрат'!$A$18,IF(H23='Категорія витрат'!$B$19,'Категорія витрат'!$A$19,IF(H23='Категорія витрат'!$B$20,'Категорія витрат'!$A$20,IF(H23='Категорія витрат'!$B$21,'Категорія витрат'!$A$21,IF(H23='Категорія витрат'!$B$22,'Категорія витрат'!$A$22,IF(H23='Категорія витрат'!$B$23,'Категорія витрат'!$A$23,IF(H23='Категорія витрат'!$B$24,'Категорія витрат'!$A$24,IF(H23='Категорія витрат'!$B$25,'Категорія витрат'!$A$25,IF(H23='Категорія витрат'!$B$26,'Категорія витрат'!$A$26,IF(H23='Категорія витрат'!$B$27,'Категорія витрат'!$A$27,IF(H23='Категорія витрат'!$B$28,'Категорія витрат'!$A$28,IF(H23='Категорія витрат'!$B$29,'Категорія витрат'!$A$29,IF(H23='Категорія витрат'!$B$30,'Категорія витрат'!$A$30,IF(H23='Категорія витрат'!$B$31,'Категорія витрат'!$A$31,""))))))))))))))))))))))))))))))</f>
        <v/>
      </c>
      <c r="H23" s="571"/>
      <c r="I23" s="68"/>
      <c r="J23" s="70"/>
      <c r="K23" s="41">
        <f t="shared" si="0"/>
        <v>0</v>
      </c>
      <c r="L23" s="72"/>
      <c r="M23" s="74"/>
      <c r="N23" s="71">
        <f t="shared" si="1"/>
        <v>0</v>
      </c>
      <c r="O23" s="836">
        <f>IF(I23='Категорія витрат'!$G$2,ROUND(N23*0.22,2),IF(I23='Категорія витрат'!$G$4,ROUND(N23*0.22,2),IF(I23='Категорія витрат'!$G$5,ROUND(N23*0.22,2),IF(I23='Категорія витрат'!$G$3,ROUND(N23*0.0841,2),0))))</f>
        <v>0</v>
      </c>
      <c r="P23" s="828">
        <f t="shared" si="3"/>
        <v>0</v>
      </c>
      <c r="Q23" s="75"/>
      <c r="R23" s="75"/>
      <c r="S23" s="75"/>
      <c r="T23" s="75"/>
      <c r="U23" s="75"/>
      <c r="V23" s="75"/>
      <c r="W23" s="75"/>
      <c r="X23" s="75"/>
      <c r="Y23" s="75"/>
      <c r="Z23" s="75"/>
      <c r="AA23" s="75"/>
      <c r="AB23" s="75"/>
      <c r="AC23" s="11">
        <f t="shared" si="4"/>
        <v>0</v>
      </c>
      <c r="AD23" s="11">
        <f t="shared" si="5"/>
        <v>0</v>
      </c>
      <c r="AE23" s="11">
        <f t="shared" si="6"/>
        <v>0</v>
      </c>
      <c r="AF23" s="11">
        <f t="shared" si="7"/>
        <v>0</v>
      </c>
      <c r="AG23" s="11">
        <f t="shared" si="8"/>
        <v>0</v>
      </c>
      <c r="AH23" s="11">
        <f t="shared" si="9"/>
        <v>0</v>
      </c>
      <c r="AI23" s="11">
        <f t="shared" si="10"/>
        <v>0</v>
      </c>
      <c r="AJ23" s="11">
        <f t="shared" si="11"/>
        <v>0</v>
      </c>
      <c r="AK23" s="223"/>
      <c r="AL23" s="223"/>
      <c r="AM23" s="35"/>
    </row>
    <row r="24" spans="1:39" ht="11.25">
      <c r="A24" s="20">
        <v>20</v>
      </c>
      <c r="B24" s="20" t="str">
        <f t="shared" si="2"/>
        <v/>
      </c>
      <c r="C24" s="208"/>
      <c r="D24" s="151"/>
      <c r="E24" s="67"/>
      <c r="F24" s="149"/>
      <c r="G24" s="425" t="str">
        <f>IF(H24='Категорія витрат'!$B$2,'Категорія витрат'!$A$2,IF(H24='Категорія витрат'!$B$3,'Категорія витрат'!$A$3,IF(H24='Категорія витрат'!$B$4,'Категорія витрат'!$A$4,IF(H24='Категорія витрат'!$B$5,'Категорія витрат'!$A$5,IF(H24='Категорія витрат'!$B$6,'Категорія витрат'!$A$6,IF(H24='Категорія витрат'!$B$7,'Категорія витрат'!$A$7,IF(H24='Категорія витрат'!$B$8,'Категорія витрат'!$A$8,IF(H24='Категорія витрат'!$B$9,'Категорія витрат'!$A$9,IF(H24='Категорія витрат'!$B$10,'Категорія витрат'!$A$10,IF(H24='Категорія витрат'!$B$11,'Категорія витрат'!$A$11,IF(H24='Категорія витрат'!$B$12,'Категорія витрат'!$A$12,IF(H24='Категорія витрат'!$B$13,'Категорія витрат'!$A$13,IF(H24='Категорія витрат'!$B$14,'Категорія витрат'!$A$14,IF(H24='Категорія витрат'!$B$15,'Категорія витрат'!$A$15,IF(H24='Категорія витрат'!$B$16,'Категорія витрат'!$A$16,IF(H24='Категорія витрат'!$B$17,'Категорія витрат'!$A$17,IF(H24='Категорія витрат'!$B$18,'Категорія витрат'!$A$18,IF(H24='Категорія витрат'!$B$19,'Категорія витрат'!$A$19,IF(H24='Категорія витрат'!$B$20,'Категорія витрат'!$A$20,IF(H24='Категорія витрат'!$B$21,'Категорія витрат'!$A$21,IF(H24='Категорія витрат'!$B$22,'Категорія витрат'!$A$22,IF(H24='Категорія витрат'!$B$23,'Категорія витрат'!$A$23,IF(H24='Категорія витрат'!$B$24,'Категорія витрат'!$A$24,IF(H24='Категорія витрат'!$B$25,'Категорія витрат'!$A$25,IF(H24='Категорія витрат'!$B$26,'Категорія витрат'!$A$26,IF(H24='Категорія витрат'!$B$27,'Категорія витрат'!$A$27,IF(H24='Категорія витрат'!$B$28,'Категорія витрат'!$A$28,IF(H24='Категорія витрат'!$B$29,'Категорія витрат'!$A$29,IF(H24='Категорія витрат'!$B$30,'Категорія витрат'!$A$30,IF(H24='Категорія витрат'!$B$31,'Категорія витрат'!$A$31,""))))))))))))))))))))))))))))))</f>
        <v/>
      </c>
      <c r="H24" s="571"/>
      <c r="I24" s="68"/>
      <c r="J24" s="70"/>
      <c r="K24" s="41">
        <f t="shared" si="0"/>
        <v>0</v>
      </c>
      <c r="L24" s="144"/>
      <c r="M24" s="74"/>
      <c r="N24" s="71">
        <f t="shared" si="1"/>
        <v>0</v>
      </c>
      <c r="O24" s="836">
        <f>IF(I24='Категорія витрат'!$G$2,ROUND(N24*0.22,2),IF(I24='Категорія витрат'!$G$4,ROUND(N24*0.22,2),IF(I24='Категорія витрат'!$G$5,ROUND(N24*0.22,2),IF(I24='Категорія витрат'!$G$3,ROUND(N24*0.0841,2),0))))</f>
        <v>0</v>
      </c>
      <c r="P24" s="828">
        <f t="shared" si="3"/>
        <v>0</v>
      </c>
      <c r="Q24" s="75"/>
      <c r="R24" s="75"/>
      <c r="S24" s="75"/>
      <c r="T24" s="75"/>
      <c r="U24" s="75"/>
      <c r="V24" s="75"/>
      <c r="W24" s="75"/>
      <c r="X24" s="75"/>
      <c r="Y24" s="75"/>
      <c r="Z24" s="75"/>
      <c r="AA24" s="75"/>
      <c r="AB24" s="75"/>
      <c r="AC24" s="11">
        <f t="shared" si="4"/>
        <v>0</v>
      </c>
      <c r="AD24" s="11">
        <f t="shared" si="5"/>
        <v>0</v>
      </c>
      <c r="AE24" s="11">
        <f t="shared" si="6"/>
        <v>0</v>
      </c>
      <c r="AF24" s="11">
        <f t="shared" si="7"/>
        <v>0</v>
      </c>
      <c r="AG24" s="11">
        <f t="shared" si="8"/>
        <v>0</v>
      </c>
      <c r="AH24" s="11">
        <f t="shared" si="9"/>
        <v>0</v>
      </c>
      <c r="AI24" s="11">
        <f t="shared" si="10"/>
        <v>0</v>
      </c>
      <c r="AJ24" s="11">
        <f t="shared" si="11"/>
        <v>0</v>
      </c>
      <c r="AK24" s="223"/>
      <c r="AL24" s="223"/>
      <c r="AM24" s="35"/>
    </row>
    <row r="25" spans="1:39" ht="11.25">
      <c r="A25" s="20">
        <v>21</v>
      </c>
      <c r="B25" s="20" t="str">
        <f t="shared" si="2"/>
        <v/>
      </c>
      <c r="C25" s="208"/>
      <c r="D25" s="151"/>
      <c r="E25" s="67"/>
      <c r="F25" s="67"/>
      <c r="G25" s="425" t="str">
        <f>IF(H25='Категорія витрат'!$B$2,'Категорія витрат'!$A$2,IF(H25='Категорія витрат'!$B$3,'Категорія витрат'!$A$3,IF(H25='Категорія витрат'!$B$4,'Категорія витрат'!$A$4,IF(H25='Категорія витрат'!$B$5,'Категорія витрат'!$A$5,IF(H25='Категорія витрат'!$B$6,'Категорія витрат'!$A$6,IF(H25='Категорія витрат'!$B$7,'Категорія витрат'!$A$7,IF(H25='Категорія витрат'!$B$8,'Категорія витрат'!$A$8,IF(H25='Категорія витрат'!$B$9,'Категорія витрат'!$A$9,IF(H25='Категорія витрат'!$B$10,'Категорія витрат'!$A$10,IF(H25='Категорія витрат'!$B$11,'Категорія витрат'!$A$11,IF(H25='Категорія витрат'!$B$12,'Категорія витрат'!$A$12,IF(H25='Категорія витрат'!$B$13,'Категорія витрат'!$A$13,IF(H25='Категорія витрат'!$B$14,'Категорія витрат'!$A$14,IF(H25='Категорія витрат'!$B$15,'Категорія витрат'!$A$15,IF(H25='Категорія витрат'!$B$16,'Категорія витрат'!$A$16,IF(H25='Категорія витрат'!$B$17,'Категорія витрат'!$A$17,IF(H25='Категорія витрат'!$B$18,'Категорія витрат'!$A$18,IF(H25='Категорія витрат'!$B$19,'Категорія витрат'!$A$19,IF(H25='Категорія витрат'!$B$20,'Категорія витрат'!$A$20,IF(H25='Категорія витрат'!$B$21,'Категорія витрат'!$A$21,IF(H25='Категорія витрат'!$B$22,'Категорія витрат'!$A$22,IF(H25='Категорія витрат'!$B$23,'Категорія витрат'!$A$23,IF(H25='Категорія витрат'!$B$24,'Категорія витрат'!$A$24,IF(H25='Категорія витрат'!$B$25,'Категорія витрат'!$A$25,IF(H25='Категорія витрат'!$B$26,'Категорія витрат'!$A$26,IF(H25='Категорія витрат'!$B$27,'Категорія витрат'!$A$27,IF(H25='Категорія витрат'!$B$28,'Категорія витрат'!$A$28,IF(H25='Категорія витрат'!$B$29,'Категорія витрат'!$A$29,IF(H25='Категорія витрат'!$B$30,'Категорія витрат'!$A$30,IF(H25='Категорія витрат'!$B$31,'Категорія витрат'!$A$31,""))))))))))))))))))))))))))))))</f>
        <v/>
      </c>
      <c r="H25" s="571"/>
      <c r="I25" s="68"/>
      <c r="J25" s="70"/>
      <c r="K25" s="41">
        <f t="shared" si="0"/>
        <v>0</v>
      </c>
      <c r="L25" s="144"/>
      <c r="M25" s="74"/>
      <c r="N25" s="71">
        <f t="shared" si="1"/>
        <v>0</v>
      </c>
      <c r="O25" s="836">
        <f>IF(I25='Категорія витрат'!$G$2,ROUND(N25*0.22,2),IF(I25='Категорія витрат'!$G$4,ROUND(N25*0.22,2),IF(I25='Категорія витрат'!$G$5,ROUND(N25*0.22,2),IF(I25='Категорія витрат'!$G$3,ROUND(N25*0.0841,2),0))))</f>
        <v>0</v>
      </c>
      <c r="P25" s="828">
        <f t="shared" si="3"/>
        <v>0</v>
      </c>
      <c r="Q25" s="75"/>
      <c r="R25" s="75"/>
      <c r="S25" s="75"/>
      <c r="T25" s="75"/>
      <c r="U25" s="75"/>
      <c r="V25" s="75"/>
      <c r="W25" s="75"/>
      <c r="X25" s="75"/>
      <c r="Y25" s="75"/>
      <c r="Z25" s="75"/>
      <c r="AA25" s="75"/>
      <c r="AB25" s="75"/>
      <c r="AC25" s="11">
        <f t="shared" si="4"/>
        <v>0</v>
      </c>
      <c r="AD25" s="11">
        <f t="shared" si="5"/>
        <v>0</v>
      </c>
      <c r="AE25" s="11">
        <f t="shared" si="6"/>
        <v>0</v>
      </c>
      <c r="AF25" s="11">
        <f t="shared" si="7"/>
        <v>0</v>
      </c>
      <c r="AG25" s="11">
        <f t="shared" si="8"/>
        <v>0</v>
      </c>
      <c r="AH25" s="11">
        <f t="shared" si="9"/>
        <v>0</v>
      </c>
      <c r="AI25" s="11">
        <f t="shared" si="10"/>
        <v>0</v>
      </c>
      <c r="AJ25" s="11">
        <f t="shared" si="11"/>
        <v>0</v>
      </c>
      <c r="AK25" s="223"/>
      <c r="AL25" s="223"/>
      <c r="AM25" s="35"/>
    </row>
    <row r="26" spans="1:39">
      <c r="A26" s="20">
        <v>22</v>
      </c>
      <c r="B26" s="20" t="str">
        <f t="shared" si="2"/>
        <v/>
      </c>
      <c r="C26" s="208"/>
      <c r="D26" s="67"/>
      <c r="E26" s="67"/>
      <c r="F26" s="67"/>
      <c r="G26" s="425" t="str">
        <f>IF(H26='Категорія витрат'!$B$2,'Категорія витрат'!$A$2,IF(H26='Категорія витрат'!$B$3,'Категорія витрат'!$A$3,IF(H26='Категорія витрат'!$B$4,'Категорія витрат'!$A$4,IF(H26='Категорія витрат'!$B$5,'Категорія витрат'!$A$5,IF(H26='Категорія витрат'!$B$6,'Категорія витрат'!$A$6,IF(H26='Категорія витрат'!$B$7,'Категорія витрат'!$A$7,IF(H26='Категорія витрат'!$B$8,'Категорія витрат'!$A$8,IF(H26='Категорія витрат'!$B$9,'Категорія витрат'!$A$9,IF(H26='Категорія витрат'!$B$10,'Категорія витрат'!$A$10,IF(H26='Категорія витрат'!$B$11,'Категорія витрат'!$A$11,IF(H26='Категорія витрат'!$B$12,'Категорія витрат'!$A$12,IF(H26='Категорія витрат'!$B$13,'Категорія витрат'!$A$13,IF(H26='Категорія витрат'!$B$14,'Категорія витрат'!$A$14,IF(H26='Категорія витрат'!$B$15,'Категорія витрат'!$A$15,IF(H26='Категорія витрат'!$B$16,'Категорія витрат'!$A$16,IF(H26='Категорія витрат'!$B$17,'Категорія витрат'!$A$17,IF(H26='Категорія витрат'!$B$18,'Категорія витрат'!$A$18,IF(H26='Категорія витрат'!$B$19,'Категорія витрат'!$A$19,IF(H26='Категорія витрат'!$B$20,'Категорія витрат'!$A$20,IF(H26='Категорія витрат'!$B$21,'Категорія витрат'!$A$21,IF(H26='Категорія витрат'!$B$22,'Категорія витрат'!$A$22,IF(H26='Категорія витрат'!$B$23,'Категорія витрат'!$A$23,IF(H26='Категорія витрат'!$B$24,'Категорія витрат'!$A$24,IF(H26='Категорія витрат'!$B$25,'Категорія витрат'!$A$25,IF(H26='Категорія витрат'!$B$26,'Категорія витрат'!$A$26,IF(H26='Категорія витрат'!$B$27,'Категорія витрат'!$A$27,IF(H26='Категорія витрат'!$B$28,'Категорія витрат'!$A$28,IF(H26='Категорія витрат'!$B$29,'Категорія витрат'!$A$29,IF(H26='Категорія витрат'!$B$30,'Категорія витрат'!$A$30,IF(H26='Категорія витрат'!$B$31,'Категорія витрат'!$A$31,""))))))))))))))))))))))))))))))</f>
        <v/>
      </c>
      <c r="H26" s="571"/>
      <c r="I26" s="68"/>
      <c r="J26" s="70"/>
      <c r="K26" s="41">
        <f t="shared" si="0"/>
        <v>0</v>
      </c>
      <c r="L26" s="144"/>
      <c r="M26" s="74"/>
      <c r="N26" s="71">
        <f t="shared" si="1"/>
        <v>0</v>
      </c>
      <c r="O26" s="836">
        <f>IF(I26='Категорія витрат'!$G$2,ROUND(N26*0.22,2),IF(I26='Категорія витрат'!$G$4,ROUND(N26*0.22,2),IF(I26='Категорія витрат'!$G$5,ROUND(N26*0.22,2),IF(I26='Категорія витрат'!$G$3,ROUND(N26*0.0841,2),0))))</f>
        <v>0</v>
      </c>
      <c r="P26" s="828">
        <f t="shared" si="3"/>
        <v>0</v>
      </c>
      <c r="Q26" s="75"/>
      <c r="R26" s="75"/>
      <c r="S26" s="75"/>
      <c r="T26" s="75"/>
      <c r="U26" s="75"/>
      <c r="V26" s="75"/>
      <c r="W26" s="75"/>
      <c r="X26" s="75"/>
      <c r="Y26" s="75"/>
      <c r="Z26" s="75"/>
      <c r="AA26" s="75"/>
      <c r="AB26" s="75"/>
      <c r="AC26" s="11">
        <f t="shared" si="4"/>
        <v>0</v>
      </c>
      <c r="AD26" s="11">
        <f t="shared" si="5"/>
        <v>0</v>
      </c>
      <c r="AE26" s="11">
        <f t="shared" si="6"/>
        <v>0</v>
      </c>
      <c r="AF26" s="11">
        <f t="shared" si="7"/>
        <v>0</v>
      </c>
      <c r="AG26" s="11">
        <f t="shared" si="8"/>
        <v>0</v>
      </c>
      <c r="AH26" s="11">
        <f t="shared" si="9"/>
        <v>0</v>
      </c>
      <c r="AI26" s="11">
        <f t="shared" si="10"/>
        <v>0</v>
      </c>
      <c r="AJ26" s="11">
        <f t="shared" si="11"/>
        <v>0</v>
      </c>
      <c r="AK26" s="223"/>
      <c r="AL26" s="223"/>
      <c r="AM26" s="35"/>
    </row>
    <row r="27" spans="1:39">
      <c r="A27" s="20">
        <v>23</v>
      </c>
      <c r="B27" s="20" t="str">
        <f t="shared" si="2"/>
        <v/>
      </c>
      <c r="C27" s="208"/>
      <c r="D27" s="67"/>
      <c r="E27" s="67"/>
      <c r="F27" s="67"/>
      <c r="G27" s="425" t="str">
        <f>IF(H27='Категорія витрат'!$B$2,'Категорія витрат'!$A$2,IF(H27='Категорія витрат'!$B$3,'Категорія витрат'!$A$3,IF(H27='Категорія витрат'!$B$4,'Категорія витрат'!$A$4,IF(H27='Категорія витрат'!$B$5,'Категорія витрат'!$A$5,IF(H27='Категорія витрат'!$B$6,'Категорія витрат'!$A$6,IF(H27='Категорія витрат'!$B$7,'Категорія витрат'!$A$7,IF(H27='Категорія витрат'!$B$8,'Категорія витрат'!$A$8,IF(H27='Категорія витрат'!$B$9,'Категорія витрат'!$A$9,IF(H27='Категорія витрат'!$B$10,'Категорія витрат'!$A$10,IF(H27='Категорія витрат'!$B$11,'Категорія витрат'!$A$11,IF(H27='Категорія витрат'!$B$12,'Категорія витрат'!$A$12,IF(H27='Категорія витрат'!$B$13,'Категорія витрат'!$A$13,IF(H27='Категорія витрат'!$B$14,'Категорія витрат'!$A$14,IF(H27='Категорія витрат'!$B$15,'Категорія витрат'!$A$15,IF(H27='Категорія витрат'!$B$16,'Категорія витрат'!$A$16,IF(H27='Категорія витрат'!$B$17,'Категорія витрат'!$A$17,IF(H27='Категорія витрат'!$B$18,'Категорія витрат'!$A$18,IF(H27='Категорія витрат'!$B$19,'Категорія витрат'!$A$19,IF(H27='Категорія витрат'!$B$20,'Категорія витрат'!$A$20,IF(H27='Категорія витрат'!$B$21,'Категорія витрат'!$A$21,IF(H27='Категорія витрат'!$B$22,'Категорія витрат'!$A$22,IF(H27='Категорія витрат'!$B$23,'Категорія витрат'!$A$23,IF(H27='Категорія витрат'!$B$24,'Категорія витрат'!$A$24,IF(H27='Категорія витрат'!$B$25,'Категорія витрат'!$A$25,IF(H27='Категорія витрат'!$B$26,'Категорія витрат'!$A$26,IF(H27='Категорія витрат'!$B$27,'Категорія витрат'!$A$27,IF(H27='Категорія витрат'!$B$28,'Категорія витрат'!$A$28,IF(H27='Категорія витрат'!$B$29,'Категорія витрат'!$A$29,IF(H27='Категорія витрат'!$B$30,'Категорія витрат'!$A$30,IF(H27='Категорія витрат'!$B$31,'Категорія витрат'!$A$31,""))))))))))))))))))))))))))))))</f>
        <v/>
      </c>
      <c r="H27" s="571"/>
      <c r="I27" s="68"/>
      <c r="J27" s="70"/>
      <c r="K27" s="41">
        <f t="shared" si="0"/>
        <v>0</v>
      </c>
      <c r="L27" s="144"/>
      <c r="M27" s="74"/>
      <c r="N27" s="71">
        <f t="shared" si="1"/>
        <v>0</v>
      </c>
      <c r="O27" s="836">
        <f>IF(I27='Категорія витрат'!$G$2,ROUND(N27*0.22,2),IF(I27='Категорія витрат'!$G$4,ROUND(N27*0.22,2),IF(I27='Категорія витрат'!$G$5,ROUND(N27*0.22,2),IF(I27='Категорія витрат'!$G$3,ROUND(N27*0.0841,2),0))))</f>
        <v>0</v>
      </c>
      <c r="P27" s="828">
        <f t="shared" si="3"/>
        <v>0</v>
      </c>
      <c r="Q27" s="75"/>
      <c r="R27" s="75"/>
      <c r="S27" s="75"/>
      <c r="T27" s="75"/>
      <c r="U27" s="75"/>
      <c r="V27" s="75"/>
      <c r="W27" s="75"/>
      <c r="X27" s="75"/>
      <c r="Y27" s="75"/>
      <c r="Z27" s="75"/>
      <c r="AA27" s="75"/>
      <c r="AB27" s="75"/>
      <c r="AC27" s="11">
        <f t="shared" si="4"/>
        <v>0</v>
      </c>
      <c r="AD27" s="11">
        <f t="shared" si="5"/>
        <v>0</v>
      </c>
      <c r="AE27" s="11">
        <f t="shared" si="6"/>
        <v>0</v>
      </c>
      <c r="AF27" s="11">
        <f t="shared" si="7"/>
        <v>0</v>
      </c>
      <c r="AG27" s="11">
        <f t="shared" si="8"/>
        <v>0</v>
      </c>
      <c r="AH27" s="11">
        <f t="shared" si="9"/>
        <v>0</v>
      </c>
      <c r="AI27" s="11">
        <f t="shared" si="10"/>
        <v>0</v>
      </c>
      <c r="AJ27" s="11">
        <f t="shared" si="11"/>
        <v>0</v>
      </c>
      <c r="AK27" s="223"/>
      <c r="AL27" s="223"/>
      <c r="AM27" s="35"/>
    </row>
    <row r="28" spans="1:39">
      <c r="A28" s="20">
        <v>24</v>
      </c>
      <c r="B28" s="20" t="str">
        <f t="shared" si="2"/>
        <v/>
      </c>
      <c r="C28" s="208"/>
      <c r="D28" s="67"/>
      <c r="E28" s="67"/>
      <c r="F28" s="67"/>
      <c r="G28" s="425" t="str">
        <f>IF(H28='Категорія витрат'!$B$2,'Категорія витрат'!$A$2,IF(H28='Категорія витрат'!$B$3,'Категорія витрат'!$A$3,IF(H28='Категорія витрат'!$B$4,'Категорія витрат'!$A$4,IF(H28='Категорія витрат'!$B$5,'Категорія витрат'!$A$5,IF(H28='Категорія витрат'!$B$6,'Категорія витрат'!$A$6,IF(H28='Категорія витрат'!$B$7,'Категорія витрат'!$A$7,IF(H28='Категорія витрат'!$B$8,'Категорія витрат'!$A$8,IF(H28='Категорія витрат'!$B$9,'Категорія витрат'!$A$9,IF(H28='Категорія витрат'!$B$10,'Категорія витрат'!$A$10,IF(H28='Категорія витрат'!$B$11,'Категорія витрат'!$A$11,IF(H28='Категорія витрат'!$B$12,'Категорія витрат'!$A$12,IF(H28='Категорія витрат'!$B$13,'Категорія витрат'!$A$13,IF(H28='Категорія витрат'!$B$14,'Категорія витрат'!$A$14,IF(H28='Категорія витрат'!$B$15,'Категорія витрат'!$A$15,IF(H28='Категорія витрат'!$B$16,'Категорія витрат'!$A$16,IF(H28='Категорія витрат'!$B$17,'Категорія витрат'!$A$17,IF(H28='Категорія витрат'!$B$18,'Категорія витрат'!$A$18,IF(H28='Категорія витрат'!$B$19,'Категорія витрат'!$A$19,IF(H28='Категорія витрат'!$B$20,'Категорія витрат'!$A$20,IF(H28='Категорія витрат'!$B$21,'Категорія витрат'!$A$21,IF(H28='Категорія витрат'!$B$22,'Категорія витрат'!$A$22,IF(H28='Категорія витрат'!$B$23,'Категорія витрат'!$A$23,IF(H28='Категорія витрат'!$B$24,'Категорія витрат'!$A$24,IF(H28='Категорія витрат'!$B$25,'Категорія витрат'!$A$25,IF(H28='Категорія витрат'!$B$26,'Категорія витрат'!$A$26,IF(H28='Категорія витрат'!$B$27,'Категорія витрат'!$A$27,IF(H28='Категорія витрат'!$B$28,'Категорія витрат'!$A$28,IF(H28='Категорія витрат'!$B$29,'Категорія витрат'!$A$29,IF(H28='Категорія витрат'!$B$30,'Категорія витрат'!$A$30,IF(H28='Категорія витрат'!$B$31,'Категорія витрат'!$A$31,""))))))))))))))))))))))))))))))</f>
        <v/>
      </c>
      <c r="H28" s="571"/>
      <c r="I28" s="68"/>
      <c r="J28" s="67"/>
      <c r="K28" s="41">
        <f t="shared" si="0"/>
        <v>0</v>
      </c>
      <c r="L28" s="144"/>
      <c r="M28" s="74"/>
      <c r="N28" s="71">
        <f t="shared" si="1"/>
        <v>0</v>
      </c>
      <c r="O28" s="836">
        <f>IF(I28='Категорія витрат'!$G$2,ROUND(N28*0.22,2),IF(I28='Категорія витрат'!$G$4,ROUND(N28*0.22,2),IF(I28='Категорія витрат'!$G$5,ROUND(N28*0.22,2),IF(I28='Категорія витрат'!$G$3,ROUND(N28*0.0841,2),0))))</f>
        <v>0</v>
      </c>
      <c r="P28" s="828">
        <f t="shared" si="3"/>
        <v>0</v>
      </c>
      <c r="Q28" s="75"/>
      <c r="R28" s="75"/>
      <c r="S28" s="75"/>
      <c r="T28" s="75"/>
      <c r="U28" s="75"/>
      <c r="V28" s="75"/>
      <c r="W28" s="75"/>
      <c r="X28" s="75"/>
      <c r="Y28" s="75"/>
      <c r="Z28" s="75"/>
      <c r="AA28" s="75"/>
      <c r="AB28" s="75"/>
      <c r="AC28" s="11">
        <f t="shared" si="4"/>
        <v>0</v>
      </c>
      <c r="AD28" s="11">
        <f t="shared" si="5"/>
        <v>0</v>
      </c>
      <c r="AE28" s="11">
        <f t="shared" si="6"/>
        <v>0</v>
      </c>
      <c r="AF28" s="11">
        <f t="shared" si="7"/>
        <v>0</v>
      </c>
      <c r="AG28" s="11">
        <f t="shared" si="8"/>
        <v>0</v>
      </c>
      <c r="AH28" s="11">
        <f t="shared" si="9"/>
        <v>0</v>
      </c>
      <c r="AI28" s="11">
        <f t="shared" si="10"/>
        <v>0</v>
      </c>
      <c r="AJ28" s="11">
        <f t="shared" si="11"/>
        <v>0</v>
      </c>
      <c r="AK28" s="223"/>
      <c r="AL28" s="223"/>
      <c r="AM28" s="35"/>
    </row>
    <row r="29" spans="1:39">
      <c r="A29" s="20">
        <v>25</v>
      </c>
      <c r="B29" s="20" t="str">
        <f t="shared" si="2"/>
        <v/>
      </c>
      <c r="C29" s="208"/>
      <c r="D29" s="67"/>
      <c r="E29" s="67"/>
      <c r="F29" s="67"/>
      <c r="G29" s="425" t="str">
        <f>IF(H29='Категорія витрат'!$B$2,'Категорія витрат'!$A$2,IF(H29='Категорія витрат'!$B$3,'Категорія витрат'!$A$3,IF(H29='Категорія витрат'!$B$4,'Категорія витрат'!$A$4,IF(H29='Категорія витрат'!$B$5,'Категорія витрат'!$A$5,IF(H29='Категорія витрат'!$B$6,'Категорія витрат'!$A$6,IF(H29='Категорія витрат'!$B$7,'Категорія витрат'!$A$7,IF(H29='Категорія витрат'!$B$8,'Категорія витрат'!$A$8,IF(H29='Категорія витрат'!$B$9,'Категорія витрат'!$A$9,IF(H29='Категорія витрат'!$B$10,'Категорія витрат'!$A$10,IF(H29='Категорія витрат'!$B$11,'Категорія витрат'!$A$11,IF(H29='Категорія витрат'!$B$12,'Категорія витрат'!$A$12,IF(H29='Категорія витрат'!$B$13,'Категорія витрат'!$A$13,IF(H29='Категорія витрат'!$B$14,'Категорія витрат'!$A$14,IF(H29='Категорія витрат'!$B$15,'Категорія витрат'!$A$15,IF(H29='Категорія витрат'!$B$16,'Категорія витрат'!$A$16,IF(H29='Категорія витрат'!$B$17,'Категорія витрат'!$A$17,IF(H29='Категорія витрат'!$B$18,'Категорія витрат'!$A$18,IF(H29='Категорія витрат'!$B$19,'Категорія витрат'!$A$19,IF(H29='Категорія витрат'!$B$20,'Категорія витрат'!$A$20,IF(H29='Категорія витрат'!$B$21,'Категорія витрат'!$A$21,IF(H29='Категорія витрат'!$B$22,'Категорія витрат'!$A$22,IF(H29='Категорія витрат'!$B$23,'Категорія витрат'!$A$23,IF(H29='Категорія витрат'!$B$24,'Категорія витрат'!$A$24,IF(H29='Категорія витрат'!$B$25,'Категорія витрат'!$A$25,IF(H29='Категорія витрат'!$B$26,'Категорія витрат'!$A$26,IF(H29='Категорія витрат'!$B$27,'Категорія витрат'!$A$27,IF(H29='Категорія витрат'!$B$28,'Категорія витрат'!$A$28,IF(H29='Категорія витрат'!$B$29,'Категорія витрат'!$A$29,IF(H29='Категорія витрат'!$B$30,'Категорія витрат'!$A$30,IF(H29='Категорія витрат'!$B$31,'Категорія витрат'!$A$31,""))))))))))))))))))))))))))))))</f>
        <v/>
      </c>
      <c r="H29" s="571"/>
      <c r="I29" s="68"/>
      <c r="J29" s="67"/>
      <c r="K29" s="41">
        <f t="shared" si="0"/>
        <v>0</v>
      </c>
      <c r="L29" s="144"/>
      <c r="M29" s="74"/>
      <c r="N29" s="71">
        <f t="shared" si="1"/>
        <v>0</v>
      </c>
      <c r="O29" s="836">
        <f>IF(I29='Категорія витрат'!$G$2,ROUND(N29*0.22,2),IF(I29='Категорія витрат'!$G$4,ROUND(N29*0.22,2),IF(I29='Категорія витрат'!$G$5,ROUND(N29*0.22,2),IF(I29='Категорія витрат'!$G$3,ROUND(N29*0.0841,2),0))))</f>
        <v>0</v>
      </c>
      <c r="P29" s="828">
        <f t="shared" si="3"/>
        <v>0</v>
      </c>
      <c r="Q29" s="75"/>
      <c r="R29" s="75"/>
      <c r="S29" s="75"/>
      <c r="T29" s="75"/>
      <c r="U29" s="75"/>
      <c r="V29" s="75"/>
      <c r="W29" s="75"/>
      <c r="X29" s="75"/>
      <c r="Y29" s="75"/>
      <c r="Z29" s="75"/>
      <c r="AA29" s="75"/>
      <c r="AB29" s="75"/>
      <c r="AC29" s="11">
        <f t="shared" si="4"/>
        <v>0</v>
      </c>
      <c r="AD29" s="11">
        <f t="shared" si="5"/>
        <v>0</v>
      </c>
      <c r="AE29" s="11">
        <f t="shared" si="6"/>
        <v>0</v>
      </c>
      <c r="AF29" s="11">
        <f t="shared" si="7"/>
        <v>0</v>
      </c>
      <c r="AG29" s="11">
        <f t="shared" si="8"/>
        <v>0</v>
      </c>
      <c r="AH29" s="11">
        <f t="shared" si="9"/>
        <v>0</v>
      </c>
      <c r="AI29" s="11">
        <f t="shared" si="10"/>
        <v>0</v>
      </c>
      <c r="AJ29" s="11">
        <f t="shared" si="11"/>
        <v>0</v>
      </c>
      <c r="AK29" s="223"/>
      <c r="AL29" s="223"/>
      <c r="AM29" s="35"/>
    </row>
    <row r="30" spans="1:39">
      <c r="A30" s="20">
        <v>26</v>
      </c>
      <c r="B30" s="20" t="str">
        <f t="shared" si="2"/>
        <v/>
      </c>
      <c r="C30" s="208"/>
      <c r="D30" s="66"/>
      <c r="E30" s="148"/>
      <c r="F30" s="148"/>
      <c r="G30" s="425" t="str">
        <f>IF(H30='Категорія витрат'!$B$2,'Категорія витрат'!$A$2,IF(H30='Категорія витрат'!$B$3,'Категорія витрат'!$A$3,IF(H30='Категорія витрат'!$B$4,'Категорія витрат'!$A$4,IF(H30='Категорія витрат'!$B$5,'Категорія витрат'!$A$5,IF(H30='Категорія витрат'!$B$6,'Категорія витрат'!$A$6,IF(H30='Категорія витрат'!$B$7,'Категорія витрат'!$A$7,IF(H30='Категорія витрат'!$B$8,'Категорія витрат'!$A$8,IF(H30='Категорія витрат'!$B$9,'Категорія витрат'!$A$9,IF(H30='Категорія витрат'!$B$10,'Категорія витрат'!$A$10,IF(H30='Категорія витрат'!$B$11,'Категорія витрат'!$A$11,IF(H30='Категорія витрат'!$B$12,'Категорія витрат'!$A$12,IF(H30='Категорія витрат'!$B$13,'Категорія витрат'!$A$13,IF(H30='Категорія витрат'!$B$14,'Категорія витрат'!$A$14,IF(H30='Категорія витрат'!$B$15,'Категорія витрат'!$A$15,IF(H30='Категорія витрат'!$B$16,'Категорія витрат'!$A$16,IF(H30='Категорія витрат'!$B$17,'Категорія витрат'!$A$17,IF(H30='Категорія витрат'!$B$18,'Категорія витрат'!$A$18,IF(H30='Категорія витрат'!$B$19,'Категорія витрат'!$A$19,IF(H30='Категорія витрат'!$B$20,'Категорія витрат'!$A$20,IF(H30='Категорія витрат'!$B$21,'Категорія витрат'!$A$21,IF(H30='Категорія витрат'!$B$22,'Категорія витрат'!$A$22,IF(H30='Категорія витрат'!$B$23,'Категорія витрат'!$A$23,IF(H30='Категорія витрат'!$B$24,'Категорія витрат'!$A$24,IF(H30='Категорія витрат'!$B$25,'Категорія витрат'!$A$25,IF(H30='Категорія витрат'!$B$26,'Категорія витрат'!$A$26,IF(H30='Категорія витрат'!$B$27,'Категорія витрат'!$A$27,IF(H30='Категорія витрат'!$B$28,'Категорія витрат'!$A$28,IF(H30='Категорія витрат'!$B$29,'Категорія витрат'!$A$29,IF(H30='Категорія витрат'!$B$30,'Категорія витрат'!$A$30,IF(H30='Категорія витрат'!$B$31,'Категорія витрат'!$A$31,""))))))))))))))))))))))))))))))</f>
        <v/>
      </c>
      <c r="H30" s="571"/>
      <c r="I30" s="68"/>
      <c r="J30" s="70"/>
      <c r="K30" s="41">
        <f t="shared" si="0"/>
        <v>0</v>
      </c>
      <c r="L30" s="144"/>
      <c r="M30" s="74"/>
      <c r="N30" s="71">
        <f t="shared" si="1"/>
        <v>0</v>
      </c>
      <c r="O30" s="836">
        <f>IF(I30='Категорія витрат'!$G$2,ROUND(N30*0.22,2),IF(I30='Категорія витрат'!$G$4,ROUND(N30*0.22,2),IF(I30='Категорія витрат'!$G$5,ROUND(N30*0.22,2),IF(I30='Категорія витрат'!$G$3,ROUND(N30*0.0841,2),0))))</f>
        <v>0</v>
      </c>
      <c r="P30" s="828">
        <f t="shared" si="3"/>
        <v>0</v>
      </c>
      <c r="Q30" s="75"/>
      <c r="R30" s="75"/>
      <c r="S30" s="75"/>
      <c r="T30" s="75"/>
      <c r="U30" s="75"/>
      <c r="V30" s="75"/>
      <c r="W30" s="75"/>
      <c r="X30" s="75"/>
      <c r="Y30" s="75"/>
      <c r="Z30" s="75"/>
      <c r="AA30" s="75"/>
      <c r="AB30" s="75"/>
      <c r="AC30" s="11">
        <f t="shared" si="4"/>
        <v>0</v>
      </c>
      <c r="AD30" s="11">
        <f t="shared" si="5"/>
        <v>0</v>
      </c>
      <c r="AE30" s="11">
        <f t="shared" si="6"/>
        <v>0</v>
      </c>
      <c r="AF30" s="11">
        <f t="shared" si="7"/>
        <v>0</v>
      </c>
      <c r="AG30" s="11">
        <f t="shared" si="8"/>
        <v>0</v>
      </c>
      <c r="AH30" s="11">
        <f t="shared" si="9"/>
        <v>0</v>
      </c>
      <c r="AI30" s="11">
        <f t="shared" si="10"/>
        <v>0</v>
      </c>
      <c r="AJ30" s="11">
        <f t="shared" si="11"/>
        <v>0</v>
      </c>
      <c r="AK30" s="223"/>
      <c r="AL30" s="223"/>
      <c r="AM30" s="35"/>
    </row>
    <row r="31" spans="1:39" ht="12">
      <c r="A31" s="20">
        <v>27</v>
      </c>
      <c r="B31" s="20" t="str">
        <f t="shared" si="2"/>
        <v/>
      </c>
      <c r="C31" s="208"/>
      <c r="D31" s="66"/>
      <c r="E31" s="67"/>
      <c r="F31" s="150"/>
      <c r="G31" s="425" t="str">
        <f>IF(H31='Категорія витрат'!$B$2,'Категорія витрат'!$A$2,IF(H31='Категорія витрат'!$B$3,'Категорія витрат'!$A$3,IF(H31='Категорія витрат'!$B$4,'Категорія витрат'!$A$4,IF(H31='Категорія витрат'!$B$5,'Категорія витрат'!$A$5,IF(H31='Категорія витрат'!$B$6,'Категорія витрат'!$A$6,IF(H31='Категорія витрат'!$B$7,'Категорія витрат'!$A$7,IF(H31='Категорія витрат'!$B$8,'Категорія витрат'!$A$8,IF(H31='Категорія витрат'!$B$9,'Категорія витрат'!$A$9,IF(H31='Категорія витрат'!$B$10,'Категорія витрат'!$A$10,IF(H31='Категорія витрат'!$B$11,'Категорія витрат'!$A$11,IF(H31='Категорія витрат'!$B$12,'Категорія витрат'!$A$12,IF(H31='Категорія витрат'!$B$13,'Категорія витрат'!$A$13,IF(H31='Категорія витрат'!$B$14,'Категорія витрат'!$A$14,IF(H31='Категорія витрат'!$B$15,'Категорія витрат'!$A$15,IF(H31='Категорія витрат'!$B$16,'Категорія витрат'!$A$16,IF(H31='Категорія витрат'!$B$17,'Категорія витрат'!$A$17,IF(H31='Категорія витрат'!$B$18,'Категорія витрат'!$A$18,IF(H31='Категорія витрат'!$B$19,'Категорія витрат'!$A$19,IF(H31='Категорія витрат'!$B$20,'Категорія витрат'!$A$20,IF(H31='Категорія витрат'!$B$21,'Категорія витрат'!$A$21,IF(H31='Категорія витрат'!$B$22,'Категорія витрат'!$A$22,IF(H31='Категорія витрат'!$B$23,'Категорія витрат'!$A$23,IF(H31='Категорія витрат'!$B$24,'Категорія витрат'!$A$24,IF(H31='Категорія витрат'!$B$25,'Категорія витрат'!$A$25,IF(H31='Категорія витрат'!$B$26,'Категорія витрат'!$A$26,IF(H31='Категорія витрат'!$B$27,'Категорія витрат'!$A$27,IF(H31='Категорія витрат'!$B$28,'Категорія витрат'!$A$28,IF(H31='Категорія витрат'!$B$29,'Категорія витрат'!$A$29,IF(H31='Категорія витрат'!$B$30,'Категорія витрат'!$A$30,IF(H31='Категорія витрат'!$B$31,'Категорія витрат'!$A$31,""))))))))))))))))))))))))))))))</f>
        <v/>
      </c>
      <c r="H31" s="571"/>
      <c r="I31" s="68"/>
      <c r="J31" s="70"/>
      <c r="K31" s="41">
        <f t="shared" si="0"/>
        <v>0</v>
      </c>
      <c r="L31" s="144"/>
      <c r="M31" s="74"/>
      <c r="N31" s="71">
        <f t="shared" si="1"/>
        <v>0</v>
      </c>
      <c r="O31" s="836">
        <f>IF(I31='Категорія витрат'!$G$2,ROUND(N31*0.22,2),IF(I31='Категорія витрат'!$G$4,ROUND(N31*0.22,2),IF(I31='Категорія витрат'!$G$5,ROUND(N31*0.22,2),IF(I31='Категорія витрат'!$G$3,ROUND(N31*0.0841,2),0))))</f>
        <v>0</v>
      </c>
      <c r="P31" s="828">
        <f t="shared" si="3"/>
        <v>0</v>
      </c>
      <c r="Q31" s="75"/>
      <c r="R31" s="75"/>
      <c r="S31" s="75"/>
      <c r="T31" s="75"/>
      <c r="U31" s="75"/>
      <c r="V31" s="75"/>
      <c r="W31" s="75"/>
      <c r="X31" s="75"/>
      <c r="Y31" s="75"/>
      <c r="Z31" s="75"/>
      <c r="AA31" s="75"/>
      <c r="AB31" s="75"/>
      <c r="AC31" s="11">
        <f t="shared" si="4"/>
        <v>0</v>
      </c>
      <c r="AD31" s="11">
        <f t="shared" si="5"/>
        <v>0</v>
      </c>
      <c r="AE31" s="11">
        <f t="shared" si="6"/>
        <v>0</v>
      </c>
      <c r="AF31" s="11">
        <f t="shared" si="7"/>
        <v>0</v>
      </c>
      <c r="AG31" s="11">
        <f t="shared" si="8"/>
        <v>0</v>
      </c>
      <c r="AH31" s="11">
        <f t="shared" si="9"/>
        <v>0</v>
      </c>
      <c r="AI31" s="11">
        <f t="shared" si="10"/>
        <v>0</v>
      </c>
      <c r="AJ31" s="11">
        <f t="shared" si="11"/>
        <v>0</v>
      </c>
      <c r="AK31" s="223"/>
      <c r="AL31" s="223"/>
      <c r="AM31" s="35"/>
    </row>
    <row r="32" spans="1:39">
      <c r="A32" s="20">
        <v>28</v>
      </c>
      <c r="B32" s="20" t="str">
        <f t="shared" si="2"/>
        <v/>
      </c>
      <c r="C32" s="208"/>
      <c r="D32" s="66"/>
      <c r="E32" s="67"/>
      <c r="F32" s="67"/>
      <c r="G32" s="425" t="str">
        <f>IF(H32='Категорія витрат'!$B$2,'Категорія витрат'!$A$2,IF(H32='Категорія витрат'!$B$3,'Категорія витрат'!$A$3,IF(H32='Категорія витрат'!$B$4,'Категорія витрат'!$A$4,IF(H32='Категорія витрат'!$B$5,'Категорія витрат'!$A$5,IF(H32='Категорія витрат'!$B$6,'Категорія витрат'!$A$6,IF(H32='Категорія витрат'!$B$7,'Категорія витрат'!$A$7,IF(H32='Категорія витрат'!$B$8,'Категорія витрат'!$A$8,IF(H32='Категорія витрат'!$B$9,'Категорія витрат'!$A$9,IF(H32='Категорія витрат'!$B$10,'Категорія витрат'!$A$10,IF(H32='Категорія витрат'!$B$11,'Категорія витрат'!$A$11,IF(H32='Категорія витрат'!$B$12,'Категорія витрат'!$A$12,IF(H32='Категорія витрат'!$B$13,'Категорія витрат'!$A$13,IF(H32='Категорія витрат'!$B$14,'Категорія витрат'!$A$14,IF(H32='Категорія витрат'!$B$15,'Категорія витрат'!$A$15,IF(H32='Категорія витрат'!$B$16,'Категорія витрат'!$A$16,IF(H32='Категорія витрат'!$B$17,'Категорія витрат'!$A$17,IF(H32='Категорія витрат'!$B$18,'Категорія витрат'!$A$18,IF(H32='Категорія витрат'!$B$19,'Категорія витрат'!$A$19,IF(H32='Категорія витрат'!$B$20,'Категорія витрат'!$A$20,IF(H32='Категорія витрат'!$B$21,'Категорія витрат'!$A$21,IF(H32='Категорія витрат'!$B$22,'Категорія витрат'!$A$22,IF(H32='Категорія витрат'!$B$23,'Категорія витрат'!$A$23,IF(H32='Категорія витрат'!$B$24,'Категорія витрат'!$A$24,IF(H32='Категорія витрат'!$B$25,'Категорія витрат'!$A$25,IF(H32='Категорія витрат'!$B$26,'Категорія витрат'!$A$26,IF(H32='Категорія витрат'!$B$27,'Категорія витрат'!$A$27,IF(H32='Категорія витрат'!$B$28,'Категорія витрат'!$A$28,IF(H32='Категорія витрат'!$B$29,'Категорія витрат'!$A$29,IF(H32='Категорія витрат'!$B$30,'Категорія витрат'!$A$30,IF(H32='Категорія витрат'!$B$31,'Категорія витрат'!$A$31,""))))))))))))))))))))))))))))))</f>
        <v/>
      </c>
      <c r="H32" s="571"/>
      <c r="I32" s="68"/>
      <c r="J32" s="70"/>
      <c r="K32" s="41">
        <f t="shared" si="0"/>
        <v>0</v>
      </c>
      <c r="L32" s="144"/>
      <c r="M32" s="74"/>
      <c r="N32" s="71">
        <f t="shared" si="1"/>
        <v>0</v>
      </c>
      <c r="O32" s="836">
        <f>IF(I32='Категорія витрат'!$G$2,ROUND(N32*0.22,2),IF(I32='Категорія витрат'!$G$4,ROUND(N32*0.22,2),IF(I32='Категорія витрат'!$G$5,ROUND(N32*0.22,2),IF(I32='Категорія витрат'!$G$3,ROUND(N32*0.0841,2),0))))</f>
        <v>0</v>
      </c>
      <c r="P32" s="828">
        <f t="shared" si="3"/>
        <v>0</v>
      </c>
      <c r="Q32" s="75"/>
      <c r="R32" s="75"/>
      <c r="S32" s="75"/>
      <c r="T32" s="75"/>
      <c r="U32" s="75"/>
      <c r="V32" s="75"/>
      <c r="W32" s="75"/>
      <c r="X32" s="75"/>
      <c r="Y32" s="75"/>
      <c r="Z32" s="75"/>
      <c r="AA32" s="75"/>
      <c r="AB32" s="75"/>
      <c r="AC32" s="11">
        <f t="shared" si="4"/>
        <v>0</v>
      </c>
      <c r="AD32" s="11">
        <f t="shared" si="5"/>
        <v>0</v>
      </c>
      <c r="AE32" s="11">
        <f t="shared" si="6"/>
        <v>0</v>
      </c>
      <c r="AF32" s="11">
        <f t="shared" si="7"/>
        <v>0</v>
      </c>
      <c r="AG32" s="11">
        <f t="shared" si="8"/>
        <v>0</v>
      </c>
      <c r="AH32" s="11">
        <f t="shared" si="9"/>
        <v>0</v>
      </c>
      <c r="AI32" s="11">
        <f t="shared" si="10"/>
        <v>0</v>
      </c>
      <c r="AJ32" s="11">
        <f t="shared" si="11"/>
        <v>0</v>
      </c>
      <c r="AK32" s="223"/>
      <c r="AL32" s="223"/>
      <c r="AM32" s="35"/>
    </row>
    <row r="33" spans="1:39">
      <c r="A33" s="20">
        <v>29</v>
      </c>
      <c r="B33" s="20" t="str">
        <f t="shared" si="2"/>
        <v/>
      </c>
      <c r="C33" s="208"/>
      <c r="D33" s="66"/>
      <c r="E33" s="67"/>
      <c r="F33" s="67"/>
      <c r="G33" s="425" t="str">
        <f>IF(H33='Категорія витрат'!$B$2,'Категорія витрат'!$A$2,IF(H33='Категорія витрат'!$B$3,'Категорія витрат'!$A$3,IF(H33='Категорія витрат'!$B$4,'Категорія витрат'!$A$4,IF(H33='Категорія витрат'!$B$5,'Категорія витрат'!$A$5,IF(H33='Категорія витрат'!$B$6,'Категорія витрат'!$A$6,IF(H33='Категорія витрат'!$B$7,'Категорія витрат'!$A$7,IF(H33='Категорія витрат'!$B$8,'Категорія витрат'!$A$8,IF(H33='Категорія витрат'!$B$9,'Категорія витрат'!$A$9,IF(H33='Категорія витрат'!$B$10,'Категорія витрат'!$A$10,IF(H33='Категорія витрат'!$B$11,'Категорія витрат'!$A$11,IF(H33='Категорія витрат'!$B$12,'Категорія витрат'!$A$12,IF(H33='Категорія витрат'!$B$13,'Категорія витрат'!$A$13,IF(H33='Категорія витрат'!$B$14,'Категорія витрат'!$A$14,IF(H33='Категорія витрат'!$B$15,'Категорія витрат'!$A$15,IF(H33='Категорія витрат'!$B$16,'Категорія витрат'!$A$16,IF(H33='Категорія витрат'!$B$17,'Категорія витрат'!$A$17,IF(H33='Категорія витрат'!$B$18,'Категорія витрат'!$A$18,IF(H33='Категорія витрат'!$B$19,'Категорія витрат'!$A$19,IF(H33='Категорія витрат'!$B$20,'Категорія витрат'!$A$20,IF(H33='Категорія витрат'!$B$21,'Категорія витрат'!$A$21,IF(H33='Категорія витрат'!$B$22,'Категорія витрат'!$A$22,IF(H33='Категорія витрат'!$B$23,'Категорія витрат'!$A$23,IF(H33='Категорія витрат'!$B$24,'Категорія витрат'!$A$24,IF(H33='Категорія витрат'!$B$25,'Категорія витрат'!$A$25,IF(H33='Категорія витрат'!$B$26,'Категорія витрат'!$A$26,IF(H33='Категорія витрат'!$B$27,'Категорія витрат'!$A$27,IF(H33='Категорія витрат'!$B$28,'Категорія витрат'!$A$28,IF(H33='Категорія витрат'!$B$29,'Категорія витрат'!$A$29,IF(H33='Категорія витрат'!$B$30,'Категорія витрат'!$A$30,IF(H33='Категорія витрат'!$B$31,'Категорія витрат'!$A$31,""))))))))))))))))))))))))))))))</f>
        <v/>
      </c>
      <c r="H33" s="571"/>
      <c r="I33" s="68"/>
      <c r="J33" s="70"/>
      <c r="K33" s="41">
        <f t="shared" si="0"/>
        <v>0</v>
      </c>
      <c r="L33" s="144"/>
      <c r="M33" s="74"/>
      <c r="N33" s="71">
        <f t="shared" si="1"/>
        <v>0</v>
      </c>
      <c r="O33" s="836">
        <f>IF(I33='Категорія витрат'!$G$2,ROUND(N33*0.22,2),IF(I33='Категорія витрат'!$G$4,ROUND(N33*0.22,2),IF(I33='Категорія витрат'!$G$5,ROUND(N33*0.22,2),IF(I33='Категорія витрат'!$G$3,ROUND(N33*0.0841,2),0))))</f>
        <v>0</v>
      </c>
      <c r="P33" s="828">
        <f t="shared" si="3"/>
        <v>0</v>
      </c>
      <c r="Q33" s="75"/>
      <c r="R33" s="75"/>
      <c r="S33" s="75"/>
      <c r="T33" s="75"/>
      <c r="U33" s="75"/>
      <c r="V33" s="75"/>
      <c r="W33" s="75"/>
      <c r="X33" s="75"/>
      <c r="Y33" s="75"/>
      <c r="Z33" s="75"/>
      <c r="AA33" s="75"/>
      <c r="AB33" s="75"/>
      <c r="AC33" s="11">
        <f t="shared" si="4"/>
        <v>0</v>
      </c>
      <c r="AD33" s="11">
        <f t="shared" si="5"/>
        <v>0</v>
      </c>
      <c r="AE33" s="11">
        <f t="shared" si="6"/>
        <v>0</v>
      </c>
      <c r="AF33" s="11">
        <f t="shared" si="7"/>
        <v>0</v>
      </c>
      <c r="AG33" s="11">
        <f t="shared" si="8"/>
        <v>0</v>
      </c>
      <c r="AH33" s="11">
        <f t="shared" si="9"/>
        <v>0</v>
      </c>
      <c r="AI33" s="11">
        <f t="shared" si="10"/>
        <v>0</v>
      </c>
      <c r="AJ33" s="11">
        <f t="shared" si="11"/>
        <v>0</v>
      </c>
      <c r="AK33" s="223"/>
      <c r="AL33" s="223"/>
      <c r="AM33" s="35"/>
    </row>
    <row r="34" spans="1:39">
      <c r="A34" s="20">
        <v>30</v>
      </c>
      <c r="B34" s="20" t="str">
        <f t="shared" si="2"/>
        <v/>
      </c>
      <c r="C34" s="208"/>
      <c r="D34" s="66"/>
      <c r="E34" s="67"/>
      <c r="F34" s="67"/>
      <c r="G34" s="425" t="str">
        <f>IF(H34='Категорія витрат'!$B$2,'Категорія витрат'!$A$2,IF(H34='Категорія витрат'!$B$3,'Категорія витрат'!$A$3,IF(H34='Категорія витрат'!$B$4,'Категорія витрат'!$A$4,IF(H34='Категорія витрат'!$B$5,'Категорія витрат'!$A$5,IF(H34='Категорія витрат'!$B$6,'Категорія витрат'!$A$6,IF(H34='Категорія витрат'!$B$7,'Категорія витрат'!$A$7,IF(H34='Категорія витрат'!$B$8,'Категорія витрат'!$A$8,IF(H34='Категорія витрат'!$B$9,'Категорія витрат'!$A$9,IF(H34='Категорія витрат'!$B$10,'Категорія витрат'!$A$10,IF(H34='Категорія витрат'!$B$11,'Категорія витрат'!$A$11,IF(H34='Категорія витрат'!$B$12,'Категорія витрат'!$A$12,IF(H34='Категорія витрат'!$B$13,'Категорія витрат'!$A$13,IF(H34='Категорія витрат'!$B$14,'Категорія витрат'!$A$14,IF(H34='Категорія витрат'!$B$15,'Категорія витрат'!$A$15,IF(H34='Категорія витрат'!$B$16,'Категорія витрат'!$A$16,IF(H34='Категорія витрат'!$B$17,'Категорія витрат'!$A$17,IF(H34='Категорія витрат'!$B$18,'Категорія витрат'!$A$18,IF(H34='Категорія витрат'!$B$19,'Категорія витрат'!$A$19,IF(H34='Категорія витрат'!$B$20,'Категорія витрат'!$A$20,IF(H34='Категорія витрат'!$B$21,'Категорія витрат'!$A$21,IF(H34='Категорія витрат'!$B$22,'Категорія витрат'!$A$22,IF(H34='Категорія витрат'!$B$23,'Категорія витрат'!$A$23,IF(H34='Категорія витрат'!$B$24,'Категорія витрат'!$A$24,IF(H34='Категорія витрат'!$B$25,'Категорія витрат'!$A$25,IF(H34='Категорія витрат'!$B$26,'Категорія витрат'!$A$26,IF(H34='Категорія витрат'!$B$27,'Категорія витрат'!$A$27,IF(H34='Категорія витрат'!$B$28,'Категорія витрат'!$A$28,IF(H34='Категорія витрат'!$B$29,'Категорія витрат'!$A$29,IF(H34='Категорія витрат'!$B$30,'Категорія витрат'!$A$30,IF(H34='Категорія витрат'!$B$31,'Категорія витрат'!$A$31,""))))))))))))))))))))))))))))))</f>
        <v/>
      </c>
      <c r="H34" s="571"/>
      <c r="I34" s="68"/>
      <c r="J34" s="70"/>
      <c r="K34" s="41">
        <f t="shared" si="0"/>
        <v>0</v>
      </c>
      <c r="L34" s="144"/>
      <c r="M34" s="74"/>
      <c r="N34" s="71">
        <f t="shared" si="1"/>
        <v>0</v>
      </c>
      <c r="O34" s="836">
        <f>IF(I34='Категорія витрат'!$G$2,ROUND(N34*0.22,2),IF(I34='Категорія витрат'!$G$4,ROUND(N34*0.22,2),IF(I34='Категорія витрат'!$G$5,ROUND(N34*0.22,2),IF(I34='Категорія витрат'!$G$3,ROUND(N34*0.0841,2),0))))</f>
        <v>0</v>
      </c>
      <c r="P34" s="828">
        <f t="shared" si="3"/>
        <v>0</v>
      </c>
      <c r="Q34" s="75"/>
      <c r="R34" s="75"/>
      <c r="S34" s="75"/>
      <c r="T34" s="75"/>
      <c r="U34" s="75"/>
      <c r="V34" s="75"/>
      <c r="W34" s="75"/>
      <c r="X34" s="75"/>
      <c r="Y34" s="75"/>
      <c r="Z34" s="75"/>
      <c r="AA34" s="75"/>
      <c r="AB34" s="75"/>
      <c r="AC34" s="11">
        <f t="shared" si="4"/>
        <v>0</v>
      </c>
      <c r="AD34" s="11">
        <f t="shared" si="5"/>
        <v>0</v>
      </c>
      <c r="AE34" s="11">
        <f t="shared" si="6"/>
        <v>0</v>
      </c>
      <c r="AF34" s="11">
        <f t="shared" si="7"/>
        <v>0</v>
      </c>
      <c r="AG34" s="11">
        <f t="shared" si="8"/>
        <v>0</v>
      </c>
      <c r="AH34" s="11">
        <f t="shared" si="9"/>
        <v>0</v>
      </c>
      <c r="AI34" s="11">
        <f t="shared" si="10"/>
        <v>0</v>
      </c>
      <c r="AJ34" s="11">
        <f t="shared" si="11"/>
        <v>0</v>
      </c>
      <c r="AK34" s="223"/>
      <c r="AL34" s="223"/>
      <c r="AM34" s="35"/>
    </row>
    <row r="35" spans="1:39">
      <c r="A35" s="20">
        <v>31</v>
      </c>
      <c r="B35" s="20" t="str">
        <f t="shared" si="2"/>
        <v/>
      </c>
      <c r="C35" s="208"/>
      <c r="D35" s="66"/>
      <c r="E35" s="67"/>
      <c r="F35" s="67"/>
      <c r="G35" s="425" t="str">
        <f>IF(H35='Категорія витрат'!$B$2,'Категорія витрат'!$A$2,IF(H35='Категорія витрат'!$B$3,'Категорія витрат'!$A$3,IF(H35='Категорія витрат'!$B$4,'Категорія витрат'!$A$4,IF(H35='Категорія витрат'!$B$5,'Категорія витрат'!$A$5,IF(H35='Категорія витрат'!$B$6,'Категорія витрат'!$A$6,IF(H35='Категорія витрат'!$B$7,'Категорія витрат'!$A$7,IF(H35='Категорія витрат'!$B$8,'Категорія витрат'!$A$8,IF(H35='Категорія витрат'!$B$9,'Категорія витрат'!$A$9,IF(H35='Категорія витрат'!$B$10,'Категорія витрат'!$A$10,IF(H35='Категорія витрат'!$B$11,'Категорія витрат'!$A$11,IF(H35='Категорія витрат'!$B$12,'Категорія витрат'!$A$12,IF(H35='Категорія витрат'!$B$13,'Категорія витрат'!$A$13,IF(H35='Категорія витрат'!$B$14,'Категорія витрат'!$A$14,IF(H35='Категорія витрат'!$B$15,'Категорія витрат'!$A$15,IF(H35='Категорія витрат'!$B$16,'Категорія витрат'!$A$16,IF(H35='Категорія витрат'!$B$17,'Категорія витрат'!$A$17,IF(H35='Категорія витрат'!$B$18,'Категорія витрат'!$A$18,IF(H35='Категорія витрат'!$B$19,'Категорія витрат'!$A$19,IF(H35='Категорія витрат'!$B$20,'Категорія витрат'!$A$20,IF(H35='Категорія витрат'!$B$21,'Категорія витрат'!$A$21,IF(H35='Категорія витрат'!$B$22,'Категорія витрат'!$A$22,IF(H35='Категорія витрат'!$B$23,'Категорія витрат'!$A$23,IF(H35='Категорія витрат'!$B$24,'Категорія витрат'!$A$24,IF(H35='Категорія витрат'!$B$25,'Категорія витрат'!$A$25,IF(H35='Категорія витрат'!$B$26,'Категорія витрат'!$A$26,IF(H35='Категорія витрат'!$B$27,'Категорія витрат'!$A$27,IF(H35='Категорія витрат'!$B$28,'Категорія витрат'!$A$28,IF(H35='Категорія витрат'!$B$29,'Категорія витрат'!$A$29,IF(H35='Категорія витрат'!$B$30,'Категорія витрат'!$A$30,IF(H35='Категорія витрат'!$B$31,'Категорія витрат'!$A$31,""))))))))))))))))))))))))))))))</f>
        <v/>
      </c>
      <c r="H35" s="571"/>
      <c r="I35" s="68"/>
      <c r="J35" s="70"/>
      <c r="K35" s="41">
        <f t="shared" si="0"/>
        <v>0</v>
      </c>
      <c r="L35" s="144"/>
      <c r="M35" s="74"/>
      <c r="N35" s="71">
        <f t="shared" si="1"/>
        <v>0</v>
      </c>
      <c r="O35" s="836">
        <f>IF(I35='Категорія витрат'!$G$2,ROUND(N35*0.22,2),IF(I35='Категорія витрат'!$G$4,ROUND(N35*0.22,2),IF(I35='Категорія витрат'!$G$5,ROUND(N35*0.22,2),IF(I35='Категорія витрат'!$G$3,ROUND(N35*0.0841,2),0))))</f>
        <v>0</v>
      </c>
      <c r="P35" s="828">
        <f t="shared" si="3"/>
        <v>0</v>
      </c>
      <c r="Q35" s="75"/>
      <c r="R35" s="75"/>
      <c r="S35" s="75"/>
      <c r="T35" s="75"/>
      <c r="U35" s="75"/>
      <c r="V35" s="75"/>
      <c r="W35" s="75"/>
      <c r="X35" s="75"/>
      <c r="Y35" s="75"/>
      <c r="Z35" s="75"/>
      <c r="AA35" s="75"/>
      <c r="AB35" s="75"/>
      <c r="AC35" s="11">
        <f t="shared" si="4"/>
        <v>0</v>
      </c>
      <c r="AD35" s="11">
        <f t="shared" si="5"/>
        <v>0</v>
      </c>
      <c r="AE35" s="11">
        <f t="shared" si="6"/>
        <v>0</v>
      </c>
      <c r="AF35" s="11">
        <f t="shared" si="7"/>
        <v>0</v>
      </c>
      <c r="AG35" s="11">
        <f t="shared" si="8"/>
        <v>0</v>
      </c>
      <c r="AH35" s="11">
        <f t="shared" si="9"/>
        <v>0</v>
      </c>
      <c r="AI35" s="11">
        <f t="shared" si="10"/>
        <v>0</v>
      </c>
      <c r="AJ35" s="11">
        <f t="shared" si="11"/>
        <v>0</v>
      </c>
      <c r="AK35" s="223"/>
      <c r="AL35" s="223"/>
      <c r="AM35" s="35"/>
    </row>
    <row r="36" spans="1:39">
      <c r="A36" s="20">
        <v>32</v>
      </c>
      <c r="B36" s="20" t="str">
        <f t="shared" si="2"/>
        <v/>
      </c>
      <c r="C36" s="208"/>
      <c r="D36" s="66"/>
      <c r="E36" s="67"/>
      <c r="F36" s="67"/>
      <c r="G36" s="425" t="str">
        <f>IF(H36='Категорія витрат'!$B$2,'Категорія витрат'!$A$2,IF(H36='Категорія витрат'!$B$3,'Категорія витрат'!$A$3,IF(H36='Категорія витрат'!$B$4,'Категорія витрат'!$A$4,IF(H36='Категорія витрат'!$B$5,'Категорія витрат'!$A$5,IF(H36='Категорія витрат'!$B$6,'Категорія витрат'!$A$6,IF(H36='Категорія витрат'!$B$7,'Категорія витрат'!$A$7,IF(H36='Категорія витрат'!$B$8,'Категорія витрат'!$A$8,IF(H36='Категорія витрат'!$B$9,'Категорія витрат'!$A$9,IF(H36='Категорія витрат'!$B$10,'Категорія витрат'!$A$10,IF(H36='Категорія витрат'!$B$11,'Категорія витрат'!$A$11,IF(H36='Категорія витрат'!$B$12,'Категорія витрат'!$A$12,IF(H36='Категорія витрат'!$B$13,'Категорія витрат'!$A$13,IF(H36='Категорія витрат'!$B$14,'Категорія витрат'!$A$14,IF(H36='Категорія витрат'!$B$15,'Категорія витрат'!$A$15,IF(H36='Категорія витрат'!$B$16,'Категорія витрат'!$A$16,IF(H36='Категорія витрат'!$B$17,'Категорія витрат'!$A$17,IF(H36='Категорія витрат'!$B$18,'Категорія витрат'!$A$18,IF(H36='Категорія витрат'!$B$19,'Категорія витрат'!$A$19,IF(H36='Категорія витрат'!$B$20,'Категорія витрат'!$A$20,IF(H36='Категорія витрат'!$B$21,'Категорія витрат'!$A$21,IF(H36='Категорія витрат'!$B$22,'Категорія витрат'!$A$22,IF(H36='Категорія витрат'!$B$23,'Категорія витрат'!$A$23,IF(H36='Категорія витрат'!$B$24,'Категорія витрат'!$A$24,IF(H36='Категорія витрат'!$B$25,'Категорія витрат'!$A$25,IF(H36='Категорія витрат'!$B$26,'Категорія витрат'!$A$26,IF(H36='Категорія витрат'!$B$27,'Категорія витрат'!$A$27,IF(H36='Категорія витрат'!$B$28,'Категорія витрат'!$A$28,IF(H36='Категорія витрат'!$B$29,'Категорія витрат'!$A$29,IF(H36='Категорія витрат'!$B$30,'Категорія витрат'!$A$30,IF(H36='Категорія витрат'!$B$31,'Категорія витрат'!$A$31,""))))))))))))))))))))))))))))))</f>
        <v/>
      </c>
      <c r="H36" s="571"/>
      <c r="I36" s="68"/>
      <c r="J36" s="70"/>
      <c r="K36" s="41">
        <f t="shared" si="0"/>
        <v>0</v>
      </c>
      <c r="L36" s="144"/>
      <c r="M36" s="74"/>
      <c r="N36" s="71">
        <f t="shared" si="1"/>
        <v>0</v>
      </c>
      <c r="O36" s="836">
        <f>IF(I36='Категорія витрат'!$G$2,ROUND(N36*0.22,2),IF(I36='Категорія витрат'!$G$4,ROUND(N36*0.22,2),IF(I36='Категорія витрат'!$G$5,ROUND(N36*0.22,2),IF(I36='Категорія витрат'!$G$3,ROUND(N36*0.0841,2),0))))</f>
        <v>0</v>
      </c>
      <c r="P36" s="828">
        <f t="shared" si="3"/>
        <v>0</v>
      </c>
      <c r="Q36" s="75"/>
      <c r="R36" s="75"/>
      <c r="S36" s="75"/>
      <c r="T36" s="75"/>
      <c r="U36" s="75"/>
      <c r="V36" s="75"/>
      <c r="W36" s="75"/>
      <c r="X36" s="75"/>
      <c r="Y36" s="75"/>
      <c r="Z36" s="75"/>
      <c r="AA36" s="75"/>
      <c r="AB36" s="75"/>
      <c r="AC36" s="11">
        <f t="shared" si="4"/>
        <v>0</v>
      </c>
      <c r="AD36" s="11">
        <f t="shared" si="5"/>
        <v>0</v>
      </c>
      <c r="AE36" s="11">
        <f t="shared" si="6"/>
        <v>0</v>
      </c>
      <c r="AF36" s="11">
        <f t="shared" si="7"/>
        <v>0</v>
      </c>
      <c r="AG36" s="11">
        <f t="shared" si="8"/>
        <v>0</v>
      </c>
      <c r="AH36" s="11">
        <f t="shared" si="9"/>
        <v>0</v>
      </c>
      <c r="AI36" s="11">
        <f t="shared" si="10"/>
        <v>0</v>
      </c>
      <c r="AJ36" s="11">
        <f t="shared" si="11"/>
        <v>0</v>
      </c>
      <c r="AK36" s="223"/>
      <c r="AL36" s="223"/>
      <c r="AM36" s="35"/>
    </row>
    <row r="37" spans="1:39">
      <c r="A37" s="20">
        <v>33</v>
      </c>
      <c r="B37" s="20" t="str">
        <f t="shared" si="2"/>
        <v/>
      </c>
      <c r="C37" s="208"/>
      <c r="D37" s="67"/>
      <c r="E37" s="67"/>
      <c r="F37" s="67"/>
      <c r="G37" s="425" t="str">
        <f>IF(H37='Категорія витрат'!$B$2,'Категорія витрат'!$A$2,IF(H37='Категорія витрат'!$B$3,'Категорія витрат'!$A$3,IF(H37='Категорія витрат'!$B$4,'Категорія витрат'!$A$4,IF(H37='Категорія витрат'!$B$5,'Категорія витрат'!$A$5,IF(H37='Категорія витрат'!$B$6,'Категорія витрат'!$A$6,IF(H37='Категорія витрат'!$B$7,'Категорія витрат'!$A$7,IF(H37='Категорія витрат'!$B$8,'Категорія витрат'!$A$8,IF(H37='Категорія витрат'!$B$9,'Категорія витрат'!$A$9,IF(H37='Категорія витрат'!$B$10,'Категорія витрат'!$A$10,IF(H37='Категорія витрат'!$B$11,'Категорія витрат'!$A$11,IF(H37='Категорія витрат'!$B$12,'Категорія витрат'!$A$12,IF(H37='Категорія витрат'!$B$13,'Категорія витрат'!$A$13,IF(H37='Категорія витрат'!$B$14,'Категорія витрат'!$A$14,IF(H37='Категорія витрат'!$B$15,'Категорія витрат'!$A$15,IF(H37='Категорія витрат'!$B$16,'Категорія витрат'!$A$16,IF(H37='Категорія витрат'!$B$17,'Категорія витрат'!$A$17,IF(H37='Категорія витрат'!$B$18,'Категорія витрат'!$A$18,IF(H37='Категорія витрат'!$B$19,'Категорія витрат'!$A$19,IF(H37='Категорія витрат'!$B$20,'Категорія витрат'!$A$20,IF(H37='Категорія витрат'!$B$21,'Категорія витрат'!$A$21,IF(H37='Категорія витрат'!$B$22,'Категорія витрат'!$A$22,IF(H37='Категорія витрат'!$B$23,'Категорія витрат'!$A$23,IF(H37='Категорія витрат'!$B$24,'Категорія витрат'!$A$24,IF(H37='Категорія витрат'!$B$25,'Категорія витрат'!$A$25,IF(H37='Категорія витрат'!$B$26,'Категорія витрат'!$A$26,IF(H37='Категорія витрат'!$B$27,'Категорія витрат'!$A$27,IF(H37='Категорія витрат'!$B$28,'Категорія витрат'!$A$28,IF(H37='Категорія витрат'!$B$29,'Категорія витрат'!$A$29,IF(H37='Категорія витрат'!$B$30,'Категорія витрат'!$A$30,IF(H37='Категорія витрат'!$B$31,'Категорія витрат'!$A$31,""))))))))))))))))))))))))))))))</f>
        <v/>
      </c>
      <c r="H37" s="571"/>
      <c r="I37" s="68"/>
      <c r="J37" s="67"/>
      <c r="K37" s="41">
        <f t="shared" si="0"/>
        <v>0</v>
      </c>
      <c r="L37" s="144"/>
      <c r="M37" s="74"/>
      <c r="N37" s="71">
        <f t="shared" si="1"/>
        <v>0</v>
      </c>
      <c r="O37" s="836">
        <f>IF(I37='Категорія витрат'!$G$2,ROUND(N37*0.22,2),IF(I37='Категорія витрат'!$G$4,ROUND(N37*0.22,2),IF(I37='Категорія витрат'!$G$5,ROUND(N37*0.22,2),IF(I37='Категорія витрат'!$G$3,ROUND(N37*0.0841,2),0))))</f>
        <v>0</v>
      </c>
      <c r="P37" s="828">
        <f t="shared" si="3"/>
        <v>0</v>
      </c>
      <c r="Q37" s="75"/>
      <c r="R37" s="75"/>
      <c r="S37" s="75"/>
      <c r="T37" s="75"/>
      <c r="U37" s="75"/>
      <c r="V37" s="75"/>
      <c r="W37" s="75"/>
      <c r="X37" s="75"/>
      <c r="Y37" s="75"/>
      <c r="Z37" s="75"/>
      <c r="AA37" s="75"/>
      <c r="AB37" s="75"/>
      <c r="AC37" s="11">
        <f t="shared" si="4"/>
        <v>0</v>
      </c>
      <c r="AD37" s="11">
        <f t="shared" si="5"/>
        <v>0</v>
      </c>
      <c r="AE37" s="11">
        <f t="shared" si="6"/>
        <v>0</v>
      </c>
      <c r="AF37" s="11">
        <f t="shared" si="7"/>
        <v>0</v>
      </c>
      <c r="AG37" s="11">
        <f t="shared" si="8"/>
        <v>0</v>
      </c>
      <c r="AH37" s="11">
        <f t="shared" si="9"/>
        <v>0</v>
      </c>
      <c r="AI37" s="11">
        <f t="shared" si="10"/>
        <v>0</v>
      </c>
      <c r="AJ37" s="11">
        <f t="shared" si="11"/>
        <v>0</v>
      </c>
      <c r="AK37" s="223"/>
      <c r="AL37" s="223"/>
      <c r="AM37" s="35"/>
    </row>
    <row r="38" spans="1:39">
      <c r="A38" s="20">
        <v>34</v>
      </c>
      <c r="B38" s="20" t="str">
        <f t="shared" si="2"/>
        <v/>
      </c>
      <c r="C38" s="208"/>
      <c r="D38" s="67"/>
      <c r="E38" s="67"/>
      <c r="F38" s="67"/>
      <c r="G38" s="425" t="str">
        <f>IF(H38='Категорія витрат'!$B$2,'Категорія витрат'!$A$2,IF(H38='Категорія витрат'!$B$3,'Категорія витрат'!$A$3,IF(H38='Категорія витрат'!$B$4,'Категорія витрат'!$A$4,IF(H38='Категорія витрат'!$B$5,'Категорія витрат'!$A$5,IF(H38='Категорія витрат'!$B$6,'Категорія витрат'!$A$6,IF(H38='Категорія витрат'!$B$7,'Категорія витрат'!$A$7,IF(H38='Категорія витрат'!$B$8,'Категорія витрат'!$A$8,IF(H38='Категорія витрат'!$B$9,'Категорія витрат'!$A$9,IF(H38='Категорія витрат'!$B$10,'Категорія витрат'!$A$10,IF(H38='Категорія витрат'!$B$11,'Категорія витрат'!$A$11,IF(H38='Категорія витрат'!$B$12,'Категорія витрат'!$A$12,IF(H38='Категорія витрат'!$B$13,'Категорія витрат'!$A$13,IF(H38='Категорія витрат'!$B$14,'Категорія витрат'!$A$14,IF(H38='Категорія витрат'!$B$15,'Категорія витрат'!$A$15,IF(H38='Категорія витрат'!$B$16,'Категорія витрат'!$A$16,IF(H38='Категорія витрат'!$B$17,'Категорія витрат'!$A$17,IF(H38='Категорія витрат'!$B$18,'Категорія витрат'!$A$18,IF(H38='Категорія витрат'!$B$19,'Категорія витрат'!$A$19,IF(H38='Категорія витрат'!$B$20,'Категорія витрат'!$A$20,IF(H38='Категорія витрат'!$B$21,'Категорія витрат'!$A$21,IF(H38='Категорія витрат'!$B$22,'Категорія витрат'!$A$22,IF(H38='Категорія витрат'!$B$23,'Категорія витрат'!$A$23,IF(H38='Категорія витрат'!$B$24,'Категорія витрат'!$A$24,IF(H38='Категорія витрат'!$B$25,'Категорія витрат'!$A$25,IF(H38='Категорія витрат'!$B$26,'Категорія витрат'!$A$26,IF(H38='Категорія витрат'!$B$27,'Категорія витрат'!$A$27,IF(H38='Категорія витрат'!$B$28,'Категорія витрат'!$A$28,IF(H38='Категорія витрат'!$B$29,'Категорія витрат'!$A$29,IF(H38='Категорія витрат'!$B$30,'Категорія витрат'!$A$30,IF(H38='Категорія витрат'!$B$31,'Категорія витрат'!$A$31,""))))))))))))))))))))))))))))))</f>
        <v/>
      </c>
      <c r="H38" s="571"/>
      <c r="I38" s="68"/>
      <c r="J38" s="67"/>
      <c r="K38" s="41">
        <f t="shared" si="0"/>
        <v>0</v>
      </c>
      <c r="L38" s="144"/>
      <c r="M38" s="74"/>
      <c r="N38" s="71">
        <f t="shared" si="1"/>
        <v>0</v>
      </c>
      <c r="O38" s="836">
        <f>IF(I38='Категорія витрат'!$G$2,ROUND(N38*0.22,2),IF(I38='Категорія витрат'!$G$4,ROUND(N38*0.22,2),IF(I38='Категорія витрат'!$G$5,ROUND(N38*0.22,2),IF(I38='Категорія витрат'!$G$3,ROUND(N38*0.0841,2),0))))</f>
        <v>0</v>
      </c>
      <c r="P38" s="828">
        <f t="shared" si="3"/>
        <v>0</v>
      </c>
      <c r="Q38" s="75"/>
      <c r="R38" s="75"/>
      <c r="S38" s="75"/>
      <c r="T38" s="75"/>
      <c r="U38" s="75"/>
      <c r="V38" s="75"/>
      <c r="W38" s="75"/>
      <c r="X38" s="75"/>
      <c r="Y38" s="75"/>
      <c r="Z38" s="75"/>
      <c r="AA38" s="75"/>
      <c r="AB38" s="75"/>
      <c r="AC38" s="11">
        <f t="shared" si="4"/>
        <v>0</v>
      </c>
      <c r="AD38" s="11">
        <f t="shared" si="5"/>
        <v>0</v>
      </c>
      <c r="AE38" s="11">
        <f t="shared" si="6"/>
        <v>0</v>
      </c>
      <c r="AF38" s="11">
        <f t="shared" si="7"/>
        <v>0</v>
      </c>
      <c r="AG38" s="11">
        <f t="shared" si="8"/>
        <v>0</v>
      </c>
      <c r="AH38" s="11">
        <f t="shared" si="9"/>
        <v>0</v>
      </c>
      <c r="AI38" s="11">
        <f t="shared" si="10"/>
        <v>0</v>
      </c>
      <c r="AJ38" s="11">
        <f t="shared" si="11"/>
        <v>0</v>
      </c>
      <c r="AK38" s="223"/>
      <c r="AL38" s="223"/>
      <c r="AM38" s="35"/>
    </row>
    <row r="39" spans="1:39">
      <c r="A39" s="20">
        <v>35</v>
      </c>
      <c r="B39" s="20" t="str">
        <f t="shared" si="2"/>
        <v/>
      </c>
      <c r="C39" s="208"/>
      <c r="D39" s="67"/>
      <c r="E39" s="67"/>
      <c r="F39" s="67"/>
      <c r="G39" s="425" t="str">
        <f>IF(H39='Категорія витрат'!$B$2,'Категорія витрат'!$A$2,IF(H39='Категорія витрат'!$B$3,'Категорія витрат'!$A$3,IF(H39='Категорія витрат'!$B$4,'Категорія витрат'!$A$4,IF(H39='Категорія витрат'!$B$5,'Категорія витрат'!$A$5,IF(H39='Категорія витрат'!$B$6,'Категорія витрат'!$A$6,IF(H39='Категорія витрат'!$B$7,'Категорія витрат'!$A$7,IF(H39='Категорія витрат'!$B$8,'Категорія витрат'!$A$8,IF(H39='Категорія витрат'!$B$9,'Категорія витрат'!$A$9,IF(H39='Категорія витрат'!$B$10,'Категорія витрат'!$A$10,IF(H39='Категорія витрат'!$B$11,'Категорія витрат'!$A$11,IF(H39='Категорія витрат'!$B$12,'Категорія витрат'!$A$12,IF(H39='Категорія витрат'!$B$13,'Категорія витрат'!$A$13,IF(H39='Категорія витрат'!$B$14,'Категорія витрат'!$A$14,IF(H39='Категорія витрат'!$B$15,'Категорія витрат'!$A$15,IF(H39='Категорія витрат'!$B$16,'Категорія витрат'!$A$16,IF(H39='Категорія витрат'!$B$17,'Категорія витрат'!$A$17,IF(H39='Категорія витрат'!$B$18,'Категорія витрат'!$A$18,IF(H39='Категорія витрат'!$B$19,'Категорія витрат'!$A$19,IF(H39='Категорія витрат'!$B$20,'Категорія витрат'!$A$20,IF(H39='Категорія витрат'!$B$21,'Категорія витрат'!$A$21,IF(H39='Категорія витрат'!$B$22,'Категорія витрат'!$A$22,IF(H39='Категорія витрат'!$B$23,'Категорія витрат'!$A$23,IF(H39='Категорія витрат'!$B$24,'Категорія витрат'!$A$24,IF(H39='Категорія витрат'!$B$25,'Категорія витрат'!$A$25,IF(H39='Категорія витрат'!$B$26,'Категорія витрат'!$A$26,IF(H39='Категорія витрат'!$B$27,'Категорія витрат'!$A$27,IF(H39='Категорія витрат'!$B$28,'Категорія витрат'!$A$28,IF(H39='Категорія витрат'!$B$29,'Категорія витрат'!$A$29,IF(H39='Категорія витрат'!$B$30,'Категорія витрат'!$A$30,IF(H39='Категорія витрат'!$B$31,'Категорія витрат'!$A$31,""))))))))))))))))))))))))))))))</f>
        <v/>
      </c>
      <c r="H39" s="571"/>
      <c r="I39" s="68"/>
      <c r="J39" s="67"/>
      <c r="K39" s="41">
        <f t="shared" si="0"/>
        <v>0</v>
      </c>
      <c r="L39" s="144"/>
      <c r="M39" s="74"/>
      <c r="N39" s="71">
        <f t="shared" si="1"/>
        <v>0</v>
      </c>
      <c r="O39" s="836">
        <f>IF(I39='Категорія витрат'!$G$2,ROUND(N39*0.22,2),IF(I39='Категорія витрат'!$G$4,ROUND(N39*0.22,2),IF(I39='Категорія витрат'!$G$5,ROUND(N39*0.22,2),IF(I39='Категорія витрат'!$G$3,ROUND(N39*0.0841,2),0))))</f>
        <v>0</v>
      </c>
      <c r="P39" s="828">
        <f t="shared" si="3"/>
        <v>0</v>
      </c>
      <c r="Q39" s="75"/>
      <c r="R39" s="75"/>
      <c r="S39" s="75"/>
      <c r="T39" s="75"/>
      <c r="U39" s="75"/>
      <c r="V39" s="75"/>
      <c r="W39" s="75"/>
      <c r="X39" s="75"/>
      <c r="Y39" s="75"/>
      <c r="Z39" s="75"/>
      <c r="AA39" s="75"/>
      <c r="AB39" s="75"/>
      <c r="AC39" s="11">
        <f t="shared" si="4"/>
        <v>0</v>
      </c>
      <c r="AD39" s="11">
        <f t="shared" si="5"/>
        <v>0</v>
      </c>
      <c r="AE39" s="11">
        <f t="shared" si="6"/>
        <v>0</v>
      </c>
      <c r="AF39" s="11">
        <f t="shared" si="7"/>
        <v>0</v>
      </c>
      <c r="AG39" s="11">
        <f t="shared" si="8"/>
        <v>0</v>
      </c>
      <c r="AH39" s="11">
        <f t="shared" si="9"/>
        <v>0</v>
      </c>
      <c r="AI39" s="11">
        <f t="shared" si="10"/>
        <v>0</v>
      </c>
      <c r="AJ39" s="11">
        <f t="shared" si="11"/>
        <v>0</v>
      </c>
      <c r="AK39" s="223"/>
      <c r="AL39" s="223"/>
      <c r="AM39" s="35"/>
    </row>
    <row r="40" spans="1:39">
      <c r="A40" s="20">
        <v>36</v>
      </c>
      <c r="B40" s="20" t="str">
        <f t="shared" si="2"/>
        <v/>
      </c>
      <c r="C40" s="208"/>
      <c r="D40" s="67"/>
      <c r="E40" s="67"/>
      <c r="F40" s="67"/>
      <c r="G40" s="425" t="str">
        <f>IF(H40='Категорія витрат'!$B$2,'Категорія витрат'!$A$2,IF(H40='Категорія витрат'!$B$3,'Категорія витрат'!$A$3,IF(H40='Категорія витрат'!$B$4,'Категорія витрат'!$A$4,IF(H40='Категорія витрат'!$B$5,'Категорія витрат'!$A$5,IF(H40='Категорія витрат'!$B$6,'Категорія витрат'!$A$6,IF(H40='Категорія витрат'!$B$7,'Категорія витрат'!$A$7,IF(H40='Категорія витрат'!$B$8,'Категорія витрат'!$A$8,IF(H40='Категорія витрат'!$B$9,'Категорія витрат'!$A$9,IF(H40='Категорія витрат'!$B$10,'Категорія витрат'!$A$10,IF(H40='Категорія витрат'!$B$11,'Категорія витрат'!$A$11,IF(H40='Категорія витрат'!$B$12,'Категорія витрат'!$A$12,IF(H40='Категорія витрат'!$B$13,'Категорія витрат'!$A$13,IF(H40='Категорія витрат'!$B$14,'Категорія витрат'!$A$14,IF(H40='Категорія витрат'!$B$15,'Категорія витрат'!$A$15,IF(H40='Категорія витрат'!$B$16,'Категорія витрат'!$A$16,IF(H40='Категорія витрат'!$B$17,'Категорія витрат'!$A$17,IF(H40='Категорія витрат'!$B$18,'Категорія витрат'!$A$18,IF(H40='Категорія витрат'!$B$19,'Категорія витрат'!$A$19,IF(H40='Категорія витрат'!$B$20,'Категорія витрат'!$A$20,IF(H40='Категорія витрат'!$B$21,'Категорія витрат'!$A$21,IF(H40='Категорія витрат'!$B$22,'Категорія витрат'!$A$22,IF(H40='Категорія витрат'!$B$23,'Категорія витрат'!$A$23,IF(H40='Категорія витрат'!$B$24,'Категорія витрат'!$A$24,IF(H40='Категорія витрат'!$B$25,'Категорія витрат'!$A$25,IF(H40='Категорія витрат'!$B$26,'Категорія витрат'!$A$26,IF(H40='Категорія витрат'!$B$27,'Категорія витрат'!$A$27,IF(H40='Категорія витрат'!$B$28,'Категорія витрат'!$A$28,IF(H40='Категорія витрат'!$B$29,'Категорія витрат'!$A$29,IF(H40='Категорія витрат'!$B$30,'Категорія витрат'!$A$30,IF(H40='Категорія витрат'!$B$31,'Категорія витрат'!$A$31,""))))))))))))))))))))))))))))))</f>
        <v/>
      </c>
      <c r="H40" s="571"/>
      <c r="I40" s="68"/>
      <c r="J40" s="67"/>
      <c r="K40" s="41">
        <f t="shared" si="0"/>
        <v>0</v>
      </c>
      <c r="L40" s="144"/>
      <c r="M40" s="74"/>
      <c r="N40" s="71">
        <f t="shared" si="1"/>
        <v>0</v>
      </c>
      <c r="O40" s="836">
        <f>IF(I40='Категорія витрат'!$G$2,ROUND(N40*0.22,2),IF(I40='Категорія витрат'!$G$4,ROUND(N40*0.22,2),IF(I40='Категорія витрат'!$G$5,ROUND(N40*0.22,2),IF(I40='Категорія витрат'!$G$3,ROUND(N40*0.0841,2),0))))</f>
        <v>0</v>
      </c>
      <c r="P40" s="828">
        <f t="shared" si="3"/>
        <v>0</v>
      </c>
      <c r="Q40" s="75"/>
      <c r="R40" s="75"/>
      <c r="S40" s="75"/>
      <c r="T40" s="75"/>
      <c r="U40" s="75"/>
      <c r="V40" s="75"/>
      <c r="W40" s="75"/>
      <c r="X40" s="75"/>
      <c r="Y40" s="75"/>
      <c r="Z40" s="75"/>
      <c r="AA40" s="75"/>
      <c r="AB40" s="75"/>
      <c r="AC40" s="11">
        <f t="shared" si="4"/>
        <v>0</v>
      </c>
      <c r="AD40" s="11">
        <f t="shared" si="5"/>
        <v>0</v>
      </c>
      <c r="AE40" s="11">
        <f t="shared" si="6"/>
        <v>0</v>
      </c>
      <c r="AF40" s="11">
        <f t="shared" si="7"/>
        <v>0</v>
      </c>
      <c r="AG40" s="11">
        <f t="shared" si="8"/>
        <v>0</v>
      </c>
      <c r="AH40" s="11">
        <f t="shared" si="9"/>
        <v>0</v>
      </c>
      <c r="AI40" s="11">
        <f t="shared" si="10"/>
        <v>0</v>
      </c>
      <c r="AJ40" s="11">
        <f t="shared" si="11"/>
        <v>0</v>
      </c>
      <c r="AK40" s="223"/>
      <c r="AL40" s="223"/>
      <c r="AM40" s="35"/>
    </row>
    <row r="41" spans="1:39">
      <c r="A41" s="20">
        <v>37</v>
      </c>
      <c r="B41" s="20" t="str">
        <f t="shared" si="2"/>
        <v/>
      </c>
      <c r="C41" s="208"/>
      <c r="D41" s="67"/>
      <c r="E41" s="67"/>
      <c r="F41" s="67"/>
      <c r="G41" s="425" t="str">
        <f>IF(H41='Категорія витрат'!$B$2,'Категорія витрат'!$A$2,IF(H41='Категорія витрат'!$B$3,'Категорія витрат'!$A$3,IF(H41='Категорія витрат'!$B$4,'Категорія витрат'!$A$4,IF(H41='Категорія витрат'!$B$5,'Категорія витрат'!$A$5,IF(H41='Категорія витрат'!$B$6,'Категорія витрат'!$A$6,IF(H41='Категорія витрат'!$B$7,'Категорія витрат'!$A$7,IF(H41='Категорія витрат'!$B$8,'Категорія витрат'!$A$8,IF(H41='Категорія витрат'!$B$9,'Категорія витрат'!$A$9,IF(H41='Категорія витрат'!$B$10,'Категорія витрат'!$A$10,IF(H41='Категорія витрат'!$B$11,'Категорія витрат'!$A$11,IF(H41='Категорія витрат'!$B$12,'Категорія витрат'!$A$12,IF(H41='Категорія витрат'!$B$13,'Категорія витрат'!$A$13,IF(H41='Категорія витрат'!$B$14,'Категорія витрат'!$A$14,IF(H41='Категорія витрат'!$B$15,'Категорія витрат'!$A$15,IF(H41='Категорія витрат'!$B$16,'Категорія витрат'!$A$16,IF(H41='Категорія витрат'!$B$17,'Категорія витрат'!$A$17,IF(H41='Категорія витрат'!$B$18,'Категорія витрат'!$A$18,IF(H41='Категорія витрат'!$B$19,'Категорія витрат'!$A$19,IF(H41='Категорія витрат'!$B$20,'Категорія витрат'!$A$20,IF(H41='Категорія витрат'!$B$21,'Категорія витрат'!$A$21,IF(H41='Категорія витрат'!$B$22,'Категорія витрат'!$A$22,IF(H41='Категорія витрат'!$B$23,'Категорія витрат'!$A$23,IF(H41='Категорія витрат'!$B$24,'Категорія витрат'!$A$24,IF(H41='Категорія витрат'!$B$25,'Категорія витрат'!$A$25,IF(H41='Категорія витрат'!$B$26,'Категорія витрат'!$A$26,IF(H41='Категорія витрат'!$B$27,'Категорія витрат'!$A$27,IF(H41='Категорія витрат'!$B$28,'Категорія витрат'!$A$28,IF(H41='Категорія витрат'!$B$29,'Категорія витрат'!$A$29,IF(H41='Категорія витрат'!$B$30,'Категорія витрат'!$A$30,IF(H41='Категорія витрат'!$B$31,'Категорія витрат'!$A$31,""))))))))))))))))))))))))))))))</f>
        <v/>
      </c>
      <c r="H41" s="571"/>
      <c r="I41" s="68"/>
      <c r="J41" s="67"/>
      <c r="K41" s="41">
        <f t="shared" si="0"/>
        <v>0</v>
      </c>
      <c r="L41" s="144"/>
      <c r="M41" s="74"/>
      <c r="N41" s="71">
        <f t="shared" si="1"/>
        <v>0</v>
      </c>
      <c r="O41" s="836">
        <f>IF(I41='Категорія витрат'!$G$2,ROUND(N41*0.22,2),IF(I41='Категорія витрат'!$G$4,ROUND(N41*0.22,2),IF(I41='Категорія витрат'!$G$5,ROUND(N41*0.22,2),IF(I41='Категорія витрат'!$G$3,ROUND(N41*0.0841,2),0))))</f>
        <v>0</v>
      </c>
      <c r="P41" s="828">
        <f t="shared" si="3"/>
        <v>0</v>
      </c>
      <c r="Q41" s="75"/>
      <c r="R41" s="75"/>
      <c r="S41" s="75"/>
      <c r="T41" s="75"/>
      <c r="U41" s="75"/>
      <c r="V41" s="75"/>
      <c r="W41" s="75"/>
      <c r="X41" s="75"/>
      <c r="Y41" s="75"/>
      <c r="Z41" s="75"/>
      <c r="AA41" s="75"/>
      <c r="AB41" s="75"/>
      <c r="AC41" s="11">
        <f t="shared" si="4"/>
        <v>0</v>
      </c>
      <c r="AD41" s="11">
        <f t="shared" si="5"/>
        <v>0</v>
      </c>
      <c r="AE41" s="11">
        <f t="shared" si="6"/>
        <v>0</v>
      </c>
      <c r="AF41" s="11">
        <f t="shared" si="7"/>
        <v>0</v>
      </c>
      <c r="AG41" s="11">
        <f t="shared" si="8"/>
        <v>0</v>
      </c>
      <c r="AH41" s="11">
        <f t="shared" si="9"/>
        <v>0</v>
      </c>
      <c r="AI41" s="11">
        <f t="shared" si="10"/>
        <v>0</v>
      </c>
      <c r="AJ41" s="11">
        <f t="shared" si="11"/>
        <v>0</v>
      </c>
      <c r="AK41" s="223"/>
      <c r="AL41" s="223"/>
      <c r="AM41" s="35"/>
    </row>
    <row r="42" spans="1:39">
      <c r="A42" s="20">
        <v>38</v>
      </c>
      <c r="B42" s="20" t="str">
        <f t="shared" si="2"/>
        <v/>
      </c>
      <c r="C42" s="208"/>
      <c r="D42" s="67"/>
      <c r="E42" s="67"/>
      <c r="F42" s="67"/>
      <c r="G42" s="425" t="str">
        <f>IF(H42='Категорія витрат'!$B$2,'Категорія витрат'!$A$2,IF(H42='Категорія витрат'!$B$3,'Категорія витрат'!$A$3,IF(H42='Категорія витрат'!$B$4,'Категорія витрат'!$A$4,IF(H42='Категорія витрат'!$B$5,'Категорія витрат'!$A$5,IF(H42='Категорія витрат'!$B$6,'Категорія витрат'!$A$6,IF(H42='Категорія витрат'!$B$7,'Категорія витрат'!$A$7,IF(H42='Категорія витрат'!$B$8,'Категорія витрат'!$A$8,IF(H42='Категорія витрат'!$B$9,'Категорія витрат'!$A$9,IF(H42='Категорія витрат'!$B$10,'Категорія витрат'!$A$10,IF(H42='Категорія витрат'!$B$11,'Категорія витрат'!$A$11,IF(H42='Категорія витрат'!$B$12,'Категорія витрат'!$A$12,IF(H42='Категорія витрат'!$B$13,'Категорія витрат'!$A$13,IF(H42='Категорія витрат'!$B$14,'Категорія витрат'!$A$14,IF(H42='Категорія витрат'!$B$15,'Категорія витрат'!$A$15,IF(H42='Категорія витрат'!$B$16,'Категорія витрат'!$A$16,IF(H42='Категорія витрат'!$B$17,'Категорія витрат'!$A$17,IF(H42='Категорія витрат'!$B$18,'Категорія витрат'!$A$18,IF(H42='Категорія витрат'!$B$19,'Категорія витрат'!$A$19,IF(H42='Категорія витрат'!$B$20,'Категорія витрат'!$A$20,IF(H42='Категорія витрат'!$B$21,'Категорія витрат'!$A$21,IF(H42='Категорія витрат'!$B$22,'Категорія витрат'!$A$22,IF(H42='Категорія витрат'!$B$23,'Категорія витрат'!$A$23,IF(H42='Категорія витрат'!$B$24,'Категорія витрат'!$A$24,IF(H42='Категорія витрат'!$B$25,'Категорія витрат'!$A$25,IF(H42='Категорія витрат'!$B$26,'Категорія витрат'!$A$26,IF(H42='Категорія витрат'!$B$27,'Категорія витрат'!$A$27,IF(H42='Категорія витрат'!$B$28,'Категорія витрат'!$A$28,IF(H42='Категорія витрат'!$B$29,'Категорія витрат'!$A$29,IF(H42='Категорія витрат'!$B$30,'Категорія витрат'!$A$30,IF(H42='Категорія витрат'!$B$31,'Категорія витрат'!$A$31,""))))))))))))))))))))))))))))))</f>
        <v/>
      </c>
      <c r="H42" s="571"/>
      <c r="I42" s="68"/>
      <c r="J42" s="67"/>
      <c r="K42" s="41">
        <f t="shared" si="0"/>
        <v>0</v>
      </c>
      <c r="L42" s="144"/>
      <c r="M42" s="74"/>
      <c r="N42" s="71">
        <f t="shared" si="1"/>
        <v>0</v>
      </c>
      <c r="O42" s="836">
        <f>IF(I42='Категорія витрат'!$G$2,ROUND(N42*0.22,2),IF(I42='Категорія витрат'!$G$4,ROUND(N42*0.22,2),IF(I42='Категорія витрат'!$G$5,ROUND(N42*0.22,2),IF(I42='Категорія витрат'!$G$3,ROUND(N42*0.0841,2),0))))</f>
        <v>0</v>
      </c>
      <c r="P42" s="828">
        <f t="shared" si="3"/>
        <v>0</v>
      </c>
      <c r="Q42" s="75"/>
      <c r="R42" s="75"/>
      <c r="S42" s="75"/>
      <c r="T42" s="75"/>
      <c r="U42" s="75"/>
      <c r="V42" s="75"/>
      <c r="W42" s="75"/>
      <c r="X42" s="75"/>
      <c r="Y42" s="75"/>
      <c r="Z42" s="75"/>
      <c r="AA42" s="75"/>
      <c r="AB42" s="75"/>
      <c r="AC42" s="11">
        <f t="shared" si="4"/>
        <v>0</v>
      </c>
      <c r="AD42" s="11">
        <f t="shared" si="5"/>
        <v>0</v>
      </c>
      <c r="AE42" s="11">
        <f t="shared" si="6"/>
        <v>0</v>
      </c>
      <c r="AF42" s="11">
        <f t="shared" si="7"/>
        <v>0</v>
      </c>
      <c r="AG42" s="11">
        <f t="shared" si="8"/>
        <v>0</v>
      </c>
      <c r="AH42" s="11">
        <f t="shared" si="9"/>
        <v>0</v>
      </c>
      <c r="AI42" s="11">
        <f t="shared" si="10"/>
        <v>0</v>
      </c>
      <c r="AJ42" s="11">
        <f t="shared" si="11"/>
        <v>0</v>
      </c>
      <c r="AK42" s="223"/>
      <c r="AL42" s="223"/>
      <c r="AM42" s="35"/>
    </row>
    <row r="43" spans="1:39">
      <c r="A43" s="20">
        <v>39</v>
      </c>
      <c r="B43" s="20" t="str">
        <f t="shared" si="2"/>
        <v/>
      </c>
      <c r="C43" s="208"/>
      <c r="D43" s="67"/>
      <c r="E43" s="67"/>
      <c r="F43" s="67"/>
      <c r="G43" s="425" t="str">
        <f>IF(H43='Категорія витрат'!$B$2,'Категорія витрат'!$A$2,IF(H43='Категорія витрат'!$B$3,'Категорія витрат'!$A$3,IF(H43='Категорія витрат'!$B$4,'Категорія витрат'!$A$4,IF(H43='Категорія витрат'!$B$5,'Категорія витрат'!$A$5,IF(H43='Категорія витрат'!$B$6,'Категорія витрат'!$A$6,IF(H43='Категорія витрат'!$B$7,'Категорія витрат'!$A$7,IF(H43='Категорія витрат'!$B$8,'Категорія витрат'!$A$8,IF(H43='Категорія витрат'!$B$9,'Категорія витрат'!$A$9,IF(H43='Категорія витрат'!$B$10,'Категорія витрат'!$A$10,IF(H43='Категорія витрат'!$B$11,'Категорія витрат'!$A$11,IF(H43='Категорія витрат'!$B$12,'Категорія витрат'!$A$12,IF(H43='Категорія витрат'!$B$13,'Категорія витрат'!$A$13,IF(H43='Категорія витрат'!$B$14,'Категорія витрат'!$A$14,IF(H43='Категорія витрат'!$B$15,'Категорія витрат'!$A$15,IF(H43='Категорія витрат'!$B$16,'Категорія витрат'!$A$16,IF(H43='Категорія витрат'!$B$17,'Категорія витрат'!$A$17,IF(H43='Категорія витрат'!$B$18,'Категорія витрат'!$A$18,IF(H43='Категорія витрат'!$B$19,'Категорія витрат'!$A$19,IF(H43='Категорія витрат'!$B$20,'Категорія витрат'!$A$20,IF(H43='Категорія витрат'!$B$21,'Категорія витрат'!$A$21,IF(H43='Категорія витрат'!$B$22,'Категорія витрат'!$A$22,IF(H43='Категорія витрат'!$B$23,'Категорія витрат'!$A$23,IF(H43='Категорія витрат'!$B$24,'Категорія витрат'!$A$24,IF(H43='Категорія витрат'!$B$25,'Категорія витрат'!$A$25,IF(H43='Категорія витрат'!$B$26,'Категорія витрат'!$A$26,IF(H43='Категорія витрат'!$B$27,'Категорія витрат'!$A$27,IF(H43='Категорія витрат'!$B$28,'Категорія витрат'!$A$28,IF(H43='Категорія витрат'!$B$29,'Категорія витрат'!$A$29,IF(H43='Категорія витрат'!$B$30,'Категорія витрат'!$A$30,IF(H43='Категорія витрат'!$B$31,'Категорія витрат'!$A$31,""))))))))))))))))))))))))))))))</f>
        <v/>
      </c>
      <c r="H43" s="571"/>
      <c r="I43" s="68"/>
      <c r="J43" s="70"/>
      <c r="K43" s="41">
        <f t="shared" si="0"/>
        <v>0</v>
      </c>
      <c r="L43" s="144"/>
      <c r="M43" s="74"/>
      <c r="N43" s="71">
        <f t="shared" si="1"/>
        <v>0</v>
      </c>
      <c r="O43" s="836">
        <f>IF(I43='Категорія витрат'!$G$2,ROUND(N43*0.22,2),IF(I43='Категорія витрат'!$G$4,ROUND(N43*0.22,2),IF(I43='Категорія витрат'!$G$5,ROUND(N43*0.22,2),IF(I43='Категорія витрат'!$G$3,ROUND(N43*0.0841,2),0))))</f>
        <v>0</v>
      </c>
      <c r="P43" s="828">
        <f t="shared" si="3"/>
        <v>0</v>
      </c>
      <c r="Q43" s="75"/>
      <c r="R43" s="75"/>
      <c r="S43" s="75"/>
      <c r="T43" s="75"/>
      <c r="U43" s="75"/>
      <c r="V43" s="75"/>
      <c r="W43" s="75"/>
      <c r="X43" s="75"/>
      <c r="Y43" s="75"/>
      <c r="Z43" s="75"/>
      <c r="AA43" s="75"/>
      <c r="AB43" s="75"/>
      <c r="AC43" s="11">
        <f t="shared" si="4"/>
        <v>0</v>
      </c>
      <c r="AD43" s="11">
        <f t="shared" si="5"/>
        <v>0</v>
      </c>
      <c r="AE43" s="11">
        <f t="shared" si="6"/>
        <v>0</v>
      </c>
      <c r="AF43" s="11">
        <f t="shared" si="7"/>
        <v>0</v>
      </c>
      <c r="AG43" s="11">
        <f t="shared" si="8"/>
        <v>0</v>
      </c>
      <c r="AH43" s="11">
        <f t="shared" si="9"/>
        <v>0</v>
      </c>
      <c r="AI43" s="11">
        <f t="shared" si="10"/>
        <v>0</v>
      </c>
      <c r="AJ43" s="11">
        <f t="shared" si="11"/>
        <v>0</v>
      </c>
      <c r="AK43" s="223"/>
      <c r="AL43" s="223"/>
      <c r="AM43" s="35"/>
    </row>
    <row r="44" spans="1:39">
      <c r="A44" s="20">
        <v>40</v>
      </c>
      <c r="B44" s="20" t="str">
        <f t="shared" si="2"/>
        <v/>
      </c>
      <c r="C44" s="208"/>
      <c r="D44" s="67"/>
      <c r="E44" s="67"/>
      <c r="F44" s="67"/>
      <c r="G44" s="425" t="str">
        <f>IF(H44='Категорія витрат'!$B$2,'Категорія витрат'!$A$2,IF(H44='Категорія витрат'!$B$3,'Категорія витрат'!$A$3,IF(H44='Категорія витрат'!$B$4,'Категорія витрат'!$A$4,IF(H44='Категорія витрат'!$B$5,'Категорія витрат'!$A$5,IF(H44='Категорія витрат'!$B$6,'Категорія витрат'!$A$6,IF(H44='Категорія витрат'!$B$7,'Категорія витрат'!$A$7,IF(H44='Категорія витрат'!$B$8,'Категорія витрат'!$A$8,IF(H44='Категорія витрат'!$B$9,'Категорія витрат'!$A$9,IF(H44='Категорія витрат'!$B$10,'Категорія витрат'!$A$10,IF(H44='Категорія витрат'!$B$11,'Категорія витрат'!$A$11,IF(H44='Категорія витрат'!$B$12,'Категорія витрат'!$A$12,IF(H44='Категорія витрат'!$B$13,'Категорія витрат'!$A$13,IF(H44='Категорія витрат'!$B$14,'Категорія витрат'!$A$14,IF(H44='Категорія витрат'!$B$15,'Категорія витрат'!$A$15,IF(H44='Категорія витрат'!$B$16,'Категорія витрат'!$A$16,IF(H44='Категорія витрат'!$B$17,'Категорія витрат'!$A$17,IF(H44='Категорія витрат'!$B$18,'Категорія витрат'!$A$18,IF(H44='Категорія витрат'!$B$19,'Категорія витрат'!$A$19,IF(H44='Категорія витрат'!$B$20,'Категорія витрат'!$A$20,IF(H44='Категорія витрат'!$B$21,'Категорія витрат'!$A$21,IF(H44='Категорія витрат'!$B$22,'Категорія витрат'!$A$22,IF(H44='Категорія витрат'!$B$23,'Категорія витрат'!$A$23,IF(H44='Категорія витрат'!$B$24,'Категорія витрат'!$A$24,IF(H44='Категорія витрат'!$B$25,'Категорія витрат'!$A$25,IF(H44='Категорія витрат'!$B$26,'Категорія витрат'!$A$26,IF(H44='Категорія витрат'!$B$27,'Категорія витрат'!$A$27,IF(H44='Категорія витрат'!$B$28,'Категорія витрат'!$A$28,IF(H44='Категорія витрат'!$B$29,'Категорія витрат'!$A$29,IF(H44='Категорія витрат'!$B$30,'Категорія витрат'!$A$30,IF(H44='Категорія витрат'!$B$31,'Категорія витрат'!$A$31,""))))))))))))))))))))))))))))))</f>
        <v/>
      </c>
      <c r="H44" s="571"/>
      <c r="I44" s="68"/>
      <c r="J44" s="67"/>
      <c r="K44" s="41">
        <f t="shared" si="0"/>
        <v>0</v>
      </c>
      <c r="L44" s="144"/>
      <c r="M44" s="74"/>
      <c r="N44" s="71">
        <f t="shared" si="1"/>
        <v>0</v>
      </c>
      <c r="O44" s="836">
        <f>IF(I44='Категорія витрат'!$G$2,ROUND(N44*0.22,2),IF(I44='Категорія витрат'!$G$4,ROUND(N44*0.22,2),IF(I44='Категорія витрат'!$G$5,ROUND(N44*0.22,2),IF(I44='Категорія витрат'!$G$3,ROUND(N44*0.0841,2),0))))</f>
        <v>0</v>
      </c>
      <c r="P44" s="828">
        <f t="shared" si="3"/>
        <v>0</v>
      </c>
      <c r="Q44" s="75"/>
      <c r="R44" s="75"/>
      <c r="S44" s="75"/>
      <c r="T44" s="75"/>
      <c r="U44" s="75"/>
      <c r="V44" s="75"/>
      <c r="W44" s="75"/>
      <c r="X44" s="75"/>
      <c r="Y44" s="75"/>
      <c r="Z44" s="75"/>
      <c r="AA44" s="75"/>
      <c r="AB44" s="75"/>
      <c r="AC44" s="11">
        <f t="shared" si="4"/>
        <v>0</v>
      </c>
      <c r="AD44" s="11">
        <f t="shared" si="5"/>
        <v>0</v>
      </c>
      <c r="AE44" s="11">
        <f t="shared" si="6"/>
        <v>0</v>
      </c>
      <c r="AF44" s="11">
        <f t="shared" si="7"/>
        <v>0</v>
      </c>
      <c r="AG44" s="11">
        <f t="shared" si="8"/>
        <v>0</v>
      </c>
      <c r="AH44" s="11">
        <f t="shared" si="9"/>
        <v>0</v>
      </c>
      <c r="AI44" s="11">
        <f t="shared" si="10"/>
        <v>0</v>
      </c>
      <c r="AJ44" s="11">
        <f t="shared" si="11"/>
        <v>0</v>
      </c>
      <c r="AK44" s="223"/>
      <c r="AL44" s="223"/>
      <c r="AM44" s="35"/>
    </row>
    <row r="45" spans="1:39">
      <c r="A45" s="20">
        <v>41</v>
      </c>
      <c r="B45" s="20" t="str">
        <f t="shared" si="2"/>
        <v/>
      </c>
      <c r="C45" s="208"/>
      <c r="D45" s="67"/>
      <c r="E45" s="67"/>
      <c r="F45" s="67"/>
      <c r="G45" s="425" t="str">
        <f>IF(H45='Категорія витрат'!$B$2,'Категорія витрат'!$A$2,IF(H45='Категорія витрат'!$B$3,'Категорія витрат'!$A$3,IF(H45='Категорія витрат'!$B$4,'Категорія витрат'!$A$4,IF(H45='Категорія витрат'!$B$5,'Категорія витрат'!$A$5,IF(H45='Категорія витрат'!$B$6,'Категорія витрат'!$A$6,IF(H45='Категорія витрат'!$B$7,'Категорія витрат'!$A$7,IF(H45='Категорія витрат'!$B$8,'Категорія витрат'!$A$8,IF(H45='Категорія витрат'!$B$9,'Категорія витрат'!$A$9,IF(H45='Категорія витрат'!$B$10,'Категорія витрат'!$A$10,IF(H45='Категорія витрат'!$B$11,'Категорія витрат'!$A$11,IF(H45='Категорія витрат'!$B$12,'Категорія витрат'!$A$12,IF(H45='Категорія витрат'!$B$13,'Категорія витрат'!$A$13,IF(H45='Категорія витрат'!$B$14,'Категорія витрат'!$A$14,IF(H45='Категорія витрат'!$B$15,'Категорія витрат'!$A$15,IF(H45='Категорія витрат'!$B$16,'Категорія витрат'!$A$16,IF(H45='Категорія витрат'!$B$17,'Категорія витрат'!$A$17,IF(H45='Категорія витрат'!$B$18,'Категорія витрат'!$A$18,IF(H45='Категорія витрат'!$B$19,'Категорія витрат'!$A$19,IF(H45='Категорія витрат'!$B$20,'Категорія витрат'!$A$20,IF(H45='Категорія витрат'!$B$21,'Категорія витрат'!$A$21,IF(H45='Категорія витрат'!$B$22,'Категорія витрат'!$A$22,IF(H45='Категорія витрат'!$B$23,'Категорія витрат'!$A$23,IF(H45='Категорія витрат'!$B$24,'Категорія витрат'!$A$24,IF(H45='Категорія витрат'!$B$25,'Категорія витрат'!$A$25,IF(H45='Категорія витрат'!$B$26,'Категорія витрат'!$A$26,IF(H45='Категорія витрат'!$B$27,'Категорія витрат'!$A$27,IF(H45='Категорія витрат'!$B$28,'Категорія витрат'!$A$28,IF(H45='Категорія витрат'!$B$29,'Категорія витрат'!$A$29,IF(H45='Категорія витрат'!$B$30,'Категорія витрат'!$A$30,IF(H45='Категорія витрат'!$B$31,'Категорія витрат'!$A$31,""))))))))))))))))))))))))))))))</f>
        <v/>
      </c>
      <c r="H45" s="571"/>
      <c r="I45" s="68"/>
      <c r="J45" s="67"/>
      <c r="K45" s="41">
        <f t="shared" si="0"/>
        <v>0</v>
      </c>
      <c r="L45" s="144"/>
      <c r="M45" s="74"/>
      <c r="N45" s="71">
        <f t="shared" si="1"/>
        <v>0</v>
      </c>
      <c r="O45" s="836">
        <f>IF(I45='Категорія витрат'!$G$2,ROUND(N45*0.22,2),IF(I45='Категорія витрат'!$G$4,ROUND(N45*0.22,2),IF(I45='Категорія витрат'!$G$5,ROUND(N45*0.22,2),IF(I45='Категорія витрат'!$G$3,ROUND(N45*0.0841,2),0))))</f>
        <v>0</v>
      </c>
      <c r="P45" s="828">
        <f t="shared" si="3"/>
        <v>0</v>
      </c>
      <c r="Q45" s="75"/>
      <c r="R45" s="75"/>
      <c r="S45" s="75"/>
      <c r="T45" s="75"/>
      <c r="U45" s="75"/>
      <c r="V45" s="75"/>
      <c r="W45" s="75"/>
      <c r="X45" s="75"/>
      <c r="Y45" s="75"/>
      <c r="Z45" s="75"/>
      <c r="AA45" s="75"/>
      <c r="AB45" s="75"/>
      <c r="AC45" s="11">
        <f t="shared" si="4"/>
        <v>0</v>
      </c>
      <c r="AD45" s="11">
        <f t="shared" si="5"/>
        <v>0</v>
      </c>
      <c r="AE45" s="11">
        <f t="shared" si="6"/>
        <v>0</v>
      </c>
      <c r="AF45" s="11">
        <f t="shared" si="7"/>
        <v>0</v>
      </c>
      <c r="AG45" s="11">
        <f t="shared" si="8"/>
        <v>0</v>
      </c>
      <c r="AH45" s="11">
        <f t="shared" si="9"/>
        <v>0</v>
      </c>
      <c r="AI45" s="11">
        <f t="shared" si="10"/>
        <v>0</v>
      </c>
      <c r="AJ45" s="11">
        <f t="shared" si="11"/>
        <v>0</v>
      </c>
      <c r="AK45" s="223"/>
      <c r="AL45" s="223"/>
      <c r="AM45" s="35"/>
    </row>
    <row r="46" spans="1:39">
      <c r="A46" s="20">
        <v>42</v>
      </c>
      <c r="B46" s="20" t="str">
        <f t="shared" si="2"/>
        <v/>
      </c>
      <c r="C46" s="208"/>
      <c r="D46" s="67"/>
      <c r="E46" s="67"/>
      <c r="F46" s="67"/>
      <c r="G46" s="425" t="str">
        <f>IF(H46='Категорія витрат'!$B$2,'Категорія витрат'!$A$2,IF(H46='Категорія витрат'!$B$3,'Категорія витрат'!$A$3,IF(H46='Категорія витрат'!$B$4,'Категорія витрат'!$A$4,IF(H46='Категорія витрат'!$B$5,'Категорія витрат'!$A$5,IF(H46='Категорія витрат'!$B$6,'Категорія витрат'!$A$6,IF(H46='Категорія витрат'!$B$7,'Категорія витрат'!$A$7,IF(H46='Категорія витрат'!$B$8,'Категорія витрат'!$A$8,IF(H46='Категорія витрат'!$B$9,'Категорія витрат'!$A$9,IF(H46='Категорія витрат'!$B$10,'Категорія витрат'!$A$10,IF(H46='Категорія витрат'!$B$11,'Категорія витрат'!$A$11,IF(H46='Категорія витрат'!$B$12,'Категорія витрат'!$A$12,IF(H46='Категорія витрат'!$B$13,'Категорія витрат'!$A$13,IF(H46='Категорія витрат'!$B$14,'Категорія витрат'!$A$14,IF(H46='Категорія витрат'!$B$15,'Категорія витрат'!$A$15,IF(H46='Категорія витрат'!$B$16,'Категорія витрат'!$A$16,IF(H46='Категорія витрат'!$B$17,'Категорія витрат'!$A$17,IF(H46='Категорія витрат'!$B$18,'Категорія витрат'!$A$18,IF(H46='Категорія витрат'!$B$19,'Категорія витрат'!$A$19,IF(H46='Категорія витрат'!$B$20,'Категорія витрат'!$A$20,IF(H46='Категорія витрат'!$B$21,'Категорія витрат'!$A$21,IF(H46='Категорія витрат'!$B$22,'Категорія витрат'!$A$22,IF(H46='Категорія витрат'!$B$23,'Категорія витрат'!$A$23,IF(H46='Категорія витрат'!$B$24,'Категорія витрат'!$A$24,IF(H46='Категорія витрат'!$B$25,'Категорія витрат'!$A$25,IF(H46='Категорія витрат'!$B$26,'Категорія витрат'!$A$26,IF(H46='Категорія витрат'!$B$27,'Категорія витрат'!$A$27,IF(H46='Категорія витрат'!$B$28,'Категорія витрат'!$A$28,IF(H46='Категорія витрат'!$B$29,'Категорія витрат'!$A$29,IF(H46='Категорія витрат'!$B$30,'Категорія витрат'!$A$30,IF(H46='Категорія витрат'!$B$31,'Категорія витрат'!$A$31,""))))))))))))))))))))))))))))))</f>
        <v/>
      </c>
      <c r="H46" s="571"/>
      <c r="I46" s="68"/>
      <c r="J46" s="67"/>
      <c r="K46" s="41">
        <f t="shared" si="0"/>
        <v>0</v>
      </c>
      <c r="L46" s="72"/>
      <c r="M46" s="74"/>
      <c r="N46" s="71">
        <f t="shared" si="1"/>
        <v>0</v>
      </c>
      <c r="O46" s="836">
        <f>IF(I46='Категорія витрат'!$G$2,ROUND(N46*0.22,2),IF(I46='Категорія витрат'!$G$4,ROUND(N46*0.22,2),IF(I46='Категорія витрат'!$G$5,ROUND(N46*0.22,2),IF(I46='Категорія витрат'!$G$3,ROUND(N46*0.0841,2),0))))</f>
        <v>0</v>
      </c>
      <c r="P46" s="828">
        <f t="shared" si="3"/>
        <v>0</v>
      </c>
      <c r="Q46" s="75"/>
      <c r="R46" s="75"/>
      <c r="S46" s="75"/>
      <c r="T46" s="75"/>
      <c r="U46" s="75"/>
      <c r="V46" s="75"/>
      <c r="W46" s="75"/>
      <c r="X46" s="75"/>
      <c r="Y46" s="75"/>
      <c r="Z46" s="75"/>
      <c r="AA46" s="75"/>
      <c r="AB46" s="75"/>
      <c r="AC46" s="11">
        <f t="shared" si="4"/>
        <v>0</v>
      </c>
      <c r="AD46" s="11">
        <f t="shared" si="5"/>
        <v>0</v>
      </c>
      <c r="AE46" s="11">
        <f t="shared" si="6"/>
        <v>0</v>
      </c>
      <c r="AF46" s="11">
        <f t="shared" si="7"/>
        <v>0</v>
      </c>
      <c r="AG46" s="11">
        <f t="shared" si="8"/>
        <v>0</v>
      </c>
      <c r="AH46" s="11">
        <f t="shared" si="9"/>
        <v>0</v>
      </c>
      <c r="AI46" s="11">
        <f t="shared" si="10"/>
        <v>0</v>
      </c>
      <c r="AJ46" s="11">
        <f t="shared" si="11"/>
        <v>0</v>
      </c>
      <c r="AK46" s="223"/>
      <c r="AL46" s="223"/>
      <c r="AM46" s="35"/>
    </row>
    <row r="47" spans="1:39">
      <c r="A47" s="20">
        <v>43</v>
      </c>
      <c r="B47" s="20" t="str">
        <f t="shared" si="2"/>
        <v/>
      </c>
      <c r="C47" s="208"/>
      <c r="D47" s="67"/>
      <c r="E47" s="72"/>
      <c r="F47" s="72"/>
      <c r="G47" s="425" t="str">
        <f>IF(H47='Категорія витрат'!$B$2,'Категорія витрат'!$A$2,IF(H47='Категорія витрат'!$B$3,'Категорія витрат'!$A$3,IF(H47='Категорія витрат'!$B$4,'Категорія витрат'!$A$4,IF(H47='Категорія витрат'!$B$5,'Категорія витрат'!$A$5,IF(H47='Категорія витрат'!$B$6,'Категорія витрат'!$A$6,IF(H47='Категорія витрат'!$B$7,'Категорія витрат'!$A$7,IF(H47='Категорія витрат'!$B$8,'Категорія витрат'!$A$8,IF(H47='Категорія витрат'!$B$9,'Категорія витрат'!$A$9,IF(H47='Категорія витрат'!$B$10,'Категорія витрат'!$A$10,IF(H47='Категорія витрат'!$B$11,'Категорія витрат'!$A$11,IF(H47='Категорія витрат'!$B$12,'Категорія витрат'!$A$12,IF(H47='Категорія витрат'!$B$13,'Категорія витрат'!$A$13,IF(H47='Категорія витрат'!$B$14,'Категорія витрат'!$A$14,IF(H47='Категорія витрат'!$B$15,'Категорія витрат'!$A$15,IF(H47='Категорія витрат'!$B$16,'Категорія витрат'!$A$16,IF(H47='Категорія витрат'!$B$17,'Категорія витрат'!$A$17,IF(H47='Категорія витрат'!$B$18,'Категорія витрат'!$A$18,IF(H47='Категорія витрат'!$B$19,'Категорія витрат'!$A$19,IF(H47='Категорія витрат'!$B$20,'Категорія витрат'!$A$20,IF(H47='Категорія витрат'!$B$21,'Категорія витрат'!$A$21,IF(H47='Категорія витрат'!$B$22,'Категорія витрат'!$A$22,IF(H47='Категорія витрат'!$B$23,'Категорія витрат'!$A$23,IF(H47='Категорія витрат'!$B$24,'Категорія витрат'!$A$24,IF(H47='Категорія витрат'!$B$25,'Категорія витрат'!$A$25,IF(H47='Категорія витрат'!$B$26,'Категорія витрат'!$A$26,IF(H47='Категорія витрат'!$B$27,'Категорія витрат'!$A$27,IF(H47='Категорія витрат'!$B$28,'Категорія витрат'!$A$28,IF(H47='Категорія витрат'!$B$29,'Категорія витрат'!$A$29,IF(H47='Категорія витрат'!$B$30,'Категорія витрат'!$A$30,IF(H47='Категорія витрат'!$B$31,'Категорія витрат'!$A$31,""))))))))))))))))))))))))))))))</f>
        <v/>
      </c>
      <c r="H47" s="571"/>
      <c r="I47" s="68"/>
      <c r="J47" s="67"/>
      <c r="K47" s="41">
        <f t="shared" si="0"/>
        <v>0</v>
      </c>
      <c r="L47" s="144"/>
      <c r="M47" s="74"/>
      <c r="N47" s="71">
        <f t="shared" si="1"/>
        <v>0</v>
      </c>
      <c r="O47" s="836">
        <f>IF(I47='Категорія витрат'!$G$2,ROUND(N47*0.22,2),IF(I47='Категорія витрат'!$G$4,ROUND(N47*0.22,2),IF(I47='Категорія витрат'!$G$5,ROUND(N47*0.22,2),IF(I47='Категорія витрат'!$G$3,ROUND(N47*0.0841,2),0))))</f>
        <v>0</v>
      </c>
      <c r="P47" s="828">
        <f t="shared" si="3"/>
        <v>0</v>
      </c>
      <c r="Q47" s="75"/>
      <c r="R47" s="75"/>
      <c r="S47" s="75"/>
      <c r="T47" s="75"/>
      <c r="U47" s="75"/>
      <c r="V47" s="75"/>
      <c r="W47" s="75"/>
      <c r="X47" s="75"/>
      <c r="Y47" s="75"/>
      <c r="Z47" s="75"/>
      <c r="AA47" s="75"/>
      <c r="AB47" s="75"/>
      <c r="AC47" s="11">
        <f t="shared" si="4"/>
        <v>0</v>
      </c>
      <c r="AD47" s="11">
        <f t="shared" si="5"/>
        <v>0</v>
      </c>
      <c r="AE47" s="11">
        <f t="shared" si="6"/>
        <v>0</v>
      </c>
      <c r="AF47" s="11">
        <f t="shared" si="7"/>
        <v>0</v>
      </c>
      <c r="AG47" s="11">
        <f t="shared" si="8"/>
        <v>0</v>
      </c>
      <c r="AH47" s="11">
        <f t="shared" si="9"/>
        <v>0</v>
      </c>
      <c r="AI47" s="11">
        <f t="shared" si="10"/>
        <v>0</v>
      </c>
      <c r="AJ47" s="11">
        <f t="shared" si="11"/>
        <v>0</v>
      </c>
      <c r="AK47" s="223"/>
      <c r="AL47" s="223"/>
      <c r="AM47" s="35"/>
    </row>
    <row r="48" spans="1:39">
      <c r="A48" s="20">
        <v>44</v>
      </c>
      <c r="B48" s="20" t="str">
        <f t="shared" si="2"/>
        <v/>
      </c>
      <c r="C48" s="208"/>
      <c r="D48" s="67"/>
      <c r="E48" s="67"/>
      <c r="F48" s="67"/>
      <c r="G48" s="425" t="str">
        <f>IF(H48='Категорія витрат'!$B$2,'Категорія витрат'!$A$2,IF(H48='Категорія витрат'!$B$3,'Категорія витрат'!$A$3,IF(H48='Категорія витрат'!$B$4,'Категорія витрат'!$A$4,IF(H48='Категорія витрат'!$B$5,'Категорія витрат'!$A$5,IF(H48='Категорія витрат'!$B$6,'Категорія витрат'!$A$6,IF(H48='Категорія витрат'!$B$7,'Категорія витрат'!$A$7,IF(H48='Категорія витрат'!$B$8,'Категорія витрат'!$A$8,IF(H48='Категорія витрат'!$B$9,'Категорія витрат'!$A$9,IF(H48='Категорія витрат'!$B$10,'Категорія витрат'!$A$10,IF(H48='Категорія витрат'!$B$11,'Категорія витрат'!$A$11,IF(H48='Категорія витрат'!$B$12,'Категорія витрат'!$A$12,IF(H48='Категорія витрат'!$B$13,'Категорія витрат'!$A$13,IF(H48='Категорія витрат'!$B$14,'Категорія витрат'!$A$14,IF(H48='Категорія витрат'!$B$15,'Категорія витрат'!$A$15,IF(H48='Категорія витрат'!$B$16,'Категорія витрат'!$A$16,IF(H48='Категорія витрат'!$B$17,'Категорія витрат'!$A$17,IF(H48='Категорія витрат'!$B$18,'Категорія витрат'!$A$18,IF(H48='Категорія витрат'!$B$19,'Категорія витрат'!$A$19,IF(H48='Категорія витрат'!$B$20,'Категорія витрат'!$A$20,IF(H48='Категорія витрат'!$B$21,'Категорія витрат'!$A$21,IF(H48='Категорія витрат'!$B$22,'Категорія витрат'!$A$22,IF(H48='Категорія витрат'!$B$23,'Категорія витрат'!$A$23,IF(H48='Категорія витрат'!$B$24,'Категорія витрат'!$A$24,IF(H48='Категорія витрат'!$B$25,'Категорія витрат'!$A$25,IF(H48='Категорія витрат'!$B$26,'Категорія витрат'!$A$26,IF(H48='Категорія витрат'!$B$27,'Категорія витрат'!$A$27,IF(H48='Категорія витрат'!$B$28,'Категорія витрат'!$A$28,IF(H48='Категорія витрат'!$B$29,'Категорія витрат'!$A$29,IF(H48='Категорія витрат'!$B$30,'Категорія витрат'!$A$30,IF(H48='Категорія витрат'!$B$31,'Категорія витрат'!$A$31,""))))))))))))))))))))))))))))))</f>
        <v/>
      </c>
      <c r="H48" s="571"/>
      <c r="I48" s="68"/>
      <c r="J48" s="67"/>
      <c r="K48" s="41">
        <f t="shared" si="0"/>
        <v>0</v>
      </c>
      <c r="L48" s="144"/>
      <c r="M48" s="74"/>
      <c r="N48" s="71">
        <f t="shared" si="1"/>
        <v>0</v>
      </c>
      <c r="O48" s="836">
        <f>IF(I48='Категорія витрат'!$G$2,ROUND(N48*0.22,2),IF(I48='Категорія витрат'!$G$4,ROUND(N48*0.22,2),IF(I48='Категорія витрат'!$G$5,ROUND(N48*0.22,2),IF(I48='Категорія витрат'!$G$3,ROUND(N48*0.0841,2),0))))</f>
        <v>0</v>
      </c>
      <c r="P48" s="828">
        <f t="shared" si="3"/>
        <v>0</v>
      </c>
      <c r="Q48" s="75"/>
      <c r="R48" s="75"/>
      <c r="S48" s="75"/>
      <c r="T48" s="75"/>
      <c r="U48" s="75"/>
      <c r="V48" s="75"/>
      <c r="W48" s="75"/>
      <c r="X48" s="75"/>
      <c r="Y48" s="75"/>
      <c r="Z48" s="75"/>
      <c r="AA48" s="75"/>
      <c r="AB48" s="75"/>
      <c r="AC48" s="11">
        <f t="shared" si="4"/>
        <v>0</v>
      </c>
      <c r="AD48" s="11">
        <f t="shared" si="5"/>
        <v>0</v>
      </c>
      <c r="AE48" s="11">
        <f t="shared" si="6"/>
        <v>0</v>
      </c>
      <c r="AF48" s="11">
        <f t="shared" si="7"/>
        <v>0</v>
      </c>
      <c r="AG48" s="11">
        <f t="shared" si="8"/>
        <v>0</v>
      </c>
      <c r="AH48" s="11">
        <f t="shared" si="9"/>
        <v>0</v>
      </c>
      <c r="AI48" s="11">
        <f t="shared" si="10"/>
        <v>0</v>
      </c>
      <c r="AJ48" s="11">
        <f t="shared" si="11"/>
        <v>0</v>
      </c>
      <c r="AK48" s="223"/>
      <c r="AL48" s="223"/>
      <c r="AM48" s="35"/>
    </row>
    <row r="49" spans="1:39">
      <c r="A49" s="20">
        <v>45</v>
      </c>
      <c r="B49" s="20" t="str">
        <f t="shared" si="2"/>
        <v/>
      </c>
      <c r="C49" s="208"/>
      <c r="D49" s="67"/>
      <c r="E49" s="67"/>
      <c r="F49" s="67"/>
      <c r="G49" s="425" t="str">
        <f>IF(H49='Категорія витрат'!$B$2,'Категорія витрат'!$A$2,IF(H49='Категорія витрат'!$B$3,'Категорія витрат'!$A$3,IF(H49='Категорія витрат'!$B$4,'Категорія витрат'!$A$4,IF(H49='Категорія витрат'!$B$5,'Категорія витрат'!$A$5,IF(H49='Категорія витрат'!$B$6,'Категорія витрат'!$A$6,IF(H49='Категорія витрат'!$B$7,'Категорія витрат'!$A$7,IF(H49='Категорія витрат'!$B$8,'Категорія витрат'!$A$8,IF(H49='Категорія витрат'!$B$9,'Категорія витрат'!$A$9,IF(H49='Категорія витрат'!$B$10,'Категорія витрат'!$A$10,IF(H49='Категорія витрат'!$B$11,'Категорія витрат'!$A$11,IF(H49='Категорія витрат'!$B$12,'Категорія витрат'!$A$12,IF(H49='Категорія витрат'!$B$13,'Категорія витрат'!$A$13,IF(H49='Категорія витрат'!$B$14,'Категорія витрат'!$A$14,IF(H49='Категорія витрат'!$B$15,'Категорія витрат'!$A$15,IF(H49='Категорія витрат'!$B$16,'Категорія витрат'!$A$16,IF(H49='Категорія витрат'!$B$17,'Категорія витрат'!$A$17,IF(H49='Категорія витрат'!$B$18,'Категорія витрат'!$A$18,IF(H49='Категорія витрат'!$B$19,'Категорія витрат'!$A$19,IF(H49='Категорія витрат'!$B$20,'Категорія витрат'!$A$20,IF(H49='Категорія витрат'!$B$21,'Категорія витрат'!$A$21,IF(H49='Категорія витрат'!$B$22,'Категорія витрат'!$A$22,IF(H49='Категорія витрат'!$B$23,'Категорія витрат'!$A$23,IF(H49='Категорія витрат'!$B$24,'Категорія витрат'!$A$24,IF(H49='Категорія витрат'!$B$25,'Категорія витрат'!$A$25,IF(H49='Категорія витрат'!$B$26,'Категорія витрат'!$A$26,IF(H49='Категорія витрат'!$B$27,'Категорія витрат'!$A$27,IF(H49='Категорія витрат'!$B$28,'Категорія витрат'!$A$28,IF(H49='Категорія витрат'!$B$29,'Категорія витрат'!$A$29,IF(H49='Категорія витрат'!$B$30,'Категорія витрат'!$A$30,IF(H49='Категорія витрат'!$B$31,'Категорія витрат'!$A$31,""))))))))))))))))))))))))))))))</f>
        <v/>
      </c>
      <c r="H49" s="571"/>
      <c r="I49" s="68"/>
      <c r="J49" s="67"/>
      <c r="K49" s="41">
        <f t="shared" si="0"/>
        <v>0</v>
      </c>
      <c r="L49" s="144"/>
      <c r="M49" s="74"/>
      <c r="N49" s="71">
        <f t="shared" si="1"/>
        <v>0</v>
      </c>
      <c r="O49" s="836">
        <f>IF(I49='Категорія витрат'!$G$2,ROUND(N49*0.22,2),IF(I49='Категорія витрат'!$G$4,ROUND(N49*0.22,2),IF(I49='Категорія витрат'!$G$5,ROUND(N49*0.22,2),IF(I49='Категорія витрат'!$G$3,ROUND(N49*0.0841,2),0))))</f>
        <v>0</v>
      </c>
      <c r="P49" s="828">
        <f t="shared" si="3"/>
        <v>0</v>
      </c>
      <c r="Q49" s="75"/>
      <c r="R49" s="75"/>
      <c r="S49" s="75"/>
      <c r="T49" s="75"/>
      <c r="U49" s="75"/>
      <c r="V49" s="75"/>
      <c r="W49" s="75"/>
      <c r="X49" s="75"/>
      <c r="Y49" s="75"/>
      <c r="Z49" s="75"/>
      <c r="AA49" s="75"/>
      <c r="AB49" s="75"/>
      <c r="AC49" s="11">
        <f t="shared" si="4"/>
        <v>0</v>
      </c>
      <c r="AD49" s="11">
        <f t="shared" si="5"/>
        <v>0</v>
      </c>
      <c r="AE49" s="11">
        <f t="shared" si="6"/>
        <v>0</v>
      </c>
      <c r="AF49" s="11">
        <f t="shared" si="7"/>
        <v>0</v>
      </c>
      <c r="AG49" s="11">
        <f t="shared" si="8"/>
        <v>0</v>
      </c>
      <c r="AH49" s="11">
        <f t="shared" si="9"/>
        <v>0</v>
      </c>
      <c r="AI49" s="11">
        <f t="shared" si="10"/>
        <v>0</v>
      </c>
      <c r="AJ49" s="11">
        <f t="shared" si="11"/>
        <v>0</v>
      </c>
      <c r="AK49" s="223"/>
      <c r="AL49" s="223"/>
      <c r="AM49" s="35"/>
    </row>
    <row r="50" spans="1:39" ht="11.25">
      <c r="A50" s="20">
        <v>46</v>
      </c>
      <c r="B50" s="20" t="str">
        <f t="shared" si="2"/>
        <v/>
      </c>
      <c r="C50" s="208"/>
      <c r="D50" s="151"/>
      <c r="E50" s="67"/>
      <c r="F50" s="67"/>
      <c r="G50" s="425" t="str">
        <f>IF(H50='Категорія витрат'!$B$2,'Категорія витрат'!$A$2,IF(H50='Категорія витрат'!$B$3,'Категорія витрат'!$A$3,IF(H50='Категорія витрат'!$B$4,'Категорія витрат'!$A$4,IF(H50='Категорія витрат'!$B$5,'Категорія витрат'!$A$5,IF(H50='Категорія витрат'!$B$6,'Категорія витрат'!$A$6,IF(H50='Категорія витрат'!$B$7,'Категорія витрат'!$A$7,IF(H50='Категорія витрат'!$B$8,'Категорія витрат'!$A$8,IF(H50='Категорія витрат'!$B$9,'Категорія витрат'!$A$9,IF(H50='Категорія витрат'!$B$10,'Категорія витрат'!$A$10,IF(H50='Категорія витрат'!$B$11,'Категорія витрат'!$A$11,IF(H50='Категорія витрат'!$B$12,'Категорія витрат'!$A$12,IF(H50='Категорія витрат'!$B$13,'Категорія витрат'!$A$13,IF(H50='Категорія витрат'!$B$14,'Категорія витрат'!$A$14,IF(H50='Категорія витрат'!$B$15,'Категорія витрат'!$A$15,IF(H50='Категорія витрат'!$B$16,'Категорія витрат'!$A$16,IF(H50='Категорія витрат'!$B$17,'Категорія витрат'!$A$17,IF(H50='Категорія витрат'!$B$18,'Категорія витрат'!$A$18,IF(H50='Категорія витрат'!$B$19,'Категорія витрат'!$A$19,IF(H50='Категорія витрат'!$B$20,'Категорія витрат'!$A$20,IF(H50='Категорія витрат'!$B$21,'Категорія витрат'!$A$21,IF(H50='Категорія витрат'!$B$22,'Категорія витрат'!$A$22,IF(H50='Категорія витрат'!$B$23,'Категорія витрат'!$A$23,IF(H50='Категорія витрат'!$B$24,'Категорія витрат'!$A$24,IF(H50='Категорія витрат'!$B$25,'Категорія витрат'!$A$25,IF(H50='Категорія витрат'!$B$26,'Категорія витрат'!$A$26,IF(H50='Категорія витрат'!$B$27,'Категорія витрат'!$A$27,IF(H50='Категорія витрат'!$B$28,'Категорія витрат'!$A$28,IF(H50='Категорія витрат'!$B$29,'Категорія витрат'!$A$29,IF(H50='Категорія витрат'!$B$30,'Категорія витрат'!$A$30,IF(H50='Категорія витрат'!$B$31,'Категорія витрат'!$A$31,""))))))))))))))))))))))))))))))</f>
        <v/>
      </c>
      <c r="H50" s="571"/>
      <c r="I50" s="68"/>
      <c r="J50" s="70"/>
      <c r="K50" s="41">
        <f t="shared" si="0"/>
        <v>0</v>
      </c>
      <c r="L50" s="144"/>
      <c r="M50" s="74"/>
      <c r="N50" s="71">
        <f t="shared" si="1"/>
        <v>0</v>
      </c>
      <c r="O50" s="836">
        <f>IF(I50='Категорія витрат'!$G$2,ROUND(N50*0.22,2),IF(I50='Категорія витрат'!$G$4,ROUND(N50*0.22,2),IF(I50='Категорія витрат'!$G$5,ROUND(N50*0.22,2),IF(I50='Категорія витрат'!$G$3,ROUND(N50*0.0841,2),0))))</f>
        <v>0</v>
      </c>
      <c r="P50" s="828">
        <f t="shared" si="3"/>
        <v>0</v>
      </c>
      <c r="Q50" s="75"/>
      <c r="R50" s="75"/>
      <c r="S50" s="75"/>
      <c r="T50" s="75"/>
      <c r="U50" s="75"/>
      <c r="V50" s="75"/>
      <c r="W50" s="75"/>
      <c r="X50" s="75"/>
      <c r="Y50" s="75"/>
      <c r="Z50" s="75"/>
      <c r="AA50" s="75"/>
      <c r="AB50" s="75"/>
      <c r="AC50" s="11">
        <f t="shared" si="4"/>
        <v>0</v>
      </c>
      <c r="AD50" s="11">
        <f t="shared" si="5"/>
        <v>0</v>
      </c>
      <c r="AE50" s="11">
        <f t="shared" si="6"/>
        <v>0</v>
      </c>
      <c r="AF50" s="11">
        <f t="shared" si="7"/>
        <v>0</v>
      </c>
      <c r="AG50" s="11">
        <f t="shared" si="8"/>
        <v>0</v>
      </c>
      <c r="AH50" s="11">
        <f t="shared" si="9"/>
        <v>0</v>
      </c>
      <c r="AI50" s="11">
        <f t="shared" si="10"/>
        <v>0</v>
      </c>
      <c r="AJ50" s="11">
        <f t="shared" si="11"/>
        <v>0</v>
      </c>
      <c r="AK50" s="223"/>
      <c r="AL50" s="223"/>
      <c r="AM50" s="35"/>
    </row>
    <row r="51" spans="1:39" ht="11.25">
      <c r="A51" s="20">
        <v>47</v>
      </c>
      <c r="B51" s="20" t="str">
        <f t="shared" si="2"/>
        <v/>
      </c>
      <c r="C51" s="208"/>
      <c r="D51" s="151"/>
      <c r="E51" s="67"/>
      <c r="F51" s="149"/>
      <c r="G51" s="425" t="str">
        <f>IF(H51='Категорія витрат'!$B$2,'Категорія витрат'!$A$2,IF(H51='Категорія витрат'!$B$3,'Категорія витрат'!$A$3,IF(H51='Категорія витрат'!$B$4,'Категорія витрат'!$A$4,IF(H51='Категорія витрат'!$B$5,'Категорія витрат'!$A$5,IF(H51='Категорія витрат'!$B$6,'Категорія витрат'!$A$6,IF(H51='Категорія витрат'!$B$7,'Категорія витрат'!$A$7,IF(H51='Категорія витрат'!$B$8,'Категорія витрат'!$A$8,IF(H51='Категорія витрат'!$B$9,'Категорія витрат'!$A$9,IF(H51='Категорія витрат'!$B$10,'Категорія витрат'!$A$10,IF(H51='Категорія витрат'!$B$11,'Категорія витрат'!$A$11,IF(H51='Категорія витрат'!$B$12,'Категорія витрат'!$A$12,IF(H51='Категорія витрат'!$B$13,'Категорія витрат'!$A$13,IF(H51='Категорія витрат'!$B$14,'Категорія витрат'!$A$14,IF(H51='Категорія витрат'!$B$15,'Категорія витрат'!$A$15,IF(H51='Категорія витрат'!$B$16,'Категорія витрат'!$A$16,IF(H51='Категорія витрат'!$B$17,'Категорія витрат'!$A$17,IF(H51='Категорія витрат'!$B$18,'Категорія витрат'!$A$18,IF(H51='Категорія витрат'!$B$19,'Категорія витрат'!$A$19,IF(H51='Категорія витрат'!$B$20,'Категорія витрат'!$A$20,IF(H51='Категорія витрат'!$B$21,'Категорія витрат'!$A$21,IF(H51='Категорія витрат'!$B$22,'Категорія витрат'!$A$22,IF(H51='Категорія витрат'!$B$23,'Категорія витрат'!$A$23,IF(H51='Категорія витрат'!$B$24,'Категорія витрат'!$A$24,IF(H51='Категорія витрат'!$B$25,'Категорія витрат'!$A$25,IF(H51='Категорія витрат'!$B$26,'Категорія витрат'!$A$26,IF(H51='Категорія витрат'!$B$27,'Категорія витрат'!$A$27,IF(H51='Категорія витрат'!$B$28,'Категорія витрат'!$A$28,IF(H51='Категорія витрат'!$B$29,'Категорія витрат'!$A$29,IF(H51='Категорія витрат'!$B$30,'Категорія витрат'!$A$30,IF(H51='Категорія витрат'!$B$31,'Категорія витрат'!$A$31,""))))))))))))))))))))))))))))))</f>
        <v/>
      </c>
      <c r="H51" s="571"/>
      <c r="I51" s="68"/>
      <c r="J51" s="70"/>
      <c r="K51" s="41">
        <f t="shared" si="0"/>
        <v>0</v>
      </c>
      <c r="L51" s="144"/>
      <c r="M51" s="74"/>
      <c r="N51" s="71">
        <f t="shared" si="1"/>
        <v>0</v>
      </c>
      <c r="O51" s="836">
        <f>IF(I51='Категорія витрат'!$G$2,ROUND(N51*0.22,2),IF(I51='Категорія витрат'!$G$4,ROUND(N51*0.22,2),IF(I51='Категорія витрат'!$G$5,ROUND(N51*0.22,2),IF(I51='Категорія витрат'!$G$3,ROUND(N51*0.0841,2),0))))</f>
        <v>0</v>
      </c>
      <c r="P51" s="828">
        <f t="shared" si="3"/>
        <v>0</v>
      </c>
      <c r="Q51" s="75"/>
      <c r="R51" s="75"/>
      <c r="S51" s="75"/>
      <c r="T51" s="75"/>
      <c r="U51" s="75"/>
      <c r="V51" s="75"/>
      <c r="W51" s="75"/>
      <c r="X51" s="75"/>
      <c r="Y51" s="75"/>
      <c r="Z51" s="75"/>
      <c r="AA51" s="75"/>
      <c r="AB51" s="75"/>
      <c r="AC51" s="11">
        <f t="shared" si="4"/>
        <v>0</v>
      </c>
      <c r="AD51" s="11">
        <f t="shared" si="5"/>
        <v>0</v>
      </c>
      <c r="AE51" s="11">
        <f t="shared" si="6"/>
        <v>0</v>
      </c>
      <c r="AF51" s="11">
        <f t="shared" si="7"/>
        <v>0</v>
      </c>
      <c r="AG51" s="11">
        <f t="shared" si="8"/>
        <v>0</v>
      </c>
      <c r="AH51" s="11">
        <f t="shared" si="9"/>
        <v>0</v>
      </c>
      <c r="AI51" s="11">
        <f t="shared" si="10"/>
        <v>0</v>
      </c>
      <c r="AJ51" s="11">
        <f t="shared" si="11"/>
        <v>0</v>
      </c>
      <c r="AK51" s="223"/>
      <c r="AL51" s="223"/>
      <c r="AM51" s="35"/>
    </row>
    <row r="52" spans="1:39">
      <c r="A52" s="20">
        <v>48</v>
      </c>
      <c r="B52" s="20" t="str">
        <f t="shared" si="2"/>
        <v/>
      </c>
      <c r="C52" s="208"/>
      <c r="D52" s="67"/>
      <c r="E52" s="67"/>
      <c r="F52" s="67"/>
      <c r="G52" s="425" t="str">
        <f>IF(H52='Категорія витрат'!$B$2,'Категорія витрат'!$A$2,IF(H52='Категорія витрат'!$B$3,'Категорія витрат'!$A$3,IF(H52='Категорія витрат'!$B$4,'Категорія витрат'!$A$4,IF(H52='Категорія витрат'!$B$5,'Категорія витрат'!$A$5,IF(H52='Категорія витрат'!$B$6,'Категорія витрат'!$A$6,IF(H52='Категорія витрат'!$B$7,'Категорія витрат'!$A$7,IF(H52='Категорія витрат'!$B$8,'Категорія витрат'!$A$8,IF(H52='Категорія витрат'!$B$9,'Категорія витрат'!$A$9,IF(H52='Категорія витрат'!$B$10,'Категорія витрат'!$A$10,IF(H52='Категорія витрат'!$B$11,'Категорія витрат'!$A$11,IF(H52='Категорія витрат'!$B$12,'Категорія витрат'!$A$12,IF(H52='Категорія витрат'!$B$13,'Категорія витрат'!$A$13,IF(H52='Категорія витрат'!$B$14,'Категорія витрат'!$A$14,IF(H52='Категорія витрат'!$B$15,'Категорія витрат'!$A$15,IF(H52='Категорія витрат'!$B$16,'Категорія витрат'!$A$16,IF(H52='Категорія витрат'!$B$17,'Категорія витрат'!$A$17,IF(H52='Категорія витрат'!$B$18,'Категорія витрат'!$A$18,IF(H52='Категорія витрат'!$B$19,'Категорія витрат'!$A$19,IF(H52='Категорія витрат'!$B$20,'Категорія витрат'!$A$20,IF(H52='Категорія витрат'!$B$21,'Категорія витрат'!$A$21,IF(H52='Категорія витрат'!$B$22,'Категорія витрат'!$A$22,IF(H52='Категорія витрат'!$B$23,'Категорія витрат'!$A$23,IF(H52='Категорія витрат'!$B$24,'Категорія витрат'!$A$24,IF(H52='Категорія витрат'!$B$25,'Категорія витрат'!$A$25,IF(H52='Категорія витрат'!$B$26,'Категорія витрат'!$A$26,IF(H52='Категорія витрат'!$B$27,'Категорія витрат'!$A$27,IF(H52='Категорія витрат'!$B$28,'Категорія витрат'!$A$28,IF(H52='Категорія витрат'!$B$29,'Категорія витрат'!$A$29,IF(H52='Категорія витрат'!$B$30,'Категорія витрат'!$A$30,IF(H52='Категорія витрат'!$B$31,'Категорія витрат'!$A$31,""))))))))))))))))))))))))))))))</f>
        <v/>
      </c>
      <c r="H52" s="571"/>
      <c r="I52" s="68"/>
      <c r="J52" s="70"/>
      <c r="K52" s="41">
        <f t="shared" si="0"/>
        <v>0</v>
      </c>
      <c r="L52" s="144"/>
      <c r="M52" s="74"/>
      <c r="N52" s="71">
        <f t="shared" si="1"/>
        <v>0</v>
      </c>
      <c r="O52" s="836">
        <f>IF(I52='Категорія витрат'!$G$2,ROUND(N52*0.22,2),IF(I52='Категорія витрат'!$G$4,ROUND(N52*0.22,2),IF(I52='Категорія витрат'!$G$5,ROUND(N52*0.22,2),IF(I52='Категорія витрат'!$G$3,ROUND(N52*0.0841,2),0))))</f>
        <v>0</v>
      </c>
      <c r="P52" s="828">
        <f t="shared" si="3"/>
        <v>0</v>
      </c>
      <c r="Q52" s="75"/>
      <c r="R52" s="75"/>
      <c r="S52" s="75"/>
      <c r="T52" s="75"/>
      <c r="U52" s="75"/>
      <c r="V52" s="75"/>
      <c r="W52" s="75"/>
      <c r="X52" s="75"/>
      <c r="Y52" s="75"/>
      <c r="Z52" s="75"/>
      <c r="AA52" s="75"/>
      <c r="AB52" s="75"/>
      <c r="AC52" s="11">
        <f t="shared" si="4"/>
        <v>0</v>
      </c>
      <c r="AD52" s="11">
        <f t="shared" si="5"/>
        <v>0</v>
      </c>
      <c r="AE52" s="11">
        <f t="shared" si="6"/>
        <v>0</v>
      </c>
      <c r="AF52" s="11">
        <f t="shared" si="7"/>
        <v>0</v>
      </c>
      <c r="AG52" s="11">
        <f t="shared" si="8"/>
        <v>0</v>
      </c>
      <c r="AH52" s="11">
        <f t="shared" si="9"/>
        <v>0</v>
      </c>
      <c r="AI52" s="11">
        <f t="shared" si="10"/>
        <v>0</v>
      </c>
      <c r="AJ52" s="11">
        <f t="shared" si="11"/>
        <v>0</v>
      </c>
      <c r="AK52" s="223"/>
      <c r="AL52" s="223"/>
      <c r="AM52" s="35"/>
    </row>
    <row r="53" spans="1:39">
      <c r="A53" s="20">
        <v>49</v>
      </c>
      <c r="B53" s="20" t="str">
        <f t="shared" si="2"/>
        <v/>
      </c>
      <c r="C53" s="208"/>
      <c r="D53" s="67"/>
      <c r="E53" s="67"/>
      <c r="F53" s="67"/>
      <c r="G53" s="425" t="str">
        <f>IF(H53='Категорія витрат'!$B$2,'Категорія витрат'!$A$2,IF(H53='Категорія витрат'!$B$3,'Категорія витрат'!$A$3,IF(H53='Категорія витрат'!$B$4,'Категорія витрат'!$A$4,IF(H53='Категорія витрат'!$B$5,'Категорія витрат'!$A$5,IF(H53='Категорія витрат'!$B$6,'Категорія витрат'!$A$6,IF(H53='Категорія витрат'!$B$7,'Категорія витрат'!$A$7,IF(H53='Категорія витрат'!$B$8,'Категорія витрат'!$A$8,IF(H53='Категорія витрат'!$B$9,'Категорія витрат'!$A$9,IF(H53='Категорія витрат'!$B$10,'Категорія витрат'!$A$10,IF(H53='Категорія витрат'!$B$11,'Категорія витрат'!$A$11,IF(H53='Категорія витрат'!$B$12,'Категорія витрат'!$A$12,IF(H53='Категорія витрат'!$B$13,'Категорія витрат'!$A$13,IF(H53='Категорія витрат'!$B$14,'Категорія витрат'!$A$14,IF(H53='Категорія витрат'!$B$15,'Категорія витрат'!$A$15,IF(H53='Категорія витрат'!$B$16,'Категорія витрат'!$A$16,IF(H53='Категорія витрат'!$B$17,'Категорія витрат'!$A$17,IF(H53='Категорія витрат'!$B$18,'Категорія витрат'!$A$18,IF(H53='Категорія витрат'!$B$19,'Категорія витрат'!$A$19,IF(H53='Категорія витрат'!$B$20,'Категорія витрат'!$A$20,IF(H53='Категорія витрат'!$B$21,'Категорія витрат'!$A$21,IF(H53='Категорія витрат'!$B$22,'Категорія витрат'!$A$22,IF(H53='Категорія витрат'!$B$23,'Категорія витрат'!$A$23,IF(H53='Категорія витрат'!$B$24,'Категорія витрат'!$A$24,IF(H53='Категорія витрат'!$B$25,'Категорія витрат'!$A$25,IF(H53='Категорія витрат'!$B$26,'Категорія витрат'!$A$26,IF(H53='Категорія витрат'!$B$27,'Категорія витрат'!$A$27,IF(H53='Категорія витрат'!$B$28,'Категорія витрат'!$A$28,IF(H53='Категорія витрат'!$B$29,'Категорія витрат'!$A$29,IF(H53='Категорія витрат'!$B$30,'Категорія витрат'!$A$30,IF(H53='Категорія витрат'!$B$31,'Категорія витрат'!$A$31,""))))))))))))))))))))))))))))))</f>
        <v/>
      </c>
      <c r="H53" s="571"/>
      <c r="I53" s="68"/>
      <c r="J53" s="71"/>
      <c r="K53" s="41">
        <f t="shared" si="0"/>
        <v>0</v>
      </c>
      <c r="L53" s="144"/>
      <c r="M53" s="74"/>
      <c r="N53" s="71">
        <f t="shared" si="1"/>
        <v>0</v>
      </c>
      <c r="O53" s="836">
        <f>IF(I53='Категорія витрат'!$G$2,ROUND(N53*0.22,2),IF(I53='Категорія витрат'!$G$4,ROUND(N53*0.22,2),IF(I53='Категорія витрат'!$G$5,ROUND(N53*0.22,2),IF(I53='Категорія витрат'!$G$3,ROUND(N53*0.0841,2),0))))</f>
        <v>0</v>
      </c>
      <c r="P53" s="828">
        <f t="shared" si="3"/>
        <v>0</v>
      </c>
      <c r="Q53" s="75"/>
      <c r="R53" s="75"/>
      <c r="S53" s="75"/>
      <c r="T53" s="75"/>
      <c r="U53" s="75"/>
      <c r="V53" s="75"/>
      <c r="W53" s="75"/>
      <c r="X53" s="75"/>
      <c r="Y53" s="75"/>
      <c r="Z53" s="75"/>
      <c r="AA53" s="75"/>
      <c r="AB53" s="75"/>
      <c r="AC53" s="11">
        <f t="shared" si="4"/>
        <v>0</v>
      </c>
      <c r="AD53" s="11">
        <f t="shared" si="5"/>
        <v>0</v>
      </c>
      <c r="AE53" s="11">
        <f t="shared" si="6"/>
        <v>0</v>
      </c>
      <c r="AF53" s="11">
        <f t="shared" si="7"/>
        <v>0</v>
      </c>
      <c r="AG53" s="11">
        <f t="shared" si="8"/>
        <v>0</v>
      </c>
      <c r="AH53" s="11">
        <f t="shared" si="9"/>
        <v>0</v>
      </c>
      <c r="AI53" s="11">
        <f t="shared" si="10"/>
        <v>0</v>
      </c>
      <c r="AJ53" s="11">
        <f t="shared" si="11"/>
        <v>0</v>
      </c>
      <c r="AK53" s="223"/>
      <c r="AL53" s="223"/>
      <c r="AM53" s="35"/>
    </row>
    <row r="54" spans="1:39">
      <c r="A54" s="20">
        <v>50</v>
      </c>
      <c r="B54" s="20" t="str">
        <f t="shared" si="2"/>
        <v/>
      </c>
      <c r="C54" s="208"/>
      <c r="D54" s="67"/>
      <c r="E54" s="67"/>
      <c r="F54" s="67"/>
      <c r="G54" s="425" t="str">
        <f>IF(H54='Категорія витрат'!$B$2,'Категорія витрат'!$A$2,IF(H54='Категорія витрат'!$B$3,'Категорія витрат'!$A$3,IF(H54='Категорія витрат'!$B$4,'Категорія витрат'!$A$4,IF(H54='Категорія витрат'!$B$5,'Категорія витрат'!$A$5,IF(H54='Категорія витрат'!$B$6,'Категорія витрат'!$A$6,IF(H54='Категорія витрат'!$B$7,'Категорія витрат'!$A$7,IF(H54='Категорія витрат'!$B$8,'Категорія витрат'!$A$8,IF(H54='Категорія витрат'!$B$9,'Категорія витрат'!$A$9,IF(H54='Категорія витрат'!$B$10,'Категорія витрат'!$A$10,IF(H54='Категорія витрат'!$B$11,'Категорія витрат'!$A$11,IF(H54='Категорія витрат'!$B$12,'Категорія витрат'!$A$12,IF(H54='Категорія витрат'!$B$13,'Категорія витрат'!$A$13,IF(H54='Категорія витрат'!$B$14,'Категорія витрат'!$A$14,IF(H54='Категорія витрат'!$B$15,'Категорія витрат'!$A$15,IF(H54='Категорія витрат'!$B$16,'Категорія витрат'!$A$16,IF(H54='Категорія витрат'!$B$17,'Категорія витрат'!$A$17,IF(H54='Категорія витрат'!$B$18,'Категорія витрат'!$A$18,IF(H54='Категорія витрат'!$B$19,'Категорія витрат'!$A$19,IF(H54='Категорія витрат'!$B$20,'Категорія витрат'!$A$20,IF(H54='Категорія витрат'!$B$21,'Категорія витрат'!$A$21,IF(H54='Категорія витрат'!$B$22,'Категорія витрат'!$A$22,IF(H54='Категорія витрат'!$B$23,'Категорія витрат'!$A$23,IF(H54='Категорія витрат'!$B$24,'Категорія витрат'!$A$24,IF(H54='Категорія витрат'!$B$25,'Категорія витрат'!$A$25,IF(H54='Категорія витрат'!$B$26,'Категорія витрат'!$A$26,IF(H54='Категорія витрат'!$B$27,'Категорія витрат'!$A$27,IF(H54='Категорія витрат'!$B$28,'Категорія витрат'!$A$28,IF(H54='Категорія витрат'!$B$29,'Категорія витрат'!$A$29,IF(H54='Категорія витрат'!$B$30,'Категорія витрат'!$A$30,IF(H54='Категорія витрат'!$B$31,'Категорія витрат'!$A$31,""))))))))))))))))))))))))))))))</f>
        <v/>
      </c>
      <c r="H54" s="571"/>
      <c r="I54" s="68"/>
      <c r="J54" s="70"/>
      <c r="K54" s="41">
        <f t="shared" si="0"/>
        <v>0</v>
      </c>
      <c r="L54" s="144"/>
      <c r="M54" s="74"/>
      <c r="N54" s="71">
        <f t="shared" si="1"/>
        <v>0</v>
      </c>
      <c r="O54" s="836">
        <f>IF(I54='Категорія витрат'!$G$2,ROUND(N54*0.22,2),IF(I54='Категорія витрат'!$G$4,ROUND(N54*0.22,2),IF(I54='Категорія витрат'!$G$5,ROUND(N54*0.22,2),IF(I54='Категорія витрат'!$G$3,ROUND(N54*0.0841,2),0))))</f>
        <v>0</v>
      </c>
      <c r="P54" s="828">
        <f t="shared" si="3"/>
        <v>0</v>
      </c>
      <c r="Q54" s="75"/>
      <c r="R54" s="75"/>
      <c r="S54" s="75"/>
      <c r="T54" s="75"/>
      <c r="U54" s="75"/>
      <c r="V54" s="75"/>
      <c r="W54" s="75"/>
      <c r="X54" s="75"/>
      <c r="Y54" s="75"/>
      <c r="Z54" s="75"/>
      <c r="AA54" s="75"/>
      <c r="AB54" s="75"/>
      <c r="AC54" s="11">
        <f t="shared" si="4"/>
        <v>0</v>
      </c>
      <c r="AD54" s="11">
        <f t="shared" si="5"/>
        <v>0</v>
      </c>
      <c r="AE54" s="11">
        <f t="shared" si="6"/>
        <v>0</v>
      </c>
      <c r="AF54" s="11">
        <f t="shared" si="7"/>
        <v>0</v>
      </c>
      <c r="AG54" s="11">
        <f t="shared" si="8"/>
        <v>0</v>
      </c>
      <c r="AH54" s="11">
        <f t="shared" si="9"/>
        <v>0</v>
      </c>
      <c r="AI54" s="11">
        <f t="shared" si="10"/>
        <v>0</v>
      </c>
      <c r="AJ54" s="11">
        <f t="shared" si="11"/>
        <v>0</v>
      </c>
      <c r="AK54" s="223"/>
      <c r="AL54" s="223"/>
      <c r="AM54" s="35"/>
    </row>
    <row r="55" spans="1:39">
      <c r="A55" s="20">
        <v>51</v>
      </c>
      <c r="B55" s="20" t="str">
        <f t="shared" si="2"/>
        <v/>
      </c>
      <c r="C55" s="208"/>
      <c r="D55" s="67"/>
      <c r="E55" s="67"/>
      <c r="F55" s="67"/>
      <c r="G55" s="425" t="str">
        <f>IF(H55='Категорія витрат'!$B$2,'Категорія витрат'!$A$2,IF(H55='Категорія витрат'!$B$3,'Категорія витрат'!$A$3,IF(H55='Категорія витрат'!$B$4,'Категорія витрат'!$A$4,IF(H55='Категорія витрат'!$B$5,'Категорія витрат'!$A$5,IF(H55='Категорія витрат'!$B$6,'Категорія витрат'!$A$6,IF(H55='Категорія витрат'!$B$7,'Категорія витрат'!$A$7,IF(H55='Категорія витрат'!$B$8,'Категорія витрат'!$A$8,IF(H55='Категорія витрат'!$B$9,'Категорія витрат'!$A$9,IF(H55='Категорія витрат'!$B$10,'Категорія витрат'!$A$10,IF(H55='Категорія витрат'!$B$11,'Категорія витрат'!$A$11,IF(H55='Категорія витрат'!$B$12,'Категорія витрат'!$A$12,IF(H55='Категорія витрат'!$B$13,'Категорія витрат'!$A$13,IF(H55='Категорія витрат'!$B$14,'Категорія витрат'!$A$14,IF(H55='Категорія витрат'!$B$15,'Категорія витрат'!$A$15,IF(H55='Категорія витрат'!$B$16,'Категорія витрат'!$A$16,IF(H55='Категорія витрат'!$B$17,'Категорія витрат'!$A$17,IF(H55='Категорія витрат'!$B$18,'Категорія витрат'!$A$18,IF(H55='Категорія витрат'!$B$19,'Категорія витрат'!$A$19,IF(H55='Категорія витрат'!$B$20,'Категорія витрат'!$A$20,IF(H55='Категорія витрат'!$B$21,'Категорія витрат'!$A$21,IF(H55='Категорія витрат'!$B$22,'Категорія витрат'!$A$22,IF(H55='Категорія витрат'!$B$23,'Категорія витрат'!$A$23,IF(H55='Категорія витрат'!$B$24,'Категорія витрат'!$A$24,IF(H55='Категорія витрат'!$B$25,'Категорія витрат'!$A$25,IF(H55='Категорія витрат'!$B$26,'Категорія витрат'!$A$26,IF(H55='Категорія витрат'!$B$27,'Категорія витрат'!$A$27,IF(H55='Категорія витрат'!$B$28,'Категорія витрат'!$A$28,IF(H55='Категорія витрат'!$B$29,'Категорія витрат'!$A$29,IF(H55='Категорія витрат'!$B$30,'Категорія витрат'!$A$30,IF(H55='Категорія витрат'!$B$31,'Категорія витрат'!$A$31,""))))))))))))))))))))))))))))))</f>
        <v/>
      </c>
      <c r="H55" s="571"/>
      <c r="I55" s="68"/>
      <c r="J55" s="70"/>
      <c r="K55" s="41">
        <f t="shared" si="0"/>
        <v>0</v>
      </c>
      <c r="L55" s="144"/>
      <c r="M55" s="74"/>
      <c r="N55" s="71">
        <f t="shared" si="1"/>
        <v>0</v>
      </c>
      <c r="O55" s="836">
        <f>IF(I55='Категорія витрат'!$G$2,ROUND(N55*0.22,2),IF(I55='Категорія витрат'!$G$4,ROUND(N55*0.22,2),IF(I55='Категорія витрат'!$G$5,ROUND(N55*0.22,2),IF(I55='Категорія витрат'!$G$3,ROUND(N55*0.0841,2),0))))</f>
        <v>0</v>
      </c>
      <c r="P55" s="828">
        <f t="shared" si="3"/>
        <v>0</v>
      </c>
      <c r="Q55" s="75"/>
      <c r="R55" s="75"/>
      <c r="S55" s="75"/>
      <c r="T55" s="75"/>
      <c r="U55" s="75"/>
      <c r="V55" s="75"/>
      <c r="W55" s="75"/>
      <c r="X55" s="75"/>
      <c r="Y55" s="75"/>
      <c r="Z55" s="75"/>
      <c r="AA55" s="75"/>
      <c r="AB55" s="75"/>
      <c r="AC55" s="11">
        <f t="shared" si="4"/>
        <v>0</v>
      </c>
      <c r="AD55" s="11">
        <f t="shared" si="5"/>
        <v>0</v>
      </c>
      <c r="AE55" s="11">
        <f t="shared" si="6"/>
        <v>0</v>
      </c>
      <c r="AF55" s="11">
        <f t="shared" si="7"/>
        <v>0</v>
      </c>
      <c r="AG55" s="11">
        <f t="shared" si="8"/>
        <v>0</v>
      </c>
      <c r="AH55" s="11">
        <f t="shared" si="9"/>
        <v>0</v>
      </c>
      <c r="AI55" s="11">
        <f t="shared" si="10"/>
        <v>0</v>
      </c>
      <c r="AJ55" s="11">
        <f t="shared" si="11"/>
        <v>0</v>
      </c>
      <c r="AK55" s="223"/>
      <c r="AL55" s="223"/>
      <c r="AM55" s="35"/>
    </row>
    <row r="56" spans="1:39">
      <c r="A56" s="20">
        <v>52</v>
      </c>
      <c r="B56" s="20" t="str">
        <f t="shared" si="2"/>
        <v/>
      </c>
      <c r="C56" s="208"/>
      <c r="D56" s="67"/>
      <c r="E56" s="67"/>
      <c r="F56" s="67"/>
      <c r="G56" s="425" t="str">
        <f>IF(H56='Категорія витрат'!$B$2,'Категорія витрат'!$A$2,IF(H56='Категорія витрат'!$B$3,'Категорія витрат'!$A$3,IF(H56='Категорія витрат'!$B$4,'Категорія витрат'!$A$4,IF(H56='Категорія витрат'!$B$5,'Категорія витрат'!$A$5,IF(H56='Категорія витрат'!$B$6,'Категорія витрат'!$A$6,IF(H56='Категорія витрат'!$B$7,'Категорія витрат'!$A$7,IF(H56='Категорія витрат'!$B$8,'Категорія витрат'!$A$8,IF(H56='Категорія витрат'!$B$9,'Категорія витрат'!$A$9,IF(H56='Категорія витрат'!$B$10,'Категорія витрат'!$A$10,IF(H56='Категорія витрат'!$B$11,'Категорія витрат'!$A$11,IF(H56='Категорія витрат'!$B$12,'Категорія витрат'!$A$12,IF(H56='Категорія витрат'!$B$13,'Категорія витрат'!$A$13,IF(H56='Категорія витрат'!$B$14,'Категорія витрат'!$A$14,IF(H56='Категорія витрат'!$B$15,'Категорія витрат'!$A$15,IF(H56='Категорія витрат'!$B$16,'Категорія витрат'!$A$16,IF(H56='Категорія витрат'!$B$17,'Категорія витрат'!$A$17,IF(H56='Категорія витрат'!$B$18,'Категорія витрат'!$A$18,IF(H56='Категорія витрат'!$B$19,'Категорія витрат'!$A$19,IF(H56='Категорія витрат'!$B$20,'Категорія витрат'!$A$20,IF(H56='Категорія витрат'!$B$21,'Категорія витрат'!$A$21,IF(H56='Категорія витрат'!$B$22,'Категорія витрат'!$A$22,IF(H56='Категорія витрат'!$B$23,'Категорія витрат'!$A$23,IF(H56='Категорія витрат'!$B$24,'Категорія витрат'!$A$24,IF(H56='Категорія витрат'!$B$25,'Категорія витрат'!$A$25,IF(H56='Категорія витрат'!$B$26,'Категорія витрат'!$A$26,IF(H56='Категорія витрат'!$B$27,'Категорія витрат'!$A$27,IF(H56='Категорія витрат'!$B$28,'Категорія витрат'!$A$28,IF(H56='Категорія витрат'!$B$29,'Категорія витрат'!$A$29,IF(H56='Категорія витрат'!$B$30,'Категорія витрат'!$A$30,IF(H56='Категорія витрат'!$B$31,'Категорія витрат'!$A$31,""))))))))))))))))))))))))))))))</f>
        <v/>
      </c>
      <c r="H56" s="571"/>
      <c r="I56" s="68"/>
      <c r="J56" s="67"/>
      <c r="K56" s="41">
        <f t="shared" si="0"/>
        <v>0</v>
      </c>
      <c r="L56" s="144"/>
      <c r="M56" s="74"/>
      <c r="N56" s="71">
        <f t="shared" si="1"/>
        <v>0</v>
      </c>
      <c r="O56" s="836">
        <f>IF(I56='Категорія витрат'!$G$2,ROUND(N56*0.22,2),IF(I56='Категорія витрат'!$G$4,ROUND(N56*0.22,2),IF(I56='Категорія витрат'!$G$5,ROUND(N56*0.22,2),IF(I56='Категорія витрат'!$G$3,ROUND(N56*0.0841,2),0))))</f>
        <v>0</v>
      </c>
      <c r="P56" s="828">
        <f t="shared" si="3"/>
        <v>0</v>
      </c>
      <c r="Q56" s="75"/>
      <c r="R56" s="75"/>
      <c r="S56" s="75"/>
      <c r="T56" s="75"/>
      <c r="U56" s="75"/>
      <c r="V56" s="75"/>
      <c r="W56" s="75"/>
      <c r="X56" s="75"/>
      <c r="Y56" s="75"/>
      <c r="Z56" s="75"/>
      <c r="AA56" s="75"/>
      <c r="AB56" s="75"/>
      <c r="AC56" s="11">
        <f t="shared" si="4"/>
        <v>0</v>
      </c>
      <c r="AD56" s="11">
        <f t="shared" si="5"/>
        <v>0</v>
      </c>
      <c r="AE56" s="11">
        <f t="shared" si="6"/>
        <v>0</v>
      </c>
      <c r="AF56" s="11">
        <f t="shared" si="7"/>
        <v>0</v>
      </c>
      <c r="AG56" s="11">
        <f t="shared" si="8"/>
        <v>0</v>
      </c>
      <c r="AH56" s="11">
        <f t="shared" si="9"/>
        <v>0</v>
      </c>
      <c r="AI56" s="11">
        <f t="shared" si="10"/>
        <v>0</v>
      </c>
      <c r="AJ56" s="11">
        <f t="shared" si="11"/>
        <v>0</v>
      </c>
      <c r="AK56" s="223"/>
      <c r="AL56" s="223"/>
      <c r="AM56" s="35"/>
    </row>
    <row r="57" spans="1:39">
      <c r="A57" s="20">
        <v>53</v>
      </c>
      <c r="B57" s="20" t="str">
        <f t="shared" si="2"/>
        <v/>
      </c>
      <c r="C57" s="208"/>
      <c r="D57" s="67"/>
      <c r="E57" s="67"/>
      <c r="F57" s="67"/>
      <c r="G57" s="425" t="str">
        <f>IF(H57='Категорія витрат'!$B$2,'Категорія витрат'!$A$2,IF(H57='Категорія витрат'!$B$3,'Категорія витрат'!$A$3,IF(H57='Категорія витрат'!$B$4,'Категорія витрат'!$A$4,IF(H57='Категорія витрат'!$B$5,'Категорія витрат'!$A$5,IF(H57='Категорія витрат'!$B$6,'Категорія витрат'!$A$6,IF(H57='Категорія витрат'!$B$7,'Категорія витрат'!$A$7,IF(H57='Категорія витрат'!$B$8,'Категорія витрат'!$A$8,IF(H57='Категорія витрат'!$B$9,'Категорія витрат'!$A$9,IF(H57='Категорія витрат'!$B$10,'Категорія витрат'!$A$10,IF(H57='Категорія витрат'!$B$11,'Категорія витрат'!$A$11,IF(H57='Категорія витрат'!$B$12,'Категорія витрат'!$A$12,IF(H57='Категорія витрат'!$B$13,'Категорія витрат'!$A$13,IF(H57='Категорія витрат'!$B$14,'Категорія витрат'!$A$14,IF(H57='Категорія витрат'!$B$15,'Категорія витрат'!$A$15,IF(H57='Категорія витрат'!$B$16,'Категорія витрат'!$A$16,IF(H57='Категорія витрат'!$B$17,'Категорія витрат'!$A$17,IF(H57='Категорія витрат'!$B$18,'Категорія витрат'!$A$18,IF(H57='Категорія витрат'!$B$19,'Категорія витрат'!$A$19,IF(H57='Категорія витрат'!$B$20,'Категорія витрат'!$A$20,IF(H57='Категорія витрат'!$B$21,'Категорія витрат'!$A$21,IF(H57='Категорія витрат'!$B$22,'Категорія витрат'!$A$22,IF(H57='Категорія витрат'!$B$23,'Категорія витрат'!$A$23,IF(H57='Категорія витрат'!$B$24,'Категорія витрат'!$A$24,IF(H57='Категорія витрат'!$B$25,'Категорія витрат'!$A$25,IF(H57='Категорія витрат'!$B$26,'Категорія витрат'!$A$26,IF(H57='Категорія витрат'!$B$27,'Категорія витрат'!$A$27,IF(H57='Категорія витрат'!$B$28,'Категорія витрат'!$A$28,IF(H57='Категорія витрат'!$B$29,'Категорія витрат'!$A$29,IF(H57='Категорія витрат'!$B$30,'Категорія витрат'!$A$30,IF(H57='Категорія витрат'!$B$31,'Категорія витрат'!$A$31,""))))))))))))))))))))))))))))))</f>
        <v/>
      </c>
      <c r="H57" s="571"/>
      <c r="I57" s="68"/>
      <c r="J57" s="67"/>
      <c r="K57" s="41">
        <f t="shared" si="0"/>
        <v>0</v>
      </c>
      <c r="L57" s="72"/>
      <c r="M57" s="74"/>
      <c r="N57" s="71">
        <f t="shared" si="1"/>
        <v>0</v>
      </c>
      <c r="O57" s="836">
        <f>IF(I57='Категорія витрат'!$G$2,ROUND(N57*0.22,2),IF(I57='Категорія витрат'!$G$4,ROUND(N57*0.22,2),IF(I57='Категорія витрат'!$G$5,ROUND(N57*0.22,2),IF(I57='Категорія витрат'!$G$3,ROUND(N57*0.0841,2),0))))</f>
        <v>0</v>
      </c>
      <c r="P57" s="828">
        <f t="shared" si="3"/>
        <v>0</v>
      </c>
      <c r="Q57" s="75"/>
      <c r="R57" s="75"/>
      <c r="S57" s="75"/>
      <c r="T57" s="75"/>
      <c r="U57" s="75"/>
      <c r="V57" s="75"/>
      <c r="W57" s="75"/>
      <c r="X57" s="75"/>
      <c r="Y57" s="75"/>
      <c r="Z57" s="75"/>
      <c r="AA57" s="75"/>
      <c r="AB57" s="75"/>
      <c r="AC57" s="11">
        <f t="shared" si="4"/>
        <v>0</v>
      </c>
      <c r="AD57" s="11">
        <f t="shared" si="5"/>
        <v>0</v>
      </c>
      <c r="AE57" s="11">
        <f t="shared" si="6"/>
        <v>0</v>
      </c>
      <c r="AF57" s="11">
        <f t="shared" si="7"/>
        <v>0</v>
      </c>
      <c r="AG57" s="11">
        <f t="shared" si="8"/>
        <v>0</v>
      </c>
      <c r="AH57" s="11">
        <f t="shared" si="9"/>
        <v>0</v>
      </c>
      <c r="AI57" s="11">
        <f t="shared" si="10"/>
        <v>0</v>
      </c>
      <c r="AJ57" s="11">
        <f t="shared" si="11"/>
        <v>0</v>
      </c>
      <c r="AK57" s="223"/>
      <c r="AL57" s="223"/>
      <c r="AM57" s="35"/>
    </row>
    <row r="58" spans="1:39">
      <c r="A58" s="20">
        <v>54</v>
      </c>
      <c r="B58" s="20" t="str">
        <f t="shared" si="2"/>
        <v/>
      </c>
      <c r="C58" s="208"/>
      <c r="D58" s="67"/>
      <c r="E58" s="67"/>
      <c r="F58" s="148"/>
      <c r="G58" s="425" t="str">
        <f>IF(H58='Категорія витрат'!$B$2,'Категорія витрат'!$A$2,IF(H58='Категорія витрат'!$B$3,'Категорія витрат'!$A$3,IF(H58='Категорія витрат'!$B$4,'Категорія витрат'!$A$4,IF(H58='Категорія витрат'!$B$5,'Категорія витрат'!$A$5,IF(H58='Категорія витрат'!$B$6,'Категорія витрат'!$A$6,IF(H58='Категорія витрат'!$B$7,'Категорія витрат'!$A$7,IF(H58='Категорія витрат'!$B$8,'Категорія витрат'!$A$8,IF(H58='Категорія витрат'!$B$9,'Категорія витрат'!$A$9,IF(H58='Категорія витрат'!$B$10,'Категорія витрат'!$A$10,IF(H58='Категорія витрат'!$B$11,'Категорія витрат'!$A$11,IF(H58='Категорія витрат'!$B$12,'Категорія витрат'!$A$12,IF(H58='Категорія витрат'!$B$13,'Категорія витрат'!$A$13,IF(H58='Категорія витрат'!$B$14,'Категорія витрат'!$A$14,IF(H58='Категорія витрат'!$B$15,'Категорія витрат'!$A$15,IF(H58='Категорія витрат'!$B$16,'Категорія витрат'!$A$16,IF(H58='Категорія витрат'!$B$17,'Категорія витрат'!$A$17,IF(H58='Категорія витрат'!$B$18,'Категорія витрат'!$A$18,IF(H58='Категорія витрат'!$B$19,'Категорія витрат'!$A$19,IF(H58='Категорія витрат'!$B$20,'Категорія витрат'!$A$20,IF(H58='Категорія витрат'!$B$21,'Категорія витрат'!$A$21,IF(H58='Категорія витрат'!$B$22,'Категорія витрат'!$A$22,IF(H58='Категорія витрат'!$B$23,'Категорія витрат'!$A$23,IF(H58='Категорія витрат'!$B$24,'Категорія витрат'!$A$24,IF(H58='Категорія витрат'!$B$25,'Категорія витрат'!$A$25,IF(H58='Категорія витрат'!$B$26,'Категорія витрат'!$A$26,IF(H58='Категорія витрат'!$B$27,'Категорія витрат'!$A$27,IF(H58='Категорія витрат'!$B$28,'Категорія витрат'!$A$28,IF(H58='Категорія витрат'!$B$29,'Категорія витрат'!$A$29,IF(H58='Категорія витрат'!$B$30,'Категорія витрат'!$A$30,IF(H58='Категорія витрат'!$B$31,'Категорія витрат'!$A$31,""))))))))))))))))))))))))))))))</f>
        <v/>
      </c>
      <c r="H58" s="571"/>
      <c r="I58" s="68"/>
      <c r="J58" s="67"/>
      <c r="K58" s="41">
        <f t="shared" si="0"/>
        <v>0</v>
      </c>
      <c r="L58" s="144"/>
      <c r="M58" s="74"/>
      <c r="N58" s="71">
        <f t="shared" si="1"/>
        <v>0</v>
      </c>
      <c r="O58" s="836">
        <f>IF(I58='Категорія витрат'!$G$2,ROUND(N58*0.22,2),IF(I58='Категорія витрат'!$G$4,ROUND(N58*0.22,2),IF(I58='Категорія витрат'!$G$5,ROUND(N58*0.22,2),IF(I58='Категорія витрат'!$G$3,ROUND(N58*0.0841,2),0))))</f>
        <v>0</v>
      </c>
      <c r="P58" s="828">
        <f t="shared" si="3"/>
        <v>0</v>
      </c>
      <c r="Q58" s="76"/>
      <c r="R58" s="76"/>
      <c r="S58" s="76"/>
      <c r="T58" s="76"/>
      <c r="U58" s="76"/>
      <c r="V58" s="76"/>
      <c r="W58" s="76"/>
      <c r="X58" s="76"/>
      <c r="Y58" s="76"/>
      <c r="Z58" s="76"/>
      <c r="AA58" s="76"/>
      <c r="AB58" s="76"/>
      <c r="AC58" s="11">
        <f t="shared" si="4"/>
        <v>0</v>
      </c>
      <c r="AD58" s="11">
        <f t="shared" si="5"/>
        <v>0</v>
      </c>
      <c r="AE58" s="11">
        <f t="shared" si="6"/>
        <v>0</v>
      </c>
      <c r="AF58" s="11">
        <f t="shared" si="7"/>
        <v>0</v>
      </c>
      <c r="AG58" s="11">
        <f t="shared" si="8"/>
        <v>0</v>
      </c>
      <c r="AH58" s="11">
        <f t="shared" si="9"/>
        <v>0</v>
      </c>
      <c r="AI58" s="11">
        <f t="shared" si="10"/>
        <v>0</v>
      </c>
      <c r="AJ58" s="11">
        <f t="shared" si="11"/>
        <v>0</v>
      </c>
      <c r="AK58" s="223"/>
      <c r="AL58" s="223"/>
      <c r="AM58" s="35"/>
    </row>
    <row r="59" spans="1:39" ht="11.25">
      <c r="A59" s="20">
        <v>55</v>
      </c>
      <c r="B59" s="20" t="str">
        <f t="shared" si="2"/>
        <v/>
      </c>
      <c r="C59" s="208"/>
      <c r="D59" s="151"/>
      <c r="E59" s="67"/>
      <c r="F59" s="67"/>
      <c r="G59" s="425" t="str">
        <f>IF(H59='Категорія витрат'!$B$2,'Категорія витрат'!$A$2,IF(H59='Категорія витрат'!$B$3,'Категорія витрат'!$A$3,IF(H59='Категорія витрат'!$B$4,'Категорія витрат'!$A$4,IF(H59='Категорія витрат'!$B$5,'Категорія витрат'!$A$5,IF(H59='Категорія витрат'!$B$6,'Категорія витрат'!$A$6,IF(H59='Категорія витрат'!$B$7,'Категорія витрат'!$A$7,IF(H59='Категорія витрат'!$B$8,'Категорія витрат'!$A$8,IF(H59='Категорія витрат'!$B$9,'Категорія витрат'!$A$9,IF(H59='Категорія витрат'!$B$10,'Категорія витрат'!$A$10,IF(H59='Категорія витрат'!$B$11,'Категорія витрат'!$A$11,IF(H59='Категорія витрат'!$B$12,'Категорія витрат'!$A$12,IF(H59='Категорія витрат'!$B$13,'Категорія витрат'!$A$13,IF(H59='Категорія витрат'!$B$14,'Категорія витрат'!$A$14,IF(H59='Категорія витрат'!$B$15,'Категорія витрат'!$A$15,IF(H59='Категорія витрат'!$B$16,'Категорія витрат'!$A$16,IF(H59='Категорія витрат'!$B$17,'Категорія витрат'!$A$17,IF(H59='Категорія витрат'!$B$18,'Категорія витрат'!$A$18,IF(H59='Категорія витрат'!$B$19,'Категорія витрат'!$A$19,IF(H59='Категорія витрат'!$B$20,'Категорія витрат'!$A$20,IF(H59='Категорія витрат'!$B$21,'Категорія витрат'!$A$21,IF(H59='Категорія витрат'!$B$22,'Категорія витрат'!$A$22,IF(H59='Категорія витрат'!$B$23,'Категорія витрат'!$A$23,IF(H59='Категорія витрат'!$B$24,'Категорія витрат'!$A$24,IF(H59='Категорія витрат'!$B$25,'Категорія витрат'!$A$25,IF(H59='Категорія витрат'!$B$26,'Категорія витрат'!$A$26,IF(H59='Категорія витрат'!$B$27,'Категорія витрат'!$A$27,IF(H59='Категорія витрат'!$B$28,'Категорія витрат'!$A$28,IF(H59='Категорія витрат'!$B$29,'Категорія витрат'!$A$29,IF(H59='Категорія витрат'!$B$30,'Категорія витрат'!$A$30,IF(H59='Категорія витрат'!$B$31,'Категорія витрат'!$A$31,""))))))))))))))))))))))))))))))</f>
        <v/>
      </c>
      <c r="H59" s="571"/>
      <c r="I59" s="68"/>
      <c r="J59" s="70"/>
      <c r="K59" s="41">
        <f t="shared" si="0"/>
        <v>0</v>
      </c>
      <c r="L59" s="144"/>
      <c r="M59" s="74"/>
      <c r="N59" s="71">
        <f t="shared" si="1"/>
        <v>0</v>
      </c>
      <c r="O59" s="836">
        <f>IF(I59='Категорія витрат'!$G$2,ROUND(N59*0.22,2),IF(I59='Категорія витрат'!$G$4,ROUND(N59*0.22,2),IF(I59='Категорія витрат'!$G$5,ROUND(N59*0.22,2),IF(I59='Категорія витрат'!$G$3,ROUND(N59*0.0841,2),0))))</f>
        <v>0</v>
      </c>
      <c r="P59" s="828">
        <f t="shared" si="3"/>
        <v>0</v>
      </c>
      <c r="Q59" s="75"/>
      <c r="R59" s="75"/>
      <c r="S59" s="75"/>
      <c r="T59" s="75"/>
      <c r="U59" s="75"/>
      <c r="V59" s="75"/>
      <c r="W59" s="75"/>
      <c r="X59" s="75"/>
      <c r="Y59" s="75"/>
      <c r="Z59" s="75"/>
      <c r="AA59" s="75"/>
      <c r="AB59" s="75"/>
      <c r="AC59" s="11">
        <f t="shared" si="4"/>
        <v>0</v>
      </c>
      <c r="AD59" s="11">
        <f t="shared" si="5"/>
        <v>0</v>
      </c>
      <c r="AE59" s="11">
        <f t="shared" si="6"/>
        <v>0</v>
      </c>
      <c r="AF59" s="11">
        <f t="shared" si="7"/>
        <v>0</v>
      </c>
      <c r="AG59" s="11">
        <f t="shared" si="8"/>
        <v>0</v>
      </c>
      <c r="AH59" s="11">
        <f t="shared" si="9"/>
        <v>0</v>
      </c>
      <c r="AI59" s="11">
        <f t="shared" si="10"/>
        <v>0</v>
      </c>
      <c r="AJ59" s="11">
        <f t="shared" si="11"/>
        <v>0</v>
      </c>
      <c r="AK59" s="223"/>
      <c r="AL59" s="223"/>
      <c r="AM59" s="35"/>
    </row>
    <row r="60" spans="1:39" ht="11.25">
      <c r="A60" s="20">
        <v>56</v>
      </c>
      <c r="B60" s="20" t="str">
        <f t="shared" si="2"/>
        <v/>
      </c>
      <c r="C60" s="208"/>
      <c r="D60" s="151"/>
      <c r="E60" s="67"/>
      <c r="F60" s="67"/>
      <c r="G60" s="425" t="str">
        <f>IF(H60='Категорія витрат'!$B$2,'Категорія витрат'!$A$2,IF(H60='Категорія витрат'!$B$3,'Категорія витрат'!$A$3,IF(H60='Категорія витрат'!$B$4,'Категорія витрат'!$A$4,IF(H60='Категорія витрат'!$B$5,'Категорія витрат'!$A$5,IF(H60='Категорія витрат'!$B$6,'Категорія витрат'!$A$6,IF(H60='Категорія витрат'!$B$7,'Категорія витрат'!$A$7,IF(H60='Категорія витрат'!$B$8,'Категорія витрат'!$A$8,IF(H60='Категорія витрат'!$B$9,'Категорія витрат'!$A$9,IF(H60='Категорія витрат'!$B$10,'Категорія витрат'!$A$10,IF(H60='Категорія витрат'!$B$11,'Категорія витрат'!$A$11,IF(H60='Категорія витрат'!$B$12,'Категорія витрат'!$A$12,IF(H60='Категорія витрат'!$B$13,'Категорія витрат'!$A$13,IF(H60='Категорія витрат'!$B$14,'Категорія витрат'!$A$14,IF(H60='Категорія витрат'!$B$15,'Категорія витрат'!$A$15,IF(H60='Категорія витрат'!$B$16,'Категорія витрат'!$A$16,IF(H60='Категорія витрат'!$B$17,'Категорія витрат'!$A$17,IF(H60='Категорія витрат'!$B$18,'Категорія витрат'!$A$18,IF(H60='Категорія витрат'!$B$19,'Категорія витрат'!$A$19,IF(H60='Категорія витрат'!$B$20,'Категорія витрат'!$A$20,IF(H60='Категорія витрат'!$B$21,'Категорія витрат'!$A$21,IF(H60='Категорія витрат'!$B$22,'Категорія витрат'!$A$22,IF(H60='Категорія витрат'!$B$23,'Категорія витрат'!$A$23,IF(H60='Категорія витрат'!$B$24,'Категорія витрат'!$A$24,IF(H60='Категорія витрат'!$B$25,'Категорія витрат'!$A$25,IF(H60='Категорія витрат'!$B$26,'Категорія витрат'!$A$26,IF(H60='Категорія витрат'!$B$27,'Категорія витрат'!$A$27,IF(H60='Категорія витрат'!$B$28,'Категорія витрат'!$A$28,IF(H60='Категорія витрат'!$B$29,'Категорія витрат'!$A$29,IF(H60='Категорія витрат'!$B$30,'Категорія витрат'!$A$30,IF(H60='Категорія витрат'!$B$31,'Категорія витрат'!$A$31,""))))))))))))))))))))))))))))))</f>
        <v/>
      </c>
      <c r="H60" s="571"/>
      <c r="I60" s="68"/>
      <c r="J60" s="67"/>
      <c r="K60" s="41">
        <f t="shared" si="0"/>
        <v>0</v>
      </c>
      <c r="L60" s="144"/>
      <c r="M60" s="74"/>
      <c r="N60" s="71">
        <f t="shared" si="1"/>
        <v>0</v>
      </c>
      <c r="O60" s="836">
        <f>IF(I60='Категорія витрат'!$G$2,ROUND(N60*0.22,2),IF(I60='Категорія витрат'!$G$4,ROUND(N60*0.22,2),IF(I60='Категорія витрат'!$G$5,ROUND(N60*0.22,2),IF(I60='Категорія витрат'!$G$3,ROUND(N60*0.0841,2),0))))</f>
        <v>0</v>
      </c>
      <c r="P60" s="828">
        <f t="shared" si="3"/>
        <v>0</v>
      </c>
      <c r="Q60" s="75"/>
      <c r="R60" s="75"/>
      <c r="S60" s="75"/>
      <c r="T60" s="75"/>
      <c r="U60" s="75"/>
      <c r="V60" s="75"/>
      <c r="W60" s="75"/>
      <c r="X60" s="75"/>
      <c r="Y60" s="75"/>
      <c r="Z60" s="75"/>
      <c r="AA60" s="75"/>
      <c r="AB60" s="75"/>
      <c r="AC60" s="11">
        <f t="shared" si="4"/>
        <v>0</v>
      </c>
      <c r="AD60" s="11">
        <f t="shared" si="5"/>
        <v>0</v>
      </c>
      <c r="AE60" s="11">
        <f t="shared" si="6"/>
        <v>0</v>
      </c>
      <c r="AF60" s="11">
        <f t="shared" si="7"/>
        <v>0</v>
      </c>
      <c r="AG60" s="11">
        <f t="shared" si="8"/>
        <v>0</v>
      </c>
      <c r="AH60" s="11">
        <f t="shared" si="9"/>
        <v>0</v>
      </c>
      <c r="AI60" s="11">
        <f t="shared" si="10"/>
        <v>0</v>
      </c>
      <c r="AJ60" s="11">
        <f t="shared" si="11"/>
        <v>0</v>
      </c>
      <c r="AK60" s="223"/>
      <c r="AL60" s="223"/>
      <c r="AM60" s="35"/>
    </row>
    <row r="61" spans="1:39">
      <c r="A61" s="20">
        <v>57</v>
      </c>
      <c r="B61" s="20" t="str">
        <f t="shared" si="2"/>
        <v/>
      </c>
      <c r="C61" s="208"/>
      <c r="D61" s="67"/>
      <c r="E61" s="67"/>
      <c r="F61" s="149"/>
      <c r="G61" s="425" t="str">
        <f>IF(H61='Категорія витрат'!$B$2,'Категорія витрат'!$A$2,IF(H61='Категорія витрат'!$B$3,'Категорія витрат'!$A$3,IF(H61='Категорія витрат'!$B$4,'Категорія витрат'!$A$4,IF(H61='Категорія витрат'!$B$5,'Категорія витрат'!$A$5,IF(H61='Категорія витрат'!$B$6,'Категорія витрат'!$A$6,IF(H61='Категорія витрат'!$B$7,'Категорія витрат'!$A$7,IF(H61='Категорія витрат'!$B$8,'Категорія витрат'!$A$8,IF(H61='Категорія витрат'!$B$9,'Категорія витрат'!$A$9,IF(H61='Категорія витрат'!$B$10,'Категорія витрат'!$A$10,IF(H61='Категорія витрат'!$B$11,'Категорія витрат'!$A$11,IF(H61='Категорія витрат'!$B$12,'Категорія витрат'!$A$12,IF(H61='Категорія витрат'!$B$13,'Категорія витрат'!$A$13,IF(H61='Категорія витрат'!$B$14,'Категорія витрат'!$A$14,IF(H61='Категорія витрат'!$B$15,'Категорія витрат'!$A$15,IF(H61='Категорія витрат'!$B$16,'Категорія витрат'!$A$16,IF(H61='Категорія витрат'!$B$17,'Категорія витрат'!$A$17,IF(H61='Категорія витрат'!$B$18,'Категорія витрат'!$A$18,IF(H61='Категорія витрат'!$B$19,'Категорія витрат'!$A$19,IF(H61='Категорія витрат'!$B$20,'Категорія витрат'!$A$20,IF(H61='Категорія витрат'!$B$21,'Категорія витрат'!$A$21,IF(H61='Категорія витрат'!$B$22,'Категорія витрат'!$A$22,IF(H61='Категорія витрат'!$B$23,'Категорія витрат'!$A$23,IF(H61='Категорія витрат'!$B$24,'Категорія витрат'!$A$24,IF(H61='Категорія витрат'!$B$25,'Категорія витрат'!$A$25,IF(H61='Категорія витрат'!$B$26,'Категорія витрат'!$A$26,IF(H61='Категорія витрат'!$B$27,'Категорія витрат'!$A$27,IF(H61='Категорія витрат'!$B$28,'Категорія витрат'!$A$28,IF(H61='Категорія витрат'!$B$29,'Категорія витрат'!$A$29,IF(H61='Категорія витрат'!$B$30,'Категорія витрат'!$A$30,IF(H61='Категорія витрат'!$B$31,'Категорія витрат'!$A$31,""))))))))))))))))))))))))))))))</f>
        <v/>
      </c>
      <c r="H61" s="571"/>
      <c r="I61" s="68"/>
      <c r="J61" s="67"/>
      <c r="K61" s="41">
        <f t="shared" si="0"/>
        <v>0</v>
      </c>
      <c r="L61" s="144"/>
      <c r="M61" s="74"/>
      <c r="N61" s="71">
        <f t="shared" si="1"/>
        <v>0</v>
      </c>
      <c r="O61" s="836">
        <f>IF(I61='Категорія витрат'!$G$2,ROUND(N61*0.22,2),IF(I61='Категорія витрат'!$G$4,ROUND(N61*0.22,2),IF(I61='Категорія витрат'!$G$5,ROUND(N61*0.22,2),IF(I61='Категорія витрат'!$G$3,ROUND(N61*0.0841,2),0))))</f>
        <v>0</v>
      </c>
      <c r="P61" s="828">
        <f t="shared" si="3"/>
        <v>0</v>
      </c>
      <c r="Q61" s="75"/>
      <c r="R61" s="75"/>
      <c r="S61" s="75"/>
      <c r="T61" s="75"/>
      <c r="U61" s="75"/>
      <c r="V61" s="75"/>
      <c r="W61" s="75"/>
      <c r="X61" s="75"/>
      <c r="Y61" s="75"/>
      <c r="Z61" s="75"/>
      <c r="AA61" s="75"/>
      <c r="AB61" s="75"/>
      <c r="AC61" s="11">
        <f t="shared" si="4"/>
        <v>0</v>
      </c>
      <c r="AD61" s="11">
        <f t="shared" si="5"/>
        <v>0</v>
      </c>
      <c r="AE61" s="11">
        <f t="shared" si="6"/>
        <v>0</v>
      </c>
      <c r="AF61" s="11">
        <f t="shared" si="7"/>
        <v>0</v>
      </c>
      <c r="AG61" s="11">
        <f t="shared" si="8"/>
        <v>0</v>
      </c>
      <c r="AH61" s="11">
        <f t="shared" si="9"/>
        <v>0</v>
      </c>
      <c r="AI61" s="11">
        <f t="shared" si="10"/>
        <v>0</v>
      </c>
      <c r="AJ61" s="11">
        <f t="shared" si="11"/>
        <v>0</v>
      </c>
      <c r="AK61" s="223"/>
      <c r="AL61" s="223"/>
      <c r="AM61" s="35"/>
    </row>
    <row r="62" spans="1:39">
      <c r="A62" s="20">
        <v>58</v>
      </c>
      <c r="B62" s="20" t="str">
        <f t="shared" si="2"/>
        <v/>
      </c>
      <c r="C62" s="208"/>
      <c r="D62" s="67"/>
      <c r="E62" s="148"/>
      <c r="F62" s="148"/>
      <c r="G62" s="425" t="str">
        <f>IF(H62='Категорія витрат'!$B$2,'Категорія витрат'!$A$2,IF(H62='Категорія витрат'!$B$3,'Категорія витрат'!$A$3,IF(H62='Категорія витрат'!$B$4,'Категорія витрат'!$A$4,IF(H62='Категорія витрат'!$B$5,'Категорія витрат'!$A$5,IF(H62='Категорія витрат'!$B$6,'Категорія витрат'!$A$6,IF(H62='Категорія витрат'!$B$7,'Категорія витрат'!$A$7,IF(H62='Категорія витрат'!$B$8,'Категорія витрат'!$A$8,IF(H62='Категорія витрат'!$B$9,'Категорія витрат'!$A$9,IF(H62='Категорія витрат'!$B$10,'Категорія витрат'!$A$10,IF(H62='Категорія витрат'!$B$11,'Категорія витрат'!$A$11,IF(H62='Категорія витрат'!$B$12,'Категорія витрат'!$A$12,IF(H62='Категорія витрат'!$B$13,'Категорія витрат'!$A$13,IF(H62='Категорія витрат'!$B$14,'Категорія витрат'!$A$14,IF(H62='Категорія витрат'!$B$15,'Категорія витрат'!$A$15,IF(H62='Категорія витрат'!$B$16,'Категорія витрат'!$A$16,IF(H62='Категорія витрат'!$B$17,'Категорія витрат'!$A$17,IF(H62='Категорія витрат'!$B$18,'Категорія витрат'!$A$18,IF(H62='Категорія витрат'!$B$19,'Категорія витрат'!$A$19,IF(H62='Категорія витрат'!$B$20,'Категорія витрат'!$A$20,IF(H62='Категорія витрат'!$B$21,'Категорія витрат'!$A$21,IF(H62='Категорія витрат'!$B$22,'Категорія витрат'!$A$22,IF(H62='Категорія витрат'!$B$23,'Категорія витрат'!$A$23,IF(H62='Категорія витрат'!$B$24,'Категорія витрат'!$A$24,IF(H62='Категорія витрат'!$B$25,'Категорія витрат'!$A$25,IF(H62='Категорія витрат'!$B$26,'Категорія витрат'!$A$26,IF(H62='Категорія витрат'!$B$27,'Категорія витрат'!$A$27,IF(H62='Категорія витрат'!$B$28,'Категорія витрат'!$A$28,IF(H62='Категорія витрат'!$B$29,'Категорія витрат'!$A$29,IF(H62='Категорія витрат'!$B$30,'Категорія витрат'!$A$30,IF(H62='Категорія витрат'!$B$31,'Категорія витрат'!$A$31,""))))))))))))))))))))))))))))))</f>
        <v/>
      </c>
      <c r="H62" s="571"/>
      <c r="I62" s="68"/>
      <c r="J62" s="67"/>
      <c r="K62" s="41">
        <f t="shared" si="0"/>
        <v>0</v>
      </c>
      <c r="L62" s="144"/>
      <c r="M62" s="74"/>
      <c r="N62" s="71">
        <f t="shared" si="1"/>
        <v>0</v>
      </c>
      <c r="O62" s="836">
        <f>IF(I62='Категорія витрат'!$G$2,ROUND(N62*0.22,2),IF(I62='Категорія витрат'!$G$4,ROUND(N62*0.22,2),IF(I62='Категорія витрат'!$G$5,ROUND(N62*0.22,2),IF(I62='Категорія витрат'!$G$3,ROUND(N62*0.0841,2),0))))</f>
        <v>0</v>
      </c>
      <c r="P62" s="828">
        <f t="shared" si="3"/>
        <v>0</v>
      </c>
      <c r="Q62" s="75"/>
      <c r="R62" s="75"/>
      <c r="S62" s="75"/>
      <c r="T62" s="75"/>
      <c r="U62" s="75"/>
      <c r="V62" s="75"/>
      <c r="W62" s="75"/>
      <c r="X62" s="75"/>
      <c r="Y62" s="75"/>
      <c r="Z62" s="75"/>
      <c r="AA62" s="75"/>
      <c r="AB62" s="75"/>
      <c r="AC62" s="11">
        <f t="shared" si="4"/>
        <v>0</v>
      </c>
      <c r="AD62" s="11">
        <f t="shared" si="5"/>
        <v>0</v>
      </c>
      <c r="AE62" s="11">
        <f t="shared" si="6"/>
        <v>0</v>
      </c>
      <c r="AF62" s="11">
        <f t="shared" si="7"/>
        <v>0</v>
      </c>
      <c r="AG62" s="11">
        <f t="shared" si="8"/>
        <v>0</v>
      </c>
      <c r="AH62" s="11">
        <f t="shared" si="9"/>
        <v>0</v>
      </c>
      <c r="AI62" s="11">
        <f t="shared" si="10"/>
        <v>0</v>
      </c>
      <c r="AJ62" s="11">
        <f t="shared" si="11"/>
        <v>0</v>
      </c>
      <c r="AK62" s="223"/>
      <c r="AL62" s="223"/>
      <c r="AM62" s="35"/>
    </row>
    <row r="63" spans="1:39">
      <c r="A63" s="20">
        <v>59</v>
      </c>
      <c r="B63" s="20" t="str">
        <f t="shared" si="2"/>
        <v/>
      </c>
      <c r="C63" s="208"/>
      <c r="D63" s="67"/>
      <c r="E63" s="148"/>
      <c r="F63" s="67"/>
      <c r="G63" s="425" t="str">
        <f>IF(H63='Категорія витрат'!$B$2,'Категорія витрат'!$A$2,IF(H63='Категорія витрат'!$B$3,'Категорія витрат'!$A$3,IF(H63='Категорія витрат'!$B$4,'Категорія витрат'!$A$4,IF(H63='Категорія витрат'!$B$5,'Категорія витрат'!$A$5,IF(H63='Категорія витрат'!$B$6,'Категорія витрат'!$A$6,IF(H63='Категорія витрат'!$B$7,'Категорія витрат'!$A$7,IF(H63='Категорія витрат'!$B$8,'Категорія витрат'!$A$8,IF(H63='Категорія витрат'!$B$9,'Категорія витрат'!$A$9,IF(H63='Категорія витрат'!$B$10,'Категорія витрат'!$A$10,IF(H63='Категорія витрат'!$B$11,'Категорія витрат'!$A$11,IF(H63='Категорія витрат'!$B$12,'Категорія витрат'!$A$12,IF(H63='Категорія витрат'!$B$13,'Категорія витрат'!$A$13,IF(H63='Категорія витрат'!$B$14,'Категорія витрат'!$A$14,IF(H63='Категорія витрат'!$B$15,'Категорія витрат'!$A$15,IF(H63='Категорія витрат'!$B$16,'Категорія витрат'!$A$16,IF(H63='Категорія витрат'!$B$17,'Категорія витрат'!$A$17,IF(H63='Категорія витрат'!$B$18,'Категорія витрат'!$A$18,IF(H63='Категорія витрат'!$B$19,'Категорія витрат'!$A$19,IF(H63='Категорія витрат'!$B$20,'Категорія витрат'!$A$20,IF(H63='Категорія витрат'!$B$21,'Категорія витрат'!$A$21,IF(H63='Категорія витрат'!$B$22,'Категорія витрат'!$A$22,IF(H63='Категорія витрат'!$B$23,'Категорія витрат'!$A$23,IF(H63='Категорія витрат'!$B$24,'Категорія витрат'!$A$24,IF(H63='Категорія витрат'!$B$25,'Категорія витрат'!$A$25,IF(H63='Категорія витрат'!$B$26,'Категорія витрат'!$A$26,IF(H63='Категорія витрат'!$B$27,'Категорія витрат'!$A$27,IF(H63='Категорія витрат'!$B$28,'Категорія витрат'!$A$28,IF(H63='Категорія витрат'!$B$29,'Категорія витрат'!$A$29,IF(H63='Категорія витрат'!$B$30,'Категорія витрат'!$A$30,IF(H63='Категорія витрат'!$B$31,'Категорія витрат'!$A$31,""))))))))))))))))))))))))))))))</f>
        <v/>
      </c>
      <c r="H63" s="571"/>
      <c r="I63" s="68"/>
      <c r="J63" s="67"/>
      <c r="K63" s="41">
        <f t="shared" si="0"/>
        <v>0</v>
      </c>
      <c r="L63" s="144"/>
      <c r="M63" s="74"/>
      <c r="N63" s="71">
        <f t="shared" si="1"/>
        <v>0</v>
      </c>
      <c r="O63" s="836">
        <f>IF(I63='Категорія витрат'!$G$2,ROUND(N63*0.22,2),IF(I63='Категорія витрат'!$G$4,ROUND(N63*0.22,2),IF(I63='Категорія витрат'!$G$5,ROUND(N63*0.22,2),IF(I63='Категорія витрат'!$G$3,ROUND(N63*0.0841,2),0))))</f>
        <v>0</v>
      </c>
      <c r="P63" s="828">
        <f t="shared" si="3"/>
        <v>0</v>
      </c>
      <c r="Q63" s="75"/>
      <c r="R63" s="75"/>
      <c r="S63" s="75"/>
      <c r="T63" s="75"/>
      <c r="U63" s="75"/>
      <c r="V63" s="75"/>
      <c r="W63" s="75"/>
      <c r="X63" s="75"/>
      <c r="Y63" s="75"/>
      <c r="Z63" s="75"/>
      <c r="AA63" s="75"/>
      <c r="AB63" s="75"/>
      <c r="AC63" s="11">
        <f t="shared" si="4"/>
        <v>0</v>
      </c>
      <c r="AD63" s="11">
        <f t="shared" si="5"/>
        <v>0</v>
      </c>
      <c r="AE63" s="11">
        <f t="shared" si="6"/>
        <v>0</v>
      </c>
      <c r="AF63" s="11">
        <f t="shared" si="7"/>
        <v>0</v>
      </c>
      <c r="AG63" s="11">
        <f t="shared" si="8"/>
        <v>0</v>
      </c>
      <c r="AH63" s="11">
        <f t="shared" si="9"/>
        <v>0</v>
      </c>
      <c r="AI63" s="11">
        <f t="shared" si="10"/>
        <v>0</v>
      </c>
      <c r="AJ63" s="11">
        <f t="shared" si="11"/>
        <v>0</v>
      </c>
      <c r="AK63" s="223"/>
      <c r="AL63" s="223"/>
      <c r="AM63" s="35"/>
    </row>
    <row r="64" spans="1:39">
      <c r="A64" s="20">
        <v>60</v>
      </c>
      <c r="B64" s="20" t="str">
        <f t="shared" si="2"/>
        <v/>
      </c>
      <c r="C64" s="208"/>
      <c r="D64" s="67"/>
      <c r="E64" s="67"/>
      <c r="F64" s="67"/>
      <c r="G64" s="425" t="str">
        <f>IF(H64='Категорія витрат'!$B$2,'Категорія витрат'!$A$2,IF(H64='Категорія витрат'!$B$3,'Категорія витрат'!$A$3,IF(H64='Категорія витрат'!$B$4,'Категорія витрат'!$A$4,IF(H64='Категорія витрат'!$B$5,'Категорія витрат'!$A$5,IF(H64='Категорія витрат'!$B$6,'Категорія витрат'!$A$6,IF(H64='Категорія витрат'!$B$7,'Категорія витрат'!$A$7,IF(H64='Категорія витрат'!$B$8,'Категорія витрат'!$A$8,IF(H64='Категорія витрат'!$B$9,'Категорія витрат'!$A$9,IF(H64='Категорія витрат'!$B$10,'Категорія витрат'!$A$10,IF(H64='Категорія витрат'!$B$11,'Категорія витрат'!$A$11,IF(H64='Категорія витрат'!$B$12,'Категорія витрат'!$A$12,IF(H64='Категорія витрат'!$B$13,'Категорія витрат'!$A$13,IF(H64='Категорія витрат'!$B$14,'Категорія витрат'!$A$14,IF(H64='Категорія витрат'!$B$15,'Категорія витрат'!$A$15,IF(H64='Категорія витрат'!$B$16,'Категорія витрат'!$A$16,IF(H64='Категорія витрат'!$B$17,'Категорія витрат'!$A$17,IF(H64='Категорія витрат'!$B$18,'Категорія витрат'!$A$18,IF(H64='Категорія витрат'!$B$19,'Категорія витрат'!$A$19,IF(H64='Категорія витрат'!$B$20,'Категорія витрат'!$A$20,IF(H64='Категорія витрат'!$B$21,'Категорія витрат'!$A$21,IF(H64='Категорія витрат'!$B$22,'Категорія витрат'!$A$22,IF(H64='Категорія витрат'!$B$23,'Категорія витрат'!$A$23,IF(H64='Категорія витрат'!$B$24,'Категорія витрат'!$A$24,IF(H64='Категорія витрат'!$B$25,'Категорія витрат'!$A$25,IF(H64='Категорія витрат'!$B$26,'Категорія витрат'!$A$26,IF(H64='Категорія витрат'!$B$27,'Категорія витрат'!$A$27,IF(H64='Категорія витрат'!$B$28,'Категорія витрат'!$A$28,IF(H64='Категорія витрат'!$B$29,'Категорія витрат'!$A$29,IF(H64='Категорія витрат'!$B$30,'Категорія витрат'!$A$30,IF(H64='Категорія витрат'!$B$31,'Категорія витрат'!$A$31,""))))))))))))))))))))))))))))))</f>
        <v/>
      </c>
      <c r="H64" s="571"/>
      <c r="I64" s="68"/>
      <c r="J64" s="67"/>
      <c r="K64" s="41">
        <f t="shared" si="0"/>
        <v>0</v>
      </c>
      <c r="L64" s="144"/>
      <c r="M64" s="74"/>
      <c r="N64" s="71">
        <f t="shared" si="1"/>
        <v>0</v>
      </c>
      <c r="O64" s="836">
        <f>IF(I64='Категорія витрат'!$G$2,ROUND(N64*0.22,2),IF(I64='Категорія витрат'!$G$4,ROUND(N64*0.22,2),IF(I64='Категорія витрат'!$G$5,ROUND(N64*0.22,2),IF(I64='Категорія витрат'!$G$3,ROUND(N64*0.0841,2),0))))</f>
        <v>0</v>
      </c>
      <c r="P64" s="828">
        <f t="shared" si="3"/>
        <v>0</v>
      </c>
      <c r="Q64" s="75"/>
      <c r="R64" s="75"/>
      <c r="S64" s="75"/>
      <c r="T64" s="75"/>
      <c r="U64" s="75"/>
      <c r="V64" s="75"/>
      <c r="W64" s="75"/>
      <c r="X64" s="75"/>
      <c r="Y64" s="75"/>
      <c r="Z64" s="75"/>
      <c r="AA64" s="75"/>
      <c r="AB64" s="75"/>
      <c r="AC64" s="11">
        <f t="shared" si="4"/>
        <v>0</v>
      </c>
      <c r="AD64" s="11">
        <f t="shared" si="5"/>
        <v>0</v>
      </c>
      <c r="AE64" s="11">
        <f t="shared" si="6"/>
        <v>0</v>
      </c>
      <c r="AF64" s="11">
        <f t="shared" si="7"/>
        <v>0</v>
      </c>
      <c r="AG64" s="11">
        <f t="shared" si="8"/>
        <v>0</v>
      </c>
      <c r="AH64" s="11">
        <f t="shared" si="9"/>
        <v>0</v>
      </c>
      <c r="AI64" s="11">
        <f t="shared" si="10"/>
        <v>0</v>
      </c>
      <c r="AJ64" s="11">
        <f t="shared" si="11"/>
        <v>0</v>
      </c>
      <c r="AK64" s="223"/>
      <c r="AL64" s="223"/>
      <c r="AM64" s="35"/>
    </row>
    <row r="65" spans="1:39">
      <c r="A65" s="20">
        <v>61</v>
      </c>
      <c r="B65" s="20" t="str">
        <f t="shared" si="2"/>
        <v/>
      </c>
      <c r="C65" s="208"/>
      <c r="D65" s="67"/>
      <c r="E65" s="67"/>
      <c r="F65" s="67"/>
      <c r="G65" s="425" t="str">
        <f>IF(H65='Категорія витрат'!$B$2,'Категорія витрат'!$A$2,IF(H65='Категорія витрат'!$B$3,'Категорія витрат'!$A$3,IF(H65='Категорія витрат'!$B$4,'Категорія витрат'!$A$4,IF(H65='Категорія витрат'!$B$5,'Категорія витрат'!$A$5,IF(H65='Категорія витрат'!$B$6,'Категорія витрат'!$A$6,IF(H65='Категорія витрат'!$B$7,'Категорія витрат'!$A$7,IF(H65='Категорія витрат'!$B$8,'Категорія витрат'!$A$8,IF(H65='Категорія витрат'!$B$9,'Категорія витрат'!$A$9,IF(H65='Категорія витрат'!$B$10,'Категорія витрат'!$A$10,IF(H65='Категорія витрат'!$B$11,'Категорія витрат'!$A$11,IF(H65='Категорія витрат'!$B$12,'Категорія витрат'!$A$12,IF(H65='Категорія витрат'!$B$13,'Категорія витрат'!$A$13,IF(H65='Категорія витрат'!$B$14,'Категорія витрат'!$A$14,IF(H65='Категорія витрат'!$B$15,'Категорія витрат'!$A$15,IF(H65='Категорія витрат'!$B$16,'Категорія витрат'!$A$16,IF(H65='Категорія витрат'!$B$17,'Категорія витрат'!$A$17,IF(H65='Категорія витрат'!$B$18,'Категорія витрат'!$A$18,IF(H65='Категорія витрат'!$B$19,'Категорія витрат'!$A$19,IF(H65='Категорія витрат'!$B$20,'Категорія витрат'!$A$20,IF(H65='Категорія витрат'!$B$21,'Категорія витрат'!$A$21,IF(H65='Категорія витрат'!$B$22,'Категорія витрат'!$A$22,IF(H65='Категорія витрат'!$B$23,'Категорія витрат'!$A$23,IF(H65='Категорія витрат'!$B$24,'Категорія витрат'!$A$24,IF(H65='Категорія витрат'!$B$25,'Категорія витрат'!$A$25,IF(H65='Категорія витрат'!$B$26,'Категорія витрат'!$A$26,IF(H65='Категорія витрат'!$B$27,'Категорія витрат'!$A$27,IF(H65='Категорія витрат'!$B$28,'Категорія витрат'!$A$28,IF(H65='Категорія витрат'!$B$29,'Категорія витрат'!$A$29,IF(H65='Категорія витрат'!$B$30,'Категорія витрат'!$A$30,IF(H65='Категорія витрат'!$B$31,'Категорія витрат'!$A$31,""))))))))))))))))))))))))))))))</f>
        <v/>
      </c>
      <c r="H65" s="571"/>
      <c r="I65" s="68"/>
      <c r="J65" s="67"/>
      <c r="K65" s="41">
        <f t="shared" si="0"/>
        <v>0</v>
      </c>
      <c r="L65" s="144"/>
      <c r="M65" s="74"/>
      <c r="N65" s="71">
        <f t="shared" si="1"/>
        <v>0</v>
      </c>
      <c r="O65" s="836">
        <f>IF(I65='Категорія витрат'!$G$2,ROUND(N65*0.22,2),IF(I65='Категорія витрат'!$G$4,ROUND(N65*0.22,2),IF(I65='Категорія витрат'!$G$5,ROUND(N65*0.22,2),IF(I65='Категорія витрат'!$G$3,ROUND(N65*0.0841,2),0))))</f>
        <v>0</v>
      </c>
      <c r="P65" s="828">
        <f t="shared" si="3"/>
        <v>0</v>
      </c>
      <c r="Q65" s="75"/>
      <c r="R65" s="75"/>
      <c r="S65" s="75"/>
      <c r="T65" s="75"/>
      <c r="U65" s="75"/>
      <c r="V65" s="75"/>
      <c r="W65" s="75"/>
      <c r="X65" s="75"/>
      <c r="Y65" s="75"/>
      <c r="Z65" s="75"/>
      <c r="AA65" s="75"/>
      <c r="AB65" s="75"/>
      <c r="AC65" s="11">
        <f t="shared" si="4"/>
        <v>0</v>
      </c>
      <c r="AD65" s="11">
        <f t="shared" si="5"/>
        <v>0</v>
      </c>
      <c r="AE65" s="11">
        <f t="shared" si="6"/>
        <v>0</v>
      </c>
      <c r="AF65" s="11">
        <f t="shared" si="7"/>
        <v>0</v>
      </c>
      <c r="AG65" s="11">
        <f t="shared" si="8"/>
        <v>0</v>
      </c>
      <c r="AH65" s="11">
        <f t="shared" si="9"/>
        <v>0</v>
      </c>
      <c r="AI65" s="11">
        <f t="shared" si="10"/>
        <v>0</v>
      </c>
      <c r="AJ65" s="11">
        <f t="shared" si="11"/>
        <v>0</v>
      </c>
      <c r="AK65" s="223"/>
      <c r="AL65" s="223"/>
      <c r="AM65" s="35"/>
    </row>
    <row r="66" spans="1:39">
      <c r="A66" s="20">
        <v>62</v>
      </c>
      <c r="B66" s="20" t="str">
        <f t="shared" si="2"/>
        <v/>
      </c>
      <c r="C66" s="208"/>
      <c r="D66" s="67"/>
      <c r="E66" s="67"/>
      <c r="F66" s="67"/>
      <c r="G66" s="425" t="str">
        <f>IF(H66='Категорія витрат'!$B$2,'Категорія витрат'!$A$2,IF(H66='Категорія витрат'!$B$3,'Категорія витрат'!$A$3,IF(H66='Категорія витрат'!$B$4,'Категорія витрат'!$A$4,IF(H66='Категорія витрат'!$B$5,'Категорія витрат'!$A$5,IF(H66='Категорія витрат'!$B$6,'Категорія витрат'!$A$6,IF(H66='Категорія витрат'!$B$7,'Категорія витрат'!$A$7,IF(H66='Категорія витрат'!$B$8,'Категорія витрат'!$A$8,IF(H66='Категорія витрат'!$B$9,'Категорія витрат'!$A$9,IF(H66='Категорія витрат'!$B$10,'Категорія витрат'!$A$10,IF(H66='Категорія витрат'!$B$11,'Категорія витрат'!$A$11,IF(H66='Категорія витрат'!$B$12,'Категорія витрат'!$A$12,IF(H66='Категорія витрат'!$B$13,'Категорія витрат'!$A$13,IF(H66='Категорія витрат'!$B$14,'Категорія витрат'!$A$14,IF(H66='Категорія витрат'!$B$15,'Категорія витрат'!$A$15,IF(H66='Категорія витрат'!$B$16,'Категорія витрат'!$A$16,IF(H66='Категорія витрат'!$B$17,'Категорія витрат'!$A$17,IF(H66='Категорія витрат'!$B$18,'Категорія витрат'!$A$18,IF(H66='Категорія витрат'!$B$19,'Категорія витрат'!$A$19,IF(H66='Категорія витрат'!$B$20,'Категорія витрат'!$A$20,IF(H66='Категорія витрат'!$B$21,'Категорія витрат'!$A$21,IF(H66='Категорія витрат'!$B$22,'Категорія витрат'!$A$22,IF(H66='Категорія витрат'!$B$23,'Категорія витрат'!$A$23,IF(H66='Категорія витрат'!$B$24,'Категорія витрат'!$A$24,IF(H66='Категорія витрат'!$B$25,'Категорія витрат'!$A$25,IF(H66='Категорія витрат'!$B$26,'Категорія витрат'!$A$26,IF(H66='Категорія витрат'!$B$27,'Категорія витрат'!$A$27,IF(H66='Категорія витрат'!$B$28,'Категорія витрат'!$A$28,IF(H66='Категорія витрат'!$B$29,'Категорія витрат'!$A$29,IF(H66='Категорія витрат'!$B$30,'Категорія витрат'!$A$30,IF(H66='Категорія витрат'!$B$31,'Категорія витрат'!$A$31,""))))))))))))))))))))))))))))))</f>
        <v/>
      </c>
      <c r="H66" s="571"/>
      <c r="I66" s="68"/>
      <c r="J66" s="67"/>
      <c r="K66" s="41">
        <f t="shared" si="0"/>
        <v>0</v>
      </c>
      <c r="L66" s="144"/>
      <c r="M66" s="74"/>
      <c r="N66" s="71">
        <f t="shared" si="1"/>
        <v>0</v>
      </c>
      <c r="O66" s="836">
        <f>IF(I66='Категорія витрат'!$G$2,ROUND(N66*0.22,2),IF(I66='Категорія витрат'!$G$4,ROUND(N66*0.22,2),IF(I66='Категорія витрат'!$G$5,ROUND(N66*0.22,2),IF(I66='Категорія витрат'!$G$3,ROUND(N66*0.0841,2),0))))</f>
        <v>0</v>
      </c>
      <c r="P66" s="828">
        <f t="shared" si="3"/>
        <v>0</v>
      </c>
      <c r="Q66" s="75"/>
      <c r="R66" s="75"/>
      <c r="S66" s="75"/>
      <c r="T66" s="75"/>
      <c r="U66" s="75"/>
      <c r="V66" s="75"/>
      <c r="W66" s="75"/>
      <c r="X66" s="75"/>
      <c r="Y66" s="75"/>
      <c r="Z66" s="75"/>
      <c r="AA66" s="75"/>
      <c r="AB66" s="75"/>
      <c r="AC66" s="11">
        <f t="shared" si="4"/>
        <v>0</v>
      </c>
      <c r="AD66" s="11">
        <f t="shared" si="5"/>
        <v>0</v>
      </c>
      <c r="AE66" s="11">
        <f t="shared" si="6"/>
        <v>0</v>
      </c>
      <c r="AF66" s="11">
        <f t="shared" si="7"/>
        <v>0</v>
      </c>
      <c r="AG66" s="11">
        <f t="shared" si="8"/>
        <v>0</v>
      </c>
      <c r="AH66" s="11">
        <f t="shared" si="9"/>
        <v>0</v>
      </c>
      <c r="AI66" s="11">
        <f t="shared" si="10"/>
        <v>0</v>
      </c>
      <c r="AJ66" s="11">
        <f t="shared" si="11"/>
        <v>0</v>
      </c>
      <c r="AK66" s="223"/>
      <c r="AL66" s="223"/>
      <c r="AM66" s="35"/>
    </row>
    <row r="67" spans="1:39">
      <c r="A67" s="20">
        <v>63</v>
      </c>
      <c r="B67" s="20" t="str">
        <f t="shared" si="2"/>
        <v/>
      </c>
      <c r="C67" s="208"/>
      <c r="D67" s="67"/>
      <c r="E67" s="67"/>
      <c r="F67" s="67"/>
      <c r="G67" s="425" t="str">
        <f>IF(H67='Категорія витрат'!$B$2,'Категорія витрат'!$A$2,IF(H67='Категорія витрат'!$B$3,'Категорія витрат'!$A$3,IF(H67='Категорія витрат'!$B$4,'Категорія витрат'!$A$4,IF(H67='Категорія витрат'!$B$5,'Категорія витрат'!$A$5,IF(H67='Категорія витрат'!$B$6,'Категорія витрат'!$A$6,IF(H67='Категорія витрат'!$B$7,'Категорія витрат'!$A$7,IF(H67='Категорія витрат'!$B$8,'Категорія витрат'!$A$8,IF(H67='Категорія витрат'!$B$9,'Категорія витрат'!$A$9,IF(H67='Категорія витрат'!$B$10,'Категорія витрат'!$A$10,IF(H67='Категорія витрат'!$B$11,'Категорія витрат'!$A$11,IF(H67='Категорія витрат'!$B$12,'Категорія витрат'!$A$12,IF(H67='Категорія витрат'!$B$13,'Категорія витрат'!$A$13,IF(H67='Категорія витрат'!$B$14,'Категорія витрат'!$A$14,IF(H67='Категорія витрат'!$B$15,'Категорія витрат'!$A$15,IF(H67='Категорія витрат'!$B$16,'Категорія витрат'!$A$16,IF(H67='Категорія витрат'!$B$17,'Категорія витрат'!$A$17,IF(H67='Категорія витрат'!$B$18,'Категорія витрат'!$A$18,IF(H67='Категорія витрат'!$B$19,'Категорія витрат'!$A$19,IF(H67='Категорія витрат'!$B$20,'Категорія витрат'!$A$20,IF(H67='Категорія витрат'!$B$21,'Категорія витрат'!$A$21,IF(H67='Категорія витрат'!$B$22,'Категорія витрат'!$A$22,IF(H67='Категорія витрат'!$B$23,'Категорія витрат'!$A$23,IF(H67='Категорія витрат'!$B$24,'Категорія витрат'!$A$24,IF(H67='Категорія витрат'!$B$25,'Категорія витрат'!$A$25,IF(H67='Категорія витрат'!$B$26,'Категорія витрат'!$A$26,IF(H67='Категорія витрат'!$B$27,'Категорія витрат'!$A$27,IF(H67='Категорія витрат'!$B$28,'Категорія витрат'!$A$28,IF(H67='Категорія витрат'!$B$29,'Категорія витрат'!$A$29,IF(H67='Категорія витрат'!$B$30,'Категорія витрат'!$A$30,IF(H67='Категорія витрат'!$B$31,'Категорія витрат'!$A$31,""))))))))))))))))))))))))))))))</f>
        <v/>
      </c>
      <c r="H67" s="571"/>
      <c r="I67" s="68"/>
      <c r="J67" s="70"/>
      <c r="K67" s="41">
        <f t="shared" si="0"/>
        <v>0</v>
      </c>
      <c r="L67" s="144"/>
      <c r="M67" s="74"/>
      <c r="N67" s="71">
        <f t="shared" si="1"/>
        <v>0</v>
      </c>
      <c r="O67" s="836">
        <f>IF(I67='Категорія витрат'!$G$2,ROUND(N67*0.22,2),IF(I67='Категорія витрат'!$G$4,ROUND(N67*0.22,2),IF(I67='Категорія витрат'!$G$5,ROUND(N67*0.22,2),IF(I67='Категорія витрат'!$G$3,ROUND(N67*0.0841,2),0))))</f>
        <v>0</v>
      </c>
      <c r="P67" s="828">
        <f t="shared" si="3"/>
        <v>0</v>
      </c>
      <c r="Q67" s="75"/>
      <c r="R67" s="75"/>
      <c r="S67" s="75"/>
      <c r="T67" s="75"/>
      <c r="U67" s="75"/>
      <c r="V67" s="75"/>
      <c r="W67" s="75"/>
      <c r="X67" s="75"/>
      <c r="Y67" s="75"/>
      <c r="Z67" s="75"/>
      <c r="AA67" s="75"/>
      <c r="AB67" s="75"/>
      <c r="AC67" s="11">
        <f t="shared" si="4"/>
        <v>0</v>
      </c>
      <c r="AD67" s="11">
        <f t="shared" si="5"/>
        <v>0</v>
      </c>
      <c r="AE67" s="11">
        <f t="shared" si="6"/>
        <v>0</v>
      </c>
      <c r="AF67" s="11">
        <f t="shared" si="7"/>
        <v>0</v>
      </c>
      <c r="AG67" s="11">
        <f t="shared" si="8"/>
        <v>0</v>
      </c>
      <c r="AH67" s="11">
        <f t="shared" si="9"/>
        <v>0</v>
      </c>
      <c r="AI67" s="11">
        <f t="shared" si="10"/>
        <v>0</v>
      </c>
      <c r="AJ67" s="11">
        <f t="shared" si="11"/>
        <v>0</v>
      </c>
      <c r="AK67" s="223"/>
      <c r="AL67" s="223"/>
      <c r="AM67" s="35"/>
    </row>
    <row r="68" spans="1:39">
      <c r="A68" s="20">
        <v>64</v>
      </c>
      <c r="B68" s="20" t="str">
        <f t="shared" si="2"/>
        <v/>
      </c>
      <c r="C68" s="208"/>
      <c r="D68" s="67"/>
      <c r="E68" s="67"/>
      <c r="F68" s="67"/>
      <c r="G68" s="425" t="str">
        <f>IF(H68='Категорія витрат'!$B$2,'Категорія витрат'!$A$2,IF(H68='Категорія витрат'!$B$3,'Категорія витрат'!$A$3,IF(H68='Категорія витрат'!$B$4,'Категорія витрат'!$A$4,IF(H68='Категорія витрат'!$B$5,'Категорія витрат'!$A$5,IF(H68='Категорія витрат'!$B$6,'Категорія витрат'!$A$6,IF(H68='Категорія витрат'!$B$7,'Категорія витрат'!$A$7,IF(H68='Категорія витрат'!$B$8,'Категорія витрат'!$A$8,IF(H68='Категорія витрат'!$B$9,'Категорія витрат'!$A$9,IF(H68='Категорія витрат'!$B$10,'Категорія витрат'!$A$10,IF(H68='Категорія витрат'!$B$11,'Категорія витрат'!$A$11,IF(H68='Категорія витрат'!$B$12,'Категорія витрат'!$A$12,IF(H68='Категорія витрат'!$B$13,'Категорія витрат'!$A$13,IF(H68='Категорія витрат'!$B$14,'Категорія витрат'!$A$14,IF(H68='Категорія витрат'!$B$15,'Категорія витрат'!$A$15,IF(H68='Категорія витрат'!$B$16,'Категорія витрат'!$A$16,IF(H68='Категорія витрат'!$B$17,'Категорія витрат'!$A$17,IF(H68='Категорія витрат'!$B$18,'Категорія витрат'!$A$18,IF(H68='Категорія витрат'!$B$19,'Категорія витрат'!$A$19,IF(H68='Категорія витрат'!$B$20,'Категорія витрат'!$A$20,IF(H68='Категорія витрат'!$B$21,'Категорія витрат'!$A$21,IF(H68='Категорія витрат'!$B$22,'Категорія витрат'!$A$22,IF(H68='Категорія витрат'!$B$23,'Категорія витрат'!$A$23,IF(H68='Категорія витрат'!$B$24,'Категорія витрат'!$A$24,IF(H68='Категорія витрат'!$B$25,'Категорія витрат'!$A$25,IF(H68='Категорія витрат'!$B$26,'Категорія витрат'!$A$26,IF(H68='Категорія витрат'!$B$27,'Категорія витрат'!$A$27,IF(H68='Категорія витрат'!$B$28,'Категорія витрат'!$A$28,IF(H68='Категорія витрат'!$B$29,'Категорія витрат'!$A$29,IF(H68='Категорія витрат'!$B$30,'Категорія витрат'!$A$30,IF(H68='Категорія витрат'!$B$31,'Категорія витрат'!$A$31,""))))))))))))))))))))))))))))))</f>
        <v/>
      </c>
      <c r="H68" s="571"/>
      <c r="I68" s="68"/>
      <c r="J68" s="70"/>
      <c r="K68" s="41">
        <f t="shared" si="0"/>
        <v>0</v>
      </c>
      <c r="L68" s="144"/>
      <c r="M68" s="74"/>
      <c r="N68" s="71">
        <f t="shared" si="1"/>
        <v>0</v>
      </c>
      <c r="O68" s="836">
        <f>IF(I68='Категорія витрат'!$G$2,ROUND(N68*0.22,2),IF(I68='Категорія витрат'!$G$4,ROUND(N68*0.22,2),IF(I68='Категорія витрат'!$G$5,ROUND(N68*0.22,2),IF(I68='Категорія витрат'!$G$3,ROUND(N68*0.0841,2),0))))</f>
        <v>0</v>
      </c>
      <c r="P68" s="828">
        <f t="shared" si="3"/>
        <v>0</v>
      </c>
      <c r="Q68" s="75"/>
      <c r="R68" s="75"/>
      <c r="S68" s="75"/>
      <c r="T68" s="75"/>
      <c r="U68" s="75"/>
      <c r="V68" s="75"/>
      <c r="W68" s="75"/>
      <c r="X68" s="75"/>
      <c r="Y68" s="75"/>
      <c r="Z68" s="75"/>
      <c r="AA68" s="75"/>
      <c r="AB68" s="75"/>
      <c r="AC68" s="11">
        <f t="shared" si="4"/>
        <v>0</v>
      </c>
      <c r="AD68" s="11">
        <f t="shared" si="5"/>
        <v>0</v>
      </c>
      <c r="AE68" s="11">
        <f t="shared" si="6"/>
        <v>0</v>
      </c>
      <c r="AF68" s="11">
        <f t="shared" si="7"/>
        <v>0</v>
      </c>
      <c r="AG68" s="11">
        <f t="shared" si="8"/>
        <v>0</v>
      </c>
      <c r="AH68" s="11">
        <f t="shared" si="9"/>
        <v>0</v>
      </c>
      <c r="AI68" s="11">
        <f t="shared" si="10"/>
        <v>0</v>
      </c>
      <c r="AJ68" s="11">
        <f t="shared" si="11"/>
        <v>0</v>
      </c>
      <c r="AK68" s="223"/>
      <c r="AL68" s="223"/>
      <c r="AM68" s="35"/>
    </row>
    <row r="69" spans="1:39">
      <c r="A69" s="20">
        <v>65</v>
      </c>
      <c r="B69" s="20" t="str">
        <f t="shared" si="2"/>
        <v/>
      </c>
      <c r="C69" s="208"/>
      <c r="D69" s="67"/>
      <c r="E69" s="67"/>
      <c r="F69" s="67"/>
      <c r="G69" s="425" t="str">
        <f>IF(H69='Категорія витрат'!$B$2,'Категорія витрат'!$A$2,IF(H69='Категорія витрат'!$B$3,'Категорія витрат'!$A$3,IF(H69='Категорія витрат'!$B$4,'Категорія витрат'!$A$4,IF(H69='Категорія витрат'!$B$5,'Категорія витрат'!$A$5,IF(H69='Категорія витрат'!$B$6,'Категорія витрат'!$A$6,IF(H69='Категорія витрат'!$B$7,'Категорія витрат'!$A$7,IF(H69='Категорія витрат'!$B$8,'Категорія витрат'!$A$8,IF(H69='Категорія витрат'!$B$9,'Категорія витрат'!$A$9,IF(H69='Категорія витрат'!$B$10,'Категорія витрат'!$A$10,IF(H69='Категорія витрат'!$B$11,'Категорія витрат'!$A$11,IF(H69='Категорія витрат'!$B$12,'Категорія витрат'!$A$12,IF(H69='Категорія витрат'!$B$13,'Категорія витрат'!$A$13,IF(H69='Категорія витрат'!$B$14,'Категорія витрат'!$A$14,IF(H69='Категорія витрат'!$B$15,'Категорія витрат'!$A$15,IF(H69='Категорія витрат'!$B$16,'Категорія витрат'!$A$16,IF(H69='Категорія витрат'!$B$17,'Категорія витрат'!$A$17,IF(H69='Категорія витрат'!$B$18,'Категорія витрат'!$A$18,IF(H69='Категорія витрат'!$B$19,'Категорія витрат'!$A$19,IF(H69='Категорія витрат'!$B$20,'Категорія витрат'!$A$20,IF(H69='Категорія витрат'!$B$21,'Категорія витрат'!$A$21,IF(H69='Категорія витрат'!$B$22,'Категорія витрат'!$A$22,IF(H69='Категорія витрат'!$B$23,'Категорія витрат'!$A$23,IF(H69='Категорія витрат'!$B$24,'Категорія витрат'!$A$24,IF(H69='Категорія витрат'!$B$25,'Категорія витрат'!$A$25,IF(H69='Категорія витрат'!$B$26,'Категорія витрат'!$A$26,IF(H69='Категорія витрат'!$B$27,'Категорія витрат'!$A$27,IF(H69='Категорія витрат'!$B$28,'Категорія витрат'!$A$28,IF(H69='Категорія витрат'!$B$29,'Категорія витрат'!$A$29,IF(H69='Категорія витрат'!$B$30,'Категорія витрат'!$A$30,IF(H69='Категорія витрат'!$B$31,'Категорія витрат'!$A$31,""))))))))))))))))))))))))))))))</f>
        <v/>
      </c>
      <c r="H69" s="571"/>
      <c r="I69" s="68"/>
      <c r="J69" s="70"/>
      <c r="K69" s="41">
        <f t="shared" ref="K69:K132" si="12">SUM(Q69:AB69)</f>
        <v>0</v>
      </c>
      <c r="L69" s="144"/>
      <c r="M69" s="74"/>
      <c r="N69" s="71">
        <f t="shared" si="1"/>
        <v>0</v>
      </c>
      <c r="O69" s="836">
        <f>IF(I69='Категорія витрат'!$G$2,ROUND(N69*0.22,2),IF(I69='Категорія витрат'!$G$4,ROUND(N69*0.22,2),IF(I69='Категорія витрат'!$G$5,ROUND(N69*0.22,2),IF(I69='Категорія витрат'!$G$3,ROUND(N69*0.0841,2),0))))</f>
        <v>0</v>
      </c>
      <c r="P69" s="828">
        <f t="shared" si="3"/>
        <v>0</v>
      </c>
      <c r="Q69" s="75"/>
      <c r="R69" s="75"/>
      <c r="S69" s="75"/>
      <c r="T69" s="75"/>
      <c r="U69" s="75"/>
      <c r="V69" s="75"/>
      <c r="W69" s="75"/>
      <c r="X69" s="75"/>
      <c r="Y69" s="75"/>
      <c r="Z69" s="75"/>
      <c r="AA69" s="75"/>
      <c r="AB69" s="75"/>
      <c r="AC69" s="11">
        <f t="shared" si="4"/>
        <v>0</v>
      </c>
      <c r="AD69" s="11">
        <f t="shared" si="5"/>
        <v>0</v>
      </c>
      <c r="AE69" s="11">
        <f t="shared" si="6"/>
        <v>0</v>
      </c>
      <c r="AF69" s="11">
        <f t="shared" si="7"/>
        <v>0</v>
      </c>
      <c r="AG69" s="11">
        <f t="shared" si="8"/>
        <v>0</v>
      </c>
      <c r="AH69" s="11">
        <f t="shared" si="9"/>
        <v>0</v>
      </c>
      <c r="AI69" s="11">
        <f t="shared" si="10"/>
        <v>0</v>
      </c>
      <c r="AJ69" s="11">
        <f t="shared" si="11"/>
        <v>0</v>
      </c>
      <c r="AK69" s="223"/>
      <c r="AL69" s="223"/>
      <c r="AM69" s="35"/>
    </row>
    <row r="70" spans="1:39">
      <c r="A70" s="20">
        <v>66</v>
      </c>
      <c r="B70" s="20" t="str">
        <f t="shared" ref="B70:B133" si="13">IF(C70="","","Мережа")</f>
        <v/>
      </c>
      <c r="C70" s="208"/>
      <c r="D70" s="67"/>
      <c r="E70" s="67"/>
      <c r="F70" s="67"/>
      <c r="G70" s="425" t="str">
        <f>IF(H70='Категорія витрат'!$B$2,'Категорія витрат'!$A$2,IF(H70='Категорія витрат'!$B$3,'Категорія витрат'!$A$3,IF(H70='Категорія витрат'!$B$4,'Категорія витрат'!$A$4,IF(H70='Категорія витрат'!$B$5,'Категорія витрат'!$A$5,IF(H70='Категорія витрат'!$B$6,'Категорія витрат'!$A$6,IF(H70='Категорія витрат'!$B$7,'Категорія витрат'!$A$7,IF(H70='Категорія витрат'!$B$8,'Категорія витрат'!$A$8,IF(H70='Категорія витрат'!$B$9,'Категорія витрат'!$A$9,IF(H70='Категорія витрат'!$B$10,'Категорія витрат'!$A$10,IF(H70='Категорія витрат'!$B$11,'Категорія витрат'!$A$11,IF(H70='Категорія витрат'!$B$12,'Категорія витрат'!$A$12,IF(H70='Категорія витрат'!$B$13,'Категорія витрат'!$A$13,IF(H70='Категорія витрат'!$B$14,'Категорія витрат'!$A$14,IF(H70='Категорія витрат'!$B$15,'Категорія витрат'!$A$15,IF(H70='Категорія витрат'!$B$16,'Категорія витрат'!$A$16,IF(H70='Категорія витрат'!$B$17,'Категорія витрат'!$A$17,IF(H70='Категорія витрат'!$B$18,'Категорія витрат'!$A$18,IF(H70='Категорія витрат'!$B$19,'Категорія витрат'!$A$19,IF(H70='Категорія витрат'!$B$20,'Категорія витрат'!$A$20,IF(H70='Категорія витрат'!$B$21,'Категорія витрат'!$A$21,IF(H70='Категорія витрат'!$B$22,'Категорія витрат'!$A$22,IF(H70='Категорія витрат'!$B$23,'Категорія витрат'!$A$23,IF(H70='Категорія витрат'!$B$24,'Категорія витрат'!$A$24,IF(H70='Категорія витрат'!$B$25,'Категорія витрат'!$A$25,IF(H70='Категорія витрат'!$B$26,'Категорія витрат'!$A$26,IF(H70='Категорія витрат'!$B$27,'Категорія витрат'!$A$27,IF(H70='Категорія витрат'!$B$28,'Категорія витрат'!$A$28,IF(H70='Категорія витрат'!$B$29,'Категорія витрат'!$A$29,IF(H70='Категорія витрат'!$B$30,'Категорія витрат'!$A$30,IF(H70='Категорія витрат'!$B$31,'Категорія витрат'!$A$31,""))))))))))))))))))))))))))))))</f>
        <v/>
      </c>
      <c r="H70" s="571"/>
      <c r="I70" s="68"/>
      <c r="J70" s="70"/>
      <c r="K70" s="41">
        <f t="shared" si="12"/>
        <v>0</v>
      </c>
      <c r="L70" s="144"/>
      <c r="M70" s="74"/>
      <c r="N70" s="71">
        <f t="shared" ref="N70:N133" si="14">L70*M70</f>
        <v>0</v>
      </c>
      <c r="O70" s="836">
        <f>IF(I70='Категорія витрат'!$G$2,ROUND(N70*0.22,2),IF(I70='Категорія витрат'!$G$4,ROUND(N70*0.22,2),IF(I70='Категорія витрат'!$G$5,ROUND(N70*0.22,2),IF(I70='Категорія витрат'!$G$3,ROUND(N70*0.0841,2),0))))</f>
        <v>0</v>
      </c>
      <c r="P70" s="828">
        <f t="shared" ref="P70:P133" si="15">(N70+O70)*K70</f>
        <v>0</v>
      </c>
      <c r="Q70" s="75"/>
      <c r="R70" s="75"/>
      <c r="S70" s="75"/>
      <c r="T70" s="75"/>
      <c r="U70" s="75"/>
      <c r="V70" s="75"/>
      <c r="W70" s="75"/>
      <c r="X70" s="75"/>
      <c r="Y70" s="75"/>
      <c r="Z70" s="75"/>
      <c r="AA70" s="75"/>
      <c r="AB70" s="75"/>
      <c r="AC70" s="11">
        <f t="shared" ref="AC70:AC133" si="16">(N70+O70)*AG70</f>
        <v>0</v>
      </c>
      <c r="AD70" s="11">
        <f t="shared" ref="AD70:AD133" si="17">(N70+O70)*AH70</f>
        <v>0</v>
      </c>
      <c r="AE70" s="11">
        <f t="shared" ref="AE70:AE133" si="18">(N70+O70)*AI70</f>
        <v>0</v>
      </c>
      <c r="AF70" s="11">
        <f t="shared" ref="AF70:AF133" si="19">(N70+O70)*AJ70</f>
        <v>0</v>
      </c>
      <c r="AG70" s="11">
        <f t="shared" ref="AG70:AG133" si="20">Q70+R70+S70</f>
        <v>0</v>
      </c>
      <c r="AH70" s="11">
        <f t="shared" ref="AH70:AH133" si="21">T70+U70+V70</f>
        <v>0</v>
      </c>
      <c r="AI70" s="11">
        <f t="shared" ref="AI70:AI133" si="22">W70+X70+Y70</f>
        <v>0</v>
      </c>
      <c r="AJ70" s="11">
        <f t="shared" ref="AJ70:AJ133" si="23">Z70+AA70+AB70</f>
        <v>0</v>
      </c>
      <c r="AK70" s="223"/>
      <c r="AL70" s="223"/>
      <c r="AM70" s="35"/>
    </row>
    <row r="71" spans="1:39">
      <c r="A71" s="20">
        <v>67</v>
      </c>
      <c r="B71" s="20" t="str">
        <f t="shared" si="13"/>
        <v/>
      </c>
      <c r="C71" s="208"/>
      <c r="D71" s="67"/>
      <c r="E71" s="67"/>
      <c r="F71" s="67"/>
      <c r="G71" s="425" t="str">
        <f>IF(H71='Категорія витрат'!$B$2,'Категорія витрат'!$A$2,IF(H71='Категорія витрат'!$B$3,'Категорія витрат'!$A$3,IF(H71='Категорія витрат'!$B$4,'Категорія витрат'!$A$4,IF(H71='Категорія витрат'!$B$5,'Категорія витрат'!$A$5,IF(H71='Категорія витрат'!$B$6,'Категорія витрат'!$A$6,IF(H71='Категорія витрат'!$B$7,'Категорія витрат'!$A$7,IF(H71='Категорія витрат'!$B$8,'Категорія витрат'!$A$8,IF(H71='Категорія витрат'!$B$9,'Категорія витрат'!$A$9,IF(H71='Категорія витрат'!$B$10,'Категорія витрат'!$A$10,IF(H71='Категорія витрат'!$B$11,'Категорія витрат'!$A$11,IF(H71='Категорія витрат'!$B$12,'Категорія витрат'!$A$12,IF(H71='Категорія витрат'!$B$13,'Категорія витрат'!$A$13,IF(H71='Категорія витрат'!$B$14,'Категорія витрат'!$A$14,IF(H71='Категорія витрат'!$B$15,'Категорія витрат'!$A$15,IF(H71='Категорія витрат'!$B$16,'Категорія витрат'!$A$16,IF(H71='Категорія витрат'!$B$17,'Категорія витрат'!$A$17,IF(H71='Категорія витрат'!$B$18,'Категорія витрат'!$A$18,IF(H71='Категорія витрат'!$B$19,'Категорія витрат'!$A$19,IF(H71='Категорія витрат'!$B$20,'Категорія витрат'!$A$20,IF(H71='Категорія витрат'!$B$21,'Категорія витрат'!$A$21,IF(H71='Категорія витрат'!$B$22,'Категорія витрат'!$A$22,IF(H71='Категорія витрат'!$B$23,'Категорія витрат'!$A$23,IF(H71='Категорія витрат'!$B$24,'Категорія витрат'!$A$24,IF(H71='Категорія витрат'!$B$25,'Категорія витрат'!$A$25,IF(H71='Категорія витрат'!$B$26,'Категорія витрат'!$A$26,IF(H71='Категорія витрат'!$B$27,'Категорія витрат'!$A$27,IF(H71='Категорія витрат'!$B$28,'Категорія витрат'!$A$28,IF(H71='Категорія витрат'!$B$29,'Категорія витрат'!$A$29,IF(H71='Категорія витрат'!$B$30,'Категорія витрат'!$A$30,IF(H71='Категорія витрат'!$B$31,'Категорія витрат'!$A$31,""))))))))))))))))))))))))))))))</f>
        <v/>
      </c>
      <c r="H71" s="571"/>
      <c r="I71" s="68"/>
      <c r="J71" s="70"/>
      <c r="K71" s="41">
        <f t="shared" si="12"/>
        <v>0</v>
      </c>
      <c r="L71" s="144"/>
      <c r="M71" s="74"/>
      <c r="N71" s="71">
        <f t="shared" si="14"/>
        <v>0</v>
      </c>
      <c r="O71" s="836">
        <f>IF(I71='Категорія витрат'!$G$2,ROUND(N71*0.22,2),IF(I71='Категорія витрат'!$G$4,ROUND(N71*0.22,2),IF(I71='Категорія витрат'!$G$5,ROUND(N71*0.22,2),IF(I71='Категорія витрат'!$G$3,ROUND(N71*0.0841,2),0))))</f>
        <v>0</v>
      </c>
      <c r="P71" s="828">
        <f t="shared" si="15"/>
        <v>0</v>
      </c>
      <c r="Q71" s="75"/>
      <c r="R71" s="75"/>
      <c r="S71" s="75"/>
      <c r="T71" s="75"/>
      <c r="U71" s="75"/>
      <c r="V71" s="75"/>
      <c r="W71" s="75"/>
      <c r="X71" s="75"/>
      <c r="Y71" s="75"/>
      <c r="Z71" s="75"/>
      <c r="AA71" s="75"/>
      <c r="AB71" s="75"/>
      <c r="AC71" s="11">
        <f t="shared" si="16"/>
        <v>0</v>
      </c>
      <c r="AD71" s="11">
        <f t="shared" si="17"/>
        <v>0</v>
      </c>
      <c r="AE71" s="11">
        <f t="shared" si="18"/>
        <v>0</v>
      </c>
      <c r="AF71" s="11">
        <f t="shared" si="19"/>
        <v>0</v>
      </c>
      <c r="AG71" s="11">
        <f t="shared" si="20"/>
        <v>0</v>
      </c>
      <c r="AH71" s="11">
        <f t="shared" si="21"/>
        <v>0</v>
      </c>
      <c r="AI71" s="11">
        <f t="shared" si="22"/>
        <v>0</v>
      </c>
      <c r="AJ71" s="11">
        <f t="shared" si="23"/>
        <v>0</v>
      </c>
      <c r="AK71" s="223"/>
      <c r="AL71" s="223"/>
      <c r="AM71" s="35"/>
    </row>
    <row r="72" spans="1:39">
      <c r="A72" s="20">
        <v>68</v>
      </c>
      <c r="B72" s="20" t="str">
        <f t="shared" si="13"/>
        <v/>
      </c>
      <c r="C72" s="208"/>
      <c r="D72" s="67"/>
      <c r="E72" s="67"/>
      <c r="F72" s="67"/>
      <c r="G72" s="425" t="str">
        <f>IF(H72='Категорія витрат'!$B$2,'Категорія витрат'!$A$2,IF(H72='Категорія витрат'!$B$3,'Категорія витрат'!$A$3,IF(H72='Категорія витрат'!$B$4,'Категорія витрат'!$A$4,IF(H72='Категорія витрат'!$B$5,'Категорія витрат'!$A$5,IF(H72='Категорія витрат'!$B$6,'Категорія витрат'!$A$6,IF(H72='Категорія витрат'!$B$7,'Категорія витрат'!$A$7,IF(H72='Категорія витрат'!$B$8,'Категорія витрат'!$A$8,IF(H72='Категорія витрат'!$B$9,'Категорія витрат'!$A$9,IF(H72='Категорія витрат'!$B$10,'Категорія витрат'!$A$10,IF(H72='Категорія витрат'!$B$11,'Категорія витрат'!$A$11,IF(H72='Категорія витрат'!$B$12,'Категорія витрат'!$A$12,IF(H72='Категорія витрат'!$B$13,'Категорія витрат'!$A$13,IF(H72='Категорія витрат'!$B$14,'Категорія витрат'!$A$14,IF(H72='Категорія витрат'!$B$15,'Категорія витрат'!$A$15,IF(H72='Категорія витрат'!$B$16,'Категорія витрат'!$A$16,IF(H72='Категорія витрат'!$B$17,'Категорія витрат'!$A$17,IF(H72='Категорія витрат'!$B$18,'Категорія витрат'!$A$18,IF(H72='Категорія витрат'!$B$19,'Категорія витрат'!$A$19,IF(H72='Категорія витрат'!$B$20,'Категорія витрат'!$A$20,IF(H72='Категорія витрат'!$B$21,'Категорія витрат'!$A$21,IF(H72='Категорія витрат'!$B$22,'Категорія витрат'!$A$22,IF(H72='Категорія витрат'!$B$23,'Категорія витрат'!$A$23,IF(H72='Категорія витрат'!$B$24,'Категорія витрат'!$A$24,IF(H72='Категорія витрат'!$B$25,'Категорія витрат'!$A$25,IF(H72='Категорія витрат'!$B$26,'Категорія витрат'!$A$26,IF(H72='Категорія витрат'!$B$27,'Категорія витрат'!$A$27,IF(H72='Категорія витрат'!$B$28,'Категорія витрат'!$A$28,IF(H72='Категорія витрат'!$B$29,'Категорія витрат'!$A$29,IF(H72='Категорія витрат'!$B$30,'Категорія витрат'!$A$30,IF(H72='Категорія витрат'!$B$31,'Категорія витрат'!$A$31,""))))))))))))))))))))))))))))))</f>
        <v/>
      </c>
      <c r="H72" s="571"/>
      <c r="I72" s="68"/>
      <c r="J72" s="70"/>
      <c r="K72" s="41">
        <f t="shared" si="12"/>
        <v>0</v>
      </c>
      <c r="L72" s="144"/>
      <c r="M72" s="74"/>
      <c r="N72" s="71">
        <f t="shared" si="14"/>
        <v>0</v>
      </c>
      <c r="O72" s="836">
        <f>IF(I72='Категорія витрат'!$G$2,ROUND(N72*0.22,2),IF(I72='Категорія витрат'!$G$4,ROUND(N72*0.22,2),IF(I72='Категорія витрат'!$G$5,ROUND(N72*0.22,2),IF(I72='Категорія витрат'!$G$3,ROUND(N72*0.0841,2),0))))</f>
        <v>0</v>
      </c>
      <c r="P72" s="828">
        <f t="shared" si="15"/>
        <v>0</v>
      </c>
      <c r="Q72" s="75"/>
      <c r="R72" s="75"/>
      <c r="S72" s="75"/>
      <c r="T72" s="75"/>
      <c r="U72" s="75"/>
      <c r="V72" s="75"/>
      <c r="W72" s="75"/>
      <c r="X72" s="75"/>
      <c r="Y72" s="75"/>
      <c r="Z72" s="75"/>
      <c r="AA72" s="75"/>
      <c r="AB72" s="75"/>
      <c r="AC72" s="11">
        <f t="shared" si="16"/>
        <v>0</v>
      </c>
      <c r="AD72" s="11">
        <f t="shared" si="17"/>
        <v>0</v>
      </c>
      <c r="AE72" s="11">
        <f t="shared" si="18"/>
        <v>0</v>
      </c>
      <c r="AF72" s="11">
        <f t="shared" si="19"/>
        <v>0</v>
      </c>
      <c r="AG72" s="11">
        <f t="shared" si="20"/>
        <v>0</v>
      </c>
      <c r="AH72" s="11">
        <f t="shared" si="21"/>
        <v>0</v>
      </c>
      <c r="AI72" s="11">
        <f t="shared" si="22"/>
        <v>0</v>
      </c>
      <c r="AJ72" s="11">
        <f t="shared" si="23"/>
        <v>0</v>
      </c>
      <c r="AK72" s="223"/>
      <c r="AL72" s="223"/>
      <c r="AM72" s="35"/>
    </row>
    <row r="73" spans="1:39">
      <c r="A73" s="20">
        <v>69</v>
      </c>
      <c r="B73" s="20" t="str">
        <f t="shared" si="13"/>
        <v/>
      </c>
      <c r="C73" s="208"/>
      <c r="D73" s="67"/>
      <c r="E73" s="67"/>
      <c r="F73" s="67"/>
      <c r="G73" s="425" t="str">
        <f>IF(H73='Категорія витрат'!$B$2,'Категорія витрат'!$A$2,IF(H73='Категорія витрат'!$B$3,'Категорія витрат'!$A$3,IF(H73='Категорія витрат'!$B$4,'Категорія витрат'!$A$4,IF(H73='Категорія витрат'!$B$5,'Категорія витрат'!$A$5,IF(H73='Категорія витрат'!$B$6,'Категорія витрат'!$A$6,IF(H73='Категорія витрат'!$B$7,'Категорія витрат'!$A$7,IF(H73='Категорія витрат'!$B$8,'Категорія витрат'!$A$8,IF(H73='Категорія витрат'!$B$9,'Категорія витрат'!$A$9,IF(H73='Категорія витрат'!$B$10,'Категорія витрат'!$A$10,IF(H73='Категорія витрат'!$B$11,'Категорія витрат'!$A$11,IF(H73='Категорія витрат'!$B$12,'Категорія витрат'!$A$12,IF(H73='Категорія витрат'!$B$13,'Категорія витрат'!$A$13,IF(H73='Категорія витрат'!$B$14,'Категорія витрат'!$A$14,IF(H73='Категорія витрат'!$B$15,'Категорія витрат'!$A$15,IF(H73='Категорія витрат'!$B$16,'Категорія витрат'!$A$16,IF(H73='Категорія витрат'!$B$17,'Категорія витрат'!$A$17,IF(H73='Категорія витрат'!$B$18,'Категорія витрат'!$A$18,IF(H73='Категорія витрат'!$B$19,'Категорія витрат'!$A$19,IF(H73='Категорія витрат'!$B$20,'Категорія витрат'!$A$20,IF(H73='Категорія витрат'!$B$21,'Категорія витрат'!$A$21,IF(H73='Категорія витрат'!$B$22,'Категорія витрат'!$A$22,IF(H73='Категорія витрат'!$B$23,'Категорія витрат'!$A$23,IF(H73='Категорія витрат'!$B$24,'Категорія витрат'!$A$24,IF(H73='Категорія витрат'!$B$25,'Категорія витрат'!$A$25,IF(H73='Категорія витрат'!$B$26,'Категорія витрат'!$A$26,IF(H73='Категорія витрат'!$B$27,'Категорія витрат'!$A$27,IF(H73='Категорія витрат'!$B$28,'Категорія витрат'!$A$28,IF(H73='Категорія витрат'!$B$29,'Категорія витрат'!$A$29,IF(H73='Категорія витрат'!$B$30,'Категорія витрат'!$A$30,IF(H73='Категорія витрат'!$B$31,'Категорія витрат'!$A$31,""))))))))))))))))))))))))))))))</f>
        <v/>
      </c>
      <c r="H73" s="571"/>
      <c r="I73" s="68"/>
      <c r="J73" s="70"/>
      <c r="K73" s="41">
        <f t="shared" si="12"/>
        <v>0</v>
      </c>
      <c r="L73" s="144"/>
      <c r="M73" s="74"/>
      <c r="N73" s="71">
        <f t="shared" si="14"/>
        <v>0</v>
      </c>
      <c r="O73" s="836">
        <f>IF(I73='Категорія витрат'!$G$2,ROUND(N73*0.22,2),IF(I73='Категорія витрат'!$G$4,ROUND(N73*0.22,2),IF(I73='Категорія витрат'!$G$5,ROUND(N73*0.22,2),IF(I73='Категорія витрат'!$G$3,ROUND(N73*0.0841,2),0))))</f>
        <v>0</v>
      </c>
      <c r="P73" s="828">
        <f t="shared" si="15"/>
        <v>0</v>
      </c>
      <c r="Q73" s="75"/>
      <c r="R73" s="75"/>
      <c r="S73" s="75"/>
      <c r="T73" s="75"/>
      <c r="U73" s="75"/>
      <c r="V73" s="75"/>
      <c r="W73" s="75"/>
      <c r="X73" s="75"/>
      <c r="Y73" s="75"/>
      <c r="Z73" s="75"/>
      <c r="AA73" s="75"/>
      <c r="AB73" s="75"/>
      <c r="AC73" s="11">
        <f t="shared" si="16"/>
        <v>0</v>
      </c>
      <c r="AD73" s="11">
        <f t="shared" si="17"/>
        <v>0</v>
      </c>
      <c r="AE73" s="11">
        <f t="shared" si="18"/>
        <v>0</v>
      </c>
      <c r="AF73" s="11">
        <f t="shared" si="19"/>
        <v>0</v>
      </c>
      <c r="AG73" s="11">
        <f t="shared" si="20"/>
        <v>0</v>
      </c>
      <c r="AH73" s="11">
        <f t="shared" si="21"/>
        <v>0</v>
      </c>
      <c r="AI73" s="11">
        <f t="shared" si="22"/>
        <v>0</v>
      </c>
      <c r="AJ73" s="11">
        <f t="shared" si="23"/>
        <v>0</v>
      </c>
      <c r="AK73" s="223"/>
      <c r="AL73" s="223"/>
      <c r="AM73" s="35"/>
    </row>
    <row r="74" spans="1:39">
      <c r="A74" s="20">
        <v>70</v>
      </c>
      <c r="B74" s="20" t="str">
        <f t="shared" si="13"/>
        <v/>
      </c>
      <c r="C74" s="208"/>
      <c r="D74" s="67"/>
      <c r="E74" s="67"/>
      <c r="F74" s="67"/>
      <c r="G74" s="425" t="str">
        <f>IF(H74='Категорія витрат'!$B$2,'Категорія витрат'!$A$2,IF(H74='Категорія витрат'!$B$3,'Категорія витрат'!$A$3,IF(H74='Категорія витрат'!$B$4,'Категорія витрат'!$A$4,IF(H74='Категорія витрат'!$B$5,'Категорія витрат'!$A$5,IF(H74='Категорія витрат'!$B$6,'Категорія витрат'!$A$6,IF(H74='Категорія витрат'!$B$7,'Категорія витрат'!$A$7,IF(H74='Категорія витрат'!$B$8,'Категорія витрат'!$A$8,IF(H74='Категорія витрат'!$B$9,'Категорія витрат'!$A$9,IF(H74='Категорія витрат'!$B$10,'Категорія витрат'!$A$10,IF(H74='Категорія витрат'!$B$11,'Категорія витрат'!$A$11,IF(H74='Категорія витрат'!$B$12,'Категорія витрат'!$A$12,IF(H74='Категорія витрат'!$B$13,'Категорія витрат'!$A$13,IF(H74='Категорія витрат'!$B$14,'Категорія витрат'!$A$14,IF(H74='Категорія витрат'!$B$15,'Категорія витрат'!$A$15,IF(H74='Категорія витрат'!$B$16,'Категорія витрат'!$A$16,IF(H74='Категорія витрат'!$B$17,'Категорія витрат'!$A$17,IF(H74='Категорія витрат'!$B$18,'Категорія витрат'!$A$18,IF(H74='Категорія витрат'!$B$19,'Категорія витрат'!$A$19,IF(H74='Категорія витрат'!$B$20,'Категорія витрат'!$A$20,IF(H74='Категорія витрат'!$B$21,'Категорія витрат'!$A$21,IF(H74='Категорія витрат'!$B$22,'Категорія витрат'!$A$22,IF(H74='Категорія витрат'!$B$23,'Категорія витрат'!$A$23,IF(H74='Категорія витрат'!$B$24,'Категорія витрат'!$A$24,IF(H74='Категорія витрат'!$B$25,'Категорія витрат'!$A$25,IF(H74='Категорія витрат'!$B$26,'Категорія витрат'!$A$26,IF(H74='Категорія витрат'!$B$27,'Категорія витрат'!$A$27,IF(H74='Категорія витрат'!$B$28,'Категорія витрат'!$A$28,IF(H74='Категорія витрат'!$B$29,'Категорія витрат'!$A$29,IF(H74='Категорія витрат'!$B$30,'Категорія витрат'!$A$30,IF(H74='Категорія витрат'!$B$31,'Категорія витрат'!$A$31,""))))))))))))))))))))))))))))))</f>
        <v/>
      </c>
      <c r="H74" s="571"/>
      <c r="I74" s="68"/>
      <c r="J74" s="70"/>
      <c r="K74" s="41">
        <f t="shared" si="12"/>
        <v>0</v>
      </c>
      <c r="L74" s="144"/>
      <c r="M74" s="74"/>
      <c r="N74" s="71">
        <f t="shared" si="14"/>
        <v>0</v>
      </c>
      <c r="O74" s="836">
        <f>IF(I74='Категорія витрат'!$G$2,ROUND(N74*0.22,2),IF(I74='Категорія витрат'!$G$4,ROUND(N74*0.22,2),IF(I74='Категорія витрат'!$G$5,ROUND(N74*0.22,2),IF(I74='Категорія витрат'!$G$3,ROUND(N74*0.0841,2),0))))</f>
        <v>0</v>
      </c>
      <c r="P74" s="828">
        <f t="shared" si="15"/>
        <v>0</v>
      </c>
      <c r="Q74" s="75"/>
      <c r="R74" s="75"/>
      <c r="S74" s="75"/>
      <c r="T74" s="75"/>
      <c r="U74" s="75"/>
      <c r="V74" s="75"/>
      <c r="W74" s="75"/>
      <c r="X74" s="75"/>
      <c r="Y74" s="75"/>
      <c r="Z74" s="75"/>
      <c r="AA74" s="75"/>
      <c r="AB74" s="75"/>
      <c r="AC74" s="11">
        <f t="shared" si="16"/>
        <v>0</v>
      </c>
      <c r="AD74" s="11">
        <f t="shared" si="17"/>
        <v>0</v>
      </c>
      <c r="AE74" s="11">
        <f t="shared" si="18"/>
        <v>0</v>
      </c>
      <c r="AF74" s="11">
        <f t="shared" si="19"/>
        <v>0</v>
      </c>
      <c r="AG74" s="11">
        <f t="shared" si="20"/>
        <v>0</v>
      </c>
      <c r="AH74" s="11">
        <f t="shared" si="21"/>
        <v>0</v>
      </c>
      <c r="AI74" s="11">
        <f t="shared" si="22"/>
        <v>0</v>
      </c>
      <c r="AJ74" s="11">
        <f t="shared" si="23"/>
        <v>0</v>
      </c>
      <c r="AK74" s="223"/>
      <c r="AL74" s="223"/>
      <c r="AM74" s="35"/>
    </row>
    <row r="75" spans="1:39">
      <c r="A75" s="20">
        <v>71</v>
      </c>
      <c r="B75" s="20" t="str">
        <f t="shared" si="13"/>
        <v/>
      </c>
      <c r="C75" s="208"/>
      <c r="D75" s="66"/>
      <c r="E75" s="67"/>
      <c r="F75" s="67"/>
      <c r="G75" s="425" t="str">
        <f>IF(H75='Категорія витрат'!$B$2,'Категорія витрат'!$A$2,IF(H75='Категорія витрат'!$B$3,'Категорія витрат'!$A$3,IF(H75='Категорія витрат'!$B$4,'Категорія витрат'!$A$4,IF(H75='Категорія витрат'!$B$5,'Категорія витрат'!$A$5,IF(H75='Категорія витрат'!$B$6,'Категорія витрат'!$A$6,IF(H75='Категорія витрат'!$B$7,'Категорія витрат'!$A$7,IF(H75='Категорія витрат'!$B$8,'Категорія витрат'!$A$8,IF(H75='Категорія витрат'!$B$9,'Категорія витрат'!$A$9,IF(H75='Категорія витрат'!$B$10,'Категорія витрат'!$A$10,IF(H75='Категорія витрат'!$B$11,'Категорія витрат'!$A$11,IF(H75='Категорія витрат'!$B$12,'Категорія витрат'!$A$12,IF(H75='Категорія витрат'!$B$13,'Категорія витрат'!$A$13,IF(H75='Категорія витрат'!$B$14,'Категорія витрат'!$A$14,IF(H75='Категорія витрат'!$B$15,'Категорія витрат'!$A$15,IF(H75='Категорія витрат'!$B$16,'Категорія витрат'!$A$16,IF(H75='Категорія витрат'!$B$17,'Категорія витрат'!$A$17,IF(H75='Категорія витрат'!$B$18,'Категорія витрат'!$A$18,IF(H75='Категорія витрат'!$B$19,'Категорія витрат'!$A$19,IF(H75='Категорія витрат'!$B$20,'Категорія витрат'!$A$20,IF(H75='Категорія витрат'!$B$21,'Категорія витрат'!$A$21,IF(H75='Категорія витрат'!$B$22,'Категорія витрат'!$A$22,IF(H75='Категорія витрат'!$B$23,'Категорія витрат'!$A$23,IF(H75='Категорія витрат'!$B$24,'Категорія витрат'!$A$24,IF(H75='Категорія витрат'!$B$25,'Категорія витрат'!$A$25,IF(H75='Категорія витрат'!$B$26,'Категорія витрат'!$A$26,IF(H75='Категорія витрат'!$B$27,'Категорія витрат'!$A$27,IF(H75='Категорія витрат'!$B$28,'Категорія витрат'!$A$28,IF(H75='Категорія витрат'!$B$29,'Категорія витрат'!$A$29,IF(H75='Категорія витрат'!$B$30,'Категорія витрат'!$A$30,IF(H75='Категорія витрат'!$B$31,'Категорія витрат'!$A$31,""))))))))))))))))))))))))))))))</f>
        <v/>
      </c>
      <c r="H75" s="571"/>
      <c r="I75" s="68"/>
      <c r="J75" s="70"/>
      <c r="K75" s="41">
        <f t="shared" si="12"/>
        <v>0</v>
      </c>
      <c r="L75" s="144"/>
      <c r="M75" s="74"/>
      <c r="N75" s="71">
        <f t="shared" si="14"/>
        <v>0</v>
      </c>
      <c r="O75" s="836">
        <f>IF(I75='Категорія витрат'!$G$2,ROUND(N75*0.22,2),IF(I75='Категорія витрат'!$G$4,ROUND(N75*0.22,2),IF(I75='Категорія витрат'!$G$5,ROUND(N75*0.22,2),IF(I75='Категорія витрат'!$G$3,ROUND(N75*0.0841,2),0))))</f>
        <v>0</v>
      </c>
      <c r="P75" s="828">
        <f t="shared" si="15"/>
        <v>0</v>
      </c>
      <c r="Q75" s="75"/>
      <c r="R75" s="75"/>
      <c r="S75" s="75"/>
      <c r="T75" s="75"/>
      <c r="U75" s="75"/>
      <c r="V75" s="75"/>
      <c r="W75" s="75"/>
      <c r="X75" s="75"/>
      <c r="Y75" s="75"/>
      <c r="Z75" s="75"/>
      <c r="AA75" s="75"/>
      <c r="AB75" s="75"/>
      <c r="AC75" s="11">
        <f t="shared" si="16"/>
        <v>0</v>
      </c>
      <c r="AD75" s="11">
        <f t="shared" si="17"/>
        <v>0</v>
      </c>
      <c r="AE75" s="11">
        <f t="shared" si="18"/>
        <v>0</v>
      </c>
      <c r="AF75" s="11">
        <f t="shared" si="19"/>
        <v>0</v>
      </c>
      <c r="AG75" s="11">
        <f t="shared" si="20"/>
        <v>0</v>
      </c>
      <c r="AH75" s="11">
        <f t="shared" si="21"/>
        <v>0</v>
      </c>
      <c r="AI75" s="11">
        <f t="shared" si="22"/>
        <v>0</v>
      </c>
      <c r="AJ75" s="11">
        <f t="shared" si="23"/>
        <v>0</v>
      </c>
      <c r="AK75" s="223"/>
      <c r="AL75" s="223"/>
      <c r="AM75" s="35"/>
    </row>
    <row r="76" spans="1:39">
      <c r="A76" s="20">
        <v>72</v>
      </c>
      <c r="B76" s="20" t="str">
        <f t="shared" si="13"/>
        <v/>
      </c>
      <c r="C76" s="208"/>
      <c r="D76" s="66"/>
      <c r="E76" s="67"/>
      <c r="F76" s="67"/>
      <c r="G76" s="425" t="str">
        <f>IF(H76='Категорія витрат'!$B$2,'Категорія витрат'!$A$2,IF(H76='Категорія витрат'!$B$3,'Категорія витрат'!$A$3,IF(H76='Категорія витрат'!$B$4,'Категорія витрат'!$A$4,IF(H76='Категорія витрат'!$B$5,'Категорія витрат'!$A$5,IF(H76='Категорія витрат'!$B$6,'Категорія витрат'!$A$6,IF(H76='Категорія витрат'!$B$7,'Категорія витрат'!$A$7,IF(H76='Категорія витрат'!$B$8,'Категорія витрат'!$A$8,IF(H76='Категорія витрат'!$B$9,'Категорія витрат'!$A$9,IF(H76='Категорія витрат'!$B$10,'Категорія витрат'!$A$10,IF(H76='Категорія витрат'!$B$11,'Категорія витрат'!$A$11,IF(H76='Категорія витрат'!$B$12,'Категорія витрат'!$A$12,IF(H76='Категорія витрат'!$B$13,'Категорія витрат'!$A$13,IF(H76='Категорія витрат'!$B$14,'Категорія витрат'!$A$14,IF(H76='Категорія витрат'!$B$15,'Категорія витрат'!$A$15,IF(H76='Категорія витрат'!$B$16,'Категорія витрат'!$A$16,IF(H76='Категорія витрат'!$B$17,'Категорія витрат'!$A$17,IF(H76='Категорія витрат'!$B$18,'Категорія витрат'!$A$18,IF(H76='Категорія витрат'!$B$19,'Категорія витрат'!$A$19,IF(H76='Категорія витрат'!$B$20,'Категорія витрат'!$A$20,IF(H76='Категорія витрат'!$B$21,'Категорія витрат'!$A$21,IF(H76='Категорія витрат'!$B$22,'Категорія витрат'!$A$22,IF(H76='Категорія витрат'!$B$23,'Категорія витрат'!$A$23,IF(H76='Категорія витрат'!$B$24,'Категорія витрат'!$A$24,IF(H76='Категорія витрат'!$B$25,'Категорія витрат'!$A$25,IF(H76='Категорія витрат'!$B$26,'Категорія витрат'!$A$26,IF(H76='Категорія витрат'!$B$27,'Категорія витрат'!$A$27,IF(H76='Категорія витрат'!$B$28,'Категорія витрат'!$A$28,IF(H76='Категорія витрат'!$B$29,'Категорія витрат'!$A$29,IF(H76='Категорія витрат'!$B$30,'Категорія витрат'!$A$30,IF(H76='Категорія витрат'!$B$31,'Категорія витрат'!$A$31,""))))))))))))))))))))))))))))))</f>
        <v/>
      </c>
      <c r="H76" s="571"/>
      <c r="I76" s="68"/>
      <c r="J76" s="70"/>
      <c r="K76" s="41">
        <f t="shared" si="12"/>
        <v>0</v>
      </c>
      <c r="L76" s="144"/>
      <c r="M76" s="74"/>
      <c r="N76" s="71">
        <f t="shared" si="14"/>
        <v>0</v>
      </c>
      <c r="O76" s="836">
        <f>IF(I76='Категорія витрат'!$G$2,ROUND(N76*0.22,2),IF(I76='Категорія витрат'!$G$4,ROUND(N76*0.22,2),IF(I76='Категорія витрат'!$G$5,ROUND(N76*0.22,2),IF(I76='Категорія витрат'!$G$3,ROUND(N76*0.0841,2),0))))</f>
        <v>0</v>
      </c>
      <c r="P76" s="828">
        <f t="shared" si="15"/>
        <v>0</v>
      </c>
      <c r="Q76" s="75"/>
      <c r="R76" s="75"/>
      <c r="S76" s="75"/>
      <c r="T76" s="75"/>
      <c r="U76" s="75"/>
      <c r="V76" s="75"/>
      <c r="W76" s="75"/>
      <c r="X76" s="75"/>
      <c r="Y76" s="75"/>
      <c r="Z76" s="75"/>
      <c r="AA76" s="75"/>
      <c r="AB76" s="75"/>
      <c r="AC76" s="11">
        <f t="shared" si="16"/>
        <v>0</v>
      </c>
      <c r="AD76" s="11">
        <f t="shared" si="17"/>
        <v>0</v>
      </c>
      <c r="AE76" s="11">
        <f t="shared" si="18"/>
        <v>0</v>
      </c>
      <c r="AF76" s="11">
        <f t="shared" si="19"/>
        <v>0</v>
      </c>
      <c r="AG76" s="11">
        <f t="shared" si="20"/>
        <v>0</v>
      </c>
      <c r="AH76" s="11">
        <f t="shared" si="21"/>
        <v>0</v>
      </c>
      <c r="AI76" s="11">
        <f t="shared" si="22"/>
        <v>0</v>
      </c>
      <c r="AJ76" s="11">
        <f t="shared" si="23"/>
        <v>0</v>
      </c>
      <c r="AK76" s="223"/>
      <c r="AL76" s="223"/>
      <c r="AM76" s="35"/>
    </row>
    <row r="77" spans="1:39">
      <c r="A77" s="20">
        <v>73</v>
      </c>
      <c r="B77" s="20" t="str">
        <f t="shared" si="13"/>
        <v/>
      </c>
      <c r="C77" s="208"/>
      <c r="D77" s="67"/>
      <c r="E77" s="67"/>
      <c r="F77" s="67"/>
      <c r="G77" s="425" t="str">
        <f>IF(H77='Категорія витрат'!$B$2,'Категорія витрат'!$A$2,IF(H77='Категорія витрат'!$B$3,'Категорія витрат'!$A$3,IF(H77='Категорія витрат'!$B$4,'Категорія витрат'!$A$4,IF(H77='Категорія витрат'!$B$5,'Категорія витрат'!$A$5,IF(H77='Категорія витрат'!$B$6,'Категорія витрат'!$A$6,IF(H77='Категорія витрат'!$B$7,'Категорія витрат'!$A$7,IF(H77='Категорія витрат'!$B$8,'Категорія витрат'!$A$8,IF(H77='Категорія витрат'!$B$9,'Категорія витрат'!$A$9,IF(H77='Категорія витрат'!$B$10,'Категорія витрат'!$A$10,IF(H77='Категорія витрат'!$B$11,'Категорія витрат'!$A$11,IF(H77='Категорія витрат'!$B$12,'Категорія витрат'!$A$12,IF(H77='Категорія витрат'!$B$13,'Категорія витрат'!$A$13,IF(H77='Категорія витрат'!$B$14,'Категорія витрат'!$A$14,IF(H77='Категорія витрат'!$B$15,'Категорія витрат'!$A$15,IF(H77='Категорія витрат'!$B$16,'Категорія витрат'!$A$16,IF(H77='Категорія витрат'!$B$17,'Категорія витрат'!$A$17,IF(H77='Категорія витрат'!$B$18,'Категорія витрат'!$A$18,IF(H77='Категорія витрат'!$B$19,'Категорія витрат'!$A$19,IF(H77='Категорія витрат'!$B$20,'Категорія витрат'!$A$20,IF(H77='Категорія витрат'!$B$21,'Категорія витрат'!$A$21,IF(H77='Категорія витрат'!$B$22,'Категорія витрат'!$A$22,IF(H77='Категорія витрат'!$B$23,'Категорія витрат'!$A$23,IF(H77='Категорія витрат'!$B$24,'Категорія витрат'!$A$24,IF(H77='Категорія витрат'!$B$25,'Категорія витрат'!$A$25,IF(H77='Категорія витрат'!$B$26,'Категорія витрат'!$A$26,IF(H77='Категорія витрат'!$B$27,'Категорія витрат'!$A$27,IF(H77='Категорія витрат'!$B$28,'Категорія витрат'!$A$28,IF(H77='Категорія витрат'!$B$29,'Категорія витрат'!$A$29,IF(H77='Категорія витрат'!$B$30,'Категорія витрат'!$A$30,IF(H77='Категорія витрат'!$B$31,'Категорія витрат'!$A$31,""))))))))))))))))))))))))))))))</f>
        <v/>
      </c>
      <c r="H77" s="571"/>
      <c r="I77" s="68"/>
      <c r="J77" s="70"/>
      <c r="K77" s="41">
        <f t="shared" si="12"/>
        <v>0</v>
      </c>
      <c r="L77" s="72"/>
      <c r="M77" s="74"/>
      <c r="N77" s="71">
        <f t="shared" si="14"/>
        <v>0</v>
      </c>
      <c r="O77" s="836">
        <f>IF(I77='Категорія витрат'!$G$2,ROUND(N77*0.22,2),IF(I77='Категорія витрат'!$G$4,ROUND(N77*0.22,2),IF(I77='Категорія витрат'!$G$5,ROUND(N77*0.22,2),IF(I77='Категорія витрат'!$G$3,ROUND(N77*0.0841,2),0))))</f>
        <v>0</v>
      </c>
      <c r="P77" s="828">
        <f t="shared" si="15"/>
        <v>0</v>
      </c>
      <c r="Q77" s="75"/>
      <c r="R77" s="75"/>
      <c r="S77" s="75"/>
      <c r="T77" s="75"/>
      <c r="U77" s="75"/>
      <c r="V77" s="75"/>
      <c r="W77" s="75"/>
      <c r="X77" s="75"/>
      <c r="Y77" s="75"/>
      <c r="Z77" s="75"/>
      <c r="AA77" s="75"/>
      <c r="AB77" s="75"/>
      <c r="AC77" s="11">
        <f t="shared" si="16"/>
        <v>0</v>
      </c>
      <c r="AD77" s="11">
        <f t="shared" si="17"/>
        <v>0</v>
      </c>
      <c r="AE77" s="11">
        <f t="shared" si="18"/>
        <v>0</v>
      </c>
      <c r="AF77" s="11">
        <f t="shared" si="19"/>
        <v>0</v>
      </c>
      <c r="AG77" s="11">
        <f t="shared" si="20"/>
        <v>0</v>
      </c>
      <c r="AH77" s="11">
        <f t="shared" si="21"/>
        <v>0</v>
      </c>
      <c r="AI77" s="11">
        <f t="shared" si="22"/>
        <v>0</v>
      </c>
      <c r="AJ77" s="11">
        <f t="shared" si="23"/>
        <v>0</v>
      </c>
      <c r="AK77" s="223"/>
      <c r="AL77" s="223"/>
      <c r="AM77" s="35"/>
    </row>
    <row r="78" spans="1:39">
      <c r="A78" s="20">
        <v>74</v>
      </c>
      <c r="B78" s="20" t="str">
        <f t="shared" si="13"/>
        <v/>
      </c>
      <c r="C78" s="208"/>
      <c r="D78" s="67"/>
      <c r="E78" s="67"/>
      <c r="F78" s="67"/>
      <c r="G78" s="425" t="str">
        <f>IF(H78='Категорія витрат'!$B$2,'Категорія витрат'!$A$2,IF(H78='Категорія витрат'!$B$3,'Категорія витрат'!$A$3,IF(H78='Категорія витрат'!$B$4,'Категорія витрат'!$A$4,IF(H78='Категорія витрат'!$B$5,'Категорія витрат'!$A$5,IF(H78='Категорія витрат'!$B$6,'Категорія витрат'!$A$6,IF(H78='Категорія витрат'!$B$7,'Категорія витрат'!$A$7,IF(H78='Категорія витрат'!$B$8,'Категорія витрат'!$A$8,IF(H78='Категорія витрат'!$B$9,'Категорія витрат'!$A$9,IF(H78='Категорія витрат'!$B$10,'Категорія витрат'!$A$10,IF(H78='Категорія витрат'!$B$11,'Категорія витрат'!$A$11,IF(H78='Категорія витрат'!$B$12,'Категорія витрат'!$A$12,IF(H78='Категорія витрат'!$B$13,'Категорія витрат'!$A$13,IF(H78='Категорія витрат'!$B$14,'Категорія витрат'!$A$14,IF(H78='Категорія витрат'!$B$15,'Категорія витрат'!$A$15,IF(H78='Категорія витрат'!$B$16,'Категорія витрат'!$A$16,IF(H78='Категорія витрат'!$B$17,'Категорія витрат'!$A$17,IF(H78='Категорія витрат'!$B$18,'Категорія витрат'!$A$18,IF(H78='Категорія витрат'!$B$19,'Категорія витрат'!$A$19,IF(H78='Категорія витрат'!$B$20,'Категорія витрат'!$A$20,IF(H78='Категорія витрат'!$B$21,'Категорія витрат'!$A$21,IF(H78='Категорія витрат'!$B$22,'Категорія витрат'!$A$22,IF(H78='Категорія витрат'!$B$23,'Категорія витрат'!$A$23,IF(H78='Категорія витрат'!$B$24,'Категорія витрат'!$A$24,IF(H78='Категорія витрат'!$B$25,'Категорія витрат'!$A$25,IF(H78='Категорія витрат'!$B$26,'Категорія витрат'!$A$26,IF(H78='Категорія витрат'!$B$27,'Категорія витрат'!$A$27,IF(H78='Категорія витрат'!$B$28,'Категорія витрат'!$A$28,IF(H78='Категорія витрат'!$B$29,'Категорія витрат'!$A$29,IF(H78='Категорія витрат'!$B$30,'Категорія витрат'!$A$30,IF(H78='Категорія витрат'!$B$31,'Категорія витрат'!$A$31,""))))))))))))))))))))))))))))))</f>
        <v/>
      </c>
      <c r="H78" s="571"/>
      <c r="I78" s="68"/>
      <c r="J78" s="70"/>
      <c r="K78" s="41">
        <f t="shared" si="12"/>
        <v>0</v>
      </c>
      <c r="L78" s="72"/>
      <c r="M78" s="74"/>
      <c r="N78" s="71">
        <f t="shared" si="14"/>
        <v>0</v>
      </c>
      <c r="O78" s="836">
        <f>IF(I78='Категорія витрат'!$G$2,ROUND(N78*0.22,2),IF(I78='Категорія витрат'!$G$4,ROUND(N78*0.22,2),IF(I78='Категорія витрат'!$G$5,ROUND(N78*0.22,2),IF(I78='Категорія витрат'!$G$3,ROUND(N78*0.0841,2),0))))</f>
        <v>0</v>
      </c>
      <c r="P78" s="828">
        <f t="shared" si="15"/>
        <v>0</v>
      </c>
      <c r="Q78" s="75"/>
      <c r="R78" s="75"/>
      <c r="S78" s="75"/>
      <c r="T78" s="75"/>
      <c r="U78" s="75"/>
      <c r="V78" s="75"/>
      <c r="W78" s="75"/>
      <c r="X78" s="75"/>
      <c r="Y78" s="75"/>
      <c r="Z78" s="75"/>
      <c r="AA78" s="75"/>
      <c r="AB78" s="75"/>
      <c r="AC78" s="11">
        <f t="shared" si="16"/>
        <v>0</v>
      </c>
      <c r="AD78" s="11">
        <f t="shared" si="17"/>
        <v>0</v>
      </c>
      <c r="AE78" s="11">
        <f t="shared" si="18"/>
        <v>0</v>
      </c>
      <c r="AF78" s="11">
        <f t="shared" si="19"/>
        <v>0</v>
      </c>
      <c r="AG78" s="11">
        <f t="shared" si="20"/>
        <v>0</v>
      </c>
      <c r="AH78" s="11">
        <f t="shared" si="21"/>
        <v>0</v>
      </c>
      <c r="AI78" s="11">
        <f t="shared" si="22"/>
        <v>0</v>
      </c>
      <c r="AJ78" s="11">
        <f t="shared" si="23"/>
        <v>0</v>
      </c>
      <c r="AK78" s="223"/>
      <c r="AL78" s="223"/>
      <c r="AM78" s="35"/>
    </row>
    <row r="79" spans="1:39">
      <c r="A79" s="20">
        <v>75</v>
      </c>
      <c r="B79" s="20" t="str">
        <f t="shared" si="13"/>
        <v/>
      </c>
      <c r="C79" s="208"/>
      <c r="D79" s="67"/>
      <c r="E79" s="67"/>
      <c r="F79" s="67"/>
      <c r="G79" s="425" t="str">
        <f>IF(H79='Категорія витрат'!$B$2,'Категорія витрат'!$A$2,IF(H79='Категорія витрат'!$B$3,'Категорія витрат'!$A$3,IF(H79='Категорія витрат'!$B$4,'Категорія витрат'!$A$4,IF(H79='Категорія витрат'!$B$5,'Категорія витрат'!$A$5,IF(H79='Категорія витрат'!$B$6,'Категорія витрат'!$A$6,IF(H79='Категорія витрат'!$B$7,'Категорія витрат'!$A$7,IF(H79='Категорія витрат'!$B$8,'Категорія витрат'!$A$8,IF(H79='Категорія витрат'!$B$9,'Категорія витрат'!$A$9,IF(H79='Категорія витрат'!$B$10,'Категорія витрат'!$A$10,IF(H79='Категорія витрат'!$B$11,'Категорія витрат'!$A$11,IF(H79='Категорія витрат'!$B$12,'Категорія витрат'!$A$12,IF(H79='Категорія витрат'!$B$13,'Категорія витрат'!$A$13,IF(H79='Категорія витрат'!$B$14,'Категорія витрат'!$A$14,IF(H79='Категорія витрат'!$B$15,'Категорія витрат'!$A$15,IF(H79='Категорія витрат'!$B$16,'Категорія витрат'!$A$16,IF(H79='Категорія витрат'!$B$17,'Категорія витрат'!$A$17,IF(H79='Категорія витрат'!$B$18,'Категорія витрат'!$A$18,IF(H79='Категорія витрат'!$B$19,'Категорія витрат'!$A$19,IF(H79='Категорія витрат'!$B$20,'Категорія витрат'!$A$20,IF(H79='Категорія витрат'!$B$21,'Категорія витрат'!$A$21,IF(H79='Категорія витрат'!$B$22,'Категорія витрат'!$A$22,IF(H79='Категорія витрат'!$B$23,'Категорія витрат'!$A$23,IF(H79='Категорія витрат'!$B$24,'Категорія витрат'!$A$24,IF(H79='Категорія витрат'!$B$25,'Категорія витрат'!$A$25,IF(H79='Категорія витрат'!$B$26,'Категорія витрат'!$A$26,IF(H79='Категорія витрат'!$B$27,'Категорія витрат'!$A$27,IF(H79='Категорія витрат'!$B$28,'Категорія витрат'!$A$28,IF(H79='Категорія витрат'!$B$29,'Категорія витрат'!$A$29,IF(H79='Категорія витрат'!$B$30,'Категорія витрат'!$A$30,IF(H79='Категорія витрат'!$B$31,'Категорія витрат'!$A$31,""))))))))))))))))))))))))))))))</f>
        <v/>
      </c>
      <c r="H79" s="571"/>
      <c r="I79" s="68"/>
      <c r="J79" s="70"/>
      <c r="K79" s="41">
        <f t="shared" si="12"/>
        <v>0</v>
      </c>
      <c r="L79" s="72"/>
      <c r="M79" s="74"/>
      <c r="N79" s="71">
        <f t="shared" si="14"/>
        <v>0</v>
      </c>
      <c r="O79" s="836">
        <f>IF(I79='Категорія витрат'!$G$2,ROUND(N79*0.22,2),IF(I79='Категорія витрат'!$G$4,ROUND(N79*0.22,2),IF(I79='Категорія витрат'!$G$5,ROUND(N79*0.22,2),IF(I79='Категорія витрат'!$G$3,ROUND(N79*0.0841,2),0))))</f>
        <v>0</v>
      </c>
      <c r="P79" s="828">
        <f t="shared" si="15"/>
        <v>0</v>
      </c>
      <c r="Q79" s="75"/>
      <c r="R79" s="75"/>
      <c r="S79" s="75"/>
      <c r="T79" s="75"/>
      <c r="U79" s="75"/>
      <c r="V79" s="75"/>
      <c r="W79" s="75"/>
      <c r="X79" s="75"/>
      <c r="Y79" s="75"/>
      <c r="Z79" s="75"/>
      <c r="AA79" s="75"/>
      <c r="AB79" s="75"/>
      <c r="AC79" s="11">
        <f t="shared" si="16"/>
        <v>0</v>
      </c>
      <c r="AD79" s="11">
        <f t="shared" si="17"/>
        <v>0</v>
      </c>
      <c r="AE79" s="11">
        <f t="shared" si="18"/>
        <v>0</v>
      </c>
      <c r="AF79" s="11">
        <f t="shared" si="19"/>
        <v>0</v>
      </c>
      <c r="AG79" s="11">
        <f t="shared" si="20"/>
        <v>0</v>
      </c>
      <c r="AH79" s="11">
        <f t="shared" si="21"/>
        <v>0</v>
      </c>
      <c r="AI79" s="11">
        <f t="shared" si="22"/>
        <v>0</v>
      </c>
      <c r="AJ79" s="11">
        <f t="shared" si="23"/>
        <v>0</v>
      </c>
      <c r="AK79" s="223"/>
      <c r="AL79" s="223"/>
      <c r="AM79" s="35"/>
    </row>
    <row r="80" spans="1:39">
      <c r="A80" s="20">
        <v>76</v>
      </c>
      <c r="B80" s="20" t="str">
        <f t="shared" si="13"/>
        <v/>
      </c>
      <c r="C80" s="208"/>
      <c r="D80" s="67"/>
      <c r="E80" s="67"/>
      <c r="F80" s="67"/>
      <c r="G80" s="425" t="str">
        <f>IF(H80='Категорія витрат'!$B$2,'Категорія витрат'!$A$2,IF(H80='Категорія витрат'!$B$3,'Категорія витрат'!$A$3,IF(H80='Категорія витрат'!$B$4,'Категорія витрат'!$A$4,IF(H80='Категорія витрат'!$B$5,'Категорія витрат'!$A$5,IF(H80='Категорія витрат'!$B$6,'Категорія витрат'!$A$6,IF(H80='Категорія витрат'!$B$7,'Категорія витрат'!$A$7,IF(H80='Категорія витрат'!$B$8,'Категорія витрат'!$A$8,IF(H80='Категорія витрат'!$B$9,'Категорія витрат'!$A$9,IF(H80='Категорія витрат'!$B$10,'Категорія витрат'!$A$10,IF(H80='Категорія витрат'!$B$11,'Категорія витрат'!$A$11,IF(H80='Категорія витрат'!$B$12,'Категорія витрат'!$A$12,IF(H80='Категорія витрат'!$B$13,'Категорія витрат'!$A$13,IF(H80='Категорія витрат'!$B$14,'Категорія витрат'!$A$14,IF(H80='Категорія витрат'!$B$15,'Категорія витрат'!$A$15,IF(H80='Категорія витрат'!$B$16,'Категорія витрат'!$A$16,IF(H80='Категорія витрат'!$B$17,'Категорія витрат'!$A$17,IF(H80='Категорія витрат'!$B$18,'Категорія витрат'!$A$18,IF(H80='Категорія витрат'!$B$19,'Категорія витрат'!$A$19,IF(H80='Категорія витрат'!$B$20,'Категорія витрат'!$A$20,IF(H80='Категорія витрат'!$B$21,'Категорія витрат'!$A$21,IF(H80='Категорія витрат'!$B$22,'Категорія витрат'!$A$22,IF(H80='Категорія витрат'!$B$23,'Категорія витрат'!$A$23,IF(H80='Категорія витрат'!$B$24,'Категорія витрат'!$A$24,IF(H80='Категорія витрат'!$B$25,'Категорія витрат'!$A$25,IF(H80='Категорія витрат'!$B$26,'Категорія витрат'!$A$26,IF(H80='Категорія витрат'!$B$27,'Категорія витрат'!$A$27,IF(H80='Категорія витрат'!$B$28,'Категорія витрат'!$A$28,IF(H80='Категорія витрат'!$B$29,'Категорія витрат'!$A$29,IF(H80='Категорія витрат'!$B$30,'Категорія витрат'!$A$30,IF(H80='Категорія витрат'!$B$31,'Категорія витрат'!$A$31,""))))))))))))))))))))))))))))))</f>
        <v/>
      </c>
      <c r="H80" s="571"/>
      <c r="I80" s="68"/>
      <c r="J80" s="70"/>
      <c r="K80" s="41">
        <f t="shared" si="12"/>
        <v>0</v>
      </c>
      <c r="L80" s="144"/>
      <c r="M80" s="74"/>
      <c r="N80" s="71">
        <f t="shared" si="14"/>
        <v>0</v>
      </c>
      <c r="O80" s="836">
        <f>IF(I80='Категорія витрат'!$G$2,ROUND(N80*0.22,2),IF(I80='Категорія витрат'!$G$4,ROUND(N80*0.22,2),IF(I80='Категорія витрат'!$G$5,ROUND(N80*0.22,2),IF(I80='Категорія витрат'!$G$3,ROUND(N80*0.0841,2),0))))</f>
        <v>0</v>
      </c>
      <c r="P80" s="828">
        <f t="shared" si="15"/>
        <v>0</v>
      </c>
      <c r="Q80" s="75"/>
      <c r="R80" s="75"/>
      <c r="S80" s="75"/>
      <c r="T80" s="75"/>
      <c r="U80" s="75"/>
      <c r="V80" s="75"/>
      <c r="W80" s="75"/>
      <c r="X80" s="75"/>
      <c r="Y80" s="75"/>
      <c r="Z80" s="75"/>
      <c r="AA80" s="75"/>
      <c r="AB80" s="75"/>
      <c r="AC80" s="11">
        <f t="shared" si="16"/>
        <v>0</v>
      </c>
      <c r="AD80" s="11">
        <f t="shared" si="17"/>
        <v>0</v>
      </c>
      <c r="AE80" s="11">
        <f t="shared" si="18"/>
        <v>0</v>
      </c>
      <c r="AF80" s="11">
        <f t="shared" si="19"/>
        <v>0</v>
      </c>
      <c r="AG80" s="11">
        <f t="shared" si="20"/>
        <v>0</v>
      </c>
      <c r="AH80" s="11">
        <f t="shared" si="21"/>
        <v>0</v>
      </c>
      <c r="AI80" s="11">
        <f t="shared" si="22"/>
        <v>0</v>
      </c>
      <c r="AJ80" s="11">
        <f t="shared" si="23"/>
        <v>0</v>
      </c>
      <c r="AK80" s="223"/>
      <c r="AL80" s="223"/>
      <c r="AM80" s="35"/>
    </row>
    <row r="81" spans="1:39">
      <c r="A81" s="20">
        <v>77</v>
      </c>
      <c r="B81" s="20" t="str">
        <f t="shared" si="13"/>
        <v/>
      </c>
      <c r="C81" s="208"/>
      <c r="D81" s="66"/>
      <c r="E81" s="67"/>
      <c r="F81" s="67"/>
      <c r="G81" s="425" t="str">
        <f>IF(H81='Категорія витрат'!$B$2,'Категорія витрат'!$A$2,IF(H81='Категорія витрат'!$B$3,'Категорія витрат'!$A$3,IF(H81='Категорія витрат'!$B$4,'Категорія витрат'!$A$4,IF(H81='Категорія витрат'!$B$5,'Категорія витрат'!$A$5,IF(H81='Категорія витрат'!$B$6,'Категорія витрат'!$A$6,IF(H81='Категорія витрат'!$B$7,'Категорія витрат'!$A$7,IF(H81='Категорія витрат'!$B$8,'Категорія витрат'!$A$8,IF(H81='Категорія витрат'!$B$9,'Категорія витрат'!$A$9,IF(H81='Категорія витрат'!$B$10,'Категорія витрат'!$A$10,IF(H81='Категорія витрат'!$B$11,'Категорія витрат'!$A$11,IF(H81='Категорія витрат'!$B$12,'Категорія витрат'!$A$12,IF(H81='Категорія витрат'!$B$13,'Категорія витрат'!$A$13,IF(H81='Категорія витрат'!$B$14,'Категорія витрат'!$A$14,IF(H81='Категорія витрат'!$B$15,'Категорія витрат'!$A$15,IF(H81='Категорія витрат'!$B$16,'Категорія витрат'!$A$16,IF(H81='Категорія витрат'!$B$17,'Категорія витрат'!$A$17,IF(H81='Категорія витрат'!$B$18,'Категорія витрат'!$A$18,IF(H81='Категорія витрат'!$B$19,'Категорія витрат'!$A$19,IF(H81='Категорія витрат'!$B$20,'Категорія витрат'!$A$20,IF(H81='Категорія витрат'!$B$21,'Категорія витрат'!$A$21,IF(H81='Категорія витрат'!$B$22,'Категорія витрат'!$A$22,IF(H81='Категорія витрат'!$B$23,'Категорія витрат'!$A$23,IF(H81='Категорія витрат'!$B$24,'Категорія витрат'!$A$24,IF(H81='Категорія витрат'!$B$25,'Категорія витрат'!$A$25,IF(H81='Категорія витрат'!$B$26,'Категорія витрат'!$A$26,IF(H81='Категорія витрат'!$B$27,'Категорія витрат'!$A$27,IF(H81='Категорія витрат'!$B$28,'Категорія витрат'!$A$28,IF(H81='Категорія витрат'!$B$29,'Категорія витрат'!$A$29,IF(H81='Категорія витрат'!$B$30,'Категорія витрат'!$A$30,IF(H81='Категорія витрат'!$B$31,'Категорія витрат'!$A$31,""))))))))))))))))))))))))))))))</f>
        <v/>
      </c>
      <c r="H81" s="571"/>
      <c r="I81" s="68"/>
      <c r="J81" s="70"/>
      <c r="K81" s="41">
        <f t="shared" si="12"/>
        <v>0</v>
      </c>
      <c r="L81" s="72"/>
      <c r="M81" s="74"/>
      <c r="N81" s="71">
        <f t="shared" si="14"/>
        <v>0</v>
      </c>
      <c r="O81" s="836">
        <f>IF(I81='Категорія витрат'!$G$2,ROUND(N81*0.22,2),IF(I81='Категорія витрат'!$G$4,ROUND(N81*0.22,2),IF(I81='Категорія витрат'!$G$5,ROUND(N81*0.22,2),IF(I81='Категорія витрат'!$G$3,ROUND(N81*0.0841,2),0))))</f>
        <v>0</v>
      </c>
      <c r="P81" s="828">
        <f t="shared" si="15"/>
        <v>0</v>
      </c>
      <c r="Q81" s="75"/>
      <c r="R81" s="75"/>
      <c r="S81" s="75"/>
      <c r="T81" s="75"/>
      <c r="U81" s="75"/>
      <c r="V81" s="75"/>
      <c r="W81" s="75"/>
      <c r="X81" s="75"/>
      <c r="Y81" s="75"/>
      <c r="Z81" s="75"/>
      <c r="AA81" s="75"/>
      <c r="AB81" s="75"/>
      <c r="AC81" s="11">
        <f t="shared" si="16"/>
        <v>0</v>
      </c>
      <c r="AD81" s="11">
        <f t="shared" si="17"/>
        <v>0</v>
      </c>
      <c r="AE81" s="11">
        <f t="shared" si="18"/>
        <v>0</v>
      </c>
      <c r="AF81" s="11">
        <f t="shared" si="19"/>
        <v>0</v>
      </c>
      <c r="AG81" s="11">
        <f t="shared" si="20"/>
        <v>0</v>
      </c>
      <c r="AH81" s="11">
        <f t="shared" si="21"/>
        <v>0</v>
      </c>
      <c r="AI81" s="11">
        <f t="shared" si="22"/>
        <v>0</v>
      </c>
      <c r="AJ81" s="11">
        <f t="shared" si="23"/>
        <v>0</v>
      </c>
      <c r="AK81" s="223"/>
      <c r="AL81" s="223"/>
      <c r="AM81" s="35"/>
    </row>
    <row r="82" spans="1:39">
      <c r="A82" s="20">
        <v>78</v>
      </c>
      <c r="B82" s="20" t="str">
        <f t="shared" si="13"/>
        <v/>
      </c>
      <c r="C82" s="208"/>
      <c r="D82" s="66"/>
      <c r="E82" s="67"/>
      <c r="F82" s="67"/>
      <c r="G82" s="425" t="str">
        <f>IF(H82='Категорія витрат'!$B$2,'Категорія витрат'!$A$2,IF(H82='Категорія витрат'!$B$3,'Категорія витрат'!$A$3,IF(H82='Категорія витрат'!$B$4,'Категорія витрат'!$A$4,IF(H82='Категорія витрат'!$B$5,'Категорія витрат'!$A$5,IF(H82='Категорія витрат'!$B$6,'Категорія витрат'!$A$6,IF(H82='Категорія витрат'!$B$7,'Категорія витрат'!$A$7,IF(H82='Категорія витрат'!$B$8,'Категорія витрат'!$A$8,IF(H82='Категорія витрат'!$B$9,'Категорія витрат'!$A$9,IF(H82='Категорія витрат'!$B$10,'Категорія витрат'!$A$10,IF(H82='Категорія витрат'!$B$11,'Категорія витрат'!$A$11,IF(H82='Категорія витрат'!$B$12,'Категорія витрат'!$A$12,IF(H82='Категорія витрат'!$B$13,'Категорія витрат'!$A$13,IF(H82='Категорія витрат'!$B$14,'Категорія витрат'!$A$14,IF(H82='Категорія витрат'!$B$15,'Категорія витрат'!$A$15,IF(H82='Категорія витрат'!$B$16,'Категорія витрат'!$A$16,IF(H82='Категорія витрат'!$B$17,'Категорія витрат'!$A$17,IF(H82='Категорія витрат'!$B$18,'Категорія витрат'!$A$18,IF(H82='Категорія витрат'!$B$19,'Категорія витрат'!$A$19,IF(H82='Категорія витрат'!$B$20,'Категорія витрат'!$A$20,IF(H82='Категорія витрат'!$B$21,'Категорія витрат'!$A$21,IF(H82='Категорія витрат'!$B$22,'Категорія витрат'!$A$22,IF(H82='Категорія витрат'!$B$23,'Категорія витрат'!$A$23,IF(H82='Категорія витрат'!$B$24,'Категорія витрат'!$A$24,IF(H82='Категорія витрат'!$B$25,'Категорія витрат'!$A$25,IF(H82='Категорія витрат'!$B$26,'Категорія витрат'!$A$26,IF(H82='Категорія витрат'!$B$27,'Категорія витрат'!$A$27,IF(H82='Категорія витрат'!$B$28,'Категорія витрат'!$A$28,IF(H82='Категорія витрат'!$B$29,'Категорія витрат'!$A$29,IF(H82='Категорія витрат'!$B$30,'Категорія витрат'!$A$30,IF(H82='Категорія витрат'!$B$31,'Категорія витрат'!$A$31,""))))))))))))))))))))))))))))))</f>
        <v/>
      </c>
      <c r="H82" s="571"/>
      <c r="I82" s="68"/>
      <c r="J82" s="70"/>
      <c r="K82" s="41">
        <f t="shared" si="12"/>
        <v>0</v>
      </c>
      <c r="L82" s="144"/>
      <c r="M82" s="74"/>
      <c r="N82" s="71">
        <f t="shared" si="14"/>
        <v>0</v>
      </c>
      <c r="O82" s="836">
        <f>IF(I82='Категорія витрат'!$G$2,ROUND(N82*0.22,2),IF(I82='Категорія витрат'!$G$4,ROUND(N82*0.22,2),IF(I82='Категорія витрат'!$G$5,ROUND(N82*0.22,2),IF(I82='Категорія витрат'!$G$3,ROUND(N82*0.0841,2),0))))</f>
        <v>0</v>
      </c>
      <c r="P82" s="828">
        <f t="shared" si="15"/>
        <v>0</v>
      </c>
      <c r="Q82" s="75"/>
      <c r="R82" s="75"/>
      <c r="S82" s="75"/>
      <c r="T82" s="75"/>
      <c r="U82" s="75"/>
      <c r="V82" s="75"/>
      <c r="W82" s="75"/>
      <c r="X82" s="75"/>
      <c r="Y82" s="75"/>
      <c r="Z82" s="75"/>
      <c r="AA82" s="75"/>
      <c r="AB82" s="75"/>
      <c r="AC82" s="11">
        <f t="shared" si="16"/>
        <v>0</v>
      </c>
      <c r="AD82" s="11">
        <f t="shared" si="17"/>
        <v>0</v>
      </c>
      <c r="AE82" s="11">
        <f t="shared" si="18"/>
        <v>0</v>
      </c>
      <c r="AF82" s="11">
        <f t="shared" si="19"/>
        <v>0</v>
      </c>
      <c r="AG82" s="11">
        <f t="shared" si="20"/>
        <v>0</v>
      </c>
      <c r="AH82" s="11">
        <f t="shared" si="21"/>
        <v>0</v>
      </c>
      <c r="AI82" s="11">
        <f t="shared" si="22"/>
        <v>0</v>
      </c>
      <c r="AJ82" s="11">
        <f t="shared" si="23"/>
        <v>0</v>
      </c>
      <c r="AK82" s="223"/>
      <c r="AL82" s="223"/>
      <c r="AM82" s="35"/>
    </row>
    <row r="83" spans="1:39">
      <c r="A83" s="20">
        <v>79</v>
      </c>
      <c r="B83" s="20" t="str">
        <f t="shared" si="13"/>
        <v/>
      </c>
      <c r="C83" s="208"/>
      <c r="D83" s="66"/>
      <c r="E83" s="67"/>
      <c r="F83" s="67"/>
      <c r="G83" s="425" t="str">
        <f>IF(H83='Категорія витрат'!$B$2,'Категорія витрат'!$A$2,IF(H83='Категорія витрат'!$B$3,'Категорія витрат'!$A$3,IF(H83='Категорія витрат'!$B$4,'Категорія витрат'!$A$4,IF(H83='Категорія витрат'!$B$5,'Категорія витрат'!$A$5,IF(H83='Категорія витрат'!$B$6,'Категорія витрат'!$A$6,IF(H83='Категорія витрат'!$B$7,'Категорія витрат'!$A$7,IF(H83='Категорія витрат'!$B$8,'Категорія витрат'!$A$8,IF(H83='Категорія витрат'!$B$9,'Категорія витрат'!$A$9,IF(H83='Категорія витрат'!$B$10,'Категорія витрат'!$A$10,IF(H83='Категорія витрат'!$B$11,'Категорія витрат'!$A$11,IF(H83='Категорія витрат'!$B$12,'Категорія витрат'!$A$12,IF(H83='Категорія витрат'!$B$13,'Категорія витрат'!$A$13,IF(H83='Категорія витрат'!$B$14,'Категорія витрат'!$A$14,IF(H83='Категорія витрат'!$B$15,'Категорія витрат'!$A$15,IF(H83='Категорія витрат'!$B$16,'Категорія витрат'!$A$16,IF(H83='Категорія витрат'!$B$17,'Категорія витрат'!$A$17,IF(H83='Категорія витрат'!$B$18,'Категорія витрат'!$A$18,IF(H83='Категорія витрат'!$B$19,'Категорія витрат'!$A$19,IF(H83='Категорія витрат'!$B$20,'Категорія витрат'!$A$20,IF(H83='Категорія витрат'!$B$21,'Категорія витрат'!$A$21,IF(H83='Категорія витрат'!$B$22,'Категорія витрат'!$A$22,IF(H83='Категорія витрат'!$B$23,'Категорія витрат'!$A$23,IF(H83='Категорія витрат'!$B$24,'Категорія витрат'!$A$24,IF(H83='Категорія витрат'!$B$25,'Категорія витрат'!$A$25,IF(H83='Категорія витрат'!$B$26,'Категорія витрат'!$A$26,IF(H83='Категорія витрат'!$B$27,'Категорія витрат'!$A$27,IF(H83='Категорія витрат'!$B$28,'Категорія витрат'!$A$28,IF(H83='Категорія витрат'!$B$29,'Категорія витрат'!$A$29,IF(H83='Категорія витрат'!$B$30,'Категорія витрат'!$A$30,IF(H83='Категорія витрат'!$B$31,'Категорія витрат'!$A$31,""))))))))))))))))))))))))))))))</f>
        <v/>
      </c>
      <c r="H83" s="571"/>
      <c r="I83" s="68"/>
      <c r="J83" s="70"/>
      <c r="K83" s="41">
        <f t="shared" si="12"/>
        <v>0</v>
      </c>
      <c r="L83" s="144"/>
      <c r="M83" s="74"/>
      <c r="N83" s="71">
        <f t="shared" si="14"/>
        <v>0</v>
      </c>
      <c r="O83" s="836">
        <f>IF(I83='Категорія витрат'!$G$2,ROUND(N83*0.22,2),IF(I83='Категорія витрат'!$G$4,ROUND(N83*0.22,2),IF(I83='Категорія витрат'!$G$5,ROUND(N83*0.22,2),IF(I83='Категорія витрат'!$G$3,ROUND(N83*0.0841,2),0))))</f>
        <v>0</v>
      </c>
      <c r="P83" s="828">
        <f t="shared" si="15"/>
        <v>0</v>
      </c>
      <c r="Q83" s="75"/>
      <c r="R83" s="75"/>
      <c r="S83" s="75"/>
      <c r="T83" s="75"/>
      <c r="U83" s="75"/>
      <c r="V83" s="75"/>
      <c r="W83" s="75"/>
      <c r="X83" s="75"/>
      <c r="Y83" s="75"/>
      <c r="Z83" s="75"/>
      <c r="AA83" s="75"/>
      <c r="AB83" s="75"/>
      <c r="AC83" s="11">
        <f t="shared" si="16"/>
        <v>0</v>
      </c>
      <c r="AD83" s="11">
        <f t="shared" si="17"/>
        <v>0</v>
      </c>
      <c r="AE83" s="11">
        <f t="shared" si="18"/>
        <v>0</v>
      </c>
      <c r="AF83" s="11">
        <f t="shared" si="19"/>
        <v>0</v>
      </c>
      <c r="AG83" s="11">
        <f t="shared" si="20"/>
        <v>0</v>
      </c>
      <c r="AH83" s="11">
        <f t="shared" si="21"/>
        <v>0</v>
      </c>
      <c r="AI83" s="11">
        <f t="shared" si="22"/>
        <v>0</v>
      </c>
      <c r="AJ83" s="11">
        <f t="shared" si="23"/>
        <v>0</v>
      </c>
      <c r="AK83" s="223"/>
      <c r="AL83" s="223"/>
      <c r="AM83" s="35"/>
    </row>
    <row r="84" spans="1:39">
      <c r="A84" s="20">
        <v>80</v>
      </c>
      <c r="B84" s="20" t="str">
        <f t="shared" si="13"/>
        <v/>
      </c>
      <c r="C84" s="208"/>
      <c r="D84" s="67"/>
      <c r="E84" s="67"/>
      <c r="F84" s="67"/>
      <c r="G84" s="425" t="str">
        <f>IF(H84='Категорія витрат'!$B$2,'Категорія витрат'!$A$2,IF(H84='Категорія витрат'!$B$3,'Категорія витрат'!$A$3,IF(H84='Категорія витрат'!$B$4,'Категорія витрат'!$A$4,IF(H84='Категорія витрат'!$B$5,'Категорія витрат'!$A$5,IF(H84='Категорія витрат'!$B$6,'Категорія витрат'!$A$6,IF(H84='Категорія витрат'!$B$7,'Категорія витрат'!$A$7,IF(H84='Категорія витрат'!$B$8,'Категорія витрат'!$A$8,IF(H84='Категорія витрат'!$B$9,'Категорія витрат'!$A$9,IF(H84='Категорія витрат'!$B$10,'Категорія витрат'!$A$10,IF(H84='Категорія витрат'!$B$11,'Категорія витрат'!$A$11,IF(H84='Категорія витрат'!$B$12,'Категорія витрат'!$A$12,IF(H84='Категорія витрат'!$B$13,'Категорія витрат'!$A$13,IF(H84='Категорія витрат'!$B$14,'Категорія витрат'!$A$14,IF(H84='Категорія витрат'!$B$15,'Категорія витрат'!$A$15,IF(H84='Категорія витрат'!$B$16,'Категорія витрат'!$A$16,IF(H84='Категорія витрат'!$B$17,'Категорія витрат'!$A$17,IF(H84='Категорія витрат'!$B$18,'Категорія витрат'!$A$18,IF(H84='Категорія витрат'!$B$19,'Категорія витрат'!$A$19,IF(H84='Категорія витрат'!$B$20,'Категорія витрат'!$A$20,IF(H84='Категорія витрат'!$B$21,'Категорія витрат'!$A$21,IF(H84='Категорія витрат'!$B$22,'Категорія витрат'!$A$22,IF(H84='Категорія витрат'!$B$23,'Категорія витрат'!$A$23,IF(H84='Категорія витрат'!$B$24,'Категорія витрат'!$A$24,IF(H84='Категорія витрат'!$B$25,'Категорія витрат'!$A$25,IF(H84='Категорія витрат'!$B$26,'Категорія витрат'!$A$26,IF(H84='Категорія витрат'!$B$27,'Категорія витрат'!$A$27,IF(H84='Категорія витрат'!$B$28,'Категорія витрат'!$A$28,IF(H84='Категорія витрат'!$B$29,'Категорія витрат'!$A$29,IF(H84='Категорія витрат'!$B$30,'Категорія витрат'!$A$30,IF(H84='Категорія витрат'!$B$31,'Категорія витрат'!$A$31,""))))))))))))))))))))))))))))))</f>
        <v/>
      </c>
      <c r="H84" s="571"/>
      <c r="I84" s="68"/>
      <c r="J84" s="67"/>
      <c r="K84" s="41">
        <f t="shared" si="12"/>
        <v>0</v>
      </c>
      <c r="L84" s="144"/>
      <c r="M84" s="74"/>
      <c r="N84" s="71">
        <f t="shared" si="14"/>
        <v>0</v>
      </c>
      <c r="O84" s="836">
        <f>IF(I84='Категорія витрат'!$G$2,ROUND(N84*0.22,2),IF(I84='Категорія витрат'!$G$4,ROUND(N84*0.22,2),IF(I84='Категорія витрат'!$G$5,ROUND(N84*0.22,2),IF(I84='Категорія витрат'!$G$3,ROUND(N84*0.0841,2),0))))</f>
        <v>0</v>
      </c>
      <c r="P84" s="828">
        <f t="shared" si="15"/>
        <v>0</v>
      </c>
      <c r="Q84" s="75"/>
      <c r="R84" s="75"/>
      <c r="S84" s="75"/>
      <c r="T84" s="75"/>
      <c r="U84" s="75"/>
      <c r="V84" s="75"/>
      <c r="W84" s="75"/>
      <c r="X84" s="75"/>
      <c r="Y84" s="75"/>
      <c r="Z84" s="75"/>
      <c r="AA84" s="75"/>
      <c r="AB84" s="75"/>
      <c r="AC84" s="11">
        <f t="shared" si="16"/>
        <v>0</v>
      </c>
      <c r="AD84" s="11">
        <f t="shared" si="17"/>
        <v>0</v>
      </c>
      <c r="AE84" s="11">
        <f t="shared" si="18"/>
        <v>0</v>
      </c>
      <c r="AF84" s="11">
        <f t="shared" si="19"/>
        <v>0</v>
      </c>
      <c r="AG84" s="11">
        <f t="shared" si="20"/>
        <v>0</v>
      </c>
      <c r="AH84" s="11">
        <f t="shared" si="21"/>
        <v>0</v>
      </c>
      <c r="AI84" s="11">
        <f t="shared" si="22"/>
        <v>0</v>
      </c>
      <c r="AJ84" s="11">
        <f t="shared" si="23"/>
        <v>0</v>
      </c>
      <c r="AK84" s="223"/>
      <c r="AL84" s="223"/>
      <c r="AM84" s="35"/>
    </row>
    <row r="85" spans="1:39">
      <c r="A85" s="20">
        <v>81</v>
      </c>
      <c r="B85" s="20" t="str">
        <f t="shared" si="13"/>
        <v/>
      </c>
      <c r="C85" s="208"/>
      <c r="D85" s="67"/>
      <c r="E85" s="67"/>
      <c r="F85" s="67"/>
      <c r="G85" s="425" t="str">
        <f>IF(H85='Категорія витрат'!$B$2,'Категорія витрат'!$A$2,IF(H85='Категорія витрат'!$B$3,'Категорія витрат'!$A$3,IF(H85='Категорія витрат'!$B$4,'Категорія витрат'!$A$4,IF(H85='Категорія витрат'!$B$5,'Категорія витрат'!$A$5,IF(H85='Категорія витрат'!$B$6,'Категорія витрат'!$A$6,IF(H85='Категорія витрат'!$B$7,'Категорія витрат'!$A$7,IF(H85='Категорія витрат'!$B$8,'Категорія витрат'!$A$8,IF(H85='Категорія витрат'!$B$9,'Категорія витрат'!$A$9,IF(H85='Категорія витрат'!$B$10,'Категорія витрат'!$A$10,IF(H85='Категорія витрат'!$B$11,'Категорія витрат'!$A$11,IF(H85='Категорія витрат'!$B$12,'Категорія витрат'!$A$12,IF(H85='Категорія витрат'!$B$13,'Категорія витрат'!$A$13,IF(H85='Категорія витрат'!$B$14,'Категорія витрат'!$A$14,IF(H85='Категорія витрат'!$B$15,'Категорія витрат'!$A$15,IF(H85='Категорія витрат'!$B$16,'Категорія витрат'!$A$16,IF(H85='Категорія витрат'!$B$17,'Категорія витрат'!$A$17,IF(H85='Категорія витрат'!$B$18,'Категорія витрат'!$A$18,IF(H85='Категорія витрат'!$B$19,'Категорія витрат'!$A$19,IF(H85='Категорія витрат'!$B$20,'Категорія витрат'!$A$20,IF(H85='Категорія витрат'!$B$21,'Категорія витрат'!$A$21,IF(H85='Категорія витрат'!$B$22,'Категорія витрат'!$A$22,IF(H85='Категорія витрат'!$B$23,'Категорія витрат'!$A$23,IF(H85='Категорія витрат'!$B$24,'Категорія витрат'!$A$24,IF(H85='Категорія витрат'!$B$25,'Категорія витрат'!$A$25,IF(H85='Категорія витрат'!$B$26,'Категорія витрат'!$A$26,IF(H85='Категорія витрат'!$B$27,'Категорія витрат'!$A$27,IF(H85='Категорія витрат'!$B$28,'Категорія витрат'!$A$28,IF(H85='Категорія витрат'!$B$29,'Категорія витрат'!$A$29,IF(H85='Категорія витрат'!$B$30,'Категорія витрат'!$A$30,IF(H85='Категорія витрат'!$B$31,'Категорія витрат'!$A$31,""))))))))))))))))))))))))))))))</f>
        <v/>
      </c>
      <c r="H85" s="571"/>
      <c r="I85" s="68"/>
      <c r="J85" s="67"/>
      <c r="K85" s="41">
        <f t="shared" si="12"/>
        <v>0</v>
      </c>
      <c r="L85" s="144"/>
      <c r="M85" s="74"/>
      <c r="N85" s="71">
        <f t="shared" si="14"/>
        <v>0</v>
      </c>
      <c r="O85" s="836">
        <f>IF(I85='Категорія витрат'!$G$2,ROUND(N85*0.22,2),IF(I85='Категорія витрат'!$G$4,ROUND(N85*0.22,2),IF(I85='Категорія витрат'!$G$5,ROUND(N85*0.22,2),IF(I85='Категорія витрат'!$G$3,ROUND(N85*0.0841,2),0))))</f>
        <v>0</v>
      </c>
      <c r="P85" s="828">
        <f t="shared" si="15"/>
        <v>0</v>
      </c>
      <c r="Q85" s="75"/>
      <c r="R85" s="75"/>
      <c r="S85" s="75"/>
      <c r="T85" s="75"/>
      <c r="U85" s="75"/>
      <c r="V85" s="75"/>
      <c r="W85" s="75"/>
      <c r="X85" s="75"/>
      <c r="Y85" s="75"/>
      <c r="Z85" s="75"/>
      <c r="AA85" s="75"/>
      <c r="AB85" s="75"/>
      <c r="AC85" s="11">
        <f t="shared" si="16"/>
        <v>0</v>
      </c>
      <c r="AD85" s="11">
        <f t="shared" si="17"/>
        <v>0</v>
      </c>
      <c r="AE85" s="11">
        <f t="shared" si="18"/>
        <v>0</v>
      </c>
      <c r="AF85" s="11">
        <f t="shared" si="19"/>
        <v>0</v>
      </c>
      <c r="AG85" s="11">
        <f t="shared" si="20"/>
        <v>0</v>
      </c>
      <c r="AH85" s="11">
        <f t="shared" si="21"/>
        <v>0</v>
      </c>
      <c r="AI85" s="11">
        <f t="shared" si="22"/>
        <v>0</v>
      </c>
      <c r="AJ85" s="11">
        <f t="shared" si="23"/>
        <v>0</v>
      </c>
      <c r="AK85" s="223"/>
      <c r="AL85" s="223"/>
      <c r="AM85" s="35"/>
    </row>
    <row r="86" spans="1:39">
      <c r="A86" s="20">
        <v>82</v>
      </c>
      <c r="B86" s="20" t="str">
        <f t="shared" si="13"/>
        <v/>
      </c>
      <c r="C86" s="208"/>
      <c r="D86" s="67"/>
      <c r="E86" s="67"/>
      <c r="F86" s="67"/>
      <c r="G86" s="425" t="str">
        <f>IF(H86='Категорія витрат'!$B$2,'Категорія витрат'!$A$2,IF(H86='Категорія витрат'!$B$3,'Категорія витрат'!$A$3,IF(H86='Категорія витрат'!$B$4,'Категорія витрат'!$A$4,IF(H86='Категорія витрат'!$B$5,'Категорія витрат'!$A$5,IF(H86='Категорія витрат'!$B$6,'Категорія витрат'!$A$6,IF(H86='Категорія витрат'!$B$7,'Категорія витрат'!$A$7,IF(H86='Категорія витрат'!$B$8,'Категорія витрат'!$A$8,IF(H86='Категорія витрат'!$B$9,'Категорія витрат'!$A$9,IF(H86='Категорія витрат'!$B$10,'Категорія витрат'!$A$10,IF(H86='Категорія витрат'!$B$11,'Категорія витрат'!$A$11,IF(H86='Категорія витрат'!$B$12,'Категорія витрат'!$A$12,IF(H86='Категорія витрат'!$B$13,'Категорія витрат'!$A$13,IF(H86='Категорія витрат'!$B$14,'Категорія витрат'!$A$14,IF(H86='Категорія витрат'!$B$15,'Категорія витрат'!$A$15,IF(H86='Категорія витрат'!$B$16,'Категорія витрат'!$A$16,IF(H86='Категорія витрат'!$B$17,'Категорія витрат'!$A$17,IF(H86='Категорія витрат'!$B$18,'Категорія витрат'!$A$18,IF(H86='Категорія витрат'!$B$19,'Категорія витрат'!$A$19,IF(H86='Категорія витрат'!$B$20,'Категорія витрат'!$A$20,IF(H86='Категорія витрат'!$B$21,'Категорія витрат'!$A$21,IF(H86='Категорія витрат'!$B$22,'Категорія витрат'!$A$22,IF(H86='Категорія витрат'!$B$23,'Категорія витрат'!$A$23,IF(H86='Категорія витрат'!$B$24,'Категорія витрат'!$A$24,IF(H86='Категорія витрат'!$B$25,'Категорія витрат'!$A$25,IF(H86='Категорія витрат'!$B$26,'Категорія витрат'!$A$26,IF(H86='Категорія витрат'!$B$27,'Категорія витрат'!$A$27,IF(H86='Категорія витрат'!$B$28,'Категорія витрат'!$A$28,IF(H86='Категорія витрат'!$B$29,'Категорія витрат'!$A$29,IF(H86='Категорія витрат'!$B$30,'Категорія витрат'!$A$30,IF(H86='Категорія витрат'!$B$31,'Категорія витрат'!$A$31,""))))))))))))))))))))))))))))))</f>
        <v/>
      </c>
      <c r="H86" s="571"/>
      <c r="I86" s="68"/>
      <c r="J86" s="67"/>
      <c r="K86" s="41">
        <f t="shared" si="12"/>
        <v>0</v>
      </c>
      <c r="L86" s="144"/>
      <c r="M86" s="74"/>
      <c r="N86" s="71">
        <f t="shared" si="14"/>
        <v>0</v>
      </c>
      <c r="O86" s="836">
        <f>IF(I86='Категорія витрат'!$G$2,ROUND(N86*0.22,2),IF(I86='Категорія витрат'!$G$4,ROUND(N86*0.22,2),IF(I86='Категорія витрат'!$G$5,ROUND(N86*0.22,2),IF(I86='Категорія витрат'!$G$3,ROUND(N86*0.0841,2),0))))</f>
        <v>0</v>
      </c>
      <c r="P86" s="828">
        <f t="shared" si="15"/>
        <v>0</v>
      </c>
      <c r="Q86" s="75"/>
      <c r="R86" s="75"/>
      <c r="S86" s="75"/>
      <c r="T86" s="75"/>
      <c r="U86" s="75"/>
      <c r="V86" s="75"/>
      <c r="W86" s="75"/>
      <c r="X86" s="75"/>
      <c r="Y86" s="75"/>
      <c r="Z86" s="75"/>
      <c r="AA86" s="75"/>
      <c r="AB86" s="75"/>
      <c r="AC86" s="11">
        <f t="shared" si="16"/>
        <v>0</v>
      </c>
      <c r="AD86" s="11">
        <f t="shared" si="17"/>
        <v>0</v>
      </c>
      <c r="AE86" s="11">
        <f t="shared" si="18"/>
        <v>0</v>
      </c>
      <c r="AF86" s="11">
        <f t="shared" si="19"/>
        <v>0</v>
      </c>
      <c r="AG86" s="11">
        <f t="shared" si="20"/>
        <v>0</v>
      </c>
      <c r="AH86" s="11">
        <f t="shared" si="21"/>
        <v>0</v>
      </c>
      <c r="AI86" s="11">
        <f t="shared" si="22"/>
        <v>0</v>
      </c>
      <c r="AJ86" s="11">
        <f t="shared" si="23"/>
        <v>0</v>
      </c>
      <c r="AK86" s="223"/>
      <c r="AL86" s="223"/>
      <c r="AM86" s="35"/>
    </row>
    <row r="87" spans="1:39">
      <c r="A87" s="20">
        <v>83</v>
      </c>
      <c r="B87" s="20" t="str">
        <f t="shared" si="13"/>
        <v/>
      </c>
      <c r="C87" s="208"/>
      <c r="D87" s="67"/>
      <c r="E87" s="67"/>
      <c r="F87" s="67"/>
      <c r="G87" s="425" t="str">
        <f>IF(H87='Категорія витрат'!$B$2,'Категорія витрат'!$A$2,IF(H87='Категорія витрат'!$B$3,'Категорія витрат'!$A$3,IF(H87='Категорія витрат'!$B$4,'Категорія витрат'!$A$4,IF(H87='Категорія витрат'!$B$5,'Категорія витрат'!$A$5,IF(H87='Категорія витрат'!$B$6,'Категорія витрат'!$A$6,IF(H87='Категорія витрат'!$B$7,'Категорія витрат'!$A$7,IF(H87='Категорія витрат'!$B$8,'Категорія витрат'!$A$8,IF(H87='Категорія витрат'!$B$9,'Категорія витрат'!$A$9,IF(H87='Категорія витрат'!$B$10,'Категорія витрат'!$A$10,IF(H87='Категорія витрат'!$B$11,'Категорія витрат'!$A$11,IF(H87='Категорія витрат'!$B$12,'Категорія витрат'!$A$12,IF(H87='Категорія витрат'!$B$13,'Категорія витрат'!$A$13,IF(H87='Категорія витрат'!$B$14,'Категорія витрат'!$A$14,IF(H87='Категорія витрат'!$B$15,'Категорія витрат'!$A$15,IF(H87='Категорія витрат'!$B$16,'Категорія витрат'!$A$16,IF(H87='Категорія витрат'!$B$17,'Категорія витрат'!$A$17,IF(H87='Категорія витрат'!$B$18,'Категорія витрат'!$A$18,IF(H87='Категорія витрат'!$B$19,'Категорія витрат'!$A$19,IF(H87='Категорія витрат'!$B$20,'Категорія витрат'!$A$20,IF(H87='Категорія витрат'!$B$21,'Категорія витрат'!$A$21,IF(H87='Категорія витрат'!$B$22,'Категорія витрат'!$A$22,IF(H87='Категорія витрат'!$B$23,'Категорія витрат'!$A$23,IF(H87='Категорія витрат'!$B$24,'Категорія витрат'!$A$24,IF(H87='Категорія витрат'!$B$25,'Категорія витрат'!$A$25,IF(H87='Категорія витрат'!$B$26,'Категорія витрат'!$A$26,IF(H87='Категорія витрат'!$B$27,'Категорія витрат'!$A$27,IF(H87='Категорія витрат'!$B$28,'Категорія витрат'!$A$28,IF(H87='Категорія витрат'!$B$29,'Категорія витрат'!$A$29,IF(H87='Категорія витрат'!$B$30,'Категорія витрат'!$A$30,IF(H87='Категорія витрат'!$B$31,'Категорія витрат'!$A$31,""))))))))))))))))))))))))))))))</f>
        <v/>
      </c>
      <c r="H87" s="571"/>
      <c r="I87" s="68"/>
      <c r="J87" s="67"/>
      <c r="K87" s="41">
        <f t="shared" si="12"/>
        <v>0</v>
      </c>
      <c r="L87" s="144"/>
      <c r="M87" s="74"/>
      <c r="N87" s="71">
        <f t="shared" si="14"/>
        <v>0</v>
      </c>
      <c r="O87" s="836">
        <f>IF(I87='Категорія витрат'!$G$2,ROUND(N87*0.22,2),IF(I87='Категорія витрат'!$G$4,ROUND(N87*0.22,2),IF(I87='Категорія витрат'!$G$5,ROUND(N87*0.22,2),IF(I87='Категорія витрат'!$G$3,ROUND(N87*0.0841,2),0))))</f>
        <v>0</v>
      </c>
      <c r="P87" s="828">
        <f t="shared" si="15"/>
        <v>0</v>
      </c>
      <c r="Q87" s="75"/>
      <c r="R87" s="75"/>
      <c r="S87" s="75"/>
      <c r="T87" s="75"/>
      <c r="U87" s="75"/>
      <c r="V87" s="75"/>
      <c r="W87" s="75"/>
      <c r="X87" s="75"/>
      <c r="Y87" s="75"/>
      <c r="Z87" s="75"/>
      <c r="AA87" s="75"/>
      <c r="AB87" s="75"/>
      <c r="AC87" s="11">
        <f t="shared" si="16"/>
        <v>0</v>
      </c>
      <c r="AD87" s="11">
        <f t="shared" si="17"/>
        <v>0</v>
      </c>
      <c r="AE87" s="11">
        <f t="shared" si="18"/>
        <v>0</v>
      </c>
      <c r="AF87" s="11">
        <f t="shared" si="19"/>
        <v>0</v>
      </c>
      <c r="AG87" s="11">
        <f t="shared" si="20"/>
        <v>0</v>
      </c>
      <c r="AH87" s="11">
        <f t="shared" si="21"/>
        <v>0</v>
      </c>
      <c r="AI87" s="11">
        <f t="shared" si="22"/>
        <v>0</v>
      </c>
      <c r="AJ87" s="11">
        <f t="shared" si="23"/>
        <v>0</v>
      </c>
      <c r="AK87" s="223"/>
      <c r="AL87" s="223"/>
      <c r="AM87" s="35"/>
    </row>
    <row r="88" spans="1:39">
      <c r="A88" s="20">
        <v>84</v>
      </c>
      <c r="B88" s="20" t="str">
        <f t="shared" si="13"/>
        <v/>
      </c>
      <c r="C88" s="208"/>
      <c r="D88" s="67"/>
      <c r="E88" s="67"/>
      <c r="F88" s="67"/>
      <c r="G88" s="425" t="str">
        <f>IF(H88='Категорія витрат'!$B$2,'Категорія витрат'!$A$2,IF(H88='Категорія витрат'!$B$3,'Категорія витрат'!$A$3,IF(H88='Категорія витрат'!$B$4,'Категорія витрат'!$A$4,IF(H88='Категорія витрат'!$B$5,'Категорія витрат'!$A$5,IF(H88='Категорія витрат'!$B$6,'Категорія витрат'!$A$6,IF(H88='Категорія витрат'!$B$7,'Категорія витрат'!$A$7,IF(H88='Категорія витрат'!$B$8,'Категорія витрат'!$A$8,IF(H88='Категорія витрат'!$B$9,'Категорія витрат'!$A$9,IF(H88='Категорія витрат'!$B$10,'Категорія витрат'!$A$10,IF(H88='Категорія витрат'!$B$11,'Категорія витрат'!$A$11,IF(H88='Категорія витрат'!$B$12,'Категорія витрат'!$A$12,IF(H88='Категорія витрат'!$B$13,'Категорія витрат'!$A$13,IF(H88='Категорія витрат'!$B$14,'Категорія витрат'!$A$14,IF(H88='Категорія витрат'!$B$15,'Категорія витрат'!$A$15,IF(H88='Категорія витрат'!$B$16,'Категорія витрат'!$A$16,IF(H88='Категорія витрат'!$B$17,'Категорія витрат'!$A$17,IF(H88='Категорія витрат'!$B$18,'Категорія витрат'!$A$18,IF(H88='Категорія витрат'!$B$19,'Категорія витрат'!$A$19,IF(H88='Категорія витрат'!$B$20,'Категорія витрат'!$A$20,IF(H88='Категорія витрат'!$B$21,'Категорія витрат'!$A$21,IF(H88='Категорія витрат'!$B$22,'Категорія витрат'!$A$22,IF(H88='Категорія витрат'!$B$23,'Категорія витрат'!$A$23,IF(H88='Категорія витрат'!$B$24,'Категорія витрат'!$A$24,IF(H88='Категорія витрат'!$B$25,'Категорія витрат'!$A$25,IF(H88='Категорія витрат'!$B$26,'Категорія витрат'!$A$26,IF(H88='Категорія витрат'!$B$27,'Категорія витрат'!$A$27,IF(H88='Категорія витрат'!$B$28,'Категорія витрат'!$A$28,IF(H88='Категорія витрат'!$B$29,'Категорія витрат'!$A$29,IF(H88='Категорія витрат'!$B$30,'Категорія витрат'!$A$30,IF(H88='Категорія витрат'!$B$31,'Категорія витрат'!$A$31,""))))))))))))))))))))))))))))))</f>
        <v/>
      </c>
      <c r="H88" s="571"/>
      <c r="I88" s="68"/>
      <c r="J88" s="67"/>
      <c r="K88" s="41">
        <f t="shared" si="12"/>
        <v>0</v>
      </c>
      <c r="L88" s="144"/>
      <c r="M88" s="74"/>
      <c r="N88" s="71">
        <f t="shared" si="14"/>
        <v>0</v>
      </c>
      <c r="O88" s="836">
        <f>IF(I88='Категорія витрат'!$G$2,ROUND(N88*0.22,2),IF(I88='Категорія витрат'!$G$4,ROUND(N88*0.22,2),IF(I88='Категорія витрат'!$G$5,ROUND(N88*0.22,2),IF(I88='Категорія витрат'!$G$3,ROUND(N88*0.0841,2),0))))</f>
        <v>0</v>
      </c>
      <c r="P88" s="828">
        <f t="shared" si="15"/>
        <v>0</v>
      </c>
      <c r="Q88" s="75"/>
      <c r="R88" s="75"/>
      <c r="S88" s="75"/>
      <c r="T88" s="75"/>
      <c r="U88" s="75"/>
      <c r="V88" s="75"/>
      <c r="W88" s="75"/>
      <c r="X88" s="75"/>
      <c r="Y88" s="75"/>
      <c r="Z88" s="75"/>
      <c r="AA88" s="75"/>
      <c r="AB88" s="75"/>
      <c r="AC88" s="11">
        <f t="shared" si="16"/>
        <v>0</v>
      </c>
      <c r="AD88" s="11">
        <f t="shared" si="17"/>
        <v>0</v>
      </c>
      <c r="AE88" s="11">
        <f t="shared" si="18"/>
        <v>0</v>
      </c>
      <c r="AF88" s="11">
        <f t="shared" si="19"/>
        <v>0</v>
      </c>
      <c r="AG88" s="11">
        <f t="shared" si="20"/>
        <v>0</v>
      </c>
      <c r="AH88" s="11">
        <f t="shared" si="21"/>
        <v>0</v>
      </c>
      <c r="AI88" s="11">
        <f t="shared" si="22"/>
        <v>0</v>
      </c>
      <c r="AJ88" s="11">
        <f t="shared" si="23"/>
        <v>0</v>
      </c>
      <c r="AK88" s="223"/>
      <c r="AL88" s="223"/>
      <c r="AM88" s="35"/>
    </row>
    <row r="89" spans="1:39">
      <c r="A89" s="20">
        <v>85</v>
      </c>
      <c r="B89" s="20" t="str">
        <f t="shared" si="13"/>
        <v/>
      </c>
      <c r="C89" s="208"/>
      <c r="D89" s="67"/>
      <c r="E89" s="67"/>
      <c r="F89" s="67"/>
      <c r="G89" s="425" t="str">
        <f>IF(H89='Категорія витрат'!$B$2,'Категорія витрат'!$A$2,IF(H89='Категорія витрат'!$B$3,'Категорія витрат'!$A$3,IF(H89='Категорія витрат'!$B$4,'Категорія витрат'!$A$4,IF(H89='Категорія витрат'!$B$5,'Категорія витрат'!$A$5,IF(H89='Категорія витрат'!$B$6,'Категорія витрат'!$A$6,IF(H89='Категорія витрат'!$B$7,'Категорія витрат'!$A$7,IF(H89='Категорія витрат'!$B$8,'Категорія витрат'!$A$8,IF(H89='Категорія витрат'!$B$9,'Категорія витрат'!$A$9,IF(H89='Категорія витрат'!$B$10,'Категорія витрат'!$A$10,IF(H89='Категорія витрат'!$B$11,'Категорія витрат'!$A$11,IF(H89='Категорія витрат'!$B$12,'Категорія витрат'!$A$12,IF(H89='Категорія витрат'!$B$13,'Категорія витрат'!$A$13,IF(H89='Категорія витрат'!$B$14,'Категорія витрат'!$A$14,IF(H89='Категорія витрат'!$B$15,'Категорія витрат'!$A$15,IF(H89='Категорія витрат'!$B$16,'Категорія витрат'!$A$16,IF(H89='Категорія витрат'!$B$17,'Категорія витрат'!$A$17,IF(H89='Категорія витрат'!$B$18,'Категорія витрат'!$A$18,IF(H89='Категорія витрат'!$B$19,'Категорія витрат'!$A$19,IF(H89='Категорія витрат'!$B$20,'Категорія витрат'!$A$20,IF(H89='Категорія витрат'!$B$21,'Категорія витрат'!$A$21,IF(H89='Категорія витрат'!$B$22,'Категорія витрат'!$A$22,IF(H89='Категорія витрат'!$B$23,'Категорія витрат'!$A$23,IF(H89='Категорія витрат'!$B$24,'Категорія витрат'!$A$24,IF(H89='Категорія витрат'!$B$25,'Категорія витрат'!$A$25,IF(H89='Категорія витрат'!$B$26,'Категорія витрат'!$A$26,IF(H89='Категорія витрат'!$B$27,'Категорія витрат'!$A$27,IF(H89='Категорія витрат'!$B$28,'Категорія витрат'!$A$28,IF(H89='Категорія витрат'!$B$29,'Категорія витрат'!$A$29,IF(H89='Категорія витрат'!$B$30,'Категорія витрат'!$A$30,IF(H89='Категорія витрат'!$B$31,'Категорія витрат'!$A$31,""))))))))))))))))))))))))))))))</f>
        <v/>
      </c>
      <c r="H89" s="571"/>
      <c r="I89" s="68"/>
      <c r="J89" s="67"/>
      <c r="K89" s="41">
        <f t="shared" si="12"/>
        <v>0</v>
      </c>
      <c r="L89" s="144"/>
      <c r="M89" s="74"/>
      <c r="N89" s="71">
        <f t="shared" si="14"/>
        <v>0</v>
      </c>
      <c r="O89" s="836">
        <f>IF(I89='Категорія витрат'!$G$2,ROUND(N89*0.22,2),IF(I89='Категорія витрат'!$G$4,ROUND(N89*0.22,2),IF(I89='Категорія витрат'!$G$5,ROUND(N89*0.22,2),IF(I89='Категорія витрат'!$G$3,ROUND(N89*0.0841,2),0))))</f>
        <v>0</v>
      </c>
      <c r="P89" s="828">
        <f t="shared" si="15"/>
        <v>0</v>
      </c>
      <c r="Q89" s="75"/>
      <c r="R89" s="75"/>
      <c r="S89" s="75"/>
      <c r="T89" s="75"/>
      <c r="U89" s="75"/>
      <c r="V89" s="75"/>
      <c r="W89" s="75"/>
      <c r="X89" s="75"/>
      <c r="Y89" s="75"/>
      <c r="Z89" s="75"/>
      <c r="AA89" s="75"/>
      <c r="AB89" s="75"/>
      <c r="AC89" s="11">
        <f t="shared" si="16"/>
        <v>0</v>
      </c>
      <c r="AD89" s="11">
        <f t="shared" si="17"/>
        <v>0</v>
      </c>
      <c r="AE89" s="11">
        <f t="shared" si="18"/>
        <v>0</v>
      </c>
      <c r="AF89" s="11">
        <f t="shared" si="19"/>
        <v>0</v>
      </c>
      <c r="AG89" s="11">
        <f t="shared" si="20"/>
        <v>0</v>
      </c>
      <c r="AH89" s="11">
        <f t="shared" si="21"/>
        <v>0</v>
      </c>
      <c r="AI89" s="11">
        <f t="shared" si="22"/>
        <v>0</v>
      </c>
      <c r="AJ89" s="11">
        <f t="shared" si="23"/>
        <v>0</v>
      </c>
      <c r="AK89" s="223"/>
      <c r="AL89" s="223"/>
      <c r="AM89" s="35"/>
    </row>
    <row r="90" spans="1:39">
      <c r="A90" s="20">
        <v>86</v>
      </c>
      <c r="B90" s="20" t="str">
        <f t="shared" si="13"/>
        <v/>
      </c>
      <c r="C90" s="208"/>
      <c r="D90" s="67"/>
      <c r="E90" s="67"/>
      <c r="F90" s="67"/>
      <c r="G90" s="425" t="str">
        <f>IF(H90='Категорія витрат'!$B$2,'Категорія витрат'!$A$2,IF(H90='Категорія витрат'!$B$3,'Категорія витрат'!$A$3,IF(H90='Категорія витрат'!$B$4,'Категорія витрат'!$A$4,IF(H90='Категорія витрат'!$B$5,'Категорія витрат'!$A$5,IF(H90='Категорія витрат'!$B$6,'Категорія витрат'!$A$6,IF(H90='Категорія витрат'!$B$7,'Категорія витрат'!$A$7,IF(H90='Категорія витрат'!$B$8,'Категорія витрат'!$A$8,IF(H90='Категорія витрат'!$B$9,'Категорія витрат'!$A$9,IF(H90='Категорія витрат'!$B$10,'Категорія витрат'!$A$10,IF(H90='Категорія витрат'!$B$11,'Категорія витрат'!$A$11,IF(H90='Категорія витрат'!$B$12,'Категорія витрат'!$A$12,IF(H90='Категорія витрат'!$B$13,'Категорія витрат'!$A$13,IF(H90='Категорія витрат'!$B$14,'Категорія витрат'!$A$14,IF(H90='Категорія витрат'!$B$15,'Категорія витрат'!$A$15,IF(H90='Категорія витрат'!$B$16,'Категорія витрат'!$A$16,IF(H90='Категорія витрат'!$B$17,'Категорія витрат'!$A$17,IF(H90='Категорія витрат'!$B$18,'Категорія витрат'!$A$18,IF(H90='Категорія витрат'!$B$19,'Категорія витрат'!$A$19,IF(H90='Категорія витрат'!$B$20,'Категорія витрат'!$A$20,IF(H90='Категорія витрат'!$B$21,'Категорія витрат'!$A$21,IF(H90='Категорія витрат'!$B$22,'Категорія витрат'!$A$22,IF(H90='Категорія витрат'!$B$23,'Категорія витрат'!$A$23,IF(H90='Категорія витрат'!$B$24,'Категорія витрат'!$A$24,IF(H90='Категорія витрат'!$B$25,'Категорія витрат'!$A$25,IF(H90='Категорія витрат'!$B$26,'Категорія витрат'!$A$26,IF(H90='Категорія витрат'!$B$27,'Категорія витрат'!$A$27,IF(H90='Категорія витрат'!$B$28,'Категорія витрат'!$A$28,IF(H90='Категорія витрат'!$B$29,'Категорія витрат'!$A$29,IF(H90='Категорія витрат'!$B$30,'Категорія витрат'!$A$30,IF(H90='Категорія витрат'!$B$31,'Категорія витрат'!$A$31,""))))))))))))))))))))))))))))))</f>
        <v/>
      </c>
      <c r="H90" s="571"/>
      <c r="I90" s="68"/>
      <c r="J90" s="67"/>
      <c r="K90" s="41">
        <f t="shared" si="12"/>
        <v>0</v>
      </c>
      <c r="L90" s="144"/>
      <c r="M90" s="74"/>
      <c r="N90" s="71">
        <f t="shared" si="14"/>
        <v>0</v>
      </c>
      <c r="O90" s="836">
        <f>IF(I90='Категорія витрат'!$G$2,ROUND(N90*0.22,2),IF(I90='Категорія витрат'!$G$4,ROUND(N90*0.22,2),IF(I90='Категорія витрат'!$G$5,ROUND(N90*0.22,2),IF(I90='Категорія витрат'!$G$3,ROUND(N90*0.0841,2),0))))</f>
        <v>0</v>
      </c>
      <c r="P90" s="828">
        <f t="shared" si="15"/>
        <v>0</v>
      </c>
      <c r="Q90" s="75"/>
      <c r="R90" s="75"/>
      <c r="S90" s="75"/>
      <c r="T90" s="75"/>
      <c r="U90" s="75"/>
      <c r="V90" s="75"/>
      <c r="W90" s="75"/>
      <c r="X90" s="75"/>
      <c r="Y90" s="75"/>
      <c r="Z90" s="75"/>
      <c r="AA90" s="75"/>
      <c r="AB90" s="75"/>
      <c r="AC90" s="11">
        <f t="shared" si="16"/>
        <v>0</v>
      </c>
      <c r="AD90" s="11">
        <f t="shared" si="17"/>
        <v>0</v>
      </c>
      <c r="AE90" s="11">
        <f t="shared" si="18"/>
        <v>0</v>
      </c>
      <c r="AF90" s="11">
        <f t="shared" si="19"/>
        <v>0</v>
      </c>
      <c r="AG90" s="11">
        <f t="shared" si="20"/>
        <v>0</v>
      </c>
      <c r="AH90" s="11">
        <f t="shared" si="21"/>
        <v>0</v>
      </c>
      <c r="AI90" s="11">
        <f t="shared" si="22"/>
        <v>0</v>
      </c>
      <c r="AJ90" s="11">
        <f t="shared" si="23"/>
        <v>0</v>
      </c>
      <c r="AK90" s="223"/>
      <c r="AL90" s="223"/>
      <c r="AM90" s="35"/>
    </row>
    <row r="91" spans="1:39">
      <c r="A91" s="20">
        <v>87</v>
      </c>
      <c r="B91" s="20" t="str">
        <f t="shared" si="13"/>
        <v/>
      </c>
      <c r="C91" s="208"/>
      <c r="D91" s="67"/>
      <c r="E91" s="67"/>
      <c r="F91" s="67"/>
      <c r="G91" s="425" t="str">
        <f>IF(H91='Категорія витрат'!$B$2,'Категорія витрат'!$A$2,IF(H91='Категорія витрат'!$B$3,'Категорія витрат'!$A$3,IF(H91='Категорія витрат'!$B$4,'Категорія витрат'!$A$4,IF(H91='Категорія витрат'!$B$5,'Категорія витрат'!$A$5,IF(H91='Категорія витрат'!$B$6,'Категорія витрат'!$A$6,IF(H91='Категорія витрат'!$B$7,'Категорія витрат'!$A$7,IF(H91='Категорія витрат'!$B$8,'Категорія витрат'!$A$8,IF(H91='Категорія витрат'!$B$9,'Категорія витрат'!$A$9,IF(H91='Категорія витрат'!$B$10,'Категорія витрат'!$A$10,IF(H91='Категорія витрат'!$B$11,'Категорія витрат'!$A$11,IF(H91='Категорія витрат'!$B$12,'Категорія витрат'!$A$12,IF(H91='Категорія витрат'!$B$13,'Категорія витрат'!$A$13,IF(H91='Категорія витрат'!$B$14,'Категорія витрат'!$A$14,IF(H91='Категорія витрат'!$B$15,'Категорія витрат'!$A$15,IF(H91='Категорія витрат'!$B$16,'Категорія витрат'!$A$16,IF(H91='Категорія витрат'!$B$17,'Категорія витрат'!$A$17,IF(H91='Категорія витрат'!$B$18,'Категорія витрат'!$A$18,IF(H91='Категорія витрат'!$B$19,'Категорія витрат'!$A$19,IF(H91='Категорія витрат'!$B$20,'Категорія витрат'!$A$20,IF(H91='Категорія витрат'!$B$21,'Категорія витрат'!$A$21,IF(H91='Категорія витрат'!$B$22,'Категорія витрат'!$A$22,IF(H91='Категорія витрат'!$B$23,'Категорія витрат'!$A$23,IF(H91='Категорія витрат'!$B$24,'Категорія витрат'!$A$24,IF(H91='Категорія витрат'!$B$25,'Категорія витрат'!$A$25,IF(H91='Категорія витрат'!$B$26,'Категорія витрат'!$A$26,IF(H91='Категорія витрат'!$B$27,'Категорія витрат'!$A$27,IF(H91='Категорія витрат'!$B$28,'Категорія витрат'!$A$28,IF(H91='Категорія витрат'!$B$29,'Категорія витрат'!$A$29,IF(H91='Категорія витрат'!$B$30,'Категорія витрат'!$A$30,IF(H91='Категорія витрат'!$B$31,'Категорія витрат'!$A$31,""))))))))))))))))))))))))))))))</f>
        <v/>
      </c>
      <c r="H91" s="571"/>
      <c r="I91" s="68"/>
      <c r="J91" s="67"/>
      <c r="K91" s="41">
        <f t="shared" si="12"/>
        <v>0</v>
      </c>
      <c r="L91" s="144"/>
      <c r="M91" s="74"/>
      <c r="N91" s="71">
        <f t="shared" si="14"/>
        <v>0</v>
      </c>
      <c r="O91" s="836">
        <f>IF(I91='Категорія витрат'!$G$2,ROUND(N91*0.22,2),IF(I91='Категорія витрат'!$G$4,ROUND(N91*0.22,2),IF(I91='Категорія витрат'!$G$5,ROUND(N91*0.22,2),IF(I91='Категорія витрат'!$G$3,ROUND(N91*0.0841,2),0))))</f>
        <v>0</v>
      </c>
      <c r="P91" s="828">
        <f t="shared" si="15"/>
        <v>0</v>
      </c>
      <c r="Q91" s="75"/>
      <c r="R91" s="75"/>
      <c r="S91" s="75"/>
      <c r="T91" s="75"/>
      <c r="U91" s="75"/>
      <c r="V91" s="75"/>
      <c r="W91" s="75"/>
      <c r="X91" s="75"/>
      <c r="Y91" s="75"/>
      <c r="Z91" s="75"/>
      <c r="AA91" s="75"/>
      <c r="AB91" s="75"/>
      <c r="AC91" s="11">
        <f t="shared" si="16"/>
        <v>0</v>
      </c>
      <c r="AD91" s="11">
        <f t="shared" si="17"/>
        <v>0</v>
      </c>
      <c r="AE91" s="11">
        <f t="shared" si="18"/>
        <v>0</v>
      </c>
      <c r="AF91" s="11">
        <f t="shared" si="19"/>
        <v>0</v>
      </c>
      <c r="AG91" s="11">
        <f t="shared" si="20"/>
        <v>0</v>
      </c>
      <c r="AH91" s="11">
        <f t="shared" si="21"/>
        <v>0</v>
      </c>
      <c r="AI91" s="11">
        <f t="shared" si="22"/>
        <v>0</v>
      </c>
      <c r="AJ91" s="11">
        <f t="shared" si="23"/>
        <v>0</v>
      </c>
      <c r="AK91" s="223"/>
      <c r="AL91" s="223"/>
      <c r="AM91" s="35"/>
    </row>
    <row r="92" spans="1:39">
      <c r="A92" s="20">
        <v>88</v>
      </c>
      <c r="B92" s="20" t="str">
        <f t="shared" si="13"/>
        <v/>
      </c>
      <c r="C92" s="208"/>
      <c r="D92" s="67"/>
      <c r="E92" s="67"/>
      <c r="F92" s="67"/>
      <c r="G92" s="425" t="str">
        <f>IF(H92='Категорія витрат'!$B$2,'Категорія витрат'!$A$2,IF(H92='Категорія витрат'!$B$3,'Категорія витрат'!$A$3,IF(H92='Категорія витрат'!$B$4,'Категорія витрат'!$A$4,IF(H92='Категорія витрат'!$B$5,'Категорія витрат'!$A$5,IF(H92='Категорія витрат'!$B$6,'Категорія витрат'!$A$6,IF(H92='Категорія витрат'!$B$7,'Категорія витрат'!$A$7,IF(H92='Категорія витрат'!$B$8,'Категорія витрат'!$A$8,IF(H92='Категорія витрат'!$B$9,'Категорія витрат'!$A$9,IF(H92='Категорія витрат'!$B$10,'Категорія витрат'!$A$10,IF(H92='Категорія витрат'!$B$11,'Категорія витрат'!$A$11,IF(H92='Категорія витрат'!$B$12,'Категорія витрат'!$A$12,IF(H92='Категорія витрат'!$B$13,'Категорія витрат'!$A$13,IF(H92='Категорія витрат'!$B$14,'Категорія витрат'!$A$14,IF(H92='Категорія витрат'!$B$15,'Категорія витрат'!$A$15,IF(H92='Категорія витрат'!$B$16,'Категорія витрат'!$A$16,IF(H92='Категорія витрат'!$B$17,'Категорія витрат'!$A$17,IF(H92='Категорія витрат'!$B$18,'Категорія витрат'!$A$18,IF(H92='Категорія витрат'!$B$19,'Категорія витрат'!$A$19,IF(H92='Категорія витрат'!$B$20,'Категорія витрат'!$A$20,IF(H92='Категорія витрат'!$B$21,'Категорія витрат'!$A$21,IF(H92='Категорія витрат'!$B$22,'Категорія витрат'!$A$22,IF(H92='Категорія витрат'!$B$23,'Категорія витрат'!$A$23,IF(H92='Категорія витрат'!$B$24,'Категорія витрат'!$A$24,IF(H92='Категорія витрат'!$B$25,'Категорія витрат'!$A$25,IF(H92='Категорія витрат'!$B$26,'Категорія витрат'!$A$26,IF(H92='Категорія витрат'!$B$27,'Категорія витрат'!$A$27,IF(H92='Категорія витрат'!$B$28,'Категорія витрат'!$A$28,IF(H92='Категорія витрат'!$B$29,'Категорія витрат'!$A$29,IF(H92='Категорія витрат'!$B$30,'Категорія витрат'!$A$30,IF(H92='Категорія витрат'!$B$31,'Категорія витрат'!$A$31,""))))))))))))))))))))))))))))))</f>
        <v/>
      </c>
      <c r="H92" s="571"/>
      <c r="I92" s="68"/>
      <c r="J92" s="67"/>
      <c r="K92" s="41">
        <f t="shared" si="12"/>
        <v>0</v>
      </c>
      <c r="L92" s="72"/>
      <c r="M92" s="74"/>
      <c r="N92" s="71">
        <f t="shared" si="14"/>
        <v>0</v>
      </c>
      <c r="O92" s="836">
        <f>IF(I92='Категорія витрат'!$G$2,ROUND(N92*0.22,2),IF(I92='Категорія витрат'!$G$4,ROUND(N92*0.22,2),IF(I92='Категорія витрат'!$G$5,ROUND(N92*0.22,2),IF(I92='Категорія витрат'!$G$3,ROUND(N92*0.0841,2),0))))</f>
        <v>0</v>
      </c>
      <c r="P92" s="828">
        <f t="shared" si="15"/>
        <v>0</v>
      </c>
      <c r="Q92" s="75"/>
      <c r="R92" s="75"/>
      <c r="S92" s="75"/>
      <c r="T92" s="75"/>
      <c r="U92" s="75"/>
      <c r="V92" s="75"/>
      <c r="W92" s="75"/>
      <c r="X92" s="75"/>
      <c r="Y92" s="75"/>
      <c r="Z92" s="75"/>
      <c r="AA92" s="75"/>
      <c r="AB92" s="75"/>
      <c r="AC92" s="11">
        <f t="shared" si="16"/>
        <v>0</v>
      </c>
      <c r="AD92" s="11">
        <f t="shared" si="17"/>
        <v>0</v>
      </c>
      <c r="AE92" s="11">
        <f t="shared" si="18"/>
        <v>0</v>
      </c>
      <c r="AF92" s="11">
        <f t="shared" si="19"/>
        <v>0</v>
      </c>
      <c r="AG92" s="11">
        <f t="shared" si="20"/>
        <v>0</v>
      </c>
      <c r="AH92" s="11">
        <f t="shared" si="21"/>
        <v>0</v>
      </c>
      <c r="AI92" s="11">
        <f t="shared" si="22"/>
        <v>0</v>
      </c>
      <c r="AJ92" s="11">
        <f t="shared" si="23"/>
        <v>0</v>
      </c>
      <c r="AK92" s="223"/>
      <c r="AL92" s="223"/>
      <c r="AM92" s="35"/>
    </row>
    <row r="93" spans="1:39">
      <c r="A93" s="20">
        <v>89</v>
      </c>
      <c r="B93" s="20" t="str">
        <f t="shared" si="13"/>
        <v/>
      </c>
      <c r="C93" s="208"/>
      <c r="D93" s="67"/>
      <c r="E93" s="67"/>
      <c r="F93" s="67"/>
      <c r="G93" s="425" t="str">
        <f>IF(H93='Категорія витрат'!$B$2,'Категорія витрат'!$A$2,IF(H93='Категорія витрат'!$B$3,'Категорія витрат'!$A$3,IF(H93='Категорія витрат'!$B$4,'Категорія витрат'!$A$4,IF(H93='Категорія витрат'!$B$5,'Категорія витрат'!$A$5,IF(H93='Категорія витрат'!$B$6,'Категорія витрат'!$A$6,IF(H93='Категорія витрат'!$B$7,'Категорія витрат'!$A$7,IF(H93='Категорія витрат'!$B$8,'Категорія витрат'!$A$8,IF(H93='Категорія витрат'!$B$9,'Категорія витрат'!$A$9,IF(H93='Категорія витрат'!$B$10,'Категорія витрат'!$A$10,IF(H93='Категорія витрат'!$B$11,'Категорія витрат'!$A$11,IF(H93='Категорія витрат'!$B$12,'Категорія витрат'!$A$12,IF(H93='Категорія витрат'!$B$13,'Категорія витрат'!$A$13,IF(H93='Категорія витрат'!$B$14,'Категорія витрат'!$A$14,IF(H93='Категорія витрат'!$B$15,'Категорія витрат'!$A$15,IF(H93='Категорія витрат'!$B$16,'Категорія витрат'!$A$16,IF(H93='Категорія витрат'!$B$17,'Категорія витрат'!$A$17,IF(H93='Категорія витрат'!$B$18,'Категорія витрат'!$A$18,IF(H93='Категорія витрат'!$B$19,'Категорія витрат'!$A$19,IF(H93='Категорія витрат'!$B$20,'Категорія витрат'!$A$20,IF(H93='Категорія витрат'!$B$21,'Категорія витрат'!$A$21,IF(H93='Категорія витрат'!$B$22,'Категорія витрат'!$A$22,IF(H93='Категорія витрат'!$B$23,'Категорія витрат'!$A$23,IF(H93='Категорія витрат'!$B$24,'Категорія витрат'!$A$24,IF(H93='Категорія витрат'!$B$25,'Категорія витрат'!$A$25,IF(H93='Категорія витрат'!$B$26,'Категорія витрат'!$A$26,IF(H93='Категорія витрат'!$B$27,'Категорія витрат'!$A$27,IF(H93='Категорія витрат'!$B$28,'Категорія витрат'!$A$28,IF(H93='Категорія витрат'!$B$29,'Категорія витрат'!$A$29,IF(H93='Категорія витрат'!$B$30,'Категорія витрат'!$A$30,IF(H93='Категорія витрат'!$B$31,'Категорія витрат'!$A$31,""))))))))))))))))))))))))))))))</f>
        <v/>
      </c>
      <c r="H93" s="571"/>
      <c r="I93" s="68"/>
      <c r="J93" s="67"/>
      <c r="K93" s="41">
        <f t="shared" si="12"/>
        <v>0</v>
      </c>
      <c r="L93" s="72"/>
      <c r="M93" s="74"/>
      <c r="N93" s="71">
        <f t="shared" si="14"/>
        <v>0</v>
      </c>
      <c r="O93" s="836">
        <f>IF(I93='Категорія витрат'!$G$2,ROUND(N93*0.22,2),IF(I93='Категорія витрат'!$G$4,ROUND(N93*0.22,2),IF(I93='Категорія витрат'!$G$5,ROUND(N93*0.22,2),IF(I93='Категорія витрат'!$G$3,ROUND(N93*0.0841,2),0))))</f>
        <v>0</v>
      </c>
      <c r="P93" s="828">
        <f t="shared" si="15"/>
        <v>0</v>
      </c>
      <c r="Q93" s="75"/>
      <c r="R93" s="75"/>
      <c r="S93" s="75"/>
      <c r="T93" s="75"/>
      <c r="U93" s="75"/>
      <c r="V93" s="75"/>
      <c r="W93" s="75"/>
      <c r="X93" s="75"/>
      <c r="Y93" s="75"/>
      <c r="Z93" s="75"/>
      <c r="AA93" s="75"/>
      <c r="AB93" s="75"/>
      <c r="AC93" s="11">
        <f t="shared" si="16"/>
        <v>0</v>
      </c>
      <c r="AD93" s="11">
        <f t="shared" si="17"/>
        <v>0</v>
      </c>
      <c r="AE93" s="11">
        <f t="shared" si="18"/>
        <v>0</v>
      </c>
      <c r="AF93" s="11">
        <f t="shared" si="19"/>
        <v>0</v>
      </c>
      <c r="AG93" s="11">
        <f t="shared" si="20"/>
        <v>0</v>
      </c>
      <c r="AH93" s="11">
        <f t="shared" si="21"/>
        <v>0</v>
      </c>
      <c r="AI93" s="11">
        <f t="shared" si="22"/>
        <v>0</v>
      </c>
      <c r="AJ93" s="11">
        <f t="shared" si="23"/>
        <v>0</v>
      </c>
      <c r="AK93" s="223"/>
      <c r="AL93" s="223"/>
      <c r="AM93" s="35"/>
    </row>
    <row r="94" spans="1:39">
      <c r="A94" s="20">
        <v>90</v>
      </c>
      <c r="B94" s="20" t="str">
        <f t="shared" si="13"/>
        <v/>
      </c>
      <c r="C94" s="208"/>
      <c r="D94" s="67"/>
      <c r="E94" s="67"/>
      <c r="F94" s="67"/>
      <c r="G94" s="425" t="str">
        <f>IF(H94='Категорія витрат'!$B$2,'Категорія витрат'!$A$2,IF(H94='Категорія витрат'!$B$3,'Категорія витрат'!$A$3,IF(H94='Категорія витрат'!$B$4,'Категорія витрат'!$A$4,IF(H94='Категорія витрат'!$B$5,'Категорія витрат'!$A$5,IF(H94='Категорія витрат'!$B$6,'Категорія витрат'!$A$6,IF(H94='Категорія витрат'!$B$7,'Категорія витрат'!$A$7,IF(H94='Категорія витрат'!$B$8,'Категорія витрат'!$A$8,IF(H94='Категорія витрат'!$B$9,'Категорія витрат'!$A$9,IF(H94='Категорія витрат'!$B$10,'Категорія витрат'!$A$10,IF(H94='Категорія витрат'!$B$11,'Категорія витрат'!$A$11,IF(H94='Категорія витрат'!$B$12,'Категорія витрат'!$A$12,IF(H94='Категорія витрат'!$B$13,'Категорія витрат'!$A$13,IF(H94='Категорія витрат'!$B$14,'Категорія витрат'!$A$14,IF(H94='Категорія витрат'!$B$15,'Категорія витрат'!$A$15,IF(H94='Категорія витрат'!$B$16,'Категорія витрат'!$A$16,IF(H94='Категорія витрат'!$B$17,'Категорія витрат'!$A$17,IF(H94='Категорія витрат'!$B$18,'Категорія витрат'!$A$18,IF(H94='Категорія витрат'!$B$19,'Категорія витрат'!$A$19,IF(H94='Категорія витрат'!$B$20,'Категорія витрат'!$A$20,IF(H94='Категорія витрат'!$B$21,'Категорія витрат'!$A$21,IF(H94='Категорія витрат'!$B$22,'Категорія витрат'!$A$22,IF(H94='Категорія витрат'!$B$23,'Категорія витрат'!$A$23,IF(H94='Категорія витрат'!$B$24,'Категорія витрат'!$A$24,IF(H94='Категорія витрат'!$B$25,'Категорія витрат'!$A$25,IF(H94='Категорія витрат'!$B$26,'Категорія витрат'!$A$26,IF(H94='Категорія витрат'!$B$27,'Категорія витрат'!$A$27,IF(H94='Категорія витрат'!$B$28,'Категорія витрат'!$A$28,IF(H94='Категорія витрат'!$B$29,'Категорія витрат'!$A$29,IF(H94='Категорія витрат'!$B$30,'Категорія витрат'!$A$30,IF(H94='Категорія витрат'!$B$31,'Категорія витрат'!$A$31,""))))))))))))))))))))))))))))))</f>
        <v/>
      </c>
      <c r="H94" s="571"/>
      <c r="I94" s="68"/>
      <c r="J94" s="67"/>
      <c r="K94" s="41">
        <f t="shared" si="12"/>
        <v>0</v>
      </c>
      <c r="L94" s="144"/>
      <c r="M94" s="74"/>
      <c r="N94" s="71">
        <f t="shared" si="14"/>
        <v>0</v>
      </c>
      <c r="O94" s="836">
        <f>IF(I94='Категорія витрат'!$G$2,ROUND(N94*0.22,2),IF(I94='Категорія витрат'!$G$4,ROUND(N94*0.22,2),IF(I94='Категорія витрат'!$G$5,ROUND(N94*0.22,2),IF(I94='Категорія витрат'!$G$3,ROUND(N94*0.0841,2),0))))</f>
        <v>0</v>
      </c>
      <c r="P94" s="828">
        <f t="shared" si="15"/>
        <v>0</v>
      </c>
      <c r="Q94" s="75"/>
      <c r="R94" s="75"/>
      <c r="S94" s="75"/>
      <c r="T94" s="75"/>
      <c r="U94" s="75"/>
      <c r="V94" s="75"/>
      <c r="W94" s="75"/>
      <c r="X94" s="75"/>
      <c r="Y94" s="75"/>
      <c r="Z94" s="75"/>
      <c r="AA94" s="75"/>
      <c r="AB94" s="75"/>
      <c r="AC94" s="11">
        <f t="shared" si="16"/>
        <v>0</v>
      </c>
      <c r="AD94" s="11">
        <f t="shared" si="17"/>
        <v>0</v>
      </c>
      <c r="AE94" s="11">
        <f t="shared" si="18"/>
        <v>0</v>
      </c>
      <c r="AF94" s="11">
        <f t="shared" si="19"/>
        <v>0</v>
      </c>
      <c r="AG94" s="11">
        <f t="shared" si="20"/>
        <v>0</v>
      </c>
      <c r="AH94" s="11">
        <f t="shared" si="21"/>
        <v>0</v>
      </c>
      <c r="AI94" s="11">
        <f t="shared" si="22"/>
        <v>0</v>
      </c>
      <c r="AJ94" s="11">
        <f t="shared" si="23"/>
        <v>0</v>
      </c>
      <c r="AK94" s="223"/>
      <c r="AL94" s="223"/>
      <c r="AM94" s="35"/>
    </row>
    <row r="95" spans="1:39">
      <c r="A95" s="20">
        <v>91</v>
      </c>
      <c r="B95" s="20" t="str">
        <f t="shared" si="13"/>
        <v/>
      </c>
      <c r="C95" s="208"/>
      <c r="D95" s="67"/>
      <c r="E95" s="67"/>
      <c r="F95" s="67"/>
      <c r="G95" s="425" t="str">
        <f>IF(H95='Категорія витрат'!$B$2,'Категорія витрат'!$A$2,IF(H95='Категорія витрат'!$B$3,'Категорія витрат'!$A$3,IF(H95='Категорія витрат'!$B$4,'Категорія витрат'!$A$4,IF(H95='Категорія витрат'!$B$5,'Категорія витрат'!$A$5,IF(H95='Категорія витрат'!$B$6,'Категорія витрат'!$A$6,IF(H95='Категорія витрат'!$B$7,'Категорія витрат'!$A$7,IF(H95='Категорія витрат'!$B$8,'Категорія витрат'!$A$8,IF(H95='Категорія витрат'!$B$9,'Категорія витрат'!$A$9,IF(H95='Категорія витрат'!$B$10,'Категорія витрат'!$A$10,IF(H95='Категорія витрат'!$B$11,'Категорія витрат'!$A$11,IF(H95='Категорія витрат'!$B$12,'Категорія витрат'!$A$12,IF(H95='Категорія витрат'!$B$13,'Категорія витрат'!$A$13,IF(H95='Категорія витрат'!$B$14,'Категорія витрат'!$A$14,IF(H95='Категорія витрат'!$B$15,'Категорія витрат'!$A$15,IF(H95='Категорія витрат'!$B$16,'Категорія витрат'!$A$16,IF(H95='Категорія витрат'!$B$17,'Категорія витрат'!$A$17,IF(H95='Категорія витрат'!$B$18,'Категорія витрат'!$A$18,IF(H95='Категорія витрат'!$B$19,'Категорія витрат'!$A$19,IF(H95='Категорія витрат'!$B$20,'Категорія витрат'!$A$20,IF(H95='Категорія витрат'!$B$21,'Категорія витрат'!$A$21,IF(H95='Категорія витрат'!$B$22,'Категорія витрат'!$A$22,IF(H95='Категорія витрат'!$B$23,'Категорія витрат'!$A$23,IF(H95='Категорія витрат'!$B$24,'Категорія витрат'!$A$24,IF(H95='Категорія витрат'!$B$25,'Категорія витрат'!$A$25,IF(H95='Категорія витрат'!$B$26,'Категорія витрат'!$A$26,IF(H95='Категорія витрат'!$B$27,'Категорія витрат'!$A$27,IF(H95='Категорія витрат'!$B$28,'Категорія витрат'!$A$28,IF(H95='Категорія витрат'!$B$29,'Категорія витрат'!$A$29,IF(H95='Категорія витрат'!$B$30,'Категорія витрат'!$A$30,IF(H95='Категорія витрат'!$B$31,'Категорія витрат'!$A$31,""))))))))))))))))))))))))))))))</f>
        <v/>
      </c>
      <c r="H95" s="571"/>
      <c r="I95" s="68"/>
      <c r="J95" s="67"/>
      <c r="K95" s="41">
        <f t="shared" si="12"/>
        <v>0</v>
      </c>
      <c r="L95" s="144"/>
      <c r="M95" s="74"/>
      <c r="N95" s="71">
        <f t="shared" si="14"/>
        <v>0</v>
      </c>
      <c r="O95" s="836">
        <f>IF(I95='Категорія витрат'!$G$2,ROUND(N95*0.22,2),IF(I95='Категорія витрат'!$G$4,ROUND(N95*0.22,2),IF(I95='Категорія витрат'!$G$5,ROUND(N95*0.22,2),IF(I95='Категорія витрат'!$G$3,ROUND(N95*0.0841,2),0))))</f>
        <v>0</v>
      </c>
      <c r="P95" s="828">
        <f t="shared" si="15"/>
        <v>0</v>
      </c>
      <c r="Q95" s="75"/>
      <c r="R95" s="75"/>
      <c r="S95" s="75"/>
      <c r="T95" s="75"/>
      <c r="U95" s="75"/>
      <c r="V95" s="75"/>
      <c r="W95" s="75"/>
      <c r="X95" s="75"/>
      <c r="Y95" s="75"/>
      <c r="Z95" s="75"/>
      <c r="AA95" s="75"/>
      <c r="AB95" s="75"/>
      <c r="AC95" s="11">
        <f t="shared" si="16"/>
        <v>0</v>
      </c>
      <c r="AD95" s="11">
        <f t="shared" si="17"/>
        <v>0</v>
      </c>
      <c r="AE95" s="11">
        <f t="shared" si="18"/>
        <v>0</v>
      </c>
      <c r="AF95" s="11">
        <f t="shared" si="19"/>
        <v>0</v>
      </c>
      <c r="AG95" s="11">
        <f t="shared" si="20"/>
        <v>0</v>
      </c>
      <c r="AH95" s="11">
        <f t="shared" si="21"/>
        <v>0</v>
      </c>
      <c r="AI95" s="11">
        <f t="shared" si="22"/>
        <v>0</v>
      </c>
      <c r="AJ95" s="11">
        <f t="shared" si="23"/>
        <v>0</v>
      </c>
      <c r="AK95" s="223"/>
      <c r="AL95" s="223"/>
      <c r="AM95" s="35"/>
    </row>
    <row r="96" spans="1:39">
      <c r="A96" s="20">
        <v>92</v>
      </c>
      <c r="B96" s="20" t="str">
        <f t="shared" si="13"/>
        <v/>
      </c>
      <c r="C96" s="208"/>
      <c r="D96" s="67"/>
      <c r="E96" s="67"/>
      <c r="F96" s="67"/>
      <c r="G96" s="425" t="str">
        <f>IF(H96='Категорія витрат'!$B$2,'Категорія витрат'!$A$2,IF(H96='Категорія витрат'!$B$3,'Категорія витрат'!$A$3,IF(H96='Категорія витрат'!$B$4,'Категорія витрат'!$A$4,IF(H96='Категорія витрат'!$B$5,'Категорія витрат'!$A$5,IF(H96='Категорія витрат'!$B$6,'Категорія витрат'!$A$6,IF(H96='Категорія витрат'!$B$7,'Категорія витрат'!$A$7,IF(H96='Категорія витрат'!$B$8,'Категорія витрат'!$A$8,IF(H96='Категорія витрат'!$B$9,'Категорія витрат'!$A$9,IF(H96='Категорія витрат'!$B$10,'Категорія витрат'!$A$10,IF(H96='Категорія витрат'!$B$11,'Категорія витрат'!$A$11,IF(H96='Категорія витрат'!$B$12,'Категорія витрат'!$A$12,IF(H96='Категорія витрат'!$B$13,'Категорія витрат'!$A$13,IF(H96='Категорія витрат'!$B$14,'Категорія витрат'!$A$14,IF(H96='Категорія витрат'!$B$15,'Категорія витрат'!$A$15,IF(H96='Категорія витрат'!$B$16,'Категорія витрат'!$A$16,IF(H96='Категорія витрат'!$B$17,'Категорія витрат'!$A$17,IF(H96='Категорія витрат'!$B$18,'Категорія витрат'!$A$18,IF(H96='Категорія витрат'!$B$19,'Категорія витрат'!$A$19,IF(H96='Категорія витрат'!$B$20,'Категорія витрат'!$A$20,IF(H96='Категорія витрат'!$B$21,'Категорія витрат'!$A$21,IF(H96='Категорія витрат'!$B$22,'Категорія витрат'!$A$22,IF(H96='Категорія витрат'!$B$23,'Категорія витрат'!$A$23,IF(H96='Категорія витрат'!$B$24,'Категорія витрат'!$A$24,IF(H96='Категорія витрат'!$B$25,'Категорія витрат'!$A$25,IF(H96='Категорія витрат'!$B$26,'Категорія витрат'!$A$26,IF(H96='Категорія витрат'!$B$27,'Категорія витрат'!$A$27,IF(H96='Категорія витрат'!$B$28,'Категорія витрат'!$A$28,IF(H96='Категорія витрат'!$B$29,'Категорія витрат'!$A$29,IF(H96='Категорія витрат'!$B$30,'Категорія витрат'!$A$30,IF(H96='Категорія витрат'!$B$31,'Категорія витрат'!$A$31,""))))))))))))))))))))))))))))))</f>
        <v/>
      </c>
      <c r="H96" s="571"/>
      <c r="I96" s="68"/>
      <c r="J96" s="67"/>
      <c r="K96" s="41">
        <f t="shared" si="12"/>
        <v>0</v>
      </c>
      <c r="L96" s="144"/>
      <c r="M96" s="74"/>
      <c r="N96" s="71">
        <f t="shared" si="14"/>
        <v>0</v>
      </c>
      <c r="O96" s="836">
        <f>IF(I96='Категорія витрат'!$G$2,ROUND(N96*0.22,2),IF(I96='Категорія витрат'!$G$4,ROUND(N96*0.22,2),IF(I96='Категорія витрат'!$G$5,ROUND(N96*0.22,2),IF(I96='Категорія витрат'!$G$3,ROUND(N96*0.0841,2),0))))</f>
        <v>0</v>
      </c>
      <c r="P96" s="828">
        <f t="shared" si="15"/>
        <v>0</v>
      </c>
      <c r="Q96" s="75"/>
      <c r="R96" s="75"/>
      <c r="S96" s="75"/>
      <c r="T96" s="75"/>
      <c r="U96" s="75"/>
      <c r="V96" s="75"/>
      <c r="W96" s="75"/>
      <c r="X96" s="75"/>
      <c r="Y96" s="75"/>
      <c r="Z96" s="75"/>
      <c r="AA96" s="75"/>
      <c r="AB96" s="75"/>
      <c r="AC96" s="11">
        <f t="shared" si="16"/>
        <v>0</v>
      </c>
      <c r="AD96" s="11">
        <f t="shared" si="17"/>
        <v>0</v>
      </c>
      <c r="AE96" s="11">
        <f t="shared" si="18"/>
        <v>0</v>
      </c>
      <c r="AF96" s="11">
        <f t="shared" si="19"/>
        <v>0</v>
      </c>
      <c r="AG96" s="11">
        <f t="shared" si="20"/>
        <v>0</v>
      </c>
      <c r="AH96" s="11">
        <f t="shared" si="21"/>
        <v>0</v>
      </c>
      <c r="AI96" s="11">
        <f t="shared" si="22"/>
        <v>0</v>
      </c>
      <c r="AJ96" s="11">
        <f t="shared" si="23"/>
        <v>0</v>
      </c>
      <c r="AK96" s="223"/>
      <c r="AL96" s="223"/>
      <c r="AM96" s="35"/>
    </row>
    <row r="97" spans="1:39">
      <c r="A97" s="20">
        <v>93</v>
      </c>
      <c r="B97" s="20" t="str">
        <f t="shared" si="13"/>
        <v/>
      </c>
      <c r="C97" s="208"/>
      <c r="D97" s="67"/>
      <c r="E97" s="67"/>
      <c r="F97" s="67"/>
      <c r="G97" s="425" t="str">
        <f>IF(H97='Категорія витрат'!$B$2,'Категорія витрат'!$A$2,IF(H97='Категорія витрат'!$B$3,'Категорія витрат'!$A$3,IF(H97='Категорія витрат'!$B$4,'Категорія витрат'!$A$4,IF(H97='Категорія витрат'!$B$5,'Категорія витрат'!$A$5,IF(H97='Категорія витрат'!$B$6,'Категорія витрат'!$A$6,IF(H97='Категорія витрат'!$B$7,'Категорія витрат'!$A$7,IF(H97='Категорія витрат'!$B$8,'Категорія витрат'!$A$8,IF(H97='Категорія витрат'!$B$9,'Категорія витрат'!$A$9,IF(H97='Категорія витрат'!$B$10,'Категорія витрат'!$A$10,IF(H97='Категорія витрат'!$B$11,'Категорія витрат'!$A$11,IF(H97='Категорія витрат'!$B$12,'Категорія витрат'!$A$12,IF(H97='Категорія витрат'!$B$13,'Категорія витрат'!$A$13,IF(H97='Категорія витрат'!$B$14,'Категорія витрат'!$A$14,IF(H97='Категорія витрат'!$B$15,'Категорія витрат'!$A$15,IF(H97='Категорія витрат'!$B$16,'Категорія витрат'!$A$16,IF(H97='Категорія витрат'!$B$17,'Категорія витрат'!$A$17,IF(H97='Категорія витрат'!$B$18,'Категорія витрат'!$A$18,IF(H97='Категорія витрат'!$B$19,'Категорія витрат'!$A$19,IF(H97='Категорія витрат'!$B$20,'Категорія витрат'!$A$20,IF(H97='Категорія витрат'!$B$21,'Категорія витрат'!$A$21,IF(H97='Категорія витрат'!$B$22,'Категорія витрат'!$A$22,IF(H97='Категорія витрат'!$B$23,'Категорія витрат'!$A$23,IF(H97='Категорія витрат'!$B$24,'Категорія витрат'!$A$24,IF(H97='Категорія витрат'!$B$25,'Категорія витрат'!$A$25,IF(H97='Категорія витрат'!$B$26,'Категорія витрат'!$A$26,IF(H97='Категорія витрат'!$B$27,'Категорія витрат'!$A$27,IF(H97='Категорія витрат'!$B$28,'Категорія витрат'!$A$28,IF(H97='Категорія витрат'!$B$29,'Категорія витрат'!$A$29,IF(H97='Категорія витрат'!$B$30,'Категорія витрат'!$A$30,IF(H97='Категорія витрат'!$B$31,'Категорія витрат'!$A$31,""))))))))))))))))))))))))))))))</f>
        <v/>
      </c>
      <c r="H97" s="571"/>
      <c r="I97" s="68"/>
      <c r="J97" s="67"/>
      <c r="K97" s="41">
        <f t="shared" si="12"/>
        <v>0</v>
      </c>
      <c r="L97" s="144"/>
      <c r="M97" s="74"/>
      <c r="N97" s="71">
        <f t="shared" si="14"/>
        <v>0</v>
      </c>
      <c r="O97" s="836">
        <f>IF(I97='Категорія витрат'!$G$2,ROUND(N97*0.22,2),IF(I97='Категорія витрат'!$G$4,ROUND(N97*0.22,2),IF(I97='Категорія витрат'!$G$5,ROUND(N97*0.22,2),IF(I97='Категорія витрат'!$G$3,ROUND(N97*0.0841,2),0))))</f>
        <v>0</v>
      </c>
      <c r="P97" s="828">
        <f t="shared" si="15"/>
        <v>0</v>
      </c>
      <c r="Q97" s="75"/>
      <c r="R97" s="75"/>
      <c r="S97" s="75"/>
      <c r="T97" s="75"/>
      <c r="U97" s="75"/>
      <c r="V97" s="75"/>
      <c r="W97" s="75"/>
      <c r="X97" s="75"/>
      <c r="Y97" s="75"/>
      <c r="Z97" s="75"/>
      <c r="AA97" s="75"/>
      <c r="AB97" s="75"/>
      <c r="AC97" s="11">
        <f t="shared" si="16"/>
        <v>0</v>
      </c>
      <c r="AD97" s="11">
        <f t="shared" si="17"/>
        <v>0</v>
      </c>
      <c r="AE97" s="11">
        <f t="shared" si="18"/>
        <v>0</v>
      </c>
      <c r="AF97" s="11">
        <f t="shared" si="19"/>
        <v>0</v>
      </c>
      <c r="AG97" s="11">
        <f t="shared" si="20"/>
        <v>0</v>
      </c>
      <c r="AH97" s="11">
        <f t="shared" si="21"/>
        <v>0</v>
      </c>
      <c r="AI97" s="11">
        <f t="shared" si="22"/>
        <v>0</v>
      </c>
      <c r="AJ97" s="11">
        <f t="shared" si="23"/>
        <v>0</v>
      </c>
      <c r="AK97" s="223"/>
      <c r="AL97" s="223"/>
      <c r="AM97" s="35"/>
    </row>
    <row r="98" spans="1:39">
      <c r="A98" s="20">
        <v>94</v>
      </c>
      <c r="B98" s="20" t="str">
        <f t="shared" si="13"/>
        <v/>
      </c>
      <c r="C98" s="208"/>
      <c r="D98" s="67"/>
      <c r="E98" s="67"/>
      <c r="F98" s="67"/>
      <c r="G98" s="425" t="str">
        <f>IF(H98='Категорія витрат'!$B$2,'Категорія витрат'!$A$2,IF(H98='Категорія витрат'!$B$3,'Категорія витрат'!$A$3,IF(H98='Категорія витрат'!$B$4,'Категорія витрат'!$A$4,IF(H98='Категорія витрат'!$B$5,'Категорія витрат'!$A$5,IF(H98='Категорія витрат'!$B$6,'Категорія витрат'!$A$6,IF(H98='Категорія витрат'!$B$7,'Категорія витрат'!$A$7,IF(H98='Категорія витрат'!$B$8,'Категорія витрат'!$A$8,IF(H98='Категорія витрат'!$B$9,'Категорія витрат'!$A$9,IF(H98='Категорія витрат'!$B$10,'Категорія витрат'!$A$10,IF(H98='Категорія витрат'!$B$11,'Категорія витрат'!$A$11,IF(H98='Категорія витрат'!$B$12,'Категорія витрат'!$A$12,IF(H98='Категорія витрат'!$B$13,'Категорія витрат'!$A$13,IF(H98='Категорія витрат'!$B$14,'Категорія витрат'!$A$14,IF(H98='Категорія витрат'!$B$15,'Категорія витрат'!$A$15,IF(H98='Категорія витрат'!$B$16,'Категорія витрат'!$A$16,IF(H98='Категорія витрат'!$B$17,'Категорія витрат'!$A$17,IF(H98='Категорія витрат'!$B$18,'Категорія витрат'!$A$18,IF(H98='Категорія витрат'!$B$19,'Категорія витрат'!$A$19,IF(H98='Категорія витрат'!$B$20,'Категорія витрат'!$A$20,IF(H98='Категорія витрат'!$B$21,'Категорія витрат'!$A$21,IF(H98='Категорія витрат'!$B$22,'Категорія витрат'!$A$22,IF(H98='Категорія витрат'!$B$23,'Категорія витрат'!$A$23,IF(H98='Категорія витрат'!$B$24,'Категорія витрат'!$A$24,IF(H98='Категорія витрат'!$B$25,'Категорія витрат'!$A$25,IF(H98='Категорія витрат'!$B$26,'Категорія витрат'!$A$26,IF(H98='Категорія витрат'!$B$27,'Категорія витрат'!$A$27,IF(H98='Категорія витрат'!$B$28,'Категорія витрат'!$A$28,IF(H98='Категорія витрат'!$B$29,'Категорія витрат'!$A$29,IF(H98='Категорія витрат'!$B$30,'Категорія витрат'!$A$30,IF(H98='Категорія витрат'!$B$31,'Категорія витрат'!$A$31,""))))))))))))))))))))))))))))))</f>
        <v/>
      </c>
      <c r="H98" s="571"/>
      <c r="I98" s="68"/>
      <c r="J98" s="67"/>
      <c r="K98" s="41">
        <f t="shared" si="12"/>
        <v>0</v>
      </c>
      <c r="L98" s="144"/>
      <c r="M98" s="74"/>
      <c r="N98" s="71">
        <f t="shared" si="14"/>
        <v>0</v>
      </c>
      <c r="O98" s="836">
        <f>IF(I98='Категорія витрат'!$G$2,ROUND(N98*0.22,2),IF(I98='Категорія витрат'!$G$4,ROUND(N98*0.22,2),IF(I98='Категорія витрат'!$G$5,ROUND(N98*0.22,2),IF(I98='Категорія витрат'!$G$3,ROUND(N98*0.0841,2),0))))</f>
        <v>0</v>
      </c>
      <c r="P98" s="828">
        <f t="shared" si="15"/>
        <v>0</v>
      </c>
      <c r="Q98" s="75"/>
      <c r="R98" s="75"/>
      <c r="S98" s="75"/>
      <c r="T98" s="75"/>
      <c r="U98" s="75"/>
      <c r="V98" s="75"/>
      <c r="W98" s="75"/>
      <c r="X98" s="75"/>
      <c r="Y98" s="75"/>
      <c r="Z98" s="75"/>
      <c r="AA98" s="75"/>
      <c r="AB98" s="75"/>
      <c r="AC98" s="11">
        <f t="shared" si="16"/>
        <v>0</v>
      </c>
      <c r="AD98" s="11">
        <f t="shared" si="17"/>
        <v>0</v>
      </c>
      <c r="AE98" s="11">
        <f t="shared" si="18"/>
        <v>0</v>
      </c>
      <c r="AF98" s="11">
        <f t="shared" si="19"/>
        <v>0</v>
      </c>
      <c r="AG98" s="11">
        <f t="shared" si="20"/>
        <v>0</v>
      </c>
      <c r="AH98" s="11">
        <f t="shared" si="21"/>
        <v>0</v>
      </c>
      <c r="AI98" s="11">
        <f t="shared" si="22"/>
        <v>0</v>
      </c>
      <c r="AJ98" s="11">
        <f t="shared" si="23"/>
        <v>0</v>
      </c>
      <c r="AK98" s="223"/>
      <c r="AL98" s="223"/>
      <c r="AM98" s="35"/>
    </row>
    <row r="99" spans="1:39">
      <c r="A99" s="20">
        <v>95</v>
      </c>
      <c r="B99" s="20" t="str">
        <f t="shared" si="13"/>
        <v/>
      </c>
      <c r="C99" s="208"/>
      <c r="D99" s="67"/>
      <c r="E99" s="67"/>
      <c r="F99" s="67"/>
      <c r="G99" s="425" t="str">
        <f>IF(H99='Категорія витрат'!$B$2,'Категорія витрат'!$A$2,IF(H99='Категорія витрат'!$B$3,'Категорія витрат'!$A$3,IF(H99='Категорія витрат'!$B$4,'Категорія витрат'!$A$4,IF(H99='Категорія витрат'!$B$5,'Категорія витрат'!$A$5,IF(H99='Категорія витрат'!$B$6,'Категорія витрат'!$A$6,IF(H99='Категорія витрат'!$B$7,'Категорія витрат'!$A$7,IF(H99='Категорія витрат'!$B$8,'Категорія витрат'!$A$8,IF(H99='Категорія витрат'!$B$9,'Категорія витрат'!$A$9,IF(H99='Категорія витрат'!$B$10,'Категорія витрат'!$A$10,IF(H99='Категорія витрат'!$B$11,'Категорія витрат'!$A$11,IF(H99='Категорія витрат'!$B$12,'Категорія витрат'!$A$12,IF(H99='Категорія витрат'!$B$13,'Категорія витрат'!$A$13,IF(H99='Категорія витрат'!$B$14,'Категорія витрат'!$A$14,IF(H99='Категорія витрат'!$B$15,'Категорія витрат'!$A$15,IF(H99='Категорія витрат'!$B$16,'Категорія витрат'!$A$16,IF(H99='Категорія витрат'!$B$17,'Категорія витрат'!$A$17,IF(H99='Категорія витрат'!$B$18,'Категорія витрат'!$A$18,IF(H99='Категорія витрат'!$B$19,'Категорія витрат'!$A$19,IF(H99='Категорія витрат'!$B$20,'Категорія витрат'!$A$20,IF(H99='Категорія витрат'!$B$21,'Категорія витрат'!$A$21,IF(H99='Категорія витрат'!$B$22,'Категорія витрат'!$A$22,IF(H99='Категорія витрат'!$B$23,'Категорія витрат'!$A$23,IF(H99='Категорія витрат'!$B$24,'Категорія витрат'!$A$24,IF(H99='Категорія витрат'!$B$25,'Категорія витрат'!$A$25,IF(H99='Категорія витрат'!$B$26,'Категорія витрат'!$A$26,IF(H99='Категорія витрат'!$B$27,'Категорія витрат'!$A$27,IF(H99='Категорія витрат'!$B$28,'Категорія витрат'!$A$28,IF(H99='Категорія витрат'!$B$29,'Категорія витрат'!$A$29,IF(H99='Категорія витрат'!$B$30,'Категорія витрат'!$A$30,IF(H99='Категорія витрат'!$B$31,'Категорія витрат'!$A$31,""))))))))))))))))))))))))))))))</f>
        <v/>
      </c>
      <c r="H99" s="571"/>
      <c r="I99" s="68"/>
      <c r="J99" s="67"/>
      <c r="K99" s="41">
        <f t="shared" si="12"/>
        <v>0</v>
      </c>
      <c r="L99" s="144"/>
      <c r="M99" s="74"/>
      <c r="N99" s="71">
        <f t="shared" si="14"/>
        <v>0</v>
      </c>
      <c r="O99" s="836">
        <f>IF(I99='Категорія витрат'!$G$2,ROUND(N99*0.22,2),IF(I99='Категорія витрат'!$G$4,ROUND(N99*0.22,2),IF(I99='Категорія витрат'!$G$5,ROUND(N99*0.22,2),IF(I99='Категорія витрат'!$G$3,ROUND(N99*0.0841,2),0))))</f>
        <v>0</v>
      </c>
      <c r="P99" s="828">
        <f t="shared" si="15"/>
        <v>0</v>
      </c>
      <c r="Q99" s="75"/>
      <c r="R99" s="75"/>
      <c r="S99" s="75"/>
      <c r="T99" s="75"/>
      <c r="U99" s="75"/>
      <c r="V99" s="75"/>
      <c r="W99" s="75"/>
      <c r="X99" s="75"/>
      <c r="Y99" s="75"/>
      <c r="Z99" s="75"/>
      <c r="AA99" s="75"/>
      <c r="AB99" s="75"/>
      <c r="AC99" s="11">
        <f t="shared" si="16"/>
        <v>0</v>
      </c>
      <c r="AD99" s="11">
        <f t="shared" si="17"/>
        <v>0</v>
      </c>
      <c r="AE99" s="11">
        <f t="shared" si="18"/>
        <v>0</v>
      </c>
      <c r="AF99" s="11">
        <f t="shared" si="19"/>
        <v>0</v>
      </c>
      <c r="AG99" s="11">
        <f t="shared" si="20"/>
        <v>0</v>
      </c>
      <c r="AH99" s="11">
        <f t="shared" si="21"/>
        <v>0</v>
      </c>
      <c r="AI99" s="11">
        <f t="shared" si="22"/>
        <v>0</v>
      </c>
      <c r="AJ99" s="11">
        <f t="shared" si="23"/>
        <v>0</v>
      </c>
      <c r="AK99" s="223"/>
      <c r="AL99" s="223"/>
      <c r="AM99" s="35"/>
    </row>
    <row r="100" spans="1:39">
      <c r="A100" s="20">
        <v>96</v>
      </c>
      <c r="B100" s="20" t="str">
        <f t="shared" si="13"/>
        <v/>
      </c>
      <c r="C100" s="208"/>
      <c r="D100" s="67"/>
      <c r="E100" s="67"/>
      <c r="F100" s="67"/>
      <c r="G100" s="425" t="str">
        <f>IF(H100='Категорія витрат'!$B$2,'Категорія витрат'!$A$2,IF(H100='Категорія витрат'!$B$3,'Категорія витрат'!$A$3,IF(H100='Категорія витрат'!$B$4,'Категорія витрат'!$A$4,IF(H100='Категорія витрат'!$B$5,'Категорія витрат'!$A$5,IF(H100='Категорія витрат'!$B$6,'Категорія витрат'!$A$6,IF(H100='Категорія витрат'!$B$7,'Категорія витрат'!$A$7,IF(H100='Категорія витрат'!$B$8,'Категорія витрат'!$A$8,IF(H100='Категорія витрат'!$B$9,'Категорія витрат'!$A$9,IF(H100='Категорія витрат'!$B$10,'Категорія витрат'!$A$10,IF(H100='Категорія витрат'!$B$11,'Категорія витрат'!$A$11,IF(H100='Категорія витрат'!$B$12,'Категорія витрат'!$A$12,IF(H100='Категорія витрат'!$B$13,'Категорія витрат'!$A$13,IF(H100='Категорія витрат'!$B$14,'Категорія витрат'!$A$14,IF(H100='Категорія витрат'!$B$15,'Категорія витрат'!$A$15,IF(H100='Категорія витрат'!$B$16,'Категорія витрат'!$A$16,IF(H100='Категорія витрат'!$B$17,'Категорія витрат'!$A$17,IF(H100='Категорія витрат'!$B$18,'Категорія витрат'!$A$18,IF(H100='Категорія витрат'!$B$19,'Категорія витрат'!$A$19,IF(H100='Категорія витрат'!$B$20,'Категорія витрат'!$A$20,IF(H100='Категорія витрат'!$B$21,'Категорія витрат'!$A$21,IF(H100='Категорія витрат'!$B$22,'Категорія витрат'!$A$22,IF(H100='Категорія витрат'!$B$23,'Категорія витрат'!$A$23,IF(H100='Категорія витрат'!$B$24,'Категорія витрат'!$A$24,IF(H100='Категорія витрат'!$B$25,'Категорія витрат'!$A$25,IF(H100='Категорія витрат'!$B$26,'Категорія витрат'!$A$26,IF(H100='Категорія витрат'!$B$27,'Категорія витрат'!$A$27,IF(H100='Категорія витрат'!$B$28,'Категорія витрат'!$A$28,IF(H100='Категорія витрат'!$B$29,'Категорія витрат'!$A$29,IF(H100='Категорія витрат'!$B$30,'Категорія витрат'!$A$30,IF(H100='Категорія витрат'!$B$31,'Категорія витрат'!$A$31,""))))))))))))))))))))))))))))))</f>
        <v/>
      </c>
      <c r="H100" s="571"/>
      <c r="I100" s="68"/>
      <c r="J100" s="67"/>
      <c r="K100" s="41">
        <f t="shared" si="12"/>
        <v>0</v>
      </c>
      <c r="L100" s="144"/>
      <c r="M100" s="74"/>
      <c r="N100" s="71">
        <f t="shared" si="14"/>
        <v>0</v>
      </c>
      <c r="O100" s="836">
        <f>IF(I100='Категорія витрат'!$G$2,ROUND(N100*0.22,2),IF(I100='Категорія витрат'!$G$4,ROUND(N100*0.22,2),IF(I100='Категорія витрат'!$G$5,ROUND(N100*0.22,2),IF(I100='Категорія витрат'!$G$3,ROUND(N100*0.0841,2),0))))</f>
        <v>0</v>
      </c>
      <c r="P100" s="828">
        <f t="shared" si="15"/>
        <v>0</v>
      </c>
      <c r="Q100" s="75"/>
      <c r="R100" s="75"/>
      <c r="S100" s="75"/>
      <c r="T100" s="75"/>
      <c r="U100" s="75"/>
      <c r="V100" s="75"/>
      <c r="W100" s="75"/>
      <c r="X100" s="75"/>
      <c r="Y100" s="75"/>
      <c r="Z100" s="75"/>
      <c r="AA100" s="75"/>
      <c r="AB100" s="75"/>
      <c r="AC100" s="11">
        <f t="shared" si="16"/>
        <v>0</v>
      </c>
      <c r="AD100" s="11">
        <f t="shared" si="17"/>
        <v>0</v>
      </c>
      <c r="AE100" s="11">
        <f t="shared" si="18"/>
        <v>0</v>
      </c>
      <c r="AF100" s="11">
        <f t="shared" si="19"/>
        <v>0</v>
      </c>
      <c r="AG100" s="11">
        <f t="shared" si="20"/>
        <v>0</v>
      </c>
      <c r="AH100" s="11">
        <f t="shared" si="21"/>
        <v>0</v>
      </c>
      <c r="AI100" s="11">
        <f t="shared" si="22"/>
        <v>0</v>
      </c>
      <c r="AJ100" s="11">
        <f t="shared" si="23"/>
        <v>0</v>
      </c>
      <c r="AK100" s="223"/>
      <c r="AL100" s="223"/>
      <c r="AM100" s="35"/>
    </row>
    <row r="101" spans="1:39">
      <c r="A101" s="20">
        <v>97</v>
      </c>
      <c r="B101" s="20" t="str">
        <f t="shared" si="13"/>
        <v/>
      </c>
      <c r="C101" s="208"/>
      <c r="D101" s="67"/>
      <c r="E101" s="67"/>
      <c r="F101" s="67"/>
      <c r="G101" s="425" t="str">
        <f>IF(H101='Категорія витрат'!$B$2,'Категорія витрат'!$A$2,IF(H101='Категорія витрат'!$B$3,'Категорія витрат'!$A$3,IF(H101='Категорія витрат'!$B$4,'Категорія витрат'!$A$4,IF(H101='Категорія витрат'!$B$5,'Категорія витрат'!$A$5,IF(H101='Категорія витрат'!$B$6,'Категорія витрат'!$A$6,IF(H101='Категорія витрат'!$B$7,'Категорія витрат'!$A$7,IF(H101='Категорія витрат'!$B$8,'Категорія витрат'!$A$8,IF(H101='Категорія витрат'!$B$9,'Категорія витрат'!$A$9,IF(H101='Категорія витрат'!$B$10,'Категорія витрат'!$A$10,IF(H101='Категорія витрат'!$B$11,'Категорія витрат'!$A$11,IF(H101='Категорія витрат'!$B$12,'Категорія витрат'!$A$12,IF(H101='Категорія витрат'!$B$13,'Категорія витрат'!$A$13,IF(H101='Категорія витрат'!$B$14,'Категорія витрат'!$A$14,IF(H101='Категорія витрат'!$B$15,'Категорія витрат'!$A$15,IF(H101='Категорія витрат'!$B$16,'Категорія витрат'!$A$16,IF(H101='Категорія витрат'!$B$17,'Категорія витрат'!$A$17,IF(H101='Категорія витрат'!$B$18,'Категорія витрат'!$A$18,IF(H101='Категорія витрат'!$B$19,'Категорія витрат'!$A$19,IF(H101='Категорія витрат'!$B$20,'Категорія витрат'!$A$20,IF(H101='Категорія витрат'!$B$21,'Категорія витрат'!$A$21,IF(H101='Категорія витрат'!$B$22,'Категорія витрат'!$A$22,IF(H101='Категорія витрат'!$B$23,'Категорія витрат'!$A$23,IF(H101='Категорія витрат'!$B$24,'Категорія витрат'!$A$24,IF(H101='Категорія витрат'!$B$25,'Категорія витрат'!$A$25,IF(H101='Категорія витрат'!$B$26,'Категорія витрат'!$A$26,IF(H101='Категорія витрат'!$B$27,'Категорія витрат'!$A$27,IF(H101='Категорія витрат'!$B$28,'Категорія витрат'!$A$28,IF(H101='Категорія витрат'!$B$29,'Категорія витрат'!$A$29,IF(H101='Категорія витрат'!$B$30,'Категорія витрат'!$A$30,IF(H101='Категорія витрат'!$B$31,'Категорія витрат'!$A$31,""))))))))))))))))))))))))))))))</f>
        <v/>
      </c>
      <c r="H101" s="571"/>
      <c r="I101" s="68"/>
      <c r="J101" s="67"/>
      <c r="K101" s="41">
        <f t="shared" si="12"/>
        <v>0</v>
      </c>
      <c r="L101" s="144"/>
      <c r="M101" s="74"/>
      <c r="N101" s="71">
        <f t="shared" si="14"/>
        <v>0</v>
      </c>
      <c r="O101" s="836">
        <f>IF(I101='Категорія витрат'!$G$2,ROUND(N101*0.22,2),IF(I101='Категорія витрат'!$G$4,ROUND(N101*0.22,2),IF(I101='Категорія витрат'!$G$5,ROUND(N101*0.22,2),IF(I101='Категорія витрат'!$G$3,ROUND(N101*0.0841,2),0))))</f>
        <v>0</v>
      </c>
      <c r="P101" s="828">
        <f t="shared" si="15"/>
        <v>0</v>
      </c>
      <c r="Q101" s="75"/>
      <c r="R101" s="75"/>
      <c r="S101" s="75"/>
      <c r="T101" s="75"/>
      <c r="U101" s="75"/>
      <c r="V101" s="75"/>
      <c r="W101" s="75"/>
      <c r="X101" s="75"/>
      <c r="Y101" s="75"/>
      <c r="Z101" s="75"/>
      <c r="AA101" s="75"/>
      <c r="AB101" s="75"/>
      <c r="AC101" s="11">
        <f t="shared" si="16"/>
        <v>0</v>
      </c>
      <c r="AD101" s="11">
        <f t="shared" si="17"/>
        <v>0</v>
      </c>
      <c r="AE101" s="11">
        <f t="shared" si="18"/>
        <v>0</v>
      </c>
      <c r="AF101" s="11">
        <f t="shared" si="19"/>
        <v>0</v>
      </c>
      <c r="AG101" s="11">
        <f t="shared" si="20"/>
        <v>0</v>
      </c>
      <c r="AH101" s="11">
        <f t="shared" si="21"/>
        <v>0</v>
      </c>
      <c r="AI101" s="11">
        <f t="shared" si="22"/>
        <v>0</v>
      </c>
      <c r="AJ101" s="11">
        <f t="shared" si="23"/>
        <v>0</v>
      </c>
      <c r="AK101" s="223"/>
      <c r="AL101" s="223"/>
      <c r="AM101" s="35"/>
    </row>
    <row r="102" spans="1:39">
      <c r="A102" s="20">
        <v>98</v>
      </c>
      <c r="B102" s="20" t="str">
        <f t="shared" si="13"/>
        <v/>
      </c>
      <c r="C102" s="208"/>
      <c r="D102" s="67"/>
      <c r="E102" s="67"/>
      <c r="F102" s="67"/>
      <c r="G102" s="425" t="str">
        <f>IF(H102='Категорія витрат'!$B$2,'Категорія витрат'!$A$2,IF(H102='Категорія витрат'!$B$3,'Категорія витрат'!$A$3,IF(H102='Категорія витрат'!$B$4,'Категорія витрат'!$A$4,IF(H102='Категорія витрат'!$B$5,'Категорія витрат'!$A$5,IF(H102='Категорія витрат'!$B$6,'Категорія витрат'!$A$6,IF(H102='Категорія витрат'!$B$7,'Категорія витрат'!$A$7,IF(H102='Категорія витрат'!$B$8,'Категорія витрат'!$A$8,IF(H102='Категорія витрат'!$B$9,'Категорія витрат'!$A$9,IF(H102='Категорія витрат'!$B$10,'Категорія витрат'!$A$10,IF(H102='Категорія витрат'!$B$11,'Категорія витрат'!$A$11,IF(H102='Категорія витрат'!$B$12,'Категорія витрат'!$A$12,IF(H102='Категорія витрат'!$B$13,'Категорія витрат'!$A$13,IF(H102='Категорія витрат'!$B$14,'Категорія витрат'!$A$14,IF(H102='Категорія витрат'!$B$15,'Категорія витрат'!$A$15,IF(H102='Категорія витрат'!$B$16,'Категорія витрат'!$A$16,IF(H102='Категорія витрат'!$B$17,'Категорія витрат'!$A$17,IF(H102='Категорія витрат'!$B$18,'Категорія витрат'!$A$18,IF(H102='Категорія витрат'!$B$19,'Категорія витрат'!$A$19,IF(H102='Категорія витрат'!$B$20,'Категорія витрат'!$A$20,IF(H102='Категорія витрат'!$B$21,'Категорія витрат'!$A$21,IF(H102='Категорія витрат'!$B$22,'Категорія витрат'!$A$22,IF(H102='Категорія витрат'!$B$23,'Категорія витрат'!$A$23,IF(H102='Категорія витрат'!$B$24,'Категорія витрат'!$A$24,IF(H102='Категорія витрат'!$B$25,'Категорія витрат'!$A$25,IF(H102='Категорія витрат'!$B$26,'Категорія витрат'!$A$26,IF(H102='Категорія витрат'!$B$27,'Категорія витрат'!$A$27,IF(H102='Категорія витрат'!$B$28,'Категорія витрат'!$A$28,IF(H102='Категорія витрат'!$B$29,'Категорія витрат'!$A$29,IF(H102='Категорія витрат'!$B$30,'Категорія витрат'!$A$30,IF(H102='Категорія витрат'!$B$31,'Категорія витрат'!$A$31,""))))))))))))))))))))))))))))))</f>
        <v/>
      </c>
      <c r="H102" s="571"/>
      <c r="I102" s="68"/>
      <c r="J102" s="67"/>
      <c r="K102" s="41">
        <f t="shared" si="12"/>
        <v>0</v>
      </c>
      <c r="L102" s="144"/>
      <c r="M102" s="74"/>
      <c r="N102" s="71">
        <f t="shared" si="14"/>
        <v>0</v>
      </c>
      <c r="O102" s="836">
        <f>IF(I102='Категорія витрат'!$G$2,ROUND(N102*0.22,2),IF(I102='Категорія витрат'!$G$4,ROUND(N102*0.22,2),IF(I102='Категорія витрат'!$G$5,ROUND(N102*0.22,2),IF(I102='Категорія витрат'!$G$3,ROUND(N102*0.0841,2),0))))</f>
        <v>0</v>
      </c>
      <c r="P102" s="828">
        <f t="shared" si="15"/>
        <v>0</v>
      </c>
      <c r="Q102" s="75"/>
      <c r="R102" s="75"/>
      <c r="S102" s="75"/>
      <c r="T102" s="75"/>
      <c r="U102" s="75"/>
      <c r="V102" s="75"/>
      <c r="W102" s="75"/>
      <c r="X102" s="75"/>
      <c r="Y102" s="75"/>
      <c r="Z102" s="75"/>
      <c r="AA102" s="75"/>
      <c r="AB102" s="75"/>
      <c r="AC102" s="11">
        <f t="shared" si="16"/>
        <v>0</v>
      </c>
      <c r="AD102" s="11">
        <f t="shared" si="17"/>
        <v>0</v>
      </c>
      <c r="AE102" s="11">
        <f t="shared" si="18"/>
        <v>0</v>
      </c>
      <c r="AF102" s="11">
        <f t="shared" si="19"/>
        <v>0</v>
      </c>
      <c r="AG102" s="11">
        <f t="shared" si="20"/>
        <v>0</v>
      </c>
      <c r="AH102" s="11">
        <f t="shared" si="21"/>
        <v>0</v>
      </c>
      <c r="AI102" s="11">
        <f t="shared" si="22"/>
        <v>0</v>
      </c>
      <c r="AJ102" s="11">
        <f t="shared" si="23"/>
        <v>0</v>
      </c>
      <c r="AK102" s="223"/>
      <c r="AL102" s="223"/>
      <c r="AM102" s="35"/>
    </row>
    <row r="103" spans="1:39">
      <c r="A103" s="20">
        <v>99</v>
      </c>
      <c r="B103" s="20" t="str">
        <f t="shared" si="13"/>
        <v/>
      </c>
      <c r="C103" s="208"/>
      <c r="D103" s="67"/>
      <c r="E103" s="67"/>
      <c r="F103" s="67"/>
      <c r="G103" s="425" t="str">
        <f>IF(H103='Категорія витрат'!$B$2,'Категорія витрат'!$A$2,IF(H103='Категорія витрат'!$B$3,'Категорія витрат'!$A$3,IF(H103='Категорія витрат'!$B$4,'Категорія витрат'!$A$4,IF(H103='Категорія витрат'!$B$5,'Категорія витрат'!$A$5,IF(H103='Категорія витрат'!$B$6,'Категорія витрат'!$A$6,IF(H103='Категорія витрат'!$B$7,'Категорія витрат'!$A$7,IF(H103='Категорія витрат'!$B$8,'Категорія витрат'!$A$8,IF(H103='Категорія витрат'!$B$9,'Категорія витрат'!$A$9,IF(H103='Категорія витрат'!$B$10,'Категорія витрат'!$A$10,IF(H103='Категорія витрат'!$B$11,'Категорія витрат'!$A$11,IF(H103='Категорія витрат'!$B$12,'Категорія витрат'!$A$12,IF(H103='Категорія витрат'!$B$13,'Категорія витрат'!$A$13,IF(H103='Категорія витрат'!$B$14,'Категорія витрат'!$A$14,IF(H103='Категорія витрат'!$B$15,'Категорія витрат'!$A$15,IF(H103='Категорія витрат'!$B$16,'Категорія витрат'!$A$16,IF(H103='Категорія витрат'!$B$17,'Категорія витрат'!$A$17,IF(H103='Категорія витрат'!$B$18,'Категорія витрат'!$A$18,IF(H103='Категорія витрат'!$B$19,'Категорія витрат'!$A$19,IF(H103='Категорія витрат'!$B$20,'Категорія витрат'!$A$20,IF(H103='Категорія витрат'!$B$21,'Категорія витрат'!$A$21,IF(H103='Категорія витрат'!$B$22,'Категорія витрат'!$A$22,IF(H103='Категорія витрат'!$B$23,'Категорія витрат'!$A$23,IF(H103='Категорія витрат'!$B$24,'Категорія витрат'!$A$24,IF(H103='Категорія витрат'!$B$25,'Категорія витрат'!$A$25,IF(H103='Категорія витрат'!$B$26,'Категорія витрат'!$A$26,IF(H103='Категорія витрат'!$B$27,'Категорія витрат'!$A$27,IF(H103='Категорія витрат'!$B$28,'Категорія витрат'!$A$28,IF(H103='Категорія витрат'!$B$29,'Категорія витрат'!$A$29,IF(H103='Категорія витрат'!$B$30,'Категорія витрат'!$A$30,IF(H103='Категорія витрат'!$B$31,'Категорія витрат'!$A$31,""))))))))))))))))))))))))))))))</f>
        <v/>
      </c>
      <c r="H103" s="571"/>
      <c r="I103" s="68"/>
      <c r="J103" s="67"/>
      <c r="K103" s="41">
        <f t="shared" si="12"/>
        <v>0</v>
      </c>
      <c r="L103" s="144"/>
      <c r="M103" s="74"/>
      <c r="N103" s="71">
        <f t="shared" si="14"/>
        <v>0</v>
      </c>
      <c r="O103" s="836">
        <f>IF(I103='Категорія витрат'!$G$2,ROUND(N103*0.22,2),IF(I103='Категорія витрат'!$G$4,ROUND(N103*0.22,2),IF(I103='Категорія витрат'!$G$5,ROUND(N103*0.22,2),IF(I103='Категорія витрат'!$G$3,ROUND(N103*0.0841,2),0))))</f>
        <v>0</v>
      </c>
      <c r="P103" s="828">
        <f t="shared" si="15"/>
        <v>0</v>
      </c>
      <c r="Q103" s="75"/>
      <c r="R103" s="75"/>
      <c r="S103" s="75"/>
      <c r="T103" s="75"/>
      <c r="U103" s="75"/>
      <c r="V103" s="75"/>
      <c r="W103" s="75"/>
      <c r="X103" s="75"/>
      <c r="Y103" s="75"/>
      <c r="Z103" s="75"/>
      <c r="AA103" s="75"/>
      <c r="AB103" s="75"/>
      <c r="AC103" s="11">
        <f t="shared" si="16"/>
        <v>0</v>
      </c>
      <c r="AD103" s="11">
        <f t="shared" si="17"/>
        <v>0</v>
      </c>
      <c r="AE103" s="11">
        <f t="shared" si="18"/>
        <v>0</v>
      </c>
      <c r="AF103" s="11">
        <f t="shared" si="19"/>
        <v>0</v>
      </c>
      <c r="AG103" s="11">
        <f t="shared" si="20"/>
        <v>0</v>
      </c>
      <c r="AH103" s="11">
        <f t="shared" si="21"/>
        <v>0</v>
      </c>
      <c r="AI103" s="11">
        <f t="shared" si="22"/>
        <v>0</v>
      </c>
      <c r="AJ103" s="11">
        <f t="shared" si="23"/>
        <v>0</v>
      </c>
      <c r="AK103" s="223"/>
      <c r="AL103" s="223"/>
      <c r="AM103" s="35"/>
    </row>
    <row r="104" spans="1:39">
      <c r="A104" s="20">
        <v>100</v>
      </c>
      <c r="B104" s="20" t="str">
        <f t="shared" si="13"/>
        <v/>
      </c>
      <c r="C104" s="208"/>
      <c r="D104" s="67"/>
      <c r="E104" s="67"/>
      <c r="F104" s="67"/>
      <c r="G104" s="425" t="str">
        <f>IF(H104='Категорія витрат'!$B$2,'Категорія витрат'!$A$2,IF(H104='Категорія витрат'!$B$3,'Категорія витрат'!$A$3,IF(H104='Категорія витрат'!$B$4,'Категорія витрат'!$A$4,IF(H104='Категорія витрат'!$B$5,'Категорія витрат'!$A$5,IF(H104='Категорія витрат'!$B$6,'Категорія витрат'!$A$6,IF(H104='Категорія витрат'!$B$7,'Категорія витрат'!$A$7,IF(H104='Категорія витрат'!$B$8,'Категорія витрат'!$A$8,IF(H104='Категорія витрат'!$B$9,'Категорія витрат'!$A$9,IF(H104='Категорія витрат'!$B$10,'Категорія витрат'!$A$10,IF(H104='Категорія витрат'!$B$11,'Категорія витрат'!$A$11,IF(H104='Категорія витрат'!$B$12,'Категорія витрат'!$A$12,IF(H104='Категорія витрат'!$B$13,'Категорія витрат'!$A$13,IF(H104='Категорія витрат'!$B$14,'Категорія витрат'!$A$14,IF(H104='Категорія витрат'!$B$15,'Категорія витрат'!$A$15,IF(H104='Категорія витрат'!$B$16,'Категорія витрат'!$A$16,IF(H104='Категорія витрат'!$B$17,'Категорія витрат'!$A$17,IF(H104='Категорія витрат'!$B$18,'Категорія витрат'!$A$18,IF(H104='Категорія витрат'!$B$19,'Категорія витрат'!$A$19,IF(H104='Категорія витрат'!$B$20,'Категорія витрат'!$A$20,IF(H104='Категорія витрат'!$B$21,'Категорія витрат'!$A$21,IF(H104='Категорія витрат'!$B$22,'Категорія витрат'!$A$22,IF(H104='Категорія витрат'!$B$23,'Категорія витрат'!$A$23,IF(H104='Категорія витрат'!$B$24,'Категорія витрат'!$A$24,IF(H104='Категорія витрат'!$B$25,'Категорія витрат'!$A$25,IF(H104='Категорія витрат'!$B$26,'Категорія витрат'!$A$26,IF(H104='Категорія витрат'!$B$27,'Категорія витрат'!$A$27,IF(H104='Категорія витрат'!$B$28,'Категорія витрат'!$A$28,IF(H104='Категорія витрат'!$B$29,'Категорія витрат'!$A$29,IF(H104='Категорія витрат'!$B$30,'Категорія витрат'!$A$30,IF(H104='Категорія витрат'!$B$31,'Категорія витрат'!$A$31,""))))))))))))))))))))))))))))))</f>
        <v/>
      </c>
      <c r="H104" s="571"/>
      <c r="I104" s="68"/>
      <c r="J104" s="67"/>
      <c r="K104" s="41">
        <f t="shared" si="12"/>
        <v>0</v>
      </c>
      <c r="L104" s="144"/>
      <c r="M104" s="74"/>
      <c r="N104" s="71">
        <f t="shared" si="14"/>
        <v>0</v>
      </c>
      <c r="O104" s="836">
        <f>IF(I104='Категорія витрат'!$G$2,ROUND(N104*0.22,2),IF(I104='Категорія витрат'!$G$4,ROUND(N104*0.22,2),IF(I104='Категорія витрат'!$G$5,ROUND(N104*0.22,2),IF(I104='Категорія витрат'!$G$3,ROUND(N104*0.0841,2),0))))</f>
        <v>0</v>
      </c>
      <c r="P104" s="828">
        <f t="shared" si="15"/>
        <v>0</v>
      </c>
      <c r="Q104" s="75"/>
      <c r="R104" s="75"/>
      <c r="S104" s="75"/>
      <c r="T104" s="75"/>
      <c r="U104" s="75"/>
      <c r="V104" s="75"/>
      <c r="W104" s="75"/>
      <c r="X104" s="75"/>
      <c r="Y104" s="75"/>
      <c r="Z104" s="75"/>
      <c r="AA104" s="75"/>
      <c r="AB104" s="75"/>
      <c r="AC104" s="11">
        <f t="shared" si="16"/>
        <v>0</v>
      </c>
      <c r="AD104" s="11">
        <f t="shared" si="17"/>
        <v>0</v>
      </c>
      <c r="AE104" s="11">
        <f t="shared" si="18"/>
        <v>0</v>
      </c>
      <c r="AF104" s="11">
        <f t="shared" si="19"/>
        <v>0</v>
      </c>
      <c r="AG104" s="11">
        <f t="shared" si="20"/>
        <v>0</v>
      </c>
      <c r="AH104" s="11">
        <f t="shared" si="21"/>
        <v>0</v>
      </c>
      <c r="AI104" s="11">
        <f t="shared" si="22"/>
        <v>0</v>
      </c>
      <c r="AJ104" s="11">
        <f t="shared" si="23"/>
        <v>0</v>
      </c>
      <c r="AK104" s="223"/>
      <c r="AL104" s="223"/>
      <c r="AM104" s="35"/>
    </row>
    <row r="105" spans="1:39">
      <c r="A105" s="20">
        <v>101</v>
      </c>
      <c r="B105" s="20" t="str">
        <f t="shared" si="13"/>
        <v/>
      </c>
      <c r="C105" s="208"/>
      <c r="D105" s="67"/>
      <c r="E105" s="67"/>
      <c r="F105" s="67"/>
      <c r="G105" s="425" t="str">
        <f>IF(H105='Категорія витрат'!$B$2,'Категорія витрат'!$A$2,IF(H105='Категорія витрат'!$B$3,'Категорія витрат'!$A$3,IF(H105='Категорія витрат'!$B$4,'Категорія витрат'!$A$4,IF(H105='Категорія витрат'!$B$5,'Категорія витрат'!$A$5,IF(H105='Категорія витрат'!$B$6,'Категорія витрат'!$A$6,IF(H105='Категорія витрат'!$B$7,'Категорія витрат'!$A$7,IF(H105='Категорія витрат'!$B$8,'Категорія витрат'!$A$8,IF(H105='Категорія витрат'!$B$9,'Категорія витрат'!$A$9,IF(H105='Категорія витрат'!$B$10,'Категорія витрат'!$A$10,IF(H105='Категорія витрат'!$B$11,'Категорія витрат'!$A$11,IF(H105='Категорія витрат'!$B$12,'Категорія витрат'!$A$12,IF(H105='Категорія витрат'!$B$13,'Категорія витрат'!$A$13,IF(H105='Категорія витрат'!$B$14,'Категорія витрат'!$A$14,IF(H105='Категорія витрат'!$B$15,'Категорія витрат'!$A$15,IF(H105='Категорія витрат'!$B$16,'Категорія витрат'!$A$16,IF(H105='Категорія витрат'!$B$17,'Категорія витрат'!$A$17,IF(H105='Категорія витрат'!$B$18,'Категорія витрат'!$A$18,IF(H105='Категорія витрат'!$B$19,'Категорія витрат'!$A$19,IF(H105='Категорія витрат'!$B$20,'Категорія витрат'!$A$20,IF(H105='Категорія витрат'!$B$21,'Категорія витрат'!$A$21,IF(H105='Категорія витрат'!$B$22,'Категорія витрат'!$A$22,IF(H105='Категорія витрат'!$B$23,'Категорія витрат'!$A$23,IF(H105='Категорія витрат'!$B$24,'Категорія витрат'!$A$24,IF(H105='Категорія витрат'!$B$25,'Категорія витрат'!$A$25,IF(H105='Категорія витрат'!$B$26,'Категорія витрат'!$A$26,IF(H105='Категорія витрат'!$B$27,'Категорія витрат'!$A$27,IF(H105='Категорія витрат'!$B$28,'Категорія витрат'!$A$28,IF(H105='Категорія витрат'!$B$29,'Категорія витрат'!$A$29,IF(H105='Категорія витрат'!$B$30,'Категорія витрат'!$A$30,IF(H105='Категорія витрат'!$B$31,'Категорія витрат'!$A$31,""))))))))))))))))))))))))))))))</f>
        <v/>
      </c>
      <c r="H105" s="571"/>
      <c r="I105" s="68"/>
      <c r="J105" s="67"/>
      <c r="K105" s="41">
        <f t="shared" si="12"/>
        <v>0</v>
      </c>
      <c r="L105" s="144"/>
      <c r="M105" s="74"/>
      <c r="N105" s="71">
        <f t="shared" si="14"/>
        <v>0</v>
      </c>
      <c r="O105" s="836">
        <f>IF(I105='Категорія витрат'!$G$2,ROUND(N105*0.22,2),IF(I105='Категорія витрат'!$G$4,ROUND(N105*0.22,2),IF(I105='Категорія витрат'!$G$5,ROUND(N105*0.22,2),IF(I105='Категорія витрат'!$G$3,ROUND(N105*0.0841,2),0))))</f>
        <v>0</v>
      </c>
      <c r="P105" s="828">
        <f t="shared" si="15"/>
        <v>0</v>
      </c>
      <c r="Q105" s="75"/>
      <c r="R105" s="75"/>
      <c r="S105" s="75"/>
      <c r="T105" s="75"/>
      <c r="U105" s="75"/>
      <c r="V105" s="75"/>
      <c r="W105" s="75"/>
      <c r="X105" s="75"/>
      <c r="Y105" s="75"/>
      <c r="Z105" s="75"/>
      <c r="AA105" s="75"/>
      <c r="AB105" s="75"/>
      <c r="AC105" s="11">
        <f t="shared" si="16"/>
        <v>0</v>
      </c>
      <c r="AD105" s="11">
        <f t="shared" si="17"/>
        <v>0</v>
      </c>
      <c r="AE105" s="11">
        <f t="shared" si="18"/>
        <v>0</v>
      </c>
      <c r="AF105" s="11">
        <f t="shared" si="19"/>
        <v>0</v>
      </c>
      <c r="AG105" s="11">
        <f t="shared" si="20"/>
        <v>0</v>
      </c>
      <c r="AH105" s="11">
        <f t="shared" si="21"/>
        <v>0</v>
      </c>
      <c r="AI105" s="11">
        <f t="shared" si="22"/>
        <v>0</v>
      </c>
      <c r="AJ105" s="11">
        <f t="shared" si="23"/>
        <v>0</v>
      </c>
      <c r="AK105" s="223"/>
      <c r="AL105" s="223"/>
      <c r="AM105" s="35"/>
    </row>
    <row r="106" spans="1:39">
      <c r="A106" s="20">
        <v>102</v>
      </c>
      <c r="B106" s="20" t="str">
        <f t="shared" si="13"/>
        <v/>
      </c>
      <c r="C106" s="208"/>
      <c r="D106" s="67"/>
      <c r="E106" s="67"/>
      <c r="F106" s="67"/>
      <c r="G106" s="425" t="str">
        <f>IF(H106='Категорія витрат'!$B$2,'Категорія витрат'!$A$2,IF(H106='Категорія витрат'!$B$3,'Категорія витрат'!$A$3,IF(H106='Категорія витрат'!$B$4,'Категорія витрат'!$A$4,IF(H106='Категорія витрат'!$B$5,'Категорія витрат'!$A$5,IF(H106='Категорія витрат'!$B$6,'Категорія витрат'!$A$6,IF(H106='Категорія витрат'!$B$7,'Категорія витрат'!$A$7,IF(H106='Категорія витрат'!$B$8,'Категорія витрат'!$A$8,IF(H106='Категорія витрат'!$B$9,'Категорія витрат'!$A$9,IF(H106='Категорія витрат'!$B$10,'Категорія витрат'!$A$10,IF(H106='Категорія витрат'!$B$11,'Категорія витрат'!$A$11,IF(H106='Категорія витрат'!$B$12,'Категорія витрат'!$A$12,IF(H106='Категорія витрат'!$B$13,'Категорія витрат'!$A$13,IF(H106='Категорія витрат'!$B$14,'Категорія витрат'!$A$14,IF(H106='Категорія витрат'!$B$15,'Категорія витрат'!$A$15,IF(H106='Категорія витрат'!$B$16,'Категорія витрат'!$A$16,IF(H106='Категорія витрат'!$B$17,'Категорія витрат'!$A$17,IF(H106='Категорія витрат'!$B$18,'Категорія витрат'!$A$18,IF(H106='Категорія витрат'!$B$19,'Категорія витрат'!$A$19,IF(H106='Категорія витрат'!$B$20,'Категорія витрат'!$A$20,IF(H106='Категорія витрат'!$B$21,'Категорія витрат'!$A$21,IF(H106='Категорія витрат'!$B$22,'Категорія витрат'!$A$22,IF(H106='Категорія витрат'!$B$23,'Категорія витрат'!$A$23,IF(H106='Категорія витрат'!$B$24,'Категорія витрат'!$A$24,IF(H106='Категорія витрат'!$B$25,'Категорія витрат'!$A$25,IF(H106='Категорія витрат'!$B$26,'Категорія витрат'!$A$26,IF(H106='Категорія витрат'!$B$27,'Категорія витрат'!$A$27,IF(H106='Категорія витрат'!$B$28,'Категорія витрат'!$A$28,IF(H106='Категорія витрат'!$B$29,'Категорія витрат'!$A$29,IF(H106='Категорія витрат'!$B$30,'Категорія витрат'!$A$30,IF(H106='Категорія витрат'!$B$31,'Категорія витрат'!$A$31,""))))))))))))))))))))))))))))))</f>
        <v/>
      </c>
      <c r="H106" s="571"/>
      <c r="I106" s="68"/>
      <c r="J106" s="67"/>
      <c r="K106" s="41">
        <f t="shared" si="12"/>
        <v>0</v>
      </c>
      <c r="L106" s="144"/>
      <c r="M106" s="74"/>
      <c r="N106" s="71">
        <f t="shared" si="14"/>
        <v>0</v>
      </c>
      <c r="O106" s="836">
        <f>IF(I106='Категорія витрат'!$G$2,ROUND(N106*0.22,2),IF(I106='Категорія витрат'!$G$4,ROUND(N106*0.22,2),IF(I106='Категорія витрат'!$G$5,ROUND(N106*0.22,2),IF(I106='Категорія витрат'!$G$3,ROUND(N106*0.0841,2),0))))</f>
        <v>0</v>
      </c>
      <c r="P106" s="828">
        <f t="shared" si="15"/>
        <v>0</v>
      </c>
      <c r="Q106" s="75"/>
      <c r="R106" s="75"/>
      <c r="S106" s="75"/>
      <c r="T106" s="75"/>
      <c r="U106" s="75"/>
      <c r="V106" s="75"/>
      <c r="W106" s="75"/>
      <c r="X106" s="75"/>
      <c r="Y106" s="75"/>
      <c r="Z106" s="75"/>
      <c r="AA106" s="75"/>
      <c r="AB106" s="75"/>
      <c r="AC106" s="11">
        <f t="shared" si="16"/>
        <v>0</v>
      </c>
      <c r="AD106" s="11">
        <f t="shared" si="17"/>
        <v>0</v>
      </c>
      <c r="AE106" s="11">
        <f t="shared" si="18"/>
        <v>0</v>
      </c>
      <c r="AF106" s="11">
        <f t="shared" si="19"/>
        <v>0</v>
      </c>
      <c r="AG106" s="11">
        <f t="shared" si="20"/>
        <v>0</v>
      </c>
      <c r="AH106" s="11">
        <f t="shared" si="21"/>
        <v>0</v>
      </c>
      <c r="AI106" s="11">
        <f t="shared" si="22"/>
        <v>0</v>
      </c>
      <c r="AJ106" s="11">
        <f t="shared" si="23"/>
        <v>0</v>
      </c>
      <c r="AK106" s="223"/>
      <c r="AL106" s="223"/>
      <c r="AM106" s="35"/>
    </row>
    <row r="107" spans="1:39">
      <c r="A107" s="20">
        <v>103</v>
      </c>
      <c r="B107" s="20" t="str">
        <f t="shared" si="13"/>
        <v/>
      </c>
      <c r="C107" s="208"/>
      <c r="D107" s="67"/>
      <c r="E107" s="67"/>
      <c r="F107" s="67"/>
      <c r="G107" s="425" t="str">
        <f>IF(H107='Категорія витрат'!$B$2,'Категорія витрат'!$A$2,IF(H107='Категорія витрат'!$B$3,'Категорія витрат'!$A$3,IF(H107='Категорія витрат'!$B$4,'Категорія витрат'!$A$4,IF(H107='Категорія витрат'!$B$5,'Категорія витрат'!$A$5,IF(H107='Категорія витрат'!$B$6,'Категорія витрат'!$A$6,IF(H107='Категорія витрат'!$B$7,'Категорія витрат'!$A$7,IF(H107='Категорія витрат'!$B$8,'Категорія витрат'!$A$8,IF(H107='Категорія витрат'!$B$9,'Категорія витрат'!$A$9,IF(H107='Категорія витрат'!$B$10,'Категорія витрат'!$A$10,IF(H107='Категорія витрат'!$B$11,'Категорія витрат'!$A$11,IF(H107='Категорія витрат'!$B$12,'Категорія витрат'!$A$12,IF(H107='Категорія витрат'!$B$13,'Категорія витрат'!$A$13,IF(H107='Категорія витрат'!$B$14,'Категорія витрат'!$A$14,IF(H107='Категорія витрат'!$B$15,'Категорія витрат'!$A$15,IF(H107='Категорія витрат'!$B$16,'Категорія витрат'!$A$16,IF(H107='Категорія витрат'!$B$17,'Категорія витрат'!$A$17,IF(H107='Категорія витрат'!$B$18,'Категорія витрат'!$A$18,IF(H107='Категорія витрат'!$B$19,'Категорія витрат'!$A$19,IF(H107='Категорія витрат'!$B$20,'Категорія витрат'!$A$20,IF(H107='Категорія витрат'!$B$21,'Категорія витрат'!$A$21,IF(H107='Категорія витрат'!$B$22,'Категорія витрат'!$A$22,IF(H107='Категорія витрат'!$B$23,'Категорія витрат'!$A$23,IF(H107='Категорія витрат'!$B$24,'Категорія витрат'!$A$24,IF(H107='Категорія витрат'!$B$25,'Категорія витрат'!$A$25,IF(H107='Категорія витрат'!$B$26,'Категорія витрат'!$A$26,IF(H107='Категорія витрат'!$B$27,'Категорія витрат'!$A$27,IF(H107='Категорія витрат'!$B$28,'Категорія витрат'!$A$28,IF(H107='Категорія витрат'!$B$29,'Категорія витрат'!$A$29,IF(H107='Категорія витрат'!$B$30,'Категорія витрат'!$A$30,IF(H107='Категорія витрат'!$B$31,'Категорія витрат'!$A$31,""))))))))))))))))))))))))))))))</f>
        <v/>
      </c>
      <c r="H107" s="571"/>
      <c r="I107" s="68"/>
      <c r="J107" s="67"/>
      <c r="K107" s="41">
        <f t="shared" si="12"/>
        <v>0</v>
      </c>
      <c r="L107" s="144"/>
      <c r="M107" s="74"/>
      <c r="N107" s="71">
        <f t="shared" si="14"/>
        <v>0</v>
      </c>
      <c r="O107" s="836">
        <f>IF(I107='Категорія витрат'!$G$2,ROUND(N107*0.22,2),IF(I107='Категорія витрат'!$G$4,ROUND(N107*0.22,2),IF(I107='Категорія витрат'!$G$5,ROUND(N107*0.22,2),IF(I107='Категорія витрат'!$G$3,ROUND(N107*0.0841,2),0))))</f>
        <v>0</v>
      </c>
      <c r="P107" s="828">
        <f t="shared" si="15"/>
        <v>0</v>
      </c>
      <c r="Q107" s="75"/>
      <c r="R107" s="75"/>
      <c r="S107" s="75"/>
      <c r="T107" s="75"/>
      <c r="U107" s="75"/>
      <c r="V107" s="75"/>
      <c r="W107" s="75"/>
      <c r="X107" s="75"/>
      <c r="Y107" s="75"/>
      <c r="Z107" s="75"/>
      <c r="AA107" s="75"/>
      <c r="AB107" s="75"/>
      <c r="AC107" s="11">
        <f t="shared" si="16"/>
        <v>0</v>
      </c>
      <c r="AD107" s="11">
        <f t="shared" si="17"/>
        <v>0</v>
      </c>
      <c r="AE107" s="11">
        <f t="shared" si="18"/>
        <v>0</v>
      </c>
      <c r="AF107" s="11">
        <f t="shared" si="19"/>
        <v>0</v>
      </c>
      <c r="AG107" s="11">
        <f t="shared" si="20"/>
        <v>0</v>
      </c>
      <c r="AH107" s="11">
        <f t="shared" si="21"/>
        <v>0</v>
      </c>
      <c r="AI107" s="11">
        <f t="shared" si="22"/>
        <v>0</v>
      </c>
      <c r="AJ107" s="11">
        <f t="shared" si="23"/>
        <v>0</v>
      </c>
      <c r="AK107" s="223"/>
      <c r="AL107" s="223"/>
      <c r="AM107" s="35"/>
    </row>
    <row r="108" spans="1:39">
      <c r="A108" s="20">
        <v>104</v>
      </c>
      <c r="B108" s="20" t="str">
        <f t="shared" si="13"/>
        <v/>
      </c>
      <c r="C108" s="208"/>
      <c r="D108" s="67"/>
      <c r="E108" s="67"/>
      <c r="F108" s="67"/>
      <c r="G108" s="425" t="str">
        <f>IF(H108='Категорія витрат'!$B$2,'Категорія витрат'!$A$2,IF(H108='Категорія витрат'!$B$3,'Категорія витрат'!$A$3,IF(H108='Категорія витрат'!$B$4,'Категорія витрат'!$A$4,IF(H108='Категорія витрат'!$B$5,'Категорія витрат'!$A$5,IF(H108='Категорія витрат'!$B$6,'Категорія витрат'!$A$6,IF(H108='Категорія витрат'!$B$7,'Категорія витрат'!$A$7,IF(H108='Категорія витрат'!$B$8,'Категорія витрат'!$A$8,IF(H108='Категорія витрат'!$B$9,'Категорія витрат'!$A$9,IF(H108='Категорія витрат'!$B$10,'Категорія витрат'!$A$10,IF(H108='Категорія витрат'!$B$11,'Категорія витрат'!$A$11,IF(H108='Категорія витрат'!$B$12,'Категорія витрат'!$A$12,IF(H108='Категорія витрат'!$B$13,'Категорія витрат'!$A$13,IF(H108='Категорія витрат'!$B$14,'Категорія витрат'!$A$14,IF(H108='Категорія витрат'!$B$15,'Категорія витрат'!$A$15,IF(H108='Категорія витрат'!$B$16,'Категорія витрат'!$A$16,IF(H108='Категорія витрат'!$B$17,'Категорія витрат'!$A$17,IF(H108='Категорія витрат'!$B$18,'Категорія витрат'!$A$18,IF(H108='Категорія витрат'!$B$19,'Категорія витрат'!$A$19,IF(H108='Категорія витрат'!$B$20,'Категорія витрат'!$A$20,IF(H108='Категорія витрат'!$B$21,'Категорія витрат'!$A$21,IF(H108='Категорія витрат'!$B$22,'Категорія витрат'!$A$22,IF(H108='Категорія витрат'!$B$23,'Категорія витрат'!$A$23,IF(H108='Категорія витрат'!$B$24,'Категорія витрат'!$A$24,IF(H108='Категорія витрат'!$B$25,'Категорія витрат'!$A$25,IF(H108='Категорія витрат'!$B$26,'Категорія витрат'!$A$26,IF(H108='Категорія витрат'!$B$27,'Категорія витрат'!$A$27,IF(H108='Категорія витрат'!$B$28,'Категорія витрат'!$A$28,IF(H108='Категорія витрат'!$B$29,'Категорія витрат'!$A$29,IF(H108='Категорія витрат'!$B$30,'Категорія витрат'!$A$30,IF(H108='Категорія витрат'!$B$31,'Категорія витрат'!$A$31,""))))))))))))))))))))))))))))))</f>
        <v/>
      </c>
      <c r="H108" s="571"/>
      <c r="I108" s="68"/>
      <c r="J108" s="67"/>
      <c r="K108" s="41">
        <f t="shared" si="12"/>
        <v>0</v>
      </c>
      <c r="L108" s="144"/>
      <c r="M108" s="74"/>
      <c r="N108" s="71">
        <f t="shared" si="14"/>
        <v>0</v>
      </c>
      <c r="O108" s="836">
        <f>IF(I108='Категорія витрат'!$G$2,ROUND(N108*0.22,2),IF(I108='Категорія витрат'!$G$4,ROUND(N108*0.22,2),IF(I108='Категорія витрат'!$G$5,ROUND(N108*0.22,2),IF(I108='Категорія витрат'!$G$3,ROUND(N108*0.0841,2),0))))</f>
        <v>0</v>
      </c>
      <c r="P108" s="828">
        <f t="shared" si="15"/>
        <v>0</v>
      </c>
      <c r="Q108" s="75"/>
      <c r="R108" s="75"/>
      <c r="S108" s="75"/>
      <c r="T108" s="75"/>
      <c r="U108" s="75"/>
      <c r="V108" s="75"/>
      <c r="W108" s="75"/>
      <c r="X108" s="75"/>
      <c r="Y108" s="75"/>
      <c r="Z108" s="75"/>
      <c r="AA108" s="75"/>
      <c r="AB108" s="75"/>
      <c r="AC108" s="11">
        <f t="shared" si="16"/>
        <v>0</v>
      </c>
      <c r="AD108" s="11">
        <f t="shared" si="17"/>
        <v>0</v>
      </c>
      <c r="AE108" s="11">
        <f t="shared" si="18"/>
        <v>0</v>
      </c>
      <c r="AF108" s="11">
        <f t="shared" si="19"/>
        <v>0</v>
      </c>
      <c r="AG108" s="11">
        <f t="shared" si="20"/>
        <v>0</v>
      </c>
      <c r="AH108" s="11">
        <f t="shared" si="21"/>
        <v>0</v>
      </c>
      <c r="AI108" s="11">
        <f t="shared" si="22"/>
        <v>0</v>
      </c>
      <c r="AJ108" s="11">
        <f t="shared" si="23"/>
        <v>0</v>
      </c>
      <c r="AK108" s="223"/>
      <c r="AL108" s="223"/>
      <c r="AM108" s="35"/>
    </row>
    <row r="109" spans="1:39">
      <c r="A109" s="20">
        <v>105</v>
      </c>
      <c r="B109" s="20" t="str">
        <f t="shared" si="13"/>
        <v/>
      </c>
      <c r="C109" s="208"/>
      <c r="D109" s="67"/>
      <c r="E109" s="67"/>
      <c r="F109" s="67"/>
      <c r="G109" s="425" t="str">
        <f>IF(H109='Категорія витрат'!$B$2,'Категорія витрат'!$A$2,IF(H109='Категорія витрат'!$B$3,'Категорія витрат'!$A$3,IF(H109='Категорія витрат'!$B$4,'Категорія витрат'!$A$4,IF(H109='Категорія витрат'!$B$5,'Категорія витрат'!$A$5,IF(H109='Категорія витрат'!$B$6,'Категорія витрат'!$A$6,IF(H109='Категорія витрат'!$B$7,'Категорія витрат'!$A$7,IF(H109='Категорія витрат'!$B$8,'Категорія витрат'!$A$8,IF(H109='Категорія витрат'!$B$9,'Категорія витрат'!$A$9,IF(H109='Категорія витрат'!$B$10,'Категорія витрат'!$A$10,IF(H109='Категорія витрат'!$B$11,'Категорія витрат'!$A$11,IF(H109='Категорія витрат'!$B$12,'Категорія витрат'!$A$12,IF(H109='Категорія витрат'!$B$13,'Категорія витрат'!$A$13,IF(H109='Категорія витрат'!$B$14,'Категорія витрат'!$A$14,IF(H109='Категорія витрат'!$B$15,'Категорія витрат'!$A$15,IF(H109='Категорія витрат'!$B$16,'Категорія витрат'!$A$16,IF(H109='Категорія витрат'!$B$17,'Категорія витрат'!$A$17,IF(H109='Категорія витрат'!$B$18,'Категорія витрат'!$A$18,IF(H109='Категорія витрат'!$B$19,'Категорія витрат'!$A$19,IF(H109='Категорія витрат'!$B$20,'Категорія витрат'!$A$20,IF(H109='Категорія витрат'!$B$21,'Категорія витрат'!$A$21,IF(H109='Категорія витрат'!$B$22,'Категорія витрат'!$A$22,IF(H109='Категорія витрат'!$B$23,'Категорія витрат'!$A$23,IF(H109='Категорія витрат'!$B$24,'Категорія витрат'!$A$24,IF(H109='Категорія витрат'!$B$25,'Категорія витрат'!$A$25,IF(H109='Категорія витрат'!$B$26,'Категорія витрат'!$A$26,IF(H109='Категорія витрат'!$B$27,'Категорія витрат'!$A$27,IF(H109='Категорія витрат'!$B$28,'Категорія витрат'!$A$28,IF(H109='Категорія витрат'!$B$29,'Категорія витрат'!$A$29,IF(H109='Категорія витрат'!$B$30,'Категорія витрат'!$A$30,IF(H109='Категорія витрат'!$B$31,'Категорія витрат'!$A$31,""))))))))))))))))))))))))))))))</f>
        <v/>
      </c>
      <c r="H109" s="571"/>
      <c r="I109" s="68"/>
      <c r="J109" s="67"/>
      <c r="K109" s="41">
        <f t="shared" si="12"/>
        <v>0</v>
      </c>
      <c r="L109" s="144"/>
      <c r="M109" s="74"/>
      <c r="N109" s="71">
        <f t="shared" si="14"/>
        <v>0</v>
      </c>
      <c r="O109" s="836">
        <f>IF(I109='Категорія витрат'!$G$2,ROUND(N109*0.22,2),IF(I109='Категорія витрат'!$G$4,ROUND(N109*0.22,2),IF(I109='Категорія витрат'!$G$5,ROUND(N109*0.22,2),IF(I109='Категорія витрат'!$G$3,ROUND(N109*0.0841,2),0))))</f>
        <v>0</v>
      </c>
      <c r="P109" s="828">
        <f t="shared" si="15"/>
        <v>0</v>
      </c>
      <c r="Q109" s="75"/>
      <c r="R109" s="75"/>
      <c r="S109" s="75"/>
      <c r="T109" s="75"/>
      <c r="U109" s="75"/>
      <c r="V109" s="75"/>
      <c r="W109" s="75"/>
      <c r="X109" s="75"/>
      <c r="Y109" s="75"/>
      <c r="Z109" s="75"/>
      <c r="AA109" s="75"/>
      <c r="AB109" s="75"/>
      <c r="AC109" s="11">
        <f t="shared" si="16"/>
        <v>0</v>
      </c>
      <c r="AD109" s="11">
        <f t="shared" si="17"/>
        <v>0</v>
      </c>
      <c r="AE109" s="11">
        <f t="shared" si="18"/>
        <v>0</v>
      </c>
      <c r="AF109" s="11">
        <f t="shared" si="19"/>
        <v>0</v>
      </c>
      <c r="AG109" s="11">
        <f t="shared" si="20"/>
        <v>0</v>
      </c>
      <c r="AH109" s="11">
        <f t="shared" si="21"/>
        <v>0</v>
      </c>
      <c r="AI109" s="11">
        <f t="shared" si="22"/>
        <v>0</v>
      </c>
      <c r="AJ109" s="11">
        <f t="shared" si="23"/>
        <v>0</v>
      </c>
      <c r="AK109" s="223"/>
      <c r="AL109" s="223"/>
      <c r="AM109" s="35"/>
    </row>
    <row r="110" spans="1:39">
      <c r="A110" s="20">
        <v>106</v>
      </c>
      <c r="B110" s="20" t="str">
        <f t="shared" si="13"/>
        <v/>
      </c>
      <c r="C110" s="208"/>
      <c r="D110" s="67"/>
      <c r="E110" s="67"/>
      <c r="F110" s="67"/>
      <c r="G110" s="425" t="str">
        <f>IF(H110='Категорія витрат'!$B$2,'Категорія витрат'!$A$2,IF(H110='Категорія витрат'!$B$3,'Категорія витрат'!$A$3,IF(H110='Категорія витрат'!$B$4,'Категорія витрат'!$A$4,IF(H110='Категорія витрат'!$B$5,'Категорія витрат'!$A$5,IF(H110='Категорія витрат'!$B$6,'Категорія витрат'!$A$6,IF(H110='Категорія витрат'!$B$7,'Категорія витрат'!$A$7,IF(H110='Категорія витрат'!$B$8,'Категорія витрат'!$A$8,IF(H110='Категорія витрат'!$B$9,'Категорія витрат'!$A$9,IF(H110='Категорія витрат'!$B$10,'Категорія витрат'!$A$10,IF(H110='Категорія витрат'!$B$11,'Категорія витрат'!$A$11,IF(H110='Категорія витрат'!$B$12,'Категорія витрат'!$A$12,IF(H110='Категорія витрат'!$B$13,'Категорія витрат'!$A$13,IF(H110='Категорія витрат'!$B$14,'Категорія витрат'!$A$14,IF(H110='Категорія витрат'!$B$15,'Категорія витрат'!$A$15,IF(H110='Категорія витрат'!$B$16,'Категорія витрат'!$A$16,IF(H110='Категорія витрат'!$B$17,'Категорія витрат'!$A$17,IF(H110='Категорія витрат'!$B$18,'Категорія витрат'!$A$18,IF(H110='Категорія витрат'!$B$19,'Категорія витрат'!$A$19,IF(H110='Категорія витрат'!$B$20,'Категорія витрат'!$A$20,IF(H110='Категорія витрат'!$B$21,'Категорія витрат'!$A$21,IF(H110='Категорія витрат'!$B$22,'Категорія витрат'!$A$22,IF(H110='Категорія витрат'!$B$23,'Категорія витрат'!$A$23,IF(H110='Категорія витрат'!$B$24,'Категорія витрат'!$A$24,IF(H110='Категорія витрат'!$B$25,'Категорія витрат'!$A$25,IF(H110='Категорія витрат'!$B$26,'Категорія витрат'!$A$26,IF(H110='Категорія витрат'!$B$27,'Категорія витрат'!$A$27,IF(H110='Категорія витрат'!$B$28,'Категорія витрат'!$A$28,IF(H110='Категорія витрат'!$B$29,'Категорія витрат'!$A$29,IF(H110='Категорія витрат'!$B$30,'Категорія витрат'!$A$30,IF(H110='Категорія витрат'!$B$31,'Категорія витрат'!$A$31,""))))))))))))))))))))))))))))))</f>
        <v/>
      </c>
      <c r="H110" s="571"/>
      <c r="I110" s="68"/>
      <c r="J110" s="67"/>
      <c r="K110" s="41">
        <f t="shared" si="12"/>
        <v>0</v>
      </c>
      <c r="L110" s="144"/>
      <c r="M110" s="74"/>
      <c r="N110" s="71">
        <f t="shared" si="14"/>
        <v>0</v>
      </c>
      <c r="O110" s="836">
        <f>IF(I110='Категорія витрат'!$G$2,ROUND(N110*0.22,2),IF(I110='Категорія витрат'!$G$4,ROUND(N110*0.22,2),IF(I110='Категорія витрат'!$G$5,ROUND(N110*0.22,2),IF(I110='Категорія витрат'!$G$3,ROUND(N110*0.0841,2),0))))</f>
        <v>0</v>
      </c>
      <c r="P110" s="828">
        <f t="shared" si="15"/>
        <v>0</v>
      </c>
      <c r="Q110" s="75"/>
      <c r="R110" s="75"/>
      <c r="S110" s="75"/>
      <c r="T110" s="75"/>
      <c r="U110" s="75"/>
      <c r="V110" s="75"/>
      <c r="W110" s="75"/>
      <c r="X110" s="75"/>
      <c r="Y110" s="75"/>
      <c r="Z110" s="75"/>
      <c r="AA110" s="75"/>
      <c r="AB110" s="75"/>
      <c r="AC110" s="11">
        <f t="shared" si="16"/>
        <v>0</v>
      </c>
      <c r="AD110" s="11">
        <f t="shared" si="17"/>
        <v>0</v>
      </c>
      <c r="AE110" s="11">
        <f t="shared" si="18"/>
        <v>0</v>
      </c>
      <c r="AF110" s="11">
        <f t="shared" si="19"/>
        <v>0</v>
      </c>
      <c r="AG110" s="11">
        <f t="shared" si="20"/>
        <v>0</v>
      </c>
      <c r="AH110" s="11">
        <f t="shared" si="21"/>
        <v>0</v>
      </c>
      <c r="AI110" s="11">
        <f t="shared" si="22"/>
        <v>0</v>
      </c>
      <c r="AJ110" s="11">
        <f t="shared" si="23"/>
        <v>0</v>
      </c>
      <c r="AK110" s="223"/>
      <c r="AL110" s="223"/>
      <c r="AM110" s="35"/>
    </row>
    <row r="111" spans="1:39">
      <c r="A111" s="20">
        <v>107</v>
      </c>
      <c r="B111" s="20" t="str">
        <f t="shared" si="13"/>
        <v/>
      </c>
      <c r="C111" s="208"/>
      <c r="D111" s="67"/>
      <c r="E111" s="67"/>
      <c r="F111" s="67"/>
      <c r="G111" s="425" t="str">
        <f>IF(H111='Категорія витрат'!$B$2,'Категорія витрат'!$A$2,IF(H111='Категорія витрат'!$B$3,'Категорія витрат'!$A$3,IF(H111='Категорія витрат'!$B$4,'Категорія витрат'!$A$4,IF(H111='Категорія витрат'!$B$5,'Категорія витрат'!$A$5,IF(H111='Категорія витрат'!$B$6,'Категорія витрат'!$A$6,IF(H111='Категорія витрат'!$B$7,'Категорія витрат'!$A$7,IF(H111='Категорія витрат'!$B$8,'Категорія витрат'!$A$8,IF(H111='Категорія витрат'!$B$9,'Категорія витрат'!$A$9,IF(H111='Категорія витрат'!$B$10,'Категорія витрат'!$A$10,IF(H111='Категорія витрат'!$B$11,'Категорія витрат'!$A$11,IF(H111='Категорія витрат'!$B$12,'Категорія витрат'!$A$12,IF(H111='Категорія витрат'!$B$13,'Категорія витрат'!$A$13,IF(H111='Категорія витрат'!$B$14,'Категорія витрат'!$A$14,IF(H111='Категорія витрат'!$B$15,'Категорія витрат'!$A$15,IF(H111='Категорія витрат'!$B$16,'Категорія витрат'!$A$16,IF(H111='Категорія витрат'!$B$17,'Категорія витрат'!$A$17,IF(H111='Категорія витрат'!$B$18,'Категорія витрат'!$A$18,IF(H111='Категорія витрат'!$B$19,'Категорія витрат'!$A$19,IF(H111='Категорія витрат'!$B$20,'Категорія витрат'!$A$20,IF(H111='Категорія витрат'!$B$21,'Категорія витрат'!$A$21,IF(H111='Категорія витрат'!$B$22,'Категорія витрат'!$A$22,IF(H111='Категорія витрат'!$B$23,'Категорія витрат'!$A$23,IF(H111='Категорія витрат'!$B$24,'Категорія витрат'!$A$24,IF(H111='Категорія витрат'!$B$25,'Категорія витрат'!$A$25,IF(H111='Категорія витрат'!$B$26,'Категорія витрат'!$A$26,IF(H111='Категорія витрат'!$B$27,'Категорія витрат'!$A$27,IF(H111='Категорія витрат'!$B$28,'Категорія витрат'!$A$28,IF(H111='Категорія витрат'!$B$29,'Категорія витрат'!$A$29,IF(H111='Категорія витрат'!$B$30,'Категорія витрат'!$A$30,IF(H111='Категорія витрат'!$B$31,'Категорія витрат'!$A$31,""))))))))))))))))))))))))))))))</f>
        <v/>
      </c>
      <c r="H111" s="571"/>
      <c r="I111" s="68"/>
      <c r="J111" s="67"/>
      <c r="K111" s="41">
        <f t="shared" si="12"/>
        <v>0</v>
      </c>
      <c r="L111" s="144"/>
      <c r="M111" s="74"/>
      <c r="N111" s="71">
        <f t="shared" si="14"/>
        <v>0</v>
      </c>
      <c r="O111" s="836">
        <f>IF(I111='Категорія витрат'!$G$2,ROUND(N111*0.22,2),IF(I111='Категорія витрат'!$G$4,ROUND(N111*0.22,2),IF(I111='Категорія витрат'!$G$5,ROUND(N111*0.22,2),IF(I111='Категорія витрат'!$G$3,ROUND(N111*0.0841,2),0))))</f>
        <v>0</v>
      </c>
      <c r="P111" s="828">
        <f t="shared" si="15"/>
        <v>0</v>
      </c>
      <c r="Q111" s="75"/>
      <c r="R111" s="75"/>
      <c r="S111" s="75"/>
      <c r="T111" s="75"/>
      <c r="U111" s="75"/>
      <c r="V111" s="75"/>
      <c r="W111" s="75"/>
      <c r="X111" s="75"/>
      <c r="Y111" s="75"/>
      <c r="Z111" s="75"/>
      <c r="AA111" s="75"/>
      <c r="AB111" s="75"/>
      <c r="AC111" s="11">
        <f t="shared" si="16"/>
        <v>0</v>
      </c>
      <c r="AD111" s="11">
        <f t="shared" si="17"/>
        <v>0</v>
      </c>
      <c r="AE111" s="11">
        <f t="shared" si="18"/>
        <v>0</v>
      </c>
      <c r="AF111" s="11">
        <f t="shared" si="19"/>
        <v>0</v>
      </c>
      <c r="AG111" s="11">
        <f t="shared" si="20"/>
        <v>0</v>
      </c>
      <c r="AH111" s="11">
        <f t="shared" si="21"/>
        <v>0</v>
      </c>
      <c r="AI111" s="11">
        <f t="shared" si="22"/>
        <v>0</v>
      </c>
      <c r="AJ111" s="11">
        <f t="shared" si="23"/>
        <v>0</v>
      </c>
      <c r="AK111" s="223"/>
      <c r="AL111" s="223"/>
      <c r="AM111" s="35"/>
    </row>
    <row r="112" spans="1:39">
      <c r="A112" s="20">
        <v>108</v>
      </c>
      <c r="B112" s="20" t="str">
        <f t="shared" si="13"/>
        <v/>
      </c>
      <c r="C112" s="208"/>
      <c r="D112" s="67"/>
      <c r="E112" s="67"/>
      <c r="F112" s="67"/>
      <c r="G112" s="425" t="str">
        <f>IF(H112='Категорія витрат'!$B$2,'Категорія витрат'!$A$2,IF(H112='Категорія витрат'!$B$3,'Категорія витрат'!$A$3,IF(H112='Категорія витрат'!$B$4,'Категорія витрат'!$A$4,IF(H112='Категорія витрат'!$B$5,'Категорія витрат'!$A$5,IF(H112='Категорія витрат'!$B$6,'Категорія витрат'!$A$6,IF(H112='Категорія витрат'!$B$7,'Категорія витрат'!$A$7,IF(H112='Категорія витрат'!$B$8,'Категорія витрат'!$A$8,IF(H112='Категорія витрат'!$B$9,'Категорія витрат'!$A$9,IF(H112='Категорія витрат'!$B$10,'Категорія витрат'!$A$10,IF(H112='Категорія витрат'!$B$11,'Категорія витрат'!$A$11,IF(H112='Категорія витрат'!$B$12,'Категорія витрат'!$A$12,IF(H112='Категорія витрат'!$B$13,'Категорія витрат'!$A$13,IF(H112='Категорія витрат'!$B$14,'Категорія витрат'!$A$14,IF(H112='Категорія витрат'!$B$15,'Категорія витрат'!$A$15,IF(H112='Категорія витрат'!$B$16,'Категорія витрат'!$A$16,IF(H112='Категорія витрат'!$B$17,'Категорія витрат'!$A$17,IF(H112='Категорія витрат'!$B$18,'Категорія витрат'!$A$18,IF(H112='Категорія витрат'!$B$19,'Категорія витрат'!$A$19,IF(H112='Категорія витрат'!$B$20,'Категорія витрат'!$A$20,IF(H112='Категорія витрат'!$B$21,'Категорія витрат'!$A$21,IF(H112='Категорія витрат'!$B$22,'Категорія витрат'!$A$22,IF(H112='Категорія витрат'!$B$23,'Категорія витрат'!$A$23,IF(H112='Категорія витрат'!$B$24,'Категорія витрат'!$A$24,IF(H112='Категорія витрат'!$B$25,'Категорія витрат'!$A$25,IF(H112='Категорія витрат'!$B$26,'Категорія витрат'!$A$26,IF(H112='Категорія витрат'!$B$27,'Категорія витрат'!$A$27,IF(H112='Категорія витрат'!$B$28,'Категорія витрат'!$A$28,IF(H112='Категорія витрат'!$B$29,'Категорія витрат'!$A$29,IF(H112='Категорія витрат'!$B$30,'Категорія витрат'!$A$30,IF(H112='Категорія витрат'!$B$31,'Категорія витрат'!$A$31,""))))))))))))))))))))))))))))))</f>
        <v/>
      </c>
      <c r="H112" s="571"/>
      <c r="I112" s="68"/>
      <c r="J112" s="67"/>
      <c r="K112" s="41">
        <f t="shared" si="12"/>
        <v>0</v>
      </c>
      <c r="L112" s="144"/>
      <c r="M112" s="74"/>
      <c r="N112" s="71">
        <f t="shared" si="14"/>
        <v>0</v>
      </c>
      <c r="O112" s="836">
        <f>IF(I112='Категорія витрат'!$G$2,ROUND(N112*0.22,2),IF(I112='Категорія витрат'!$G$4,ROUND(N112*0.22,2),IF(I112='Категорія витрат'!$G$5,ROUND(N112*0.22,2),IF(I112='Категорія витрат'!$G$3,ROUND(N112*0.0841,2),0))))</f>
        <v>0</v>
      </c>
      <c r="P112" s="828">
        <f t="shared" si="15"/>
        <v>0</v>
      </c>
      <c r="Q112" s="75"/>
      <c r="R112" s="75"/>
      <c r="S112" s="75"/>
      <c r="T112" s="75"/>
      <c r="U112" s="75"/>
      <c r="V112" s="75"/>
      <c r="W112" s="75"/>
      <c r="X112" s="75"/>
      <c r="Y112" s="75"/>
      <c r="Z112" s="75"/>
      <c r="AA112" s="75"/>
      <c r="AB112" s="75"/>
      <c r="AC112" s="11">
        <f t="shared" si="16"/>
        <v>0</v>
      </c>
      <c r="AD112" s="11">
        <f t="shared" si="17"/>
        <v>0</v>
      </c>
      <c r="AE112" s="11">
        <f t="shared" si="18"/>
        <v>0</v>
      </c>
      <c r="AF112" s="11">
        <f t="shared" si="19"/>
        <v>0</v>
      </c>
      <c r="AG112" s="11">
        <f t="shared" si="20"/>
        <v>0</v>
      </c>
      <c r="AH112" s="11">
        <f t="shared" si="21"/>
        <v>0</v>
      </c>
      <c r="AI112" s="11">
        <f t="shared" si="22"/>
        <v>0</v>
      </c>
      <c r="AJ112" s="11">
        <f t="shared" si="23"/>
        <v>0</v>
      </c>
      <c r="AK112" s="223"/>
      <c r="AL112" s="223"/>
      <c r="AM112" s="35"/>
    </row>
    <row r="113" spans="1:39">
      <c r="A113" s="20">
        <v>109</v>
      </c>
      <c r="B113" s="20" t="str">
        <f t="shared" si="13"/>
        <v/>
      </c>
      <c r="C113" s="208"/>
      <c r="D113" s="67"/>
      <c r="E113" s="67"/>
      <c r="F113" s="67"/>
      <c r="G113" s="425" t="str">
        <f>IF(H113='Категорія витрат'!$B$2,'Категорія витрат'!$A$2,IF(H113='Категорія витрат'!$B$3,'Категорія витрат'!$A$3,IF(H113='Категорія витрат'!$B$4,'Категорія витрат'!$A$4,IF(H113='Категорія витрат'!$B$5,'Категорія витрат'!$A$5,IF(H113='Категорія витрат'!$B$6,'Категорія витрат'!$A$6,IF(H113='Категорія витрат'!$B$7,'Категорія витрат'!$A$7,IF(H113='Категорія витрат'!$B$8,'Категорія витрат'!$A$8,IF(H113='Категорія витрат'!$B$9,'Категорія витрат'!$A$9,IF(H113='Категорія витрат'!$B$10,'Категорія витрат'!$A$10,IF(H113='Категорія витрат'!$B$11,'Категорія витрат'!$A$11,IF(H113='Категорія витрат'!$B$12,'Категорія витрат'!$A$12,IF(H113='Категорія витрат'!$B$13,'Категорія витрат'!$A$13,IF(H113='Категорія витрат'!$B$14,'Категорія витрат'!$A$14,IF(H113='Категорія витрат'!$B$15,'Категорія витрат'!$A$15,IF(H113='Категорія витрат'!$B$16,'Категорія витрат'!$A$16,IF(H113='Категорія витрат'!$B$17,'Категорія витрат'!$A$17,IF(H113='Категорія витрат'!$B$18,'Категорія витрат'!$A$18,IF(H113='Категорія витрат'!$B$19,'Категорія витрат'!$A$19,IF(H113='Категорія витрат'!$B$20,'Категорія витрат'!$A$20,IF(H113='Категорія витрат'!$B$21,'Категорія витрат'!$A$21,IF(H113='Категорія витрат'!$B$22,'Категорія витрат'!$A$22,IF(H113='Категорія витрат'!$B$23,'Категорія витрат'!$A$23,IF(H113='Категорія витрат'!$B$24,'Категорія витрат'!$A$24,IF(H113='Категорія витрат'!$B$25,'Категорія витрат'!$A$25,IF(H113='Категорія витрат'!$B$26,'Категорія витрат'!$A$26,IF(H113='Категорія витрат'!$B$27,'Категорія витрат'!$A$27,IF(H113='Категорія витрат'!$B$28,'Категорія витрат'!$A$28,IF(H113='Категорія витрат'!$B$29,'Категорія витрат'!$A$29,IF(H113='Категорія витрат'!$B$30,'Категорія витрат'!$A$30,IF(H113='Категорія витрат'!$B$31,'Категорія витрат'!$A$31,""))))))))))))))))))))))))))))))</f>
        <v/>
      </c>
      <c r="H113" s="571"/>
      <c r="I113" s="68"/>
      <c r="J113" s="67"/>
      <c r="K113" s="41">
        <f t="shared" si="12"/>
        <v>0</v>
      </c>
      <c r="L113" s="144"/>
      <c r="M113" s="74"/>
      <c r="N113" s="71">
        <f t="shared" si="14"/>
        <v>0</v>
      </c>
      <c r="O113" s="836">
        <f>IF(I113='Категорія витрат'!$G$2,ROUND(N113*0.22,2),IF(I113='Категорія витрат'!$G$4,ROUND(N113*0.22,2),IF(I113='Категорія витрат'!$G$5,ROUND(N113*0.22,2),IF(I113='Категорія витрат'!$G$3,ROUND(N113*0.0841,2),0))))</f>
        <v>0</v>
      </c>
      <c r="P113" s="828">
        <f t="shared" si="15"/>
        <v>0</v>
      </c>
      <c r="Q113" s="75"/>
      <c r="R113" s="75"/>
      <c r="S113" s="75"/>
      <c r="T113" s="75"/>
      <c r="U113" s="75"/>
      <c r="V113" s="75"/>
      <c r="W113" s="75"/>
      <c r="X113" s="75"/>
      <c r="Y113" s="75"/>
      <c r="Z113" s="75"/>
      <c r="AA113" s="75"/>
      <c r="AB113" s="75"/>
      <c r="AC113" s="11">
        <f t="shared" si="16"/>
        <v>0</v>
      </c>
      <c r="AD113" s="11">
        <f t="shared" si="17"/>
        <v>0</v>
      </c>
      <c r="AE113" s="11">
        <f t="shared" si="18"/>
        <v>0</v>
      </c>
      <c r="AF113" s="11">
        <f t="shared" si="19"/>
        <v>0</v>
      </c>
      <c r="AG113" s="11">
        <f t="shared" si="20"/>
        <v>0</v>
      </c>
      <c r="AH113" s="11">
        <f t="shared" si="21"/>
        <v>0</v>
      </c>
      <c r="AI113" s="11">
        <f t="shared" si="22"/>
        <v>0</v>
      </c>
      <c r="AJ113" s="11">
        <f t="shared" si="23"/>
        <v>0</v>
      </c>
      <c r="AK113" s="223"/>
      <c r="AL113" s="223"/>
      <c r="AM113" s="35"/>
    </row>
    <row r="114" spans="1:39">
      <c r="A114" s="20">
        <v>110</v>
      </c>
      <c r="B114" s="20" t="str">
        <f t="shared" si="13"/>
        <v/>
      </c>
      <c r="C114" s="208"/>
      <c r="D114" s="67"/>
      <c r="E114" s="67"/>
      <c r="F114" s="67"/>
      <c r="G114" s="425" t="str">
        <f>IF(H114='Категорія витрат'!$B$2,'Категорія витрат'!$A$2,IF(H114='Категорія витрат'!$B$3,'Категорія витрат'!$A$3,IF(H114='Категорія витрат'!$B$4,'Категорія витрат'!$A$4,IF(H114='Категорія витрат'!$B$5,'Категорія витрат'!$A$5,IF(H114='Категорія витрат'!$B$6,'Категорія витрат'!$A$6,IF(H114='Категорія витрат'!$B$7,'Категорія витрат'!$A$7,IF(H114='Категорія витрат'!$B$8,'Категорія витрат'!$A$8,IF(H114='Категорія витрат'!$B$9,'Категорія витрат'!$A$9,IF(H114='Категорія витрат'!$B$10,'Категорія витрат'!$A$10,IF(H114='Категорія витрат'!$B$11,'Категорія витрат'!$A$11,IF(H114='Категорія витрат'!$B$12,'Категорія витрат'!$A$12,IF(H114='Категорія витрат'!$B$13,'Категорія витрат'!$A$13,IF(H114='Категорія витрат'!$B$14,'Категорія витрат'!$A$14,IF(H114='Категорія витрат'!$B$15,'Категорія витрат'!$A$15,IF(H114='Категорія витрат'!$B$16,'Категорія витрат'!$A$16,IF(H114='Категорія витрат'!$B$17,'Категорія витрат'!$A$17,IF(H114='Категорія витрат'!$B$18,'Категорія витрат'!$A$18,IF(H114='Категорія витрат'!$B$19,'Категорія витрат'!$A$19,IF(H114='Категорія витрат'!$B$20,'Категорія витрат'!$A$20,IF(H114='Категорія витрат'!$B$21,'Категорія витрат'!$A$21,IF(H114='Категорія витрат'!$B$22,'Категорія витрат'!$A$22,IF(H114='Категорія витрат'!$B$23,'Категорія витрат'!$A$23,IF(H114='Категорія витрат'!$B$24,'Категорія витрат'!$A$24,IF(H114='Категорія витрат'!$B$25,'Категорія витрат'!$A$25,IF(H114='Категорія витрат'!$B$26,'Категорія витрат'!$A$26,IF(H114='Категорія витрат'!$B$27,'Категорія витрат'!$A$27,IF(H114='Категорія витрат'!$B$28,'Категорія витрат'!$A$28,IF(H114='Категорія витрат'!$B$29,'Категорія витрат'!$A$29,IF(H114='Категорія витрат'!$B$30,'Категорія витрат'!$A$30,IF(H114='Категорія витрат'!$B$31,'Категорія витрат'!$A$31,""))))))))))))))))))))))))))))))</f>
        <v/>
      </c>
      <c r="H114" s="571"/>
      <c r="I114" s="68"/>
      <c r="J114" s="67"/>
      <c r="K114" s="41">
        <f t="shared" si="12"/>
        <v>0</v>
      </c>
      <c r="L114" s="144"/>
      <c r="M114" s="74"/>
      <c r="N114" s="71">
        <f t="shared" si="14"/>
        <v>0</v>
      </c>
      <c r="O114" s="836">
        <f>IF(I114='Категорія витрат'!$G$2,ROUND(N114*0.22,2),IF(I114='Категорія витрат'!$G$4,ROUND(N114*0.22,2),IF(I114='Категорія витрат'!$G$5,ROUND(N114*0.22,2),IF(I114='Категорія витрат'!$G$3,ROUND(N114*0.0841,2),0))))</f>
        <v>0</v>
      </c>
      <c r="P114" s="828">
        <f t="shared" si="15"/>
        <v>0</v>
      </c>
      <c r="Q114" s="75"/>
      <c r="R114" s="75"/>
      <c r="S114" s="75"/>
      <c r="T114" s="75"/>
      <c r="U114" s="75"/>
      <c r="V114" s="75"/>
      <c r="W114" s="75"/>
      <c r="X114" s="75"/>
      <c r="Y114" s="75"/>
      <c r="Z114" s="75"/>
      <c r="AA114" s="75"/>
      <c r="AB114" s="75"/>
      <c r="AC114" s="11">
        <f t="shared" si="16"/>
        <v>0</v>
      </c>
      <c r="AD114" s="11">
        <f t="shared" si="17"/>
        <v>0</v>
      </c>
      <c r="AE114" s="11">
        <f t="shared" si="18"/>
        <v>0</v>
      </c>
      <c r="AF114" s="11">
        <f t="shared" si="19"/>
        <v>0</v>
      </c>
      <c r="AG114" s="11">
        <f t="shared" si="20"/>
        <v>0</v>
      </c>
      <c r="AH114" s="11">
        <f t="shared" si="21"/>
        <v>0</v>
      </c>
      <c r="AI114" s="11">
        <f t="shared" si="22"/>
        <v>0</v>
      </c>
      <c r="AJ114" s="11">
        <f t="shared" si="23"/>
        <v>0</v>
      </c>
      <c r="AK114" s="223"/>
      <c r="AL114" s="223"/>
      <c r="AM114" s="35"/>
    </row>
    <row r="115" spans="1:39">
      <c r="A115" s="20">
        <v>111</v>
      </c>
      <c r="B115" s="20" t="str">
        <f t="shared" si="13"/>
        <v/>
      </c>
      <c r="C115" s="208"/>
      <c r="D115" s="67"/>
      <c r="E115" s="67"/>
      <c r="F115" s="67"/>
      <c r="G115" s="425" t="str">
        <f>IF(H115='Категорія витрат'!$B$2,'Категорія витрат'!$A$2,IF(H115='Категорія витрат'!$B$3,'Категорія витрат'!$A$3,IF(H115='Категорія витрат'!$B$4,'Категорія витрат'!$A$4,IF(H115='Категорія витрат'!$B$5,'Категорія витрат'!$A$5,IF(H115='Категорія витрат'!$B$6,'Категорія витрат'!$A$6,IF(H115='Категорія витрат'!$B$7,'Категорія витрат'!$A$7,IF(H115='Категорія витрат'!$B$8,'Категорія витрат'!$A$8,IF(H115='Категорія витрат'!$B$9,'Категорія витрат'!$A$9,IF(H115='Категорія витрат'!$B$10,'Категорія витрат'!$A$10,IF(H115='Категорія витрат'!$B$11,'Категорія витрат'!$A$11,IF(H115='Категорія витрат'!$B$12,'Категорія витрат'!$A$12,IF(H115='Категорія витрат'!$B$13,'Категорія витрат'!$A$13,IF(H115='Категорія витрат'!$B$14,'Категорія витрат'!$A$14,IF(H115='Категорія витрат'!$B$15,'Категорія витрат'!$A$15,IF(H115='Категорія витрат'!$B$16,'Категорія витрат'!$A$16,IF(H115='Категорія витрат'!$B$17,'Категорія витрат'!$A$17,IF(H115='Категорія витрат'!$B$18,'Категорія витрат'!$A$18,IF(H115='Категорія витрат'!$B$19,'Категорія витрат'!$A$19,IF(H115='Категорія витрат'!$B$20,'Категорія витрат'!$A$20,IF(H115='Категорія витрат'!$B$21,'Категорія витрат'!$A$21,IF(H115='Категорія витрат'!$B$22,'Категорія витрат'!$A$22,IF(H115='Категорія витрат'!$B$23,'Категорія витрат'!$A$23,IF(H115='Категорія витрат'!$B$24,'Категорія витрат'!$A$24,IF(H115='Категорія витрат'!$B$25,'Категорія витрат'!$A$25,IF(H115='Категорія витрат'!$B$26,'Категорія витрат'!$A$26,IF(H115='Категорія витрат'!$B$27,'Категорія витрат'!$A$27,IF(H115='Категорія витрат'!$B$28,'Категорія витрат'!$A$28,IF(H115='Категорія витрат'!$B$29,'Категорія витрат'!$A$29,IF(H115='Категорія витрат'!$B$30,'Категорія витрат'!$A$30,IF(H115='Категорія витрат'!$B$31,'Категорія витрат'!$A$31,""))))))))))))))))))))))))))))))</f>
        <v/>
      </c>
      <c r="H115" s="571"/>
      <c r="I115" s="68"/>
      <c r="J115" s="67"/>
      <c r="K115" s="41">
        <f t="shared" si="12"/>
        <v>0</v>
      </c>
      <c r="L115" s="144"/>
      <c r="M115" s="74"/>
      <c r="N115" s="71">
        <f t="shared" si="14"/>
        <v>0</v>
      </c>
      <c r="O115" s="836">
        <f>IF(I115='Категорія витрат'!$G$2,ROUND(N115*0.22,2),IF(I115='Категорія витрат'!$G$4,ROUND(N115*0.22,2),IF(I115='Категорія витрат'!$G$5,ROUND(N115*0.22,2),IF(I115='Категорія витрат'!$G$3,ROUND(N115*0.0841,2),0))))</f>
        <v>0</v>
      </c>
      <c r="P115" s="828">
        <f t="shared" si="15"/>
        <v>0</v>
      </c>
      <c r="Q115" s="75"/>
      <c r="R115" s="75"/>
      <c r="S115" s="75"/>
      <c r="T115" s="75"/>
      <c r="U115" s="75"/>
      <c r="V115" s="75"/>
      <c r="W115" s="75"/>
      <c r="X115" s="75"/>
      <c r="Y115" s="75"/>
      <c r="Z115" s="75"/>
      <c r="AA115" s="75"/>
      <c r="AB115" s="75"/>
      <c r="AC115" s="11">
        <f t="shared" si="16"/>
        <v>0</v>
      </c>
      <c r="AD115" s="11">
        <f t="shared" si="17"/>
        <v>0</v>
      </c>
      <c r="AE115" s="11">
        <f t="shared" si="18"/>
        <v>0</v>
      </c>
      <c r="AF115" s="11">
        <f t="shared" si="19"/>
        <v>0</v>
      </c>
      <c r="AG115" s="11">
        <f t="shared" si="20"/>
        <v>0</v>
      </c>
      <c r="AH115" s="11">
        <f t="shared" si="21"/>
        <v>0</v>
      </c>
      <c r="AI115" s="11">
        <f t="shared" si="22"/>
        <v>0</v>
      </c>
      <c r="AJ115" s="11">
        <f t="shared" si="23"/>
        <v>0</v>
      </c>
      <c r="AK115" s="223"/>
      <c r="AL115" s="223"/>
      <c r="AM115" s="35"/>
    </row>
    <row r="116" spans="1:39">
      <c r="A116" s="20">
        <v>112</v>
      </c>
      <c r="B116" s="20" t="str">
        <f t="shared" si="13"/>
        <v/>
      </c>
      <c r="C116" s="208"/>
      <c r="D116" s="67"/>
      <c r="E116" s="67"/>
      <c r="F116" s="67"/>
      <c r="G116" s="425" t="str">
        <f>IF(H116='Категорія витрат'!$B$2,'Категорія витрат'!$A$2,IF(H116='Категорія витрат'!$B$3,'Категорія витрат'!$A$3,IF(H116='Категорія витрат'!$B$4,'Категорія витрат'!$A$4,IF(H116='Категорія витрат'!$B$5,'Категорія витрат'!$A$5,IF(H116='Категорія витрат'!$B$6,'Категорія витрат'!$A$6,IF(H116='Категорія витрат'!$B$7,'Категорія витрат'!$A$7,IF(H116='Категорія витрат'!$B$8,'Категорія витрат'!$A$8,IF(H116='Категорія витрат'!$B$9,'Категорія витрат'!$A$9,IF(H116='Категорія витрат'!$B$10,'Категорія витрат'!$A$10,IF(H116='Категорія витрат'!$B$11,'Категорія витрат'!$A$11,IF(H116='Категорія витрат'!$B$12,'Категорія витрат'!$A$12,IF(H116='Категорія витрат'!$B$13,'Категорія витрат'!$A$13,IF(H116='Категорія витрат'!$B$14,'Категорія витрат'!$A$14,IF(H116='Категорія витрат'!$B$15,'Категорія витрат'!$A$15,IF(H116='Категорія витрат'!$B$16,'Категорія витрат'!$A$16,IF(H116='Категорія витрат'!$B$17,'Категорія витрат'!$A$17,IF(H116='Категорія витрат'!$B$18,'Категорія витрат'!$A$18,IF(H116='Категорія витрат'!$B$19,'Категорія витрат'!$A$19,IF(H116='Категорія витрат'!$B$20,'Категорія витрат'!$A$20,IF(H116='Категорія витрат'!$B$21,'Категорія витрат'!$A$21,IF(H116='Категорія витрат'!$B$22,'Категорія витрат'!$A$22,IF(H116='Категорія витрат'!$B$23,'Категорія витрат'!$A$23,IF(H116='Категорія витрат'!$B$24,'Категорія витрат'!$A$24,IF(H116='Категорія витрат'!$B$25,'Категорія витрат'!$A$25,IF(H116='Категорія витрат'!$B$26,'Категорія витрат'!$A$26,IF(H116='Категорія витрат'!$B$27,'Категорія витрат'!$A$27,IF(H116='Категорія витрат'!$B$28,'Категорія витрат'!$A$28,IF(H116='Категорія витрат'!$B$29,'Категорія витрат'!$A$29,IF(H116='Категорія витрат'!$B$30,'Категорія витрат'!$A$30,IF(H116='Категорія витрат'!$B$31,'Категорія витрат'!$A$31,""))))))))))))))))))))))))))))))</f>
        <v/>
      </c>
      <c r="H116" s="571"/>
      <c r="I116" s="68"/>
      <c r="J116" s="67"/>
      <c r="K116" s="41">
        <f t="shared" si="12"/>
        <v>0</v>
      </c>
      <c r="L116" s="144"/>
      <c r="M116" s="74"/>
      <c r="N116" s="71">
        <f t="shared" si="14"/>
        <v>0</v>
      </c>
      <c r="O116" s="836">
        <f>IF(I116='Категорія витрат'!$G$2,ROUND(N116*0.22,2),IF(I116='Категорія витрат'!$G$4,ROUND(N116*0.22,2),IF(I116='Категорія витрат'!$G$5,ROUND(N116*0.22,2),IF(I116='Категорія витрат'!$G$3,ROUND(N116*0.0841,2),0))))</f>
        <v>0</v>
      </c>
      <c r="P116" s="828">
        <f t="shared" si="15"/>
        <v>0</v>
      </c>
      <c r="Q116" s="75"/>
      <c r="R116" s="75"/>
      <c r="S116" s="75"/>
      <c r="T116" s="75"/>
      <c r="U116" s="75"/>
      <c r="V116" s="75"/>
      <c r="W116" s="75"/>
      <c r="X116" s="75"/>
      <c r="Y116" s="75"/>
      <c r="Z116" s="75"/>
      <c r="AA116" s="75"/>
      <c r="AB116" s="75"/>
      <c r="AC116" s="11">
        <f t="shared" si="16"/>
        <v>0</v>
      </c>
      <c r="AD116" s="11">
        <f t="shared" si="17"/>
        <v>0</v>
      </c>
      <c r="AE116" s="11">
        <f t="shared" si="18"/>
        <v>0</v>
      </c>
      <c r="AF116" s="11">
        <f t="shared" si="19"/>
        <v>0</v>
      </c>
      <c r="AG116" s="11">
        <f t="shared" si="20"/>
        <v>0</v>
      </c>
      <c r="AH116" s="11">
        <f t="shared" si="21"/>
        <v>0</v>
      </c>
      <c r="AI116" s="11">
        <f t="shared" si="22"/>
        <v>0</v>
      </c>
      <c r="AJ116" s="11">
        <f t="shared" si="23"/>
        <v>0</v>
      </c>
      <c r="AK116" s="223"/>
      <c r="AL116" s="223"/>
      <c r="AM116" s="35"/>
    </row>
    <row r="117" spans="1:39">
      <c r="A117" s="20">
        <v>113</v>
      </c>
      <c r="B117" s="20" t="str">
        <f t="shared" si="13"/>
        <v/>
      </c>
      <c r="C117" s="208"/>
      <c r="D117" s="67"/>
      <c r="E117" s="67"/>
      <c r="F117" s="67"/>
      <c r="G117" s="425" t="str">
        <f>IF(H117='Категорія витрат'!$B$2,'Категорія витрат'!$A$2,IF(H117='Категорія витрат'!$B$3,'Категорія витрат'!$A$3,IF(H117='Категорія витрат'!$B$4,'Категорія витрат'!$A$4,IF(H117='Категорія витрат'!$B$5,'Категорія витрат'!$A$5,IF(H117='Категорія витрат'!$B$6,'Категорія витрат'!$A$6,IF(H117='Категорія витрат'!$B$7,'Категорія витрат'!$A$7,IF(H117='Категорія витрат'!$B$8,'Категорія витрат'!$A$8,IF(H117='Категорія витрат'!$B$9,'Категорія витрат'!$A$9,IF(H117='Категорія витрат'!$B$10,'Категорія витрат'!$A$10,IF(H117='Категорія витрат'!$B$11,'Категорія витрат'!$A$11,IF(H117='Категорія витрат'!$B$12,'Категорія витрат'!$A$12,IF(H117='Категорія витрат'!$B$13,'Категорія витрат'!$A$13,IF(H117='Категорія витрат'!$B$14,'Категорія витрат'!$A$14,IF(H117='Категорія витрат'!$B$15,'Категорія витрат'!$A$15,IF(H117='Категорія витрат'!$B$16,'Категорія витрат'!$A$16,IF(H117='Категорія витрат'!$B$17,'Категорія витрат'!$A$17,IF(H117='Категорія витрат'!$B$18,'Категорія витрат'!$A$18,IF(H117='Категорія витрат'!$B$19,'Категорія витрат'!$A$19,IF(H117='Категорія витрат'!$B$20,'Категорія витрат'!$A$20,IF(H117='Категорія витрат'!$B$21,'Категорія витрат'!$A$21,IF(H117='Категорія витрат'!$B$22,'Категорія витрат'!$A$22,IF(H117='Категорія витрат'!$B$23,'Категорія витрат'!$A$23,IF(H117='Категорія витрат'!$B$24,'Категорія витрат'!$A$24,IF(H117='Категорія витрат'!$B$25,'Категорія витрат'!$A$25,IF(H117='Категорія витрат'!$B$26,'Категорія витрат'!$A$26,IF(H117='Категорія витрат'!$B$27,'Категорія витрат'!$A$27,IF(H117='Категорія витрат'!$B$28,'Категорія витрат'!$A$28,IF(H117='Категорія витрат'!$B$29,'Категорія витрат'!$A$29,IF(H117='Категорія витрат'!$B$30,'Категорія витрат'!$A$30,IF(H117='Категорія витрат'!$B$31,'Категорія витрат'!$A$31,""))))))))))))))))))))))))))))))</f>
        <v/>
      </c>
      <c r="H117" s="571"/>
      <c r="I117" s="68"/>
      <c r="J117" s="67"/>
      <c r="K117" s="41">
        <f t="shared" si="12"/>
        <v>0</v>
      </c>
      <c r="L117" s="144"/>
      <c r="M117" s="74"/>
      <c r="N117" s="71">
        <f t="shared" si="14"/>
        <v>0</v>
      </c>
      <c r="O117" s="836">
        <f>IF(I117='Категорія витрат'!$G$2,ROUND(N117*0.22,2),IF(I117='Категорія витрат'!$G$4,ROUND(N117*0.22,2),IF(I117='Категорія витрат'!$G$5,ROUND(N117*0.22,2),IF(I117='Категорія витрат'!$G$3,ROUND(N117*0.0841,2),0))))</f>
        <v>0</v>
      </c>
      <c r="P117" s="828">
        <f t="shared" si="15"/>
        <v>0</v>
      </c>
      <c r="Q117" s="75"/>
      <c r="R117" s="75"/>
      <c r="S117" s="75"/>
      <c r="T117" s="75"/>
      <c r="U117" s="75"/>
      <c r="V117" s="75"/>
      <c r="W117" s="75"/>
      <c r="X117" s="75"/>
      <c r="Y117" s="75"/>
      <c r="Z117" s="75"/>
      <c r="AA117" s="75"/>
      <c r="AB117" s="75"/>
      <c r="AC117" s="11">
        <f t="shared" si="16"/>
        <v>0</v>
      </c>
      <c r="AD117" s="11">
        <f t="shared" si="17"/>
        <v>0</v>
      </c>
      <c r="AE117" s="11">
        <f t="shared" si="18"/>
        <v>0</v>
      </c>
      <c r="AF117" s="11">
        <f t="shared" si="19"/>
        <v>0</v>
      </c>
      <c r="AG117" s="11">
        <f t="shared" si="20"/>
        <v>0</v>
      </c>
      <c r="AH117" s="11">
        <f t="shared" si="21"/>
        <v>0</v>
      </c>
      <c r="AI117" s="11">
        <f t="shared" si="22"/>
        <v>0</v>
      </c>
      <c r="AJ117" s="11">
        <f t="shared" si="23"/>
        <v>0</v>
      </c>
      <c r="AK117" s="223"/>
      <c r="AL117" s="223"/>
      <c r="AM117" s="35"/>
    </row>
    <row r="118" spans="1:39">
      <c r="A118" s="20">
        <v>114</v>
      </c>
      <c r="B118" s="20" t="str">
        <f t="shared" si="13"/>
        <v/>
      </c>
      <c r="C118" s="208"/>
      <c r="D118" s="67"/>
      <c r="E118" s="67"/>
      <c r="F118" s="67"/>
      <c r="G118" s="425" t="str">
        <f>IF(H118='Категорія витрат'!$B$2,'Категорія витрат'!$A$2,IF(H118='Категорія витрат'!$B$3,'Категорія витрат'!$A$3,IF(H118='Категорія витрат'!$B$4,'Категорія витрат'!$A$4,IF(H118='Категорія витрат'!$B$5,'Категорія витрат'!$A$5,IF(H118='Категорія витрат'!$B$6,'Категорія витрат'!$A$6,IF(H118='Категорія витрат'!$B$7,'Категорія витрат'!$A$7,IF(H118='Категорія витрат'!$B$8,'Категорія витрат'!$A$8,IF(H118='Категорія витрат'!$B$9,'Категорія витрат'!$A$9,IF(H118='Категорія витрат'!$B$10,'Категорія витрат'!$A$10,IF(H118='Категорія витрат'!$B$11,'Категорія витрат'!$A$11,IF(H118='Категорія витрат'!$B$12,'Категорія витрат'!$A$12,IF(H118='Категорія витрат'!$B$13,'Категорія витрат'!$A$13,IF(H118='Категорія витрат'!$B$14,'Категорія витрат'!$A$14,IF(H118='Категорія витрат'!$B$15,'Категорія витрат'!$A$15,IF(H118='Категорія витрат'!$B$16,'Категорія витрат'!$A$16,IF(H118='Категорія витрат'!$B$17,'Категорія витрат'!$A$17,IF(H118='Категорія витрат'!$B$18,'Категорія витрат'!$A$18,IF(H118='Категорія витрат'!$B$19,'Категорія витрат'!$A$19,IF(H118='Категорія витрат'!$B$20,'Категорія витрат'!$A$20,IF(H118='Категорія витрат'!$B$21,'Категорія витрат'!$A$21,IF(H118='Категорія витрат'!$B$22,'Категорія витрат'!$A$22,IF(H118='Категорія витрат'!$B$23,'Категорія витрат'!$A$23,IF(H118='Категорія витрат'!$B$24,'Категорія витрат'!$A$24,IF(H118='Категорія витрат'!$B$25,'Категорія витрат'!$A$25,IF(H118='Категорія витрат'!$B$26,'Категорія витрат'!$A$26,IF(H118='Категорія витрат'!$B$27,'Категорія витрат'!$A$27,IF(H118='Категорія витрат'!$B$28,'Категорія витрат'!$A$28,IF(H118='Категорія витрат'!$B$29,'Категорія витрат'!$A$29,IF(H118='Категорія витрат'!$B$30,'Категорія витрат'!$A$30,IF(H118='Категорія витрат'!$B$31,'Категорія витрат'!$A$31,""))))))))))))))))))))))))))))))</f>
        <v/>
      </c>
      <c r="H118" s="571"/>
      <c r="I118" s="68"/>
      <c r="J118" s="67"/>
      <c r="K118" s="41">
        <f t="shared" si="12"/>
        <v>0</v>
      </c>
      <c r="L118" s="144"/>
      <c r="M118" s="74"/>
      <c r="N118" s="71">
        <f t="shared" si="14"/>
        <v>0</v>
      </c>
      <c r="O118" s="836">
        <f>IF(I118='Категорія витрат'!$G$2,ROUND(N118*0.22,2),IF(I118='Категорія витрат'!$G$4,ROUND(N118*0.22,2),IF(I118='Категорія витрат'!$G$5,ROUND(N118*0.22,2),IF(I118='Категорія витрат'!$G$3,ROUND(N118*0.0841,2),0))))</f>
        <v>0</v>
      </c>
      <c r="P118" s="828">
        <f t="shared" si="15"/>
        <v>0</v>
      </c>
      <c r="Q118" s="75"/>
      <c r="R118" s="75"/>
      <c r="S118" s="75"/>
      <c r="T118" s="75"/>
      <c r="U118" s="75"/>
      <c r="V118" s="75"/>
      <c r="W118" s="75"/>
      <c r="X118" s="75"/>
      <c r="Y118" s="75"/>
      <c r="Z118" s="75"/>
      <c r="AA118" s="75"/>
      <c r="AB118" s="75"/>
      <c r="AC118" s="11">
        <f t="shared" si="16"/>
        <v>0</v>
      </c>
      <c r="AD118" s="11">
        <f t="shared" si="17"/>
        <v>0</v>
      </c>
      <c r="AE118" s="11">
        <f t="shared" si="18"/>
        <v>0</v>
      </c>
      <c r="AF118" s="11">
        <f t="shared" si="19"/>
        <v>0</v>
      </c>
      <c r="AG118" s="11">
        <f t="shared" si="20"/>
        <v>0</v>
      </c>
      <c r="AH118" s="11">
        <f t="shared" si="21"/>
        <v>0</v>
      </c>
      <c r="AI118" s="11">
        <f t="shared" si="22"/>
        <v>0</v>
      </c>
      <c r="AJ118" s="11">
        <f t="shared" si="23"/>
        <v>0</v>
      </c>
      <c r="AK118" s="223"/>
      <c r="AL118" s="223"/>
      <c r="AM118" s="35"/>
    </row>
    <row r="119" spans="1:39">
      <c r="A119" s="20">
        <v>115</v>
      </c>
      <c r="B119" s="20" t="str">
        <f t="shared" si="13"/>
        <v/>
      </c>
      <c r="C119" s="208"/>
      <c r="D119" s="67"/>
      <c r="E119" s="67"/>
      <c r="F119" s="67"/>
      <c r="G119" s="425" t="str">
        <f>IF(H119='Категорія витрат'!$B$2,'Категорія витрат'!$A$2,IF(H119='Категорія витрат'!$B$3,'Категорія витрат'!$A$3,IF(H119='Категорія витрат'!$B$4,'Категорія витрат'!$A$4,IF(H119='Категорія витрат'!$B$5,'Категорія витрат'!$A$5,IF(H119='Категорія витрат'!$B$6,'Категорія витрат'!$A$6,IF(H119='Категорія витрат'!$B$7,'Категорія витрат'!$A$7,IF(H119='Категорія витрат'!$B$8,'Категорія витрат'!$A$8,IF(H119='Категорія витрат'!$B$9,'Категорія витрат'!$A$9,IF(H119='Категорія витрат'!$B$10,'Категорія витрат'!$A$10,IF(H119='Категорія витрат'!$B$11,'Категорія витрат'!$A$11,IF(H119='Категорія витрат'!$B$12,'Категорія витрат'!$A$12,IF(H119='Категорія витрат'!$B$13,'Категорія витрат'!$A$13,IF(H119='Категорія витрат'!$B$14,'Категорія витрат'!$A$14,IF(H119='Категорія витрат'!$B$15,'Категорія витрат'!$A$15,IF(H119='Категорія витрат'!$B$16,'Категорія витрат'!$A$16,IF(H119='Категорія витрат'!$B$17,'Категорія витрат'!$A$17,IF(H119='Категорія витрат'!$B$18,'Категорія витрат'!$A$18,IF(H119='Категорія витрат'!$B$19,'Категорія витрат'!$A$19,IF(H119='Категорія витрат'!$B$20,'Категорія витрат'!$A$20,IF(H119='Категорія витрат'!$B$21,'Категорія витрат'!$A$21,IF(H119='Категорія витрат'!$B$22,'Категорія витрат'!$A$22,IF(H119='Категорія витрат'!$B$23,'Категорія витрат'!$A$23,IF(H119='Категорія витрат'!$B$24,'Категорія витрат'!$A$24,IF(H119='Категорія витрат'!$B$25,'Категорія витрат'!$A$25,IF(H119='Категорія витрат'!$B$26,'Категорія витрат'!$A$26,IF(H119='Категорія витрат'!$B$27,'Категорія витрат'!$A$27,IF(H119='Категорія витрат'!$B$28,'Категорія витрат'!$A$28,IF(H119='Категорія витрат'!$B$29,'Категорія витрат'!$A$29,IF(H119='Категорія витрат'!$B$30,'Категорія витрат'!$A$30,IF(H119='Категорія витрат'!$B$31,'Категорія витрат'!$A$31,""))))))))))))))))))))))))))))))</f>
        <v/>
      </c>
      <c r="H119" s="571"/>
      <c r="I119" s="68"/>
      <c r="J119" s="67"/>
      <c r="K119" s="41">
        <f t="shared" si="12"/>
        <v>0</v>
      </c>
      <c r="L119" s="144"/>
      <c r="M119" s="74"/>
      <c r="N119" s="71">
        <f t="shared" si="14"/>
        <v>0</v>
      </c>
      <c r="O119" s="836">
        <f>IF(I119='Категорія витрат'!$G$2,ROUND(N119*0.22,2),IF(I119='Категорія витрат'!$G$4,ROUND(N119*0.22,2),IF(I119='Категорія витрат'!$G$5,ROUND(N119*0.22,2),IF(I119='Категорія витрат'!$G$3,ROUND(N119*0.0841,2),0))))</f>
        <v>0</v>
      </c>
      <c r="P119" s="828">
        <f t="shared" si="15"/>
        <v>0</v>
      </c>
      <c r="Q119" s="75"/>
      <c r="R119" s="75"/>
      <c r="S119" s="75"/>
      <c r="T119" s="75"/>
      <c r="U119" s="75"/>
      <c r="V119" s="75"/>
      <c r="W119" s="75"/>
      <c r="X119" s="75"/>
      <c r="Y119" s="75"/>
      <c r="Z119" s="75"/>
      <c r="AA119" s="75"/>
      <c r="AB119" s="75"/>
      <c r="AC119" s="11">
        <f t="shared" si="16"/>
        <v>0</v>
      </c>
      <c r="AD119" s="11">
        <f t="shared" si="17"/>
        <v>0</v>
      </c>
      <c r="AE119" s="11">
        <f t="shared" si="18"/>
        <v>0</v>
      </c>
      <c r="AF119" s="11">
        <f t="shared" si="19"/>
        <v>0</v>
      </c>
      <c r="AG119" s="11">
        <f t="shared" si="20"/>
        <v>0</v>
      </c>
      <c r="AH119" s="11">
        <f t="shared" si="21"/>
        <v>0</v>
      </c>
      <c r="AI119" s="11">
        <f t="shared" si="22"/>
        <v>0</v>
      </c>
      <c r="AJ119" s="11">
        <f t="shared" si="23"/>
        <v>0</v>
      </c>
      <c r="AK119" s="223"/>
      <c r="AL119" s="223"/>
      <c r="AM119" s="35"/>
    </row>
    <row r="120" spans="1:39">
      <c r="A120" s="20">
        <v>116</v>
      </c>
      <c r="B120" s="20" t="str">
        <f t="shared" si="13"/>
        <v/>
      </c>
      <c r="C120" s="208"/>
      <c r="D120" s="67"/>
      <c r="E120" s="67"/>
      <c r="F120" s="67"/>
      <c r="G120" s="425" t="str">
        <f>IF(H120='Категорія витрат'!$B$2,'Категорія витрат'!$A$2,IF(H120='Категорія витрат'!$B$3,'Категорія витрат'!$A$3,IF(H120='Категорія витрат'!$B$4,'Категорія витрат'!$A$4,IF(H120='Категорія витрат'!$B$5,'Категорія витрат'!$A$5,IF(H120='Категорія витрат'!$B$6,'Категорія витрат'!$A$6,IF(H120='Категорія витрат'!$B$7,'Категорія витрат'!$A$7,IF(H120='Категорія витрат'!$B$8,'Категорія витрат'!$A$8,IF(H120='Категорія витрат'!$B$9,'Категорія витрат'!$A$9,IF(H120='Категорія витрат'!$B$10,'Категорія витрат'!$A$10,IF(H120='Категорія витрат'!$B$11,'Категорія витрат'!$A$11,IF(H120='Категорія витрат'!$B$12,'Категорія витрат'!$A$12,IF(H120='Категорія витрат'!$B$13,'Категорія витрат'!$A$13,IF(H120='Категорія витрат'!$B$14,'Категорія витрат'!$A$14,IF(H120='Категорія витрат'!$B$15,'Категорія витрат'!$A$15,IF(H120='Категорія витрат'!$B$16,'Категорія витрат'!$A$16,IF(H120='Категорія витрат'!$B$17,'Категорія витрат'!$A$17,IF(H120='Категорія витрат'!$B$18,'Категорія витрат'!$A$18,IF(H120='Категорія витрат'!$B$19,'Категорія витрат'!$A$19,IF(H120='Категорія витрат'!$B$20,'Категорія витрат'!$A$20,IF(H120='Категорія витрат'!$B$21,'Категорія витрат'!$A$21,IF(H120='Категорія витрат'!$B$22,'Категорія витрат'!$A$22,IF(H120='Категорія витрат'!$B$23,'Категорія витрат'!$A$23,IF(H120='Категорія витрат'!$B$24,'Категорія витрат'!$A$24,IF(H120='Категорія витрат'!$B$25,'Категорія витрат'!$A$25,IF(H120='Категорія витрат'!$B$26,'Категорія витрат'!$A$26,IF(H120='Категорія витрат'!$B$27,'Категорія витрат'!$A$27,IF(H120='Категорія витрат'!$B$28,'Категорія витрат'!$A$28,IF(H120='Категорія витрат'!$B$29,'Категорія витрат'!$A$29,IF(H120='Категорія витрат'!$B$30,'Категорія витрат'!$A$30,IF(H120='Категорія витрат'!$B$31,'Категорія витрат'!$A$31,""))))))))))))))))))))))))))))))</f>
        <v/>
      </c>
      <c r="H120" s="571"/>
      <c r="I120" s="68"/>
      <c r="J120" s="67"/>
      <c r="K120" s="41">
        <f t="shared" si="12"/>
        <v>0</v>
      </c>
      <c r="L120" s="144"/>
      <c r="M120" s="74"/>
      <c r="N120" s="71">
        <f t="shared" si="14"/>
        <v>0</v>
      </c>
      <c r="O120" s="836">
        <f>IF(I120='Категорія витрат'!$G$2,ROUND(N120*0.22,2),IF(I120='Категорія витрат'!$G$4,ROUND(N120*0.22,2),IF(I120='Категорія витрат'!$G$5,ROUND(N120*0.22,2),IF(I120='Категорія витрат'!$G$3,ROUND(N120*0.0841,2),0))))</f>
        <v>0</v>
      </c>
      <c r="P120" s="828">
        <f t="shared" si="15"/>
        <v>0</v>
      </c>
      <c r="Q120" s="75"/>
      <c r="R120" s="75"/>
      <c r="S120" s="75"/>
      <c r="T120" s="75"/>
      <c r="U120" s="75"/>
      <c r="V120" s="75"/>
      <c r="W120" s="75"/>
      <c r="X120" s="75"/>
      <c r="Y120" s="75"/>
      <c r="Z120" s="75"/>
      <c r="AA120" s="75"/>
      <c r="AB120" s="75"/>
      <c r="AC120" s="11">
        <f t="shared" si="16"/>
        <v>0</v>
      </c>
      <c r="AD120" s="11">
        <f t="shared" si="17"/>
        <v>0</v>
      </c>
      <c r="AE120" s="11">
        <f t="shared" si="18"/>
        <v>0</v>
      </c>
      <c r="AF120" s="11">
        <f t="shared" si="19"/>
        <v>0</v>
      </c>
      <c r="AG120" s="11">
        <f t="shared" si="20"/>
        <v>0</v>
      </c>
      <c r="AH120" s="11">
        <f t="shared" si="21"/>
        <v>0</v>
      </c>
      <c r="AI120" s="11">
        <f t="shared" si="22"/>
        <v>0</v>
      </c>
      <c r="AJ120" s="11">
        <f t="shared" si="23"/>
        <v>0</v>
      </c>
      <c r="AK120" s="223"/>
      <c r="AL120" s="223"/>
      <c r="AM120" s="35"/>
    </row>
    <row r="121" spans="1:39">
      <c r="A121" s="20">
        <v>117</v>
      </c>
      <c r="B121" s="20" t="str">
        <f t="shared" si="13"/>
        <v/>
      </c>
      <c r="C121" s="208"/>
      <c r="D121" s="67"/>
      <c r="E121" s="67"/>
      <c r="F121" s="67"/>
      <c r="G121" s="425" t="str">
        <f>IF(H121='Категорія витрат'!$B$2,'Категорія витрат'!$A$2,IF(H121='Категорія витрат'!$B$3,'Категорія витрат'!$A$3,IF(H121='Категорія витрат'!$B$4,'Категорія витрат'!$A$4,IF(H121='Категорія витрат'!$B$5,'Категорія витрат'!$A$5,IF(H121='Категорія витрат'!$B$6,'Категорія витрат'!$A$6,IF(H121='Категорія витрат'!$B$7,'Категорія витрат'!$A$7,IF(H121='Категорія витрат'!$B$8,'Категорія витрат'!$A$8,IF(H121='Категорія витрат'!$B$9,'Категорія витрат'!$A$9,IF(H121='Категорія витрат'!$B$10,'Категорія витрат'!$A$10,IF(H121='Категорія витрат'!$B$11,'Категорія витрат'!$A$11,IF(H121='Категорія витрат'!$B$12,'Категорія витрат'!$A$12,IF(H121='Категорія витрат'!$B$13,'Категорія витрат'!$A$13,IF(H121='Категорія витрат'!$B$14,'Категорія витрат'!$A$14,IF(H121='Категорія витрат'!$B$15,'Категорія витрат'!$A$15,IF(H121='Категорія витрат'!$B$16,'Категорія витрат'!$A$16,IF(H121='Категорія витрат'!$B$17,'Категорія витрат'!$A$17,IF(H121='Категорія витрат'!$B$18,'Категорія витрат'!$A$18,IF(H121='Категорія витрат'!$B$19,'Категорія витрат'!$A$19,IF(H121='Категорія витрат'!$B$20,'Категорія витрат'!$A$20,IF(H121='Категорія витрат'!$B$21,'Категорія витрат'!$A$21,IF(H121='Категорія витрат'!$B$22,'Категорія витрат'!$A$22,IF(H121='Категорія витрат'!$B$23,'Категорія витрат'!$A$23,IF(H121='Категорія витрат'!$B$24,'Категорія витрат'!$A$24,IF(H121='Категорія витрат'!$B$25,'Категорія витрат'!$A$25,IF(H121='Категорія витрат'!$B$26,'Категорія витрат'!$A$26,IF(H121='Категорія витрат'!$B$27,'Категорія витрат'!$A$27,IF(H121='Категорія витрат'!$B$28,'Категорія витрат'!$A$28,IF(H121='Категорія витрат'!$B$29,'Категорія витрат'!$A$29,IF(H121='Категорія витрат'!$B$30,'Категорія витрат'!$A$30,IF(H121='Категорія витрат'!$B$31,'Категорія витрат'!$A$31,""))))))))))))))))))))))))))))))</f>
        <v/>
      </c>
      <c r="H121" s="571"/>
      <c r="I121" s="68"/>
      <c r="J121" s="67"/>
      <c r="K121" s="41">
        <f t="shared" si="12"/>
        <v>0</v>
      </c>
      <c r="L121" s="144"/>
      <c r="M121" s="74"/>
      <c r="N121" s="71">
        <f t="shared" si="14"/>
        <v>0</v>
      </c>
      <c r="O121" s="836">
        <f>IF(I121='Категорія витрат'!$G$2,ROUND(N121*0.22,2),IF(I121='Категорія витрат'!$G$4,ROUND(N121*0.22,2),IF(I121='Категорія витрат'!$G$5,ROUND(N121*0.22,2),IF(I121='Категорія витрат'!$G$3,ROUND(N121*0.0841,2),0))))</f>
        <v>0</v>
      </c>
      <c r="P121" s="828">
        <f t="shared" si="15"/>
        <v>0</v>
      </c>
      <c r="Q121" s="75"/>
      <c r="R121" s="75"/>
      <c r="S121" s="75"/>
      <c r="T121" s="75"/>
      <c r="U121" s="75"/>
      <c r="V121" s="75"/>
      <c r="W121" s="75"/>
      <c r="X121" s="75"/>
      <c r="Y121" s="75"/>
      <c r="Z121" s="75"/>
      <c r="AA121" s="75"/>
      <c r="AB121" s="75"/>
      <c r="AC121" s="11">
        <f t="shared" si="16"/>
        <v>0</v>
      </c>
      <c r="AD121" s="11">
        <f t="shared" si="17"/>
        <v>0</v>
      </c>
      <c r="AE121" s="11">
        <f t="shared" si="18"/>
        <v>0</v>
      </c>
      <c r="AF121" s="11">
        <f t="shared" si="19"/>
        <v>0</v>
      </c>
      <c r="AG121" s="11">
        <f t="shared" si="20"/>
        <v>0</v>
      </c>
      <c r="AH121" s="11">
        <f t="shared" si="21"/>
        <v>0</v>
      </c>
      <c r="AI121" s="11">
        <f t="shared" si="22"/>
        <v>0</v>
      </c>
      <c r="AJ121" s="11">
        <f t="shared" si="23"/>
        <v>0</v>
      </c>
      <c r="AK121" s="223"/>
      <c r="AL121" s="223"/>
      <c r="AM121" s="35"/>
    </row>
    <row r="122" spans="1:39">
      <c r="A122" s="20">
        <v>118</v>
      </c>
      <c r="B122" s="20" t="str">
        <f t="shared" si="13"/>
        <v/>
      </c>
      <c r="C122" s="208"/>
      <c r="D122" s="67"/>
      <c r="E122" s="67"/>
      <c r="F122" s="67"/>
      <c r="G122" s="425" t="str">
        <f>IF(H122='Категорія витрат'!$B$2,'Категорія витрат'!$A$2,IF(H122='Категорія витрат'!$B$3,'Категорія витрат'!$A$3,IF(H122='Категорія витрат'!$B$4,'Категорія витрат'!$A$4,IF(H122='Категорія витрат'!$B$5,'Категорія витрат'!$A$5,IF(H122='Категорія витрат'!$B$6,'Категорія витрат'!$A$6,IF(H122='Категорія витрат'!$B$7,'Категорія витрат'!$A$7,IF(H122='Категорія витрат'!$B$8,'Категорія витрат'!$A$8,IF(H122='Категорія витрат'!$B$9,'Категорія витрат'!$A$9,IF(H122='Категорія витрат'!$B$10,'Категорія витрат'!$A$10,IF(H122='Категорія витрат'!$B$11,'Категорія витрат'!$A$11,IF(H122='Категорія витрат'!$B$12,'Категорія витрат'!$A$12,IF(H122='Категорія витрат'!$B$13,'Категорія витрат'!$A$13,IF(H122='Категорія витрат'!$B$14,'Категорія витрат'!$A$14,IF(H122='Категорія витрат'!$B$15,'Категорія витрат'!$A$15,IF(H122='Категорія витрат'!$B$16,'Категорія витрат'!$A$16,IF(H122='Категорія витрат'!$B$17,'Категорія витрат'!$A$17,IF(H122='Категорія витрат'!$B$18,'Категорія витрат'!$A$18,IF(H122='Категорія витрат'!$B$19,'Категорія витрат'!$A$19,IF(H122='Категорія витрат'!$B$20,'Категорія витрат'!$A$20,IF(H122='Категорія витрат'!$B$21,'Категорія витрат'!$A$21,IF(H122='Категорія витрат'!$B$22,'Категорія витрат'!$A$22,IF(H122='Категорія витрат'!$B$23,'Категорія витрат'!$A$23,IF(H122='Категорія витрат'!$B$24,'Категорія витрат'!$A$24,IF(H122='Категорія витрат'!$B$25,'Категорія витрат'!$A$25,IF(H122='Категорія витрат'!$B$26,'Категорія витрат'!$A$26,IF(H122='Категорія витрат'!$B$27,'Категорія витрат'!$A$27,IF(H122='Категорія витрат'!$B$28,'Категорія витрат'!$A$28,IF(H122='Категорія витрат'!$B$29,'Категорія витрат'!$A$29,IF(H122='Категорія витрат'!$B$30,'Категорія витрат'!$A$30,IF(H122='Категорія витрат'!$B$31,'Категорія витрат'!$A$31,""))))))))))))))))))))))))))))))</f>
        <v/>
      </c>
      <c r="H122" s="571"/>
      <c r="I122" s="68"/>
      <c r="J122" s="67"/>
      <c r="K122" s="41">
        <f t="shared" si="12"/>
        <v>0</v>
      </c>
      <c r="L122" s="72"/>
      <c r="M122" s="74"/>
      <c r="N122" s="71">
        <f t="shared" si="14"/>
        <v>0</v>
      </c>
      <c r="O122" s="836">
        <f>IF(I122='Категорія витрат'!$G$2,ROUND(N122*0.22,2),IF(I122='Категорія витрат'!$G$4,ROUND(N122*0.22,2),IF(I122='Категорія витрат'!$G$5,ROUND(N122*0.22,2),IF(I122='Категорія витрат'!$G$3,ROUND(N122*0.0841,2),0))))</f>
        <v>0</v>
      </c>
      <c r="P122" s="828">
        <f t="shared" si="15"/>
        <v>0</v>
      </c>
      <c r="Q122" s="75"/>
      <c r="R122" s="75"/>
      <c r="S122" s="75"/>
      <c r="T122" s="75"/>
      <c r="U122" s="75"/>
      <c r="V122" s="75"/>
      <c r="W122" s="75"/>
      <c r="X122" s="75"/>
      <c r="Y122" s="75"/>
      <c r="Z122" s="75"/>
      <c r="AA122" s="75"/>
      <c r="AB122" s="75"/>
      <c r="AC122" s="11">
        <f t="shared" si="16"/>
        <v>0</v>
      </c>
      <c r="AD122" s="11">
        <f t="shared" si="17"/>
        <v>0</v>
      </c>
      <c r="AE122" s="11">
        <f t="shared" si="18"/>
        <v>0</v>
      </c>
      <c r="AF122" s="11">
        <f t="shared" si="19"/>
        <v>0</v>
      </c>
      <c r="AG122" s="11">
        <f t="shared" si="20"/>
        <v>0</v>
      </c>
      <c r="AH122" s="11">
        <f t="shared" si="21"/>
        <v>0</v>
      </c>
      <c r="AI122" s="11">
        <f t="shared" si="22"/>
        <v>0</v>
      </c>
      <c r="AJ122" s="11">
        <f t="shared" si="23"/>
        <v>0</v>
      </c>
      <c r="AK122" s="223"/>
      <c r="AL122" s="223"/>
      <c r="AM122" s="35"/>
    </row>
    <row r="123" spans="1:39">
      <c r="A123" s="20">
        <v>119</v>
      </c>
      <c r="B123" s="20" t="str">
        <f t="shared" si="13"/>
        <v/>
      </c>
      <c r="C123" s="208"/>
      <c r="D123" s="67"/>
      <c r="E123" s="67"/>
      <c r="F123" s="67"/>
      <c r="G123" s="425" t="str">
        <f>IF(H123='Категорія витрат'!$B$2,'Категорія витрат'!$A$2,IF(H123='Категорія витрат'!$B$3,'Категорія витрат'!$A$3,IF(H123='Категорія витрат'!$B$4,'Категорія витрат'!$A$4,IF(H123='Категорія витрат'!$B$5,'Категорія витрат'!$A$5,IF(H123='Категорія витрат'!$B$6,'Категорія витрат'!$A$6,IF(H123='Категорія витрат'!$B$7,'Категорія витрат'!$A$7,IF(H123='Категорія витрат'!$B$8,'Категорія витрат'!$A$8,IF(H123='Категорія витрат'!$B$9,'Категорія витрат'!$A$9,IF(H123='Категорія витрат'!$B$10,'Категорія витрат'!$A$10,IF(H123='Категорія витрат'!$B$11,'Категорія витрат'!$A$11,IF(H123='Категорія витрат'!$B$12,'Категорія витрат'!$A$12,IF(H123='Категорія витрат'!$B$13,'Категорія витрат'!$A$13,IF(H123='Категорія витрат'!$B$14,'Категорія витрат'!$A$14,IF(H123='Категорія витрат'!$B$15,'Категорія витрат'!$A$15,IF(H123='Категорія витрат'!$B$16,'Категорія витрат'!$A$16,IF(H123='Категорія витрат'!$B$17,'Категорія витрат'!$A$17,IF(H123='Категорія витрат'!$B$18,'Категорія витрат'!$A$18,IF(H123='Категорія витрат'!$B$19,'Категорія витрат'!$A$19,IF(H123='Категорія витрат'!$B$20,'Категорія витрат'!$A$20,IF(H123='Категорія витрат'!$B$21,'Категорія витрат'!$A$21,IF(H123='Категорія витрат'!$B$22,'Категорія витрат'!$A$22,IF(H123='Категорія витрат'!$B$23,'Категорія витрат'!$A$23,IF(H123='Категорія витрат'!$B$24,'Категорія витрат'!$A$24,IF(H123='Категорія витрат'!$B$25,'Категорія витрат'!$A$25,IF(H123='Категорія витрат'!$B$26,'Категорія витрат'!$A$26,IF(H123='Категорія витрат'!$B$27,'Категорія витрат'!$A$27,IF(H123='Категорія витрат'!$B$28,'Категорія витрат'!$A$28,IF(H123='Категорія витрат'!$B$29,'Категорія витрат'!$A$29,IF(H123='Категорія витрат'!$B$30,'Категорія витрат'!$A$30,IF(H123='Категорія витрат'!$B$31,'Категорія витрат'!$A$31,""))))))))))))))))))))))))))))))</f>
        <v/>
      </c>
      <c r="H123" s="571"/>
      <c r="I123" s="68"/>
      <c r="J123" s="67"/>
      <c r="K123" s="41">
        <f t="shared" si="12"/>
        <v>0</v>
      </c>
      <c r="L123" s="144"/>
      <c r="M123" s="74"/>
      <c r="N123" s="71">
        <f t="shared" si="14"/>
        <v>0</v>
      </c>
      <c r="O123" s="836">
        <f>IF(I123='Категорія витрат'!$G$2,ROUND(N123*0.22,2),IF(I123='Категорія витрат'!$G$4,ROUND(N123*0.22,2),IF(I123='Категорія витрат'!$G$5,ROUND(N123*0.22,2),IF(I123='Категорія витрат'!$G$3,ROUND(N123*0.0841,2),0))))</f>
        <v>0</v>
      </c>
      <c r="P123" s="828">
        <f t="shared" si="15"/>
        <v>0</v>
      </c>
      <c r="Q123" s="75"/>
      <c r="R123" s="75"/>
      <c r="S123" s="75"/>
      <c r="T123" s="75"/>
      <c r="U123" s="75"/>
      <c r="V123" s="75"/>
      <c r="W123" s="75"/>
      <c r="X123" s="75"/>
      <c r="Y123" s="75"/>
      <c r="Z123" s="75"/>
      <c r="AA123" s="75"/>
      <c r="AB123" s="75"/>
      <c r="AC123" s="11">
        <f t="shared" si="16"/>
        <v>0</v>
      </c>
      <c r="AD123" s="11">
        <f t="shared" si="17"/>
        <v>0</v>
      </c>
      <c r="AE123" s="11">
        <f t="shared" si="18"/>
        <v>0</v>
      </c>
      <c r="AF123" s="11">
        <f t="shared" si="19"/>
        <v>0</v>
      </c>
      <c r="AG123" s="11">
        <f t="shared" si="20"/>
        <v>0</v>
      </c>
      <c r="AH123" s="11">
        <f t="shared" si="21"/>
        <v>0</v>
      </c>
      <c r="AI123" s="11">
        <f t="shared" si="22"/>
        <v>0</v>
      </c>
      <c r="AJ123" s="11">
        <f t="shared" si="23"/>
        <v>0</v>
      </c>
      <c r="AK123" s="223"/>
      <c r="AL123" s="223"/>
      <c r="AM123" s="35"/>
    </row>
    <row r="124" spans="1:39">
      <c r="A124" s="20">
        <v>120</v>
      </c>
      <c r="B124" s="20" t="str">
        <f t="shared" si="13"/>
        <v/>
      </c>
      <c r="C124" s="208"/>
      <c r="D124" s="67"/>
      <c r="E124" s="67"/>
      <c r="F124" s="67"/>
      <c r="G124" s="425" t="str">
        <f>IF(H124='Категорія витрат'!$B$2,'Категорія витрат'!$A$2,IF(H124='Категорія витрат'!$B$3,'Категорія витрат'!$A$3,IF(H124='Категорія витрат'!$B$4,'Категорія витрат'!$A$4,IF(H124='Категорія витрат'!$B$5,'Категорія витрат'!$A$5,IF(H124='Категорія витрат'!$B$6,'Категорія витрат'!$A$6,IF(H124='Категорія витрат'!$B$7,'Категорія витрат'!$A$7,IF(H124='Категорія витрат'!$B$8,'Категорія витрат'!$A$8,IF(H124='Категорія витрат'!$B$9,'Категорія витрат'!$A$9,IF(H124='Категорія витрат'!$B$10,'Категорія витрат'!$A$10,IF(H124='Категорія витрат'!$B$11,'Категорія витрат'!$A$11,IF(H124='Категорія витрат'!$B$12,'Категорія витрат'!$A$12,IF(H124='Категорія витрат'!$B$13,'Категорія витрат'!$A$13,IF(H124='Категорія витрат'!$B$14,'Категорія витрат'!$A$14,IF(H124='Категорія витрат'!$B$15,'Категорія витрат'!$A$15,IF(H124='Категорія витрат'!$B$16,'Категорія витрат'!$A$16,IF(H124='Категорія витрат'!$B$17,'Категорія витрат'!$A$17,IF(H124='Категорія витрат'!$B$18,'Категорія витрат'!$A$18,IF(H124='Категорія витрат'!$B$19,'Категорія витрат'!$A$19,IF(H124='Категорія витрат'!$B$20,'Категорія витрат'!$A$20,IF(H124='Категорія витрат'!$B$21,'Категорія витрат'!$A$21,IF(H124='Категорія витрат'!$B$22,'Категорія витрат'!$A$22,IF(H124='Категорія витрат'!$B$23,'Категорія витрат'!$A$23,IF(H124='Категорія витрат'!$B$24,'Категорія витрат'!$A$24,IF(H124='Категорія витрат'!$B$25,'Категорія витрат'!$A$25,IF(H124='Категорія витрат'!$B$26,'Категорія витрат'!$A$26,IF(H124='Категорія витрат'!$B$27,'Категорія витрат'!$A$27,IF(H124='Категорія витрат'!$B$28,'Категорія витрат'!$A$28,IF(H124='Категорія витрат'!$B$29,'Категорія витрат'!$A$29,IF(H124='Категорія витрат'!$B$30,'Категорія витрат'!$A$30,IF(H124='Категорія витрат'!$B$31,'Категорія витрат'!$A$31,""))))))))))))))))))))))))))))))</f>
        <v/>
      </c>
      <c r="H124" s="571"/>
      <c r="I124" s="68"/>
      <c r="J124" s="70"/>
      <c r="K124" s="41">
        <f t="shared" si="12"/>
        <v>0</v>
      </c>
      <c r="L124" s="144"/>
      <c r="M124" s="74"/>
      <c r="N124" s="71">
        <f t="shared" si="14"/>
        <v>0</v>
      </c>
      <c r="O124" s="836">
        <f>IF(I124='Категорія витрат'!$G$2,ROUND(N124*0.22,2),IF(I124='Категорія витрат'!$G$4,ROUND(N124*0.22,2),IF(I124='Категорія витрат'!$G$5,ROUND(N124*0.22,2),IF(I124='Категорія витрат'!$G$3,ROUND(N124*0.0841,2),0))))</f>
        <v>0</v>
      </c>
      <c r="P124" s="828">
        <f t="shared" si="15"/>
        <v>0</v>
      </c>
      <c r="Q124" s="75"/>
      <c r="R124" s="75"/>
      <c r="S124" s="75"/>
      <c r="T124" s="75"/>
      <c r="U124" s="75"/>
      <c r="V124" s="75"/>
      <c r="W124" s="75"/>
      <c r="X124" s="75"/>
      <c r="Y124" s="75"/>
      <c r="Z124" s="75"/>
      <c r="AA124" s="75"/>
      <c r="AB124" s="75"/>
      <c r="AC124" s="11">
        <f t="shared" si="16"/>
        <v>0</v>
      </c>
      <c r="AD124" s="11">
        <f t="shared" si="17"/>
        <v>0</v>
      </c>
      <c r="AE124" s="11">
        <f t="shared" si="18"/>
        <v>0</v>
      </c>
      <c r="AF124" s="11">
        <f t="shared" si="19"/>
        <v>0</v>
      </c>
      <c r="AG124" s="11">
        <f t="shared" si="20"/>
        <v>0</v>
      </c>
      <c r="AH124" s="11">
        <f t="shared" si="21"/>
        <v>0</v>
      </c>
      <c r="AI124" s="11">
        <f t="shared" si="22"/>
        <v>0</v>
      </c>
      <c r="AJ124" s="11">
        <f t="shared" si="23"/>
        <v>0</v>
      </c>
      <c r="AK124" s="223"/>
      <c r="AL124" s="223"/>
      <c r="AM124" s="35"/>
    </row>
    <row r="125" spans="1:39">
      <c r="A125" s="20">
        <v>121</v>
      </c>
      <c r="B125" s="20" t="str">
        <f t="shared" si="13"/>
        <v/>
      </c>
      <c r="C125" s="208"/>
      <c r="D125" s="67"/>
      <c r="E125" s="67"/>
      <c r="F125" s="67"/>
      <c r="G125" s="425" t="str">
        <f>IF(H125='Категорія витрат'!$B$2,'Категорія витрат'!$A$2,IF(H125='Категорія витрат'!$B$3,'Категорія витрат'!$A$3,IF(H125='Категорія витрат'!$B$4,'Категорія витрат'!$A$4,IF(H125='Категорія витрат'!$B$5,'Категорія витрат'!$A$5,IF(H125='Категорія витрат'!$B$6,'Категорія витрат'!$A$6,IF(H125='Категорія витрат'!$B$7,'Категорія витрат'!$A$7,IF(H125='Категорія витрат'!$B$8,'Категорія витрат'!$A$8,IF(H125='Категорія витрат'!$B$9,'Категорія витрат'!$A$9,IF(H125='Категорія витрат'!$B$10,'Категорія витрат'!$A$10,IF(H125='Категорія витрат'!$B$11,'Категорія витрат'!$A$11,IF(H125='Категорія витрат'!$B$12,'Категорія витрат'!$A$12,IF(H125='Категорія витрат'!$B$13,'Категорія витрат'!$A$13,IF(H125='Категорія витрат'!$B$14,'Категорія витрат'!$A$14,IF(H125='Категорія витрат'!$B$15,'Категорія витрат'!$A$15,IF(H125='Категорія витрат'!$B$16,'Категорія витрат'!$A$16,IF(H125='Категорія витрат'!$B$17,'Категорія витрат'!$A$17,IF(H125='Категорія витрат'!$B$18,'Категорія витрат'!$A$18,IF(H125='Категорія витрат'!$B$19,'Категорія витрат'!$A$19,IF(H125='Категорія витрат'!$B$20,'Категорія витрат'!$A$20,IF(H125='Категорія витрат'!$B$21,'Категорія витрат'!$A$21,IF(H125='Категорія витрат'!$B$22,'Категорія витрат'!$A$22,IF(H125='Категорія витрат'!$B$23,'Категорія витрат'!$A$23,IF(H125='Категорія витрат'!$B$24,'Категорія витрат'!$A$24,IF(H125='Категорія витрат'!$B$25,'Категорія витрат'!$A$25,IF(H125='Категорія витрат'!$B$26,'Категорія витрат'!$A$26,IF(H125='Категорія витрат'!$B$27,'Категорія витрат'!$A$27,IF(H125='Категорія витрат'!$B$28,'Категорія витрат'!$A$28,IF(H125='Категорія витрат'!$B$29,'Категорія витрат'!$A$29,IF(H125='Категорія витрат'!$B$30,'Категорія витрат'!$A$30,IF(H125='Категорія витрат'!$B$31,'Категорія витрат'!$A$31,""))))))))))))))))))))))))))))))</f>
        <v/>
      </c>
      <c r="H125" s="571"/>
      <c r="I125" s="68"/>
      <c r="J125" s="67"/>
      <c r="K125" s="41">
        <f t="shared" si="12"/>
        <v>0</v>
      </c>
      <c r="L125" s="144"/>
      <c r="M125" s="74"/>
      <c r="N125" s="71">
        <f t="shared" si="14"/>
        <v>0</v>
      </c>
      <c r="O125" s="836">
        <f>IF(I125='Категорія витрат'!$G$2,ROUND(N125*0.22,2),IF(I125='Категорія витрат'!$G$4,ROUND(N125*0.22,2),IF(I125='Категорія витрат'!$G$5,ROUND(N125*0.22,2),IF(I125='Категорія витрат'!$G$3,ROUND(N125*0.0841,2),0))))</f>
        <v>0</v>
      </c>
      <c r="P125" s="828">
        <f t="shared" si="15"/>
        <v>0</v>
      </c>
      <c r="Q125" s="75"/>
      <c r="R125" s="75"/>
      <c r="S125" s="75"/>
      <c r="T125" s="75"/>
      <c r="U125" s="75"/>
      <c r="V125" s="75"/>
      <c r="W125" s="75"/>
      <c r="X125" s="75"/>
      <c r="Y125" s="75"/>
      <c r="Z125" s="75"/>
      <c r="AA125" s="75"/>
      <c r="AB125" s="75"/>
      <c r="AC125" s="11">
        <f t="shared" si="16"/>
        <v>0</v>
      </c>
      <c r="AD125" s="11">
        <f t="shared" si="17"/>
        <v>0</v>
      </c>
      <c r="AE125" s="11">
        <f t="shared" si="18"/>
        <v>0</v>
      </c>
      <c r="AF125" s="11">
        <f t="shared" si="19"/>
        <v>0</v>
      </c>
      <c r="AG125" s="11">
        <f t="shared" si="20"/>
        <v>0</v>
      </c>
      <c r="AH125" s="11">
        <f t="shared" si="21"/>
        <v>0</v>
      </c>
      <c r="AI125" s="11">
        <f t="shared" si="22"/>
        <v>0</v>
      </c>
      <c r="AJ125" s="11">
        <f t="shared" si="23"/>
        <v>0</v>
      </c>
      <c r="AK125" s="223"/>
      <c r="AL125" s="223"/>
      <c r="AM125" s="35"/>
    </row>
    <row r="126" spans="1:39">
      <c r="A126" s="20">
        <v>122</v>
      </c>
      <c r="B126" s="20" t="str">
        <f t="shared" si="13"/>
        <v/>
      </c>
      <c r="C126" s="208"/>
      <c r="D126" s="67"/>
      <c r="E126" s="67"/>
      <c r="F126" s="67"/>
      <c r="G126" s="425" t="str">
        <f>IF(H126='Категорія витрат'!$B$2,'Категорія витрат'!$A$2,IF(H126='Категорія витрат'!$B$3,'Категорія витрат'!$A$3,IF(H126='Категорія витрат'!$B$4,'Категорія витрат'!$A$4,IF(H126='Категорія витрат'!$B$5,'Категорія витрат'!$A$5,IF(H126='Категорія витрат'!$B$6,'Категорія витрат'!$A$6,IF(H126='Категорія витрат'!$B$7,'Категорія витрат'!$A$7,IF(H126='Категорія витрат'!$B$8,'Категорія витрат'!$A$8,IF(H126='Категорія витрат'!$B$9,'Категорія витрат'!$A$9,IF(H126='Категорія витрат'!$B$10,'Категорія витрат'!$A$10,IF(H126='Категорія витрат'!$B$11,'Категорія витрат'!$A$11,IF(H126='Категорія витрат'!$B$12,'Категорія витрат'!$A$12,IF(H126='Категорія витрат'!$B$13,'Категорія витрат'!$A$13,IF(H126='Категорія витрат'!$B$14,'Категорія витрат'!$A$14,IF(H126='Категорія витрат'!$B$15,'Категорія витрат'!$A$15,IF(H126='Категорія витрат'!$B$16,'Категорія витрат'!$A$16,IF(H126='Категорія витрат'!$B$17,'Категорія витрат'!$A$17,IF(H126='Категорія витрат'!$B$18,'Категорія витрат'!$A$18,IF(H126='Категорія витрат'!$B$19,'Категорія витрат'!$A$19,IF(H126='Категорія витрат'!$B$20,'Категорія витрат'!$A$20,IF(H126='Категорія витрат'!$B$21,'Категорія витрат'!$A$21,IF(H126='Категорія витрат'!$B$22,'Категорія витрат'!$A$22,IF(H126='Категорія витрат'!$B$23,'Категорія витрат'!$A$23,IF(H126='Категорія витрат'!$B$24,'Категорія витрат'!$A$24,IF(H126='Категорія витрат'!$B$25,'Категорія витрат'!$A$25,IF(H126='Категорія витрат'!$B$26,'Категорія витрат'!$A$26,IF(H126='Категорія витрат'!$B$27,'Категорія витрат'!$A$27,IF(H126='Категорія витрат'!$B$28,'Категорія витрат'!$A$28,IF(H126='Категорія витрат'!$B$29,'Категорія витрат'!$A$29,IF(H126='Категорія витрат'!$B$30,'Категорія витрат'!$A$30,IF(H126='Категорія витрат'!$B$31,'Категорія витрат'!$A$31,""))))))))))))))))))))))))))))))</f>
        <v/>
      </c>
      <c r="H126" s="571"/>
      <c r="I126" s="68"/>
      <c r="J126" s="67"/>
      <c r="K126" s="41">
        <f t="shared" si="12"/>
        <v>0</v>
      </c>
      <c r="L126" s="144"/>
      <c r="M126" s="74"/>
      <c r="N126" s="71">
        <f t="shared" si="14"/>
        <v>0</v>
      </c>
      <c r="O126" s="836">
        <f>IF(I126='Категорія витрат'!$G$2,ROUND(N126*0.22,2),IF(I126='Категорія витрат'!$G$4,ROUND(N126*0.22,2),IF(I126='Категорія витрат'!$G$5,ROUND(N126*0.22,2),IF(I126='Категорія витрат'!$G$3,ROUND(N126*0.0841,2),0))))</f>
        <v>0</v>
      </c>
      <c r="P126" s="828">
        <f t="shared" si="15"/>
        <v>0</v>
      </c>
      <c r="Q126" s="75"/>
      <c r="R126" s="75"/>
      <c r="S126" s="75"/>
      <c r="T126" s="75"/>
      <c r="U126" s="75"/>
      <c r="V126" s="75"/>
      <c r="W126" s="75"/>
      <c r="X126" s="75"/>
      <c r="Y126" s="75"/>
      <c r="Z126" s="75"/>
      <c r="AA126" s="75"/>
      <c r="AB126" s="75"/>
      <c r="AC126" s="11">
        <f t="shared" si="16"/>
        <v>0</v>
      </c>
      <c r="AD126" s="11">
        <f t="shared" si="17"/>
        <v>0</v>
      </c>
      <c r="AE126" s="11">
        <f t="shared" si="18"/>
        <v>0</v>
      </c>
      <c r="AF126" s="11">
        <f t="shared" si="19"/>
        <v>0</v>
      </c>
      <c r="AG126" s="11">
        <f t="shared" si="20"/>
        <v>0</v>
      </c>
      <c r="AH126" s="11">
        <f t="shared" si="21"/>
        <v>0</v>
      </c>
      <c r="AI126" s="11">
        <f t="shared" si="22"/>
        <v>0</v>
      </c>
      <c r="AJ126" s="11">
        <f t="shared" si="23"/>
        <v>0</v>
      </c>
      <c r="AK126" s="223"/>
      <c r="AL126" s="223"/>
      <c r="AM126" s="35"/>
    </row>
    <row r="127" spans="1:39">
      <c r="A127" s="20">
        <v>123</v>
      </c>
      <c r="B127" s="20" t="str">
        <f t="shared" si="13"/>
        <v/>
      </c>
      <c r="C127" s="208"/>
      <c r="D127" s="67"/>
      <c r="E127" s="67"/>
      <c r="F127" s="67"/>
      <c r="G127" s="425" t="str">
        <f>IF(H127='Категорія витрат'!$B$2,'Категорія витрат'!$A$2,IF(H127='Категорія витрат'!$B$3,'Категорія витрат'!$A$3,IF(H127='Категорія витрат'!$B$4,'Категорія витрат'!$A$4,IF(H127='Категорія витрат'!$B$5,'Категорія витрат'!$A$5,IF(H127='Категорія витрат'!$B$6,'Категорія витрат'!$A$6,IF(H127='Категорія витрат'!$B$7,'Категорія витрат'!$A$7,IF(H127='Категорія витрат'!$B$8,'Категорія витрат'!$A$8,IF(H127='Категорія витрат'!$B$9,'Категорія витрат'!$A$9,IF(H127='Категорія витрат'!$B$10,'Категорія витрат'!$A$10,IF(H127='Категорія витрат'!$B$11,'Категорія витрат'!$A$11,IF(H127='Категорія витрат'!$B$12,'Категорія витрат'!$A$12,IF(H127='Категорія витрат'!$B$13,'Категорія витрат'!$A$13,IF(H127='Категорія витрат'!$B$14,'Категорія витрат'!$A$14,IF(H127='Категорія витрат'!$B$15,'Категорія витрат'!$A$15,IF(H127='Категорія витрат'!$B$16,'Категорія витрат'!$A$16,IF(H127='Категорія витрат'!$B$17,'Категорія витрат'!$A$17,IF(H127='Категорія витрат'!$B$18,'Категорія витрат'!$A$18,IF(H127='Категорія витрат'!$B$19,'Категорія витрат'!$A$19,IF(H127='Категорія витрат'!$B$20,'Категорія витрат'!$A$20,IF(H127='Категорія витрат'!$B$21,'Категорія витрат'!$A$21,IF(H127='Категорія витрат'!$B$22,'Категорія витрат'!$A$22,IF(H127='Категорія витрат'!$B$23,'Категорія витрат'!$A$23,IF(H127='Категорія витрат'!$B$24,'Категорія витрат'!$A$24,IF(H127='Категорія витрат'!$B$25,'Категорія витрат'!$A$25,IF(H127='Категорія витрат'!$B$26,'Категорія витрат'!$A$26,IF(H127='Категорія витрат'!$B$27,'Категорія витрат'!$A$27,IF(H127='Категорія витрат'!$B$28,'Категорія витрат'!$A$28,IF(H127='Категорія витрат'!$B$29,'Категорія витрат'!$A$29,IF(H127='Категорія витрат'!$B$30,'Категорія витрат'!$A$30,IF(H127='Категорія витрат'!$B$31,'Категорія витрат'!$A$31,""))))))))))))))))))))))))))))))</f>
        <v/>
      </c>
      <c r="H127" s="571"/>
      <c r="I127" s="68"/>
      <c r="J127" s="67"/>
      <c r="K127" s="41">
        <f t="shared" si="12"/>
        <v>0</v>
      </c>
      <c r="L127" s="144"/>
      <c r="M127" s="74"/>
      <c r="N127" s="71">
        <f t="shared" si="14"/>
        <v>0</v>
      </c>
      <c r="O127" s="836">
        <f>IF(I127='Категорія витрат'!$G$2,ROUND(N127*0.22,2),IF(I127='Категорія витрат'!$G$4,ROUND(N127*0.22,2),IF(I127='Категорія витрат'!$G$5,ROUND(N127*0.22,2),IF(I127='Категорія витрат'!$G$3,ROUND(N127*0.0841,2),0))))</f>
        <v>0</v>
      </c>
      <c r="P127" s="828">
        <f t="shared" si="15"/>
        <v>0</v>
      </c>
      <c r="Q127" s="75"/>
      <c r="R127" s="75"/>
      <c r="S127" s="75"/>
      <c r="T127" s="75"/>
      <c r="U127" s="75"/>
      <c r="V127" s="75"/>
      <c r="W127" s="75"/>
      <c r="X127" s="75"/>
      <c r="Y127" s="75"/>
      <c r="Z127" s="75"/>
      <c r="AA127" s="75"/>
      <c r="AB127" s="75"/>
      <c r="AC127" s="11">
        <f t="shared" si="16"/>
        <v>0</v>
      </c>
      <c r="AD127" s="11">
        <f t="shared" si="17"/>
        <v>0</v>
      </c>
      <c r="AE127" s="11">
        <f t="shared" si="18"/>
        <v>0</v>
      </c>
      <c r="AF127" s="11">
        <f t="shared" si="19"/>
        <v>0</v>
      </c>
      <c r="AG127" s="11">
        <f t="shared" si="20"/>
        <v>0</v>
      </c>
      <c r="AH127" s="11">
        <f t="shared" si="21"/>
        <v>0</v>
      </c>
      <c r="AI127" s="11">
        <f t="shared" si="22"/>
        <v>0</v>
      </c>
      <c r="AJ127" s="11">
        <f t="shared" si="23"/>
        <v>0</v>
      </c>
      <c r="AK127" s="223"/>
      <c r="AL127" s="223"/>
      <c r="AM127" s="35"/>
    </row>
    <row r="128" spans="1:39">
      <c r="A128" s="20">
        <v>124</v>
      </c>
      <c r="B128" s="20" t="str">
        <f t="shared" si="13"/>
        <v/>
      </c>
      <c r="C128" s="208"/>
      <c r="D128" s="67"/>
      <c r="E128" s="67"/>
      <c r="F128" s="67"/>
      <c r="G128" s="425" t="str">
        <f>IF(H128='Категорія витрат'!$B$2,'Категорія витрат'!$A$2,IF(H128='Категорія витрат'!$B$3,'Категорія витрат'!$A$3,IF(H128='Категорія витрат'!$B$4,'Категорія витрат'!$A$4,IF(H128='Категорія витрат'!$B$5,'Категорія витрат'!$A$5,IF(H128='Категорія витрат'!$B$6,'Категорія витрат'!$A$6,IF(H128='Категорія витрат'!$B$7,'Категорія витрат'!$A$7,IF(H128='Категорія витрат'!$B$8,'Категорія витрат'!$A$8,IF(H128='Категорія витрат'!$B$9,'Категорія витрат'!$A$9,IF(H128='Категорія витрат'!$B$10,'Категорія витрат'!$A$10,IF(H128='Категорія витрат'!$B$11,'Категорія витрат'!$A$11,IF(H128='Категорія витрат'!$B$12,'Категорія витрат'!$A$12,IF(H128='Категорія витрат'!$B$13,'Категорія витрат'!$A$13,IF(H128='Категорія витрат'!$B$14,'Категорія витрат'!$A$14,IF(H128='Категорія витрат'!$B$15,'Категорія витрат'!$A$15,IF(H128='Категорія витрат'!$B$16,'Категорія витрат'!$A$16,IF(H128='Категорія витрат'!$B$17,'Категорія витрат'!$A$17,IF(H128='Категорія витрат'!$B$18,'Категорія витрат'!$A$18,IF(H128='Категорія витрат'!$B$19,'Категорія витрат'!$A$19,IF(H128='Категорія витрат'!$B$20,'Категорія витрат'!$A$20,IF(H128='Категорія витрат'!$B$21,'Категорія витрат'!$A$21,IF(H128='Категорія витрат'!$B$22,'Категорія витрат'!$A$22,IF(H128='Категорія витрат'!$B$23,'Категорія витрат'!$A$23,IF(H128='Категорія витрат'!$B$24,'Категорія витрат'!$A$24,IF(H128='Категорія витрат'!$B$25,'Категорія витрат'!$A$25,IF(H128='Категорія витрат'!$B$26,'Категорія витрат'!$A$26,IF(H128='Категорія витрат'!$B$27,'Категорія витрат'!$A$27,IF(H128='Категорія витрат'!$B$28,'Категорія витрат'!$A$28,IF(H128='Категорія витрат'!$B$29,'Категорія витрат'!$A$29,IF(H128='Категорія витрат'!$B$30,'Категорія витрат'!$A$30,IF(H128='Категорія витрат'!$B$31,'Категорія витрат'!$A$31,""))))))))))))))))))))))))))))))</f>
        <v/>
      </c>
      <c r="H128" s="571"/>
      <c r="I128" s="68"/>
      <c r="J128" s="67"/>
      <c r="K128" s="41">
        <f t="shared" si="12"/>
        <v>0</v>
      </c>
      <c r="L128" s="144"/>
      <c r="M128" s="74"/>
      <c r="N128" s="71">
        <f t="shared" si="14"/>
        <v>0</v>
      </c>
      <c r="O128" s="836">
        <f>IF(I128='Категорія витрат'!$G$2,ROUND(N128*0.22,2),IF(I128='Категорія витрат'!$G$4,ROUND(N128*0.22,2),IF(I128='Категорія витрат'!$G$5,ROUND(N128*0.22,2),IF(I128='Категорія витрат'!$G$3,ROUND(N128*0.0841,2),0))))</f>
        <v>0</v>
      </c>
      <c r="P128" s="828">
        <f t="shared" si="15"/>
        <v>0</v>
      </c>
      <c r="Q128" s="75"/>
      <c r="R128" s="75"/>
      <c r="S128" s="75"/>
      <c r="T128" s="75"/>
      <c r="U128" s="75"/>
      <c r="V128" s="75"/>
      <c r="W128" s="75"/>
      <c r="X128" s="75"/>
      <c r="Y128" s="75"/>
      <c r="Z128" s="75"/>
      <c r="AA128" s="75"/>
      <c r="AB128" s="75"/>
      <c r="AC128" s="11">
        <f t="shared" si="16"/>
        <v>0</v>
      </c>
      <c r="AD128" s="11">
        <f t="shared" si="17"/>
        <v>0</v>
      </c>
      <c r="AE128" s="11">
        <f t="shared" si="18"/>
        <v>0</v>
      </c>
      <c r="AF128" s="11">
        <f t="shared" si="19"/>
        <v>0</v>
      </c>
      <c r="AG128" s="11">
        <f t="shared" si="20"/>
        <v>0</v>
      </c>
      <c r="AH128" s="11">
        <f t="shared" si="21"/>
        <v>0</v>
      </c>
      <c r="AI128" s="11">
        <f t="shared" si="22"/>
        <v>0</v>
      </c>
      <c r="AJ128" s="11">
        <f t="shared" si="23"/>
        <v>0</v>
      </c>
      <c r="AK128" s="223"/>
      <c r="AL128" s="223"/>
      <c r="AM128" s="35"/>
    </row>
    <row r="129" spans="1:39" ht="11.25">
      <c r="A129" s="20">
        <v>125</v>
      </c>
      <c r="B129" s="20" t="str">
        <f t="shared" si="13"/>
        <v/>
      </c>
      <c r="C129" s="208"/>
      <c r="D129" s="151"/>
      <c r="E129" s="72"/>
      <c r="F129" s="72"/>
      <c r="G129" s="425" t="str">
        <f>IF(H129='Категорія витрат'!$B$2,'Категорія витрат'!$A$2,IF(H129='Категорія витрат'!$B$3,'Категорія витрат'!$A$3,IF(H129='Категорія витрат'!$B$4,'Категорія витрат'!$A$4,IF(H129='Категорія витрат'!$B$5,'Категорія витрат'!$A$5,IF(H129='Категорія витрат'!$B$6,'Категорія витрат'!$A$6,IF(H129='Категорія витрат'!$B$7,'Категорія витрат'!$A$7,IF(H129='Категорія витрат'!$B$8,'Категорія витрат'!$A$8,IF(H129='Категорія витрат'!$B$9,'Категорія витрат'!$A$9,IF(H129='Категорія витрат'!$B$10,'Категорія витрат'!$A$10,IF(H129='Категорія витрат'!$B$11,'Категорія витрат'!$A$11,IF(H129='Категорія витрат'!$B$12,'Категорія витрат'!$A$12,IF(H129='Категорія витрат'!$B$13,'Категорія витрат'!$A$13,IF(H129='Категорія витрат'!$B$14,'Категорія витрат'!$A$14,IF(H129='Категорія витрат'!$B$15,'Категорія витрат'!$A$15,IF(H129='Категорія витрат'!$B$16,'Категорія витрат'!$A$16,IF(H129='Категорія витрат'!$B$17,'Категорія витрат'!$A$17,IF(H129='Категорія витрат'!$B$18,'Категорія витрат'!$A$18,IF(H129='Категорія витрат'!$B$19,'Категорія витрат'!$A$19,IF(H129='Категорія витрат'!$B$20,'Категорія витрат'!$A$20,IF(H129='Категорія витрат'!$B$21,'Категорія витрат'!$A$21,IF(H129='Категорія витрат'!$B$22,'Категорія витрат'!$A$22,IF(H129='Категорія витрат'!$B$23,'Категорія витрат'!$A$23,IF(H129='Категорія витрат'!$B$24,'Категорія витрат'!$A$24,IF(H129='Категорія витрат'!$B$25,'Категорія витрат'!$A$25,IF(H129='Категорія витрат'!$B$26,'Категорія витрат'!$A$26,IF(H129='Категорія витрат'!$B$27,'Категорія витрат'!$A$27,IF(H129='Категорія витрат'!$B$28,'Категорія витрат'!$A$28,IF(H129='Категорія витрат'!$B$29,'Категорія витрат'!$A$29,IF(H129='Категорія витрат'!$B$30,'Категорія витрат'!$A$30,IF(H129='Категорія витрат'!$B$31,'Категорія витрат'!$A$31,""))))))))))))))))))))))))))))))</f>
        <v/>
      </c>
      <c r="H129" s="571"/>
      <c r="I129" s="68"/>
      <c r="J129" s="70"/>
      <c r="K129" s="41">
        <f t="shared" si="12"/>
        <v>0</v>
      </c>
      <c r="L129" s="144"/>
      <c r="M129" s="74"/>
      <c r="N129" s="71">
        <f t="shared" si="14"/>
        <v>0</v>
      </c>
      <c r="O129" s="836">
        <f>IF(I129='Категорія витрат'!$G$2,ROUND(N129*0.22,2),IF(I129='Категорія витрат'!$G$4,ROUND(N129*0.22,2),IF(I129='Категорія витрат'!$G$5,ROUND(N129*0.22,2),IF(I129='Категорія витрат'!$G$3,ROUND(N129*0.0841,2),0))))</f>
        <v>0</v>
      </c>
      <c r="P129" s="828">
        <f t="shared" si="15"/>
        <v>0</v>
      </c>
      <c r="Q129" s="75"/>
      <c r="R129" s="75"/>
      <c r="S129" s="75"/>
      <c r="T129" s="75"/>
      <c r="U129" s="75"/>
      <c r="V129" s="75"/>
      <c r="W129" s="75"/>
      <c r="X129" s="75"/>
      <c r="Y129" s="75"/>
      <c r="Z129" s="75"/>
      <c r="AA129" s="75"/>
      <c r="AB129" s="75"/>
      <c r="AC129" s="11">
        <f t="shared" si="16"/>
        <v>0</v>
      </c>
      <c r="AD129" s="11">
        <f t="shared" si="17"/>
        <v>0</v>
      </c>
      <c r="AE129" s="11">
        <f t="shared" si="18"/>
        <v>0</v>
      </c>
      <c r="AF129" s="11">
        <f t="shared" si="19"/>
        <v>0</v>
      </c>
      <c r="AG129" s="11">
        <f t="shared" si="20"/>
        <v>0</v>
      </c>
      <c r="AH129" s="11">
        <f t="shared" si="21"/>
        <v>0</v>
      </c>
      <c r="AI129" s="11">
        <f t="shared" si="22"/>
        <v>0</v>
      </c>
      <c r="AJ129" s="11">
        <f t="shared" si="23"/>
        <v>0</v>
      </c>
      <c r="AK129" s="223"/>
      <c r="AL129" s="223"/>
      <c r="AM129" s="35"/>
    </row>
    <row r="130" spans="1:39">
      <c r="A130" s="20">
        <v>126</v>
      </c>
      <c r="B130" s="20" t="str">
        <f t="shared" si="13"/>
        <v/>
      </c>
      <c r="C130" s="208"/>
      <c r="D130" s="67"/>
      <c r="E130" s="77"/>
      <c r="F130" s="67"/>
      <c r="G130" s="425" t="str">
        <f>IF(H130='Категорія витрат'!$B$2,'Категорія витрат'!$A$2,IF(H130='Категорія витрат'!$B$3,'Категорія витрат'!$A$3,IF(H130='Категорія витрат'!$B$4,'Категорія витрат'!$A$4,IF(H130='Категорія витрат'!$B$5,'Категорія витрат'!$A$5,IF(H130='Категорія витрат'!$B$6,'Категорія витрат'!$A$6,IF(H130='Категорія витрат'!$B$7,'Категорія витрат'!$A$7,IF(H130='Категорія витрат'!$B$8,'Категорія витрат'!$A$8,IF(H130='Категорія витрат'!$B$9,'Категорія витрат'!$A$9,IF(H130='Категорія витрат'!$B$10,'Категорія витрат'!$A$10,IF(H130='Категорія витрат'!$B$11,'Категорія витрат'!$A$11,IF(H130='Категорія витрат'!$B$12,'Категорія витрат'!$A$12,IF(H130='Категорія витрат'!$B$13,'Категорія витрат'!$A$13,IF(H130='Категорія витрат'!$B$14,'Категорія витрат'!$A$14,IF(H130='Категорія витрат'!$B$15,'Категорія витрат'!$A$15,IF(H130='Категорія витрат'!$B$16,'Категорія витрат'!$A$16,IF(H130='Категорія витрат'!$B$17,'Категорія витрат'!$A$17,IF(H130='Категорія витрат'!$B$18,'Категорія витрат'!$A$18,IF(H130='Категорія витрат'!$B$19,'Категорія витрат'!$A$19,IF(H130='Категорія витрат'!$B$20,'Категорія витрат'!$A$20,IF(H130='Категорія витрат'!$B$21,'Категорія витрат'!$A$21,IF(H130='Категорія витрат'!$B$22,'Категорія витрат'!$A$22,IF(H130='Категорія витрат'!$B$23,'Категорія витрат'!$A$23,IF(H130='Категорія витрат'!$B$24,'Категорія витрат'!$A$24,IF(H130='Категорія витрат'!$B$25,'Категорія витрат'!$A$25,IF(H130='Категорія витрат'!$B$26,'Категорія витрат'!$A$26,IF(H130='Категорія витрат'!$B$27,'Категорія витрат'!$A$27,IF(H130='Категорія витрат'!$B$28,'Категорія витрат'!$A$28,IF(H130='Категорія витрат'!$B$29,'Категорія витрат'!$A$29,IF(H130='Категорія витрат'!$B$30,'Категорія витрат'!$A$30,IF(H130='Категорія витрат'!$B$31,'Категорія витрат'!$A$31,""))))))))))))))))))))))))))))))</f>
        <v/>
      </c>
      <c r="H130" s="571"/>
      <c r="I130" s="68"/>
      <c r="J130" s="70"/>
      <c r="K130" s="41">
        <f t="shared" si="12"/>
        <v>0</v>
      </c>
      <c r="L130" s="144"/>
      <c r="M130" s="74"/>
      <c r="N130" s="71">
        <f t="shared" si="14"/>
        <v>0</v>
      </c>
      <c r="O130" s="836">
        <f>IF(I130='Категорія витрат'!$G$2,ROUND(N130*0.22,2),IF(I130='Категорія витрат'!$G$4,ROUND(N130*0.22,2),IF(I130='Категорія витрат'!$G$5,ROUND(N130*0.22,2),IF(I130='Категорія витрат'!$G$3,ROUND(N130*0.0841,2),0))))</f>
        <v>0</v>
      </c>
      <c r="P130" s="828">
        <f t="shared" si="15"/>
        <v>0</v>
      </c>
      <c r="Q130" s="75"/>
      <c r="R130" s="75"/>
      <c r="S130" s="75"/>
      <c r="T130" s="75"/>
      <c r="U130" s="75"/>
      <c r="V130" s="75"/>
      <c r="W130" s="75"/>
      <c r="X130" s="75"/>
      <c r="Y130" s="75"/>
      <c r="Z130" s="75"/>
      <c r="AA130" s="75"/>
      <c r="AB130" s="75"/>
      <c r="AC130" s="11">
        <f t="shared" si="16"/>
        <v>0</v>
      </c>
      <c r="AD130" s="11">
        <f t="shared" si="17"/>
        <v>0</v>
      </c>
      <c r="AE130" s="11">
        <f t="shared" si="18"/>
        <v>0</v>
      </c>
      <c r="AF130" s="11">
        <f t="shared" si="19"/>
        <v>0</v>
      </c>
      <c r="AG130" s="11">
        <f t="shared" si="20"/>
        <v>0</v>
      </c>
      <c r="AH130" s="11">
        <f t="shared" si="21"/>
        <v>0</v>
      </c>
      <c r="AI130" s="11">
        <f t="shared" si="22"/>
        <v>0</v>
      </c>
      <c r="AJ130" s="11">
        <f t="shared" si="23"/>
        <v>0</v>
      </c>
      <c r="AK130" s="223"/>
      <c r="AL130" s="223"/>
      <c r="AM130" s="35"/>
    </row>
    <row r="131" spans="1:39">
      <c r="A131" s="20">
        <v>127</v>
      </c>
      <c r="B131" s="20" t="str">
        <f t="shared" si="13"/>
        <v/>
      </c>
      <c r="C131" s="208"/>
      <c r="D131" s="67"/>
      <c r="E131" s="67"/>
      <c r="F131" s="67"/>
      <c r="G131" s="425" t="str">
        <f>IF(H131='Категорія витрат'!$B$2,'Категорія витрат'!$A$2,IF(H131='Категорія витрат'!$B$3,'Категорія витрат'!$A$3,IF(H131='Категорія витрат'!$B$4,'Категорія витрат'!$A$4,IF(H131='Категорія витрат'!$B$5,'Категорія витрат'!$A$5,IF(H131='Категорія витрат'!$B$6,'Категорія витрат'!$A$6,IF(H131='Категорія витрат'!$B$7,'Категорія витрат'!$A$7,IF(H131='Категорія витрат'!$B$8,'Категорія витрат'!$A$8,IF(H131='Категорія витрат'!$B$9,'Категорія витрат'!$A$9,IF(H131='Категорія витрат'!$B$10,'Категорія витрат'!$A$10,IF(H131='Категорія витрат'!$B$11,'Категорія витрат'!$A$11,IF(H131='Категорія витрат'!$B$12,'Категорія витрат'!$A$12,IF(H131='Категорія витрат'!$B$13,'Категорія витрат'!$A$13,IF(H131='Категорія витрат'!$B$14,'Категорія витрат'!$A$14,IF(H131='Категорія витрат'!$B$15,'Категорія витрат'!$A$15,IF(H131='Категорія витрат'!$B$16,'Категорія витрат'!$A$16,IF(H131='Категорія витрат'!$B$17,'Категорія витрат'!$A$17,IF(H131='Категорія витрат'!$B$18,'Категорія витрат'!$A$18,IF(H131='Категорія витрат'!$B$19,'Категорія витрат'!$A$19,IF(H131='Категорія витрат'!$B$20,'Категорія витрат'!$A$20,IF(H131='Категорія витрат'!$B$21,'Категорія витрат'!$A$21,IF(H131='Категорія витрат'!$B$22,'Категорія витрат'!$A$22,IF(H131='Категорія витрат'!$B$23,'Категорія витрат'!$A$23,IF(H131='Категорія витрат'!$B$24,'Категорія витрат'!$A$24,IF(H131='Категорія витрат'!$B$25,'Категорія витрат'!$A$25,IF(H131='Категорія витрат'!$B$26,'Категорія витрат'!$A$26,IF(H131='Категорія витрат'!$B$27,'Категорія витрат'!$A$27,IF(H131='Категорія витрат'!$B$28,'Категорія витрат'!$A$28,IF(H131='Категорія витрат'!$B$29,'Категорія витрат'!$A$29,IF(H131='Категорія витрат'!$B$30,'Категорія витрат'!$A$30,IF(H131='Категорія витрат'!$B$31,'Категорія витрат'!$A$31,""))))))))))))))))))))))))))))))</f>
        <v/>
      </c>
      <c r="H131" s="571"/>
      <c r="I131" s="68"/>
      <c r="J131" s="70"/>
      <c r="K131" s="41">
        <f t="shared" si="12"/>
        <v>0</v>
      </c>
      <c r="L131" s="144"/>
      <c r="M131" s="74"/>
      <c r="N131" s="71">
        <f t="shared" si="14"/>
        <v>0</v>
      </c>
      <c r="O131" s="836">
        <f>IF(I131='Категорія витрат'!$G$2,ROUND(N131*0.22,2),IF(I131='Категорія витрат'!$G$4,ROUND(N131*0.22,2),IF(I131='Категорія витрат'!$G$5,ROUND(N131*0.22,2),IF(I131='Категорія витрат'!$G$3,ROUND(N131*0.0841,2),0))))</f>
        <v>0</v>
      </c>
      <c r="P131" s="828">
        <f t="shared" si="15"/>
        <v>0</v>
      </c>
      <c r="Q131" s="75"/>
      <c r="R131" s="75"/>
      <c r="S131" s="75"/>
      <c r="T131" s="75"/>
      <c r="U131" s="75"/>
      <c r="V131" s="75"/>
      <c r="W131" s="75"/>
      <c r="X131" s="75"/>
      <c r="Y131" s="75"/>
      <c r="Z131" s="75"/>
      <c r="AA131" s="75"/>
      <c r="AB131" s="75"/>
      <c r="AC131" s="11">
        <f t="shared" si="16"/>
        <v>0</v>
      </c>
      <c r="AD131" s="11">
        <f t="shared" si="17"/>
        <v>0</v>
      </c>
      <c r="AE131" s="11">
        <f t="shared" si="18"/>
        <v>0</v>
      </c>
      <c r="AF131" s="11">
        <f t="shared" si="19"/>
        <v>0</v>
      </c>
      <c r="AG131" s="11">
        <f t="shared" si="20"/>
        <v>0</v>
      </c>
      <c r="AH131" s="11">
        <f t="shared" si="21"/>
        <v>0</v>
      </c>
      <c r="AI131" s="11">
        <f t="shared" si="22"/>
        <v>0</v>
      </c>
      <c r="AJ131" s="11">
        <f t="shared" si="23"/>
        <v>0</v>
      </c>
      <c r="AK131" s="223"/>
      <c r="AL131" s="223"/>
      <c r="AM131" s="35"/>
    </row>
    <row r="132" spans="1:39">
      <c r="A132" s="20">
        <v>128</v>
      </c>
      <c r="B132" s="20" t="str">
        <f t="shared" si="13"/>
        <v/>
      </c>
      <c r="C132" s="208"/>
      <c r="D132" s="67"/>
      <c r="E132" s="67"/>
      <c r="F132" s="67"/>
      <c r="G132" s="425" t="str">
        <f>IF(H132='Категорія витрат'!$B$2,'Категорія витрат'!$A$2,IF(H132='Категорія витрат'!$B$3,'Категорія витрат'!$A$3,IF(H132='Категорія витрат'!$B$4,'Категорія витрат'!$A$4,IF(H132='Категорія витрат'!$B$5,'Категорія витрат'!$A$5,IF(H132='Категорія витрат'!$B$6,'Категорія витрат'!$A$6,IF(H132='Категорія витрат'!$B$7,'Категорія витрат'!$A$7,IF(H132='Категорія витрат'!$B$8,'Категорія витрат'!$A$8,IF(H132='Категорія витрат'!$B$9,'Категорія витрат'!$A$9,IF(H132='Категорія витрат'!$B$10,'Категорія витрат'!$A$10,IF(H132='Категорія витрат'!$B$11,'Категорія витрат'!$A$11,IF(H132='Категорія витрат'!$B$12,'Категорія витрат'!$A$12,IF(H132='Категорія витрат'!$B$13,'Категорія витрат'!$A$13,IF(H132='Категорія витрат'!$B$14,'Категорія витрат'!$A$14,IF(H132='Категорія витрат'!$B$15,'Категорія витрат'!$A$15,IF(H132='Категорія витрат'!$B$16,'Категорія витрат'!$A$16,IF(H132='Категорія витрат'!$B$17,'Категорія витрат'!$A$17,IF(H132='Категорія витрат'!$B$18,'Категорія витрат'!$A$18,IF(H132='Категорія витрат'!$B$19,'Категорія витрат'!$A$19,IF(H132='Категорія витрат'!$B$20,'Категорія витрат'!$A$20,IF(H132='Категорія витрат'!$B$21,'Категорія витрат'!$A$21,IF(H132='Категорія витрат'!$B$22,'Категорія витрат'!$A$22,IF(H132='Категорія витрат'!$B$23,'Категорія витрат'!$A$23,IF(H132='Категорія витрат'!$B$24,'Категорія витрат'!$A$24,IF(H132='Категорія витрат'!$B$25,'Категорія витрат'!$A$25,IF(H132='Категорія витрат'!$B$26,'Категорія витрат'!$A$26,IF(H132='Категорія витрат'!$B$27,'Категорія витрат'!$A$27,IF(H132='Категорія витрат'!$B$28,'Категорія витрат'!$A$28,IF(H132='Категорія витрат'!$B$29,'Категорія витрат'!$A$29,IF(H132='Категорія витрат'!$B$30,'Категорія витрат'!$A$30,IF(H132='Категорія витрат'!$B$31,'Категорія витрат'!$A$31,""))))))))))))))))))))))))))))))</f>
        <v/>
      </c>
      <c r="H132" s="571"/>
      <c r="I132" s="68"/>
      <c r="J132" s="70"/>
      <c r="K132" s="41">
        <f t="shared" si="12"/>
        <v>0</v>
      </c>
      <c r="L132" s="144"/>
      <c r="M132" s="74"/>
      <c r="N132" s="71">
        <f t="shared" si="14"/>
        <v>0</v>
      </c>
      <c r="O132" s="836">
        <f>IF(I132='Категорія витрат'!$G$2,ROUND(N132*0.22,2),IF(I132='Категорія витрат'!$G$4,ROUND(N132*0.22,2),IF(I132='Категорія витрат'!$G$5,ROUND(N132*0.22,2),IF(I132='Категорія витрат'!$G$3,ROUND(N132*0.0841,2),0))))</f>
        <v>0</v>
      </c>
      <c r="P132" s="828">
        <f t="shared" si="15"/>
        <v>0</v>
      </c>
      <c r="Q132" s="75"/>
      <c r="R132" s="75"/>
      <c r="S132" s="75"/>
      <c r="T132" s="75"/>
      <c r="U132" s="75"/>
      <c r="V132" s="75"/>
      <c r="W132" s="75"/>
      <c r="X132" s="75"/>
      <c r="Y132" s="75"/>
      <c r="Z132" s="75"/>
      <c r="AA132" s="75"/>
      <c r="AB132" s="75"/>
      <c r="AC132" s="11">
        <f t="shared" si="16"/>
        <v>0</v>
      </c>
      <c r="AD132" s="11">
        <f t="shared" si="17"/>
        <v>0</v>
      </c>
      <c r="AE132" s="11">
        <f t="shared" si="18"/>
        <v>0</v>
      </c>
      <c r="AF132" s="11">
        <f t="shared" si="19"/>
        <v>0</v>
      </c>
      <c r="AG132" s="11">
        <f t="shared" si="20"/>
        <v>0</v>
      </c>
      <c r="AH132" s="11">
        <f t="shared" si="21"/>
        <v>0</v>
      </c>
      <c r="AI132" s="11">
        <f t="shared" si="22"/>
        <v>0</v>
      </c>
      <c r="AJ132" s="11">
        <f t="shared" si="23"/>
        <v>0</v>
      </c>
      <c r="AK132" s="223"/>
      <c r="AL132" s="223"/>
      <c r="AM132" s="35"/>
    </row>
    <row r="133" spans="1:39">
      <c r="A133" s="20">
        <v>129</v>
      </c>
      <c r="B133" s="20" t="str">
        <f t="shared" si="13"/>
        <v/>
      </c>
      <c r="C133" s="208"/>
      <c r="D133" s="67"/>
      <c r="E133" s="67"/>
      <c r="F133" s="67"/>
      <c r="G133" s="425" t="str">
        <f>IF(H133='Категорія витрат'!$B$2,'Категорія витрат'!$A$2,IF(H133='Категорія витрат'!$B$3,'Категорія витрат'!$A$3,IF(H133='Категорія витрат'!$B$4,'Категорія витрат'!$A$4,IF(H133='Категорія витрат'!$B$5,'Категорія витрат'!$A$5,IF(H133='Категорія витрат'!$B$6,'Категорія витрат'!$A$6,IF(H133='Категорія витрат'!$B$7,'Категорія витрат'!$A$7,IF(H133='Категорія витрат'!$B$8,'Категорія витрат'!$A$8,IF(H133='Категорія витрат'!$B$9,'Категорія витрат'!$A$9,IF(H133='Категорія витрат'!$B$10,'Категорія витрат'!$A$10,IF(H133='Категорія витрат'!$B$11,'Категорія витрат'!$A$11,IF(H133='Категорія витрат'!$B$12,'Категорія витрат'!$A$12,IF(H133='Категорія витрат'!$B$13,'Категорія витрат'!$A$13,IF(H133='Категорія витрат'!$B$14,'Категорія витрат'!$A$14,IF(H133='Категорія витрат'!$B$15,'Категорія витрат'!$A$15,IF(H133='Категорія витрат'!$B$16,'Категорія витрат'!$A$16,IF(H133='Категорія витрат'!$B$17,'Категорія витрат'!$A$17,IF(H133='Категорія витрат'!$B$18,'Категорія витрат'!$A$18,IF(H133='Категорія витрат'!$B$19,'Категорія витрат'!$A$19,IF(H133='Категорія витрат'!$B$20,'Категорія витрат'!$A$20,IF(H133='Категорія витрат'!$B$21,'Категорія витрат'!$A$21,IF(H133='Категорія витрат'!$B$22,'Категорія витрат'!$A$22,IF(H133='Категорія витрат'!$B$23,'Категорія витрат'!$A$23,IF(H133='Категорія витрат'!$B$24,'Категорія витрат'!$A$24,IF(H133='Категорія витрат'!$B$25,'Категорія витрат'!$A$25,IF(H133='Категорія витрат'!$B$26,'Категорія витрат'!$A$26,IF(H133='Категорія витрат'!$B$27,'Категорія витрат'!$A$27,IF(H133='Категорія витрат'!$B$28,'Категорія витрат'!$A$28,IF(H133='Категорія витрат'!$B$29,'Категорія витрат'!$A$29,IF(H133='Категорія витрат'!$B$30,'Категорія витрат'!$A$30,IF(H133='Категорія витрат'!$B$31,'Категорія витрат'!$A$31,""))))))))))))))))))))))))))))))</f>
        <v/>
      </c>
      <c r="H133" s="571"/>
      <c r="I133" s="68"/>
      <c r="J133" s="70"/>
      <c r="K133" s="41">
        <f t="shared" ref="K133:K196" si="24">SUM(Q133:AB133)</f>
        <v>0</v>
      </c>
      <c r="L133" s="144"/>
      <c r="M133" s="74"/>
      <c r="N133" s="71">
        <f t="shared" si="14"/>
        <v>0</v>
      </c>
      <c r="O133" s="836">
        <f>IF(I133='Категорія витрат'!$G$2,ROUND(N133*0.22,2),IF(I133='Категорія витрат'!$G$4,ROUND(N133*0.22,2),IF(I133='Категорія витрат'!$G$5,ROUND(N133*0.22,2),IF(I133='Категорія витрат'!$G$3,ROUND(N133*0.0841,2),0))))</f>
        <v>0</v>
      </c>
      <c r="P133" s="828">
        <f t="shared" si="15"/>
        <v>0</v>
      </c>
      <c r="Q133" s="75"/>
      <c r="R133" s="75"/>
      <c r="S133" s="75"/>
      <c r="T133" s="75"/>
      <c r="U133" s="75"/>
      <c r="V133" s="75"/>
      <c r="W133" s="75"/>
      <c r="X133" s="75"/>
      <c r="Y133" s="75"/>
      <c r="Z133" s="75"/>
      <c r="AA133" s="75"/>
      <c r="AB133" s="75"/>
      <c r="AC133" s="11">
        <f t="shared" si="16"/>
        <v>0</v>
      </c>
      <c r="AD133" s="11">
        <f t="shared" si="17"/>
        <v>0</v>
      </c>
      <c r="AE133" s="11">
        <f t="shared" si="18"/>
        <v>0</v>
      </c>
      <c r="AF133" s="11">
        <f t="shared" si="19"/>
        <v>0</v>
      </c>
      <c r="AG133" s="11">
        <f t="shared" si="20"/>
        <v>0</v>
      </c>
      <c r="AH133" s="11">
        <f t="shared" si="21"/>
        <v>0</v>
      </c>
      <c r="AI133" s="11">
        <f t="shared" si="22"/>
        <v>0</v>
      </c>
      <c r="AJ133" s="11">
        <f t="shared" si="23"/>
        <v>0</v>
      </c>
      <c r="AK133" s="223"/>
      <c r="AL133" s="223"/>
      <c r="AM133" s="35"/>
    </row>
    <row r="134" spans="1:39">
      <c r="A134" s="20">
        <v>130</v>
      </c>
      <c r="B134" s="20" t="str">
        <f t="shared" ref="B134:B197" si="25">IF(C134="","","Мережа")</f>
        <v/>
      </c>
      <c r="C134" s="208"/>
      <c r="D134" s="67"/>
      <c r="E134" s="67"/>
      <c r="F134" s="67"/>
      <c r="G134" s="425" t="str">
        <f>IF(H134='Категорія витрат'!$B$2,'Категорія витрат'!$A$2,IF(H134='Категорія витрат'!$B$3,'Категорія витрат'!$A$3,IF(H134='Категорія витрат'!$B$4,'Категорія витрат'!$A$4,IF(H134='Категорія витрат'!$B$5,'Категорія витрат'!$A$5,IF(H134='Категорія витрат'!$B$6,'Категорія витрат'!$A$6,IF(H134='Категорія витрат'!$B$7,'Категорія витрат'!$A$7,IF(H134='Категорія витрат'!$B$8,'Категорія витрат'!$A$8,IF(H134='Категорія витрат'!$B$9,'Категорія витрат'!$A$9,IF(H134='Категорія витрат'!$B$10,'Категорія витрат'!$A$10,IF(H134='Категорія витрат'!$B$11,'Категорія витрат'!$A$11,IF(H134='Категорія витрат'!$B$12,'Категорія витрат'!$A$12,IF(H134='Категорія витрат'!$B$13,'Категорія витрат'!$A$13,IF(H134='Категорія витрат'!$B$14,'Категорія витрат'!$A$14,IF(H134='Категорія витрат'!$B$15,'Категорія витрат'!$A$15,IF(H134='Категорія витрат'!$B$16,'Категорія витрат'!$A$16,IF(H134='Категорія витрат'!$B$17,'Категорія витрат'!$A$17,IF(H134='Категорія витрат'!$B$18,'Категорія витрат'!$A$18,IF(H134='Категорія витрат'!$B$19,'Категорія витрат'!$A$19,IF(H134='Категорія витрат'!$B$20,'Категорія витрат'!$A$20,IF(H134='Категорія витрат'!$B$21,'Категорія витрат'!$A$21,IF(H134='Категорія витрат'!$B$22,'Категорія витрат'!$A$22,IF(H134='Категорія витрат'!$B$23,'Категорія витрат'!$A$23,IF(H134='Категорія витрат'!$B$24,'Категорія витрат'!$A$24,IF(H134='Категорія витрат'!$B$25,'Категорія витрат'!$A$25,IF(H134='Категорія витрат'!$B$26,'Категорія витрат'!$A$26,IF(H134='Категорія витрат'!$B$27,'Категорія витрат'!$A$27,IF(H134='Категорія витрат'!$B$28,'Категорія витрат'!$A$28,IF(H134='Категорія витрат'!$B$29,'Категорія витрат'!$A$29,IF(H134='Категорія витрат'!$B$30,'Категорія витрат'!$A$30,IF(H134='Категорія витрат'!$B$31,'Категорія витрат'!$A$31,""))))))))))))))))))))))))))))))</f>
        <v/>
      </c>
      <c r="H134" s="571"/>
      <c r="I134" s="68"/>
      <c r="J134" s="70"/>
      <c r="K134" s="41">
        <f t="shared" si="24"/>
        <v>0</v>
      </c>
      <c r="L134" s="144"/>
      <c r="M134" s="74"/>
      <c r="N134" s="71">
        <f t="shared" ref="N134:N197" si="26">L134*M134</f>
        <v>0</v>
      </c>
      <c r="O134" s="836">
        <f>IF(I134='Категорія витрат'!$G$2,ROUND(N134*0.22,2),IF(I134='Категорія витрат'!$G$4,ROUND(N134*0.22,2),IF(I134='Категорія витрат'!$G$5,ROUND(N134*0.22,2),IF(I134='Категорія витрат'!$G$3,ROUND(N134*0.0841,2),0))))</f>
        <v>0</v>
      </c>
      <c r="P134" s="828">
        <f t="shared" ref="P134:P197" si="27">(N134+O134)*K134</f>
        <v>0</v>
      </c>
      <c r="Q134" s="75"/>
      <c r="R134" s="75"/>
      <c r="S134" s="75"/>
      <c r="T134" s="75"/>
      <c r="U134" s="75"/>
      <c r="V134" s="75"/>
      <c r="W134" s="75"/>
      <c r="X134" s="75"/>
      <c r="Y134" s="75"/>
      <c r="Z134" s="75"/>
      <c r="AA134" s="75"/>
      <c r="AB134" s="75"/>
      <c r="AC134" s="11">
        <f t="shared" ref="AC134:AC197" si="28">(N134+O134)*AG134</f>
        <v>0</v>
      </c>
      <c r="AD134" s="11">
        <f t="shared" ref="AD134:AD197" si="29">(N134+O134)*AH134</f>
        <v>0</v>
      </c>
      <c r="AE134" s="11">
        <f t="shared" ref="AE134:AE197" si="30">(N134+O134)*AI134</f>
        <v>0</v>
      </c>
      <c r="AF134" s="11">
        <f t="shared" ref="AF134:AF197" si="31">(N134+O134)*AJ134</f>
        <v>0</v>
      </c>
      <c r="AG134" s="11">
        <f t="shared" ref="AG134:AG197" si="32">Q134+R134+S134</f>
        <v>0</v>
      </c>
      <c r="AH134" s="11">
        <f t="shared" ref="AH134:AH197" si="33">T134+U134+V134</f>
        <v>0</v>
      </c>
      <c r="AI134" s="11">
        <f t="shared" ref="AI134:AI197" si="34">W134+X134+Y134</f>
        <v>0</v>
      </c>
      <c r="AJ134" s="11">
        <f t="shared" ref="AJ134:AJ197" si="35">Z134+AA134+AB134</f>
        <v>0</v>
      </c>
      <c r="AK134" s="223"/>
      <c r="AL134" s="223"/>
      <c r="AM134" s="35"/>
    </row>
    <row r="135" spans="1:39">
      <c r="A135" s="20">
        <v>131</v>
      </c>
      <c r="B135" s="20" t="str">
        <f t="shared" si="25"/>
        <v/>
      </c>
      <c r="C135" s="208"/>
      <c r="D135" s="67"/>
      <c r="E135" s="72"/>
      <c r="F135" s="72"/>
      <c r="G135" s="425" t="str">
        <f>IF(H135='Категорія витрат'!$B$2,'Категорія витрат'!$A$2,IF(H135='Категорія витрат'!$B$3,'Категорія витрат'!$A$3,IF(H135='Категорія витрат'!$B$4,'Категорія витрат'!$A$4,IF(H135='Категорія витрат'!$B$5,'Категорія витрат'!$A$5,IF(H135='Категорія витрат'!$B$6,'Категорія витрат'!$A$6,IF(H135='Категорія витрат'!$B$7,'Категорія витрат'!$A$7,IF(H135='Категорія витрат'!$B$8,'Категорія витрат'!$A$8,IF(H135='Категорія витрат'!$B$9,'Категорія витрат'!$A$9,IF(H135='Категорія витрат'!$B$10,'Категорія витрат'!$A$10,IF(H135='Категорія витрат'!$B$11,'Категорія витрат'!$A$11,IF(H135='Категорія витрат'!$B$12,'Категорія витрат'!$A$12,IF(H135='Категорія витрат'!$B$13,'Категорія витрат'!$A$13,IF(H135='Категорія витрат'!$B$14,'Категорія витрат'!$A$14,IF(H135='Категорія витрат'!$B$15,'Категорія витрат'!$A$15,IF(H135='Категорія витрат'!$B$16,'Категорія витрат'!$A$16,IF(H135='Категорія витрат'!$B$17,'Категорія витрат'!$A$17,IF(H135='Категорія витрат'!$B$18,'Категорія витрат'!$A$18,IF(H135='Категорія витрат'!$B$19,'Категорія витрат'!$A$19,IF(H135='Категорія витрат'!$B$20,'Категорія витрат'!$A$20,IF(H135='Категорія витрат'!$B$21,'Категорія витрат'!$A$21,IF(H135='Категорія витрат'!$B$22,'Категорія витрат'!$A$22,IF(H135='Категорія витрат'!$B$23,'Категорія витрат'!$A$23,IF(H135='Категорія витрат'!$B$24,'Категорія витрат'!$A$24,IF(H135='Категорія витрат'!$B$25,'Категорія витрат'!$A$25,IF(H135='Категорія витрат'!$B$26,'Категорія витрат'!$A$26,IF(H135='Категорія витрат'!$B$27,'Категорія витрат'!$A$27,IF(H135='Категорія витрат'!$B$28,'Категорія витрат'!$A$28,IF(H135='Категорія витрат'!$B$29,'Категорія витрат'!$A$29,IF(H135='Категорія витрат'!$B$30,'Категорія витрат'!$A$30,IF(H135='Категорія витрат'!$B$31,'Категорія витрат'!$A$31,""))))))))))))))))))))))))))))))</f>
        <v/>
      </c>
      <c r="H135" s="571"/>
      <c r="I135" s="68"/>
      <c r="J135" s="70"/>
      <c r="K135" s="41">
        <f t="shared" si="24"/>
        <v>0</v>
      </c>
      <c r="L135" s="144"/>
      <c r="M135" s="74"/>
      <c r="N135" s="71">
        <f t="shared" si="26"/>
        <v>0</v>
      </c>
      <c r="O135" s="836">
        <f>IF(I135='Категорія витрат'!$G$2,ROUND(N135*0.22,2),IF(I135='Категорія витрат'!$G$4,ROUND(N135*0.22,2),IF(I135='Категорія витрат'!$G$5,ROUND(N135*0.22,2),IF(I135='Категорія витрат'!$G$3,ROUND(N135*0.0841,2),0))))</f>
        <v>0</v>
      </c>
      <c r="P135" s="828">
        <f t="shared" si="27"/>
        <v>0</v>
      </c>
      <c r="Q135" s="75"/>
      <c r="R135" s="75"/>
      <c r="S135" s="75"/>
      <c r="T135" s="75"/>
      <c r="U135" s="75"/>
      <c r="V135" s="75"/>
      <c r="W135" s="75"/>
      <c r="X135" s="75"/>
      <c r="Y135" s="75"/>
      <c r="Z135" s="75"/>
      <c r="AA135" s="75"/>
      <c r="AB135" s="75"/>
      <c r="AC135" s="11">
        <f t="shared" si="28"/>
        <v>0</v>
      </c>
      <c r="AD135" s="11">
        <f t="shared" si="29"/>
        <v>0</v>
      </c>
      <c r="AE135" s="11">
        <f t="shared" si="30"/>
        <v>0</v>
      </c>
      <c r="AF135" s="11">
        <f t="shared" si="31"/>
        <v>0</v>
      </c>
      <c r="AG135" s="11">
        <f t="shared" si="32"/>
        <v>0</v>
      </c>
      <c r="AH135" s="11">
        <f t="shared" si="33"/>
        <v>0</v>
      </c>
      <c r="AI135" s="11">
        <f t="shared" si="34"/>
        <v>0</v>
      </c>
      <c r="AJ135" s="11">
        <f t="shared" si="35"/>
        <v>0</v>
      </c>
      <c r="AK135" s="223"/>
      <c r="AL135" s="223"/>
      <c r="AM135" s="35"/>
    </row>
    <row r="136" spans="1:39">
      <c r="A136" s="20">
        <v>132</v>
      </c>
      <c r="B136" s="20" t="str">
        <f t="shared" si="25"/>
        <v/>
      </c>
      <c r="C136" s="208"/>
      <c r="D136" s="67"/>
      <c r="E136" s="72"/>
      <c r="F136" s="72"/>
      <c r="G136" s="425" t="str">
        <f>IF(H136='Категорія витрат'!$B$2,'Категорія витрат'!$A$2,IF(H136='Категорія витрат'!$B$3,'Категорія витрат'!$A$3,IF(H136='Категорія витрат'!$B$4,'Категорія витрат'!$A$4,IF(H136='Категорія витрат'!$B$5,'Категорія витрат'!$A$5,IF(H136='Категорія витрат'!$B$6,'Категорія витрат'!$A$6,IF(H136='Категорія витрат'!$B$7,'Категорія витрат'!$A$7,IF(H136='Категорія витрат'!$B$8,'Категорія витрат'!$A$8,IF(H136='Категорія витрат'!$B$9,'Категорія витрат'!$A$9,IF(H136='Категорія витрат'!$B$10,'Категорія витрат'!$A$10,IF(H136='Категорія витрат'!$B$11,'Категорія витрат'!$A$11,IF(H136='Категорія витрат'!$B$12,'Категорія витрат'!$A$12,IF(H136='Категорія витрат'!$B$13,'Категорія витрат'!$A$13,IF(H136='Категорія витрат'!$B$14,'Категорія витрат'!$A$14,IF(H136='Категорія витрат'!$B$15,'Категорія витрат'!$A$15,IF(H136='Категорія витрат'!$B$16,'Категорія витрат'!$A$16,IF(H136='Категорія витрат'!$B$17,'Категорія витрат'!$A$17,IF(H136='Категорія витрат'!$B$18,'Категорія витрат'!$A$18,IF(H136='Категорія витрат'!$B$19,'Категорія витрат'!$A$19,IF(H136='Категорія витрат'!$B$20,'Категорія витрат'!$A$20,IF(H136='Категорія витрат'!$B$21,'Категорія витрат'!$A$21,IF(H136='Категорія витрат'!$B$22,'Категорія витрат'!$A$22,IF(H136='Категорія витрат'!$B$23,'Категорія витрат'!$A$23,IF(H136='Категорія витрат'!$B$24,'Категорія витрат'!$A$24,IF(H136='Категорія витрат'!$B$25,'Категорія витрат'!$A$25,IF(H136='Категорія витрат'!$B$26,'Категорія витрат'!$A$26,IF(H136='Категорія витрат'!$B$27,'Категорія витрат'!$A$27,IF(H136='Категорія витрат'!$B$28,'Категорія витрат'!$A$28,IF(H136='Категорія витрат'!$B$29,'Категорія витрат'!$A$29,IF(H136='Категорія витрат'!$B$30,'Категорія витрат'!$A$30,IF(H136='Категорія витрат'!$B$31,'Категорія витрат'!$A$31,""))))))))))))))))))))))))))))))</f>
        <v/>
      </c>
      <c r="H136" s="571"/>
      <c r="I136" s="68"/>
      <c r="J136" s="70"/>
      <c r="K136" s="41">
        <f t="shared" si="24"/>
        <v>0</v>
      </c>
      <c r="L136" s="144"/>
      <c r="M136" s="74"/>
      <c r="N136" s="71">
        <f t="shared" si="26"/>
        <v>0</v>
      </c>
      <c r="O136" s="836">
        <f>IF(I136='Категорія витрат'!$G$2,ROUND(N136*0.22,2),IF(I136='Категорія витрат'!$G$4,ROUND(N136*0.22,2),IF(I136='Категорія витрат'!$G$5,ROUND(N136*0.22,2),IF(I136='Категорія витрат'!$G$3,ROUND(N136*0.0841,2),0))))</f>
        <v>0</v>
      </c>
      <c r="P136" s="828">
        <f t="shared" si="27"/>
        <v>0</v>
      </c>
      <c r="Q136" s="75"/>
      <c r="R136" s="75"/>
      <c r="S136" s="75"/>
      <c r="T136" s="75"/>
      <c r="U136" s="75"/>
      <c r="V136" s="75"/>
      <c r="W136" s="75"/>
      <c r="X136" s="75"/>
      <c r="Y136" s="75"/>
      <c r="Z136" s="75"/>
      <c r="AA136" s="75"/>
      <c r="AB136" s="75"/>
      <c r="AC136" s="11">
        <f t="shared" si="28"/>
        <v>0</v>
      </c>
      <c r="AD136" s="11">
        <f t="shared" si="29"/>
        <v>0</v>
      </c>
      <c r="AE136" s="11">
        <f t="shared" si="30"/>
        <v>0</v>
      </c>
      <c r="AF136" s="11">
        <f t="shared" si="31"/>
        <v>0</v>
      </c>
      <c r="AG136" s="11">
        <f t="shared" si="32"/>
        <v>0</v>
      </c>
      <c r="AH136" s="11">
        <f t="shared" si="33"/>
        <v>0</v>
      </c>
      <c r="AI136" s="11">
        <f t="shared" si="34"/>
        <v>0</v>
      </c>
      <c r="AJ136" s="11">
        <f t="shared" si="35"/>
        <v>0</v>
      </c>
      <c r="AK136" s="223"/>
      <c r="AL136" s="223"/>
      <c r="AM136" s="35"/>
    </row>
    <row r="137" spans="1:39">
      <c r="A137" s="20">
        <v>133</v>
      </c>
      <c r="B137" s="20" t="str">
        <f t="shared" si="25"/>
        <v/>
      </c>
      <c r="C137" s="208"/>
      <c r="D137" s="67"/>
      <c r="E137" s="72"/>
      <c r="F137" s="72"/>
      <c r="G137" s="425" t="str">
        <f>IF(H137='Категорія витрат'!$B$2,'Категорія витрат'!$A$2,IF(H137='Категорія витрат'!$B$3,'Категорія витрат'!$A$3,IF(H137='Категорія витрат'!$B$4,'Категорія витрат'!$A$4,IF(H137='Категорія витрат'!$B$5,'Категорія витрат'!$A$5,IF(H137='Категорія витрат'!$B$6,'Категорія витрат'!$A$6,IF(H137='Категорія витрат'!$B$7,'Категорія витрат'!$A$7,IF(H137='Категорія витрат'!$B$8,'Категорія витрат'!$A$8,IF(H137='Категорія витрат'!$B$9,'Категорія витрат'!$A$9,IF(H137='Категорія витрат'!$B$10,'Категорія витрат'!$A$10,IF(H137='Категорія витрат'!$B$11,'Категорія витрат'!$A$11,IF(H137='Категорія витрат'!$B$12,'Категорія витрат'!$A$12,IF(H137='Категорія витрат'!$B$13,'Категорія витрат'!$A$13,IF(H137='Категорія витрат'!$B$14,'Категорія витрат'!$A$14,IF(H137='Категорія витрат'!$B$15,'Категорія витрат'!$A$15,IF(H137='Категорія витрат'!$B$16,'Категорія витрат'!$A$16,IF(H137='Категорія витрат'!$B$17,'Категорія витрат'!$A$17,IF(H137='Категорія витрат'!$B$18,'Категорія витрат'!$A$18,IF(H137='Категорія витрат'!$B$19,'Категорія витрат'!$A$19,IF(H137='Категорія витрат'!$B$20,'Категорія витрат'!$A$20,IF(H137='Категорія витрат'!$B$21,'Категорія витрат'!$A$21,IF(H137='Категорія витрат'!$B$22,'Категорія витрат'!$A$22,IF(H137='Категорія витрат'!$B$23,'Категорія витрат'!$A$23,IF(H137='Категорія витрат'!$B$24,'Категорія витрат'!$A$24,IF(H137='Категорія витрат'!$B$25,'Категорія витрат'!$A$25,IF(H137='Категорія витрат'!$B$26,'Категорія витрат'!$A$26,IF(H137='Категорія витрат'!$B$27,'Категорія витрат'!$A$27,IF(H137='Категорія витрат'!$B$28,'Категорія витрат'!$A$28,IF(H137='Категорія витрат'!$B$29,'Категорія витрат'!$A$29,IF(H137='Категорія витрат'!$B$30,'Категорія витрат'!$A$30,IF(H137='Категорія витрат'!$B$31,'Категорія витрат'!$A$31,""))))))))))))))))))))))))))))))</f>
        <v/>
      </c>
      <c r="H137" s="571"/>
      <c r="I137" s="68"/>
      <c r="J137" s="67"/>
      <c r="K137" s="41">
        <f t="shared" si="24"/>
        <v>0</v>
      </c>
      <c r="L137" s="144"/>
      <c r="M137" s="74"/>
      <c r="N137" s="71">
        <f t="shared" si="26"/>
        <v>0</v>
      </c>
      <c r="O137" s="836">
        <f>IF(I137='Категорія витрат'!$G$2,ROUND(N137*0.22,2),IF(I137='Категорія витрат'!$G$4,ROUND(N137*0.22,2),IF(I137='Категорія витрат'!$G$5,ROUND(N137*0.22,2),IF(I137='Категорія витрат'!$G$3,ROUND(N137*0.0841,2),0))))</f>
        <v>0</v>
      </c>
      <c r="P137" s="828">
        <f t="shared" si="27"/>
        <v>0</v>
      </c>
      <c r="Q137" s="75"/>
      <c r="R137" s="75"/>
      <c r="S137" s="75"/>
      <c r="T137" s="75"/>
      <c r="U137" s="75"/>
      <c r="V137" s="75"/>
      <c r="W137" s="75"/>
      <c r="X137" s="75"/>
      <c r="Y137" s="75"/>
      <c r="Z137" s="75"/>
      <c r="AA137" s="75"/>
      <c r="AB137" s="75"/>
      <c r="AC137" s="11">
        <f t="shared" si="28"/>
        <v>0</v>
      </c>
      <c r="AD137" s="11">
        <f t="shared" si="29"/>
        <v>0</v>
      </c>
      <c r="AE137" s="11">
        <f t="shared" si="30"/>
        <v>0</v>
      </c>
      <c r="AF137" s="11">
        <f t="shared" si="31"/>
        <v>0</v>
      </c>
      <c r="AG137" s="11">
        <f t="shared" si="32"/>
        <v>0</v>
      </c>
      <c r="AH137" s="11">
        <f t="shared" si="33"/>
        <v>0</v>
      </c>
      <c r="AI137" s="11">
        <f t="shared" si="34"/>
        <v>0</v>
      </c>
      <c r="AJ137" s="11">
        <f t="shared" si="35"/>
        <v>0</v>
      </c>
      <c r="AK137" s="223"/>
      <c r="AL137" s="223"/>
      <c r="AM137" s="35"/>
    </row>
    <row r="138" spans="1:39">
      <c r="A138" s="20">
        <v>134</v>
      </c>
      <c r="B138" s="20" t="str">
        <f t="shared" si="25"/>
        <v/>
      </c>
      <c r="C138" s="208"/>
      <c r="D138" s="67"/>
      <c r="E138" s="72"/>
      <c r="F138" s="72"/>
      <c r="G138" s="425" t="str">
        <f>IF(H138='Категорія витрат'!$B$2,'Категорія витрат'!$A$2,IF(H138='Категорія витрат'!$B$3,'Категорія витрат'!$A$3,IF(H138='Категорія витрат'!$B$4,'Категорія витрат'!$A$4,IF(H138='Категорія витрат'!$B$5,'Категорія витрат'!$A$5,IF(H138='Категорія витрат'!$B$6,'Категорія витрат'!$A$6,IF(H138='Категорія витрат'!$B$7,'Категорія витрат'!$A$7,IF(H138='Категорія витрат'!$B$8,'Категорія витрат'!$A$8,IF(H138='Категорія витрат'!$B$9,'Категорія витрат'!$A$9,IF(H138='Категорія витрат'!$B$10,'Категорія витрат'!$A$10,IF(H138='Категорія витрат'!$B$11,'Категорія витрат'!$A$11,IF(H138='Категорія витрат'!$B$12,'Категорія витрат'!$A$12,IF(H138='Категорія витрат'!$B$13,'Категорія витрат'!$A$13,IF(H138='Категорія витрат'!$B$14,'Категорія витрат'!$A$14,IF(H138='Категорія витрат'!$B$15,'Категорія витрат'!$A$15,IF(H138='Категорія витрат'!$B$16,'Категорія витрат'!$A$16,IF(H138='Категорія витрат'!$B$17,'Категорія витрат'!$A$17,IF(H138='Категорія витрат'!$B$18,'Категорія витрат'!$A$18,IF(H138='Категорія витрат'!$B$19,'Категорія витрат'!$A$19,IF(H138='Категорія витрат'!$B$20,'Категорія витрат'!$A$20,IF(H138='Категорія витрат'!$B$21,'Категорія витрат'!$A$21,IF(H138='Категорія витрат'!$B$22,'Категорія витрат'!$A$22,IF(H138='Категорія витрат'!$B$23,'Категорія витрат'!$A$23,IF(H138='Категорія витрат'!$B$24,'Категорія витрат'!$A$24,IF(H138='Категорія витрат'!$B$25,'Категорія витрат'!$A$25,IF(H138='Категорія витрат'!$B$26,'Категорія витрат'!$A$26,IF(H138='Категорія витрат'!$B$27,'Категорія витрат'!$A$27,IF(H138='Категорія витрат'!$B$28,'Категорія витрат'!$A$28,IF(H138='Категорія витрат'!$B$29,'Категорія витрат'!$A$29,IF(H138='Категорія витрат'!$B$30,'Категорія витрат'!$A$30,IF(H138='Категорія витрат'!$B$31,'Категорія витрат'!$A$31,""))))))))))))))))))))))))))))))</f>
        <v/>
      </c>
      <c r="H138" s="571"/>
      <c r="I138" s="68"/>
      <c r="J138" s="67"/>
      <c r="K138" s="41">
        <f t="shared" si="24"/>
        <v>0</v>
      </c>
      <c r="L138" s="144"/>
      <c r="M138" s="74"/>
      <c r="N138" s="71">
        <f t="shared" si="26"/>
        <v>0</v>
      </c>
      <c r="O138" s="836">
        <f>IF(I138='Категорія витрат'!$G$2,ROUND(N138*0.22,2),IF(I138='Категорія витрат'!$G$4,ROUND(N138*0.22,2),IF(I138='Категорія витрат'!$G$5,ROUND(N138*0.22,2),IF(I138='Категорія витрат'!$G$3,ROUND(N138*0.0841,2),0))))</f>
        <v>0</v>
      </c>
      <c r="P138" s="828">
        <f t="shared" si="27"/>
        <v>0</v>
      </c>
      <c r="Q138" s="75"/>
      <c r="R138" s="75"/>
      <c r="S138" s="75"/>
      <c r="T138" s="75"/>
      <c r="U138" s="75"/>
      <c r="V138" s="75"/>
      <c r="W138" s="75"/>
      <c r="X138" s="75"/>
      <c r="Y138" s="75"/>
      <c r="Z138" s="75"/>
      <c r="AA138" s="75"/>
      <c r="AB138" s="75"/>
      <c r="AC138" s="11">
        <f t="shared" si="28"/>
        <v>0</v>
      </c>
      <c r="AD138" s="11">
        <f t="shared" si="29"/>
        <v>0</v>
      </c>
      <c r="AE138" s="11">
        <f t="shared" si="30"/>
        <v>0</v>
      </c>
      <c r="AF138" s="11">
        <f t="shared" si="31"/>
        <v>0</v>
      </c>
      <c r="AG138" s="11">
        <f t="shared" si="32"/>
        <v>0</v>
      </c>
      <c r="AH138" s="11">
        <f t="shared" si="33"/>
        <v>0</v>
      </c>
      <c r="AI138" s="11">
        <f t="shared" si="34"/>
        <v>0</v>
      </c>
      <c r="AJ138" s="11">
        <f t="shared" si="35"/>
        <v>0</v>
      </c>
      <c r="AK138" s="223"/>
      <c r="AL138" s="223"/>
      <c r="AM138" s="35"/>
    </row>
    <row r="139" spans="1:39">
      <c r="A139" s="20">
        <v>135</v>
      </c>
      <c r="B139" s="20" t="str">
        <f t="shared" si="25"/>
        <v/>
      </c>
      <c r="C139" s="208"/>
      <c r="D139" s="67"/>
      <c r="E139" s="72"/>
      <c r="F139" s="72"/>
      <c r="G139" s="425" t="str">
        <f>IF(H139='Категорія витрат'!$B$2,'Категорія витрат'!$A$2,IF(H139='Категорія витрат'!$B$3,'Категорія витрат'!$A$3,IF(H139='Категорія витрат'!$B$4,'Категорія витрат'!$A$4,IF(H139='Категорія витрат'!$B$5,'Категорія витрат'!$A$5,IF(H139='Категорія витрат'!$B$6,'Категорія витрат'!$A$6,IF(H139='Категорія витрат'!$B$7,'Категорія витрат'!$A$7,IF(H139='Категорія витрат'!$B$8,'Категорія витрат'!$A$8,IF(H139='Категорія витрат'!$B$9,'Категорія витрат'!$A$9,IF(H139='Категорія витрат'!$B$10,'Категорія витрат'!$A$10,IF(H139='Категорія витрат'!$B$11,'Категорія витрат'!$A$11,IF(H139='Категорія витрат'!$B$12,'Категорія витрат'!$A$12,IF(H139='Категорія витрат'!$B$13,'Категорія витрат'!$A$13,IF(H139='Категорія витрат'!$B$14,'Категорія витрат'!$A$14,IF(H139='Категорія витрат'!$B$15,'Категорія витрат'!$A$15,IF(H139='Категорія витрат'!$B$16,'Категорія витрат'!$A$16,IF(H139='Категорія витрат'!$B$17,'Категорія витрат'!$A$17,IF(H139='Категорія витрат'!$B$18,'Категорія витрат'!$A$18,IF(H139='Категорія витрат'!$B$19,'Категорія витрат'!$A$19,IF(H139='Категорія витрат'!$B$20,'Категорія витрат'!$A$20,IF(H139='Категорія витрат'!$B$21,'Категорія витрат'!$A$21,IF(H139='Категорія витрат'!$B$22,'Категорія витрат'!$A$22,IF(H139='Категорія витрат'!$B$23,'Категорія витрат'!$A$23,IF(H139='Категорія витрат'!$B$24,'Категорія витрат'!$A$24,IF(H139='Категорія витрат'!$B$25,'Категорія витрат'!$A$25,IF(H139='Категорія витрат'!$B$26,'Категорія витрат'!$A$26,IF(H139='Категорія витрат'!$B$27,'Категорія витрат'!$A$27,IF(H139='Категорія витрат'!$B$28,'Категорія витрат'!$A$28,IF(H139='Категорія витрат'!$B$29,'Категорія витрат'!$A$29,IF(H139='Категорія витрат'!$B$30,'Категорія витрат'!$A$30,IF(H139='Категорія витрат'!$B$31,'Категорія витрат'!$A$31,""))))))))))))))))))))))))))))))</f>
        <v/>
      </c>
      <c r="H139" s="571"/>
      <c r="I139" s="68"/>
      <c r="J139" s="67"/>
      <c r="K139" s="41">
        <f t="shared" si="24"/>
        <v>0</v>
      </c>
      <c r="L139" s="144"/>
      <c r="M139" s="74"/>
      <c r="N139" s="71">
        <f t="shared" si="26"/>
        <v>0</v>
      </c>
      <c r="O139" s="836">
        <f>IF(I139='Категорія витрат'!$G$2,ROUND(N139*0.22,2),IF(I139='Категорія витрат'!$G$4,ROUND(N139*0.22,2),IF(I139='Категорія витрат'!$G$5,ROUND(N139*0.22,2),IF(I139='Категорія витрат'!$G$3,ROUND(N139*0.0841,2),0))))</f>
        <v>0</v>
      </c>
      <c r="P139" s="828">
        <f t="shared" si="27"/>
        <v>0</v>
      </c>
      <c r="Q139" s="75"/>
      <c r="R139" s="75"/>
      <c r="S139" s="75"/>
      <c r="T139" s="75"/>
      <c r="U139" s="75"/>
      <c r="V139" s="75"/>
      <c r="W139" s="75"/>
      <c r="X139" s="75"/>
      <c r="Y139" s="75"/>
      <c r="Z139" s="75"/>
      <c r="AA139" s="75"/>
      <c r="AB139" s="75"/>
      <c r="AC139" s="11">
        <f t="shared" si="28"/>
        <v>0</v>
      </c>
      <c r="AD139" s="11">
        <f t="shared" si="29"/>
        <v>0</v>
      </c>
      <c r="AE139" s="11">
        <f t="shared" si="30"/>
        <v>0</v>
      </c>
      <c r="AF139" s="11">
        <f t="shared" si="31"/>
        <v>0</v>
      </c>
      <c r="AG139" s="11">
        <f t="shared" si="32"/>
        <v>0</v>
      </c>
      <c r="AH139" s="11">
        <f t="shared" si="33"/>
        <v>0</v>
      </c>
      <c r="AI139" s="11">
        <f t="shared" si="34"/>
        <v>0</v>
      </c>
      <c r="AJ139" s="11">
        <f t="shared" si="35"/>
        <v>0</v>
      </c>
      <c r="AK139" s="223"/>
      <c r="AL139" s="223"/>
      <c r="AM139" s="35"/>
    </row>
    <row r="140" spans="1:39">
      <c r="A140" s="20">
        <v>136</v>
      </c>
      <c r="B140" s="20" t="str">
        <f t="shared" si="25"/>
        <v/>
      </c>
      <c r="C140" s="208"/>
      <c r="D140" s="67"/>
      <c r="E140" s="72"/>
      <c r="F140" s="72"/>
      <c r="G140" s="425" t="str">
        <f>IF(H140='Категорія витрат'!$B$2,'Категорія витрат'!$A$2,IF(H140='Категорія витрат'!$B$3,'Категорія витрат'!$A$3,IF(H140='Категорія витрат'!$B$4,'Категорія витрат'!$A$4,IF(H140='Категорія витрат'!$B$5,'Категорія витрат'!$A$5,IF(H140='Категорія витрат'!$B$6,'Категорія витрат'!$A$6,IF(H140='Категорія витрат'!$B$7,'Категорія витрат'!$A$7,IF(H140='Категорія витрат'!$B$8,'Категорія витрат'!$A$8,IF(H140='Категорія витрат'!$B$9,'Категорія витрат'!$A$9,IF(H140='Категорія витрат'!$B$10,'Категорія витрат'!$A$10,IF(H140='Категорія витрат'!$B$11,'Категорія витрат'!$A$11,IF(H140='Категорія витрат'!$B$12,'Категорія витрат'!$A$12,IF(H140='Категорія витрат'!$B$13,'Категорія витрат'!$A$13,IF(H140='Категорія витрат'!$B$14,'Категорія витрат'!$A$14,IF(H140='Категорія витрат'!$B$15,'Категорія витрат'!$A$15,IF(H140='Категорія витрат'!$B$16,'Категорія витрат'!$A$16,IF(H140='Категорія витрат'!$B$17,'Категорія витрат'!$A$17,IF(H140='Категорія витрат'!$B$18,'Категорія витрат'!$A$18,IF(H140='Категорія витрат'!$B$19,'Категорія витрат'!$A$19,IF(H140='Категорія витрат'!$B$20,'Категорія витрат'!$A$20,IF(H140='Категорія витрат'!$B$21,'Категорія витрат'!$A$21,IF(H140='Категорія витрат'!$B$22,'Категорія витрат'!$A$22,IF(H140='Категорія витрат'!$B$23,'Категорія витрат'!$A$23,IF(H140='Категорія витрат'!$B$24,'Категорія витрат'!$A$24,IF(H140='Категорія витрат'!$B$25,'Категорія витрат'!$A$25,IF(H140='Категорія витрат'!$B$26,'Категорія витрат'!$A$26,IF(H140='Категорія витрат'!$B$27,'Категорія витрат'!$A$27,IF(H140='Категорія витрат'!$B$28,'Категорія витрат'!$A$28,IF(H140='Категорія витрат'!$B$29,'Категорія витрат'!$A$29,IF(H140='Категорія витрат'!$B$30,'Категорія витрат'!$A$30,IF(H140='Категорія витрат'!$B$31,'Категорія витрат'!$A$31,""))))))))))))))))))))))))))))))</f>
        <v/>
      </c>
      <c r="H140" s="571"/>
      <c r="I140" s="68"/>
      <c r="J140" s="67"/>
      <c r="K140" s="41">
        <f t="shared" si="24"/>
        <v>0</v>
      </c>
      <c r="L140" s="144"/>
      <c r="M140" s="74"/>
      <c r="N140" s="71">
        <f t="shared" si="26"/>
        <v>0</v>
      </c>
      <c r="O140" s="836">
        <f>IF(I140='Категорія витрат'!$G$2,ROUND(N140*0.22,2),IF(I140='Категорія витрат'!$G$4,ROUND(N140*0.22,2),IF(I140='Категорія витрат'!$G$5,ROUND(N140*0.22,2),IF(I140='Категорія витрат'!$G$3,ROUND(N140*0.0841,2),0))))</f>
        <v>0</v>
      </c>
      <c r="P140" s="828">
        <f t="shared" si="27"/>
        <v>0</v>
      </c>
      <c r="Q140" s="75"/>
      <c r="R140" s="75"/>
      <c r="S140" s="75"/>
      <c r="T140" s="75"/>
      <c r="U140" s="75"/>
      <c r="V140" s="75"/>
      <c r="W140" s="75"/>
      <c r="X140" s="75"/>
      <c r="Y140" s="75"/>
      <c r="Z140" s="75"/>
      <c r="AA140" s="75"/>
      <c r="AB140" s="75"/>
      <c r="AC140" s="11">
        <f t="shared" si="28"/>
        <v>0</v>
      </c>
      <c r="AD140" s="11">
        <f t="shared" si="29"/>
        <v>0</v>
      </c>
      <c r="AE140" s="11">
        <f t="shared" si="30"/>
        <v>0</v>
      </c>
      <c r="AF140" s="11">
        <f t="shared" si="31"/>
        <v>0</v>
      </c>
      <c r="AG140" s="11">
        <f t="shared" si="32"/>
        <v>0</v>
      </c>
      <c r="AH140" s="11">
        <f t="shared" si="33"/>
        <v>0</v>
      </c>
      <c r="AI140" s="11">
        <f t="shared" si="34"/>
        <v>0</v>
      </c>
      <c r="AJ140" s="11">
        <f t="shared" si="35"/>
        <v>0</v>
      </c>
      <c r="AK140" s="223"/>
      <c r="AL140" s="223"/>
      <c r="AM140" s="35"/>
    </row>
    <row r="141" spans="1:39">
      <c r="A141" s="20">
        <v>137</v>
      </c>
      <c r="B141" s="20" t="str">
        <f t="shared" si="25"/>
        <v/>
      </c>
      <c r="C141" s="208"/>
      <c r="D141" s="67"/>
      <c r="E141" s="72"/>
      <c r="F141" s="72"/>
      <c r="G141" s="425" t="str">
        <f>IF(H141='Категорія витрат'!$B$2,'Категорія витрат'!$A$2,IF(H141='Категорія витрат'!$B$3,'Категорія витрат'!$A$3,IF(H141='Категорія витрат'!$B$4,'Категорія витрат'!$A$4,IF(H141='Категорія витрат'!$B$5,'Категорія витрат'!$A$5,IF(H141='Категорія витрат'!$B$6,'Категорія витрат'!$A$6,IF(H141='Категорія витрат'!$B$7,'Категорія витрат'!$A$7,IF(H141='Категорія витрат'!$B$8,'Категорія витрат'!$A$8,IF(H141='Категорія витрат'!$B$9,'Категорія витрат'!$A$9,IF(H141='Категорія витрат'!$B$10,'Категорія витрат'!$A$10,IF(H141='Категорія витрат'!$B$11,'Категорія витрат'!$A$11,IF(H141='Категорія витрат'!$B$12,'Категорія витрат'!$A$12,IF(H141='Категорія витрат'!$B$13,'Категорія витрат'!$A$13,IF(H141='Категорія витрат'!$B$14,'Категорія витрат'!$A$14,IF(H141='Категорія витрат'!$B$15,'Категорія витрат'!$A$15,IF(H141='Категорія витрат'!$B$16,'Категорія витрат'!$A$16,IF(H141='Категорія витрат'!$B$17,'Категорія витрат'!$A$17,IF(H141='Категорія витрат'!$B$18,'Категорія витрат'!$A$18,IF(H141='Категорія витрат'!$B$19,'Категорія витрат'!$A$19,IF(H141='Категорія витрат'!$B$20,'Категорія витрат'!$A$20,IF(H141='Категорія витрат'!$B$21,'Категорія витрат'!$A$21,IF(H141='Категорія витрат'!$B$22,'Категорія витрат'!$A$22,IF(H141='Категорія витрат'!$B$23,'Категорія витрат'!$A$23,IF(H141='Категорія витрат'!$B$24,'Категорія витрат'!$A$24,IF(H141='Категорія витрат'!$B$25,'Категорія витрат'!$A$25,IF(H141='Категорія витрат'!$B$26,'Категорія витрат'!$A$26,IF(H141='Категорія витрат'!$B$27,'Категорія витрат'!$A$27,IF(H141='Категорія витрат'!$B$28,'Категорія витрат'!$A$28,IF(H141='Категорія витрат'!$B$29,'Категорія витрат'!$A$29,IF(H141='Категорія витрат'!$B$30,'Категорія витрат'!$A$30,IF(H141='Категорія витрат'!$B$31,'Категорія витрат'!$A$31,""))))))))))))))))))))))))))))))</f>
        <v/>
      </c>
      <c r="H141" s="571"/>
      <c r="I141" s="68"/>
      <c r="J141" s="67"/>
      <c r="K141" s="41">
        <f t="shared" si="24"/>
        <v>0</v>
      </c>
      <c r="L141" s="144"/>
      <c r="M141" s="74"/>
      <c r="N141" s="71">
        <f t="shared" si="26"/>
        <v>0</v>
      </c>
      <c r="O141" s="836">
        <f>IF(I141='Категорія витрат'!$G$2,ROUND(N141*0.22,2),IF(I141='Категорія витрат'!$G$4,ROUND(N141*0.22,2),IF(I141='Категорія витрат'!$G$5,ROUND(N141*0.22,2),IF(I141='Категорія витрат'!$G$3,ROUND(N141*0.0841,2),0))))</f>
        <v>0</v>
      </c>
      <c r="P141" s="828">
        <f t="shared" si="27"/>
        <v>0</v>
      </c>
      <c r="Q141" s="75"/>
      <c r="R141" s="75"/>
      <c r="S141" s="75"/>
      <c r="T141" s="75"/>
      <c r="U141" s="75"/>
      <c r="V141" s="75"/>
      <c r="W141" s="75"/>
      <c r="X141" s="75"/>
      <c r="Y141" s="75"/>
      <c r="Z141" s="75"/>
      <c r="AA141" s="75"/>
      <c r="AB141" s="75"/>
      <c r="AC141" s="11">
        <f t="shared" si="28"/>
        <v>0</v>
      </c>
      <c r="AD141" s="11">
        <f t="shared" si="29"/>
        <v>0</v>
      </c>
      <c r="AE141" s="11">
        <f t="shared" si="30"/>
        <v>0</v>
      </c>
      <c r="AF141" s="11">
        <f t="shared" si="31"/>
        <v>0</v>
      </c>
      <c r="AG141" s="11">
        <f t="shared" si="32"/>
        <v>0</v>
      </c>
      <c r="AH141" s="11">
        <f t="shared" si="33"/>
        <v>0</v>
      </c>
      <c r="AI141" s="11">
        <f t="shared" si="34"/>
        <v>0</v>
      </c>
      <c r="AJ141" s="11">
        <f t="shared" si="35"/>
        <v>0</v>
      </c>
      <c r="AK141" s="223"/>
      <c r="AL141" s="223"/>
      <c r="AM141" s="35"/>
    </row>
    <row r="142" spans="1:39">
      <c r="A142" s="20">
        <v>138</v>
      </c>
      <c r="B142" s="20" t="str">
        <f t="shared" si="25"/>
        <v/>
      </c>
      <c r="C142" s="208"/>
      <c r="D142" s="67"/>
      <c r="E142" s="72"/>
      <c r="F142" s="72"/>
      <c r="G142" s="425" t="str">
        <f>IF(H142='Категорія витрат'!$B$2,'Категорія витрат'!$A$2,IF(H142='Категорія витрат'!$B$3,'Категорія витрат'!$A$3,IF(H142='Категорія витрат'!$B$4,'Категорія витрат'!$A$4,IF(H142='Категорія витрат'!$B$5,'Категорія витрат'!$A$5,IF(H142='Категорія витрат'!$B$6,'Категорія витрат'!$A$6,IF(H142='Категорія витрат'!$B$7,'Категорія витрат'!$A$7,IF(H142='Категорія витрат'!$B$8,'Категорія витрат'!$A$8,IF(H142='Категорія витрат'!$B$9,'Категорія витрат'!$A$9,IF(H142='Категорія витрат'!$B$10,'Категорія витрат'!$A$10,IF(H142='Категорія витрат'!$B$11,'Категорія витрат'!$A$11,IF(H142='Категорія витрат'!$B$12,'Категорія витрат'!$A$12,IF(H142='Категорія витрат'!$B$13,'Категорія витрат'!$A$13,IF(H142='Категорія витрат'!$B$14,'Категорія витрат'!$A$14,IF(H142='Категорія витрат'!$B$15,'Категорія витрат'!$A$15,IF(H142='Категорія витрат'!$B$16,'Категорія витрат'!$A$16,IF(H142='Категорія витрат'!$B$17,'Категорія витрат'!$A$17,IF(H142='Категорія витрат'!$B$18,'Категорія витрат'!$A$18,IF(H142='Категорія витрат'!$B$19,'Категорія витрат'!$A$19,IF(H142='Категорія витрат'!$B$20,'Категорія витрат'!$A$20,IF(H142='Категорія витрат'!$B$21,'Категорія витрат'!$A$21,IF(H142='Категорія витрат'!$B$22,'Категорія витрат'!$A$22,IF(H142='Категорія витрат'!$B$23,'Категорія витрат'!$A$23,IF(H142='Категорія витрат'!$B$24,'Категорія витрат'!$A$24,IF(H142='Категорія витрат'!$B$25,'Категорія витрат'!$A$25,IF(H142='Категорія витрат'!$B$26,'Категорія витрат'!$A$26,IF(H142='Категорія витрат'!$B$27,'Категорія витрат'!$A$27,IF(H142='Категорія витрат'!$B$28,'Категорія витрат'!$A$28,IF(H142='Категорія витрат'!$B$29,'Категорія витрат'!$A$29,IF(H142='Категорія витрат'!$B$30,'Категорія витрат'!$A$30,IF(H142='Категорія витрат'!$B$31,'Категорія витрат'!$A$31,""))))))))))))))))))))))))))))))</f>
        <v/>
      </c>
      <c r="H142" s="571"/>
      <c r="I142" s="68"/>
      <c r="J142" s="67"/>
      <c r="K142" s="41">
        <f t="shared" si="24"/>
        <v>0</v>
      </c>
      <c r="L142" s="144"/>
      <c r="M142" s="74"/>
      <c r="N142" s="71">
        <f t="shared" si="26"/>
        <v>0</v>
      </c>
      <c r="O142" s="836">
        <f>IF(I142='Категорія витрат'!$G$2,ROUND(N142*0.22,2),IF(I142='Категорія витрат'!$G$4,ROUND(N142*0.22,2),IF(I142='Категорія витрат'!$G$5,ROUND(N142*0.22,2),IF(I142='Категорія витрат'!$G$3,ROUND(N142*0.0841,2),0))))</f>
        <v>0</v>
      </c>
      <c r="P142" s="828">
        <f t="shared" si="27"/>
        <v>0</v>
      </c>
      <c r="Q142" s="75"/>
      <c r="R142" s="75"/>
      <c r="S142" s="75"/>
      <c r="T142" s="75"/>
      <c r="U142" s="75"/>
      <c r="V142" s="75"/>
      <c r="W142" s="75"/>
      <c r="X142" s="75"/>
      <c r="Y142" s="75"/>
      <c r="Z142" s="75"/>
      <c r="AA142" s="75"/>
      <c r="AB142" s="75"/>
      <c r="AC142" s="11">
        <f t="shared" si="28"/>
        <v>0</v>
      </c>
      <c r="AD142" s="11">
        <f t="shared" si="29"/>
        <v>0</v>
      </c>
      <c r="AE142" s="11">
        <f t="shared" si="30"/>
        <v>0</v>
      </c>
      <c r="AF142" s="11">
        <f t="shared" si="31"/>
        <v>0</v>
      </c>
      <c r="AG142" s="11">
        <f t="shared" si="32"/>
        <v>0</v>
      </c>
      <c r="AH142" s="11">
        <f t="shared" si="33"/>
        <v>0</v>
      </c>
      <c r="AI142" s="11">
        <f t="shared" si="34"/>
        <v>0</v>
      </c>
      <c r="AJ142" s="11">
        <f t="shared" si="35"/>
        <v>0</v>
      </c>
      <c r="AK142" s="223"/>
      <c r="AL142" s="223"/>
      <c r="AM142" s="35"/>
    </row>
    <row r="143" spans="1:39">
      <c r="A143" s="20">
        <v>139</v>
      </c>
      <c r="B143" s="20" t="str">
        <f t="shared" si="25"/>
        <v/>
      </c>
      <c r="C143" s="208"/>
      <c r="D143" s="67"/>
      <c r="E143" s="72"/>
      <c r="F143" s="72"/>
      <c r="G143" s="425" t="str">
        <f>IF(H143='Категорія витрат'!$B$2,'Категорія витрат'!$A$2,IF(H143='Категорія витрат'!$B$3,'Категорія витрат'!$A$3,IF(H143='Категорія витрат'!$B$4,'Категорія витрат'!$A$4,IF(H143='Категорія витрат'!$B$5,'Категорія витрат'!$A$5,IF(H143='Категорія витрат'!$B$6,'Категорія витрат'!$A$6,IF(H143='Категорія витрат'!$B$7,'Категорія витрат'!$A$7,IF(H143='Категорія витрат'!$B$8,'Категорія витрат'!$A$8,IF(H143='Категорія витрат'!$B$9,'Категорія витрат'!$A$9,IF(H143='Категорія витрат'!$B$10,'Категорія витрат'!$A$10,IF(H143='Категорія витрат'!$B$11,'Категорія витрат'!$A$11,IF(H143='Категорія витрат'!$B$12,'Категорія витрат'!$A$12,IF(H143='Категорія витрат'!$B$13,'Категорія витрат'!$A$13,IF(H143='Категорія витрат'!$B$14,'Категорія витрат'!$A$14,IF(H143='Категорія витрат'!$B$15,'Категорія витрат'!$A$15,IF(H143='Категорія витрат'!$B$16,'Категорія витрат'!$A$16,IF(H143='Категорія витрат'!$B$17,'Категорія витрат'!$A$17,IF(H143='Категорія витрат'!$B$18,'Категорія витрат'!$A$18,IF(H143='Категорія витрат'!$B$19,'Категорія витрат'!$A$19,IF(H143='Категорія витрат'!$B$20,'Категорія витрат'!$A$20,IF(H143='Категорія витрат'!$B$21,'Категорія витрат'!$A$21,IF(H143='Категорія витрат'!$B$22,'Категорія витрат'!$A$22,IF(H143='Категорія витрат'!$B$23,'Категорія витрат'!$A$23,IF(H143='Категорія витрат'!$B$24,'Категорія витрат'!$A$24,IF(H143='Категорія витрат'!$B$25,'Категорія витрат'!$A$25,IF(H143='Категорія витрат'!$B$26,'Категорія витрат'!$A$26,IF(H143='Категорія витрат'!$B$27,'Категорія витрат'!$A$27,IF(H143='Категорія витрат'!$B$28,'Категорія витрат'!$A$28,IF(H143='Категорія витрат'!$B$29,'Категорія витрат'!$A$29,IF(H143='Категорія витрат'!$B$30,'Категорія витрат'!$A$30,IF(H143='Категорія витрат'!$B$31,'Категорія витрат'!$A$31,""))))))))))))))))))))))))))))))</f>
        <v/>
      </c>
      <c r="H143" s="571"/>
      <c r="I143" s="68"/>
      <c r="J143" s="67"/>
      <c r="K143" s="41">
        <f t="shared" si="24"/>
        <v>0</v>
      </c>
      <c r="L143" s="144"/>
      <c r="M143" s="74"/>
      <c r="N143" s="71">
        <f t="shared" si="26"/>
        <v>0</v>
      </c>
      <c r="O143" s="836">
        <f>IF(I143='Категорія витрат'!$G$2,ROUND(N143*0.22,2),IF(I143='Категорія витрат'!$G$4,ROUND(N143*0.22,2),IF(I143='Категорія витрат'!$G$5,ROUND(N143*0.22,2),IF(I143='Категорія витрат'!$G$3,ROUND(N143*0.0841,2),0))))</f>
        <v>0</v>
      </c>
      <c r="P143" s="828">
        <f t="shared" si="27"/>
        <v>0</v>
      </c>
      <c r="Q143" s="75"/>
      <c r="R143" s="75"/>
      <c r="S143" s="75"/>
      <c r="T143" s="75"/>
      <c r="U143" s="75"/>
      <c r="V143" s="75"/>
      <c r="W143" s="75"/>
      <c r="X143" s="75"/>
      <c r="Y143" s="75"/>
      <c r="Z143" s="75"/>
      <c r="AA143" s="75"/>
      <c r="AB143" s="75"/>
      <c r="AC143" s="11">
        <f t="shared" si="28"/>
        <v>0</v>
      </c>
      <c r="AD143" s="11">
        <f t="shared" si="29"/>
        <v>0</v>
      </c>
      <c r="AE143" s="11">
        <f t="shared" si="30"/>
        <v>0</v>
      </c>
      <c r="AF143" s="11">
        <f t="shared" si="31"/>
        <v>0</v>
      </c>
      <c r="AG143" s="11">
        <f t="shared" si="32"/>
        <v>0</v>
      </c>
      <c r="AH143" s="11">
        <f t="shared" si="33"/>
        <v>0</v>
      </c>
      <c r="AI143" s="11">
        <f t="shared" si="34"/>
        <v>0</v>
      </c>
      <c r="AJ143" s="11">
        <f t="shared" si="35"/>
        <v>0</v>
      </c>
      <c r="AK143" s="223"/>
      <c r="AL143" s="223"/>
      <c r="AM143" s="35"/>
    </row>
    <row r="144" spans="1:39">
      <c r="A144" s="20">
        <v>140</v>
      </c>
      <c r="B144" s="20" t="str">
        <f t="shared" si="25"/>
        <v/>
      </c>
      <c r="C144" s="208"/>
      <c r="D144" s="67"/>
      <c r="E144" s="67"/>
      <c r="F144" s="67"/>
      <c r="G144" s="425" t="str">
        <f>IF(H144='Категорія витрат'!$B$2,'Категорія витрат'!$A$2,IF(H144='Категорія витрат'!$B$3,'Категорія витрат'!$A$3,IF(H144='Категорія витрат'!$B$4,'Категорія витрат'!$A$4,IF(H144='Категорія витрат'!$B$5,'Категорія витрат'!$A$5,IF(H144='Категорія витрат'!$B$6,'Категорія витрат'!$A$6,IF(H144='Категорія витрат'!$B$7,'Категорія витрат'!$A$7,IF(H144='Категорія витрат'!$B$8,'Категорія витрат'!$A$8,IF(H144='Категорія витрат'!$B$9,'Категорія витрат'!$A$9,IF(H144='Категорія витрат'!$B$10,'Категорія витрат'!$A$10,IF(H144='Категорія витрат'!$B$11,'Категорія витрат'!$A$11,IF(H144='Категорія витрат'!$B$12,'Категорія витрат'!$A$12,IF(H144='Категорія витрат'!$B$13,'Категорія витрат'!$A$13,IF(H144='Категорія витрат'!$B$14,'Категорія витрат'!$A$14,IF(H144='Категорія витрат'!$B$15,'Категорія витрат'!$A$15,IF(H144='Категорія витрат'!$B$16,'Категорія витрат'!$A$16,IF(H144='Категорія витрат'!$B$17,'Категорія витрат'!$A$17,IF(H144='Категорія витрат'!$B$18,'Категорія витрат'!$A$18,IF(H144='Категорія витрат'!$B$19,'Категорія витрат'!$A$19,IF(H144='Категорія витрат'!$B$20,'Категорія витрат'!$A$20,IF(H144='Категорія витрат'!$B$21,'Категорія витрат'!$A$21,IF(H144='Категорія витрат'!$B$22,'Категорія витрат'!$A$22,IF(H144='Категорія витрат'!$B$23,'Категорія витрат'!$A$23,IF(H144='Категорія витрат'!$B$24,'Категорія витрат'!$A$24,IF(H144='Категорія витрат'!$B$25,'Категорія витрат'!$A$25,IF(H144='Категорія витрат'!$B$26,'Категорія витрат'!$A$26,IF(H144='Категорія витрат'!$B$27,'Категорія витрат'!$A$27,IF(H144='Категорія витрат'!$B$28,'Категорія витрат'!$A$28,IF(H144='Категорія витрат'!$B$29,'Категорія витрат'!$A$29,IF(H144='Категорія витрат'!$B$30,'Категорія витрат'!$A$30,IF(H144='Категорія витрат'!$B$31,'Категорія витрат'!$A$31,""))))))))))))))))))))))))))))))</f>
        <v/>
      </c>
      <c r="H144" s="571"/>
      <c r="I144" s="68"/>
      <c r="J144" s="67"/>
      <c r="K144" s="41">
        <f t="shared" si="24"/>
        <v>0</v>
      </c>
      <c r="L144" s="144"/>
      <c r="M144" s="74"/>
      <c r="N144" s="71">
        <f t="shared" si="26"/>
        <v>0</v>
      </c>
      <c r="O144" s="836">
        <f>IF(I144='Категорія витрат'!$G$2,ROUND(N144*0.22,2),IF(I144='Категорія витрат'!$G$4,ROUND(N144*0.22,2),IF(I144='Категорія витрат'!$G$5,ROUND(N144*0.22,2),IF(I144='Категорія витрат'!$G$3,ROUND(N144*0.0841,2),0))))</f>
        <v>0</v>
      </c>
      <c r="P144" s="828">
        <f t="shared" si="27"/>
        <v>0</v>
      </c>
      <c r="Q144" s="75"/>
      <c r="R144" s="75"/>
      <c r="S144" s="75"/>
      <c r="T144" s="75"/>
      <c r="U144" s="75"/>
      <c r="V144" s="75"/>
      <c r="W144" s="75"/>
      <c r="X144" s="75"/>
      <c r="Y144" s="75"/>
      <c r="Z144" s="75"/>
      <c r="AA144" s="75"/>
      <c r="AB144" s="75"/>
      <c r="AC144" s="11">
        <f t="shared" si="28"/>
        <v>0</v>
      </c>
      <c r="AD144" s="11">
        <f t="shared" si="29"/>
        <v>0</v>
      </c>
      <c r="AE144" s="11">
        <f t="shared" si="30"/>
        <v>0</v>
      </c>
      <c r="AF144" s="11">
        <f t="shared" si="31"/>
        <v>0</v>
      </c>
      <c r="AG144" s="11">
        <f t="shared" si="32"/>
        <v>0</v>
      </c>
      <c r="AH144" s="11">
        <f t="shared" si="33"/>
        <v>0</v>
      </c>
      <c r="AI144" s="11">
        <f t="shared" si="34"/>
        <v>0</v>
      </c>
      <c r="AJ144" s="11">
        <f t="shared" si="35"/>
        <v>0</v>
      </c>
      <c r="AK144" s="223"/>
      <c r="AL144" s="223"/>
      <c r="AM144" s="35"/>
    </row>
    <row r="145" spans="1:39">
      <c r="A145" s="20">
        <v>141</v>
      </c>
      <c r="B145" s="20" t="str">
        <f t="shared" si="25"/>
        <v/>
      </c>
      <c r="C145" s="208"/>
      <c r="D145" s="67"/>
      <c r="E145" s="67"/>
      <c r="F145" s="67"/>
      <c r="G145" s="425" t="str">
        <f>IF(H145='Категорія витрат'!$B$2,'Категорія витрат'!$A$2,IF(H145='Категорія витрат'!$B$3,'Категорія витрат'!$A$3,IF(H145='Категорія витрат'!$B$4,'Категорія витрат'!$A$4,IF(H145='Категорія витрат'!$B$5,'Категорія витрат'!$A$5,IF(H145='Категорія витрат'!$B$6,'Категорія витрат'!$A$6,IF(H145='Категорія витрат'!$B$7,'Категорія витрат'!$A$7,IF(H145='Категорія витрат'!$B$8,'Категорія витрат'!$A$8,IF(H145='Категорія витрат'!$B$9,'Категорія витрат'!$A$9,IF(H145='Категорія витрат'!$B$10,'Категорія витрат'!$A$10,IF(H145='Категорія витрат'!$B$11,'Категорія витрат'!$A$11,IF(H145='Категорія витрат'!$B$12,'Категорія витрат'!$A$12,IF(H145='Категорія витрат'!$B$13,'Категорія витрат'!$A$13,IF(H145='Категорія витрат'!$B$14,'Категорія витрат'!$A$14,IF(H145='Категорія витрат'!$B$15,'Категорія витрат'!$A$15,IF(H145='Категорія витрат'!$B$16,'Категорія витрат'!$A$16,IF(H145='Категорія витрат'!$B$17,'Категорія витрат'!$A$17,IF(H145='Категорія витрат'!$B$18,'Категорія витрат'!$A$18,IF(H145='Категорія витрат'!$B$19,'Категорія витрат'!$A$19,IF(H145='Категорія витрат'!$B$20,'Категорія витрат'!$A$20,IF(H145='Категорія витрат'!$B$21,'Категорія витрат'!$A$21,IF(H145='Категорія витрат'!$B$22,'Категорія витрат'!$A$22,IF(H145='Категорія витрат'!$B$23,'Категорія витрат'!$A$23,IF(H145='Категорія витрат'!$B$24,'Категорія витрат'!$A$24,IF(H145='Категорія витрат'!$B$25,'Категорія витрат'!$A$25,IF(H145='Категорія витрат'!$B$26,'Категорія витрат'!$A$26,IF(H145='Категорія витрат'!$B$27,'Категорія витрат'!$A$27,IF(H145='Категорія витрат'!$B$28,'Категорія витрат'!$A$28,IF(H145='Категорія витрат'!$B$29,'Категорія витрат'!$A$29,IF(H145='Категорія витрат'!$B$30,'Категорія витрат'!$A$30,IF(H145='Категорія витрат'!$B$31,'Категорія витрат'!$A$31,""))))))))))))))))))))))))))))))</f>
        <v/>
      </c>
      <c r="H145" s="571"/>
      <c r="I145" s="68"/>
      <c r="J145" s="67"/>
      <c r="K145" s="41">
        <f t="shared" si="24"/>
        <v>0</v>
      </c>
      <c r="L145" s="144"/>
      <c r="M145" s="74"/>
      <c r="N145" s="71">
        <f t="shared" si="26"/>
        <v>0</v>
      </c>
      <c r="O145" s="836">
        <f>IF(I145='Категорія витрат'!$G$2,ROUND(N145*0.22,2),IF(I145='Категорія витрат'!$G$4,ROUND(N145*0.22,2),IF(I145='Категорія витрат'!$G$5,ROUND(N145*0.22,2),IF(I145='Категорія витрат'!$G$3,ROUND(N145*0.0841,2),0))))</f>
        <v>0</v>
      </c>
      <c r="P145" s="828">
        <f t="shared" si="27"/>
        <v>0</v>
      </c>
      <c r="Q145" s="75"/>
      <c r="R145" s="75"/>
      <c r="S145" s="75"/>
      <c r="T145" s="75"/>
      <c r="U145" s="75"/>
      <c r="V145" s="75"/>
      <c r="W145" s="75"/>
      <c r="X145" s="75"/>
      <c r="Y145" s="75"/>
      <c r="Z145" s="75"/>
      <c r="AA145" s="75"/>
      <c r="AB145" s="75"/>
      <c r="AC145" s="11">
        <f t="shared" si="28"/>
        <v>0</v>
      </c>
      <c r="AD145" s="11">
        <f t="shared" si="29"/>
        <v>0</v>
      </c>
      <c r="AE145" s="11">
        <f t="shared" si="30"/>
        <v>0</v>
      </c>
      <c r="AF145" s="11">
        <f t="shared" si="31"/>
        <v>0</v>
      </c>
      <c r="AG145" s="11">
        <f t="shared" si="32"/>
        <v>0</v>
      </c>
      <c r="AH145" s="11">
        <f t="shared" si="33"/>
        <v>0</v>
      </c>
      <c r="AI145" s="11">
        <f t="shared" si="34"/>
        <v>0</v>
      </c>
      <c r="AJ145" s="11">
        <f t="shared" si="35"/>
        <v>0</v>
      </c>
      <c r="AK145" s="223"/>
      <c r="AL145" s="223"/>
      <c r="AM145" s="35"/>
    </row>
    <row r="146" spans="1:39">
      <c r="A146" s="20">
        <v>142</v>
      </c>
      <c r="B146" s="20" t="str">
        <f t="shared" si="25"/>
        <v/>
      </c>
      <c r="C146" s="208"/>
      <c r="D146" s="67"/>
      <c r="E146" s="67"/>
      <c r="F146" s="67"/>
      <c r="G146" s="425" t="str">
        <f>IF(H146='Категорія витрат'!$B$2,'Категорія витрат'!$A$2,IF(H146='Категорія витрат'!$B$3,'Категорія витрат'!$A$3,IF(H146='Категорія витрат'!$B$4,'Категорія витрат'!$A$4,IF(H146='Категорія витрат'!$B$5,'Категорія витрат'!$A$5,IF(H146='Категорія витрат'!$B$6,'Категорія витрат'!$A$6,IF(H146='Категорія витрат'!$B$7,'Категорія витрат'!$A$7,IF(H146='Категорія витрат'!$B$8,'Категорія витрат'!$A$8,IF(H146='Категорія витрат'!$B$9,'Категорія витрат'!$A$9,IF(H146='Категорія витрат'!$B$10,'Категорія витрат'!$A$10,IF(H146='Категорія витрат'!$B$11,'Категорія витрат'!$A$11,IF(H146='Категорія витрат'!$B$12,'Категорія витрат'!$A$12,IF(H146='Категорія витрат'!$B$13,'Категорія витрат'!$A$13,IF(H146='Категорія витрат'!$B$14,'Категорія витрат'!$A$14,IF(H146='Категорія витрат'!$B$15,'Категорія витрат'!$A$15,IF(H146='Категорія витрат'!$B$16,'Категорія витрат'!$A$16,IF(H146='Категорія витрат'!$B$17,'Категорія витрат'!$A$17,IF(H146='Категорія витрат'!$B$18,'Категорія витрат'!$A$18,IF(H146='Категорія витрат'!$B$19,'Категорія витрат'!$A$19,IF(H146='Категорія витрат'!$B$20,'Категорія витрат'!$A$20,IF(H146='Категорія витрат'!$B$21,'Категорія витрат'!$A$21,IF(H146='Категорія витрат'!$B$22,'Категорія витрат'!$A$22,IF(H146='Категорія витрат'!$B$23,'Категорія витрат'!$A$23,IF(H146='Категорія витрат'!$B$24,'Категорія витрат'!$A$24,IF(H146='Категорія витрат'!$B$25,'Категорія витрат'!$A$25,IF(H146='Категорія витрат'!$B$26,'Категорія витрат'!$A$26,IF(H146='Категорія витрат'!$B$27,'Категорія витрат'!$A$27,IF(H146='Категорія витрат'!$B$28,'Категорія витрат'!$A$28,IF(H146='Категорія витрат'!$B$29,'Категорія витрат'!$A$29,IF(H146='Категорія витрат'!$B$30,'Категорія витрат'!$A$30,IF(H146='Категорія витрат'!$B$31,'Категорія витрат'!$A$31,""))))))))))))))))))))))))))))))</f>
        <v/>
      </c>
      <c r="H146" s="571"/>
      <c r="I146" s="68"/>
      <c r="J146" s="67"/>
      <c r="K146" s="41">
        <f t="shared" si="24"/>
        <v>0</v>
      </c>
      <c r="L146" s="72"/>
      <c r="M146" s="74"/>
      <c r="N146" s="71">
        <f t="shared" si="26"/>
        <v>0</v>
      </c>
      <c r="O146" s="836">
        <f>IF(I146='Категорія витрат'!$G$2,ROUND(N146*0.22,2),IF(I146='Категорія витрат'!$G$4,ROUND(N146*0.22,2),IF(I146='Категорія витрат'!$G$5,ROUND(N146*0.22,2),IF(I146='Категорія витрат'!$G$3,ROUND(N146*0.0841,2),0))))</f>
        <v>0</v>
      </c>
      <c r="P146" s="828">
        <f t="shared" si="27"/>
        <v>0</v>
      </c>
      <c r="Q146" s="75"/>
      <c r="R146" s="75"/>
      <c r="S146" s="75"/>
      <c r="T146" s="75"/>
      <c r="U146" s="75"/>
      <c r="V146" s="75"/>
      <c r="W146" s="75"/>
      <c r="X146" s="75"/>
      <c r="Y146" s="75"/>
      <c r="Z146" s="75"/>
      <c r="AA146" s="75"/>
      <c r="AB146" s="75"/>
      <c r="AC146" s="11">
        <f t="shared" si="28"/>
        <v>0</v>
      </c>
      <c r="AD146" s="11">
        <f t="shared" si="29"/>
        <v>0</v>
      </c>
      <c r="AE146" s="11">
        <f t="shared" si="30"/>
        <v>0</v>
      </c>
      <c r="AF146" s="11">
        <f t="shared" si="31"/>
        <v>0</v>
      </c>
      <c r="AG146" s="11">
        <f t="shared" si="32"/>
        <v>0</v>
      </c>
      <c r="AH146" s="11">
        <f t="shared" si="33"/>
        <v>0</v>
      </c>
      <c r="AI146" s="11">
        <f t="shared" si="34"/>
        <v>0</v>
      </c>
      <c r="AJ146" s="11">
        <f t="shared" si="35"/>
        <v>0</v>
      </c>
      <c r="AK146" s="223"/>
      <c r="AL146" s="223"/>
      <c r="AM146" s="35"/>
    </row>
    <row r="147" spans="1:39">
      <c r="A147" s="20">
        <v>143</v>
      </c>
      <c r="B147" s="20" t="str">
        <f t="shared" si="25"/>
        <v/>
      </c>
      <c r="C147" s="208"/>
      <c r="D147" s="67"/>
      <c r="E147" s="67"/>
      <c r="F147" s="67"/>
      <c r="G147" s="425" t="str">
        <f>IF(H147='Категорія витрат'!$B$2,'Категорія витрат'!$A$2,IF(H147='Категорія витрат'!$B$3,'Категорія витрат'!$A$3,IF(H147='Категорія витрат'!$B$4,'Категорія витрат'!$A$4,IF(H147='Категорія витрат'!$B$5,'Категорія витрат'!$A$5,IF(H147='Категорія витрат'!$B$6,'Категорія витрат'!$A$6,IF(H147='Категорія витрат'!$B$7,'Категорія витрат'!$A$7,IF(H147='Категорія витрат'!$B$8,'Категорія витрат'!$A$8,IF(H147='Категорія витрат'!$B$9,'Категорія витрат'!$A$9,IF(H147='Категорія витрат'!$B$10,'Категорія витрат'!$A$10,IF(H147='Категорія витрат'!$B$11,'Категорія витрат'!$A$11,IF(H147='Категорія витрат'!$B$12,'Категорія витрат'!$A$12,IF(H147='Категорія витрат'!$B$13,'Категорія витрат'!$A$13,IF(H147='Категорія витрат'!$B$14,'Категорія витрат'!$A$14,IF(H147='Категорія витрат'!$B$15,'Категорія витрат'!$A$15,IF(H147='Категорія витрат'!$B$16,'Категорія витрат'!$A$16,IF(H147='Категорія витрат'!$B$17,'Категорія витрат'!$A$17,IF(H147='Категорія витрат'!$B$18,'Категорія витрат'!$A$18,IF(H147='Категорія витрат'!$B$19,'Категорія витрат'!$A$19,IF(H147='Категорія витрат'!$B$20,'Категорія витрат'!$A$20,IF(H147='Категорія витрат'!$B$21,'Категорія витрат'!$A$21,IF(H147='Категорія витрат'!$B$22,'Категорія витрат'!$A$22,IF(H147='Категорія витрат'!$B$23,'Категорія витрат'!$A$23,IF(H147='Категорія витрат'!$B$24,'Категорія витрат'!$A$24,IF(H147='Категорія витрат'!$B$25,'Категорія витрат'!$A$25,IF(H147='Категорія витрат'!$B$26,'Категорія витрат'!$A$26,IF(H147='Категорія витрат'!$B$27,'Категорія витрат'!$A$27,IF(H147='Категорія витрат'!$B$28,'Категорія витрат'!$A$28,IF(H147='Категорія витрат'!$B$29,'Категорія витрат'!$A$29,IF(H147='Категорія витрат'!$B$30,'Категорія витрат'!$A$30,IF(H147='Категорія витрат'!$B$31,'Категорія витрат'!$A$31,""))))))))))))))))))))))))))))))</f>
        <v/>
      </c>
      <c r="H147" s="571"/>
      <c r="I147" s="68"/>
      <c r="J147" s="67"/>
      <c r="K147" s="41">
        <f t="shared" si="24"/>
        <v>0</v>
      </c>
      <c r="L147" s="144"/>
      <c r="M147" s="74"/>
      <c r="N147" s="71">
        <f t="shared" si="26"/>
        <v>0</v>
      </c>
      <c r="O147" s="836">
        <f>IF(I147='Категорія витрат'!$G$2,ROUND(N147*0.22,2),IF(I147='Категорія витрат'!$G$4,ROUND(N147*0.22,2),IF(I147='Категорія витрат'!$G$5,ROUND(N147*0.22,2),IF(I147='Категорія витрат'!$G$3,ROUND(N147*0.0841,2),0))))</f>
        <v>0</v>
      </c>
      <c r="P147" s="828">
        <f t="shared" si="27"/>
        <v>0</v>
      </c>
      <c r="Q147" s="75"/>
      <c r="R147" s="75"/>
      <c r="S147" s="75"/>
      <c r="T147" s="75"/>
      <c r="U147" s="75"/>
      <c r="V147" s="75"/>
      <c r="W147" s="75"/>
      <c r="X147" s="75"/>
      <c r="Y147" s="75"/>
      <c r="Z147" s="75"/>
      <c r="AA147" s="75"/>
      <c r="AB147" s="75"/>
      <c r="AC147" s="11">
        <f t="shared" si="28"/>
        <v>0</v>
      </c>
      <c r="AD147" s="11">
        <f t="shared" si="29"/>
        <v>0</v>
      </c>
      <c r="AE147" s="11">
        <f t="shared" si="30"/>
        <v>0</v>
      </c>
      <c r="AF147" s="11">
        <f t="shared" si="31"/>
        <v>0</v>
      </c>
      <c r="AG147" s="11">
        <f t="shared" si="32"/>
        <v>0</v>
      </c>
      <c r="AH147" s="11">
        <f t="shared" si="33"/>
        <v>0</v>
      </c>
      <c r="AI147" s="11">
        <f t="shared" si="34"/>
        <v>0</v>
      </c>
      <c r="AJ147" s="11">
        <f t="shared" si="35"/>
        <v>0</v>
      </c>
      <c r="AK147" s="223"/>
      <c r="AL147" s="223"/>
      <c r="AM147" s="35"/>
    </row>
    <row r="148" spans="1:39">
      <c r="A148" s="20">
        <v>144</v>
      </c>
      <c r="B148" s="20" t="str">
        <f t="shared" si="25"/>
        <v/>
      </c>
      <c r="C148" s="208"/>
      <c r="D148" s="67"/>
      <c r="E148" s="67"/>
      <c r="F148" s="67"/>
      <c r="G148" s="425" t="str">
        <f>IF(H148='Категорія витрат'!$B$2,'Категорія витрат'!$A$2,IF(H148='Категорія витрат'!$B$3,'Категорія витрат'!$A$3,IF(H148='Категорія витрат'!$B$4,'Категорія витрат'!$A$4,IF(H148='Категорія витрат'!$B$5,'Категорія витрат'!$A$5,IF(H148='Категорія витрат'!$B$6,'Категорія витрат'!$A$6,IF(H148='Категорія витрат'!$B$7,'Категорія витрат'!$A$7,IF(H148='Категорія витрат'!$B$8,'Категорія витрат'!$A$8,IF(H148='Категорія витрат'!$B$9,'Категорія витрат'!$A$9,IF(H148='Категорія витрат'!$B$10,'Категорія витрат'!$A$10,IF(H148='Категорія витрат'!$B$11,'Категорія витрат'!$A$11,IF(H148='Категорія витрат'!$B$12,'Категорія витрат'!$A$12,IF(H148='Категорія витрат'!$B$13,'Категорія витрат'!$A$13,IF(H148='Категорія витрат'!$B$14,'Категорія витрат'!$A$14,IF(H148='Категорія витрат'!$B$15,'Категорія витрат'!$A$15,IF(H148='Категорія витрат'!$B$16,'Категорія витрат'!$A$16,IF(H148='Категорія витрат'!$B$17,'Категорія витрат'!$A$17,IF(H148='Категорія витрат'!$B$18,'Категорія витрат'!$A$18,IF(H148='Категорія витрат'!$B$19,'Категорія витрат'!$A$19,IF(H148='Категорія витрат'!$B$20,'Категорія витрат'!$A$20,IF(H148='Категорія витрат'!$B$21,'Категорія витрат'!$A$21,IF(H148='Категорія витрат'!$B$22,'Категорія витрат'!$A$22,IF(H148='Категорія витрат'!$B$23,'Категорія витрат'!$A$23,IF(H148='Категорія витрат'!$B$24,'Категорія витрат'!$A$24,IF(H148='Категорія витрат'!$B$25,'Категорія витрат'!$A$25,IF(H148='Категорія витрат'!$B$26,'Категорія витрат'!$A$26,IF(H148='Категорія витрат'!$B$27,'Категорія витрат'!$A$27,IF(H148='Категорія витрат'!$B$28,'Категорія витрат'!$A$28,IF(H148='Категорія витрат'!$B$29,'Категорія витрат'!$A$29,IF(H148='Категорія витрат'!$B$30,'Категорія витрат'!$A$30,IF(H148='Категорія витрат'!$B$31,'Категорія витрат'!$A$31,""))))))))))))))))))))))))))))))</f>
        <v/>
      </c>
      <c r="H148" s="571"/>
      <c r="I148" s="68"/>
      <c r="J148" s="67"/>
      <c r="K148" s="41">
        <f t="shared" si="24"/>
        <v>0</v>
      </c>
      <c r="L148" s="144"/>
      <c r="M148" s="74"/>
      <c r="N148" s="71">
        <f t="shared" si="26"/>
        <v>0</v>
      </c>
      <c r="O148" s="836">
        <f>IF(I148='Категорія витрат'!$G$2,ROUND(N148*0.22,2),IF(I148='Категорія витрат'!$G$4,ROUND(N148*0.22,2),IF(I148='Категорія витрат'!$G$5,ROUND(N148*0.22,2),IF(I148='Категорія витрат'!$G$3,ROUND(N148*0.0841,2),0))))</f>
        <v>0</v>
      </c>
      <c r="P148" s="828">
        <f t="shared" si="27"/>
        <v>0</v>
      </c>
      <c r="Q148" s="75"/>
      <c r="R148" s="75"/>
      <c r="S148" s="75"/>
      <c r="T148" s="75"/>
      <c r="U148" s="75"/>
      <c r="V148" s="75"/>
      <c r="W148" s="75"/>
      <c r="X148" s="75"/>
      <c r="Y148" s="75"/>
      <c r="Z148" s="75"/>
      <c r="AA148" s="75"/>
      <c r="AB148" s="75"/>
      <c r="AC148" s="11">
        <f t="shared" si="28"/>
        <v>0</v>
      </c>
      <c r="AD148" s="11">
        <f t="shared" si="29"/>
        <v>0</v>
      </c>
      <c r="AE148" s="11">
        <f t="shared" si="30"/>
        <v>0</v>
      </c>
      <c r="AF148" s="11">
        <f t="shared" si="31"/>
        <v>0</v>
      </c>
      <c r="AG148" s="11">
        <f t="shared" si="32"/>
        <v>0</v>
      </c>
      <c r="AH148" s="11">
        <f t="shared" si="33"/>
        <v>0</v>
      </c>
      <c r="AI148" s="11">
        <f t="shared" si="34"/>
        <v>0</v>
      </c>
      <c r="AJ148" s="11">
        <f t="shared" si="35"/>
        <v>0</v>
      </c>
      <c r="AK148" s="223"/>
      <c r="AL148" s="223"/>
      <c r="AM148" s="35"/>
    </row>
    <row r="149" spans="1:39">
      <c r="A149" s="20">
        <v>145</v>
      </c>
      <c r="B149" s="20" t="str">
        <f t="shared" si="25"/>
        <v/>
      </c>
      <c r="C149" s="208"/>
      <c r="D149" s="67"/>
      <c r="E149" s="67"/>
      <c r="F149" s="67"/>
      <c r="G149" s="425" t="str">
        <f>IF(H149='Категорія витрат'!$B$2,'Категорія витрат'!$A$2,IF(H149='Категорія витрат'!$B$3,'Категорія витрат'!$A$3,IF(H149='Категорія витрат'!$B$4,'Категорія витрат'!$A$4,IF(H149='Категорія витрат'!$B$5,'Категорія витрат'!$A$5,IF(H149='Категорія витрат'!$B$6,'Категорія витрат'!$A$6,IF(H149='Категорія витрат'!$B$7,'Категорія витрат'!$A$7,IF(H149='Категорія витрат'!$B$8,'Категорія витрат'!$A$8,IF(H149='Категорія витрат'!$B$9,'Категорія витрат'!$A$9,IF(H149='Категорія витрат'!$B$10,'Категорія витрат'!$A$10,IF(H149='Категорія витрат'!$B$11,'Категорія витрат'!$A$11,IF(H149='Категорія витрат'!$B$12,'Категорія витрат'!$A$12,IF(H149='Категорія витрат'!$B$13,'Категорія витрат'!$A$13,IF(H149='Категорія витрат'!$B$14,'Категорія витрат'!$A$14,IF(H149='Категорія витрат'!$B$15,'Категорія витрат'!$A$15,IF(H149='Категорія витрат'!$B$16,'Категорія витрат'!$A$16,IF(H149='Категорія витрат'!$B$17,'Категорія витрат'!$A$17,IF(H149='Категорія витрат'!$B$18,'Категорія витрат'!$A$18,IF(H149='Категорія витрат'!$B$19,'Категорія витрат'!$A$19,IF(H149='Категорія витрат'!$B$20,'Категорія витрат'!$A$20,IF(H149='Категорія витрат'!$B$21,'Категорія витрат'!$A$21,IF(H149='Категорія витрат'!$B$22,'Категорія витрат'!$A$22,IF(H149='Категорія витрат'!$B$23,'Категорія витрат'!$A$23,IF(H149='Категорія витрат'!$B$24,'Категорія витрат'!$A$24,IF(H149='Категорія витрат'!$B$25,'Категорія витрат'!$A$25,IF(H149='Категорія витрат'!$B$26,'Категорія витрат'!$A$26,IF(H149='Категорія витрат'!$B$27,'Категорія витрат'!$A$27,IF(H149='Категорія витрат'!$B$28,'Категорія витрат'!$A$28,IF(H149='Категорія витрат'!$B$29,'Категорія витрат'!$A$29,IF(H149='Категорія витрат'!$B$30,'Категорія витрат'!$A$30,IF(H149='Категорія витрат'!$B$31,'Категорія витрат'!$A$31,""))))))))))))))))))))))))))))))</f>
        <v/>
      </c>
      <c r="H149" s="571"/>
      <c r="I149" s="68"/>
      <c r="J149" s="67"/>
      <c r="K149" s="41">
        <f t="shared" si="24"/>
        <v>0</v>
      </c>
      <c r="L149" s="144"/>
      <c r="M149" s="74"/>
      <c r="N149" s="71">
        <f t="shared" si="26"/>
        <v>0</v>
      </c>
      <c r="O149" s="836">
        <f>IF(I149='Категорія витрат'!$G$2,ROUND(N149*0.22,2),IF(I149='Категорія витрат'!$G$4,ROUND(N149*0.22,2),IF(I149='Категорія витрат'!$G$5,ROUND(N149*0.22,2),IF(I149='Категорія витрат'!$G$3,ROUND(N149*0.0841,2),0))))</f>
        <v>0</v>
      </c>
      <c r="P149" s="828">
        <f t="shared" si="27"/>
        <v>0</v>
      </c>
      <c r="Q149" s="75"/>
      <c r="R149" s="75"/>
      <c r="S149" s="75"/>
      <c r="T149" s="75"/>
      <c r="U149" s="75"/>
      <c r="V149" s="75"/>
      <c r="W149" s="75"/>
      <c r="X149" s="75"/>
      <c r="Y149" s="75"/>
      <c r="Z149" s="75"/>
      <c r="AA149" s="75"/>
      <c r="AB149" s="75"/>
      <c r="AC149" s="11">
        <f t="shared" si="28"/>
        <v>0</v>
      </c>
      <c r="AD149" s="11">
        <f t="shared" si="29"/>
        <v>0</v>
      </c>
      <c r="AE149" s="11">
        <f t="shared" si="30"/>
        <v>0</v>
      </c>
      <c r="AF149" s="11">
        <f t="shared" si="31"/>
        <v>0</v>
      </c>
      <c r="AG149" s="11">
        <f t="shared" si="32"/>
        <v>0</v>
      </c>
      <c r="AH149" s="11">
        <f t="shared" si="33"/>
        <v>0</v>
      </c>
      <c r="AI149" s="11">
        <f t="shared" si="34"/>
        <v>0</v>
      </c>
      <c r="AJ149" s="11">
        <f t="shared" si="35"/>
        <v>0</v>
      </c>
      <c r="AK149" s="223"/>
      <c r="AL149" s="223"/>
      <c r="AM149" s="35"/>
    </row>
    <row r="150" spans="1:39">
      <c r="A150" s="20">
        <v>146</v>
      </c>
      <c r="B150" s="20" t="str">
        <f t="shared" si="25"/>
        <v/>
      </c>
      <c r="C150" s="208"/>
      <c r="D150" s="67"/>
      <c r="E150" s="67"/>
      <c r="F150" s="67"/>
      <c r="G150" s="425" t="str">
        <f>IF(H150='Категорія витрат'!$B$2,'Категорія витрат'!$A$2,IF(H150='Категорія витрат'!$B$3,'Категорія витрат'!$A$3,IF(H150='Категорія витрат'!$B$4,'Категорія витрат'!$A$4,IF(H150='Категорія витрат'!$B$5,'Категорія витрат'!$A$5,IF(H150='Категорія витрат'!$B$6,'Категорія витрат'!$A$6,IF(H150='Категорія витрат'!$B$7,'Категорія витрат'!$A$7,IF(H150='Категорія витрат'!$B$8,'Категорія витрат'!$A$8,IF(H150='Категорія витрат'!$B$9,'Категорія витрат'!$A$9,IF(H150='Категорія витрат'!$B$10,'Категорія витрат'!$A$10,IF(H150='Категорія витрат'!$B$11,'Категорія витрат'!$A$11,IF(H150='Категорія витрат'!$B$12,'Категорія витрат'!$A$12,IF(H150='Категорія витрат'!$B$13,'Категорія витрат'!$A$13,IF(H150='Категорія витрат'!$B$14,'Категорія витрат'!$A$14,IF(H150='Категорія витрат'!$B$15,'Категорія витрат'!$A$15,IF(H150='Категорія витрат'!$B$16,'Категорія витрат'!$A$16,IF(H150='Категорія витрат'!$B$17,'Категорія витрат'!$A$17,IF(H150='Категорія витрат'!$B$18,'Категорія витрат'!$A$18,IF(H150='Категорія витрат'!$B$19,'Категорія витрат'!$A$19,IF(H150='Категорія витрат'!$B$20,'Категорія витрат'!$A$20,IF(H150='Категорія витрат'!$B$21,'Категорія витрат'!$A$21,IF(H150='Категорія витрат'!$B$22,'Категорія витрат'!$A$22,IF(H150='Категорія витрат'!$B$23,'Категорія витрат'!$A$23,IF(H150='Категорія витрат'!$B$24,'Категорія витрат'!$A$24,IF(H150='Категорія витрат'!$B$25,'Категорія витрат'!$A$25,IF(H150='Категорія витрат'!$B$26,'Категорія витрат'!$A$26,IF(H150='Категорія витрат'!$B$27,'Категорія витрат'!$A$27,IF(H150='Категорія витрат'!$B$28,'Категорія витрат'!$A$28,IF(H150='Категорія витрат'!$B$29,'Категорія витрат'!$A$29,IF(H150='Категорія витрат'!$B$30,'Категорія витрат'!$A$30,IF(H150='Категорія витрат'!$B$31,'Категорія витрат'!$A$31,""))))))))))))))))))))))))))))))</f>
        <v/>
      </c>
      <c r="H150" s="571"/>
      <c r="I150" s="68"/>
      <c r="J150" s="70"/>
      <c r="K150" s="41">
        <f t="shared" si="24"/>
        <v>0</v>
      </c>
      <c r="L150" s="144"/>
      <c r="M150" s="74"/>
      <c r="N150" s="71">
        <f t="shared" si="26"/>
        <v>0</v>
      </c>
      <c r="O150" s="836">
        <f>IF(I150='Категорія витрат'!$G$2,ROUND(N150*0.22,2),IF(I150='Категорія витрат'!$G$4,ROUND(N150*0.22,2),IF(I150='Категорія витрат'!$G$5,ROUND(N150*0.22,2),IF(I150='Категорія витрат'!$G$3,ROUND(N150*0.0841,2),0))))</f>
        <v>0</v>
      </c>
      <c r="P150" s="828">
        <f t="shared" si="27"/>
        <v>0</v>
      </c>
      <c r="Q150" s="75"/>
      <c r="R150" s="75"/>
      <c r="S150" s="75"/>
      <c r="T150" s="75"/>
      <c r="U150" s="75"/>
      <c r="V150" s="75"/>
      <c r="W150" s="75"/>
      <c r="X150" s="75"/>
      <c r="Y150" s="75"/>
      <c r="Z150" s="75"/>
      <c r="AA150" s="75"/>
      <c r="AB150" s="75"/>
      <c r="AC150" s="11">
        <f t="shared" si="28"/>
        <v>0</v>
      </c>
      <c r="AD150" s="11">
        <f t="shared" si="29"/>
        <v>0</v>
      </c>
      <c r="AE150" s="11">
        <f t="shared" si="30"/>
        <v>0</v>
      </c>
      <c r="AF150" s="11">
        <f t="shared" si="31"/>
        <v>0</v>
      </c>
      <c r="AG150" s="11">
        <f t="shared" si="32"/>
        <v>0</v>
      </c>
      <c r="AH150" s="11">
        <f t="shared" si="33"/>
        <v>0</v>
      </c>
      <c r="AI150" s="11">
        <f t="shared" si="34"/>
        <v>0</v>
      </c>
      <c r="AJ150" s="11">
        <f t="shared" si="35"/>
        <v>0</v>
      </c>
      <c r="AK150" s="223"/>
      <c r="AL150" s="223"/>
      <c r="AM150" s="35"/>
    </row>
    <row r="151" spans="1:39">
      <c r="A151" s="20">
        <v>147</v>
      </c>
      <c r="B151" s="20" t="str">
        <f t="shared" si="25"/>
        <v/>
      </c>
      <c r="C151" s="208"/>
      <c r="D151" s="67"/>
      <c r="E151" s="67"/>
      <c r="F151" s="67"/>
      <c r="G151" s="425" t="str">
        <f>IF(H151='Категорія витрат'!$B$2,'Категорія витрат'!$A$2,IF(H151='Категорія витрат'!$B$3,'Категорія витрат'!$A$3,IF(H151='Категорія витрат'!$B$4,'Категорія витрат'!$A$4,IF(H151='Категорія витрат'!$B$5,'Категорія витрат'!$A$5,IF(H151='Категорія витрат'!$B$6,'Категорія витрат'!$A$6,IF(H151='Категорія витрат'!$B$7,'Категорія витрат'!$A$7,IF(H151='Категорія витрат'!$B$8,'Категорія витрат'!$A$8,IF(H151='Категорія витрат'!$B$9,'Категорія витрат'!$A$9,IF(H151='Категорія витрат'!$B$10,'Категорія витрат'!$A$10,IF(H151='Категорія витрат'!$B$11,'Категорія витрат'!$A$11,IF(H151='Категорія витрат'!$B$12,'Категорія витрат'!$A$12,IF(H151='Категорія витрат'!$B$13,'Категорія витрат'!$A$13,IF(H151='Категорія витрат'!$B$14,'Категорія витрат'!$A$14,IF(H151='Категорія витрат'!$B$15,'Категорія витрат'!$A$15,IF(H151='Категорія витрат'!$B$16,'Категорія витрат'!$A$16,IF(H151='Категорія витрат'!$B$17,'Категорія витрат'!$A$17,IF(H151='Категорія витрат'!$B$18,'Категорія витрат'!$A$18,IF(H151='Категорія витрат'!$B$19,'Категорія витрат'!$A$19,IF(H151='Категорія витрат'!$B$20,'Категорія витрат'!$A$20,IF(H151='Категорія витрат'!$B$21,'Категорія витрат'!$A$21,IF(H151='Категорія витрат'!$B$22,'Категорія витрат'!$A$22,IF(H151='Категорія витрат'!$B$23,'Категорія витрат'!$A$23,IF(H151='Категорія витрат'!$B$24,'Категорія витрат'!$A$24,IF(H151='Категорія витрат'!$B$25,'Категорія витрат'!$A$25,IF(H151='Категорія витрат'!$B$26,'Категорія витрат'!$A$26,IF(H151='Категорія витрат'!$B$27,'Категорія витрат'!$A$27,IF(H151='Категорія витрат'!$B$28,'Категорія витрат'!$A$28,IF(H151='Категорія витрат'!$B$29,'Категорія витрат'!$A$29,IF(H151='Категорія витрат'!$B$30,'Категорія витрат'!$A$30,IF(H151='Категорія витрат'!$B$31,'Категорія витрат'!$A$31,""))))))))))))))))))))))))))))))</f>
        <v/>
      </c>
      <c r="H151" s="571"/>
      <c r="I151" s="68"/>
      <c r="J151" s="70"/>
      <c r="K151" s="41">
        <f t="shared" si="24"/>
        <v>0</v>
      </c>
      <c r="L151" s="144"/>
      <c r="M151" s="74"/>
      <c r="N151" s="71">
        <f t="shared" si="26"/>
        <v>0</v>
      </c>
      <c r="O151" s="836">
        <f>IF(I151='Категорія витрат'!$G$2,ROUND(N151*0.22,2),IF(I151='Категорія витрат'!$G$4,ROUND(N151*0.22,2),IF(I151='Категорія витрат'!$G$5,ROUND(N151*0.22,2),IF(I151='Категорія витрат'!$G$3,ROUND(N151*0.0841,2),0))))</f>
        <v>0</v>
      </c>
      <c r="P151" s="828">
        <f t="shared" si="27"/>
        <v>0</v>
      </c>
      <c r="Q151" s="75"/>
      <c r="R151" s="75"/>
      <c r="S151" s="75"/>
      <c r="T151" s="75"/>
      <c r="U151" s="75"/>
      <c r="V151" s="75"/>
      <c r="W151" s="75"/>
      <c r="X151" s="75"/>
      <c r="Y151" s="75"/>
      <c r="Z151" s="75"/>
      <c r="AA151" s="75"/>
      <c r="AB151" s="75"/>
      <c r="AC151" s="11">
        <f t="shared" si="28"/>
        <v>0</v>
      </c>
      <c r="AD151" s="11">
        <f t="shared" si="29"/>
        <v>0</v>
      </c>
      <c r="AE151" s="11">
        <f t="shared" si="30"/>
        <v>0</v>
      </c>
      <c r="AF151" s="11">
        <f t="shared" si="31"/>
        <v>0</v>
      </c>
      <c r="AG151" s="11">
        <f t="shared" si="32"/>
        <v>0</v>
      </c>
      <c r="AH151" s="11">
        <f t="shared" si="33"/>
        <v>0</v>
      </c>
      <c r="AI151" s="11">
        <f t="shared" si="34"/>
        <v>0</v>
      </c>
      <c r="AJ151" s="11">
        <f t="shared" si="35"/>
        <v>0</v>
      </c>
      <c r="AK151" s="223"/>
      <c r="AL151" s="223"/>
      <c r="AM151" s="35"/>
    </row>
    <row r="152" spans="1:39">
      <c r="A152" s="20">
        <v>148</v>
      </c>
      <c r="B152" s="20" t="str">
        <f t="shared" si="25"/>
        <v/>
      </c>
      <c r="C152" s="208"/>
      <c r="D152" s="67"/>
      <c r="E152" s="67"/>
      <c r="F152" s="67"/>
      <c r="G152" s="425" t="str">
        <f>IF(H152='Категорія витрат'!$B$2,'Категорія витрат'!$A$2,IF(H152='Категорія витрат'!$B$3,'Категорія витрат'!$A$3,IF(H152='Категорія витрат'!$B$4,'Категорія витрат'!$A$4,IF(H152='Категорія витрат'!$B$5,'Категорія витрат'!$A$5,IF(H152='Категорія витрат'!$B$6,'Категорія витрат'!$A$6,IF(H152='Категорія витрат'!$B$7,'Категорія витрат'!$A$7,IF(H152='Категорія витрат'!$B$8,'Категорія витрат'!$A$8,IF(H152='Категорія витрат'!$B$9,'Категорія витрат'!$A$9,IF(H152='Категорія витрат'!$B$10,'Категорія витрат'!$A$10,IF(H152='Категорія витрат'!$B$11,'Категорія витрат'!$A$11,IF(H152='Категорія витрат'!$B$12,'Категорія витрат'!$A$12,IF(H152='Категорія витрат'!$B$13,'Категорія витрат'!$A$13,IF(H152='Категорія витрат'!$B$14,'Категорія витрат'!$A$14,IF(H152='Категорія витрат'!$B$15,'Категорія витрат'!$A$15,IF(H152='Категорія витрат'!$B$16,'Категорія витрат'!$A$16,IF(H152='Категорія витрат'!$B$17,'Категорія витрат'!$A$17,IF(H152='Категорія витрат'!$B$18,'Категорія витрат'!$A$18,IF(H152='Категорія витрат'!$B$19,'Категорія витрат'!$A$19,IF(H152='Категорія витрат'!$B$20,'Категорія витрат'!$A$20,IF(H152='Категорія витрат'!$B$21,'Категорія витрат'!$A$21,IF(H152='Категорія витрат'!$B$22,'Категорія витрат'!$A$22,IF(H152='Категорія витрат'!$B$23,'Категорія витрат'!$A$23,IF(H152='Категорія витрат'!$B$24,'Категорія витрат'!$A$24,IF(H152='Категорія витрат'!$B$25,'Категорія витрат'!$A$25,IF(H152='Категорія витрат'!$B$26,'Категорія витрат'!$A$26,IF(H152='Категорія витрат'!$B$27,'Категорія витрат'!$A$27,IF(H152='Категорія витрат'!$B$28,'Категорія витрат'!$A$28,IF(H152='Категорія витрат'!$B$29,'Категорія витрат'!$A$29,IF(H152='Категорія витрат'!$B$30,'Категорія витрат'!$A$30,IF(H152='Категорія витрат'!$B$31,'Категорія витрат'!$A$31,""))))))))))))))))))))))))))))))</f>
        <v/>
      </c>
      <c r="H152" s="571"/>
      <c r="I152" s="68"/>
      <c r="J152" s="70"/>
      <c r="K152" s="41">
        <f t="shared" si="24"/>
        <v>0</v>
      </c>
      <c r="L152" s="144"/>
      <c r="M152" s="74"/>
      <c r="N152" s="71">
        <f t="shared" si="26"/>
        <v>0</v>
      </c>
      <c r="O152" s="836">
        <f>IF(I152='Категорія витрат'!$G$2,ROUND(N152*0.22,2),IF(I152='Категорія витрат'!$G$4,ROUND(N152*0.22,2),IF(I152='Категорія витрат'!$G$5,ROUND(N152*0.22,2),IF(I152='Категорія витрат'!$G$3,ROUND(N152*0.0841,2),0))))</f>
        <v>0</v>
      </c>
      <c r="P152" s="828">
        <f t="shared" si="27"/>
        <v>0</v>
      </c>
      <c r="Q152" s="75"/>
      <c r="R152" s="75"/>
      <c r="S152" s="75"/>
      <c r="T152" s="75"/>
      <c r="U152" s="75"/>
      <c r="V152" s="75"/>
      <c r="W152" s="75"/>
      <c r="X152" s="75"/>
      <c r="Y152" s="75"/>
      <c r="Z152" s="75"/>
      <c r="AA152" s="75"/>
      <c r="AB152" s="75"/>
      <c r="AC152" s="11">
        <f t="shared" si="28"/>
        <v>0</v>
      </c>
      <c r="AD152" s="11">
        <f t="shared" si="29"/>
        <v>0</v>
      </c>
      <c r="AE152" s="11">
        <f t="shared" si="30"/>
        <v>0</v>
      </c>
      <c r="AF152" s="11">
        <f t="shared" si="31"/>
        <v>0</v>
      </c>
      <c r="AG152" s="11">
        <f t="shared" si="32"/>
        <v>0</v>
      </c>
      <c r="AH152" s="11">
        <f t="shared" si="33"/>
        <v>0</v>
      </c>
      <c r="AI152" s="11">
        <f t="shared" si="34"/>
        <v>0</v>
      </c>
      <c r="AJ152" s="11">
        <f t="shared" si="35"/>
        <v>0</v>
      </c>
      <c r="AK152" s="223"/>
      <c r="AL152" s="223"/>
      <c r="AM152" s="35"/>
    </row>
    <row r="153" spans="1:39">
      <c r="A153" s="20">
        <v>149</v>
      </c>
      <c r="B153" s="20" t="str">
        <f t="shared" si="25"/>
        <v/>
      </c>
      <c r="C153" s="208"/>
      <c r="D153" s="67"/>
      <c r="E153" s="67"/>
      <c r="F153" s="67"/>
      <c r="G153" s="425" t="str">
        <f>IF(H153='Категорія витрат'!$B$2,'Категорія витрат'!$A$2,IF(H153='Категорія витрат'!$B$3,'Категорія витрат'!$A$3,IF(H153='Категорія витрат'!$B$4,'Категорія витрат'!$A$4,IF(H153='Категорія витрат'!$B$5,'Категорія витрат'!$A$5,IF(H153='Категорія витрат'!$B$6,'Категорія витрат'!$A$6,IF(H153='Категорія витрат'!$B$7,'Категорія витрат'!$A$7,IF(H153='Категорія витрат'!$B$8,'Категорія витрат'!$A$8,IF(H153='Категорія витрат'!$B$9,'Категорія витрат'!$A$9,IF(H153='Категорія витрат'!$B$10,'Категорія витрат'!$A$10,IF(H153='Категорія витрат'!$B$11,'Категорія витрат'!$A$11,IF(H153='Категорія витрат'!$B$12,'Категорія витрат'!$A$12,IF(H153='Категорія витрат'!$B$13,'Категорія витрат'!$A$13,IF(H153='Категорія витрат'!$B$14,'Категорія витрат'!$A$14,IF(H153='Категорія витрат'!$B$15,'Категорія витрат'!$A$15,IF(H153='Категорія витрат'!$B$16,'Категорія витрат'!$A$16,IF(H153='Категорія витрат'!$B$17,'Категорія витрат'!$A$17,IF(H153='Категорія витрат'!$B$18,'Категорія витрат'!$A$18,IF(H153='Категорія витрат'!$B$19,'Категорія витрат'!$A$19,IF(H153='Категорія витрат'!$B$20,'Категорія витрат'!$A$20,IF(H153='Категорія витрат'!$B$21,'Категорія витрат'!$A$21,IF(H153='Категорія витрат'!$B$22,'Категорія витрат'!$A$22,IF(H153='Категорія витрат'!$B$23,'Категорія витрат'!$A$23,IF(H153='Категорія витрат'!$B$24,'Категорія витрат'!$A$24,IF(H153='Категорія витрат'!$B$25,'Категорія витрат'!$A$25,IF(H153='Категорія витрат'!$B$26,'Категорія витрат'!$A$26,IF(H153='Категорія витрат'!$B$27,'Категорія витрат'!$A$27,IF(H153='Категорія витрат'!$B$28,'Категорія витрат'!$A$28,IF(H153='Категорія витрат'!$B$29,'Категорія витрат'!$A$29,IF(H153='Категорія витрат'!$B$30,'Категорія витрат'!$A$30,IF(H153='Категорія витрат'!$B$31,'Категорія витрат'!$A$31,""))))))))))))))))))))))))))))))</f>
        <v/>
      </c>
      <c r="H153" s="571"/>
      <c r="I153" s="68"/>
      <c r="J153" s="70"/>
      <c r="K153" s="41">
        <f t="shared" si="24"/>
        <v>0</v>
      </c>
      <c r="L153" s="144"/>
      <c r="M153" s="74"/>
      <c r="N153" s="71">
        <f t="shared" si="26"/>
        <v>0</v>
      </c>
      <c r="O153" s="836">
        <f>IF(I153='Категорія витрат'!$G$2,ROUND(N153*0.22,2),IF(I153='Категорія витрат'!$G$4,ROUND(N153*0.22,2),IF(I153='Категорія витрат'!$G$5,ROUND(N153*0.22,2),IF(I153='Категорія витрат'!$G$3,ROUND(N153*0.0841,2),0))))</f>
        <v>0</v>
      </c>
      <c r="P153" s="828">
        <f t="shared" si="27"/>
        <v>0</v>
      </c>
      <c r="Q153" s="75"/>
      <c r="R153" s="75"/>
      <c r="S153" s="75"/>
      <c r="T153" s="75"/>
      <c r="U153" s="75"/>
      <c r="V153" s="75"/>
      <c r="W153" s="75"/>
      <c r="X153" s="75"/>
      <c r="Y153" s="75"/>
      <c r="Z153" s="75"/>
      <c r="AA153" s="75"/>
      <c r="AB153" s="75"/>
      <c r="AC153" s="11">
        <f t="shared" si="28"/>
        <v>0</v>
      </c>
      <c r="AD153" s="11">
        <f t="shared" si="29"/>
        <v>0</v>
      </c>
      <c r="AE153" s="11">
        <f t="shared" si="30"/>
        <v>0</v>
      </c>
      <c r="AF153" s="11">
        <f t="shared" si="31"/>
        <v>0</v>
      </c>
      <c r="AG153" s="11">
        <f t="shared" si="32"/>
        <v>0</v>
      </c>
      <c r="AH153" s="11">
        <f t="shared" si="33"/>
        <v>0</v>
      </c>
      <c r="AI153" s="11">
        <f t="shared" si="34"/>
        <v>0</v>
      </c>
      <c r="AJ153" s="11">
        <f t="shared" si="35"/>
        <v>0</v>
      </c>
      <c r="AK153" s="223"/>
      <c r="AL153" s="223"/>
      <c r="AM153" s="35"/>
    </row>
    <row r="154" spans="1:39">
      <c r="A154" s="20">
        <v>150</v>
      </c>
      <c r="B154" s="20" t="str">
        <f t="shared" si="25"/>
        <v/>
      </c>
      <c r="C154" s="208"/>
      <c r="D154" s="67"/>
      <c r="E154" s="67"/>
      <c r="F154" s="67"/>
      <c r="G154" s="425" t="str">
        <f>IF(H154='Категорія витрат'!$B$2,'Категорія витрат'!$A$2,IF(H154='Категорія витрат'!$B$3,'Категорія витрат'!$A$3,IF(H154='Категорія витрат'!$B$4,'Категорія витрат'!$A$4,IF(H154='Категорія витрат'!$B$5,'Категорія витрат'!$A$5,IF(H154='Категорія витрат'!$B$6,'Категорія витрат'!$A$6,IF(H154='Категорія витрат'!$B$7,'Категорія витрат'!$A$7,IF(H154='Категорія витрат'!$B$8,'Категорія витрат'!$A$8,IF(H154='Категорія витрат'!$B$9,'Категорія витрат'!$A$9,IF(H154='Категорія витрат'!$B$10,'Категорія витрат'!$A$10,IF(H154='Категорія витрат'!$B$11,'Категорія витрат'!$A$11,IF(H154='Категорія витрат'!$B$12,'Категорія витрат'!$A$12,IF(H154='Категорія витрат'!$B$13,'Категорія витрат'!$A$13,IF(H154='Категорія витрат'!$B$14,'Категорія витрат'!$A$14,IF(H154='Категорія витрат'!$B$15,'Категорія витрат'!$A$15,IF(H154='Категорія витрат'!$B$16,'Категорія витрат'!$A$16,IF(H154='Категорія витрат'!$B$17,'Категорія витрат'!$A$17,IF(H154='Категорія витрат'!$B$18,'Категорія витрат'!$A$18,IF(H154='Категорія витрат'!$B$19,'Категорія витрат'!$A$19,IF(H154='Категорія витрат'!$B$20,'Категорія витрат'!$A$20,IF(H154='Категорія витрат'!$B$21,'Категорія витрат'!$A$21,IF(H154='Категорія витрат'!$B$22,'Категорія витрат'!$A$22,IF(H154='Категорія витрат'!$B$23,'Категорія витрат'!$A$23,IF(H154='Категорія витрат'!$B$24,'Категорія витрат'!$A$24,IF(H154='Категорія витрат'!$B$25,'Категорія витрат'!$A$25,IF(H154='Категорія витрат'!$B$26,'Категорія витрат'!$A$26,IF(H154='Категорія витрат'!$B$27,'Категорія витрат'!$A$27,IF(H154='Категорія витрат'!$B$28,'Категорія витрат'!$A$28,IF(H154='Категорія витрат'!$B$29,'Категорія витрат'!$A$29,IF(H154='Категорія витрат'!$B$30,'Категорія витрат'!$A$30,IF(H154='Категорія витрат'!$B$31,'Категорія витрат'!$A$31,""))))))))))))))))))))))))))))))</f>
        <v/>
      </c>
      <c r="H154" s="571"/>
      <c r="I154" s="68"/>
      <c r="J154" s="70"/>
      <c r="K154" s="41">
        <f t="shared" si="24"/>
        <v>0</v>
      </c>
      <c r="L154" s="144"/>
      <c r="M154" s="74"/>
      <c r="N154" s="71">
        <f t="shared" si="26"/>
        <v>0</v>
      </c>
      <c r="O154" s="836">
        <f>IF(I154='Категорія витрат'!$G$2,ROUND(N154*0.22,2),IF(I154='Категорія витрат'!$G$4,ROUND(N154*0.22,2),IF(I154='Категорія витрат'!$G$5,ROUND(N154*0.22,2),IF(I154='Категорія витрат'!$G$3,ROUND(N154*0.0841,2),0))))</f>
        <v>0</v>
      </c>
      <c r="P154" s="828">
        <f t="shared" si="27"/>
        <v>0</v>
      </c>
      <c r="Q154" s="75"/>
      <c r="R154" s="75"/>
      <c r="S154" s="75"/>
      <c r="T154" s="75"/>
      <c r="U154" s="75"/>
      <c r="V154" s="75"/>
      <c r="W154" s="75"/>
      <c r="X154" s="75"/>
      <c r="Y154" s="75"/>
      <c r="Z154" s="75"/>
      <c r="AA154" s="75"/>
      <c r="AB154" s="75"/>
      <c r="AC154" s="11">
        <f t="shared" si="28"/>
        <v>0</v>
      </c>
      <c r="AD154" s="11">
        <f t="shared" si="29"/>
        <v>0</v>
      </c>
      <c r="AE154" s="11">
        <f t="shared" si="30"/>
        <v>0</v>
      </c>
      <c r="AF154" s="11">
        <f t="shared" si="31"/>
        <v>0</v>
      </c>
      <c r="AG154" s="11">
        <f t="shared" si="32"/>
        <v>0</v>
      </c>
      <c r="AH154" s="11">
        <f t="shared" si="33"/>
        <v>0</v>
      </c>
      <c r="AI154" s="11">
        <f t="shared" si="34"/>
        <v>0</v>
      </c>
      <c r="AJ154" s="11">
        <f t="shared" si="35"/>
        <v>0</v>
      </c>
      <c r="AK154" s="223"/>
      <c r="AL154" s="223"/>
      <c r="AM154" s="35"/>
    </row>
    <row r="155" spans="1:39">
      <c r="A155" s="20">
        <v>151</v>
      </c>
      <c r="B155" s="20" t="str">
        <f t="shared" si="25"/>
        <v/>
      </c>
      <c r="C155" s="208"/>
      <c r="D155" s="67"/>
      <c r="E155" s="67"/>
      <c r="F155" s="67"/>
      <c r="G155" s="425" t="str">
        <f>IF(H155='Категорія витрат'!$B$2,'Категорія витрат'!$A$2,IF(H155='Категорія витрат'!$B$3,'Категорія витрат'!$A$3,IF(H155='Категорія витрат'!$B$4,'Категорія витрат'!$A$4,IF(H155='Категорія витрат'!$B$5,'Категорія витрат'!$A$5,IF(H155='Категорія витрат'!$B$6,'Категорія витрат'!$A$6,IF(H155='Категорія витрат'!$B$7,'Категорія витрат'!$A$7,IF(H155='Категорія витрат'!$B$8,'Категорія витрат'!$A$8,IF(H155='Категорія витрат'!$B$9,'Категорія витрат'!$A$9,IF(H155='Категорія витрат'!$B$10,'Категорія витрат'!$A$10,IF(H155='Категорія витрат'!$B$11,'Категорія витрат'!$A$11,IF(H155='Категорія витрат'!$B$12,'Категорія витрат'!$A$12,IF(H155='Категорія витрат'!$B$13,'Категорія витрат'!$A$13,IF(H155='Категорія витрат'!$B$14,'Категорія витрат'!$A$14,IF(H155='Категорія витрат'!$B$15,'Категорія витрат'!$A$15,IF(H155='Категорія витрат'!$B$16,'Категорія витрат'!$A$16,IF(H155='Категорія витрат'!$B$17,'Категорія витрат'!$A$17,IF(H155='Категорія витрат'!$B$18,'Категорія витрат'!$A$18,IF(H155='Категорія витрат'!$B$19,'Категорія витрат'!$A$19,IF(H155='Категорія витрат'!$B$20,'Категорія витрат'!$A$20,IF(H155='Категорія витрат'!$B$21,'Категорія витрат'!$A$21,IF(H155='Категорія витрат'!$B$22,'Категорія витрат'!$A$22,IF(H155='Категорія витрат'!$B$23,'Категорія витрат'!$A$23,IF(H155='Категорія витрат'!$B$24,'Категорія витрат'!$A$24,IF(H155='Категорія витрат'!$B$25,'Категорія витрат'!$A$25,IF(H155='Категорія витрат'!$B$26,'Категорія витрат'!$A$26,IF(H155='Категорія витрат'!$B$27,'Категорія витрат'!$A$27,IF(H155='Категорія витрат'!$B$28,'Категорія витрат'!$A$28,IF(H155='Категорія витрат'!$B$29,'Категорія витрат'!$A$29,IF(H155='Категорія витрат'!$B$30,'Категорія витрат'!$A$30,IF(H155='Категорія витрат'!$B$31,'Категорія витрат'!$A$31,""))))))))))))))))))))))))))))))</f>
        <v/>
      </c>
      <c r="H155" s="571"/>
      <c r="I155" s="68"/>
      <c r="J155" s="70"/>
      <c r="K155" s="41">
        <f t="shared" si="24"/>
        <v>0</v>
      </c>
      <c r="L155" s="144"/>
      <c r="M155" s="74"/>
      <c r="N155" s="71">
        <f t="shared" si="26"/>
        <v>0</v>
      </c>
      <c r="O155" s="836">
        <f>IF(I155='Категорія витрат'!$G$2,ROUND(N155*0.22,2),IF(I155='Категорія витрат'!$G$4,ROUND(N155*0.22,2),IF(I155='Категорія витрат'!$G$5,ROUND(N155*0.22,2),IF(I155='Категорія витрат'!$G$3,ROUND(N155*0.0841,2),0))))</f>
        <v>0</v>
      </c>
      <c r="P155" s="828">
        <f t="shared" si="27"/>
        <v>0</v>
      </c>
      <c r="Q155" s="75"/>
      <c r="R155" s="75"/>
      <c r="S155" s="75"/>
      <c r="T155" s="75"/>
      <c r="U155" s="75"/>
      <c r="V155" s="75"/>
      <c r="W155" s="75"/>
      <c r="X155" s="75"/>
      <c r="Y155" s="75"/>
      <c r="Z155" s="75"/>
      <c r="AA155" s="75"/>
      <c r="AB155" s="75"/>
      <c r="AC155" s="11">
        <f t="shared" si="28"/>
        <v>0</v>
      </c>
      <c r="AD155" s="11">
        <f t="shared" si="29"/>
        <v>0</v>
      </c>
      <c r="AE155" s="11">
        <f t="shared" si="30"/>
        <v>0</v>
      </c>
      <c r="AF155" s="11">
        <f t="shared" si="31"/>
        <v>0</v>
      </c>
      <c r="AG155" s="11">
        <f t="shared" si="32"/>
        <v>0</v>
      </c>
      <c r="AH155" s="11">
        <f t="shared" si="33"/>
        <v>0</v>
      </c>
      <c r="AI155" s="11">
        <f t="shared" si="34"/>
        <v>0</v>
      </c>
      <c r="AJ155" s="11">
        <f t="shared" si="35"/>
        <v>0</v>
      </c>
      <c r="AK155" s="223"/>
      <c r="AL155" s="223"/>
      <c r="AM155" s="35"/>
    </row>
    <row r="156" spans="1:39">
      <c r="A156" s="20">
        <v>152</v>
      </c>
      <c r="B156" s="20" t="str">
        <f t="shared" si="25"/>
        <v/>
      </c>
      <c r="C156" s="208"/>
      <c r="D156" s="67"/>
      <c r="E156" s="67"/>
      <c r="F156" s="67"/>
      <c r="G156" s="425" t="str">
        <f>IF(H156='Категорія витрат'!$B$2,'Категорія витрат'!$A$2,IF(H156='Категорія витрат'!$B$3,'Категорія витрат'!$A$3,IF(H156='Категорія витрат'!$B$4,'Категорія витрат'!$A$4,IF(H156='Категорія витрат'!$B$5,'Категорія витрат'!$A$5,IF(H156='Категорія витрат'!$B$6,'Категорія витрат'!$A$6,IF(H156='Категорія витрат'!$B$7,'Категорія витрат'!$A$7,IF(H156='Категорія витрат'!$B$8,'Категорія витрат'!$A$8,IF(H156='Категорія витрат'!$B$9,'Категорія витрат'!$A$9,IF(H156='Категорія витрат'!$B$10,'Категорія витрат'!$A$10,IF(H156='Категорія витрат'!$B$11,'Категорія витрат'!$A$11,IF(H156='Категорія витрат'!$B$12,'Категорія витрат'!$A$12,IF(H156='Категорія витрат'!$B$13,'Категорія витрат'!$A$13,IF(H156='Категорія витрат'!$B$14,'Категорія витрат'!$A$14,IF(H156='Категорія витрат'!$B$15,'Категорія витрат'!$A$15,IF(H156='Категорія витрат'!$B$16,'Категорія витрат'!$A$16,IF(H156='Категорія витрат'!$B$17,'Категорія витрат'!$A$17,IF(H156='Категорія витрат'!$B$18,'Категорія витрат'!$A$18,IF(H156='Категорія витрат'!$B$19,'Категорія витрат'!$A$19,IF(H156='Категорія витрат'!$B$20,'Категорія витрат'!$A$20,IF(H156='Категорія витрат'!$B$21,'Категорія витрат'!$A$21,IF(H156='Категорія витрат'!$B$22,'Категорія витрат'!$A$22,IF(H156='Категорія витрат'!$B$23,'Категорія витрат'!$A$23,IF(H156='Категорія витрат'!$B$24,'Категорія витрат'!$A$24,IF(H156='Категорія витрат'!$B$25,'Категорія витрат'!$A$25,IF(H156='Категорія витрат'!$B$26,'Категорія витрат'!$A$26,IF(H156='Категорія витрат'!$B$27,'Категорія витрат'!$A$27,IF(H156='Категорія витрат'!$B$28,'Категорія витрат'!$A$28,IF(H156='Категорія витрат'!$B$29,'Категорія витрат'!$A$29,IF(H156='Категорія витрат'!$B$30,'Категорія витрат'!$A$30,IF(H156='Категорія витрат'!$B$31,'Категорія витрат'!$A$31,""))))))))))))))))))))))))))))))</f>
        <v/>
      </c>
      <c r="H156" s="571"/>
      <c r="I156" s="68"/>
      <c r="J156" s="70"/>
      <c r="K156" s="41">
        <f t="shared" si="24"/>
        <v>0</v>
      </c>
      <c r="L156" s="144"/>
      <c r="M156" s="74"/>
      <c r="N156" s="71">
        <f t="shared" si="26"/>
        <v>0</v>
      </c>
      <c r="O156" s="836">
        <f>IF(I156='Категорія витрат'!$G$2,ROUND(N156*0.22,2),IF(I156='Категорія витрат'!$G$4,ROUND(N156*0.22,2),IF(I156='Категорія витрат'!$G$5,ROUND(N156*0.22,2),IF(I156='Категорія витрат'!$G$3,ROUND(N156*0.0841,2),0))))</f>
        <v>0</v>
      </c>
      <c r="P156" s="828">
        <f t="shared" si="27"/>
        <v>0</v>
      </c>
      <c r="Q156" s="75"/>
      <c r="R156" s="75"/>
      <c r="S156" s="75"/>
      <c r="T156" s="75"/>
      <c r="U156" s="75"/>
      <c r="V156" s="75"/>
      <c r="W156" s="75"/>
      <c r="X156" s="75"/>
      <c r="Y156" s="75"/>
      <c r="Z156" s="75"/>
      <c r="AA156" s="75"/>
      <c r="AB156" s="75"/>
      <c r="AC156" s="11">
        <f t="shared" si="28"/>
        <v>0</v>
      </c>
      <c r="AD156" s="11">
        <f t="shared" si="29"/>
        <v>0</v>
      </c>
      <c r="AE156" s="11">
        <f t="shared" si="30"/>
        <v>0</v>
      </c>
      <c r="AF156" s="11">
        <f t="shared" si="31"/>
        <v>0</v>
      </c>
      <c r="AG156" s="11">
        <f t="shared" si="32"/>
        <v>0</v>
      </c>
      <c r="AH156" s="11">
        <f t="shared" si="33"/>
        <v>0</v>
      </c>
      <c r="AI156" s="11">
        <f t="shared" si="34"/>
        <v>0</v>
      </c>
      <c r="AJ156" s="11">
        <f t="shared" si="35"/>
        <v>0</v>
      </c>
      <c r="AK156" s="223"/>
      <c r="AL156" s="223"/>
      <c r="AM156" s="35"/>
    </row>
    <row r="157" spans="1:39">
      <c r="A157" s="20">
        <v>153</v>
      </c>
      <c r="B157" s="20" t="str">
        <f t="shared" si="25"/>
        <v/>
      </c>
      <c r="C157" s="208"/>
      <c r="D157" s="67"/>
      <c r="E157" s="67"/>
      <c r="F157" s="67"/>
      <c r="G157" s="425" t="str">
        <f>IF(H157='Категорія витрат'!$B$2,'Категорія витрат'!$A$2,IF(H157='Категорія витрат'!$B$3,'Категорія витрат'!$A$3,IF(H157='Категорія витрат'!$B$4,'Категорія витрат'!$A$4,IF(H157='Категорія витрат'!$B$5,'Категорія витрат'!$A$5,IF(H157='Категорія витрат'!$B$6,'Категорія витрат'!$A$6,IF(H157='Категорія витрат'!$B$7,'Категорія витрат'!$A$7,IF(H157='Категорія витрат'!$B$8,'Категорія витрат'!$A$8,IF(H157='Категорія витрат'!$B$9,'Категорія витрат'!$A$9,IF(H157='Категорія витрат'!$B$10,'Категорія витрат'!$A$10,IF(H157='Категорія витрат'!$B$11,'Категорія витрат'!$A$11,IF(H157='Категорія витрат'!$B$12,'Категорія витрат'!$A$12,IF(H157='Категорія витрат'!$B$13,'Категорія витрат'!$A$13,IF(H157='Категорія витрат'!$B$14,'Категорія витрат'!$A$14,IF(H157='Категорія витрат'!$B$15,'Категорія витрат'!$A$15,IF(H157='Категорія витрат'!$B$16,'Категорія витрат'!$A$16,IF(H157='Категорія витрат'!$B$17,'Категорія витрат'!$A$17,IF(H157='Категорія витрат'!$B$18,'Категорія витрат'!$A$18,IF(H157='Категорія витрат'!$B$19,'Категорія витрат'!$A$19,IF(H157='Категорія витрат'!$B$20,'Категорія витрат'!$A$20,IF(H157='Категорія витрат'!$B$21,'Категорія витрат'!$A$21,IF(H157='Категорія витрат'!$B$22,'Категорія витрат'!$A$22,IF(H157='Категорія витрат'!$B$23,'Категорія витрат'!$A$23,IF(H157='Категорія витрат'!$B$24,'Категорія витрат'!$A$24,IF(H157='Категорія витрат'!$B$25,'Категорія витрат'!$A$25,IF(H157='Категорія витрат'!$B$26,'Категорія витрат'!$A$26,IF(H157='Категорія витрат'!$B$27,'Категорія витрат'!$A$27,IF(H157='Категорія витрат'!$B$28,'Категорія витрат'!$A$28,IF(H157='Категорія витрат'!$B$29,'Категорія витрат'!$A$29,IF(H157='Категорія витрат'!$B$30,'Категорія витрат'!$A$30,IF(H157='Категорія витрат'!$B$31,'Категорія витрат'!$A$31,""))))))))))))))))))))))))))))))</f>
        <v/>
      </c>
      <c r="H157" s="571"/>
      <c r="I157" s="68"/>
      <c r="J157" s="70"/>
      <c r="K157" s="41">
        <f t="shared" si="24"/>
        <v>0</v>
      </c>
      <c r="L157" s="144"/>
      <c r="M157" s="74"/>
      <c r="N157" s="71">
        <f t="shared" si="26"/>
        <v>0</v>
      </c>
      <c r="O157" s="836">
        <f>IF(I157='Категорія витрат'!$G$2,ROUND(N157*0.22,2),IF(I157='Категорія витрат'!$G$4,ROUND(N157*0.22,2),IF(I157='Категорія витрат'!$G$5,ROUND(N157*0.22,2),IF(I157='Категорія витрат'!$G$3,ROUND(N157*0.0841,2),0))))</f>
        <v>0</v>
      </c>
      <c r="P157" s="828">
        <f t="shared" si="27"/>
        <v>0</v>
      </c>
      <c r="Q157" s="75"/>
      <c r="R157" s="75"/>
      <c r="S157" s="75"/>
      <c r="T157" s="75"/>
      <c r="U157" s="75"/>
      <c r="V157" s="75"/>
      <c r="W157" s="75"/>
      <c r="X157" s="75"/>
      <c r="Y157" s="75"/>
      <c r="Z157" s="75"/>
      <c r="AA157" s="75"/>
      <c r="AB157" s="75"/>
      <c r="AC157" s="11">
        <f t="shared" si="28"/>
        <v>0</v>
      </c>
      <c r="AD157" s="11">
        <f t="shared" si="29"/>
        <v>0</v>
      </c>
      <c r="AE157" s="11">
        <f t="shared" si="30"/>
        <v>0</v>
      </c>
      <c r="AF157" s="11">
        <f t="shared" si="31"/>
        <v>0</v>
      </c>
      <c r="AG157" s="11">
        <f t="shared" si="32"/>
        <v>0</v>
      </c>
      <c r="AH157" s="11">
        <f t="shared" si="33"/>
        <v>0</v>
      </c>
      <c r="AI157" s="11">
        <f t="shared" si="34"/>
        <v>0</v>
      </c>
      <c r="AJ157" s="11">
        <f t="shared" si="35"/>
        <v>0</v>
      </c>
      <c r="AK157" s="223"/>
      <c r="AL157" s="223"/>
      <c r="AM157" s="35"/>
    </row>
    <row r="158" spans="1:39">
      <c r="A158" s="20">
        <v>154</v>
      </c>
      <c r="B158" s="20" t="str">
        <f t="shared" si="25"/>
        <v/>
      </c>
      <c r="C158" s="208"/>
      <c r="D158" s="67"/>
      <c r="E158" s="67"/>
      <c r="F158" s="67"/>
      <c r="G158" s="425" t="str">
        <f>IF(H158='Категорія витрат'!$B$2,'Категорія витрат'!$A$2,IF(H158='Категорія витрат'!$B$3,'Категорія витрат'!$A$3,IF(H158='Категорія витрат'!$B$4,'Категорія витрат'!$A$4,IF(H158='Категорія витрат'!$B$5,'Категорія витрат'!$A$5,IF(H158='Категорія витрат'!$B$6,'Категорія витрат'!$A$6,IF(H158='Категорія витрат'!$B$7,'Категорія витрат'!$A$7,IF(H158='Категорія витрат'!$B$8,'Категорія витрат'!$A$8,IF(H158='Категорія витрат'!$B$9,'Категорія витрат'!$A$9,IF(H158='Категорія витрат'!$B$10,'Категорія витрат'!$A$10,IF(H158='Категорія витрат'!$B$11,'Категорія витрат'!$A$11,IF(H158='Категорія витрат'!$B$12,'Категорія витрат'!$A$12,IF(H158='Категорія витрат'!$B$13,'Категорія витрат'!$A$13,IF(H158='Категорія витрат'!$B$14,'Категорія витрат'!$A$14,IF(H158='Категорія витрат'!$B$15,'Категорія витрат'!$A$15,IF(H158='Категорія витрат'!$B$16,'Категорія витрат'!$A$16,IF(H158='Категорія витрат'!$B$17,'Категорія витрат'!$A$17,IF(H158='Категорія витрат'!$B$18,'Категорія витрат'!$A$18,IF(H158='Категорія витрат'!$B$19,'Категорія витрат'!$A$19,IF(H158='Категорія витрат'!$B$20,'Категорія витрат'!$A$20,IF(H158='Категорія витрат'!$B$21,'Категорія витрат'!$A$21,IF(H158='Категорія витрат'!$B$22,'Категорія витрат'!$A$22,IF(H158='Категорія витрат'!$B$23,'Категорія витрат'!$A$23,IF(H158='Категорія витрат'!$B$24,'Категорія витрат'!$A$24,IF(H158='Категорія витрат'!$B$25,'Категорія витрат'!$A$25,IF(H158='Категорія витрат'!$B$26,'Категорія витрат'!$A$26,IF(H158='Категорія витрат'!$B$27,'Категорія витрат'!$A$27,IF(H158='Категорія витрат'!$B$28,'Категорія витрат'!$A$28,IF(H158='Категорія витрат'!$B$29,'Категорія витрат'!$A$29,IF(H158='Категорія витрат'!$B$30,'Категорія витрат'!$A$30,IF(H158='Категорія витрат'!$B$31,'Категорія витрат'!$A$31,""))))))))))))))))))))))))))))))</f>
        <v/>
      </c>
      <c r="H158" s="571"/>
      <c r="I158" s="68"/>
      <c r="J158" s="70"/>
      <c r="K158" s="41">
        <f t="shared" si="24"/>
        <v>0</v>
      </c>
      <c r="L158" s="144"/>
      <c r="M158" s="74"/>
      <c r="N158" s="71">
        <f t="shared" si="26"/>
        <v>0</v>
      </c>
      <c r="O158" s="836">
        <f>IF(I158='Категорія витрат'!$G$2,ROUND(N158*0.22,2),IF(I158='Категорія витрат'!$G$4,ROUND(N158*0.22,2),IF(I158='Категорія витрат'!$G$5,ROUND(N158*0.22,2),IF(I158='Категорія витрат'!$G$3,ROUND(N158*0.0841,2),0))))</f>
        <v>0</v>
      </c>
      <c r="P158" s="828">
        <f t="shared" si="27"/>
        <v>0</v>
      </c>
      <c r="Q158" s="75"/>
      <c r="R158" s="75"/>
      <c r="S158" s="75"/>
      <c r="T158" s="75"/>
      <c r="U158" s="75"/>
      <c r="V158" s="75"/>
      <c r="W158" s="75"/>
      <c r="X158" s="75"/>
      <c r="Y158" s="75"/>
      <c r="Z158" s="75"/>
      <c r="AA158" s="75"/>
      <c r="AB158" s="75"/>
      <c r="AC158" s="11">
        <f t="shared" si="28"/>
        <v>0</v>
      </c>
      <c r="AD158" s="11">
        <f t="shared" si="29"/>
        <v>0</v>
      </c>
      <c r="AE158" s="11">
        <f t="shared" si="30"/>
        <v>0</v>
      </c>
      <c r="AF158" s="11">
        <f t="shared" si="31"/>
        <v>0</v>
      </c>
      <c r="AG158" s="11">
        <f t="shared" si="32"/>
        <v>0</v>
      </c>
      <c r="AH158" s="11">
        <f t="shared" si="33"/>
        <v>0</v>
      </c>
      <c r="AI158" s="11">
        <f t="shared" si="34"/>
        <v>0</v>
      </c>
      <c r="AJ158" s="11">
        <f t="shared" si="35"/>
        <v>0</v>
      </c>
      <c r="AK158" s="223"/>
      <c r="AL158" s="223"/>
      <c r="AM158" s="35"/>
    </row>
    <row r="159" spans="1:39">
      <c r="A159" s="20">
        <v>155</v>
      </c>
      <c r="B159" s="20" t="str">
        <f t="shared" si="25"/>
        <v/>
      </c>
      <c r="C159" s="208"/>
      <c r="D159" s="67"/>
      <c r="E159" s="67"/>
      <c r="F159" s="67"/>
      <c r="G159" s="425" t="str">
        <f>IF(H159='Категорія витрат'!$B$2,'Категорія витрат'!$A$2,IF(H159='Категорія витрат'!$B$3,'Категорія витрат'!$A$3,IF(H159='Категорія витрат'!$B$4,'Категорія витрат'!$A$4,IF(H159='Категорія витрат'!$B$5,'Категорія витрат'!$A$5,IF(H159='Категорія витрат'!$B$6,'Категорія витрат'!$A$6,IF(H159='Категорія витрат'!$B$7,'Категорія витрат'!$A$7,IF(H159='Категорія витрат'!$B$8,'Категорія витрат'!$A$8,IF(H159='Категорія витрат'!$B$9,'Категорія витрат'!$A$9,IF(H159='Категорія витрат'!$B$10,'Категорія витрат'!$A$10,IF(H159='Категорія витрат'!$B$11,'Категорія витрат'!$A$11,IF(H159='Категорія витрат'!$B$12,'Категорія витрат'!$A$12,IF(H159='Категорія витрат'!$B$13,'Категорія витрат'!$A$13,IF(H159='Категорія витрат'!$B$14,'Категорія витрат'!$A$14,IF(H159='Категорія витрат'!$B$15,'Категорія витрат'!$A$15,IF(H159='Категорія витрат'!$B$16,'Категорія витрат'!$A$16,IF(H159='Категорія витрат'!$B$17,'Категорія витрат'!$A$17,IF(H159='Категорія витрат'!$B$18,'Категорія витрат'!$A$18,IF(H159='Категорія витрат'!$B$19,'Категорія витрат'!$A$19,IF(H159='Категорія витрат'!$B$20,'Категорія витрат'!$A$20,IF(H159='Категорія витрат'!$B$21,'Категорія витрат'!$A$21,IF(H159='Категорія витрат'!$B$22,'Категорія витрат'!$A$22,IF(H159='Категорія витрат'!$B$23,'Категорія витрат'!$A$23,IF(H159='Категорія витрат'!$B$24,'Категорія витрат'!$A$24,IF(H159='Категорія витрат'!$B$25,'Категорія витрат'!$A$25,IF(H159='Категорія витрат'!$B$26,'Категорія витрат'!$A$26,IF(H159='Категорія витрат'!$B$27,'Категорія витрат'!$A$27,IF(H159='Категорія витрат'!$B$28,'Категорія витрат'!$A$28,IF(H159='Категорія витрат'!$B$29,'Категорія витрат'!$A$29,IF(H159='Категорія витрат'!$B$30,'Категорія витрат'!$A$30,IF(H159='Категорія витрат'!$B$31,'Категорія витрат'!$A$31,""))))))))))))))))))))))))))))))</f>
        <v/>
      </c>
      <c r="H159" s="571"/>
      <c r="I159" s="68"/>
      <c r="J159" s="70"/>
      <c r="K159" s="41">
        <f t="shared" si="24"/>
        <v>0</v>
      </c>
      <c r="L159" s="144"/>
      <c r="M159" s="74"/>
      <c r="N159" s="71">
        <f t="shared" si="26"/>
        <v>0</v>
      </c>
      <c r="O159" s="836">
        <f>IF(I159='Категорія витрат'!$G$2,ROUND(N159*0.22,2),IF(I159='Категорія витрат'!$G$4,ROUND(N159*0.22,2),IF(I159='Категорія витрат'!$G$5,ROUND(N159*0.22,2),IF(I159='Категорія витрат'!$G$3,ROUND(N159*0.0841,2),0))))</f>
        <v>0</v>
      </c>
      <c r="P159" s="828">
        <f t="shared" si="27"/>
        <v>0</v>
      </c>
      <c r="Q159" s="75"/>
      <c r="R159" s="75"/>
      <c r="S159" s="75"/>
      <c r="T159" s="75"/>
      <c r="U159" s="75"/>
      <c r="V159" s="75"/>
      <c r="W159" s="75"/>
      <c r="X159" s="75"/>
      <c r="Y159" s="75"/>
      <c r="Z159" s="75"/>
      <c r="AA159" s="75"/>
      <c r="AB159" s="75"/>
      <c r="AC159" s="11">
        <f t="shared" si="28"/>
        <v>0</v>
      </c>
      <c r="AD159" s="11">
        <f t="shared" si="29"/>
        <v>0</v>
      </c>
      <c r="AE159" s="11">
        <f t="shared" si="30"/>
        <v>0</v>
      </c>
      <c r="AF159" s="11">
        <f t="shared" si="31"/>
        <v>0</v>
      </c>
      <c r="AG159" s="11">
        <f t="shared" si="32"/>
        <v>0</v>
      </c>
      <c r="AH159" s="11">
        <f t="shared" si="33"/>
        <v>0</v>
      </c>
      <c r="AI159" s="11">
        <f t="shared" si="34"/>
        <v>0</v>
      </c>
      <c r="AJ159" s="11">
        <f t="shared" si="35"/>
        <v>0</v>
      </c>
      <c r="AK159" s="223"/>
      <c r="AL159" s="223"/>
      <c r="AM159" s="35"/>
    </row>
    <row r="160" spans="1:39">
      <c r="A160" s="20">
        <v>156</v>
      </c>
      <c r="B160" s="20" t="str">
        <f t="shared" si="25"/>
        <v/>
      </c>
      <c r="C160" s="208"/>
      <c r="D160" s="67"/>
      <c r="E160" s="67"/>
      <c r="F160" s="67"/>
      <c r="G160" s="425" t="str">
        <f>IF(H160='Категорія витрат'!$B$2,'Категорія витрат'!$A$2,IF(H160='Категорія витрат'!$B$3,'Категорія витрат'!$A$3,IF(H160='Категорія витрат'!$B$4,'Категорія витрат'!$A$4,IF(H160='Категорія витрат'!$B$5,'Категорія витрат'!$A$5,IF(H160='Категорія витрат'!$B$6,'Категорія витрат'!$A$6,IF(H160='Категорія витрат'!$B$7,'Категорія витрат'!$A$7,IF(H160='Категорія витрат'!$B$8,'Категорія витрат'!$A$8,IF(H160='Категорія витрат'!$B$9,'Категорія витрат'!$A$9,IF(H160='Категорія витрат'!$B$10,'Категорія витрат'!$A$10,IF(H160='Категорія витрат'!$B$11,'Категорія витрат'!$A$11,IF(H160='Категорія витрат'!$B$12,'Категорія витрат'!$A$12,IF(H160='Категорія витрат'!$B$13,'Категорія витрат'!$A$13,IF(H160='Категорія витрат'!$B$14,'Категорія витрат'!$A$14,IF(H160='Категорія витрат'!$B$15,'Категорія витрат'!$A$15,IF(H160='Категорія витрат'!$B$16,'Категорія витрат'!$A$16,IF(H160='Категорія витрат'!$B$17,'Категорія витрат'!$A$17,IF(H160='Категорія витрат'!$B$18,'Категорія витрат'!$A$18,IF(H160='Категорія витрат'!$B$19,'Категорія витрат'!$A$19,IF(H160='Категорія витрат'!$B$20,'Категорія витрат'!$A$20,IF(H160='Категорія витрат'!$B$21,'Категорія витрат'!$A$21,IF(H160='Категорія витрат'!$B$22,'Категорія витрат'!$A$22,IF(H160='Категорія витрат'!$B$23,'Категорія витрат'!$A$23,IF(H160='Категорія витрат'!$B$24,'Категорія витрат'!$A$24,IF(H160='Категорія витрат'!$B$25,'Категорія витрат'!$A$25,IF(H160='Категорія витрат'!$B$26,'Категорія витрат'!$A$26,IF(H160='Категорія витрат'!$B$27,'Категорія витрат'!$A$27,IF(H160='Категорія витрат'!$B$28,'Категорія витрат'!$A$28,IF(H160='Категорія витрат'!$B$29,'Категорія витрат'!$A$29,IF(H160='Категорія витрат'!$B$30,'Категорія витрат'!$A$30,IF(H160='Категорія витрат'!$B$31,'Категорія витрат'!$A$31,""))))))))))))))))))))))))))))))</f>
        <v/>
      </c>
      <c r="H160" s="571"/>
      <c r="I160" s="68"/>
      <c r="J160" s="70"/>
      <c r="K160" s="41">
        <f t="shared" si="24"/>
        <v>0</v>
      </c>
      <c r="L160" s="72"/>
      <c r="M160" s="74"/>
      <c r="N160" s="71">
        <f t="shared" si="26"/>
        <v>0</v>
      </c>
      <c r="O160" s="836">
        <f>IF(I160='Категорія витрат'!$G$2,ROUND(N160*0.22,2),IF(I160='Категорія витрат'!$G$4,ROUND(N160*0.22,2),IF(I160='Категорія витрат'!$G$5,ROUND(N160*0.22,2),IF(I160='Категорія витрат'!$G$3,ROUND(N160*0.0841,2),0))))</f>
        <v>0</v>
      </c>
      <c r="P160" s="828">
        <f t="shared" si="27"/>
        <v>0</v>
      </c>
      <c r="Q160" s="75"/>
      <c r="R160" s="75"/>
      <c r="S160" s="75"/>
      <c r="T160" s="75"/>
      <c r="U160" s="75"/>
      <c r="V160" s="75"/>
      <c r="W160" s="75"/>
      <c r="X160" s="75"/>
      <c r="Y160" s="75"/>
      <c r="Z160" s="75"/>
      <c r="AA160" s="75"/>
      <c r="AB160" s="75"/>
      <c r="AC160" s="11">
        <f t="shared" si="28"/>
        <v>0</v>
      </c>
      <c r="AD160" s="11">
        <f t="shared" si="29"/>
        <v>0</v>
      </c>
      <c r="AE160" s="11">
        <f t="shared" si="30"/>
        <v>0</v>
      </c>
      <c r="AF160" s="11">
        <f t="shared" si="31"/>
        <v>0</v>
      </c>
      <c r="AG160" s="11">
        <f t="shared" si="32"/>
        <v>0</v>
      </c>
      <c r="AH160" s="11">
        <f t="shared" si="33"/>
        <v>0</v>
      </c>
      <c r="AI160" s="11">
        <f t="shared" si="34"/>
        <v>0</v>
      </c>
      <c r="AJ160" s="11">
        <f t="shared" si="35"/>
        <v>0</v>
      </c>
      <c r="AK160" s="223"/>
      <c r="AL160" s="223"/>
      <c r="AM160" s="35"/>
    </row>
    <row r="161" spans="1:39">
      <c r="A161" s="20">
        <v>157</v>
      </c>
      <c r="B161" s="20" t="str">
        <f t="shared" si="25"/>
        <v/>
      </c>
      <c r="C161" s="208"/>
      <c r="D161" s="67"/>
      <c r="E161" s="67"/>
      <c r="F161" s="67"/>
      <c r="G161" s="425" t="str">
        <f>IF(H161='Категорія витрат'!$B$2,'Категорія витрат'!$A$2,IF(H161='Категорія витрат'!$B$3,'Категорія витрат'!$A$3,IF(H161='Категорія витрат'!$B$4,'Категорія витрат'!$A$4,IF(H161='Категорія витрат'!$B$5,'Категорія витрат'!$A$5,IF(H161='Категорія витрат'!$B$6,'Категорія витрат'!$A$6,IF(H161='Категорія витрат'!$B$7,'Категорія витрат'!$A$7,IF(H161='Категорія витрат'!$B$8,'Категорія витрат'!$A$8,IF(H161='Категорія витрат'!$B$9,'Категорія витрат'!$A$9,IF(H161='Категорія витрат'!$B$10,'Категорія витрат'!$A$10,IF(H161='Категорія витрат'!$B$11,'Категорія витрат'!$A$11,IF(H161='Категорія витрат'!$B$12,'Категорія витрат'!$A$12,IF(H161='Категорія витрат'!$B$13,'Категорія витрат'!$A$13,IF(H161='Категорія витрат'!$B$14,'Категорія витрат'!$A$14,IF(H161='Категорія витрат'!$B$15,'Категорія витрат'!$A$15,IF(H161='Категорія витрат'!$B$16,'Категорія витрат'!$A$16,IF(H161='Категорія витрат'!$B$17,'Категорія витрат'!$A$17,IF(H161='Категорія витрат'!$B$18,'Категорія витрат'!$A$18,IF(H161='Категорія витрат'!$B$19,'Категорія витрат'!$A$19,IF(H161='Категорія витрат'!$B$20,'Категорія витрат'!$A$20,IF(H161='Категорія витрат'!$B$21,'Категорія витрат'!$A$21,IF(H161='Категорія витрат'!$B$22,'Категорія витрат'!$A$22,IF(H161='Категорія витрат'!$B$23,'Категорія витрат'!$A$23,IF(H161='Категорія витрат'!$B$24,'Категорія витрат'!$A$24,IF(H161='Категорія витрат'!$B$25,'Категорія витрат'!$A$25,IF(H161='Категорія витрат'!$B$26,'Категорія витрат'!$A$26,IF(H161='Категорія витрат'!$B$27,'Категорія витрат'!$A$27,IF(H161='Категорія витрат'!$B$28,'Категорія витрат'!$A$28,IF(H161='Категорія витрат'!$B$29,'Категорія витрат'!$A$29,IF(H161='Категорія витрат'!$B$30,'Категорія витрат'!$A$30,IF(H161='Категорія витрат'!$B$31,'Категорія витрат'!$A$31,""))))))))))))))))))))))))))))))</f>
        <v/>
      </c>
      <c r="H161" s="571"/>
      <c r="I161" s="68"/>
      <c r="J161" s="70"/>
      <c r="K161" s="41">
        <f t="shared" si="24"/>
        <v>0</v>
      </c>
      <c r="L161" s="144"/>
      <c r="M161" s="74"/>
      <c r="N161" s="71">
        <f t="shared" si="26"/>
        <v>0</v>
      </c>
      <c r="O161" s="836">
        <f>IF(I161='Категорія витрат'!$G$2,ROUND(N161*0.22,2),IF(I161='Категорія витрат'!$G$4,ROUND(N161*0.22,2),IF(I161='Категорія витрат'!$G$5,ROUND(N161*0.22,2),IF(I161='Категорія витрат'!$G$3,ROUND(N161*0.0841,2),0))))</f>
        <v>0</v>
      </c>
      <c r="P161" s="828">
        <f t="shared" si="27"/>
        <v>0</v>
      </c>
      <c r="Q161" s="75"/>
      <c r="R161" s="75"/>
      <c r="S161" s="75"/>
      <c r="T161" s="75"/>
      <c r="U161" s="75"/>
      <c r="V161" s="75"/>
      <c r="W161" s="75"/>
      <c r="X161" s="75"/>
      <c r="Y161" s="75"/>
      <c r="Z161" s="75"/>
      <c r="AA161" s="75"/>
      <c r="AB161" s="75"/>
      <c r="AC161" s="11">
        <f t="shared" si="28"/>
        <v>0</v>
      </c>
      <c r="AD161" s="11">
        <f t="shared" si="29"/>
        <v>0</v>
      </c>
      <c r="AE161" s="11">
        <f t="shared" si="30"/>
        <v>0</v>
      </c>
      <c r="AF161" s="11">
        <f t="shared" si="31"/>
        <v>0</v>
      </c>
      <c r="AG161" s="11">
        <f t="shared" si="32"/>
        <v>0</v>
      </c>
      <c r="AH161" s="11">
        <f t="shared" si="33"/>
        <v>0</v>
      </c>
      <c r="AI161" s="11">
        <f t="shared" si="34"/>
        <v>0</v>
      </c>
      <c r="AJ161" s="11">
        <f t="shared" si="35"/>
        <v>0</v>
      </c>
      <c r="AK161" s="223"/>
      <c r="AL161" s="223"/>
      <c r="AM161" s="35"/>
    </row>
    <row r="162" spans="1:39">
      <c r="A162" s="20">
        <v>158</v>
      </c>
      <c r="B162" s="20" t="str">
        <f t="shared" si="25"/>
        <v/>
      </c>
      <c r="C162" s="208"/>
      <c r="D162" s="67"/>
      <c r="E162" s="67"/>
      <c r="F162" s="67"/>
      <c r="G162" s="425" t="str">
        <f>IF(H162='Категорія витрат'!$B$2,'Категорія витрат'!$A$2,IF(H162='Категорія витрат'!$B$3,'Категорія витрат'!$A$3,IF(H162='Категорія витрат'!$B$4,'Категорія витрат'!$A$4,IF(H162='Категорія витрат'!$B$5,'Категорія витрат'!$A$5,IF(H162='Категорія витрат'!$B$6,'Категорія витрат'!$A$6,IF(H162='Категорія витрат'!$B$7,'Категорія витрат'!$A$7,IF(H162='Категорія витрат'!$B$8,'Категорія витрат'!$A$8,IF(H162='Категорія витрат'!$B$9,'Категорія витрат'!$A$9,IF(H162='Категорія витрат'!$B$10,'Категорія витрат'!$A$10,IF(H162='Категорія витрат'!$B$11,'Категорія витрат'!$A$11,IF(H162='Категорія витрат'!$B$12,'Категорія витрат'!$A$12,IF(H162='Категорія витрат'!$B$13,'Категорія витрат'!$A$13,IF(H162='Категорія витрат'!$B$14,'Категорія витрат'!$A$14,IF(H162='Категорія витрат'!$B$15,'Категорія витрат'!$A$15,IF(H162='Категорія витрат'!$B$16,'Категорія витрат'!$A$16,IF(H162='Категорія витрат'!$B$17,'Категорія витрат'!$A$17,IF(H162='Категорія витрат'!$B$18,'Категорія витрат'!$A$18,IF(H162='Категорія витрат'!$B$19,'Категорія витрат'!$A$19,IF(H162='Категорія витрат'!$B$20,'Категорія витрат'!$A$20,IF(H162='Категорія витрат'!$B$21,'Категорія витрат'!$A$21,IF(H162='Категорія витрат'!$B$22,'Категорія витрат'!$A$22,IF(H162='Категорія витрат'!$B$23,'Категорія витрат'!$A$23,IF(H162='Категорія витрат'!$B$24,'Категорія витрат'!$A$24,IF(H162='Категорія витрат'!$B$25,'Категорія витрат'!$A$25,IF(H162='Категорія витрат'!$B$26,'Категорія витрат'!$A$26,IF(H162='Категорія витрат'!$B$27,'Категорія витрат'!$A$27,IF(H162='Категорія витрат'!$B$28,'Категорія витрат'!$A$28,IF(H162='Категорія витрат'!$B$29,'Категорія витрат'!$A$29,IF(H162='Категорія витрат'!$B$30,'Категорія витрат'!$A$30,IF(H162='Категорія витрат'!$B$31,'Категорія витрат'!$A$31,""))))))))))))))))))))))))))))))</f>
        <v/>
      </c>
      <c r="H162" s="571"/>
      <c r="I162" s="68"/>
      <c r="J162" s="67"/>
      <c r="K162" s="41">
        <f t="shared" si="24"/>
        <v>0</v>
      </c>
      <c r="L162" s="144"/>
      <c r="M162" s="74"/>
      <c r="N162" s="71">
        <f t="shared" si="26"/>
        <v>0</v>
      </c>
      <c r="O162" s="836">
        <f>IF(I162='Категорія витрат'!$G$2,ROUND(N162*0.22,2),IF(I162='Категорія витрат'!$G$4,ROUND(N162*0.22,2),IF(I162='Категорія витрат'!$G$5,ROUND(N162*0.22,2),IF(I162='Категорія витрат'!$G$3,ROUND(N162*0.0841,2),0))))</f>
        <v>0</v>
      </c>
      <c r="P162" s="828">
        <f t="shared" si="27"/>
        <v>0</v>
      </c>
      <c r="Q162" s="75"/>
      <c r="R162" s="75"/>
      <c r="S162" s="75"/>
      <c r="T162" s="75"/>
      <c r="U162" s="75"/>
      <c r="V162" s="75"/>
      <c r="W162" s="75"/>
      <c r="X162" s="75"/>
      <c r="Y162" s="75"/>
      <c r="Z162" s="75"/>
      <c r="AA162" s="75"/>
      <c r="AB162" s="75"/>
      <c r="AC162" s="11">
        <f t="shared" si="28"/>
        <v>0</v>
      </c>
      <c r="AD162" s="11">
        <f t="shared" si="29"/>
        <v>0</v>
      </c>
      <c r="AE162" s="11">
        <f t="shared" si="30"/>
        <v>0</v>
      </c>
      <c r="AF162" s="11">
        <f t="shared" si="31"/>
        <v>0</v>
      </c>
      <c r="AG162" s="11">
        <f t="shared" si="32"/>
        <v>0</v>
      </c>
      <c r="AH162" s="11">
        <f t="shared" si="33"/>
        <v>0</v>
      </c>
      <c r="AI162" s="11">
        <f t="shared" si="34"/>
        <v>0</v>
      </c>
      <c r="AJ162" s="11">
        <f t="shared" si="35"/>
        <v>0</v>
      </c>
      <c r="AK162" s="223"/>
      <c r="AL162" s="223"/>
      <c r="AM162" s="35"/>
    </row>
    <row r="163" spans="1:39">
      <c r="A163" s="20">
        <v>159</v>
      </c>
      <c r="B163" s="20" t="str">
        <f t="shared" si="25"/>
        <v/>
      </c>
      <c r="C163" s="208"/>
      <c r="D163" s="67"/>
      <c r="E163" s="67"/>
      <c r="F163" s="67"/>
      <c r="G163" s="425" t="str">
        <f>IF(H163='Категорія витрат'!$B$2,'Категорія витрат'!$A$2,IF(H163='Категорія витрат'!$B$3,'Категорія витрат'!$A$3,IF(H163='Категорія витрат'!$B$4,'Категорія витрат'!$A$4,IF(H163='Категорія витрат'!$B$5,'Категорія витрат'!$A$5,IF(H163='Категорія витрат'!$B$6,'Категорія витрат'!$A$6,IF(H163='Категорія витрат'!$B$7,'Категорія витрат'!$A$7,IF(H163='Категорія витрат'!$B$8,'Категорія витрат'!$A$8,IF(H163='Категорія витрат'!$B$9,'Категорія витрат'!$A$9,IF(H163='Категорія витрат'!$B$10,'Категорія витрат'!$A$10,IF(H163='Категорія витрат'!$B$11,'Категорія витрат'!$A$11,IF(H163='Категорія витрат'!$B$12,'Категорія витрат'!$A$12,IF(H163='Категорія витрат'!$B$13,'Категорія витрат'!$A$13,IF(H163='Категорія витрат'!$B$14,'Категорія витрат'!$A$14,IF(H163='Категорія витрат'!$B$15,'Категорія витрат'!$A$15,IF(H163='Категорія витрат'!$B$16,'Категорія витрат'!$A$16,IF(H163='Категорія витрат'!$B$17,'Категорія витрат'!$A$17,IF(H163='Категорія витрат'!$B$18,'Категорія витрат'!$A$18,IF(H163='Категорія витрат'!$B$19,'Категорія витрат'!$A$19,IF(H163='Категорія витрат'!$B$20,'Категорія витрат'!$A$20,IF(H163='Категорія витрат'!$B$21,'Категорія витрат'!$A$21,IF(H163='Категорія витрат'!$B$22,'Категорія витрат'!$A$22,IF(H163='Категорія витрат'!$B$23,'Категорія витрат'!$A$23,IF(H163='Категорія витрат'!$B$24,'Категорія витрат'!$A$24,IF(H163='Категорія витрат'!$B$25,'Категорія витрат'!$A$25,IF(H163='Категорія витрат'!$B$26,'Категорія витрат'!$A$26,IF(H163='Категорія витрат'!$B$27,'Категорія витрат'!$A$27,IF(H163='Категорія витрат'!$B$28,'Категорія витрат'!$A$28,IF(H163='Категорія витрат'!$B$29,'Категорія витрат'!$A$29,IF(H163='Категорія витрат'!$B$30,'Категорія витрат'!$A$30,IF(H163='Категорія витрат'!$B$31,'Категорія витрат'!$A$31,""))))))))))))))))))))))))))))))</f>
        <v/>
      </c>
      <c r="H163" s="571"/>
      <c r="I163" s="68"/>
      <c r="J163" s="67"/>
      <c r="K163" s="41">
        <f t="shared" si="24"/>
        <v>0</v>
      </c>
      <c r="L163" s="144"/>
      <c r="M163" s="74"/>
      <c r="N163" s="71">
        <f t="shared" si="26"/>
        <v>0</v>
      </c>
      <c r="O163" s="836">
        <f>IF(I163='Категорія витрат'!$G$2,ROUND(N163*0.22,2),IF(I163='Категорія витрат'!$G$4,ROUND(N163*0.22,2),IF(I163='Категорія витрат'!$G$5,ROUND(N163*0.22,2),IF(I163='Категорія витрат'!$G$3,ROUND(N163*0.0841,2),0))))</f>
        <v>0</v>
      </c>
      <c r="P163" s="828">
        <f t="shared" si="27"/>
        <v>0</v>
      </c>
      <c r="Q163" s="75"/>
      <c r="R163" s="75"/>
      <c r="S163" s="75"/>
      <c r="T163" s="75"/>
      <c r="U163" s="75"/>
      <c r="V163" s="75"/>
      <c r="W163" s="75"/>
      <c r="X163" s="75"/>
      <c r="Y163" s="75"/>
      <c r="Z163" s="75"/>
      <c r="AA163" s="75"/>
      <c r="AB163" s="75"/>
      <c r="AC163" s="11">
        <f t="shared" si="28"/>
        <v>0</v>
      </c>
      <c r="AD163" s="11">
        <f t="shared" si="29"/>
        <v>0</v>
      </c>
      <c r="AE163" s="11">
        <f t="shared" si="30"/>
        <v>0</v>
      </c>
      <c r="AF163" s="11">
        <f t="shared" si="31"/>
        <v>0</v>
      </c>
      <c r="AG163" s="11">
        <f t="shared" si="32"/>
        <v>0</v>
      </c>
      <c r="AH163" s="11">
        <f t="shared" si="33"/>
        <v>0</v>
      </c>
      <c r="AI163" s="11">
        <f t="shared" si="34"/>
        <v>0</v>
      </c>
      <c r="AJ163" s="11">
        <f t="shared" si="35"/>
        <v>0</v>
      </c>
      <c r="AK163" s="223"/>
      <c r="AL163" s="223"/>
      <c r="AM163" s="35"/>
    </row>
    <row r="164" spans="1:39">
      <c r="A164" s="20">
        <v>160</v>
      </c>
      <c r="B164" s="20" t="str">
        <f t="shared" si="25"/>
        <v/>
      </c>
      <c r="C164" s="208"/>
      <c r="D164" s="67"/>
      <c r="E164" s="67"/>
      <c r="F164" s="67"/>
      <c r="G164" s="425" t="str">
        <f>IF(H164='Категорія витрат'!$B$2,'Категорія витрат'!$A$2,IF(H164='Категорія витрат'!$B$3,'Категорія витрат'!$A$3,IF(H164='Категорія витрат'!$B$4,'Категорія витрат'!$A$4,IF(H164='Категорія витрат'!$B$5,'Категорія витрат'!$A$5,IF(H164='Категорія витрат'!$B$6,'Категорія витрат'!$A$6,IF(H164='Категорія витрат'!$B$7,'Категорія витрат'!$A$7,IF(H164='Категорія витрат'!$B$8,'Категорія витрат'!$A$8,IF(H164='Категорія витрат'!$B$9,'Категорія витрат'!$A$9,IF(H164='Категорія витрат'!$B$10,'Категорія витрат'!$A$10,IF(H164='Категорія витрат'!$B$11,'Категорія витрат'!$A$11,IF(H164='Категорія витрат'!$B$12,'Категорія витрат'!$A$12,IF(H164='Категорія витрат'!$B$13,'Категорія витрат'!$A$13,IF(H164='Категорія витрат'!$B$14,'Категорія витрат'!$A$14,IF(H164='Категорія витрат'!$B$15,'Категорія витрат'!$A$15,IF(H164='Категорія витрат'!$B$16,'Категорія витрат'!$A$16,IF(H164='Категорія витрат'!$B$17,'Категорія витрат'!$A$17,IF(H164='Категорія витрат'!$B$18,'Категорія витрат'!$A$18,IF(H164='Категорія витрат'!$B$19,'Категорія витрат'!$A$19,IF(H164='Категорія витрат'!$B$20,'Категорія витрат'!$A$20,IF(H164='Категорія витрат'!$B$21,'Категорія витрат'!$A$21,IF(H164='Категорія витрат'!$B$22,'Категорія витрат'!$A$22,IF(H164='Категорія витрат'!$B$23,'Категорія витрат'!$A$23,IF(H164='Категорія витрат'!$B$24,'Категорія витрат'!$A$24,IF(H164='Категорія витрат'!$B$25,'Категорія витрат'!$A$25,IF(H164='Категорія витрат'!$B$26,'Категорія витрат'!$A$26,IF(H164='Категорія витрат'!$B$27,'Категорія витрат'!$A$27,IF(H164='Категорія витрат'!$B$28,'Категорія витрат'!$A$28,IF(H164='Категорія витрат'!$B$29,'Категорія витрат'!$A$29,IF(H164='Категорія витрат'!$B$30,'Категорія витрат'!$A$30,IF(H164='Категорія витрат'!$B$31,'Категорія витрат'!$A$31,""))))))))))))))))))))))))))))))</f>
        <v/>
      </c>
      <c r="H164" s="571"/>
      <c r="I164" s="68"/>
      <c r="J164" s="67"/>
      <c r="K164" s="41">
        <f t="shared" si="24"/>
        <v>0</v>
      </c>
      <c r="L164" s="72"/>
      <c r="M164" s="74"/>
      <c r="N164" s="71">
        <f t="shared" si="26"/>
        <v>0</v>
      </c>
      <c r="O164" s="836">
        <f>IF(I164='Категорія витрат'!$G$2,ROUND(N164*0.22,2),IF(I164='Категорія витрат'!$G$4,ROUND(N164*0.22,2),IF(I164='Категорія витрат'!$G$5,ROUND(N164*0.22,2),IF(I164='Категорія витрат'!$G$3,ROUND(N164*0.0841,2),0))))</f>
        <v>0</v>
      </c>
      <c r="P164" s="828">
        <f t="shared" si="27"/>
        <v>0</v>
      </c>
      <c r="Q164" s="75"/>
      <c r="R164" s="75"/>
      <c r="S164" s="75"/>
      <c r="T164" s="75"/>
      <c r="U164" s="75"/>
      <c r="V164" s="75"/>
      <c r="W164" s="75"/>
      <c r="X164" s="75"/>
      <c r="Y164" s="75"/>
      <c r="Z164" s="75"/>
      <c r="AA164" s="75"/>
      <c r="AB164" s="75"/>
      <c r="AC164" s="11">
        <f t="shared" si="28"/>
        <v>0</v>
      </c>
      <c r="AD164" s="11">
        <f t="shared" si="29"/>
        <v>0</v>
      </c>
      <c r="AE164" s="11">
        <f t="shared" si="30"/>
        <v>0</v>
      </c>
      <c r="AF164" s="11">
        <f t="shared" si="31"/>
        <v>0</v>
      </c>
      <c r="AG164" s="11">
        <f t="shared" si="32"/>
        <v>0</v>
      </c>
      <c r="AH164" s="11">
        <f t="shared" si="33"/>
        <v>0</v>
      </c>
      <c r="AI164" s="11">
        <f t="shared" si="34"/>
        <v>0</v>
      </c>
      <c r="AJ164" s="11">
        <f t="shared" si="35"/>
        <v>0</v>
      </c>
      <c r="AK164" s="223"/>
      <c r="AL164" s="223"/>
      <c r="AM164" s="35"/>
    </row>
    <row r="165" spans="1:39">
      <c r="A165" s="20">
        <v>161</v>
      </c>
      <c r="B165" s="20" t="str">
        <f t="shared" si="25"/>
        <v/>
      </c>
      <c r="C165" s="208"/>
      <c r="D165" s="66"/>
      <c r="E165" s="67"/>
      <c r="F165" s="67"/>
      <c r="G165" s="425" t="str">
        <f>IF(H165='Категорія витрат'!$B$2,'Категорія витрат'!$A$2,IF(H165='Категорія витрат'!$B$3,'Категорія витрат'!$A$3,IF(H165='Категорія витрат'!$B$4,'Категорія витрат'!$A$4,IF(H165='Категорія витрат'!$B$5,'Категорія витрат'!$A$5,IF(H165='Категорія витрат'!$B$6,'Категорія витрат'!$A$6,IF(H165='Категорія витрат'!$B$7,'Категорія витрат'!$A$7,IF(H165='Категорія витрат'!$B$8,'Категорія витрат'!$A$8,IF(H165='Категорія витрат'!$B$9,'Категорія витрат'!$A$9,IF(H165='Категорія витрат'!$B$10,'Категорія витрат'!$A$10,IF(H165='Категорія витрат'!$B$11,'Категорія витрат'!$A$11,IF(H165='Категорія витрат'!$B$12,'Категорія витрат'!$A$12,IF(H165='Категорія витрат'!$B$13,'Категорія витрат'!$A$13,IF(H165='Категорія витрат'!$B$14,'Категорія витрат'!$A$14,IF(H165='Категорія витрат'!$B$15,'Категорія витрат'!$A$15,IF(H165='Категорія витрат'!$B$16,'Категорія витрат'!$A$16,IF(H165='Категорія витрат'!$B$17,'Категорія витрат'!$A$17,IF(H165='Категорія витрат'!$B$18,'Категорія витрат'!$A$18,IF(H165='Категорія витрат'!$B$19,'Категорія витрат'!$A$19,IF(H165='Категорія витрат'!$B$20,'Категорія витрат'!$A$20,IF(H165='Категорія витрат'!$B$21,'Категорія витрат'!$A$21,IF(H165='Категорія витрат'!$B$22,'Категорія витрат'!$A$22,IF(H165='Категорія витрат'!$B$23,'Категорія витрат'!$A$23,IF(H165='Категорія витрат'!$B$24,'Категорія витрат'!$A$24,IF(H165='Категорія витрат'!$B$25,'Категорія витрат'!$A$25,IF(H165='Категорія витрат'!$B$26,'Категорія витрат'!$A$26,IF(H165='Категорія витрат'!$B$27,'Категорія витрат'!$A$27,IF(H165='Категорія витрат'!$B$28,'Категорія витрат'!$A$28,IF(H165='Категорія витрат'!$B$29,'Категорія витрат'!$A$29,IF(H165='Категорія витрат'!$B$30,'Категорія витрат'!$A$30,IF(H165='Категорія витрат'!$B$31,'Категорія витрат'!$A$31,""))))))))))))))))))))))))))))))</f>
        <v/>
      </c>
      <c r="H165" s="571"/>
      <c r="I165" s="68"/>
      <c r="J165" s="70"/>
      <c r="K165" s="41">
        <f t="shared" si="24"/>
        <v>0</v>
      </c>
      <c r="L165" s="144"/>
      <c r="M165" s="74"/>
      <c r="N165" s="71">
        <f t="shared" si="26"/>
        <v>0</v>
      </c>
      <c r="O165" s="836">
        <f>IF(I165='Категорія витрат'!$G$2,ROUND(N165*0.22,2),IF(I165='Категорія витрат'!$G$4,ROUND(N165*0.22,2),IF(I165='Категорія витрат'!$G$5,ROUND(N165*0.22,2),IF(I165='Категорія витрат'!$G$3,ROUND(N165*0.0841,2),0))))</f>
        <v>0</v>
      </c>
      <c r="P165" s="828">
        <f t="shared" si="27"/>
        <v>0</v>
      </c>
      <c r="Q165" s="75"/>
      <c r="R165" s="75"/>
      <c r="S165" s="75"/>
      <c r="T165" s="75"/>
      <c r="U165" s="75"/>
      <c r="V165" s="75"/>
      <c r="W165" s="75"/>
      <c r="X165" s="75"/>
      <c r="Y165" s="75"/>
      <c r="Z165" s="75"/>
      <c r="AA165" s="75"/>
      <c r="AB165" s="75"/>
      <c r="AC165" s="11">
        <f t="shared" si="28"/>
        <v>0</v>
      </c>
      <c r="AD165" s="11">
        <f t="shared" si="29"/>
        <v>0</v>
      </c>
      <c r="AE165" s="11">
        <f t="shared" si="30"/>
        <v>0</v>
      </c>
      <c r="AF165" s="11">
        <f t="shared" si="31"/>
        <v>0</v>
      </c>
      <c r="AG165" s="11">
        <f t="shared" si="32"/>
        <v>0</v>
      </c>
      <c r="AH165" s="11">
        <f t="shared" si="33"/>
        <v>0</v>
      </c>
      <c r="AI165" s="11">
        <f t="shared" si="34"/>
        <v>0</v>
      </c>
      <c r="AJ165" s="11">
        <f t="shared" si="35"/>
        <v>0</v>
      </c>
      <c r="AK165" s="223"/>
      <c r="AL165" s="223"/>
      <c r="AM165" s="35"/>
    </row>
    <row r="166" spans="1:39">
      <c r="A166" s="20">
        <v>162</v>
      </c>
      <c r="B166" s="20" t="str">
        <f t="shared" si="25"/>
        <v/>
      </c>
      <c r="C166" s="208"/>
      <c r="D166" s="67"/>
      <c r="E166" s="67"/>
      <c r="F166" s="67"/>
      <c r="G166" s="425" t="str">
        <f>IF(H166='Категорія витрат'!$B$2,'Категорія витрат'!$A$2,IF(H166='Категорія витрат'!$B$3,'Категорія витрат'!$A$3,IF(H166='Категорія витрат'!$B$4,'Категорія витрат'!$A$4,IF(H166='Категорія витрат'!$B$5,'Категорія витрат'!$A$5,IF(H166='Категорія витрат'!$B$6,'Категорія витрат'!$A$6,IF(H166='Категорія витрат'!$B$7,'Категорія витрат'!$A$7,IF(H166='Категорія витрат'!$B$8,'Категорія витрат'!$A$8,IF(H166='Категорія витрат'!$B$9,'Категорія витрат'!$A$9,IF(H166='Категорія витрат'!$B$10,'Категорія витрат'!$A$10,IF(H166='Категорія витрат'!$B$11,'Категорія витрат'!$A$11,IF(H166='Категорія витрат'!$B$12,'Категорія витрат'!$A$12,IF(H166='Категорія витрат'!$B$13,'Категорія витрат'!$A$13,IF(H166='Категорія витрат'!$B$14,'Категорія витрат'!$A$14,IF(H166='Категорія витрат'!$B$15,'Категорія витрат'!$A$15,IF(H166='Категорія витрат'!$B$16,'Категорія витрат'!$A$16,IF(H166='Категорія витрат'!$B$17,'Категорія витрат'!$A$17,IF(H166='Категорія витрат'!$B$18,'Категорія витрат'!$A$18,IF(H166='Категорія витрат'!$B$19,'Категорія витрат'!$A$19,IF(H166='Категорія витрат'!$B$20,'Категорія витрат'!$A$20,IF(H166='Категорія витрат'!$B$21,'Категорія витрат'!$A$21,IF(H166='Категорія витрат'!$B$22,'Категорія витрат'!$A$22,IF(H166='Категорія витрат'!$B$23,'Категорія витрат'!$A$23,IF(H166='Категорія витрат'!$B$24,'Категорія витрат'!$A$24,IF(H166='Категорія витрат'!$B$25,'Категорія витрат'!$A$25,IF(H166='Категорія витрат'!$B$26,'Категорія витрат'!$A$26,IF(H166='Категорія витрат'!$B$27,'Категорія витрат'!$A$27,IF(H166='Категорія витрат'!$B$28,'Категорія витрат'!$A$28,IF(H166='Категорія витрат'!$B$29,'Категорія витрат'!$A$29,IF(H166='Категорія витрат'!$B$30,'Категорія витрат'!$A$30,IF(H166='Категорія витрат'!$B$31,'Категорія витрат'!$A$31,""))))))))))))))))))))))))))))))</f>
        <v/>
      </c>
      <c r="H166" s="571"/>
      <c r="I166" s="68"/>
      <c r="J166" s="67"/>
      <c r="K166" s="41">
        <f t="shared" si="24"/>
        <v>0</v>
      </c>
      <c r="L166" s="144"/>
      <c r="M166" s="74"/>
      <c r="N166" s="71">
        <f t="shared" si="26"/>
        <v>0</v>
      </c>
      <c r="O166" s="836">
        <f>IF(I166='Категорія витрат'!$G$2,ROUND(N166*0.22,2),IF(I166='Категорія витрат'!$G$4,ROUND(N166*0.22,2),IF(I166='Категорія витрат'!$G$5,ROUND(N166*0.22,2),IF(I166='Категорія витрат'!$G$3,ROUND(N166*0.0841,2),0))))</f>
        <v>0</v>
      </c>
      <c r="P166" s="828">
        <f t="shared" si="27"/>
        <v>0</v>
      </c>
      <c r="Q166" s="75"/>
      <c r="R166" s="75"/>
      <c r="S166" s="75"/>
      <c r="T166" s="75"/>
      <c r="U166" s="75"/>
      <c r="V166" s="75"/>
      <c r="W166" s="75"/>
      <c r="X166" s="75"/>
      <c r="Y166" s="75"/>
      <c r="Z166" s="75"/>
      <c r="AA166" s="75"/>
      <c r="AB166" s="75"/>
      <c r="AC166" s="11">
        <f t="shared" si="28"/>
        <v>0</v>
      </c>
      <c r="AD166" s="11">
        <f t="shared" si="29"/>
        <v>0</v>
      </c>
      <c r="AE166" s="11">
        <f t="shared" si="30"/>
        <v>0</v>
      </c>
      <c r="AF166" s="11">
        <f t="shared" si="31"/>
        <v>0</v>
      </c>
      <c r="AG166" s="11">
        <f t="shared" si="32"/>
        <v>0</v>
      </c>
      <c r="AH166" s="11">
        <f t="shared" si="33"/>
        <v>0</v>
      </c>
      <c r="AI166" s="11">
        <f t="shared" si="34"/>
        <v>0</v>
      </c>
      <c r="AJ166" s="11">
        <f t="shared" si="35"/>
        <v>0</v>
      </c>
      <c r="AK166" s="223"/>
      <c r="AL166" s="223"/>
      <c r="AM166" s="35"/>
    </row>
    <row r="167" spans="1:39">
      <c r="A167" s="20">
        <v>163</v>
      </c>
      <c r="B167" s="20" t="str">
        <f t="shared" si="25"/>
        <v/>
      </c>
      <c r="C167" s="208"/>
      <c r="D167" s="67"/>
      <c r="E167" s="67"/>
      <c r="F167" s="67"/>
      <c r="G167" s="425" t="str">
        <f>IF(H167='Категорія витрат'!$B$2,'Категорія витрат'!$A$2,IF(H167='Категорія витрат'!$B$3,'Категорія витрат'!$A$3,IF(H167='Категорія витрат'!$B$4,'Категорія витрат'!$A$4,IF(H167='Категорія витрат'!$B$5,'Категорія витрат'!$A$5,IF(H167='Категорія витрат'!$B$6,'Категорія витрат'!$A$6,IF(H167='Категорія витрат'!$B$7,'Категорія витрат'!$A$7,IF(H167='Категорія витрат'!$B$8,'Категорія витрат'!$A$8,IF(H167='Категорія витрат'!$B$9,'Категорія витрат'!$A$9,IF(H167='Категорія витрат'!$B$10,'Категорія витрат'!$A$10,IF(H167='Категорія витрат'!$B$11,'Категорія витрат'!$A$11,IF(H167='Категорія витрат'!$B$12,'Категорія витрат'!$A$12,IF(H167='Категорія витрат'!$B$13,'Категорія витрат'!$A$13,IF(H167='Категорія витрат'!$B$14,'Категорія витрат'!$A$14,IF(H167='Категорія витрат'!$B$15,'Категорія витрат'!$A$15,IF(H167='Категорія витрат'!$B$16,'Категорія витрат'!$A$16,IF(H167='Категорія витрат'!$B$17,'Категорія витрат'!$A$17,IF(H167='Категорія витрат'!$B$18,'Категорія витрат'!$A$18,IF(H167='Категорія витрат'!$B$19,'Категорія витрат'!$A$19,IF(H167='Категорія витрат'!$B$20,'Категорія витрат'!$A$20,IF(H167='Категорія витрат'!$B$21,'Категорія витрат'!$A$21,IF(H167='Категорія витрат'!$B$22,'Категорія витрат'!$A$22,IF(H167='Категорія витрат'!$B$23,'Категорія витрат'!$A$23,IF(H167='Категорія витрат'!$B$24,'Категорія витрат'!$A$24,IF(H167='Категорія витрат'!$B$25,'Категорія витрат'!$A$25,IF(H167='Категорія витрат'!$B$26,'Категорія витрат'!$A$26,IF(H167='Категорія витрат'!$B$27,'Категорія витрат'!$A$27,IF(H167='Категорія витрат'!$B$28,'Категорія витрат'!$A$28,IF(H167='Категорія витрат'!$B$29,'Категорія витрат'!$A$29,IF(H167='Категорія витрат'!$B$30,'Категорія витрат'!$A$30,IF(H167='Категорія витрат'!$B$31,'Категорія витрат'!$A$31,""))))))))))))))))))))))))))))))</f>
        <v/>
      </c>
      <c r="H167" s="571"/>
      <c r="I167" s="68"/>
      <c r="J167" s="67"/>
      <c r="K167" s="41">
        <f t="shared" si="24"/>
        <v>0</v>
      </c>
      <c r="L167" s="144"/>
      <c r="M167" s="74"/>
      <c r="N167" s="71">
        <f t="shared" si="26"/>
        <v>0</v>
      </c>
      <c r="O167" s="836">
        <f>IF(I167='Категорія витрат'!$G$2,ROUND(N167*0.22,2),IF(I167='Категорія витрат'!$G$4,ROUND(N167*0.22,2),IF(I167='Категорія витрат'!$G$5,ROUND(N167*0.22,2),IF(I167='Категорія витрат'!$G$3,ROUND(N167*0.0841,2),0))))</f>
        <v>0</v>
      </c>
      <c r="P167" s="828">
        <f t="shared" si="27"/>
        <v>0</v>
      </c>
      <c r="Q167" s="75"/>
      <c r="R167" s="75"/>
      <c r="S167" s="75"/>
      <c r="T167" s="75"/>
      <c r="U167" s="75"/>
      <c r="V167" s="75"/>
      <c r="W167" s="75"/>
      <c r="X167" s="75"/>
      <c r="Y167" s="75"/>
      <c r="Z167" s="75"/>
      <c r="AA167" s="75"/>
      <c r="AB167" s="75"/>
      <c r="AC167" s="11">
        <f t="shared" si="28"/>
        <v>0</v>
      </c>
      <c r="AD167" s="11">
        <f t="shared" si="29"/>
        <v>0</v>
      </c>
      <c r="AE167" s="11">
        <f t="shared" si="30"/>
        <v>0</v>
      </c>
      <c r="AF167" s="11">
        <f t="shared" si="31"/>
        <v>0</v>
      </c>
      <c r="AG167" s="11">
        <f t="shared" si="32"/>
        <v>0</v>
      </c>
      <c r="AH167" s="11">
        <f t="shared" si="33"/>
        <v>0</v>
      </c>
      <c r="AI167" s="11">
        <f t="shared" si="34"/>
        <v>0</v>
      </c>
      <c r="AJ167" s="11">
        <f t="shared" si="35"/>
        <v>0</v>
      </c>
      <c r="AK167" s="223"/>
      <c r="AL167" s="223"/>
      <c r="AM167" s="35"/>
    </row>
    <row r="168" spans="1:39">
      <c r="A168" s="20">
        <v>164</v>
      </c>
      <c r="B168" s="20" t="str">
        <f t="shared" si="25"/>
        <v/>
      </c>
      <c r="C168" s="208"/>
      <c r="D168" s="66"/>
      <c r="E168" s="67"/>
      <c r="F168" s="67"/>
      <c r="G168" s="425" t="str">
        <f>IF(H168='Категорія витрат'!$B$2,'Категорія витрат'!$A$2,IF(H168='Категорія витрат'!$B$3,'Категорія витрат'!$A$3,IF(H168='Категорія витрат'!$B$4,'Категорія витрат'!$A$4,IF(H168='Категорія витрат'!$B$5,'Категорія витрат'!$A$5,IF(H168='Категорія витрат'!$B$6,'Категорія витрат'!$A$6,IF(H168='Категорія витрат'!$B$7,'Категорія витрат'!$A$7,IF(H168='Категорія витрат'!$B$8,'Категорія витрат'!$A$8,IF(H168='Категорія витрат'!$B$9,'Категорія витрат'!$A$9,IF(H168='Категорія витрат'!$B$10,'Категорія витрат'!$A$10,IF(H168='Категорія витрат'!$B$11,'Категорія витрат'!$A$11,IF(H168='Категорія витрат'!$B$12,'Категорія витрат'!$A$12,IF(H168='Категорія витрат'!$B$13,'Категорія витрат'!$A$13,IF(H168='Категорія витрат'!$B$14,'Категорія витрат'!$A$14,IF(H168='Категорія витрат'!$B$15,'Категорія витрат'!$A$15,IF(H168='Категорія витрат'!$B$16,'Категорія витрат'!$A$16,IF(H168='Категорія витрат'!$B$17,'Категорія витрат'!$A$17,IF(H168='Категорія витрат'!$B$18,'Категорія витрат'!$A$18,IF(H168='Категорія витрат'!$B$19,'Категорія витрат'!$A$19,IF(H168='Категорія витрат'!$B$20,'Категорія витрат'!$A$20,IF(H168='Категорія витрат'!$B$21,'Категорія витрат'!$A$21,IF(H168='Категорія витрат'!$B$22,'Категорія витрат'!$A$22,IF(H168='Категорія витрат'!$B$23,'Категорія витрат'!$A$23,IF(H168='Категорія витрат'!$B$24,'Категорія витрат'!$A$24,IF(H168='Категорія витрат'!$B$25,'Категорія витрат'!$A$25,IF(H168='Категорія витрат'!$B$26,'Категорія витрат'!$A$26,IF(H168='Категорія витрат'!$B$27,'Категорія витрат'!$A$27,IF(H168='Категорія витрат'!$B$28,'Категорія витрат'!$A$28,IF(H168='Категорія витрат'!$B$29,'Категорія витрат'!$A$29,IF(H168='Категорія витрат'!$B$30,'Категорія витрат'!$A$30,IF(H168='Категорія витрат'!$B$31,'Категорія витрат'!$A$31,""))))))))))))))))))))))))))))))</f>
        <v/>
      </c>
      <c r="H168" s="571"/>
      <c r="I168" s="68"/>
      <c r="J168" s="67"/>
      <c r="K168" s="41">
        <f t="shared" si="24"/>
        <v>0</v>
      </c>
      <c r="L168" s="144"/>
      <c r="M168" s="74"/>
      <c r="N168" s="71">
        <f t="shared" si="26"/>
        <v>0</v>
      </c>
      <c r="O168" s="836">
        <f>IF(I168='Категорія витрат'!$G$2,ROUND(N168*0.22,2),IF(I168='Категорія витрат'!$G$4,ROUND(N168*0.22,2),IF(I168='Категорія витрат'!$G$5,ROUND(N168*0.22,2),IF(I168='Категорія витрат'!$G$3,ROUND(N168*0.0841,2),0))))</f>
        <v>0</v>
      </c>
      <c r="P168" s="828">
        <f t="shared" si="27"/>
        <v>0</v>
      </c>
      <c r="Q168" s="75"/>
      <c r="R168" s="75"/>
      <c r="S168" s="75"/>
      <c r="T168" s="75"/>
      <c r="U168" s="75"/>
      <c r="V168" s="75"/>
      <c r="W168" s="75"/>
      <c r="X168" s="75"/>
      <c r="Y168" s="75"/>
      <c r="Z168" s="75"/>
      <c r="AA168" s="75"/>
      <c r="AB168" s="75"/>
      <c r="AC168" s="11">
        <f t="shared" si="28"/>
        <v>0</v>
      </c>
      <c r="AD168" s="11">
        <f t="shared" si="29"/>
        <v>0</v>
      </c>
      <c r="AE168" s="11">
        <f t="shared" si="30"/>
        <v>0</v>
      </c>
      <c r="AF168" s="11">
        <f t="shared" si="31"/>
        <v>0</v>
      </c>
      <c r="AG168" s="11">
        <f t="shared" si="32"/>
        <v>0</v>
      </c>
      <c r="AH168" s="11">
        <f t="shared" si="33"/>
        <v>0</v>
      </c>
      <c r="AI168" s="11">
        <f t="shared" si="34"/>
        <v>0</v>
      </c>
      <c r="AJ168" s="11">
        <f t="shared" si="35"/>
        <v>0</v>
      </c>
      <c r="AK168" s="223"/>
      <c r="AL168" s="223"/>
      <c r="AM168" s="35"/>
    </row>
    <row r="169" spans="1:39">
      <c r="A169" s="20">
        <v>165</v>
      </c>
      <c r="B169" s="20" t="str">
        <f t="shared" si="25"/>
        <v/>
      </c>
      <c r="C169" s="208"/>
      <c r="D169" s="67"/>
      <c r="E169" s="67"/>
      <c r="F169" s="67"/>
      <c r="G169" s="425" t="str">
        <f>IF(H169='Категорія витрат'!$B$2,'Категорія витрат'!$A$2,IF(H169='Категорія витрат'!$B$3,'Категорія витрат'!$A$3,IF(H169='Категорія витрат'!$B$4,'Категорія витрат'!$A$4,IF(H169='Категорія витрат'!$B$5,'Категорія витрат'!$A$5,IF(H169='Категорія витрат'!$B$6,'Категорія витрат'!$A$6,IF(H169='Категорія витрат'!$B$7,'Категорія витрат'!$A$7,IF(H169='Категорія витрат'!$B$8,'Категорія витрат'!$A$8,IF(H169='Категорія витрат'!$B$9,'Категорія витрат'!$A$9,IF(H169='Категорія витрат'!$B$10,'Категорія витрат'!$A$10,IF(H169='Категорія витрат'!$B$11,'Категорія витрат'!$A$11,IF(H169='Категорія витрат'!$B$12,'Категорія витрат'!$A$12,IF(H169='Категорія витрат'!$B$13,'Категорія витрат'!$A$13,IF(H169='Категорія витрат'!$B$14,'Категорія витрат'!$A$14,IF(H169='Категорія витрат'!$B$15,'Категорія витрат'!$A$15,IF(H169='Категорія витрат'!$B$16,'Категорія витрат'!$A$16,IF(H169='Категорія витрат'!$B$17,'Категорія витрат'!$A$17,IF(H169='Категорія витрат'!$B$18,'Категорія витрат'!$A$18,IF(H169='Категорія витрат'!$B$19,'Категорія витрат'!$A$19,IF(H169='Категорія витрат'!$B$20,'Категорія витрат'!$A$20,IF(H169='Категорія витрат'!$B$21,'Категорія витрат'!$A$21,IF(H169='Категорія витрат'!$B$22,'Категорія витрат'!$A$22,IF(H169='Категорія витрат'!$B$23,'Категорія витрат'!$A$23,IF(H169='Категорія витрат'!$B$24,'Категорія витрат'!$A$24,IF(H169='Категорія витрат'!$B$25,'Категорія витрат'!$A$25,IF(H169='Категорія витрат'!$B$26,'Категорія витрат'!$A$26,IF(H169='Категорія витрат'!$B$27,'Категорія витрат'!$A$27,IF(H169='Категорія витрат'!$B$28,'Категорія витрат'!$A$28,IF(H169='Категорія витрат'!$B$29,'Категорія витрат'!$A$29,IF(H169='Категорія витрат'!$B$30,'Категорія витрат'!$A$30,IF(H169='Категорія витрат'!$B$31,'Категорія витрат'!$A$31,""))))))))))))))))))))))))))))))</f>
        <v/>
      </c>
      <c r="H169" s="571"/>
      <c r="I169" s="68"/>
      <c r="J169" s="67"/>
      <c r="K169" s="41">
        <f t="shared" si="24"/>
        <v>0</v>
      </c>
      <c r="L169" s="144"/>
      <c r="M169" s="74"/>
      <c r="N169" s="71">
        <f t="shared" si="26"/>
        <v>0</v>
      </c>
      <c r="O169" s="836">
        <f>IF(I169='Категорія витрат'!$G$2,ROUND(N169*0.22,2),IF(I169='Категорія витрат'!$G$4,ROUND(N169*0.22,2),IF(I169='Категорія витрат'!$G$5,ROUND(N169*0.22,2),IF(I169='Категорія витрат'!$G$3,ROUND(N169*0.0841,2),0))))</f>
        <v>0</v>
      </c>
      <c r="P169" s="828">
        <f t="shared" si="27"/>
        <v>0</v>
      </c>
      <c r="Q169" s="75"/>
      <c r="R169" s="75"/>
      <c r="S169" s="75"/>
      <c r="T169" s="75"/>
      <c r="U169" s="75"/>
      <c r="V169" s="75"/>
      <c r="W169" s="75"/>
      <c r="X169" s="75"/>
      <c r="Y169" s="75"/>
      <c r="Z169" s="75"/>
      <c r="AA169" s="75"/>
      <c r="AB169" s="75"/>
      <c r="AC169" s="11">
        <f t="shared" si="28"/>
        <v>0</v>
      </c>
      <c r="AD169" s="11">
        <f t="shared" si="29"/>
        <v>0</v>
      </c>
      <c r="AE169" s="11">
        <f t="shared" si="30"/>
        <v>0</v>
      </c>
      <c r="AF169" s="11">
        <f t="shared" si="31"/>
        <v>0</v>
      </c>
      <c r="AG169" s="11">
        <f t="shared" si="32"/>
        <v>0</v>
      </c>
      <c r="AH169" s="11">
        <f t="shared" si="33"/>
        <v>0</v>
      </c>
      <c r="AI169" s="11">
        <f t="shared" si="34"/>
        <v>0</v>
      </c>
      <c r="AJ169" s="11">
        <f t="shared" si="35"/>
        <v>0</v>
      </c>
      <c r="AK169" s="223"/>
      <c r="AL169" s="223"/>
      <c r="AM169" s="35"/>
    </row>
    <row r="170" spans="1:39">
      <c r="A170" s="20">
        <v>166</v>
      </c>
      <c r="B170" s="20" t="str">
        <f t="shared" si="25"/>
        <v/>
      </c>
      <c r="C170" s="208"/>
      <c r="D170" s="67"/>
      <c r="E170" s="148"/>
      <c r="F170" s="67"/>
      <c r="G170" s="425" t="str">
        <f>IF(H170='Категорія витрат'!$B$2,'Категорія витрат'!$A$2,IF(H170='Категорія витрат'!$B$3,'Категорія витрат'!$A$3,IF(H170='Категорія витрат'!$B$4,'Категорія витрат'!$A$4,IF(H170='Категорія витрат'!$B$5,'Категорія витрат'!$A$5,IF(H170='Категорія витрат'!$B$6,'Категорія витрат'!$A$6,IF(H170='Категорія витрат'!$B$7,'Категорія витрат'!$A$7,IF(H170='Категорія витрат'!$B$8,'Категорія витрат'!$A$8,IF(H170='Категорія витрат'!$B$9,'Категорія витрат'!$A$9,IF(H170='Категорія витрат'!$B$10,'Категорія витрат'!$A$10,IF(H170='Категорія витрат'!$B$11,'Категорія витрат'!$A$11,IF(H170='Категорія витрат'!$B$12,'Категорія витрат'!$A$12,IF(H170='Категорія витрат'!$B$13,'Категорія витрат'!$A$13,IF(H170='Категорія витрат'!$B$14,'Категорія витрат'!$A$14,IF(H170='Категорія витрат'!$B$15,'Категорія витрат'!$A$15,IF(H170='Категорія витрат'!$B$16,'Категорія витрат'!$A$16,IF(H170='Категорія витрат'!$B$17,'Категорія витрат'!$A$17,IF(H170='Категорія витрат'!$B$18,'Категорія витрат'!$A$18,IF(H170='Категорія витрат'!$B$19,'Категорія витрат'!$A$19,IF(H170='Категорія витрат'!$B$20,'Категорія витрат'!$A$20,IF(H170='Категорія витрат'!$B$21,'Категорія витрат'!$A$21,IF(H170='Категорія витрат'!$B$22,'Категорія витрат'!$A$22,IF(H170='Категорія витрат'!$B$23,'Категорія витрат'!$A$23,IF(H170='Категорія витрат'!$B$24,'Категорія витрат'!$A$24,IF(H170='Категорія витрат'!$B$25,'Категорія витрат'!$A$25,IF(H170='Категорія витрат'!$B$26,'Категорія витрат'!$A$26,IF(H170='Категорія витрат'!$B$27,'Категорія витрат'!$A$27,IF(H170='Категорія витрат'!$B$28,'Категорія витрат'!$A$28,IF(H170='Категорія витрат'!$B$29,'Категорія витрат'!$A$29,IF(H170='Категорія витрат'!$B$30,'Категорія витрат'!$A$30,IF(H170='Категорія витрат'!$B$31,'Категорія витрат'!$A$31,""))))))))))))))))))))))))))))))</f>
        <v/>
      </c>
      <c r="H170" s="571"/>
      <c r="I170" s="68"/>
      <c r="J170" s="67"/>
      <c r="K170" s="41">
        <f t="shared" si="24"/>
        <v>0</v>
      </c>
      <c r="L170" s="144"/>
      <c r="M170" s="74"/>
      <c r="N170" s="71">
        <f t="shared" si="26"/>
        <v>0</v>
      </c>
      <c r="O170" s="836">
        <f>IF(I170='Категорія витрат'!$G$2,ROUND(N170*0.22,2),IF(I170='Категорія витрат'!$G$4,ROUND(N170*0.22,2),IF(I170='Категорія витрат'!$G$5,ROUND(N170*0.22,2),IF(I170='Категорія витрат'!$G$3,ROUND(N170*0.0841,2),0))))</f>
        <v>0</v>
      </c>
      <c r="P170" s="828">
        <f t="shared" si="27"/>
        <v>0</v>
      </c>
      <c r="Q170" s="75"/>
      <c r="R170" s="75"/>
      <c r="S170" s="75"/>
      <c r="T170" s="75"/>
      <c r="U170" s="75"/>
      <c r="V170" s="75"/>
      <c r="W170" s="75"/>
      <c r="X170" s="75"/>
      <c r="Y170" s="75"/>
      <c r="Z170" s="75"/>
      <c r="AA170" s="75"/>
      <c r="AB170" s="75"/>
      <c r="AC170" s="11">
        <f t="shared" si="28"/>
        <v>0</v>
      </c>
      <c r="AD170" s="11">
        <f t="shared" si="29"/>
        <v>0</v>
      </c>
      <c r="AE170" s="11">
        <f t="shared" si="30"/>
        <v>0</v>
      </c>
      <c r="AF170" s="11">
        <f t="shared" si="31"/>
        <v>0</v>
      </c>
      <c r="AG170" s="11">
        <f t="shared" si="32"/>
        <v>0</v>
      </c>
      <c r="AH170" s="11">
        <f t="shared" si="33"/>
        <v>0</v>
      </c>
      <c r="AI170" s="11">
        <f t="shared" si="34"/>
        <v>0</v>
      </c>
      <c r="AJ170" s="11">
        <f t="shared" si="35"/>
        <v>0</v>
      </c>
      <c r="AK170" s="223"/>
      <c r="AL170" s="223"/>
      <c r="AM170" s="35"/>
    </row>
    <row r="171" spans="1:39">
      <c r="A171" s="20">
        <v>167</v>
      </c>
      <c r="B171" s="20" t="str">
        <f t="shared" si="25"/>
        <v/>
      </c>
      <c r="C171" s="208"/>
      <c r="D171" s="67"/>
      <c r="E171" s="148"/>
      <c r="F171" s="67"/>
      <c r="G171" s="425" t="str">
        <f>IF(H171='Категорія витрат'!$B$2,'Категорія витрат'!$A$2,IF(H171='Категорія витрат'!$B$3,'Категорія витрат'!$A$3,IF(H171='Категорія витрат'!$B$4,'Категорія витрат'!$A$4,IF(H171='Категорія витрат'!$B$5,'Категорія витрат'!$A$5,IF(H171='Категорія витрат'!$B$6,'Категорія витрат'!$A$6,IF(H171='Категорія витрат'!$B$7,'Категорія витрат'!$A$7,IF(H171='Категорія витрат'!$B$8,'Категорія витрат'!$A$8,IF(H171='Категорія витрат'!$B$9,'Категорія витрат'!$A$9,IF(H171='Категорія витрат'!$B$10,'Категорія витрат'!$A$10,IF(H171='Категорія витрат'!$B$11,'Категорія витрат'!$A$11,IF(H171='Категорія витрат'!$B$12,'Категорія витрат'!$A$12,IF(H171='Категорія витрат'!$B$13,'Категорія витрат'!$A$13,IF(H171='Категорія витрат'!$B$14,'Категорія витрат'!$A$14,IF(H171='Категорія витрат'!$B$15,'Категорія витрат'!$A$15,IF(H171='Категорія витрат'!$B$16,'Категорія витрат'!$A$16,IF(H171='Категорія витрат'!$B$17,'Категорія витрат'!$A$17,IF(H171='Категорія витрат'!$B$18,'Категорія витрат'!$A$18,IF(H171='Категорія витрат'!$B$19,'Категорія витрат'!$A$19,IF(H171='Категорія витрат'!$B$20,'Категорія витрат'!$A$20,IF(H171='Категорія витрат'!$B$21,'Категорія витрат'!$A$21,IF(H171='Категорія витрат'!$B$22,'Категорія витрат'!$A$22,IF(H171='Категорія витрат'!$B$23,'Категорія витрат'!$A$23,IF(H171='Категорія витрат'!$B$24,'Категорія витрат'!$A$24,IF(H171='Категорія витрат'!$B$25,'Категорія витрат'!$A$25,IF(H171='Категорія витрат'!$B$26,'Категорія витрат'!$A$26,IF(H171='Категорія витрат'!$B$27,'Категорія витрат'!$A$27,IF(H171='Категорія витрат'!$B$28,'Категорія витрат'!$A$28,IF(H171='Категорія витрат'!$B$29,'Категорія витрат'!$A$29,IF(H171='Категорія витрат'!$B$30,'Категорія витрат'!$A$30,IF(H171='Категорія витрат'!$B$31,'Категорія витрат'!$A$31,""))))))))))))))))))))))))))))))</f>
        <v/>
      </c>
      <c r="H171" s="571"/>
      <c r="I171" s="68"/>
      <c r="J171" s="67"/>
      <c r="K171" s="41">
        <f t="shared" si="24"/>
        <v>0</v>
      </c>
      <c r="L171" s="144"/>
      <c r="M171" s="74"/>
      <c r="N171" s="71">
        <f t="shared" si="26"/>
        <v>0</v>
      </c>
      <c r="O171" s="836">
        <f>IF(I171='Категорія витрат'!$G$2,ROUND(N171*0.22,2),IF(I171='Категорія витрат'!$G$4,ROUND(N171*0.22,2),IF(I171='Категорія витрат'!$G$5,ROUND(N171*0.22,2),IF(I171='Категорія витрат'!$G$3,ROUND(N171*0.0841,2),0))))</f>
        <v>0</v>
      </c>
      <c r="P171" s="828">
        <f t="shared" si="27"/>
        <v>0</v>
      </c>
      <c r="Q171" s="75"/>
      <c r="R171" s="75"/>
      <c r="S171" s="75"/>
      <c r="T171" s="75"/>
      <c r="U171" s="75"/>
      <c r="V171" s="75"/>
      <c r="W171" s="75"/>
      <c r="X171" s="75"/>
      <c r="Y171" s="75"/>
      <c r="Z171" s="75"/>
      <c r="AA171" s="75"/>
      <c r="AB171" s="75"/>
      <c r="AC171" s="11">
        <f t="shared" si="28"/>
        <v>0</v>
      </c>
      <c r="AD171" s="11">
        <f t="shared" si="29"/>
        <v>0</v>
      </c>
      <c r="AE171" s="11">
        <f t="shared" si="30"/>
        <v>0</v>
      </c>
      <c r="AF171" s="11">
        <f t="shared" si="31"/>
        <v>0</v>
      </c>
      <c r="AG171" s="11">
        <f t="shared" si="32"/>
        <v>0</v>
      </c>
      <c r="AH171" s="11">
        <f t="shared" si="33"/>
        <v>0</v>
      </c>
      <c r="AI171" s="11">
        <f t="shared" si="34"/>
        <v>0</v>
      </c>
      <c r="AJ171" s="11">
        <f t="shared" si="35"/>
        <v>0</v>
      </c>
      <c r="AK171" s="223"/>
      <c r="AL171" s="223"/>
      <c r="AM171" s="35"/>
    </row>
    <row r="172" spans="1:39">
      <c r="A172" s="20">
        <v>168</v>
      </c>
      <c r="B172" s="20" t="str">
        <f t="shared" si="25"/>
        <v/>
      </c>
      <c r="C172" s="208"/>
      <c r="D172" s="67"/>
      <c r="E172" s="67"/>
      <c r="F172" s="67"/>
      <c r="G172" s="425" t="str">
        <f>IF(H172='Категорія витрат'!$B$2,'Категорія витрат'!$A$2,IF(H172='Категорія витрат'!$B$3,'Категорія витрат'!$A$3,IF(H172='Категорія витрат'!$B$4,'Категорія витрат'!$A$4,IF(H172='Категорія витрат'!$B$5,'Категорія витрат'!$A$5,IF(H172='Категорія витрат'!$B$6,'Категорія витрат'!$A$6,IF(H172='Категорія витрат'!$B$7,'Категорія витрат'!$A$7,IF(H172='Категорія витрат'!$B$8,'Категорія витрат'!$A$8,IF(H172='Категорія витрат'!$B$9,'Категорія витрат'!$A$9,IF(H172='Категорія витрат'!$B$10,'Категорія витрат'!$A$10,IF(H172='Категорія витрат'!$B$11,'Категорія витрат'!$A$11,IF(H172='Категорія витрат'!$B$12,'Категорія витрат'!$A$12,IF(H172='Категорія витрат'!$B$13,'Категорія витрат'!$A$13,IF(H172='Категорія витрат'!$B$14,'Категорія витрат'!$A$14,IF(H172='Категорія витрат'!$B$15,'Категорія витрат'!$A$15,IF(H172='Категорія витрат'!$B$16,'Категорія витрат'!$A$16,IF(H172='Категорія витрат'!$B$17,'Категорія витрат'!$A$17,IF(H172='Категорія витрат'!$B$18,'Категорія витрат'!$A$18,IF(H172='Категорія витрат'!$B$19,'Категорія витрат'!$A$19,IF(H172='Категорія витрат'!$B$20,'Категорія витрат'!$A$20,IF(H172='Категорія витрат'!$B$21,'Категорія витрат'!$A$21,IF(H172='Категорія витрат'!$B$22,'Категорія витрат'!$A$22,IF(H172='Категорія витрат'!$B$23,'Категорія витрат'!$A$23,IF(H172='Категорія витрат'!$B$24,'Категорія витрат'!$A$24,IF(H172='Категорія витрат'!$B$25,'Категорія витрат'!$A$25,IF(H172='Категорія витрат'!$B$26,'Категорія витрат'!$A$26,IF(H172='Категорія витрат'!$B$27,'Категорія витрат'!$A$27,IF(H172='Категорія витрат'!$B$28,'Категорія витрат'!$A$28,IF(H172='Категорія витрат'!$B$29,'Категорія витрат'!$A$29,IF(H172='Категорія витрат'!$B$30,'Категорія витрат'!$A$30,IF(H172='Категорія витрат'!$B$31,'Категорія витрат'!$A$31,""))))))))))))))))))))))))))))))</f>
        <v/>
      </c>
      <c r="H172" s="571"/>
      <c r="I172" s="68"/>
      <c r="J172" s="67"/>
      <c r="K172" s="41">
        <f t="shared" si="24"/>
        <v>0</v>
      </c>
      <c r="L172" s="72"/>
      <c r="M172" s="74"/>
      <c r="N172" s="71">
        <f t="shared" si="26"/>
        <v>0</v>
      </c>
      <c r="O172" s="836">
        <f>IF(I172='Категорія витрат'!$G$2,ROUND(N172*0.22,2),IF(I172='Категорія витрат'!$G$4,ROUND(N172*0.22,2),IF(I172='Категорія витрат'!$G$5,ROUND(N172*0.22,2),IF(I172='Категорія витрат'!$G$3,ROUND(N172*0.0841,2),0))))</f>
        <v>0</v>
      </c>
      <c r="P172" s="828">
        <f t="shared" si="27"/>
        <v>0</v>
      </c>
      <c r="Q172" s="75"/>
      <c r="R172" s="75"/>
      <c r="S172" s="75"/>
      <c r="T172" s="75"/>
      <c r="U172" s="75"/>
      <c r="V172" s="75"/>
      <c r="W172" s="75"/>
      <c r="X172" s="75"/>
      <c r="Y172" s="75"/>
      <c r="Z172" s="75"/>
      <c r="AA172" s="75"/>
      <c r="AB172" s="75"/>
      <c r="AC172" s="11">
        <f t="shared" si="28"/>
        <v>0</v>
      </c>
      <c r="AD172" s="11">
        <f t="shared" si="29"/>
        <v>0</v>
      </c>
      <c r="AE172" s="11">
        <f t="shared" si="30"/>
        <v>0</v>
      </c>
      <c r="AF172" s="11">
        <f t="shared" si="31"/>
        <v>0</v>
      </c>
      <c r="AG172" s="11">
        <f t="shared" si="32"/>
        <v>0</v>
      </c>
      <c r="AH172" s="11">
        <f t="shared" si="33"/>
        <v>0</v>
      </c>
      <c r="AI172" s="11">
        <f t="shared" si="34"/>
        <v>0</v>
      </c>
      <c r="AJ172" s="11">
        <f t="shared" si="35"/>
        <v>0</v>
      </c>
      <c r="AK172" s="223"/>
      <c r="AL172" s="223"/>
      <c r="AM172" s="35"/>
    </row>
    <row r="173" spans="1:39">
      <c r="A173" s="20">
        <v>169</v>
      </c>
      <c r="B173" s="20" t="str">
        <f t="shared" si="25"/>
        <v/>
      </c>
      <c r="C173" s="208"/>
      <c r="D173" s="67"/>
      <c r="E173" s="67"/>
      <c r="F173" s="67"/>
      <c r="G173" s="425" t="str">
        <f>IF(H173='Категорія витрат'!$B$2,'Категорія витрат'!$A$2,IF(H173='Категорія витрат'!$B$3,'Категорія витрат'!$A$3,IF(H173='Категорія витрат'!$B$4,'Категорія витрат'!$A$4,IF(H173='Категорія витрат'!$B$5,'Категорія витрат'!$A$5,IF(H173='Категорія витрат'!$B$6,'Категорія витрат'!$A$6,IF(H173='Категорія витрат'!$B$7,'Категорія витрат'!$A$7,IF(H173='Категорія витрат'!$B$8,'Категорія витрат'!$A$8,IF(H173='Категорія витрат'!$B$9,'Категорія витрат'!$A$9,IF(H173='Категорія витрат'!$B$10,'Категорія витрат'!$A$10,IF(H173='Категорія витрат'!$B$11,'Категорія витрат'!$A$11,IF(H173='Категорія витрат'!$B$12,'Категорія витрат'!$A$12,IF(H173='Категорія витрат'!$B$13,'Категорія витрат'!$A$13,IF(H173='Категорія витрат'!$B$14,'Категорія витрат'!$A$14,IF(H173='Категорія витрат'!$B$15,'Категорія витрат'!$A$15,IF(H173='Категорія витрат'!$B$16,'Категорія витрат'!$A$16,IF(H173='Категорія витрат'!$B$17,'Категорія витрат'!$A$17,IF(H173='Категорія витрат'!$B$18,'Категорія витрат'!$A$18,IF(H173='Категорія витрат'!$B$19,'Категорія витрат'!$A$19,IF(H173='Категорія витрат'!$B$20,'Категорія витрат'!$A$20,IF(H173='Категорія витрат'!$B$21,'Категорія витрат'!$A$21,IF(H173='Категорія витрат'!$B$22,'Категорія витрат'!$A$22,IF(H173='Категорія витрат'!$B$23,'Категорія витрат'!$A$23,IF(H173='Категорія витрат'!$B$24,'Категорія витрат'!$A$24,IF(H173='Категорія витрат'!$B$25,'Категорія витрат'!$A$25,IF(H173='Категорія витрат'!$B$26,'Категорія витрат'!$A$26,IF(H173='Категорія витрат'!$B$27,'Категорія витрат'!$A$27,IF(H173='Категорія витрат'!$B$28,'Категорія витрат'!$A$28,IF(H173='Категорія витрат'!$B$29,'Категорія витрат'!$A$29,IF(H173='Категорія витрат'!$B$30,'Категорія витрат'!$A$30,IF(H173='Категорія витрат'!$B$31,'Категорія витрат'!$A$31,""))))))))))))))))))))))))))))))</f>
        <v/>
      </c>
      <c r="H173" s="571"/>
      <c r="I173" s="68"/>
      <c r="J173" s="70"/>
      <c r="K173" s="41">
        <f t="shared" si="24"/>
        <v>0</v>
      </c>
      <c r="L173" s="72"/>
      <c r="M173" s="74"/>
      <c r="N173" s="71">
        <f t="shared" si="26"/>
        <v>0</v>
      </c>
      <c r="O173" s="836">
        <f>IF(I173='Категорія витрат'!$G$2,ROUND(N173*0.22,2),IF(I173='Категорія витрат'!$G$4,ROUND(N173*0.22,2),IF(I173='Категорія витрат'!$G$5,ROUND(N173*0.22,2),IF(I173='Категорія витрат'!$G$3,ROUND(N173*0.0841,2),0))))</f>
        <v>0</v>
      </c>
      <c r="P173" s="828">
        <f t="shared" si="27"/>
        <v>0</v>
      </c>
      <c r="Q173" s="75"/>
      <c r="R173" s="75"/>
      <c r="S173" s="75"/>
      <c r="T173" s="75"/>
      <c r="U173" s="75"/>
      <c r="V173" s="75"/>
      <c r="W173" s="75"/>
      <c r="X173" s="75"/>
      <c r="Y173" s="75"/>
      <c r="Z173" s="75"/>
      <c r="AA173" s="75"/>
      <c r="AB173" s="75"/>
      <c r="AC173" s="11">
        <f t="shared" si="28"/>
        <v>0</v>
      </c>
      <c r="AD173" s="11">
        <f t="shared" si="29"/>
        <v>0</v>
      </c>
      <c r="AE173" s="11">
        <f t="shared" si="30"/>
        <v>0</v>
      </c>
      <c r="AF173" s="11">
        <f t="shared" si="31"/>
        <v>0</v>
      </c>
      <c r="AG173" s="11">
        <f t="shared" si="32"/>
        <v>0</v>
      </c>
      <c r="AH173" s="11">
        <f t="shared" si="33"/>
        <v>0</v>
      </c>
      <c r="AI173" s="11">
        <f t="shared" si="34"/>
        <v>0</v>
      </c>
      <c r="AJ173" s="11">
        <f t="shared" si="35"/>
        <v>0</v>
      </c>
      <c r="AK173" s="223"/>
      <c r="AL173" s="223"/>
      <c r="AM173" s="35"/>
    </row>
    <row r="174" spans="1:39">
      <c r="A174" s="20">
        <v>170</v>
      </c>
      <c r="B174" s="20" t="str">
        <f t="shared" si="25"/>
        <v/>
      </c>
      <c r="C174" s="208"/>
      <c r="D174" s="67"/>
      <c r="E174" s="67"/>
      <c r="F174" s="67"/>
      <c r="G174" s="425" t="str">
        <f>IF(H174='Категорія витрат'!$B$2,'Категорія витрат'!$A$2,IF(H174='Категорія витрат'!$B$3,'Категорія витрат'!$A$3,IF(H174='Категорія витрат'!$B$4,'Категорія витрат'!$A$4,IF(H174='Категорія витрат'!$B$5,'Категорія витрат'!$A$5,IF(H174='Категорія витрат'!$B$6,'Категорія витрат'!$A$6,IF(H174='Категорія витрат'!$B$7,'Категорія витрат'!$A$7,IF(H174='Категорія витрат'!$B$8,'Категорія витрат'!$A$8,IF(H174='Категорія витрат'!$B$9,'Категорія витрат'!$A$9,IF(H174='Категорія витрат'!$B$10,'Категорія витрат'!$A$10,IF(H174='Категорія витрат'!$B$11,'Категорія витрат'!$A$11,IF(H174='Категорія витрат'!$B$12,'Категорія витрат'!$A$12,IF(H174='Категорія витрат'!$B$13,'Категорія витрат'!$A$13,IF(H174='Категорія витрат'!$B$14,'Категорія витрат'!$A$14,IF(H174='Категорія витрат'!$B$15,'Категорія витрат'!$A$15,IF(H174='Категорія витрат'!$B$16,'Категорія витрат'!$A$16,IF(H174='Категорія витрат'!$B$17,'Категорія витрат'!$A$17,IF(H174='Категорія витрат'!$B$18,'Категорія витрат'!$A$18,IF(H174='Категорія витрат'!$B$19,'Категорія витрат'!$A$19,IF(H174='Категорія витрат'!$B$20,'Категорія витрат'!$A$20,IF(H174='Категорія витрат'!$B$21,'Категорія витрат'!$A$21,IF(H174='Категорія витрат'!$B$22,'Категорія витрат'!$A$22,IF(H174='Категорія витрат'!$B$23,'Категорія витрат'!$A$23,IF(H174='Категорія витрат'!$B$24,'Категорія витрат'!$A$24,IF(H174='Категорія витрат'!$B$25,'Категорія витрат'!$A$25,IF(H174='Категорія витрат'!$B$26,'Категорія витрат'!$A$26,IF(H174='Категорія витрат'!$B$27,'Категорія витрат'!$A$27,IF(H174='Категорія витрат'!$B$28,'Категорія витрат'!$A$28,IF(H174='Категорія витрат'!$B$29,'Категорія витрат'!$A$29,IF(H174='Категорія витрат'!$B$30,'Категорія витрат'!$A$30,IF(H174='Категорія витрат'!$B$31,'Категорія витрат'!$A$31,""))))))))))))))))))))))))))))))</f>
        <v/>
      </c>
      <c r="H174" s="571"/>
      <c r="I174" s="68"/>
      <c r="J174" s="70"/>
      <c r="K174" s="41">
        <f t="shared" si="24"/>
        <v>0</v>
      </c>
      <c r="L174" s="72"/>
      <c r="M174" s="74"/>
      <c r="N174" s="71">
        <f t="shared" si="26"/>
        <v>0</v>
      </c>
      <c r="O174" s="836">
        <f>IF(I174='Категорія витрат'!$G$2,ROUND(N174*0.22,2),IF(I174='Категорія витрат'!$G$4,ROUND(N174*0.22,2),IF(I174='Категорія витрат'!$G$5,ROUND(N174*0.22,2),IF(I174='Категорія витрат'!$G$3,ROUND(N174*0.0841,2),0))))</f>
        <v>0</v>
      </c>
      <c r="P174" s="828">
        <f t="shared" si="27"/>
        <v>0</v>
      </c>
      <c r="Q174" s="75"/>
      <c r="R174" s="75"/>
      <c r="S174" s="75"/>
      <c r="T174" s="75"/>
      <c r="U174" s="75"/>
      <c r="V174" s="75"/>
      <c r="W174" s="75"/>
      <c r="X174" s="75"/>
      <c r="Y174" s="75"/>
      <c r="Z174" s="75"/>
      <c r="AA174" s="75"/>
      <c r="AB174" s="75"/>
      <c r="AC174" s="11">
        <f t="shared" si="28"/>
        <v>0</v>
      </c>
      <c r="AD174" s="11">
        <f t="shared" si="29"/>
        <v>0</v>
      </c>
      <c r="AE174" s="11">
        <f t="shared" si="30"/>
        <v>0</v>
      </c>
      <c r="AF174" s="11">
        <f t="shared" si="31"/>
        <v>0</v>
      </c>
      <c r="AG174" s="11">
        <f t="shared" si="32"/>
        <v>0</v>
      </c>
      <c r="AH174" s="11">
        <f t="shared" si="33"/>
        <v>0</v>
      </c>
      <c r="AI174" s="11">
        <f t="shared" si="34"/>
        <v>0</v>
      </c>
      <c r="AJ174" s="11">
        <f t="shared" si="35"/>
        <v>0</v>
      </c>
      <c r="AK174" s="223"/>
      <c r="AL174" s="223"/>
      <c r="AM174" s="35"/>
    </row>
    <row r="175" spans="1:39">
      <c r="A175" s="20">
        <v>171</v>
      </c>
      <c r="B175" s="20" t="str">
        <f t="shared" si="25"/>
        <v/>
      </c>
      <c r="C175" s="208"/>
      <c r="D175" s="67"/>
      <c r="E175" s="67"/>
      <c r="F175" s="67"/>
      <c r="G175" s="425" t="str">
        <f>IF(H175='Категорія витрат'!$B$2,'Категорія витрат'!$A$2,IF(H175='Категорія витрат'!$B$3,'Категорія витрат'!$A$3,IF(H175='Категорія витрат'!$B$4,'Категорія витрат'!$A$4,IF(H175='Категорія витрат'!$B$5,'Категорія витрат'!$A$5,IF(H175='Категорія витрат'!$B$6,'Категорія витрат'!$A$6,IF(H175='Категорія витрат'!$B$7,'Категорія витрат'!$A$7,IF(H175='Категорія витрат'!$B$8,'Категорія витрат'!$A$8,IF(H175='Категорія витрат'!$B$9,'Категорія витрат'!$A$9,IF(H175='Категорія витрат'!$B$10,'Категорія витрат'!$A$10,IF(H175='Категорія витрат'!$B$11,'Категорія витрат'!$A$11,IF(H175='Категорія витрат'!$B$12,'Категорія витрат'!$A$12,IF(H175='Категорія витрат'!$B$13,'Категорія витрат'!$A$13,IF(H175='Категорія витрат'!$B$14,'Категорія витрат'!$A$14,IF(H175='Категорія витрат'!$B$15,'Категорія витрат'!$A$15,IF(H175='Категорія витрат'!$B$16,'Категорія витрат'!$A$16,IF(H175='Категорія витрат'!$B$17,'Категорія витрат'!$A$17,IF(H175='Категорія витрат'!$B$18,'Категорія витрат'!$A$18,IF(H175='Категорія витрат'!$B$19,'Категорія витрат'!$A$19,IF(H175='Категорія витрат'!$B$20,'Категорія витрат'!$A$20,IF(H175='Категорія витрат'!$B$21,'Категорія витрат'!$A$21,IF(H175='Категорія витрат'!$B$22,'Категорія витрат'!$A$22,IF(H175='Категорія витрат'!$B$23,'Категорія витрат'!$A$23,IF(H175='Категорія витрат'!$B$24,'Категорія витрат'!$A$24,IF(H175='Категорія витрат'!$B$25,'Категорія витрат'!$A$25,IF(H175='Категорія витрат'!$B$26,'Категорія витрат'!$A$26,IF(H175='Категорія витрат'!$B$27,'Категорія витрат'!$A$27,IF(H175='Категорія витрат'!$B$28,'Категорія витрат'!$A$28,IF(H175='Категорія витрат'!$B$29,'Категорія витрат'!$A$29,IF(H175='Категорія витрат'!$B$30,'Категорія витрат'!$A$30,IF(H175='Категорія витрат'!$B$31,'Категорія витрат'!$A$31,""))))))))))))))))))))))))))))))</f>
        <v/>
      </c>
      <c r="H175" s="571"/>
      <c r="I175" s="68"/>
      <c r="J175" s="70"/>
      <c r="K175" s="41">
        <f t="shared" si="24"/>
        <v>0</v>
      </c>
      <c r="L175" s="72"/>
      <c r="M175" s="74"/>
      <c r="N175" s="71">
        <f t="shared" si="26"/>
        <v>0</v>
      </c>
      <c r="O175" s="836">
        <f>IF(I175='Категорія витрат'!$G$2,ROUND(N175*0.22,2),IF(I175='Категорія витрат'!$G$4,ROUND(N175*0.22,2),IF(I175='Категорія витрат'!$G$5,ROUND(N175*0.22,2),IF(I175='Категорія витрат'!$G$3,ROUND(N175*0.0841,2),0))))</f>
        <v>0</v>
      </c>
      <c r="P175" s="828">
        <f t="shared" si="27"/>
        <v>0</v>
      </c>
      <c r="Q175" s="75"/>
      <c r="R175" s="75"/>
      <c r="S175" s="75"/>
      <c r="T175" s="75"/>
      <c r="U175" s="75"/>
      <c r="V175" s="75"/>
      <c r="W175" s="75"/>
      <c r="X175" s="75"/>
      <c r="Y175" s="75"/>
      <c r="Z175" s="75"/>
      <c r="AA175" s="75"/>
      <c r="AB175" s="75"/>
      <c r="AC175" s="11">
        <f t="shared" si="28"/>
        <v>0</v>
      </c>
      <c r="AD175" s="11">
        <f t="shared" si="29"/>
        <v>0</v>
      </c>
      <c r="AE175" s="11">
        <f t="shared" si="30"/>
        <v>0</v>
      </c>
      <c r="AF175" s="11">
        <f t="shared" si="31"/>
        <v>0</v>
      </c>
      <c r="AG175" s="11">
        <f t="shared" si="32"/>
        <v>0</v>
      </c>
      <c r="AH175" s="11">
        <f t="shared" si="33"/>
        <v>0</v>
      </c>
      <c r="AI175" s="11">
        <f t="shared" si="34"/>
        <v>0</v>
      </c>
      <c r="AJ175" s="11">
        <f t="shared" si="35"/>
        <v>0</v>
      </c>
      <c r="AK175" s="223"/>
      <c r="AL175" s="223"/>
      <c r="AM175" s="35"/>
    </row>
    <row r="176" spans="1:39">
      <c r="A176" s="20">
        <v>172</v>
      </c>
      <c r="B176" s="20" t="str">
        <f t="shared" si="25"/>
        <v/>
      </c>
      <c r="C176" s="208"/>
      <c r="D176" s="67"/>
      <c r="E176" s="67"/>
      <c r="F176" s="67"/>
      <c r="G176" s="425" t="str">
        <f>IF(H176='Категорія витрат'!$B$2,'Категорія витрат'!$A$2,IF(H176='Категорія витрат'!$B$3,'Категорія витрат'!$A$3,IF(H176='Категорія витрат'!$B$4,'Категорія витрат'!$A$4,IF(H176='Категорія витрат'!$B$5,'Категорія витрат'!$A$5,IF(H176='Категорія витрат'!$B$6,'Категорія витрат'!$A$6,IF(H176='Категорія витрат'!$B$7,'Категорія витрат'!$A$7,IF(H176='Категорія витрат'!$B$8,'Категорія витрат'!$A$8,IF(H176='Категорія витрат'!$B$9,'Категорія витрат'!$A$9,IF(H176='Категорія витрат'!$B$10,'Категорія витрат'!$A$10,IF(H176='Категорія витрат'!$B$11,'Категорія витрат'!$A$11,IF(H176='Категорія витрат'!$B$12,'Категорія витрат'!$A$12,IF(H176='Категорія витрат'!$B$13,'Категорія витрат'!$A$13,IF(H176='Категорія витрат'!$B$14,'Категорія витрат'!$A$14,IF(H176='Категорія витрат'!$B$15,'Категорія витрат'!$A$15,IF(H176='Категорія витрат'!$B$16,'Категорія витрат'!$A$16,IF(H176='Категорія витрат'!$B$17,'Категорія витрат'!$A$17,IF(H176='Категорія витрат'!$B$18,'Категорія витрат'!$A$18,IF(H176='Категорія витрат'!$B$19,'Категорія витрат'!$A$19,IF(H176='Категорія витрат'!$B$20,'Категорія витрат'!$A$20,IF(H176='Категорія витрат'!$B$21,'Категорія витрат'!$A$21,IF(H176='Категорія витрат'!$B$22,'Категорія витрат'!$A$22,IF(H176='Категорія витрат'!$B$23,'Категорія витрат'!$A$23,IF(H176='Категорія витрат'!$B$24,'Категорія витрат'!$A$24,IF(H176='Категорія витрат'!$B$25,'Категорія витрат'!$A$25,IF(H176='Категорія витрат'!$B$26,'Категорія витрат'!$A$26,IF(H176='Категорія витрат'!$B$27,'Категорія витрат'!$A$27,IF(H176='Категорія витрат'!$B$28,'Категорія витрат'!$A$28,IF(H176='Категорія витрат'!$B$29,'Категорія витрат'!$A$29,IF(H176='Категорія витрат'!$B$30,'Категорія витрат'!$A$30,IF(H176='Категорія витрат'!$B$31,'Категорія витрат'!$A$31,""))))))))))))))))))))))))))))))</f>
        <v/>
      </c>
      <c r="H176" s="571"/>
      <c r="I176" s="68"/>
      <c r="J176" s="67"/>
      <c r="K176" s="41">
        <f t="shared" si="24"/>
        <v>0</v>
      </c>
      <c r="L176" s="72"/>
      <c r="M176" s="74"/>
      <c r="N176" s="71">
        <f t="shared" si="26"/>
        <v>0</v>
      </c>
      <c r="O176" s="836">
        <f>IF(I176='Категорія витрат'!$G$2,ROUND(N176*0.22,2),IF(I176='Категорія витрат'!$G$4,ROUND(N176*0.22,2),IF(I176='Категорія витрат'!$G$5,ROUND(N176*0.22,2),IF(I176='Категорія витрат'!$G$3,ROUND(N176*0.0841,2),0))))</f>
        <v>0</v>
      </c>
      <c r="P176" s="828">
        <f t="shared" si="27"/>
        <v>0</v>
      </c>
      <c r="Q176" s="75"/>
      <c r="R176" s="75"/>
      <c r="S176" s="75"/>
      <c r="T176" s="75"/>
      <c r="U176" s="75"/>
      <c r="V176" s="75"/>
      <c r="W176" s="75"/>
      <c r="X176" s="75"/>
      <c r="Y176" s="75"/>
      <c r="Z176" s="75"/>
      <c r="AA176" s="75"/>
      <c r="AB176" s="75"/>
      <c r="AC176" s="11">
        <f t="shared" si="28"/>
        <v>0</v>
      </c>
      <c r="AD176" s="11">
        <f t="shared" si="29"/>
        <v>0</v>
      </c>
      <c r="AE176" s="11">
        <f t="shared" si="30"/>
        <v>0</v>
      </c>
      <c r="AF176" s="11">
        <f t="shared" si="31"/>
        <v>0</v>
      </c>
      <c r="AG176" s="11">
        <f t="shared" si="32"/>
        <v>0</v>
      </c>
      <c r="AH176" s="11">
        <f t="shared" si="33"/>
        <v>0</v>
      </c>
      <c r="AI176" s="11">
        <f t="shared" si="34"/>
        <v>0</v>
      </c>
      <c r="AJ176" s="11">
        <f t="shared" si="35"/>
        <v>0</v>
      </c>
      <c r="AK176" s="223"/>
      <c r="AL176" s="223"/>
      <c r="AM176" s="35"/>
    </row>
    <row r="177" spans="1:39">
      <c r="A177" s="20">
        <v>173</v>
      </c>
      <c r="B177" s="20" t="str">
        <f t="shared" si="25"/>
        <v/>
      </c>
      <c r="C177" s="208"/>
      <c r="D177" s="67"/>
      <c r="E177" s="67"/>
      <c r="F177" s="67"/>
      <c r="G177" s="425" t="str">
        <f>IF(H177='Категорія витрат'!$B$2,'Категорія витрат'!$A$2,IF(H177='Категорія витрат'!$B$3,'Категорія витрат'!$A$3,IF(H177='Категорія витрат'!$B$4,'Категорія витрат'!$A$4,IF(H177='Категорія витрат'!$B$5,'Категорія витрат'!$A$5,IF(H177='Категорія витрат'!$B$6,'Категорія витрат'!$A$6,IF(H177='Категорія витрат'!$B$7,'Категорія витрат'!$A$7,IF(H177='Категорія витрат'!$B$8,'Категорія витрат'!$A$8,IF(H177='Категорія витрат'!$B$9,'Категорія витрат'!$A$9,IF(H177='Категорія витрат'!$B$10,'Категорія витрат'!$A$10,IF(H177='Категорія витрат'!$B$11,'Категорія витрат'!$A$11,IF(H177='Категорія витрат'!$B$12,'Категорія витрат'!$A$12,IF(H177='Категорія витрат'!$B$13,'Категорія витрат'!$A$13,IF(H177='Категорія витрат'!$B$14,'Категорія витрат'!$A$14,IF(H177='Категорія витрат'!$B$15,'Категорія витрат'!$A$15,IF(H177='Категорія витрат'!$B$16,'Категорія витрат'!$A$16,IF(H177='Категорія витрат'!$B$17,'Категорія витрат'!$A$17,IF(H177='Категорія витрат'!$B$18,'Категорія витрат'!$A$18,IF(H177='Категорія витрат'!$B$19,'Категорія витрат'!$A$19,IF(H177='Категорія витрат'!$B$20,'Категорія витрат'!$A$20,IF(H177='Категорія витрат'!$B$21,'Категорія витрат'!$A$21,IF(H177='Категорія витрат'!$B$22,'Категорія витрат'!$A$22,IF(H177='Категорія витрат'!$B$23,'Категорія витрат'!$A$23,IF(H177='Категорія витрат'!$B$24,'Категорія витрат'!$A$24,IF(H177='Категорія витрат'!$B$25,'Категорія витрат'!$A$25,IF(H177='Категорія витрат'!$B$26,'Категорія витрат'!$A$26,IF(H177='Категорія витрат'!$B$27,'Категорія витрат'!$A$27,IF(H177='Категорія витрат'!$B$28,'Категорія витрат'!$A$28,IF(H177='Категорія витрат'!$B$29,'Категорія витрат'!$A$29,IF(H177='Категорія витрат'!$B$30,'Категорія витрат'!$A$30,IF(H177='Категорія витрат'!$B$31,'Категорія витрат'!$A$31,""))))))))))))))))))))))))))))))</f>
        <v/>
      </c>
      <c r="H177" s="571"/>
      <c r="I177" s="68"/>
      <c r="J177" s="67"/>
      <c r="K177" s="41">
        <f t="shared" si="24"/>
        <v>0</v>
      </c>
      <c r="L177" s="72"/>
      <c r="M177" s="74"/>
      <c r="N177" s="71">
        <f t="shared" si="26"/>
        <v>0</v>
      </c>
      <c r="O177" s="836">
        <f>IF(I177='Категорія витрат'!$G$2,ROUND(N177*0.22,2),IF(I177='Категорія витрат'!$G$4,ROUND(N177*0.22,2),IF(I177='Категорія витрат'!$G$5,ROUND(N177*0.22,2),IF(I177='Категорія витрат'!$G$3,ROUND(N177*0.0841,2),0))))</f>
        <v>0</v>
      </c>
      <c r="P177" s="828">
        <f t="shared" si="27"/>
        <v>0</v>
      </c>
      <c r="Q177" s="75"/>
      <c r="R177" s="75"/>
      <c r="S177" s="75"/>
      <c r="T177" s="75"/>
      <c r="U177" s="75"/>
      <c r="V177" s="75"/>
      <c r="W177" s="75"/>
      <c r="X177" s="75"/>
      <c r="Y177" s="75"/>
      <c r="Z177" s="75"/>
      <c r="AA177" s="75"/>
      <c r="AB177" s="75"/>
      <c r="AC177" s="11">
        <f t="shared" si="28"/>
        <v>0</v>
      </c>
      <c r="AD177" s="11">
        <f t="shared" si="29"/>
        <v>0</v>
      </c>
      <c r="AE177" s="11">
        <f t="shared" si="30"/>
        <v>0</v>
      </c>
      <c r="AF177" s="11">
        <f t="shared" si="31"/>
        <v>0</v>
      </c>
      <c r="AG177" s="11">
        <f t="shared" si="32"/>
        <v>0</v>
      </c>
      <c r="AH177" s="11">
        <f t="shared" si="33"/>
        <v>0</v>
      </c>
      <c r="AI177" s="11">
        <f t="shared" si="34"/>
        <v>0</v>
      </c>
      <c r="AJ177" s="11">
        <f t="shared" si="35"/>
        <v>0</v>
      </c>
      <c r="AK177" s="223"/>
      <c r="AL177" s="223"/>
      <c r="AM177" s="35"/>
    </row>
    <row r="178" spans="1:39">
      <c r="A178" s="20">
        <v>174</v>
      </c>
      <c r="B178" s="20" t="str">
        <f t="shared" si="25"/>
        <v/>
      </c>
      <c r="C178" s="208"/>
      <c r="D178" s="67"/>
      <c r="E178" s="67"/>
      <c r="F178" s="67"/>
      <c r="G178" s="425" t="str">
        <f>IF(H178='Категорія витрат'!$B$2,'Категорія витрат'!$A$2,IF(H178='Категорія витрат'!$B$3,'Категорія витрат'!$A$3,IF(H178='Категорія витрат'!$B$4,'Категорія витрат'!$A$4,IF(H178='Категорія витрат'!$B$5,'Категорія витрат'!$A$5,IF(H178='Категорія витрат'!$B$6,'Категорія витрат'!$A$6,IF(H178='Категорія витрат'!$B$7,'Категорія витрат'!$A$7,IF(H178='Категорія витрат'!$B$8,'Категорія витрат'!$A$8,IF(H178='Категорія витрат'!$B$9,'Категорія витрат'!$A$9,IF(H178='Категорія витрат'!$B$10,'Категорія витрат'!$A$10,IF(H178='Категорія витрат'!$B$11,'Категорія витрат'!$A$11,IF(H178='Категорія витрат'!$B$12,'Категорія витрат'!$A$12,IF(H178='Категорія витрат'!$B$13,'Категорія витрат'!$A$13,IF(H178='Категорія витрат'!$B$14,'Категорія витрат'!$A$14,IF(H178='Категорія витрат'!$B$15,'Категорія витрат'!$A$15,IF(H178='Категорія витрат'!$B$16,'Категорія витрат'!$A$16,IF(H178='Категорія витрат'!$B$17,'Категорія витрат'!$A$17,IF(H178='Категорія витрат'!$B$18,'Категорія витрат'!$A$18,IF(H178='Категорія витрат'!$B$19,'Категорія витрат'!$A$19,IF(H178='Категорія витрат'!$B$20,'Категорія витрат'!$A$20,IF(H178='Категорія витрат'!$B$21,'Категорія витрат'!$A$21,IF(H178='Категорія витрат'!$B$22,'Категорія витрат'!$A$22,IF(H178='Категорія витрат'!$B$23,'Категорія витрат'!$A$23,IF(H178='Категорія витрат'!$B$24,'Категорія витрат'!$A$24,IF(H178='Категорія витрат'!$B$25,'Категорія витрат'!$A$25,IF(H178='Категорія витрат'!$B$26,'Категорія витрат'!$A$26,IF(H178='Категорія витрат'!$B$27,'Категорія витрат'!$A$27,IF(H178='Категорія витрат'!$B$28,'Категорія витрат'!$A$28,IF(H178='Категорія витрат'!$B$29,'Категорія витрат'!$A$29,IF(H178='Категорія витрат'!$B$30,'Категорія витрат'!$A$30,IF(H178='Категорія витрат'!$B$31,'Категорія витрат'!$A$31,""))))))))))))))))))))))))))))))</f>
        <v/>
      </c>
      <c r="H178" s="571"/>
      <c r="I178" s="68"/>
      <c r="J178" s="67"/>
      <c r="K178" s="41">
        <f t="shared" si="24"/>
        <v>0</v>
      </c>
      <c r="L178" s="72"/>
      <c r="M178" s="74"/>
      <c r="N178" s="71">
        <f t="shared" si="26"/>
        <v>0</v>
      </c>
      <c r="O178" s="836">
        <f>IF(I178='Категорія витрат'!$G$2,ROUND(N178*0.22,2),IF(I178='Категорія витрат'!$G$4,ROUND(N178*0.22,2),IF(I178='Категорія витрат'!$G$5,ROUND(N178*0.22,2),IF(I178='Категорія витрат'!$G$3,ROUND(N178*0.0841,2),0))))</f>
        <v>0</v>
      </c>
      <c r="P178" s="828">
        <f t="shared" si="27"/>
        <v>0</v>
      </c>
      <c r="Q178" s="75"/>
      <c r="R178" s="75"/>
      <c r="S178" s="75"/>
      <c r="T178" s="75"/>
      <c r="U178" s="75"/>
      <c r="V178" s="75"/>
      <c r="W178" s="75"/>
      <c r="X178" s="75"/>
      <c r="Y178" s="75"/>
      <c r="Z178" s="75"/>
      <c r="AA178" s="75"/>
      <c r="AB178" s="75"/>
      <c r="AC178" s="11">
        <f t="shared" si="28"/>
        <v>0</v>
      </c>
      <c r="AD178" s="11">
        <f t="shared" si="29"/>
        <v>0</v>
      </c>
      <c r="AE178" s="11">
        <f t="shared" si="30"/>
        <v>0</v>
      </c>
      <c r="AF178" s="11">
        <f t="shared" si="31"/>
        <v>0</v>
      </c>
      <c r="AG178" s="11">
        <f t="shared" si="32"/>
        <v>0</v>
      </c>
      <c r="AH178" s="11">
        <f t="shared" si="33"/>
        <v>0</v>
      </c>
      <c r="AI178" s="11">
        <f t="shared" si="34"/>
        <v>0</v>
      </c>
      <c r="AJ178" s="11">
        <f t="shared" si="35"/>
        <v>0</v>
      </c>
      <c r="AK178" s="223"/>
      <c r="AL178" s="223"/>
      <c r="AM178" s="35"/>
    </row>
    <row r="179" spans="1:39">
      <c r="A179" s="20">
        <v>175</v>
      </c>
      <c r="B179" s="20" t="str">
        <f t="shared" si="25"/>
        <v/>
      </c>
      <c r="C179" s="208"/>
      <c r="D179" s="67"/>
      <c r="E179" s="67"/>
      <c r="F179" s="67"/>
      <c r="G179" s="425" t="str">
        <f>IF(H179='Категорія витрат'!$B$2,'Категорія витрат'!$A$2,IF(H179='Категорія витрат'!$B$3,'Категорія витрат'!$A$3,IF(H179='Категорія витрат'!$B$4,'Категорія витрат'!$A$4,IF(H179='Категорія витрат'!$B$5,'Категорія витрат'!$A$5,IF(H179='Категорія витрат'!$B$6,'Категорія витрат'!$A$6,IF(H179='Категорія витрат'!$B$7,'Категорія витрат'!$A$7,IF(H179='Категорія витрат'!$B$8,'Категорія витрат'!$A$8,IF(H179='Категорія витрат'!$B$9,'Категорія витрат'!$A$9,IF(H179='Категорія витрат'!$B$10,'Категорія витрат'!$A$10,IF(H179='Категорія витрат'!$B$11,'Категорія витрат'!$A$11,IF(H179='Категорія витрат'!$B$12,'Категорія витрат'!$A$12,IF(H179='Категорія витрат'!$B$13,'Категорія витрат'!$A$13,IF(H179='Категорія витрат'!$B$14,'Категорія витрат'!$A$14,IF(H179='Категорія витрат'!$B$15,'Категорія витрат'!$A$15,IF(H179='Категорія витрат'!$B$16,'Категорія витрат'!$A$16,IF(H179='Категорія витрат'!$B$17,'Категорія витрат'!$A$17,IF(H179='Категорія витрат'!$B$18,'Категорія витрат'!$A$18,IF(H179='Категорія витрат'!$B$19,'Категорія витрат'!$A$19,IF(H179='Категорія витрат'!$B$20,'Категорія витрат'!$A$20,IF(H179='Категорія витрат'!$B$21,'Категорія витрат'!$A$21,IF(H179='Категорія витрат'!$B$22,'Категорія витрат'!$A$22,IF(H179='Категорія витрат'!$B$23,'Категорія витрат'!$A$23,IF(H179='Категорія витрат'!$B$24,'Категорія витрат'!$A$24,IF(H179='Категорія витрат'!$B$25,'Категорія витрат'!$A$25,IF(H179='Категорія витрат'!$B$26,'Категорія витрат'!$A$26,IF(H179='Категорія витрат'!$B$27,'Категорія витрат'!$A$27,IF(H179='Категорія витрат'!$B$28,'Категорія витрат'!$A$28,IF(H179='Категорія витрат'!$B$29,'Категорія витрат'!$A$29,IF(H179='Категорія витрат'!$B$30,'Категорія витрат'!$A$30,IF(H179='Категорія витрат'!$B$31,'Категорія витрат'!$A$31,""))))))))))))))))))))))))))))))</f>
        <v/>
      </c>
      <c r="H179" s="571"/>
      <c r="I179" s="68"/>
      <c r="J179" s="67"/>
      <c r="K179" s="41">
        <f t="shared" si="24"/>
        <v>0</v>
      </c>
      <c r="L179" s="72"/>
      <c r="M179" s="74"/>
      <c r="N179" s="71">
        <f t="shared" si="26"/>
        <v>0</v>
      </c>
      <c r="O179" s="836">
        <f>IF(I179='Категорія витрат'!$G$2,ROUND(N179*0.22,2),IF(I179='Категорія витрат'!$G$4,ROUND(N179*0.22,2),IF(I179='Категорія витрат'!$G$5,ROUND(N179*0.22,2),IF(I179='Категорія витрат'!$G$3,ROUND(N179*0.0841,2),0))))</f>
        <v>0</v>
      </c>
      <c r="P179" s="828">
        <f t="shared" si="27"/>
        <v>0</v>
      </c>
      <c r="Q179" s="75"/>
      <c r="R179" s="75"/>
      <c r="S179" s="75"/>
      <c r="T179" s="75"/>
      <c r="U179" s="75"/>
      <c r="V179" s="75"/>
      <c r="W179" s="75"/>
      <c r="X179" s="75"/>
      <c r="Y179" s="75"/>
      <c r="Z179" s="75"/>
      <c r="AA179" s="75"/>
      <c r="AB179" s="75"/>
      <c r="AC179" s="11">
        <f t="shared" si="28"/>
        <v>0</v>
      </c>
      <c r="AD179" s="11">
        <f t="shared" si="29"/>
        <v>0</v>
      </c>
      <c r="AE179" s="11">
        <f t="shared" si="30"/>
        <v>0</v>
      </c>
      <c r="AF179" s="11">
        <f t="shared" si="31"/>
        <v>0</v>
      </c>
      <c r="AG179" s="11">
        <f t="shared" si="32"/>
        <v>0</v>
      </c>
      <c r="AH179" s="11">
        <f t="shared" si="33"/>
        <v>0</v>
      </c>
      <c r="AI179" s="11">
        <f t="shared" si="34"/>
        <v>0</v>
      </c>
      <c r="AJ179" s="11">
        <f t="shared" si="35"/>
        <v>0</v>
      </c>
      <c r="AK179" s="223"/>
      <c r="AL179" s="223"/>
      <c r="AM179" s="35"/>
    </row>
    <row r="180" spans="1:39">
      <c r="A180" s="20">
        <v>176</v>
      </c>
      <c r="B180" s="20" t="str">
        <f t="shared" si="25"/>
        <v/>
      </c>
      <c r="C180" s="208"/>
      <c r="D180" s="67"/>
      <c r="E180" s="67"/>
      <c r="F180" s="67"/>
      <c r="G180" s="425" t="str">
        <f>IF(H180='Категорія витрат'!$B$2,'Категорія витрат'!$A$2,IF(H180='Категорія витрат'!$B$3,'Категорія витрат'!$A$3,IF(H180='Категорія витрат'!$B$4,'Категорія витрат'!$A$4,IF(H180='Категорія витрат'!$B$5,'Категорія витрат'!$A$5,IF(H180='Категорія витрат'!$B$6,'Категорія витрат'!$A$6,IF(H180='Категорія витрат'!$B$7,'Категорія витрат'!$A$7,IF(H180='Категорія витрат'!$B$8,'Категорія витрат'!$A$8,IF(H180='Категорія витрат'!$B$9,'Категорія витрат'!$A$9,IF(H180='Категорія витрат'!$B$10,'Категорія витрат'!$A$10,IF(H180='Категорія витрат'!$B$11,'Категорія витрат'!$A$11,IF(H180='Категорія витрат'!$B$12,'Категорія витрат'!$A$12,IF(H180='Категорія витрат'!$B$13,'Категорія витрат'!$A$13,IF(H180='Категорія витрат'!$B$14,'Категорія витрат'!$A$14,IF(H180='Категорія витрат'!$B$15,'Категорія витрат'!$A$15,IF(H180='Категорія витрат'!$B$16,'Категорія витрат'!$A$16,IF(H180='Категорія витрат'!$B$17,'Категорія витрат'!$A$17,IF(H180='Категорія витрат'!$B$18,'Категорія витрат'!$A$18,IF(H180='Категорія витрат'!$B$19,'Категорія витрат'!$A$19,IF(H180='Категорія витрат'!$B$20,'Категорія витрат'!$A$20,IF(H180='Категорія витрат'!$B$21,'Категорія витрат'!$A$21,IF(H180='Категорія витрат'!$B$22,'Категорія витрат'!$A$22,IF(H180='Категорія витрат'!$B$23,'Категорія витрат'!$A$23,IF(H180='Категорія витрат'!$B$24,'Категорія витрат'!$A$24,IF(H180='Категорія витрат'!$B$25,'Категорія витрат'!$A$25,IF(H180='Категорія витрат'!$B$26,'Категорія витрат'!$A$26,IF(H180='Категорія витрат'!$B$27,'Категорія витрат'!$A$27,IF(H180='Категорія витрат'!$B$28,'Категорія витрат'!$A$28,IF(H180='Категорія витрат'!$B$29,'Категорія витрат'!$A$29,IF(H180='Категорія витрат'!$B$30,'Категорія витрат'!$A$30,IF(H180='Категорія витрат'!$B$31,'Категорія витрат'!$A$31,""))))))))))))))))))))))))))))))</f>
        <v/>
      </c>
      <c r="H180" s="571"/>
      <c r="I180" s="68"/>
      <c r="J180" s="67"/>
      <c r="K180" s="41">
        <f t="shared" si="24"/>
        <v>0</v>
      </c>
      <c r="L180" s="72"/>
      <c r="M180" s="74"/>
      <c r="N180" s="71">
        <f t="shared" si="26"/>
        <v>0</v>
      </c>
      <c r="O180" s="836">
        <f>IF(I180='Категорія витрат'!$G$2,ROUND(N180*0.22,2),IF(I180='Категорія витрат'!$G$4,ROUND(N180*0.22,2),IF(I180='Категорія витрат'!$G$5,ROUND(N180*0.22,2),IF(I180='Категорія витрат'!$G$3,ROUND(N180*0.0841,2),0))))</f>
        <v>0</v>
      </c>
      <c r="P180" s="828">
        <f t="shared" si="27"/>
        <v>0</v>
      </c>
      <c r="Q180" s="75"/>
      <c r="R180" s="75"/>
      <c r="S180" s="75"/>
      <c r="T180" s="75"/>
      <c r="U180" s="75"/>
      <c r="V180" s="75"/>
      <c r="W180" s="75"/>
      <c r="X180" s="75"/>
      <c r="Y180" s="75"/>
      <c r="Z180" s="75"/>
      <c r="AA180" s="75"/>
      <c r="AB180" s="75"/>
      <c r="AC180" s="11">
        <f t="shared" si="28"/>
        <v>0</v>
      </c>
      <c r="AD180" s="11">
        <f t="shared" si="29"/>
        <v>0</v>
      </c>
      <c r="AE180" s="11">
        <f t="shared" si="30"/>
        <v>0</v>
      </c>
      <c r="AF180" s="11">
        <f t="shared" si="31"/>
        <v>0</v>
      </c>
      <c r="AG180" s="11">
        <f t="shared" si="32"/>
        <v>0</v>
      </c>
      <c r="AH180" s="11">
        <f t="shared" si="33"/>
        <v>0</v>
      </c>
      <c r="AI180" s="11">
        <f t="shared" si="34"/>
        <v>0</v>
      </c>
      <c r="AJ180" s="11">
        <f t="shared" si="35"/>
        <v>0</v>
      </c>
      <c r="AK180" s="223"/>
      <c r="AL180" s="223"/>
      <c r="AM180" s="35"/>
    </row>
    <row r="181" spans="1:39">
      <c r="A181" s="20">
        <v>177</v>
      </c>
      <c r="B181" s="20" t="str">
        <f t="shared" si="25"/>
        <v/>
      </c>
      <c r="C181" s="208"/>
      <c r="D181" s="67"/>
      <c r="E181" s="67"/>
      <c r="F181" s="67"/>
      <c r="G181" s="425" t="str">
        <f>IF(H181='Категорія витрат'!$B$2,'Категорія витрат'!$A$2,IF(H181='Категорія витрат'!$B$3,'Категорія витрат'!$A$3,IF(H181='Категорія витрат'!$B$4,'Категорія витрат'!$A$4,IF(H181='Категорія витрат'!$B$5,'Категорія витрат'!$A$5,IF(H181='Категорія витрат'!$B$6,'Категорія витрат'!$A$6,IF(H181='Категорія витрат'!$B$7,'Категорія витрат'!$A$7,IF(H181='Категорія витрат'!$B$8,'Категорія витрат'!$A$8,IF(H181='Категорія витрат'!$B$9,'Категорія витрат'!$A$9,IF(H181='Категорія витрат'!$B$10,'Категорія витрат'!$A$10,IF(H181='Категорія витрат'!$B$11,'Категорія витрат'!$A$11,IF(H181='Категорія витрат'!$B$12,'Категорія витрат'!$A$12,IF(H181='Категорія витрат'!$B$13,'Категорія витрат'!$A$13,IF(H181='Категорія витрат'!$B$14,'Категорія витрат'!$A$14,IF(H181='Категорія витрат'!$B$15,'Категорія витрат'!$A$15,IF(H181='Категорія витрат'!$B$16,'Категорія витрат'!$A$16,IF(H181='Категорія витрат'!$B$17,'Категорія витрат'!$A$17,IF(H181='Категорія витрат'!$B$18,'Категорія витрат'!$A$18,IF(H181='Категорія витрат'!$B$19,'Категорія витрат'!$A$19,IF(H181='Категорія витрат'!$B$20,'Категорія витрат'!$A$20,IF(H181='Категорія витрат'!$B$21,'Категорія витрат'!$A$21,IF(H181='Категорія витрат'!$B$22,'Категорія витрат'!$A$22,IF(H181='Категорія витрат'!$B$23,'Категорія витрат'!$A$23,IF(H181='Категорія витрат'!$B$24,'Категорія витрат'!$A$24,IF(H181='Категорія витрат'!$B$25,'Категорія витрат'!$A$25,IF(H181='Категорія витрат'!$B$26,'Категорія витрат'!$A$26,IF(H181='Категорія витрат'!$B$27,'Категорія витрат'!$A$27,IF(H181='Категорія витрат'!$B$28,'Категорія витрат'!$A$28,IF(H181='Категорія витрат'!$B$29,'Категорія витрат'!$A$29,IF(H181='Категорія витрат'!$B$30,'Категорія витрат'!$A$30,IF(H181='Категорія витрат'!$B$31,'Категорія витрат'!$A$31,""))))))))))))))))))))))))))))))</f>
        <v/>
      </c>
      <c r="H181" s="571"/>
      <c r="I181" s="68"/>
      <c r="J181" s="67"/>
      <c r="K181" s="41">
        <f t="shared" si="24"/>
        <v>0</v>
      </c>
      <c r="L181" s="72"/>
      <c r="M181" s="74"/>
      <c r="N181" s="71">
        <f t="shared" si="26"/>
        <v>0</v>
      </c>
      <c r="O181" s="836">
        <f>IF(I181='Категорія витрат'!$G$2,ROUND(N181*0.22,2),IF(I181='Категорія витрат'!$G$4,ROUND(N181*0.22,2),IF(I181='Категорія витрат'!$G$5,ROUND(N181*0.22,2),IF(I181='Категорія витрат'!$G$3,ROUND(N181*0.0841,2),0))))</f>
        <v>0</v>
      </c>
      <c r="P181" s="828">
        <f t="shared" si="27"/>
        <v>0</v>
      </c>
      <c r="Q181" s="75"/>
      <c r="R181" s="75"/>
      <c r="S181" s="75"/>
      <c r="T181" s="75"/>
      <c r="U181" s="75"/>
      <c r="V181" s="75"/>
      <c r="W181" s="75"/>
      <c r="X181" s="75"/>
      <c r="Y181" s="75"/>
      <c r="Z181" s="75"/>
      <c r="AA181" s="75"/>
      <c r="AB181" s="75"/>
      <c r="AC181" s="11">
        <f t="shared" si="28"/>
        <v>0</v>
      </c>
      <c r="AD181" s="11">
        <f t="shared" si="29"/>
        <v>0</v>
      </c>
      <c r="AE181" s="11">
        <f t="shared" si="30"/>
        <v>0</v>
      </c>
      <c r="AF181" s="11">
        <f t="shared" si="31"/>
        <v>0</v>
      </c>
      <c r="AG181" s="11">
        <f t="shared" si="32"/>
        <v>0</v>
      </c>
      <c r="AH181" s="11">
        <f t="shared" si="33"/>
        <v>0</v>
      </c>
      <c r="AI181" s="11">
        <f t="shared" si="34"/>
        <v>0</v>
      </c>
      <c r="AJ181" s="11">
        <f t="shared" si="35"/>
        <v>0</v>
      </c>
      <c r="AK181" s="223"/>
      <c r="AL181" s="223"/>
      <c r="AM181" s="35"/>
    </row>
    <row r="182" spans="1:39">
      <c r="A182" s="20">
        <v>178</v>
      </c>
      <c r="B182" s="20" t="str">
        <f t="shared" si="25"/>
        <v/>
      </c>
      <c r="C182" s="208"/>
      <c r="D182" s="67"/>
      <c r="E182" s="67"/>
      <c r="F182" s="67"/>
      <c r="G182" s="425" t="str">
        <f>IF(H182='Категорія витрат'!$B$2,'Категорія витрат'!$A$2,IF(H182='Категорія витрат'!$B$3,'Категорія витрат'!$A$3,IF(H182='Категорія витрат'!$B$4,'Категорія витрат'!$A$4,IF(H182='Категорія витрат'!$B$5,'Категорія витрат'!$A$5,IF(H182='Категорія витрат'!$B$6,'Категорія витрат'!$A$6,IF(H182='Категорія витрат'!$B$7,'Категорія витрат'!$A$7,IF(H182='Категорія витрат'!$B$8,'Категорія витрат'!$A$8,IF(H182='Категорія витрат'!$B$9,'Категорія витрат'!$A$9,IF(H182='Категорія витрат'!$B$10,'Категорія витрат'!$A$10,IF(H182='Категорія витрат'!$B$11,'Категорія витрат'!$A$11,IF(H182='Категорія витрат'!$B$12,'Категорія витрат'!$A$12,IF(H182='Категорія витрат'!$B$13,'Категорія витрат'!$A$13,IF(H182='Категорія витрат'!$B$14,'Категорія витрат'!$A$14,IF(H182='Категорія витрат'!$B$15,'Категорія витрат'!$A$15,IF(H182='Категорія витрат'!$B$16,'Категорія витрат'!$A$16,IF(H182='Категорія витрат'!$B$17,'Категорія витрат'!$A$17,IF(H182='Категорія витрат'!$B$18,'Категорія витрат'!$A$18,IF(H182='Категорія витрат'!$B$19,'Категорія витрат'!$A$19,IF(H182='Категорія витрат'!$B$20,'Категорія витрат'!$A$20,IF(H182='Категорія витрат'!$B$21,'Категорія витрат'!$A$21,IF(H182='Категорія витрат'!$B$22,'Категорія витрат'!$A$22,IF(H182='Категорія витрат'!$B$23,'Категорія витрат'!$A$23,IF(H182='Категорія витрат'!$B$24,'Категорія витрат'!$A$24,IF(H182='Категорія витрат'!$B$25,'Категорія витрат'!$A$25,IF(H182='Категорія витрат'!$B$26,'Категорія витрат'!$A$26,IF(H182='Категорія витрат'!$B$27,'Категорія витрат'!$A$27,IF(H182='Категорія витрат'!$B$28,'Категорія витрат'!$A$28,IF(H182='Категорія витрат'!$B$29,'Категорія витрат'!$A$29,IF(H182='Категорія витрат'!$B$30,'Категорія витрат'!$A$30,IF(H182='Категорія витрат'!$B$31,'Категорія витрат'!$A$31,""))))))))))))))))))))))))))))))</f>
        <v/>
      </c>
      <c r="H182" s="571"/>
      <c r="I182" s="68"/>
      <c r="J182" s="67"/>
      <c r="K182" s="41">
        <f t="shared" si="24"/>
        <v>0</v>
      </c>
      <c r="L182" s="66"/>
      <c r="M182" s="73"/>
      <c r="N182" s="71">
        <f t="shared" si="26"/>
        <v>0</v>
      </c>
      <c r="O182" s="836">
        <f>IF(I182='Категорія витрат'!$G$2,ROUND(N182*0.22,2),IF(I182='Категорія витрат'!$G$4,ROUND(N182*0.22,2),IF(I182='Категорія витрат'!$G$5,ROUND(N182*0.22,2),IF(I182='Категорія витрат'!$G$3,ROUND(N182*0.0841,2),0))))</f>
        <v>0</v>
      </c>
      <c r="P182" s="828">
        <f t="shared" si="27"/>
        <v>0</v>
      </c>
      <c r="Q182" s="75"/>
      <c r="R182" s="75"/>
      <c r="S182" s="75"/>
      <c r="T182" s="75"/>
      <c r="U182" s="75"/>
      <c r="V182" s="75"/>
      <c r="W182" s="75"/>
      <c r="X182" s="75"/>
      <c r="Y182" s="75"/>
      <c r="Z182" s="75"/>
      <c r="AA182" s="75"/>
      <c r="AB182" s="75"/>
      <c r="AC182" s="11">
        <f t="shared" si="28"/>
        <v>0</v>
      </c>
      <c r="AD182" s="11">
        <f t="shared" si="29"/>
        <v>0</v>
      </c>
      <c r="AE182" s="11">
        <f t="shared" si="30"/>
        <v>0</v>
      </c>
      <c r="AF182" s="11">
        <f t="shared" si="31"/>
        <v>0</v>
      </c>
      <c r="AG182" s="11">
        <f t="shared" si="32"/>
        <v>0</v>
      </c>
      <c r="AH182" s="11">
        <f t="shared" si="33"/>
        <v>0</v>
      </c>
      <c r="AI182" s="11">
        <f t="shared" si="34"/>
        <v>0</v>
      </c>
      <c r="AJ182" s="11">
        <f t="shared" si="35"/>
        <v>0</v>
      </c>
      <c r="AK182" s="223"/>
      <c r="AL182" s="223"/>
      <c r="AM182" s="35"/>
    </row>
    <row r="183" spans="1:39">
      <c r="A183" s="20">
        <v>179</v>
      </c>
      <c r="B183" s="20" t="str">
        <f t="shared" si="25"/>
        <v/>
      </c>
      <c r="C183" s="208"/>
      <c r="D183" s="67"/>
      <c r="E183" s="67"/>
      <c r="F183" s="67"/>
      <c r="G183" s="425" t="str">
        <f>IF(H183='Категорія витрат'!$B$2,'Категорія витрат'!$A$2,IF(H183='Категорія витрат'!$B$3,'Категорія витрат'!$A$3,IF(H183='Категорія витрат'!$B$4,'Категорія витрат'!$A$4,IF(H183='Категорія витрат'!$B$5,'Категорія витрат'!$A$5,IF(H183='Категорія витрат'!$B$6,'Категорія витрат'!$A$6,IF(H183='Категорія витрат'!$B$7,'Категорія витрат'!$A$7,IF(H183='Категорія витрат'!$B$8,'Категорія витрат'!$A$8,IF(H183='Категорія витрат'!$B$9,'Категорія витрат'!$A$9,IF(H183='Категорія витрат'!$B$10,'Категорія витрат'!$A$10,IF(H183='Категорія витрат'!$B$11,'Категорія витрат'!$A$11,IF(H183='Категорія витрат'!$B$12,'Категорія витрат'!$A$12,IF(H183='Категорія витрат'!$B$13,'Категорія витрат'!$A$13,IF(H183='Категорія витрат'!$B$14,'Категорія витрат'!$A$14,IF(H183='Категорія витрат'!$B$15,'Категорія витрат'!$A$15,IF(H183='Категорія витрат'!$B$16,'Категорія витрат'!$A$16,IF(H183='Категорія витрат'!$B$17,'Категорія витрат'!$A$17,IF(H183='Категорія витрат'!$B$18,'Категорія витрат'!$A$18,IF(H183='Категорія витрат'!$B$19,'Категорія витрат'!$A$19,IF(H183='Категорія витрат'!$B$20,'Категорія витрат'!$A$20,IF(H183='Категорія витрат'!$B$21,'Категорія витрат'!$A$21,IF(H183='Категорія витрат'!$B$22,'Категорія витрат'!$A$22,IF(H183='Категорія витрат'!$B$23,'Категорія витрат'!$A$23,IF(H183='Категорія витрат'!$B$24,'Категорія витрат'!$A$24,IF(H183='Категорія витрат'!$B$25,'Категорія витрат'!$A$25,IF(H183='Категорія витрат'!$B$26,'Категорія витрат'!$A$26,IF(H183='Категорія витрат'!$B$27,'Категорія витрат'!$A$27,IF(H183='Категорія витрат'!$B$28,'Категорія витрат'!$A$28,IF(H183='Категорія витрат'!$B$29,'Категорія витрат'!$A$29,IF(H183='Категорія витрат'!$B$30,'Категорія витрат'!$A$30,IF(H183='Категорія витрат'!$B$31,'Категорія витрат'!$A$31,""))))))))))))))))))))))))))))))</f>
        <v/>
      </c>
      <c r="H183" s="571"/>
      <c r="I183" s="68"/>
      <c r="J183" s="67"/>
      <c r="K183" s="41">
        <f t="shared" si="24"/>
        <v>0</v>
      </c>
      <c r="L183" s="66"/>
      <c r="M183" s="73"/>
      <c r="N183" s="71">
        <f t="shared" si="26"/>
        <v>0</v>
      </c>
      <c r="O183" s="836">
        <f>IF(I183='Категорія витрат'!$G$2,ROUND(N183*0.22,2),IF(I183='Категорія витрат'!$G$4,ROUND(N183*0.22,2),IF(I183='Категорія витрат'!$G$5,ROUND(N183*0.22,2),IF(I183='Категорія витрат'!$G$3,ROUND(N183*0.0841,2),0))))</f>
        <v>0</v>
      </c>
      <c r="P183" s="828">
        <f t="shared" si="27"/>
        <v>0</v>
      </c>
      <c r="Q183" s="75"/>
      <c r="R183" s="75"/>
      <c r="S183" s="75"/>
      <c r="T183" s="75"/>
      <c r="U183" s="75"/>
      <c r="V183" s="75"/>
      <c r="W183" s="75"/>
      <c r="X183" s="75"/>
      <c r="Y183" s="75"/>
      <c r="Z183" s="75"/>
      <c r="AA183" s="75"/>
      <c r="AB183" s="75"/>
      <c r="AC183" s="11">
        <f t="shared" si="28"/>
        <v>0</v>
      </c>
      <c r="AD183" s="11">
        <f t="shared" si="29"/>
        <v>0</v>
      </c>
      <c r="AE183" s="11">
        <f t="shared" si="30"/>
        <v>0</v>
      </c>
      <c r="AF183" s="11">
        <f t="shared" si="31"/>
        <v>0</v>
      </c>
      <c r="AG183" s="11">
        <f t="shared" si="32"/>
        <v>0</v>
      </c>
      <c r="AH183" s="11">
        <f t="shared" si="33"/>
        <v>0</v>
      </c>
      <c r="AI183" s="11">
        <f t="shared" si="34"/>
        <v>0</v>
      </c>
      <c r="AJ183" s="11">
        <f t="shared" si="35"/>
        <v>0</v>
      </c>
      <c r="AK183" s="223"/>
      <c r="AL183" s="223"/>
      <c r="AM183" s="35"/>
    </row>
    <row r="184" spans="1:39">
      <c r="A184" s="20">
        <v>180</v>
      </c>
      <c r="B184" s="20" t="str">
        <f t="shared" si="25"/>
        <v/>
      </c>
      <c r="C184" s="208"/>
      <c r="D184" s="67"/>
      <c r="E184" s="67"/>
      <c r="F184" s="67"/>
      <c r="G184" s="425" t="str">
        <f>IF(H184='Категорія витрат'!$B$2,'Категорія витрат'!$A$2,IF(H184='Категорія витрат'!$B$3,'Категорія витрат'!$A$3,IF(H184='Категорія витрат'!$B$4,'Категорія витрат'!$A$4,IF(H184='Категорія витрат'!$B$5,'Категорія витрат'!$A$5,IF(H184='Категорія витрат'!$B$6,'Категорія витрат'!$A$6,IF(H184='Категорія витрат'!$B$7,'Категорія витрат'!$A$7,IF(H184='Категорія витрат'!$B$8,'Категорія витрат'!$A$8,IF(H184='Категорія витрат'!$B$9,'Категорія витрат'!$A$9,IF(H184='Категорія витрат'!$B$10,'Категорія витрат'!$A$10,IF(H184='Категорія витрат'!$B$11,'Категорія витрат'!$A$11,IF(H184='Категорія витрат'!$B$12,'Категорія витрат'!$A$12,IF(H184='Категорія витрат'!$B$13,'Категорія витрат'!$A$13,IF(H184='Категорія витрат'!$B$14,'Категорія витрат'!$A$14,IF(H184='Категорія витрат'!$B$15,'Категорія витрат'!$A$15,IF(H184='Категорія витрат'!$B$16,'Категорія витрат'!$A$16,IF(H184='Категорія витрат'!$B$17,'Категорія витрат'!$A$17,IF(H184='Категорія витрат'!$B$18,'Категорія витрат'!$A$18,IF(H184='Категорія витрат'!$B$19,'Категорія витрат'!$A$19,IF(H184='Категорія витрат'!$B$20,'Категорія витрат'!$A$20,IF(H184='Категорія витрат'!$B$21,'Категорія витрат'!$A$21,IF(H184='Категорія витрат'!$B$22,'Категорія витрат'!$A$22,IF(H184='Категорія витрат'!$B$23,'Категорія витрат'!$A$23,IF(H184='Категорія витрат'!$B$24,'Категорія витрат'!$A$24,IF(H184='Категорія витрат'!$B$25,'Категорія витрат'!$A$25,IF(H184='Категорія витрат'!$B$26,'Категорія витрат'!$A$26,IF(H184='Категорія витрат'!$B$27,'Категорія витрат'!$A$27,IF(H184='Категорія витрат'!$B$28,'Категорія витрат'!$A$28,IF(H184='Категорія витрат'!$B$29,'Категорія витрат'!$A$29,IF(H184='Категорія витрат'!$B$30,'Категорія витрат'!$A$30,IF(H184='Категорія витрат'!$B$31,'Категорія витрат'!$A$31,""))))))))))))))))))))))))))))))</f>
        <v/>
      </c>
      <c r="H184" s="571"/>
      <c r="I184" s="68"/>
      <c r="J184" s="67"/>
      <c r="K184" s="41">
        <f t="shared" si="24"/>
        <v>0</v>
      </c>
      <c r="L184" s="66"/>
      <c r="M184" s="73"/>
      <c r="N184" s="71">
        <f t="shared" si="26"/>
        <v>0</v>
      </c>
      <c r="O184" s="836">
        <f>IF(I184='Категорія витрат'!$G$2,ROUND(N184*0.22,2),IF(I184='Категорія витрат'!$G$4,ROUND(N184*0.22,2),IF(I184='Категорія витрат'!$G$5,ROUND(N184*0.22,2),IF(I184='Категорія витрат'!$G$3,ROUND(N184*0.0841,2),0))))</f>
        <v>0</v>
      </c>
      <c r="P184" s="828">
        <f t="shared" si="27"/>
        <v>0</v>
      </c>
      <c r="Q184" s="75"/>
      <c r="R184" s="75"/>
      <c r="S184" s="75"/>
      <c r="T184" s="75"/>
      <c r="U184" s="75"/>
      <c r="V184" s="75"/>
      <c r="W184" s="75"/>
      <c r="X184" s="75"/>
      <c r="Y184" s="75"/>
      <c r="Z184" s="75"/>
      <c r="AA184" s="75"/>
      <c r="AB184" s="75"/>
      <c r="AC184" s="11">
        <f t="shared" si="28"/>
        <v>0</v>
      </c>
      <c r="AD184" s="11">
        <f t="shared" si="29"/>
        <v>0</v>
      </c>
      <c r="AE184" s="11">
        <f t="shared" si="30"/>
        <v>0</v>
      </c>
      <c r="AF184" s="11">
        <f t="shared" si="31"/>
        <v>0</v>
      </c>
      <c r="AG184" s="11">
        <f t="shared" si="32"/>
        <v>0</v>
      </c>
      <c r="AH184" s="11">
        <f t="shared" si="33"/>
        <v>0</v>
      </c>
      <c r="AI184" s="11">
        <f t="shared" si="34"/>
        <v>0</v>
      </c>
      <c r="AJ184" s="11">
        <f t="shared" si="35"/>
        <v>0</v>
      </c>
      <c r="AK184" s="223"/>
      <c r="AL184" s="223"/>
      <c r="AM184" s="35"/>
    </row>
    <row r="185" spans="1:39">
      <c r="A185" s="20">
        <v>181</v>
      </c>
      <c r="B185" s="20" t="str">
        <f t="shared" si="25"/>
        <v/>
      </c>
      <c r="C185" s="208"/>
      <c r="D185" s="67"/>
      <c r="E185" s="67"/>
      <c r="F185" s="67"/>
      <c r="G185" s="425" t="str">
        <f>IF(H185='Категорія витрат'!$B$2,'Категорія витрат'!$A$2,IF(H185='Категорія витрат'!$B$3,'Категорія витрат'!$A$3,IF(H185='Категорія витрат'!$B$4,'Категорія витрат'!$A$4,IF(H185='Категорія витрат'!$B$5,'Категорія витрат'!$A$5,IF(H185='Категорія витрат'!$B$6,'Категорія витрат'!$A$6,IF(H185='Категорія витрат'!$B$7,'Категорія витрат'!$A$7,IF(H185='Категорія витрат'!$B$8,'Категорія витрат'!$A$8,IF(H185='Категорія витрат'!$B$9,'Категорія витрат'!$A$9,IF(H185='Категорія витрат'!$B$10,'Категорія витрат'!$A$10,IF(H185='Категорія витрат'!$B$11,'Категорія витрат'!$A$11,IF(H185='Категорія витрат'!$B$12,'Категорія витрат'!$A$12,IF(H185='Категорія витрат'!$B$13,'Категорія витрат'!$A$13,IF(H185='Категорія витрат'!$B$14,'Категорія витрат'!$A$14,IF(H185='Категорія витрат'!$B$15,'Категорія витрат'!$A$15,IF(H185='Категорія витрат'!$B$16,'Категорія витрат'!$A$16,IF(H185='Категорія витрат'!$B$17,'Категорія витрат'!$A$17,IF(H185='Категорія витрат'!$B$18,'Категорія витрат'!$A$18,IF(H185='Категорія витрат'!$B$19,'Категорія витрат'!$A$19,IF(H185='Категорія витрат'!$B$20,'Категорія витрат'!$A$20,IF(H185='Категорія витрат'!$B$21,'Категорія витрат'!$A$21,IF(H185='Категорія витрат'!$B$22,'Категорія витрат'!$A$22,IF(H185='Категорія витрат'!$B$23,'Категорія витрат'!$A$23,IF(H185='Категорія витрат'!$B$24,'Категорія витрат'!$A$24,IF(H185='Категорія витрат'!$B$25,'Категорія витрат'!$A$25,IF(H185='Категорія витрат'!$B$26,'Категорія витрат'!$A$26,IF(H185='Категорія витрат'!$B$27,'Категорія витрат'!$A$27,IF(H185='Категорія витрат'!$B$28,'Категорія витрат'!$A$28,IF(H185='Категорія витрат'!$B$29,'Категорія витрат'!$A$29,IF(H185='Категорія витрат'!$B$30,'Категорія витрат'!$A$30,IF(H185='Категорія витрат'!$B$31,'Категорія витрат'!$A$31,""))))))))))))))))))))))))))))))</f>
        <v/>
      </c>
      <c r="H185" s="571"/>
      <c r="I185" s="68"/>
      <c r="J185" s="72"/>
      <c r="K185" s="41">
        <f t="shared" si="24"/>
        <v>0</v>
      </c>
      <c r="L185" s="72"/>
      <c r="M185" s="74"/>
      <c r="N185" s="71">
        <f t="shared" si="26"/>
        <v>0</v>
      </c>
      <c r="O185" s="836">
        <f>IF(I185='Категорія витрат'!$G$2,ROUND(N185*0.22,2),IF(I185='Категорія витрат'!$G$4,ROUND(N185*0.22,2),IF(I185='Категорія витрат'!$G$5,ROUND(N185*0.22,2),IF(I185='Категорія витрат'!$G$3,ROUND(N185*0.0841,2),0))))</f>
        <v>0</v>
      </c>
      <c r="P185" s="828">
        <f t="shared" si="27"/>
        <v>0</v>
      </c>
      <c r="Q185" s="75"/>
      <c r="R185" s="75"/>
      <c r="S185" s="75"/>
      <c r="T185" s="75"/>
      <c r="U185" s="75"/>
      <c r="V185" s="75"/>
      <c r="W185" s="75"/>
      <c r="X185" s="75"/>
      <c r="Y185" s="75"/>
      <c r="Z185" s="75"/>
      <c r="AA185" s="75"/>
      <c r="AB185" s="75"/>
      <c r="AC185" s="11">
        <f t="shared" si="28"/>
        <v>0</v>
      </c>
      <c r="AD185" s="11">
        <f t="shared" si="29"/>
        <v>0</v>
      </c>
      <c r="AE185" s="11">
        <f t="shared" si="30"/>
        <v>0</v>
      </c>
      <c r="AF185" s="11">
        <f t="shared" si="31"/>
        <v>0</v>
      </c>
      <c r="AG185" s="11">
        <f t="shared" si="32"/>
        <v>0</v>
      </c>
      <c r="AH185" s="11">
        <f t="shared" si="33"/>
        <v>0</v>
      </c>
      <c r="AI185" s="11">
        <f t="shared" si="34"/>
        <v>0</v>
      </c>
      <c r="AJ185" s="11">
        <f t="shared" si="35"/>
        <v>0</v>
      </c>
      <c r="AK185" s="223"/>
      <c r="AL185" s="223"/>
      <c r="AM185" s="35"/>
    </row>
    <row r="186" spans="1:39">
      <c r="A186" s="20">
        <v>182</v>
      </c>
      <c r="B186" s="20" t="str">
        <f t="shared" si="25"/>
        <v/>
      </c>
      <c r="C186" s="208"/>
      <c r="D186" s="67"/>
      <c r="E186" s="67"/>
      <c r="F186" s="67"/>
      <c r="G186" s="425" t="str">
        <f>IF(H186='Категорія витрат'!$B$2,'Категорія витрат'!$A$2,IF(H186='Категорія витрат'!$B$3,'Категорія витрат'!$A$3,IF(H186='Категорія витрат'!$B$4,'Категорія витрат'!$A$4,IF(H186='Категорія витрат'!$B$5,'Категорія витрат'!$A$5,IF(H186='Категорія витрат'!$B$6,'Категорія витрат'!$A$6,IF(H186='Категорія витрат'!$B$7,'Категорія витрат'!$A$7,IF(H186='Категорія витрат'!$B$8,'Категорія витрат'!$A$8,IF(H186='Категорія витрат'!$B$9,'Категорія витрат'!$A$9,IF(H186='Категорія витрат'!$B$10,'Категорія витрат'!$A$10,IF(H186='Категорія витрат'!$B$11,'Категорія витрат'!$A$11,IF(H186='Категорія витрат'!$B$12,'Категорія витрат'!$A$12,IF(H186='Категорія витрат'!$B$13,'Категорія витрат'!$A$13,IF(H186='Категорія витрат'!$B$14,'Категорія витрат'!$A$14,IF(H186='Категорія витрат'!$B$15,'Категорія витрат'!$A$15,IF(H186='Категорія витрат'!$B$16,'Категорія витрат'!$A$16,IF(H186='Категорія витрат'!$B$17,'Категорія витрат'!$A$17,IF(H186='Категорія витрат'!$B$18,'Категорія витрат'!$A$18,IF(H186='Категорія витрат'!$B$19,'Категорія витрат'!$A$19,IF(H186='Категорія витрат'!$B$20,'Категорія витрат'!$A$20,IF(H186='Категорія витрат'!$B$21,'Категорія витрат'!$A$21,IF(H186='Категорія витрат'!$B$22,'Категорія витрат'!$A$22,IF(H186='Категорія витрат'!$B$23,'Категорія витрат'!$A$23,IF(H186='Категорія витрат'!$B$24,'Категорія витрат'!$A$24,IF(H186='Категорія витрат'!$B$25,'Категорія витрат'!$A$25,IF(H186='Категорія витрат'!$B$26,'Категорія витрат'!$A$26,IF(H186='Категорія витрат'!$B$27,'Категорія витрат'!$A$27,IF(H186='Категорія витрат'!$B$28,'Категорія витрат'!$A$28,IF(H186='Категорія витрат'!$B$29,'Категорія витрат'!$A$29,IF(H186='Категорія витрат'!$B$30,'Категорія витрат'!$A$30,IF(H186='Категорія витрат'!$B$31,'Категорія витрат'!$A$31,""))))))))))))))))))))))))))))))</f>
        <v/>
      </c>
      <c r="H186" s="571"/>
      <c r="I186" s="68"/>
      <c r="J186" s="72"/>
      <c r="K186" s="41">
        <f t="shared" si="24"/>
        <v>0</v>
      </c>
      <c r="L186" s="72"/>
      <c r="M186" s="74"/>
      <c r="N186" s="71">
        <f t="shared" si="26"/>
        <v>0</v>
      </c>
      <c r="O186" s="836">
        <f>IF(I186='Категорія витрат'!$G$2,ROUND(N186*0.22,2),IF(I186='Категорія витрат'!$G$4,ROUND(N186*0.22,2),IF(I186='Категорія витрат'!$G$5,ROUND(N186*0.22,2),IF(I186='Категорія витрат'!$G$3,ROUND(N186*0.0841,2),0))))</f>
        <v>0</v>
      </c>
      <c r="P186" s="828">
        <f t="shared" si="27"/>
        <v>0</v>
      </c>
      <c r="Q186" s="75"/>
      <c r="R186" s="75"/>
      <c r="S186" s="75"/>
      <c r="T186" s="75"/>
      <c r="U186" s="75"/>
      <c r="V186" s="75"/>
      <c r="W186" s="75"/>
      <c r="X186" s="75"/>
      <c r="Y186" s="75"/>
      <c r="Z186" s="75"/>
      <c r="AA186" s="75"/>
      <c r="AB186" s="75"/>
      <c r="AC186" s="11">
        <f t="shared" si="28"/>
        <v>0</v>
      </c>
      <c r="AD186" s="11">
        <f t="shared" si="29"/>
        <v>0</v>
      </c>
      <c r="AE186" s="11">
        <f t="shared" si="30"/>
        <v>0</v>
      </c>
      <c r="AF186" s="11">
        <f t="shared" si="31"/>
        <v>0</v>
      </c>
      <c r="AG186" s="11">
        <f t="shared" si="32"/>
        <v>0</v>
      </c>
      <c r="AH186" s="11">
        <f t="shared" si="33"/>
        <v>0</v>
      </c>
      <c r="AI186" s="11">
        <f t="shared" si="34"/>
        <v>0</v>
      </c>
      <c r="AJ186" s="11">
        <f t="shared" si="35"/>
        <v>0</v>
      </c>
      <c r="AK186" s="223"/>
      <c r="AL186" s="223"/>
      <c r="AM186" s="35"/>
    </row>
    <row r="187" spans="1:39">
      <c r="A187" s="20">
        <v>183</v>
      </c>
      <c r="B187" s="20" t="str">
        <f t="shared" si="25"/>
        <v/>
      </c>
      <c r="C187" s="208"/>
      <c r="D187" s="67"/>
      <c r="E187" s="67"/>
      <c r="F187" s="67"/>
      <c r="G187" s="425" t="str">
        <f>IF(H187='Категорія витрат'!$B$2,'Категорія витрат'!$A$2,IF(H187='Категорія витрат'!$B$3,'Категорія витрат'!$A$3,IF(H187='Категорія витрат'!$B$4,'Категорія витрат'!$A$4,IF(H187='Категорія витрат'!$B$5,'Категорія витрат'!$A$5,IF(H187='Категорія витрат'!$B$6,'Категорія витрат'!$A$6,IF(H187='Категорія витрат'!$B$7,'Категорія витрат'!$A$7,IF(H187='Категорія витрат'!$B$8,'Категорія витрат'!$A$8,IF(H187='Категорія витрат'!$B$9,'Категорія витрат'!$A$9,IF(H187='Категорія витрат'!$B$10,'Категорія витрат'!$A$10,IF(H187='Категорія витрат'!$B$11,'Категорія витрат'!$A$11,IF(H187='Категорія витрат'!$B$12,'Категорія витрат'!$A$12,IF(H187='Категорія витрат'!$B$13,'Категорія витрат'!$A$13,IF(H187='Категорія витрат'!$B$14,'Категорія витрат'!$A$14,IF(H187='Категорія витрат'!$B$15,'Категорія витрат'!$A$15,IF(H187='Категорія витрат'!$B$16,'Категорія витрат'!$A$16,IF(H187='Категорія витрат'!$B$17,'Категорія витрат'!$A$17,IF(H187='Категорія витрат'!$B$18,'Категорія витрат'!$A$18,IF(H187='Категорія витрат'!$B$19,'Категорія витрат'!$A$19,IF(H187='Категорія витрат'!$B$20,'Категорія витрат'!$A$20,IF(H187='Категорія витрат'!$B$21,'Категорія витрат'!$A$21,IF(H187='Категорія витрат'!$B$22,'Категорія витрат'!$A$22,IF(H187='Категорія витрат'!$B$23,'Категорія витрат'!$A$23,IF(H187='Категорія витрат'!$B$24,'Категорія витрат'!$A$24,IF(H187='Категорія витрат'!$B$25,'Категорія витрат'!$A$25,IF(H187='Категорія витрат'!$B$26,'Категорія витрат'!$A$26,IF(H187='Категорія витрат'!$B$27,'Категорія витрат'!$A$27,IF(H187='Категорія витрат'!$B$28,'Категорія витрат'!$A$28,IF(H187='Категорія витрат'!$B$29,'Категорія витрат'!$A$29,IF(H187='Категорія витрат'!$B$30,'Категорія витрат'!$A$30,IF(H187='Категорія витрат'!$B$31,'Категорія витрат'!$A$31,""))))))))))))))))))))))))))))))</f>
        <v/>
      </c>
      <c r="H187" s="571"/>
      <c r="I187" s="68"/>
      <c r="J187" s="72"/>
      <c r="K187" s="41">
        <f t="shared" si="24"/>
        <v>0</v>
      </c>
      <c r="L187" s="72"/>
      <c r="M187" s="74"/>
      <c r="N187" s="71">
        <f t="shared" si="26"/>
        <v>0</v>
      </c>
      <c r="O187" s="836">
        <f>IF(I187='Категорія витрат'!$G$2,ROUND(N187*0.22,2),IF(I187='Категорія витрат'!$G$4,ROUND(N187*0.22,2),IF(I187='Категорія витрат'!$G$5,ROUND(N187*0.22,2),IF(I187='Категорія витрат'!$G$3,ROUND(N187*0.0841,2),0))))</f>
        <v>0</v>
      </c>
      <c r="P187" s="828">
        <f t="shared" si="27"/>
        <v>0</v>
      </c>
      <c r="Q187" s="75"/>
      <c r="R187" s="75"/>
      <c r="S187" s="75"/>
      <c r="T187" s="75"/>
      <c r="U187" s="75"/>
      <c r="V187" s="75"/>
      <c r="W187" s="75"/>
      <c r="X187" s="75"/>
      <c r="Y187" s="75"/>
      <c r="Z187" s="75"/>
      <c r="AA187" s="75"/>
      <c r="AB187" s="75"/>
      <c r="AC187" s="11">
        <f t="shared" si="28"/>
        <v>0</v>
      </c>
      <c r="AD187" s="11">
        <f t="shared" si="29"/>
        <v>0</v>
      </c>
      <c r="AE187" s="11">
        <f t="shared" si="30"/>
        <v>0</v>
      </c>
      <c r="AF187" s="11">
        <f t="shared" si="31"/>
        <v>0</v>
      </c>
      <c r="AG187" s="11">
        <f t="shared" si="32"/>
        <v>0</v>
      </c>
      <c r="AH187" s="11">
        <f t="shared" si="33"/>
        <v>0</v>
      </c>
      <c r="AI187" s="11">
        <f t="shared" si="34"/>
        <v>0</v>
      </c>
      <c r="AJ187" s="11">
        <f t="shared" si="35"/>
        <v>0</v>
      </c>
      <c r="AK187" s="223"/>
      <c r="AL187" s="223"/>
      <c r="AM187" s="35"/>
    </row>
    <row r="188" spans="1:39">
      <c r="A188" s="20">
        <v>184</v>
      </c>
      <c r="B188" s="20" t="str">
        <f t="shared" si="25"/>
        <v/>
      </c>
      <c r="C188" s="208"/>
      <c r="D188" s="67"/>
      <c r="E188" s="67"/>
      <c r="F188" s="67"/>
      <c r="G188" s="425" t="str">
        <f>IF(H188='Категорія витрат'!$B$2,'Категорія витрат'!$A$2,IF(H188='Категорія витрат'!$B$3,'Категорія витрат'!$A$3,IF(H188='Категорія витрат'!$B$4,'Категорія витрат'!$A$4,IF(H188='Категорія витрат'!$B$5,'Категорія витрат'!$A$5,IF(H188='Категорія витрат'!$B$6,'Категорія витрат'!$A$6,IF(H188='Категорія витрат'!$B$7,'Категорія витрат'!$A$7,IF(H188='Категорія витрат'!$B$8,'Категорія витрат'!$A$8,IF(H188='Категорія витрат'!$B$9,'Категорія витрат'!$A$9,IF(H188='Категорія витрат'!$B$10,'Категорія витрат'!$A$10,IF(H188='Категорія витрат'!$B$11,'Категорія витрат'!$A$11,IF(H188='Категорія витрат'!$B$12,'Категорія витрат'!$A$12,IF(H188='Категорія витрат'!$B$13,'Категорія витрат'!$A$13,IF(H188='Категорія витрат'!$B$14,'Категорія витрат'!$A$14,IF(H188='Категорія витрат'!$B$15,'Категорія витрат'!$A$15,IF(H188='Категорія витрат'!$B$16,'Категорія витрат'!$A$16,IF(H188='Категорія витрат'!$B$17,'Категорія витрат'!$A$17,IF(H188='Категорія витрат'!$B$18,'Категорія витрат'!$A$18,IF(H188='Категорія витрат'!$B$19,'Категорія витрат'!$A$19,IF(H188='Категорія витрат'!$B$20,'Категорія витрат'!$A$20,IF(H188='Категорія витрат'!$B$21,'Категорія витрат'!$A$21,IF(H188='Категорія витрат'!$B$22,'Категорія витрат'!$A$22,IF(H188='Категорія витрат'!$B$23,'Категорія витрат'!$A$23,IF(H188='Категорія витрат'!$B$24,'Категорія витрат'!$A$24,IF(H188='Категорія витрат'!$B$25,'Категорія витрат'!$A$25,IF(H188='Категорія витрат'!$B$26,'Категорія витрат'!$A$26,IF(H188='Категорія витрат'!$B$27,'Категорія витрат'!$A$27,IF(H188='Категорія витрат'!$B$28,'Категорія витрат'!$A$28,IF(H188='Категорія витрат'!$B$29,'Категорія витрат'!$A$29,IF(H188='Категорія витрат'!$B$30,'Категорія витрат'!$A$30,IF(H188='Категорія витрат'!$B$31,'Категорія витрат'!$A$31,""))))))))))))))))))))))))))))))</f>
        <v/>
      </c>
      <c r="H188" s="571"/>
      <c r="I188" s="68"/>
      <c r="J188" s="67"/>
      <c r="K188" s="41">
        <f t="shared" si="24"/>
        <v>0</v>
      </c>
      <c r="L188" s="67"/>
      <c r="M188" s="73"/>
      <c r="N188" s="71">
        <f t="shared" si="26"/>
        <v>0</v>
      </c>
      <c r="O188" s="836">
        <f>IF(I188='Категорія витрат'!$G$2,ROUND(N188*0.22,2),IF(I188='Категорія витрат'!$G$4,ROUND(N188*0.22,2),IF(I188='Категорія витрат'!$G$5,ROUND(N188*0.22,2),IF(I188='Категорія витрат'!$G$3,ROUND(N188*0.0841,2),0))))</f>
        <v>0</v>
      </c>
      <c r="P188" s="828">
        <f t="shared" si="27"/>
        <v>0</v>
      </c>
      <c r="Q188" s="75"/>
      <c r="R188" s="75"/>
      <c r="S188" s="75"/>
      <c r="T188" s="75"/>
      <c r="U188" s="75"/>
      <c r="V188" s="75"/>
      <c r="W188" s="75"/>
      <c r="X188" s="75"/>
      <c r="Y188" s="75"/>
      <c r="Z188" s="75"/>
      <c r="AA188" s="75"/>
      <c r="AB188" s="75"/>
      <c r="AC188" s="11">
        <f t="shared" si="28"/>
        <v>0</v>
      </c>
      <c r="AD188" s="11">
        <f t="shared" si="29"/>
        <v>0</v>
      </c>
      <c r="AE188" s="11">
        <f t="shared" si="30"/>
        <v>0</v>
      </c>
      <c r="AF188" s="11">
        <f t="shared" si="31"/>
        <v>0</v>
      </c>
      <c r="AG188" s="11">
        <f t="shared" si="32"/>
        <v>0</v>
      </c>
      <c r="AH188" s="11">
        <f t="shared" si="33"/>
        <v>0</v>
      </c>
      <c r="AI188" s="11">
        <f t="shared" si="34"/>
        <v>0</v>
      </c>
      <c r="AJ188" s="11">
        <f t="shared" si="35"/>
        <v>0</v>
      </c>
      <c r="AK188" s="223"/>
      <c r="AL188" s="223"/>
      <c r="AM188" s="35"/>
    </row>
    <row r="189" spans="1:39">
      <c r="A189" s="20">
        <v>185</v>
      </c>
      <c r="B189" s="20" t="str">
        <f t="shared" si="25"/>
        <v/>
      </c>
      <c r="C189" s="208"/>
      <c r="D189" s="67"/>
      <c r="E189" s="67"/>
      <c r="F189" s="67"/>
      <c r="G189" s="425" t="str">
        <f>IF(H189='Категорія витрат'!$B$2,'Категорія витрат'!$A$2,IF(H189='Категорія витрат'!$B$3,'Категорія витрат'!$A$3,IF(H189='Категорія витрат'!$B$4,'Категорія витрат'!$A$4,IF(H189='Категорія витрат'!$B$5,'Категорія витрат'!$A$5,IF(H189='Категорія витрат'!$B$6,'Категорія витрат'!$A$6,IF(H189='Категорія витрат'!$B$7,'Категорія витрат'!$A$7,IF(H189='Категорія витрат'!$B$8,'Категорія витрат'!$A$8,IF(H189='Категорія витрат'!$B$9,'Категорія витрат'!$A$9,IF(H189='Категорія витрат'!$B$10,'Категорія витрат'!$A$10,IF(H189='Категорія витрат'!$B$11,'Категорія витрат'!$A$11,IF(H189='Категорія витрат'!$B$12,'Категорія витрат'!$A$12,IF(H189='Категорія витрат'!$B$13,'Категорія витрат'!$A$13,IF(H189='Категорія витрат'!$B$14,'Категорія витрат'!$A$14,IF(H189='Категорія витрат'!$B$15,'Категорія витрат'!$A$15,IF(H189='Категорія витрат'!$B$16,'Категорія витрат'!$A$16,IF(H189='Категорія витрат'!$B$17,'Категорія витрат'!$A$17,IF(H189='Категорія витрат'!$B$18,'Категорія витрат'!$A$18,IF(H189='Категорія витрат'!$B$19,'Категорія витрат'!$A$19,IF(H189='Категорія витрат'!$B$20,'Категорія витрат'!$A$20,IF(H189='Категорія витрат'!$B$21,'Категорія витрат'!$A$21,IF(H189='Категорія витрат'!$B$22,'Категорія витрат'!$A$22,IF(H189='Категорія витрат'!$B$23,'Категорія витрат'!$A$23,IF(H189='Категорія витрат'!$B$24,'Категорія витрат'!$A$24,IF(H189='Категорія витрат'!$B$25,'Категорія витрат'!$A$25,IF(H189='Категорія витрат'!$B$26,'Категорія витрат'!$A$26,IF(H189='Категорія витрат'!$B$27,'Категорія витрат'!$A$27,IF(H189='Категорія витрат'!$B$28,'Категорія витрат'!$A$28,IF(H189='Категорія витрат'!$B$29,'Категорія витрат'!$A$29,IF(H189='Категорія витрат'!$B$30,'Категорія витрат'!$A$30,IF(H189='Категорія витрат'!$B$31,'Категорія витрат'!$A$31,""))))))))))))))))))))))))))))))</f>
        <v/>
      </c>
      <c r="H189" s="571"/>
      <c r="I189" s="68"/>
      <c r="J189" s="67"/>
      <c r="K189" s="41">
        <f t="shared" si="24"/>
        <v>0</v>
      </c>
      <c r="L189" s="67"/>
      <c r="M189" s="73"/>
      <c r="N189" s="71">
        <f t="shared" si="26"/>
        <v>0</v>
      </c>
      <c r="O189" s="836">
        <f>IF(I189='Категорія витрат'!$G$2,ROUND(N189*0.22,2),IF(I189='Категорія витрат'!$G$4,ROUND(N189*0.22,2),IF(I189='Категорія витрат'!$G$5,ROUND(N189*0.22,2),IF(I189='Категорія витрат'!$G$3,ROUND(N189*0.0841,2),0))))</f>
        <v>0</v>
      </c>
      <c r="P189" s="828">
        <f t="shared" si="27"/>
        <v>0</v>
      </c>
      <c r="Q189" s="75"/>
      <c r="R189" s="75"/>
      <c r="S189" s="75"/>
      <c r="T189" s="75"/>
      <c r="U189" s="75"/>
      <c r="V189" s="75"/>
      <c r="W189" s="75"/>
      <c r="X189" s="75"/>
      <c r="Y189" s="75"/>
      <c r="Z189" s="75"/>
      <c r="AA189" s="75"/>
      <c r="AB189" s="75"/>
      <c r="AC189" s="11">
        <f t="shared" si="28"/>
        <v>0</v>
      </c>
      <c r="AD189" s="11">
        <f t="shared" si="29"/>
        <v>0</v>
      </c>
      <c r="AE189" s="11">
        <f t="shared" si="30"/>
        <v>0</v>
      </c>
      <c r="AF189" s="11">
        <f t="shared" si="31"/>
        <v>0</v>
      </c>
      <c r="AG189" s="11">
        <f t="shared" si="32"/>
        <v>0</v>
      </c>
      <c r="AH189" s="11">
        <f t="shared" si="33"/>
        <v>0</v>
      </c>
      <c r="AI189" s="11">
        <f t="shared" si="34"/>
        <v>0</v>
      </c>
      <c r="AJ189" s="11">
        <f t="shared" si="35"/>
        <v>0</v>
      </c>
      <c r="AK189" s="223"/>
      <c r="AL189" s="223"/>
      <c r="AM189" s="35"/>
    </row>
    <row r="190" spans="1:39">
      <c r="A190" s="20">
        <v>186</v>
      </c>
      <c r="B190" s="20" t="str">
        <f t="shared" si="25"/>
        <v/>
      </c>
      <c r="C190" s="208"/>
      <c r="D190" s="67"/>
      <c r="E190" s="67"/>
      <c r="F190" s="67"/>
      <c r="G190" s="425" t="str">
        <f>IF(H190='Категорія витрат'!$B$2,'Категорія витрат'!$A$2,IF(H190='Категорія витрат'!$B$3,'Категорія витрат'!$A$3,IF(H190='Категорія витрат'!$B$4,'Категорія витрат'!$A$4,IF(H190='Категорія витрат'!$B$5,'Категорія витрат'!$A$5,IF(H190='Категорія витрат'!$B$6,'Категорія витрат'!$A$6,IF(H190='Категорія витрат'!$B$7,'Категорія витрат'!$A$7,IF(H190='Категорія витрат'!$B$8,'Категорія витрат'!$A$8,IF(H190='Категорія витрат'!$B$9,'Категорія витрат'!$A$9,IF(H190='Категорія витрат'!$B$10,'Категорія витрат'!$A$10,IF(H190='Категорія витрат'!$B$11,'Категорія витрат'!$A$11,IF(H190='Категорія витрат'!$B$12,'Категорія витрат'!$A$12,IF(H190='Категорія витрат'!$B$13,'Категорія витрат'!$A$13,IF(H190='Категорія витрат'!$B$14,'Категорія витрат'!$A$14,IF(H190='Категорія витрат'!$B$15,'Категорія витрат'!$A$15,IF(H190='Категорія витрат'!$B$16,'Категорія витрат'!$A$16,IF(H190='Категорія витрат'!$B$17,'Категорія витрат'!$A$17,IF(H190='Категорія витрат'!$B$18,'Категорія витрат'!$A$18,IF(H190='Категорія витрат'!$B$19,'Категорія витрат'!$A$19,IF(H190='Категорія витрат'!$B$20,'Категорія витрат'!$A$20,IF(H190='Категорія витрат'!$B$21,'Категорія витрат'!$A$21,IF(H190='Категорія витрат'!$B$22,'Категорія витрат'!$A$22,IF(H190='Категорія витрат'!$B$23,'Категорія витрат'!$A$23,IF(H190='Категорія витрат'!$B$24,'Категорія витрат'!$A$24,IF(H190='Категорія витрат'!$B$25,'Категорія витрат'!$A$25,IF(H190='Категорія витрат'!$B$26,'Категорія витрат'!$A$26,IF(H190='Категорія витрат'!$B$27,'Категорія витрат'!$A$27,IF(H190='Категорія витрат'!$B$28,'Категорія витрат'!$A$28,IF(H190='Категорія витрат'!$B$29,'Категорія витрат'!$A$29,IF(H190='Категорія витрат'!$B$30,'Категорія витрат'!$A$30,IF(H190='Категорія витрат'!$B$31,'Категорія витрат'!$A$31,""))))))))))))))))))))))))))))))</f>
        <v/>
      </c>
      <c r="H190" s="571"/>
      <c r="I190" s="68"/>
      <c r="J190" s="67"/>
      <c r="K190" s="41">
        <f t="shared" si="24"/>
        <v>0</v>
      </c>
      <c r="L190" s="67"/>
      <c r="M190" s="73"/>
      <c r="N190" s="71">
        <f t="shared" si="26"/>
        <v>0</v>
      </c>
      <c r="O190" s="836">
        <f>IF(I190='Категорія витрат'!$G$2,ROUND(N190*0.22,2),IF(I190='Категорія витрат'!$G$4,ROUND(N190*0.22,2),IF(I190='Категорія витрат'!$G$5,ROUND(N190*0.22,2),IF(I190='Категорія витрат'!$G$3,ROUND(N190*0.0841,2),0))))</f>
        <v>0</v>
      </c>
      <c r="P190" s="828">
        <f t="shared" si="27"/>
        <v>0</v>
      </c>
      <c r="Q190" s="75"/>
      <c r="R190" s="75"/>
      <c r="S190" s="75"/>
      <c r="T190" s="75"/>
      <c r="U190" s="75"/>
      <c r="V190" s="75"/>
      <c r="W190" s="75"/>
      <c r="X190" s="75"/>
      <c r="Y190" s="75"/>
      <c r="Z190" s="75"/>
      <c r="AA190" s="75"/>
      <c r="AB190" s="75"/>
      <c r="AC190" s="11">
        <f t="shared" si="28"/>
        <v>0</v>
      </c>
      <c r="AD190" s="11">
        <f t="shared" si="29"/>
        <v>0</v>
      </c>
      <c r="AE190" s="11">
        <f t="shared" si="30"/>
        <v>0</v>
      </c>
      <c r="AF190" s="11">
        <f t="shared" si="31"/>
        <v>0</v>
      </c>
      <c r="AG190" s="11">
        <f t="shared" si="32"/>
        <v>0</v>
      </c>
      <c r="AH190" s="11">
        <f t="shared" si="33"/>
        <v>0</v>
      </c>
      <c r="AI190" s="11">
        <f t="shared" si="34"/>
        <v>0</v>
      </c>
      <c r="AJ190" s="11">
        <f t="shared" si="35"/>
        <v>0</v>
      </c>
      <c r="AK190" s="223"/>
      <c r="AL190" s="223"/>
      <c r="AM190" s="35"/>
    </row>
    <row r="191" spans="1:39">
      <c r="A191" s="20">
        <v>187</v>
      </c>
      <c r="B191" s="20" t="str">
        <f t="shared" si="25"/>
        <v/>
      </c>
      <c r="C191" s="208"/>
      <c r="D191" s="67"/>
      <c r="E191" s="67"/>
      <c r="F191" s="67"/>
      <c r="G191" s="425" t="str">
        <f>IF(H191='Категорія витрат'!$B$2,'Категорія витрат'!$A$2,IF(H191='Категорія витрат'!$B$3,'Категорія витрат'!$A$3,IF(H191='Категорія витрат'!$B$4,'Категорія витрат'!$A$4,IF(H191='Категорія витрат'!$B$5,'Категорія витрат'!$A$5,IF(H191='Категорія витрат'!$B$6,'Категорія витрат'!$A$6,IF(H191='Категорія витрат'!$B$7,'Категорія витрат'!$A$7,IF(H191='Категорія витрат'!$B$8,'Категорія витрат'!$A$8,IF(H191='Категорія витрат'!$B$9,'Категорія витрат'!$A$9,IF(H191='Категорія витрат'!$B$10,'Категорія витрат'!$A$10,IF(H191='Категорія витрат'!$B$11,'Категорія витрат'!$A$11,IF(H191='Категорія витрат'!$B$12,'Категорія витрат'!$A$12,IF(H191='Категорія витрат'!$B$13,'Категорія витрат'!$A$13,IF(H191='Категорія витрат'!$B$14,'Категорія витрат'!$A$14,IF(H191='Категорія витрат'!$B$15,'Категорія витрат'!$A$15,IF(H191='Категорія витрат'!$B$16,'Категорія витрат'!$A$16,IF(H191='Категорія витрат'!$B$17,'Категорія витрат'!$A$17,IF(H191='Категорія витрат'!$B$18,'Категорія витрат'!$A$18,IF(H191='Категорія витрат'!$B$19,'Категорія витрат'!$A$19,IF(H191='Категорія витрат'!$B$20,'Категорія витрат'!$A$20,IF(H191='Категорія витрат'!$B$21,'Категорія витрат'!$A$21,IF(H191='Категорія витрат'!$B$22,'Категорія витрат'!$A$22,IF(H191='Категорія витрат'!$B$23,'Категорія витрат'!$A$23,IF(H191='Категорія витрат'!$B$24,'Категорія витрат'!$A$24,IF(H191='Категорія витрат'!$B$25,'Категорія витрат'!$A$25,IF(H191='Категорія витрат'!$B$26,'Категорія витрат'!$A$26,IF(H191='Категорія витрат'!$B$27,'Категорія витрат'!$A$27,IF(H191='Категорія витрат'!$B$28,'Категорія витрат'!$A$28,IF(H191='Категорія витрат'!$B$29,'Категорія витрат'!$A$29,IF(H191='Категорія витрат'!$B$30,'Категорія витрат'!$A$30,IF(H191='Категорія витрат'!$B$31,'Категорія витрат'!$A$31,""))))))))))))))))))))))))))))))</f>
        <v/>
      </c>
      <c r="H191" s="571"/>
      <c r="I191" s="68"/>
      <c r="J191" s="67"/>
      <c r="K191" s="41">
        <f t="shared" si="24"/>
        <v>0</v>
      </c>
      <c r="L191" s="67"/>
      <c r="M191" s="73"/>
      <c r="N191" s="71">
        <f t="shared" si="26"/>
        <v>0</v>
      </c>
      <c r="O191" s="836">
        <f>IF(I191='Категорія витрат'!$G$2,ROUND(N191*0.22,2),IF(I191='Категорія витрат'!$G$4,ROUND(N191*0.22,2),IF(I191='Категорія витрат'!$G$5,ROUND(N191*0.22,2),IF(I191='Категорія витрат'!$G$3,ROUND(N191*0.0841,2),0))))</f>
        <v>0</v>
      </c>
      <c r="P191" s="828">
        <f t="shared" si="27"/>
        <v>0</v>
      </c>
      <c r="Q191" s="75"/>
      <c r="R191" s="75"/>
      <c r="S191" s="75"/>
      <c r="T191" s="75"/>
      <c r="U191" s="75"/>
      <c r="V191" s="75"/>
      <c r="W191" s="75"/>
      <c r="X191" s="75"/>
      <c r="Y191" s="75"/>
      <c r="Z191" s="75"/>
      <c r="AA191" s="75"/>
      <c r="AB191" s="75"/>
      <c r="AC191" s="11">
        <f t="shared" si="28"/>
        <v>0</v>
      </c>
      <c r="AD191" s="11">
        <f t="shared" si="29"/>
        <v>0</v>
      </c>
      <c r="AE191" s="11">
        <f t="shared" si="30"/>
        <v>0</v>
      </c>
      <c r="AF191" s="11">
        <f t="shared" si="31"/>
        <v>0</v>
      </c>
      <c r="AG191" s="11">
        <f t="shared" si="32"/>
        <v>0</v>
      </c>
      <c r="AH191" s="11">
        <f t="shared" si="33"/>
        <v>0</v>
      </c>
      <c r="AI191" s="11">
        <f t="shared" si="34"/>
        <v>0</v>
      </c>
      <c r="AJ191" s="11">
        <f t="shared" si="35"/>
        <v>0</v>
      </c>
      <c r="AK191" s="223"/>
      <c r="AL191" s="223"/>
      <c r="AM191" s="35"/>
    </row>
    <row r="192" spans="1:39">
      <c r="A192" s="20">
        <v>188</v>
      </c>
      <c r="B192" s="20" t="str">
        <f t="shared" si="25"/>
        <v/>
      </c>
      <c r="C192" s="208"/>
      <c r="D192" s="67"/>
      <c r="E192" s="67"/>
      <c r="F192" s="67"/>
      <c r="G192" s="425" t="str">
        <f>IF(H192='Категорія витрат'!$B$2,'Категорія витрат'!$A$2,IF(H192='Категорія витрат'!$B$3,'Категорія витрат'!$A$3,IF(H192='Категорія витрат'!$B$4,'Категорія витрат'!$A$4,IF(H192='Категорія витрат'!$B$5,'Категорія витрат'!$A$5,IF(H192='Категорія витрат'!$B$6,'Категорія витрат'!$A$6,IF(H192='Категорія витрат'!$B$7,'Категорія витрат'!$A$7,IF(H192='Категорія витрат'!$B$8,'Категорія витрат'!$A$8,IF(H192='Категорія витрат'!$B$9,'Категорія витрат'!$A$9,IF(H192='Категорія витрат'!$B$10,'Категорія витрат'!$A$10,IF(H192='Категорія витрат'!$B$11,'Категорія витрат'!$A$11,IF(H192='Категорія витрат'!$B$12,'Категорія витрат'!$A$12,IF(H192='Категорія витрат'!$B$13,'Категорія витрат'!$A$13,IF(H192='Категорія витрат'!$B$14,'Категорія витрат'!$A$14,IF(H192='Категорія витрат'!$B$15,'Категорія витрат'!$A$15,IF(H192='Категорія витрат'!$B$16,'Категорія витрат'!$A$16,IF(H192='Категорія витрат'!$B$17,'Категорія витрат'!$A$17,IF(H192='Категорія витрат'!$B$18,'Категорія витрат'!$A$18,IF(H192='Категорія витрат'!$B$19,'Категорія витрат'!$A$19,IF(H192='Категорія витрат'!$B$20,'Категорія витрат'!$A$20,IF(H192='Категорія витрат'!$B$21,'Категорія витрат'!$A$21,IF(H192='Категорія витрат'!$B$22,'Категорія витрат'!$A$22,IF(H192='Категорія витрат'!$B$23,'Категорія витрат'!$A$23,IF(H192='Категорія витрат'!$B$24,'Категорія витрат'!$A$24,IF(H192='Категорія витрат'!$B$25,'Категорія витрат'!$A$25,IF(H192='Категорія витрат'!$B$26,'Категорія витрат'!$A$26,IF(H192='Категорія витрат'!$B$27,'Категорія витрат'!$A$27,IF(H192='Категорія витрат'!$B$28,'Категорія витрат'!$A$28,IF(H192='Категорія витрат'!$B$29,'Категорія витрат'!$A$29,IF(H192='Категорія витрат'!$B$30,'Категорія витрат'!$A$30,IF(H192='Категорія витрат'!$B$31,'Категорія витрат'!$A$31,""))))))))))))))))))))))))))))))</f>
        <v/>
      </c>
      <c r="H192" s="571"/>
      <c r="I192" s="68"/>
      <c r="J192" s="67"/>
      <c r="K192" s="41">
        <f t="shared" si="24"/>
        <v>0</v>
      </c>
      <c r="L192" s="67"/>
      <c r="M192" s="73"/>
      <c r="N192" s="71">
        <f t="shared" si="26"/>
        <v>0</v>
      </c>
      <c r="O192" s="836">
        <f>IF(I192='Категорія витрат'!$G$2,ROUND(N192*0.22,2),IF(I192='Категорія витрат'!$G$4,ROUND(N192*0.22,2),IF(I192='Категорія витрат'!$G$5,ROUND(N192*0.22,2),IF(I192='Категорія витрат'!$G$3,ROUND(N192*0.0841,2),0))))</f>
        <v>0</v>
      </c>
      <c r="P192" s="828">
        <f t="shared" si="27"/>
        <v>0</v>
      </c>
      <c r="Q192" s="75"/>
      <c r="R192" s="75"/>
      <c r="S192" s="75"/>
      <c r="T192" s="75"/>
      <c r="U192" s="75"/>
      <c r="V192" s="75"/>
      <c r="W192" s="75"/>
      <c r="X192" s="75"/>
      <c r="Y192" s="75"/>
      <c r="Z192" s="75"/>
      <c r="AA192" s="75"/>
      <c r="AB192" s="75"/>
      <c r="AC192" s="11">
        <f t="shared" si="28"/>
        <v>0</v>
      </c>
      <c r="AD192" s="11">
        <f t="shared" si="29"/>
        <v>0</v>
      </c>
      <c r="AE192" s="11">
        <f t="shared" si="30"/>
        <v>0</v>
      </c>
      <c r="AF192" s="11">
        <f t="shared" si="31"/>
        <v>0</v>
      </c>
      <c r="AG192" s="11">
        <f t="shared" si="32"/>
        <v>0</v>
      </c>
      <c r="AH192" s="11">
        <f t="shared" si="33"/>
        <v>0</v>
      </c>
      <c r="AI192" s="11">
        <f t="shared" si="34"/>
        <v>0</v>
      </c>
      <c r="AJ192" s="11">
        <f t="shared" si="35"/>
        <v>0</v>
      </c>
      <c r="AK192" s="223"/>
      <c r="AL192" s="223"/>
      <c r="AM192" s="35"/>
    </row>
    <row r="193" spans="1:39">
      <c r="A193" s="20">
        <v>189</v>
      </c>
      <c r="B193" s="20" t="str">
        <f t="shared" si="25"/>
        <v/>
      </c>
      <c r="C193" s="208"/>
      <c r="D193" s="67"/>
      <c r="E193" s="67"/>
      <c r="F193" s="67"/>
      <c r="G193" s="425" t="str">
        <f>IF(H193='Категорія витрат'!$B$2,'Категорія витрат'!$A$2,IF(H193='Категорія витрат'!$B$3,'Категорія витрат'!$A$3,IF(H193='Категорія витрат'!$B$4,'Категорія витрат'!$A$4,IF(H193='Категорія витрат'!$B$5,'Категорія витрат'!$A$5,IF(H193='Категорія витрат'!$B$6,'Категорія витрат'!$A$6,IF(H193='Категорія витрат'!$B$7,'Категорія витрат'!$A$7,IF(H193='Категорія витрат'!$B$8,'Категорія витрат'!$A$8,IF(H193='Категорія витрат'!$B$9,'Категорія витрат'!$A$9,IF(H193='Категорія витрат'!$B$10,'Категорія витрат'!$A$10,IF(H193='Категорія витрат'!$B$11,'Категорія витрат'!$A$11,IF(H193='Категорія витрат'!$B$12,'Категорія витрат'!$A$12,IF(H193='Категорія витрат'!$B$13,'Категорія витрат'!$A$13,IF(H193='Категорія витрат'!$B$14,'Категорія витрат'!$A$14,IF(H193='Категорія витрат'!$B$15,'Категорія витрат'!$A$15,IF(H193='Категорія витрат'!$B$16,'Категорія витрат'!$A$16,IF(H193='Категорія витрат'!$B$17,'Категорія витрат'!$A$17,IF(H193='Категорія витрат'!$B$18,'Категорія витрат'!$A$18,IF(H193='Категорія витрат'!$B$19,'Категорія витрат'!$A$19,IF(H193='Категорія витрат'!$B$20,'Категорія витрат'!$A$20,IF(H193='Категорія витрат'!$B$21,'Категорія витрат'!$A$21,IF(H193='Категорія витрат'!$B$22,'Категорія витрат'!$A$22,IF(H193='Категорія витрат'!$B$23,'Категорія витрат'!$A$23,IF(H193='Категорія витрат'!$B$24,'Категорія витрат'!$A$24,IF(H193='Категорія витрат'!$B$25,'Категорія витрат'!$A$25,IF(H193='Категорія витрат'!$B$26,'Категорія витрат'!$A$26,IF(H193='Категорія витрат'!$B$27,'Категорія витрат'!$A$27,IF(H193='Категорія витрат'!$B$28,'Категорія витрат'!$A$28,IF(H193='Категорія витрат'!$B$29,'Категорія витрат'!$A$29,IF(H193='Категорія витрат'!$B$30,'Категорія витрат'!$A$30,IF(H193='Категорія витрат'!$B$31,'Категорія витрат'!$A$31,""))))))))))))))))))))))))))))))</f>
        <v/>
      </c>
      <c r="H193" s="571"/>
      <c r="I193" s="68"/>
      <c r="J193" s="67"/>
      <c r="K193" s="41">
        <f t="shared" si="24"/>
        <v>0</v>
      </c>
      <c r="L193" s="67"/>
      <c r="M193" s="73"/>
      <c r="N193" s="71">
        <f t="shared" si="26"/>
        <v>0</v>
      </c>
      <c r="O193" s="836">
        <f>IF(I193='Категорія витрат'!$G$2,ROUND(N193*0.22,2),IF(I193='Категорія витрат'!$G$4,ROUND(N193*0.22,2),IF(I193='Категорія витрат'!$G$5,ROUND(N193*0.22,2),IF(I193='Категорія витрат'!$G$3,ROUND(N193*0.0841,2),0))))</f>
        <v>0</v>
      </c>
      <c r="P193" s="828">
        <f t="shared" si="27"/>
        <v>0</v>
      </c>
      <c r="Q193" s="75"/>
      <c r="R193" s="75"/>
      <c r="S193" s="75"/>
      <c r="T193" s="75"/>
      <c r="U193" s="75"/>
      <c r="V193" s="75"/>
      <c r="W193" s="75"/>
      <c r="X193" s="75"/>
      <c r="Y193" s="75"/>
      <c r="Z193" s="75"/>
      <c r="AA193" s="75"/>
      <c r="AB193" s="75"/>
      <c r="AC193" s="11">
        <f t="shared" si="28"/>
        <v>0</v>
      </c>
      <c r="AD193" s="11">
        <f t="shared" si="29"/>
        <v>0</v>
      </c>
      <c r="AE193" s="11">
        <f t="shared" si="30"/>
        <v>0</v>
      </c>
      <c r="AF193" s="11">
        <f t="shared" si="31"/>
        <v>0</v>
      </c>
      <c r="AG193" s="11">
        <f t="shared" si="32"/>
        <v>0</v>
      </c>
      <c r="AH193" s="11">
        <f t="shared" si="33"/>
        <v>0</v>
      </c>
      <c r="AI193" s="11">
        <f t="shared" si="34"/>
        <v>0</v>
      </c>
      <c r="AJ193" s="11">
        <f t="shared" si="35"/>
        <v>0</v>
      </c>
      <c r="AK193" s="223"/>
      <c r="AL193" s="223"/>
      <c r="AM193" s="35"/>
    </row>
    <row r="194" spans="1:39">
      <c r="A194" s="20">
        <v>190</v>
      </c>
      <c r="B194" s="20" t="str">
        <f t="shared" si="25"/>
        <v/>
      </c>
      <c r="C194" s="208"/>
      <c r="D194" s="67"/>
      <c r="E194" s="67"/>
      <c r="F194" s="67"/>
      <c r="G194" s="425" t="str">
        <f>IF(H194='Категорія витрат'!$B$2,'Категорія витрат'!$A$2,IF(H194='Категорія витрат'!$B$3,'Категорія витрат'!$A$3,IF(H194='Категорія витрат'!$B$4,'Категорія витрат'!$A$4,IF(H194='Категорія витрат'!$B$5,'Категорія витрат'!$A$5,IF(H194='Категорія витрат'!$B$6,'Категорія витрат'!$A$6,IF(H194='Категорія витрат'!$B$7,'Категорія витрат'!$A$7,IF(H194='Категорія витрат'!$B$8,'Категорія витрат'!$A$8,IF(H194='Категорія витрат'!$B$9,'Категорія витрат'!$A$9,IF(H194='Категорія витрат'!$B$10,'Категорія витрат'!$A$10,IF(H194='Категорія витрат'!$B$11,'Категорія витрат'!$A$11,IF(H194='Категорія витрат'!$B$12,'Категорія витрат'!$A$12,IF(H194='Категорія витрат'!$B$13,'Категорія витрат'!$A$13,IF(H194='Категорія витрат'!$B$14,'Категорія витрат'!$A$14,IF(H194='Категорія витрат'!$B$15,'Категорія витрат'!$A$15,IF(H194='Категорія витрат'!$B$16,'Категорія витрат'!$A$16,IF(H194='Категорія витрат'!$B$17,'Категорія витрат'!$A$17,IF(H194='Категорія витрат'!$B$18,'Категорія витрат'!$A$18,IF(H194='Категорія витрат'!$B$19,'Категорія витрат'!$A$19,IF(H194='Категорія витрат'!$B$20,'Категорія витрат'!$A$20,IF(H194='Категорія витрат'!$B$21,'Категорія витрат'!$A$21,IF(H194='Категорія витрат'!$B$22,'Категорія витрат'!$A$22,IF(H194='Категорія витрат'!$B$23,'Категорія витрат'!$A$23,IF(H194='Категорія витрат'!$B$24,'Категорія витрат'!$A$24,IF(H194='Категорія витрат'!$B$25,'Категорія витрат'!$A$25,IF(H194='Категорія витрат'!$B$26,'Категорія витрат'!$A$26,IF(H194='Категорія витрат'!$B$27,'Категорія витрат'!$A$27,IF(H194='Категорія витрат'!$B$28,'Категорія витрат'!$A$28,IF(H194='Категорія витрат'!$B$29,'Категорія витрат'!$A$29,IF(H194='Категорія витрат'!$B$30,'Категорія витрат'!$A$30,IF(H194='Категорія витрат'!$B$31,'Категорія витрат'!$A$31,""))))))))))))))))))))))))))))))</f>
        <v/>
      </c>
      <c r="H194" s="571"/>
      <c r="I194" s="68"/>
      <c r="J194" s="67"/>
      <c r="K194" s="41">
        <f t="shared" si="24"/>
        <v>0</v>
      </c>
      <c r="L194" s="67"/>
      <c r="M194" s="73"/>
      <c r="N194" s="71">
        <f t="shared" si="26"/>
        <v>0</v>
      </c>
      <c r="O194" s="836">
        <f>IF(I194='Категорія витрат'!$G$2,ROUND(N194*0.22,2),IF(I194='Категорія витрат'!$G$4,ROUND(N194*0.22,2),IF(I194='Категорія витрат'!$G$5,ROUND(N194*0.22,2),IF(I194='Категорія витрат'!$G$3,ROUND(N194*0.0841,2),0))))</f>
        <v>0</v>
      </c>
      <c r="P194" s="828">
        <f t="shared" si="27"/>
        <v>0</v>
      </c>
      <c r="Q194" s="75"/>
      <c r="R194" s="75"/>
      <c r="S194" s="75"/>
      <c r="T194" s="75"/>
      <c r="U194" s="75"/>
      <c r="V194" s="75"/>
      <c r="W194" s="75"/>
      <c r="X194" s="75"/>
      <c r="Y194" s="75"/>
      <c r="Z194" s="75"/>
      <c r="AA194" s="75"/>
      <c r="AB194" s="75"/>
      <c r="AC194" s="11">
        <f t="shared" si="28"/>
        <v>0</v>
      </c>
      <c r="AD194" s="11">
        <f t="shared" si="29"/>
        <v>0</v>
      </c>
      <c r="AE194" s="11">
        <f t="shared" si="30"/>
        <v>0</v>
      </c>
      <c r="AF194" s="11">
        <f t="shared" si="31"/>
        <v>0</v>
      </c>
      <c r="AG194" s="11">
        <f t="shared" si="32"/>
        <v>0</v>
      </c>
      <c r="AH194" s="11">
        <f t="shared" si="33"/>
        <v>0</v>
      </c>
      <c r="AI194" s="11">
        <f t="shared" si="34"/>
        <v>0</v>
      </c>
      <c r="AJ194" s="11">
        <f t="shared" si="35"/>
        <v>0</v>
      </c>
      <c r="AK194" s="223"/>
      <c r="AL194" s="223"/>
      <c r="AM194" s="35"/>
    </row>
    <row r="195" spans="1:39">
      <c r="A195" s="20">
        <v>191</v>
      </c>
      <c r="B195" s="20" t="str">
        <f t="shared" si="25"/>
        <v/>
      </c>
      <c r="C195" s="208"/>
      <c r="D195" s="67"/>
      <c r="E195" s="67"/>
      <c r="F195" s="67"/>
      <c r="G195" s="425" t="str">
        <f>IF(H195='Категорія витрат'!$B$2,'Категорія витрат'!$A$2,IF(H195='Категорія витрат'!$B$3,'Категорія витрат'!$A$3,IF(H195='Категорія витрат'!$B$4,'Категорія витрат'!$A$4,IF(H195='Категорія витрат'!$B$5,'Категорія витрат'!$A$5,IF(H195='Категорія витрат'!$B$6,'Категорія витрат'!$A$6,IF(H195='Категорія витрат'!$B$7,'Категорія витрат'!$A$7,IF(H195='Категорія витрат'!$B$8,'Категорія витрат'!$A$8,IF(H195='Категорія витрат'!$B$9,'Категорія витрат'!$A$9,IF(H195='Категорія витрат'!$B$10,'Категорія витрат'!$A$10,IF(H195='Категорія витрат'!$B$11,'Категорія витрат'!$A$11,IF(H195='Категорія витрат'!$B$12,'Категорія витрат'!$A$12,IF(H195='Категорія витрат'!$B$13,'Категорія витрат'!$A$13,IF(H195='Категорія витрат'!$B$14,'Категорія витрат'!$A$14,IF(H195='Категорія витрат'!$B$15,'Категорія витрат'!$A$15,IF(H195='Категорія витрат'!$B$16,'Категорія витрат'!$A$16,IF(H195='Категорія витрат'!$B$17,'Категорія витрат'!$A$17,IF(H195='Категорія витрат'!$B$18,'Категорія витрат'!$A$18,IF(H195='Категорія витрат'!$B$19,'Категорія витрат'!$A$19,IF(H195='Категорія витрат'!$B$20,'Категорія витрат'!$A$20,IF(H195='Категорія витрат'!$B$21,'Категорія витрат'!$A$21,IF(H195='Категорія витрат'!$B$22,'Категорія витрат'!$A$22,IF(H195='Категорія витрат'!$B$23,'Категорія витрат'!$A$23,IF(H195='Категорія витрат'!$B$24,'Категорія витрат'!$A$24,IF(H195='Категорія витрат'!$B$25,'Категорія витрат'!$A$25,IF(H195='Категорія витрат'!$B$26,'Категорія витрат'!$A$26,IF(H195='Категорія витрат'!$B$27,'Категорія витрат'!$A$27,IF(H195='Категорія витрат'!$B$28,'Категорія витрат'!$A$28,IF(H195='Категорія витрат'!$B$29,'Категорія витрат'!$A$29,IF(H195='Категорія витрат'!$B$30,'Категорія витрат'!$A$30,IF(H195='Категорія витрат'!$B$31,'Категорія витрат'!$A$31,""))))))))))))))))))))))))))))))</f>
        <v/>
      </c>
      <c r="H195" s="571"/>
      <c r="I195" s="68"/>
      <c r="J195" s="67"/>
      <c r="K195" s="41">
        <f t="shared" si="24"/>
        <v>0</v>
      </c>
      <c r="L195" s="67"/>
      <c r="M195" s="73"/>
      <c r="N195" s="71">
        <f t="shared" si="26"/>
        <v>0</v>
      </c>
      <c r="O195" s="836">
        <f>IF(I195='Категорія витрат'!$G$2,ROUND(N195*0.22,2),IF(I195='Категорія витрат'!$G$4,ROUND(N195*0.22,2),IF(I195='Категорія витрат'!$G$5,ROUND(N195*0.22,2),IF(I195='Категорія витрат'!$G$3,ROUND(N195*0.0841,2),0))))</f>
        <v>0</v>
      </c>
      <c r="P195" s="828">
        <f t="shared" si="27"/>
        <v>0</v>
      </c>
      <c r="Q195" s="75"/>
      <c r="R195" s="75"/>
      <c r="S195" s="75"/>
      <c r="T195" s="75"/>
      <c r="U195" s="75"/>
      <c r="V195" s="75"/>
      <c r="W195" s="75"/>
      <c r="X195" s="75"/>
      <c r="Y195" s="75"/>
      <c r="Z195" s="75"/>
      <c r="AA195" s="75"/>
      <c r="AB195" s="75"/>
      <c r="AC195" s="11">
        <f t="shared" si="28"/>
        <v>0</v>
      </c>
      <c r="AD195" s="11">
        <f t="shared" si="29"/>
        <v>0</v>
      </c>
      <c r="AE195" s="11">
        <f t="shared" si="30"/>
        <v>0</v>
      </c>
      <c r="AF195" s="11">
        <f t="shared" si="31"/>
        <v>0</v>
      </c>
      <c r="AG195" s="11">
        <f t="shared" si="32"/>
        <v>0</v>
      </c>
      <c r="AH195" s="11">
        <f t="shared" si="33"/>
        <v>0</v>
      </c>
      <c r="AI195" s="11">
        <f t="shared" si="34"/>
        <v>0</v>
      </c>
      <c r="AJ195" s="11">
        <f t="shared" si="35"/>
        <v>0</v>
      </c>
      <c r="AK195" s="223"/>
      <c r="AL195" s="223"/>
      <c r="AM195" s="35"/>
    </row>
    <row r="196" spans="1:39">
      <c r="A196" s="20">
        <v>192</v>
      </c>
      <c r="B196" s="20" t="str">
        <f t="shared" si="25"/>
        <v/>
      </c>
      <c r="C196" s="208"/>
      <c r="D196" s="67"/>
      <c r="E196" s="67"/>
      <c r="F196" s="67"/>
      <c r="G196" s="425" t="str">
        <f>IF(H196='Категорія витрат'!$B$2,'Категорія витрат'!$A$2,IF(H196='Категорія витрат'!$B$3,'Категорія витрат'!$A$3,IF(H196='Категорія витрат'!$B$4,'Категорія витрат'!$A$4,IF(H196='Категорія витрат'!$B$5,'Категорія витрат'!$A$5,IF(H196='Категорія витрат'!$B$6,'Категорія витрат'!$A$6,IF(H196='Категорія витрат'!$B$7,'Категорія витрат'!$A$7,IF(H196='Категорія витрат'!$B$8,'Категорія витрат'!$A$8,IF(H196='Категорія витрат'!$B$9,'Категорія витрат'!$A$9,IF(H196='Категорія витрат'!$B$10,'Категорія витрат'!$A$10,IF(H196='Категорія витрат'!$B$11,'Категорія витрат'!$A$11,IF(H196='Категорія витрат'!$B$12,'Категорія витрат'!$A$12,IF(H196='Категорія витрат'!$B$13,'Категорія витрат'!$A$13,IF(H196='Категорія витрат'!$B$14,'Категорія витрат'!$A$14,IF(H196='Категорія витрат'!$B$15,'Категорія витрат'!$A$15,IF(H196='Категорія витрат'!$B$16,'Категорія витрат'!$A$16,IF(H196='Категорія витрат'!$B$17,'Категорія витрат'!$A$17,IF(H196='Категорія витрат'!$B$18,'Категорія витрат'!$A$18,IF(H196='Категорія витрат'!$B$19,'Категорія витрат'!$A$19,IF(H196='Категорія витрат'!$B$20,'Категорія витрат'!$A$20,IF(H196='Категорія витрат'!$B$21,'Категорія витрат'!$A$21,IF(H196='Категорія витрат'!$B$22,'Категорія витрат'!$A$22,IF(H196='Категорія витрат'!$B$23,'Категорія витрат'!$A$23,IF(H196='Категорія витрат'!$B$24,'Категорія витрат'!$A$24,IF(H196='Категорія витрат'!$B$25,'Категорія витрат'!$A$25,IF(H196='Категорія витрат'!$B$26,'Категорія витрат'!$A$26,IF(H196='Категорія витрат'!$B$27,'Категорія витрат'!$A$27,IF(H196='Категорія витрат'!$B$28,'Категорія витрат'!$A$28,IF(H196='Категорія витрат'!$B$29,'Категорія витрат'!$A$29,IF(H196='Категорія витрат'!$B$30,'Категорія витрат'!$A$30,IF(H196='Категорія витрат'!$B$31,'Категорія витрат'!$A$31,""))))))))))))))))))))))))))))))</f>
        <v/>
      </c>
      <c r="H196" s="571"/>
      <c r="I196" s="68"/>
      <c r="J196" s="67"/>
      <c r="K196" s="41">
        <f t="shared" si="24"/>
        <v>0</v>
      </c>
      <c r="L196" s="67"/>
      <c r="M196" s="73"/>
      <c r="N196" s="71">
        <f t="shared" si="26"/>
        <v>0</v>
      </c>
      <c r="O196" s="836">
        <f>IF(I196='Категорія витрат'!$G$2,ROUND(N196*0.22,2),IF(I196='Категорія витрат'!$G$4,ROUND(N196*0.22,2),IF(I196='Категорія витрат'!$G$5,ROUND(N196*0.22,2),IF(I196='Категорія витрат'!$G$3,ROUND(N196*0.0841,2),0))))</f>
        <v>0</v>
      </c>
      <c r="P196" s="828">
        <f t="shared" si="27"/>
        <v>0</v>
      </c>
      <c r="Q196" s="75"/>
      <c r="R196" s="75"/>
      <c r="S196" s="75"/>
      <c r="T196" s="75"/>
      <c r="U196" s="75"/>
      <c r="V196" s="75"/>
      <c r="W196" s="75"/>
      <c r="X196" s="75"/>
      <c r="Y196" s="75"/>
      <c r="Z196" s="75"/>
      <c r="AA196" s="75"/>
      <c r="AB196" s="75"/>
      <c r="AC196" s="11">
        <f t="shared" si="28"/>
        <v>0</v>
      </c>
      <c r="AD196" s="11">
        <f t="shared" si="29"/>
        <v>0</v>
      </c>
      <c r="AE196" s="11">
        <f t="shared" si="30"/>
        <v>0</v>
      </c>
      <c r="AF196" s="11">
        <f t="shared" si="31"/>
        <v>0</v>
      </c>
      <c r="AG196" s="11">
        <f t="shared" si="32"/>
        <v>0</v>
      </c>
      <c r="AH196" s="11">
        <f t="shared" si="33"/>
        <v>0</v>
      </c>
      <c r="AI196" s="11">
        <f t="shared" si="34"/>
        <v>0</v>
      </c>
      <c r="AJ196" s="11">
        <f t="shared" si="35"/>
        <v>0</v>
      </c>
      <c r="AK196" s="223"/>
      <c r="AL196" s="223"/>
      <c r="AM196" s="35"/>
    </row>
    <row r="197" spans="1:39">
      <c r="A197" s="20">
        <v>193</v>
      </c>
      <c r="B197" s="20" t="str">
        <f t="shared" si="25"/>
        <v/>
      </c>
      <c r="C197" s="208"/>
      <c r="D197" s="67"/>
      <c r="E197" s="67"/>
      <c r="F197" s="67"/>
      <c r="G197" s="425" t="str">
        <f>IF(H197='Категорія витрат'!$B$2,'Категорія витрат'!$A$2,IF(H197='Категорія витрат'!$B$3,'Категорія витрат'!$A$3,IF(H197='Категорія витрат'!$B$4,'Категорія витрат'!$A$4,IF(H197='Категорія витрат'!$B$5,'Категорія витрат'!$A$5,IF(H197='Категорія витрат'!$B$6,'Категорія витрат'!$A$6,IF(H197='Категорія витрат'!$B$7,'Категорія витрат'!$A$7,IF(H197='Категорія витрат'!$B$8,'Категорія витрат'!$A$8,IF(H197='Категорія витрат'!$B$9,'Категорія витрат'!$A$9,IF(H197='Категорія витрат'!$B$10,'Категорія витрат'!$A$10,IF(H197='Категорія витрат'!$B$11,'Категорія витрат'!$A$11,IF(H197='Категорія витрат'!$B$12,'Категорія витрат'!$A$12,IF(H197='Категорія витрат'!$B$13,'Категорія витрат'!$A$13,IF(H197='Категорія витрат'!$B$14,'Категорія витрат'!$A$14,IF(H197='Категорія витрат'!$B$15,'Категорія витрат'!$A$15,IF(H197='Категорія витрат'!$B$16,'Категорія витрат'!$A$16,IF(H197='Категорія витрат'!$B$17,'Категорія витрат'!$A$17,IF(H197='Категорія витрат'!$B$18,'Категорія витрат'!$A$18,IF(H197='Категорія витрат'!$B$19,'Категорія витрат'!$A$19,IF(H197='Категорія витрат'!$B$20,'Категорія витрат'!$A$20,IF(H197='Категорія витрат'!$B$21,'Категорія витрат'!$A$21,IF(H197='Категорія витрат'!$B$22,'Категорія витрат'!$A$22,IF(H197='Категорія витрат'!$B$23,'Категорія витрат'!$A$23,IF(H197='Категорія витрат'!$B$24,'Категорія витрат'!$A$24,IF(H197='Категорія витрат'!$B$25,'Категорія витрат'!$A$25,IF(H197='Категорія витрат'!$B$26,'Категорія витрат'!$A$26,IF(H197='Категорія витрат'!$B$27,'Категорія витрат'!$A$27,IF(H197='Категорія витрат'!$B$28,'Категорія витрат'!$A$28,IF(H197='Категорія витрат'!$B$29,'Категорія витрат'!$A$29,IF(H197='Категорія витрат'!$B$30,'Категорія витрат'!$A$30,IF(H197='Категорія витрат'!$B$31,'Категорія витрат'!$A$31,""))))))))))))))))))))))))))))))</f>
        <v/>
      </c>
      <c r="H197" s="571"/>
      <c r="I197" s="68"/>
      <c r="J197" s="67"/>
      <c r="K197" s="41">
        <f t="shared" ref="K197:K260" si="36">SUM(Q197:AB197)</f>
        <v>0</v>
      </c>
      <c r="L197" s="67"/>
      <c r="M197" s="73"/>
      <c r="N197" s="71">
        <f t="shared" si="26"/>
        <v>0</v>
      </c>
      <c r="O197" s="836">
        <f>IF(I197='Категорія витрат'!$G$2,ROUND(N197*0.22,2),IF(I197='Категорія витрат'!$G$4,ROUND(N197*0.22,2),IF(I197='Категорія витрат'!$G$5,ROUND(N197*0.22,2),IF(I197='Категорія витрат'!$G$3,ROUND(N197*0.0841,2),0))))</f>
        <v>0</v>
      </c>
      <c r="P197" s="828">
        <f t="shared" si="27"/>
        <v>0</v>
      </c>
      <c r="Q197" s="75"/>
      <c r="R197" s="75"/>
      <c r="S197" s="75"/>
      <c r="T197" s="75"/>
      <c r="U197" s="75"/>
      <c r="V197" s="75"/>
      <c r="W197" s="75"/>
      <c r="X197" s="75"/>
      <c r="Y197" s="75"/>
      <c r="Z197" s="75"/>
      <c r="AA197" s="75"/>
      <c r="AB197" s="75"/>
      <c r="AC197" s="11">
        <f t="shared" si="28"/>
        <v>0</v>
      </c>
      <c r="AD197" s="11">
        <f t="shared" si="29"/>
        <v>0</v>
      </c>
      <c r="AE197" s="11">
        <f t="shared" si="30"/>
        <v>0</v>
      </c>
      <c r="AF197" s="11">
        <f t="shared" si="31"/>
        <v>0</v>
      </c>
      <c r="AG197" s="11">
        <f t="shared" si="32"/>
        <v>0</v>
      </c>
      <c r="AH197" s="11">
        <f t="shared" si="33"/>
        <v>0</v>
      </c>
      <c r="AI197" s="11">
        <f t="shared" si="34"/>
        <v>0</v>
      </c>
      <c r="AJ197" s="11">
        <f t="shared" si="35"/>
        <v>0</v>
      </c>
      <c r="AK197" s="223"/>
      <c r="AL197" s="223"/>
      <c r="AM197" s="35"/>
    </row>
    <row r="198" spans="1:39">
      <c r="A198" s="20">
        <v>194</v>
      </c>
      <c r="B198" s="20" t="str">
        <f t="shared" ref="B198:B261" si="37">IF(C198="","","Мережа")</f>
        <v/>
      </c>
      <c r="C198" s="208"/>
      <c r="D198" s="67"/>
      <c r="E198" s="67"/>
      <c r="F198" s="67"/>
      <c r="G198" s="425" t="str">
        <f>IF(H198='Категорія витрат'!$B$2,'Категорія витрат'!$A$2,IF(H198='Категорія витрат'!$B$3,'Категорія витрат'!$A$3,IF(H198='Категорія витрат'!$B$4,'Категорія витрат'!$A$4,IF(H198='Категорія витрат'!$B$5,'Категорія витрат'!$A$5,IF(H198='Категорія витрат'!$B$6,'Категорія витрат'!$A$6,IF(H198='Категорія витрат'!$B$7,'Категорія витрат'!$A$7,IF(H198='Категорія витрат'!$B$8,'Категорія витрат'!$A$8,IF(H198='Категорія витрат'!$B$9,'Категорія витрат'!$A$9,IF(H198='Категорія витрат'!$B$10,'Категорія витрат'!$A$10,IF(H198='Категорія витрат'!$B$11,'Категорія витрат'!$A$11,IF(H198='Категорія витрат'!$B$12,'Категорія витрат'!$A$12,IF(H198='Категорія витрат'!$B$13,'Категорія витрат'!$A$13,IF(H198='Категорія витрат'!$B$14,'Категорія витрат'!$A$14,IF(H198='Категорія витрат'!$B$15,'Категорія витрат'!$A$15,IF(H198='Категорія витрат'!$B$16,'Категорія витрат'!$A$16,IF(H198='Категорія витрат'!$B$17,'Категорія витрат'!$A$17,IF(H198='Категорія витрат'!$B$18,'Категорія витрат'!$A$18,IF(H198='Категорія витрат'!$B$19,'Категорія витрат'!$A$19,IF(H198='Категорія витрат'!$B$20,'Категорія витрат'!$A$20,IF(H198='Категорія витрат'!$B$21,'Категорія витрат'!$A$21,IF(H198='Категорія витрат'!$B$22,'Категорія витрат'!$A$22,IF(H198='Категорія витрат'!$B$23,'Категорія витрат'!$A$23,IF(H198='Категорія витрат'!$B$24,'Категорія витрат'!$A$24,IF(H198='Категорія витрат'!$B$25,'Категорія витрат'!$A$25,IF(H198='Категорія витрат'!$B$26,'Категорія витрат'!$A$26,IF(H198='Категорія витрат'!$B$27,'Категорія витрат'!$A$27,IF(H198='Категорія витрат'!$B$28,'Категорія витрат'!$A$28,IF(H198='Категорія витрат'!$B$29,'Категорія витрат'!$A$29,IF(H198='Категорія витрат'!$B$30,'Категорія витрат'!$A$30,IF(H198='Категорія витрат'!$B$31,'Категорія витрат'!$A$31,""))))))))))))))))))))))))))))))</f>
        <v/>
      </c>
      <c r="H198" s="571"/>
      <c r="I198" s="68"/>
      <c r="J198" s="67"/>
      <c r="K198" s="41">
        <f t="shared" si="36"/>
        <v>0</v>
      </c>
      <c r="L198" s="67"/>
      <c r="M198" s="73"/>
      <c r="N198" s="71">
        <f t="shared" ref="N198:N261" si="38">L198*M198</f>
        <v>0</v>
      </c>
      <c r="O198" s="836">
        <f>IF(I198='Категорія витрат'!$G$2,ROUND(N198*0.22,2),IF(I198='Категорія витрат'!$G$4,ROUND(N198*0.22,2),IF(I198='Категорія витрат'!$G$5,ROUND(N198*0.22,2),IF(I198='Категорія витрат'!$G$3,ROUND(N198*0.0841,2),0))))</f>
        <v>0</v>
      </c>
      <c r="P198" s="828">
        <f t="shared" ref="P198:P261" si="39">(N198+O198)*K198</f>
        <v>0</v>
      </c>
      <c r="Q198" s="75"/>
      <c r="R198" s="75"/>
      <c r="S198" s="75"/>
      <c r="T198" s="75"/>
      <c r="U198" s="75"/>
      <c r="V198" s="75"/>
      <c r="W198" s="75"/>
      <c r="X198" s="76"/>
      <c r="Y198" s="76"/>
      <c r="Z198" s="76"/>
      <c r="AA198" s="76"/>
      <c r="AB198" s="76"/>
      <c r="AC198" s="11">
        <f t="shared" ref="AC198:AC261" si="40">(N198+O198)*AG198</f>
        <v>0</v>
      </c>
      <c r="AD198" s="11">
        <f t="shared" ref="AD198:AD261" si="41">(N198+O198)*AH198</f>
        <v>0</v>
      </c>
      <c r="AE198" s="11">
        <f t="shared" ref="AE198:AE261" si="42">(N198+O198)*AI198</f>
        <v>0</v>
      </c>
      <c r="AF198" s="11">
        <f t="shared" ref="AF198:AF261" si="43">(N198+O198)*AJ198</f>
        <v>0</v>
      </c>
      <c r="AG198" s="11">
        <f t="shared" ref="AG198:AG261" si="44">Q198+R198+S198</f>
        <v>0</v>
      </c>
      <c r="AH198" s="11">
        <f t="shared" ref="AH198:AH261" si="45">T198+U198+V198</f>
        <v>0</v>
      </c>
      <c r="AI198" s="11">
        <f t="shared" ref="AI198:AI261" si="46">W198+X198+Y198</f>
        <v>0</v>
      </c>
      <c r="AJ198" s="11">
        <f t="shared" ref="AJ198:AJ261" si="47">Z198+AA198+AB198</f>
        <v>0</v>
      </c>
      <c r="AK198" s="223"/>
      <c r="AL198" s="223"/>
      <c r="AM198" s="35"/>
    </row>
    <row r="199" spans="1:39">
      <c r="A199" s="20">
        <v>195</v>
      </c>
      <c r="B199" s="20" t="str">
        <f t="shared" si="37"/>
        <v/>
      </c>
      <c r="C199" s="208"/>
      <c r="D199" s="67"/>
      <c r="E199" s="67"/>
      <c r="F199" s="67"/>
      <c r="G199" s="425" t="str">
        <f>IF(H199='Категорія витрат'!$B$2,'Категорія витрат'!$A$2,IF(H199='Категорія витрат'!$B$3,'Категорія витрат'!$A$3,IF(H199='Категорія витрат'!$B$4,'Категорія витрат'!$A$4,IF(H199='Категорія витрат'!$B$5,'Категорія витрат'!$A$5,IF(H199='Категорія витрат'!$B$6,'Категорія витрат'!$A$6,IF(H199='Категорія витрат'!$B$7,'Категорія витрат'!$A$7,IF(H199='Категорія витрат'!$B$8,'Категорія витрат'!$A$8,IF(H199='Категорія витрат'!$B$9,'Категорія витрат'!$A$9,IF(H199='Категорія витрат'!$B$10,'Категорія витрат'!$A$10,IF(H199='Категорія витрат'!$B$11,'Категорія витрат'!$A$11,IF(H199='Категорія витрат'!$B$12,'Категорія витрат'!$A$12,IF(H199='Категорія витрат'!$B$13,'Категорія витрат'!$A$13,IF(H199='Категорія витрат'!$B$14,'Категорія витрат'!$A$14,IF(H199='Категорія витрат'!$B$15,'Категорія витрат'!$A$15,IF(H199='Категорія витрат'!$B$16,'Категорія витрат'!$A$16,IF(H199='Категорія витрат'!$B$17,'Категорія витрат'!$A$17,IF(H199='Категорія витрат'!$B$18,'Категорія витрат'!$A$18,IF(H199='Категорія витрат'!$B$19,'Категорія витрат'!$A$19,IF(H199='Категорія витрат'!$B$20,'Категорія витрат'!$A$20,IF(H199='Категорія витрат'!$B$21,'Категорія витрат'!$A$21,IF(H199='Категорія витрат'!$B$22,'Категорія витрат'!$A$22,IF(H199='Категорія витрат'!$B$23,'Категорія витрат'!$A$23,IF(H199='Категорія витрат'!$B$24,'Категорія витрат'!$A$24,IF(H199='Категорія витрат'!$B$25,'Категорія витрат'!$A$25,IF(H199='Категорія витрат'!$B$26,'Категорія витрат'!$A$26,IF(H199='Категорія витрат'!$B$27,'Категорія витрат'!$A$27,IF(H199='Категорія витрат'!$B$28,'Категорія витрат'!$A$28,IF(H199='Категорія витрат'!$B$29,'Категорія витрат'!$A$29,IF(H199='Категорія витрат'!$B$30,'Категорія витрат'!$A$30,IF(H199='Категорія витрат'!$B$31,'Категорія витрат'!$A$31,""))))))))))))))))))))))))))))))</f>
        <v/>
      </c>
      <c r="H199" s="571"/>
      <c r="I199" s="68"/>
      <c r="J199" s="67"/>
      <c r="K199" s="41">
        <f t="shared" si="36"/>
        <v>0</v>
      </c>
      <c r="L199" s="67"/>
      <c r="M199" s="73"/>
      <c r="N199" s="71">
        <f t="shared" si="38"/>
        <v>0</v>
      </c>
      <c r="O199" s="836">
        <f>IF(I199='Категорія витрат'!$G$2,ROUND(N199*0.22,2),IF(I199='Категорія витрат'!$G$4,ROUND(N199*0.22,2),IF(I199='Категорія витрат'!$G$5,ROUND(N199*0.22,2),IF(I199='Категорія витрат'!$G$3,ROUND(N199*0.0841,2),0))))</f>
        <v>0</v>
      </c>
      <c r="P199" s="828">
        <f t="shared" si="39"/>
        <v>0</v>
      </c>
      <c r="Q199" s="75"/>
      <c r="R199" s="75"/>
      <c r="S199" s="75"/>
      <c r="T199" s="75"/>
      <c r="U199" s="75"/>
      <c r="V199" s="75"/>
      <c r="W199" s="75"/>
      <c r="X199" s="76"/>
      <c r="Y199" s="76"/>
      <c r="Z199" s="76"/>
      <c r="AA199" s="76"/>
      <c r="AB199" s="76"/>
      <c r="AC199" s="11">
        <f t="shared" si="40"/>
        <v>0</v>
      </c>
      <c r="AD199" s="11">
        <f t="shared" si="41"/>
        <v>0</v>
      </c>
      <c r="AE199" s="11">
        <f t="shared" si="42"/>
        <v>0</v>
      </c>
      <c r="AF199" s="11">
        <f t="shared" si="43"/>
        <v>0</v>
      </c>
      <c r="AG199" s="11">
        <f t="shared" si="44"/>
        <v>0</v>
      </c>
      <c r="AH199" s="11">
        <f t="shared" si="45"/>
        <v>0</v>
      </c>
      <c r="AI199" s="11">
        <f t="shared" si="46"/>
        <v>0</v>
      </c>
      <c r="AJ199" s="11">
        <f t="shared" si="47"/>
        <v>0</v>
      </c>
      <c r="AK199" s="223"/>
      <c r="AL199" s="223"/>
      <c r="AM199" s="35"/>
    </row>
    <row r="200" spans="1:39">
      <c r="A200" s="20">
        <v>196</v>
      </c>
      <c r="B200" s="20" t="str">
        <f t="shared" si="37"/>
        <v/>
      </c>
      <c r="C200" s="208"/>
      <c r="D200" s="67"/>
      <c r="E200" s="67"/>
      <c r="F200" s="67"/>
      <c r="G200" s="425" t="str">
        <f>IF(H200='Категорія витрат'!$B$2,'Категорія витрат'!$A$2,IF(H200='Категорія витрат'!$B$3,'Категорія витрат'!$A$3,IF(H200='Категорія витрат'!$B$4,'Категорія витрат'!$A$4,IF(H200='Категорія витрат'!$B$5,'Категорія витрат'!$A$5,IF(H200='Категорія витрат'!$B$6,'Категорія витрат'!$A$6,IF(H200='Категорія витрат'!$B$7,'Категорія витрат'!$A$7,IF(H200='Категорія витрат'!$B$8,'Категорія витрат'!$A$8,IF(H200='Категорія витрат'!$B$9,'Категорія витрат'!$A$9,IF(H200='Категорія витрат'!$B$10,'Категорія витрат'!$A$10,IF(H200='Категорія витрат'!$B$11,'Категорія витрат'!$A$11,IF(H200='Категорія витрат'!$B$12,'Категорія витрат'!$A$12,IF(H200='Категорія витрат'!$B$13,'Категорія витрат'!$A$13,IF(H200='Категорія витрат'!$B$14,'Категорія витрат'!$A$14,IF(H200='Категорія витрат'!$B$15,'Категорія витрат'!$A$15,IF(H200='Категорія витрат'!$B$16,'Категорія витрат'!$A$16,IF(H200='Категорія витрат'!$B$17,'Категорія витрат'!$A$17,IF(H200='Категорія витрат'!$B$18,'Категорія витрат'!$A$18,IF(H200='Категорія витрат'!$B$19,'Категорія витрат'!$A$19,IF(H200='Категорія витрат'!$B$20,'Категорія витрат'!$A$20,IF(H200='Категорія витрат'!$B$21,'Категорія витрат'!$A$21,IF(H200='Категорія витрат'!$B$22,'Категорія витрат'!$A$22,IF(H200='Категорія витрат'!$B$23,'Категорія витрат'!$A$23,IF(H200='Категорія витрат'!$B$24,'Категорія витрат'!$A$24,IF(H200='Категорія витрат'!$B$25,'Категорія витрат'!$A$25,IF(H200='Категорія витрат'!$B$26,'Категорія витрат'!$A$26,IF(H200='Категорія витрат'!$B$27,'Категорія витрат'!$A$27,IF(H200='Категорія витрат'!$B$28,'Категорія витрат'!$A$28,IF(H200='Категорія витрат'!$B$29,'Категорія витрат'!$A$29,IF(H200='Категорія витрат'!$B$30,'Категорія витрат'!$A$30,IF(H200='Категорія витрат'!$B$31,'Категорія витрат'!$A$31,""))))))))))))))))))))))))))))))</f>
        <v/>
      </c>
      <c r="H200" s="571"/>
      <c r="I200" s="68"/>
      <c r="J200" s="67"/>
      <c r="K200" s="41">
        <f t="shared" si="36"/>
        <v>0</v>
      </c>
      <c r="L200" s="67"/>
      <c r="M200" s="73"/>
      <c r="N200" s="71">
        <f t="shared" si="38"/>
        <v>0</v>
      </c>
      <c r="O200" s="836">
        <f>IF(I200='Категорія витрат'!$G$2,ROUND(N200*0.22,2),IF(I200='Категорія витрат'!$G$4,ROUND(N200*0.22,2),IF(I200='Категорія витрат'!$G$5,ROUND(N200*0.22,2),IF(I200='Категорія витрат'!$G$3,ROUND(N200*0.0841,2),0))))</f>
        <v>0</v>
      </c>
      <c r="P200" s="828">
        <f t="shared" si="39"/>
        <v>0</v>
      </c>
      <c r="Q200" s="75"/>
      <c r="R200" s="75"/>
      <c r="S200" s="75"/>
      <c r="T200" s="75"/>
      <c r="U200" s="75"/>
      <c r="V200" s="75"/>
      <c r="W200" s="75"/>
      <c r="X200" s="76"/>
      <c r="Y200" s="76"/>
      <c r="Z200" s="76"/>
      <c r="AA200" s="76"/>
      <c r="AB200" s="76"/>
      <c r="AC200" s="11">
        <f t="shared" si="40"/>
        <v>0</v>
      </c>
      <c r="AD200" s="11">
        <f t="shared" si="41"/>
        <v>0</v>
      </c>
      <c r="AE200" s="11">
        <f t="shared" si="42"/>
        <v>0</v>
      </c>
      <c r="AF200" s="11">
        <f t="shared" si="43"/>
        <v>0</v>
      </c>
      <c r="AG200" s="11">
        <f t="shared" si="44"/>
        <v>0</v>
      </c>
      <c r="AH200" s="11">
        <f t="shared" si="45"/>
        <v>0</v>
      </c>
      <c r="AI200" s="11">
        <f t="shared" si="46"/>
        <v>0</v>
      </c>
      <c r="AJ200" s="11">
        <f t="shared" si="47"/>
        <v>0</v>
      </c>
      <c r="AK200" s="223"/>
      <c r="AL200" s="223"/>
      <c r="AM200" s="35"/>
    </row>
    <row r="201" spans="1:39">
      <c r="A201" s="20">
        <v>197</v>
      </c>
      <c r="B201" s="20" t="str">
        <f t="shared" si="37"/>
        <v/>
      </c>
      <c r="C201" s="208"/>
      <c r="D201" s="67"/>
      <c r="E201" s="67"/>
      <c r="F201" s="67"/>
      <c r="G201" s="425" t="str">
        <f>IF(H201='Категорія витрат'!$B$2,'Категорія витрат'!$A$2,IF(H201='Категорія витрат'!$B$3,'Категорія витрат'!$A$3,IF(H201='Категорія витрат'!$B$4,'Категорія витрат'!$A$4,IF(H201='Категорія витрат'!$B$5,'Категорія витрат'!$A$5,IF(H201='Категорія витрат'!$B$6,'Категорія витрат'!$A$6,IF(H201='Категорія витрат'!$B$7,'Категорія витрат'!$A$7,IF(H201='Категорія витрат'!$B$8,'Категорія витрат'!$A$8,IF(H201='Категорія витрат'!$B$9,'Категорія витрат'!$A$9,IF(H201='Категорія витрат'!$B$10,'Категорія витрат'!$A$10,IF(H201='Категорія витрат'!$B$11,'Категорія витрат'!$A$11,IF(H201='Категорія витрат'!$B$12,'Категорія витрат'!$A$12,IF(H201='Категорія витрат'!$B$13,'Категорія витрат'!$A$13,IF(H201='Категорія витрат'!$B$14,'Категорія витрат'!$A$14,IF(H201='Категорія витрат'!$B$15,'Категорія витрат'!$A$15,IF(H201='Категорія витрат'!$B$16,'Категорія витрат'!$A$16,IF(H201='Категорія витрат'!$B$17,'Категорія витрат'!$A$17,IF(H201='Категорія витрат'!$B$18,'Категорія витрат'!$A$18,IF(H201='Категорія витрат'!$B$19,'Категорія витрат'!$A$19,IF(H201='Категорія витрат'!$B$20,'Категорія витрат'!$A$20,IF(H201='Категорія витрат'!$B$21,'Категорія витрат'!$A$21,IF(H201='Категорія витрат'!$B$22,'Категорія витрат'!$A$22,IF(H201='Категорія витрат'!$B$23,'Категорія витрат'!$A$23,IF(H201='Категорія витрат'!$B$24,'Категорія витрат'!$A$24,IF(H201='Категорія витрат'!$B$25,'Категорія витрат'!$A$25,IF(H201='Категорія витрат'!$B$26,'Категорія витрат'!$A$26,IF(H201='Категорія витрат'!$B$27,'Категорія витрат'!$A$27,IF(H201='Категорія витрат'!$B$28,'Категорія витрат'!$A$28,IF(H201='Категорія витрат'!$B$29,'Категорія витрат'!$A$29,IF(H201='Категорія витрат'!$B$30,'Категорія витрат'!$A$30,IF(H201='Категорія витрат'!$B$31,'Категорія витрат'!$A$31,""))))))))))))))))))))))))))))))</f>
        <v/>
      </c>
      <c r="H201" s="571"/>
      <c r="I201" s="68"/>
      <c r="J201" s="67"/>
      <c r="K201" s="41">
        <f t="shared" si="36"/>
        <v>0</v>
      </c>
      <c r="L201" s="67"/>
      <c r="M201" s="73"/>
      <c r="N201" s="71">
        <f t="shared" si="38"/>
        <v>0</v>
      </c>
      <c r="O201" s="836">
        <f>IF(I201='Категорія витрат'!$G$2,ROUND(N201*0.22,2),IF(I201='Категорія витрат'!$G$4,ROUND(N201*0.22,2),IF(I201='Категорія витрат'!$G$5,ROUND(N201*0.22,2),IF(I201='Категорія витрат'!$G$3,ROUND(N201*0.0841,2),0))))</f>
        <v>0</v>
      </c>
      <c r="P201" s="828">
        <f t="shared" si="39"/>
        <v>0</v>
      </c>
      <c r="Q201" s="75"/>
      <c r="R201" s="75"/>
      <c r="S201" s="75"/>
      <c r="T201" s="75"/>
      <c r="U201" s="75"/>
      <c r="V201" s="75"/>
      <c r="W201" s="75"/>
      <c r="X201" s="76"/>
      <c r="Y201" s="76"/>
      <c r="Z201" s="76"/>
      <c r="AA201" s="76"/>
      <c r="AB201" s="76"/>
      <c r="AC201" s="11">
        <f t="shared" si="40"/>
        <v>0</v>
      </c>
      <c r="AD201" s="11">
        <f t="shared" si="41"/>
        <v>0</v>
      </c>
      <c r="AE201" s="11">
        <f t="shared" si="42"/>
        <v>0</v>
      </c>
      <c r="AF201" s="11">
        <f t="shared" si="43"/>
        <v>0</v>
      </c>
      <c r="AG201" s="11">
        <f t="shared" si="44"/>
        <v>0</v>
      </c>
      <c r="AH201" s="11">
        <f t="shared" si="45"/>
        <v>0</v>
      </c>
      <c r="AI201" s="11">
        <f t="shared" si="46"/>
        <v>0</v>
      </c>
      <c r="AJ201" s="11">
        <f t="shared" si="47"/>
        <v>0</v>
      </c>
      <c r="AK201" s="223"/>
      <c r="AL201" s="223"/>
      <c r="AM201" s="35"/>
    </row>
    <row r="202" spans="1:39">
      <c r="A202" s="20">
        <v>198</v>
      </c>
      <c r="B202" s="20" t="str">
        <f t="shared" si="37"/>
        <v/>
      </c>
      <c r="C202" s="208"/>
      <c r="D202" s="67"/>
      <c r="E202" s="67"/>
      <c r="F202" s="67"/>
      <c r="G202" s="425" t="str">
        <f>IF(H202='Категорія витрат'!$B$2,'Категорія витрат'!$A$2,IF(H202='Категорія витрат'!$B$3,'Категорія витрат'!$A$3,IF(H202='Категорія витрат'!$B$4,'Категорія витрат'!$A$4,IF(H202='Категорія витрат'!$B$5,'Категорія витрат'!$A$5,IF(H202='Категорія витрат'!$B$6,'Категорія витрат'!$A$6,IF(H202='Категорія витрат'!$B$7,'Категорія витрат'!$A$7,IF(H202='Категорія витрат'!$B$8,'Категорія витрат'!$A$8,IF(H202='Категорія витрат'!$B$9,'Категорія витрат'!$A$9,IF(H202='Категорія витрат'!$B$10,'Категорія витрат'!$A$10,IF(H202='Категорія витрат'!$B$11,'Категорія витрат'!$A$11,IF(H202='Категорія витрат'!$B$12,'Категорія витрат'!$A$12,IF(H202='Категорія витрат'!$B$13,'Категорія витрат'!$A$13,IF(H202='Категорія витрат'!$B$14,'Категорія витрат'!$A$14,IF(H202='Категорія витрат'!$B$15,'Категорія витрат'!$A$15,IF(H202='Категорія витрат'!$B$16,'Категорія витрат'!$A$16,IF(H202='Категорія витрат'!$B$17,'Категорія витрат'!$A$17,IF(H202='Категорія витрат'!$B$18,'Категорія витрат'!$A$18,IF(H202='Категорія витрат'!$B$19,'Категорія витрат'!$A$19,IF(H202='Категорія витрат'!$B$20,'Категорія витрат'!$A$20,IF(H202='Категорія витрат'!$B$21,'Категорія витрат'!$A$21,IF(H202='Категорія витрат'!$B$22,'Категорія витрат'!$A$22,IF(H202='Категорія витрат'!$B$23,'Категорія витрат'!$A$23,IF(H202='Категорія витрат'!$B$24,'Категорія витрат'!$A$24,IF(H202='Категорія витрат'!$B$25,'Категорія витрат'!$A$25,IF(H202='Категорія витрат'!$B$26,'Категорія витрат'!$A$26,IF(H202='Категорія витрат'!$B$27,'Категорія витрат'!$A$27,IF(H202='Категорія витрат'!$B$28,'Категорія витрат'!$A$28,IF(H202='Категорія витрат'!$B$29,'Категорія витрат'!$A$29,IF(H202='Категорія витрат'!$B$30,'Категорія витрат'!$A$30,IF(H202='Категорія витрат'!$B$31,'Категорія витрат'!$A$31,""))))))))))))))))))))))))))))))</f>
        <v/>
      </c>
      <c r="H202" s="571"/>
      <c r="I202" s="68"/>
      <c r="J202" s="67"/>
      <c r="K202" s="41">
        <f t="shared" si="36"/>
        <v>0</v>
      </c>
      <c r="L202" s="67"/>
      <c r="M202" s="73"/>
      <c r="N202" s="71">
        <f t="shared" si="38"/>
        <v>0</v>
      </c>
      <c r="O202" s="836">
        <f>IF(I202='Категорія витрат'!$G$2,ROUND(N202*0.22,2),IF(I202='Категорія витрат'!$G$4,ROUND(N202*0.22,2),IF(I202='Категорія витрат'!$G$5,ROUND(N202*0.22,2),IF(I202='Категорія витрат'!$G$3,ROUND(N202*0.0841,2),0))))</f>
        <v>0</v>
      </c>
      <c r="P202" s="828">
        <f t="shared" si="39"/>
        <v>0</v>
      </c>
      <c r="Q202" s="75"/>
      <c r="R202" s="75"/>
      <c r="S202" s="75"/>
      <c r="T202" s="75"/>
      <c r="U202" s="75"/>
      <c r="V202" s="75"/>
      <c r="W202" s="75"/>
      <c r="X202" s="76"/>
      <c r="Y202" s="76"/>
      <c r="Z202" s="76"/>
      <c r="AA202" s="76"/>
      <c r="AB202" s="76"/>
      <c r="AC202" s="11">
        <f t="shared" si="40"/>
        <v>0</v>
      </c>
      <c r="AD202" s="11">
        <f t="shared" si="41"/>
        <v>0</v>
      </c>
      <c r="AE202" s="11">
        <f t="shared" si="42"/>
        <v>0</v>
      </c>
      <c r="AF202" s="11">
        <f t="shared" si="43"/>
        <v>0</v>
      </c>
      <c r="AG202" s="11">
        <f t="shared" si="44"/>
        <v>0</v>
      </c>
      <c r="AH202" s="11">
        <f t="shared" si="45"/>
        <v>0</v>
      </c>
      <c r="AI202" s="11">
        <f t="shared" si="46"/>
        <v>0</v>
      </c>
      <c r="AJ202" s="11">
        <f t="shared" si="47"/>
        <v>0</v>
      </c>
      <c r="AK202" s="223"/>
      <c r="AL202" s="223"/>
      <c r="AM202" s="35"/>
    </row>
    <row r="203" spans="1:39">
      <c r="A203" s="20">
        <v>199</v>
      </c>
      <c r="B203" s="20" t="str">
        <f t="shared" si="37"/>
        <v/>
      </c>
      <c r="C203" s="208"/>
      <c r="D203" s="67"/>
      <c r="E203" s="67"/>
      <c r="F203" s="67"/>
      <c r="G203" s="425" t="str">
        <f>IF(H203='Категорія витрат'!$B$2,'Категорія витрат'!$A$2,IF(H203='Категорія витрат'!$B$3,'Категорія витрат'!$A$3,IF(H203='Категорія витрат'!$B$4,'Категорія витрат'!$A$4,IF(H203='Категорія витрат'!$B$5,'Категорія витрат'!$A$5,IF(H203='Категорія витрат'!$B$6,'Категорія витрат'!$A$6,IF(H203='Категорія витрат'!$B$7,'Категорія витрат'!$A$7,IF(H203='Категорія витрат'!$B$8,'Категорія витрат'!$A$8,IF(H203='Категорія витрат'!$B$9,'Категорія витрат'!$A$9,IF(H203='Категорія витрат'!$B$10,'Категорія витрат'!$A$10,IF(H203='Категорія витрат'!$B$11,'Категорія витрат'!$A$11,IF(H203='Категорія витрат'!$B$12,'Категорія витрат'!$A$12,IF(H203='Категорія витрат'!$B$13,'Категорія витрат'!$A$13,IF(H203='Категорія витрат'!$B$14,'Категорія витрат'!$A$14,IF(H203='Категорія витрат'!$B$15,'Категорія витрат'!$A$15,IF(H203='Категорія витрат'!$B$16,'Категорія витрат'!$A$16,IF(H203='Категорія витрат'!$B$17,'Категорія витрат'!$A$17,IF(H203='Категорія витрат'!$B$18,'Категорія витрат'!$A$18,IF(H203='Категорія витрат'!$B$19,'Категорія витрат'!$A$19,IF(H203='Категорія витрат'!$B$20,'Категорія витрат'!$A$20,IF(H203='Категорія витрат'!$B$21,'Категорія витрат'!$A$21,IF(H203='Категорія витрат'!$B$22,'Категорія витрат'!$A$22,IF(H203='Категорія витрат'!$B$23,'Категорія витрат'!$A$23,IF(H203='Категорія витрат'!$B$24,'Категорія витрат'!$A$24,IF(H203='Категорія витрат'!$B$25,'Категорія витрат'!$A$25,IF(H203='Категорія витрат'!$B$26,'Категорія витрат'!$A$26,IF(H203='Категорія витрат'!$B$27,'Категорія витрат'!$A$27,IF(H203='Категорія витрат'!$B$28,'Категорія витрат'!$A$28,IF(H203='Категорія витрат'!$B$29,'Категорія витрат'!$A$29,IF(H203='Категорія витрат'!$B$30,'Категорія витрат'!$A$30,IF(H203='Категорія витрат'!$B$31,'Категорія витрат'!$A$31,""))))))))))))))))))))))))))))))</f>
        <v/>
      </c>
      <c r="H203" s="571"/>
      <c r="I203" s="68"/>
      <c r="J203" s="67"/>
      <c r="K203" s="41">
        <f t="shared" si="36"/>
        <v>0</v>
      </c>
      <c r="L203" s="67"/>
      <c r="M203" s="73"/>
      <c r="N203" s="71">
        <f t="shared" si="38"/>
        <v>0</v>
      </c>
      <c r="O203" s="836">
        <f>IF(I203='Категорія витрат'!$G$2,ROUND(N203*0.22,2),IF(I203='Категорія витрат'!$G$4,ROUND(N203*0.22,2),IF(I203='Категорія витрат'!$G$5,ROUND(N203*0.22,2),IF(I203='Категорія витрат'!$G$3,ROUND(N203*0.0841,2),0))))</f>
        <v>0</v>
      </c>
      <c r="P203" s="828">
        <f t="shared" si="39"/>
        <v>0</v>
      </c>
      <c r="Q203" s="75"/>
      <c r="R203" s="75"/>
      <c r="S203" s="75"/>
      <c r="T203" s="75"/>
      <c r="U203" s="75"/>
      <c r="V203" s="75"/>
      <c r="W203" s="75"/>
      <c r="X203" s="76"/>
      <c r="Y203" s="76"/>
      <c r="Z203" s="76"/>
      <c r="AA203" s="76"/>
      <c r="AB203" s="76"/>
      <c r="AC203" s="11">
        <f t="shared" si="40"/>
        <v>0</v>
      </c>
      <c r="AD203" s="11">
        <f t="shared" si="41"/>
        <v>0</v>
      </c>
      <c r="AE203" s="11">
        <f t="shared" si="42"/>
        <v>0</v>
      </c>
      <c r="AF203" s="11">
        <f t="shared" si="43"/>
        <v>0</v>
      </c>
      <c r="AG203" s="11">
        <f t="shared" si="44"/>
        <v>0</v>
      </c>
      <c r="AH203" s="11">
        <f t="shared" si="45"/>
        <v>0</v>
      </c>
      <c r="AI203" s="11">
        <f t="shared" si="46"/>
        <v>0</v>
      </c>
      <c r="AJ203" s="11">
        <f t="shared" si="47"/>
        <v>0</v>
      </c>
      <c r="AK203" s="223"/>
      <c r="AL203" s="223"/>
      <c r="AM203" s="35"/>
    </row>
    <row r="204" spans="1:39">
      <c r="A204" s="20">
        <v>200</v>
      </c>
      <c r="B204" s="20" t="str">
        <f t="shared" si="37"/>
        <v/>
      </c>
      <c r="C204" s="208"/>
      <c r="D204" s="67"/>
      <c r="E204" s="67"/>
      <c r="F204" s="67"/>
      <c r="G204" s="425" t="str">
        <f>IF(H204='Категорія витрат'!$B$2,'Категорія витрат'!$A$2,IF(H204='Категорія витрат'!$B$3,'Категорія витрат'!$A$3,IF(H204='Категорія витрат'!$B$4,'Категорія витрат'!$A$4,IF(H204='Категорія витрат'!$B$5,'Категорія витрат'!$A$5,IF(H204='Категорія витрат'!$B$6,'Категорія витрат'!$A$6,IF(H204='Категорія витрат'!$B$7,'Категорія витрат'!$A$7,IF(H204='Категорія витрат'!$B$8,'Категорія витрат'!$A$8,IF(H204='Категорія витрат'!$B$9,'Категорія витрат'!$A$9,IF(H204='Категорія витрат'!$B$10,'Категорія витрат'!$A$10,IF(H204='Категорія витрат'!$B$11,'Категорія витрат'!$A$11,IF(H204='Категорія витрат'!$B$12,'Категорія витрат'!$A$12,IF(H204='Категорія витрат'!$B$13,'Категорія витрат'!$A$13,IF(H204='Категорія витрат'!$B$14,'Категорія витрат'!$A$14,IF(H204='Категорія витрат'!$B$15,'Категорія витрат'!$A$15,IF(H204='Категорія витрат'!$B$16,'Категорія витрат'!$A$16,IF(H204='Категорія витрат'!$B$17,'Категорія витрат'!$A$17,IF(H204='Категорія витрат'!$B$18,'Категорія витрат'!$A$18,IF(H204='Категорія витрат'!$B$19,'Категорія витрат'!$A$19,IF(H204='Категорія витрат'!$B$20,'Категорія витрат'!$A$20,IF(H204='Категорія витрат'!$B$21,'Категорія витрат'!$A$21,IF(H204='Категорія витрат'!$B$22,'Категорія витрат'!$A$22,IF(H204='Категорія витрат'!$B$23,'Категорія витрат'!$A$23,IF(H204='Категорія витрат'!$B$24,'Категорія витрат'!$A$24,IF(H204='Категорія витрат'!$B$25,'Категорія витрат'!$A$25,IF(H204='Категорія витрат'!$B$26,'Категорія витрат'!$A$26,IF(H204='Категорія витрат'!$B$27,'Категорія витрат'!$A$27,IF(H204='Категорія витрат'!$B$28,'Категорія витрат'!$A$28,IF(H204='Категорія витрат'!$B$29,'Категорія витрат'!$A$29,IF(H204='Категорія витрат'!$B$30,'Категорія витрат'!$A$30,IF(H204='Категорія витрат'!$B$31,'Категорія витрат'!$A$31,""))))))))))))))))))))))))))))))</f>
        <v/>
      </c>
      <c r="H204" s="571"/>
      <c r="I204" s="68"/>
      <c r="J204" s="67"/>
      <c r="K204" s="41">
        <f t="shared" si="36"/>
        <v>0</v>
      </c>
      <c r="L204" s="67"/>
      <c r="M204" s="73"/>
      <c r="N204" s="71">
        <f t="shared" si="38"/>
        <v>0</v>
      </c>
      <c r="O204" s="836">
        <f>IF(I204='Категорія витрат'!$G$2,ROUND(N204*0.22,2),IF(I204='Категорія витрат'!$G$4,ROUND(N204*0.22,2),IF(I204='Категорія витрат'!$G$5,ROUND(N204*0.22,2),IF(I204='Категорія витрат'!$G$3,ROUND(N204*0.0841,2),0))))</f>
        <v>0</v>
      </c>
      <c r="P204" s="828">
        <f t="shared" si="39"/>
        <v>0</v>
      </c>
      <c r="Q204" s="75"/>
      <c r="R204" s="75"/>
      <c r="S204" s="75"/>
      <c r="T204" s="75"/>
      <c r="U204" s="75"/>
      <c r="V204" s="75"/>
      <c r="W204" s="75"/>
      <c r="X204" s="76"/>
      <c r="Y204" s="76"/>
      <c r="Z204" s="76"/>
      <c r="AA204" s="76"/>
      <c r="AB204" s="76"/>
      <c r="AC204" s="11">
        <f t="shared" si="40"/>
        <v>0</v>
      </c>
      <c r="AD204" s="11">
        <f t="shared" si="41"/>
        <v>0</v>
      </c>
      <c r="AE204" s="11">
        <f t="shared" si="42"/>
        <v>0</v>
      </c>
      <c r="AF204" s="11">
        <f t="shared" si="43"/>
        <v>0</v>
      </c>
      <c r="AG204" s="11">
        <f t="shared" si="44"/>
        <v>0</v>
      </c>
      <c r="AH204" s="11">
        <f t="shared" si="45"/>
        <v>0</v>
      </c>
      <c r="AI204" s="11">
        <f t="shared" si="46"/>
        <v>0</v>
      </c>
      <c r="AJ204" s="11">
        <f t="shared" si="47"/>
        <v>0</v>
      </c>
      <c r="AK204" s="223"/>
      <c r="AL204" s="223"/>
      <c r="AM204" s="35"/>
    </row>
    <row r="205" spans="1:39">
      <c r="A205" s="20">
        <v>201</v>
      </c>
      <c r="B205" s="20" t="str">
        <f t="shared" si="37"/>
        <v/>
      </c>
      <c r="C205" s="208"/>
      <c r="D205" s="67"/>
      <c r="E205" s="67"/>
      <c r="F205" s="67"/>
      <c r="G205" s="425" t="str">
        <f>IF(H205='Категорія витрат'!$B$2,'Категорія витрат'!$A$2,IF(H205='Категорія витрат'!$B$3,'Категорія витрат'!$A$3,IF(H205='Категорія витрат'!$B$4,'Категорія витрат'!$A$4,IF(H205='Категорія витрат'!$B$5,'Категорія витрат'!$A$5,IF(H205='Категорія витрат'!$B$6,'Категорія витрат'!$A$6,IF(H205='Категорія витрат'!$B$7,'Категорія витрат'!$A$7,IF(H205='Категорія витрат'!$B$8,'Категорія витрат'!$A$8,IF(H205='Категорія витрат'!$B$9,'Категорія витрат'!$A$9,IF(H205='Категорія витрат'!$B$10,'Категорія витрат'!$A$10,IF(H205='Категорія витрат'!$B$11,'Категорія витрат'!$A$11,IF(H205='Категорія витрат'!$B$12,'Категорія витрат'!$A$12,IF(H205='Категорія витрат'!$B$13,'Категорія витрат'!$A$13,IF(H205='Категорія витрат'!$B$14,'Категорія витрат'!$A$14,IF(H205='Категорія витрат'!$B$15,'Категорія витрат'!$A$15,IF(H205='Категорія витрат'!$B$16,'Категорія витрат'!$A$16,IF(H205='Категорія витрат'!$B$17,'Категорія витрат'!$A$17,IF(H205='Категорія витрат'!$B$18,'Категорія витрат'!$A$18,IF(H205='Категорія витрат'!$B$19,'Категорія витрат'!$A$19,IF(H205='Категорія витрат'!$B$20,'Категорія витрат'!$A$20,IF(H205='Категорія витрат'!$B$21,'Категорія витрат'!$A$21,IF(H205='Категорія витрат'!$B$22,'Категорія витрат'!$A$22,IF(H205='Категорія витрат'!$B$23,'Категорія витрат'!$A$23,IF(H205='Категорія витрат'!$B$24,'Категорія витрат'!$A$24,IF(H205='Категорія витрат'!$B$25,'Категорія витрат'!$A$25,IF(H205='Категорія витрат'!$B$26,'Категорія витрат'!$A$26,IF(H205='Категорія витрат'!$B$27,'Категорія витрат'!$A$27,IF(H205='Категорія витрат'!$B$28,'Категорія витрат'!$A$28,IF(H205='Категорія витрат'!$B$29,'Категорія витрат'!$A$29,IF(H205='Категорія витрат'!$B$30,'Категорія витрат'!$A$30,IF(H205='Категорія витрат'!$B$31,'Категорія витрат'!$A$31,""))))))))))))))))))))))))))))))</f>
        <v/>
      </c>
      <c r="H205" s="571"/>
      <c r="I205" s="68"/>
      <c r="J205" s="67"/>
      <c r="K205" s="41">
        <f t="shared" si="36"/>
        <v>0</v>
      </c>
      <c r="L205" s="67"/>
      <c r="M205" s="73"/>
      <c r="N205" s="71">
        <f t="shared" si="38"/>
        <v>0</v>
      </c>
      <c r="O205" s="836">
        <f>IF(I205='Категорія витрат'!$G$2,ROUND(N205*0.22,2),IF(I205='Категорія витрат'!$G$4,ROUND(N205*0.22,2),IF(I205='Категорія витрат'!$G$5,ROUND(N205*0.22,2),IF(I205='Категорія витрат'!$G$3,ROUND(N205*0.0841,2),0))))</f>
        <v>0</v>
      </c>
      <c r="P205" s="828">
        <f t="shared" si="39"/>
        <v>0</v>
      </c>
      <c r="Q205" s="75"/>
      <c r="R205" s="75"/>
      <c r="S205" s="75"/>
      <c r="T205" s="75"/>
      <c r="U205" s="75"/>
      <c r="V205" s="75"/>
      <c r="W205" s="75"/>
      <c r="X205" s="76"/>
      <c r="Y205" s="76"/>
      <c r="Z205" s="76"/>
      <c r="AA205" s="76"/>
      <c r="AB205" s="76"/>
      <c r="AC205" s="11">
        <f t="shared" si="40"/>
        <v>0</v>
      </c>
      <c r="AD205" s="11">
        <f t="shared" si="41"/>
        <v>0</v>
      </c>
      <c r="AE205" s="11">
        <f t="shared" si="42"/>
        <v>0</v>
      </c>
      <c r="AF205" s="11">
        <f t="shared" si="43"/>
        <v>0</v>
      </c>
      <c r="AG205" s="11">
        <f t="shared" si="44"/>
        <v>0</v>
      </c>
      <c r="AH205" s="11">
        <f t="shared" si="45"/>
        <v>0</v>
      </c>
      <c r="AI205" s="11">
        <f t="shared" si="46"/>
        <v>0</v>
      </c>
      <c r="AJ205" s="11">
        <f t="shared" si="47"/>
        <v>0</v>
      </c>
      <c r="AK205" s="223"/>
      <c r="AL205" s="223"/>
      <c r="AM205" s="35"/>
    </row>
    <row r="206" spans="1:39">
      <c r="A206" s="20">
        <v>202</v>
      </c>
      <c r="B206" s="20" t="str">
        <f t="shared" si="37"/>
        <v/>
      </c>
      <c r="C206" s="208"/>
      <c r="D206" s="67"/>
      <c r="E206" s="67"/>
      <c r="F206" s="67"/>
      <c r="G206" s="425" t="str">
        <f>IF(H206='Категорія витрат'!$B$2,'Категорія витрат'!$A$2,IF(H206='Категорія витрат'!$B$3,'Категорія витрат'!$A$3,IF(H206='Категорія витрат'!$B$4,'Категорія витрат'!$A$4,IF(H206='Категорія витрат'!$B$5,'Категорія витрат'!$A$5,IF(H206='Категорія витрат'!$B$6,'Категорія витрат'!$A$6,IF(H206='Категорія витрат'!$B$7,'Категорія витрат'!$A$7,IF(H206='Категорія витрат'!$B$8,'Категорія витрат'!$A$8,IF(H206='Категорія витрат'!$B$9,'Категорія витрат'!$A$9,IF(H206='Категорія витрат'!$B$10,'Категорія витрат'!$A$10,IF(H206='Категорія витрат'!$B$11,'Категорія витрат'!$A$11,IF(H206='Категорія витрат'!$B$12,'Категорія витрат'!$A$12,IF(H206='Категорія витрат'!$B$13,'Категорія витрат'!$A$13,IF(H206='Категорія витрат'!$B$14,'Категорія витрат'!$A$14,IF(H206='Категорія витрат'!$B$15,'Категорія витрат'!$A$15,IF(H206='Категорія витрат'!$B$16,'Категорія витрат'!$A$16,IF(H206='Категорія витрат'!$B$17,'Категорія витрат'!$A$17,IF(H206='Категорія витрат'!$B$18,'Категорія витрат'!$A$18,IF(H206='Категорія витрат'!$B$19,'Категорія витрат'!$A$19,IF(H206='Категорія витрат'!$B$20,'Категорія витрат'!$A$20,IF(H206='Категорія витрат'!$B$21,'Категорія витрат'!$A$21,IF(H206='Категорія витрат'!$B$22,'Категорія витрат'!$A$22,IF(H206='Категорія витрат'!$B$23,'Категорія витрат'!$A$23,IF(H206='Категорія витрат'!$B$24,'Категорія витрат'!$A$24,IF(H206='Категорія витрат'!$B$25,'Категорія витрат'!$A$25,IF(H206='Категорія витрат'!$B$26,'Категорія витрат'!$A$26,IF(H206='Категорія витрат'!$B$27,'Категорія витрат'!$A$27,IF(H206='Категорія витрат'!$B$28,'Категорія витрат'!$A$28,IF(H206='Категорія витрат'!$B$29,'Категорія витрат'!$A$29,IF(H206='Категорія витрат'!$B$30,'Категорія витрат'!$A$30,IF(H206='Категорія витрат'!$B$31,'Категорія витрат'!$A$31,""))))))))))))))))))))))))))))))</f>
        <v/>
      </c>
      <c r="H206" s="571"/>
      <c r="I206" s="68"/>
      <c r="J206" s="67"/>
      <c r="K206" s="41">
        <f t="shared" si="36"/>
        <v>0</v>
      </c>
      <c r="L206" s="67"/>
      <c r="M206" s="73"/>
      <c r="N206" s="71">
        <f t="shared" si="38"/>
        <v>0</v>
      </c>
      <c r="O206" s="836">
        <f>IF(I206='Категорія витрат'!$G$2,ROUND(N206*0.22,2),IF(I206='Категорія витрат'!$G$4,ROUND(N206*0.22,2),IF(I206='Категорія витрат'!$G$5,ROUND(N206*0.22,2),IF(I206='Категорія витрат'!$G$3,ROUND(N206*0.0841,2),0))))</f>
        <v>0</v>
      </c>
      <c r="P206" s="828">
        <f t="shared" si="39"/>
        <v>0</v>
      </c>
      <c r="Q206" s="75"/>
      <c r="R206" s="75"/>
      <c r="S206" s="75"/>
      <c r="T206" s="75"/>
      <c r="U206" s="75"/>
      <c r="V206" s="75"/>
      <c r="W206" s="75"/>
      <c r="X206" s="76"/>
      <c r="Y206" s="76"/>
      <c r="Z206" s="76"/>
      <c r="AA206" s="76"/>
      <c r="AB206" s="76"/>
      <c r="AC206" s="11">
        <f t="shared" si="40"/>
        <v>0</v>
      </c>
      <c r="AD206" s="11">
        <f t="shared" si="41"/>
        <v>0</v>
      </c>
      <c r="AE206" s="11">
        <f t="shared" si="42"/>
        <v>0</v>
      </c>
      <c r="AF206" s="11">
        <f t="shared" si="43"/>
        <v>0</v>
      </c>
      <c r="AG206" s="11">
        <f t="shared" si="44"/>
        <v>0</v>
      </c>
      <c r="AH206" s="11">
        <f t="shared" si="45"/>
        <v>0</v>
      </c>
      <c r="AI206" s="11">
        <f t="shared" si="46"/>
        <v>0</v>
      </c>
      <c r="AJ206" s="11">
        <f t="shared" si="47"/>
        <v>0</v>
      </c>
      <c r="AK206" s="223"/>
      <c r="AL206" s="223"/>
      <c r="AM206" s="35"/>
    </row>
    <row r="207" spans="1:39">
      <c r="A207" s="20">
        <v>203</v>
      </c>
      <c r="B207" s="20" t="str">
        <f t="shared" si="37"/>
        <v/>
      </c>
      <c r="C207" s="208"/>
      <c r="D207" s="67"/>
      <c r="E207" s="67"/>
      <c r="F207" s="67"/>
      <c r="G207" s="425" t="str">
        <f>IF(H207='Категорія витрат'!$B$2,'Категорія витрат'!$A$2,IF(H207='Категорія витрат'!$B$3,'Категорія витрат'!$A$3,IF(H207='Категорія витрат'!$B$4,'Категорія витрат'!$A$4,IF(H207='Категорія витрат'!$B$5,'Категорія витрат'!$A$5,IF(H207='Категорія витрат'!$B$6,'Категорія витрат'!$A$6,IF(H207='Категорія витрат'!$B$7,'Категорія витрат'!$A$7,IF(H207='Категорія витрат'!$B$8,'Категорія витрат'!$A$8,IF(H207='Категорія витрат'!$B$9,'Категорія витрат'!$A$9,IF(H207='Категорія витрат'!$B$10,'Категорія витрат'!$A$10,IF(H207='Категорія витрат'!$B$11,'Категорія витрат'!$A$11,IF(H207='Категорія витрат'!$B$12,'Категорія витрат'!$A$12,IF(H207='Категорія витрат'!$B$13,'Категорія витрат'!$A$13,IF(H207='Категорія витрат'!$B$14,'Категорія витрат'!$A$14,IF(H207='Категорія витрат'!$B$15,'Категорія витрат'!$A$15,IF(H207='Категорія витрат'!$B$16,'Категорія витрат'!$A$16,IF(H207='Категорія витрат'!$B$17,'Категорія витрат'!$A$17,IF(H207='Категорія витрат'!$B$18,'Категорія витрат'!$A$18,IF(H207='Категорія витрат'!$B$19,'Категорія витрат'!$A$19,IF(H207='Категорія витрат'!$B$20,'Категорія витрат'!$A$20,IF(H207='Категорія витрат'!$B$21,'Категорія витрат'!$A$21,IF(H207='Категорія витрат'!$B$22,'Категорія витрат'!$A$22,IF(H207='Категорія витрат'!$B$23,'Категорія витрат'!$A$23,IF(H207='Категорія витрат'!$B$24,'Категорія витрат'!$A$24,IF(H207='Категорія витрат'!$B$25,'Категорія витрат'!$A$25,IF(H207='Категорія витрат'!$B$26,'Категорія витрат'!$A$26,IF(H207='Категорія витрат'!$B$27,'Категорія витрат'!$A$27,IF(H207='Категорія витрат'!$B$28,'Категорія витрат'!$A$28,IF(H207='Категорія витрат'!$B$29,'Категорія витрат'!$A$29,IF(H207='Категорія витрат'!$B$30,'Категорія витрат'!$A$30,IF(H207='Категорія витрат'!$B$31,'Категорія витрат'!$A$31,""))))))))))))))))))))))))))))))</f>
        <v/>
      </c>
      <c r="H207" s="571"/>
      <c r="I207" s="68"/>
      <c r="J207" s="67"/>
      <c r="K207" s="41">
        <f t="shared" si="36"/>
        <v>0</v>
      </c>
      <c r="L207" s="67"/>
      <c r="M207" s="73"/>
      <c r="N207" s="71">
        <f t="shared" si="38"/>
        <v>0</v>
      </c>
      <c r="O207" s="836">
        <f>IF(I207='Категорія витрат'!$G$2,ROUND(N207*0.22,2),IF(I207='Категорія витрат'!$G$4,ROUND(N207*0.22,2),IF(I207='Категорія витрат'!$G$5,ROUND(N207*0.22,2),IF(I207='Категорія витрат'!$G$3,ROUND(N207*0.0841,2),0))))</f>
        <v>0</v>
      </c>
      <c r="P207" s="828">
        <f t="shared" si="39"/>
        <v>0</v>
      </c>
      <c r="Q207" s="75"/>
      <c r="R207" s="75"/>
      <c r="S207" s="75"/>
      <c r="T207" s="75"/>
      <c r="U207" s="75"/>
      <c r="V207" s="75"/>
      <c r="W207" s="75"/>
      <c r="X207" s="76"/>
      <c r="Y207" s="76"/>
      <c r="Z207" s="76"/>
      <c r="AA207" s="76"/>
      <c r="AB207" s="76"/>
      <c r="AC207" s="11">
        <f t="shared" si="40"/>
        <v>0</v>
      </c>
      <c r="AD207" s="11">
        <f t="shared" si="41"/>
        <v>0</v>
      </c>
      <c r="AE207" s="11">
        <f t="shared" si="42"/>
        <v>0</v>
      </c>
      <c r="AF207" s="11">
        <f t="shared" si="43"/>
        <v>0</v>
      </c>
      <c r="AG207" s="11">
        <f t="shared" si="44"/>
        <v>0</v>
      </c>
      <c r="AH207" s="11">
        <f t="shared" si="45"/>
        <v>0</v>
      </c>
      <c r="AI207" s="11">
        <f t="shared" si="46"/>
        <v>0</v>
      </c>
      <c r="AJ207" s="11">
        <f t="shared" si="47"/>
        <v>0</v>
      </c>
      <c r="AK207" s="223"/>
      <c r="AL207" s="223"/>
      <c r="AM207" s="35"/>
    </row>
    <row r="208" spans="1:39">
      <c r="A208" s="20">
        <v>204</v>
      </c>
      <c r="B208" s="20" t="str">
        <f t="shared" si="37"/>
        <v/>
      </c>
      <c r="C208" s="208"/>
      <c r="D208" s="67"/>
      <c r="E208" s="67"/>
      <c r="F208" s="67"/>
      <c r="G208" s="425" t="str">
        <f>IF(H208='Категорія витрат'!$B$2,'Категорія витрат'!$A$2,IF(H208='Категорія витрат'!$B$3,'Категорія витрат'!$A$3,IF(H208='Категорія витрат'!$B$4,'Категорія витрат'!$A$4,IF(H208='Категорія витрат'!$B$5,'Категорія витрат'!$A$5,IF(H208='Категорія витрат'!$B$6,'Категорія витрат'!$A$6,IF(H208='Категорія витрат'!$B$7,'Категорія витрат'!$A$7,IF(H208='Категорія витрат'!$B$8,'Категорія витрат'!$A$8,IF(H208='Категорія витрат'!$B$9,'Категорія витрат'!$A$9,IF(H208='Категорія витрат'!$B$10,'Категорія витрат'!$A$10,IF(H208='Категорія витрат'!$B$11,'Категорія витрат'!$A$11,IF(H208='Категорія витрат'!$B$12,'Категорія витрат'!$A$12,IF(H208='Категорія витрат'!$B$13,'Категорія витрат'!$A$13,IF(H208='Категорія витрат'!$B$14,'Категорія витрат'!$A$14,IF(H208='Категорія витрат'!$B$15,'Категорія витрат'!$A$15,IF(H208='Категорія витрат'!$B$16,'Категорія витрат'!$A$16,IF(H208='Категорія витрат'!$B$17,'Категорія витрат'!$A$17,IF(H208='Категорія витрат'!$B$18,'Категорія витрат'!$A$18,IF(H208='Категорія витрат'!$B$19,'Категорія витрат'!$A$19,IF(H208='Категорія витрат'!$B$20,'Категорія витрат'!$A$20,IF(H208='Категорія витрат'!$B$21,'Категорія витрат'!$A$21,IF(H208='Категорія витрат'!$B$22,'Категорія витрат'!$A$22,IF(H208='Категорія витрат'!$B$23,'Категорія витрат'!$A$23,IF(H208='Категорія витрат'!$B$24,'Категорія витрат'!$A$24,IF(H208='Категорія витрат'!$B$25,'Категорія витрат'!$A$25,IF(H208='Категорія витрат'!$B$26,'Категорія витрат'!$A$26,IF(H208='Категорія витрат'!$B$27,'Категорія витрат'!$A$27,IF(H208='Категорія витрат'!$B$28,'Категорія витрат'!$A$28,IF(H208='Категорія витрат'!$B$29,'Категорія витрат'!$A$29,IF(H208='Категорія витрат'!$B$30,'Категорія витрат'!$A$30,IF(H208='Категорія витрат'!$B$31,'Категорія витрат'!$A$31,""))))))))))))))))))))))))))))))</f>
        <v/>
      </c>
      <c r="H208" s="571"/>
      <c r="I208" s="68"/>
      <c r="J208" s="67"/>
      <c r="K208" s="41">
        <f t="shared" si="36"/>
        <v>0</v>
      </c>
      <c r="L208" s="67"/>
      <c r="M208" s="73"/>
      <c r="N208" s="71">
        <f t="shared" si="38"/>
        <v>0</v>
      </c>
      <c r="O208" s="836">
        <f>IF(I208='Категорія витрат'!$G$2,ROUND(N208*0.22,2),IF(I208='Категорія витрат'!$G$4,ROUND(N208*0.22,2),IF(I208='Категорія витрат'!$G$5,ROUND(N208*0.22,2),IF(I208='Категорія витрат'!$G$3,ROUND(N208*0.0841,2),0))))</f>
        <v>0</v>
      </c>
      <c r="P208" s="828">
        <f t="shared" si="39"/>
        <v>0</v>
      </c>
      <c r="Q208" s="75"/>
      <c r="R208" s="75"/>
      <c r="S208" s="75"/>
      <c r="T208" s="75"/>
      <c r="U208" s="75"/>
      <c r="V208" s="75"/>
      <c r="W208" s="75"/>
      <c r="X208" s="76"/>
      <c r="Y208" s="76"/>
      <c r="Z208" s="76"/>
      <c r="AA208" s="76"/>
      <c r="AB208" s="76"/>
      <c r="AC208" s="11">
        <f t="shared" si="40"/>
        <v>0</v>
      </c>
      <c r="AD208" s="11">
        <f t="shared" si="41"/>
        <v>0</v>
      </c>
      <c r="AE208" s="11">
        <f t="shared" si="42"/>
        <v>0</v>
      </c>
      <c r="AF208" s="11">
        <f t="shared" si="43"/>
        <v>0</v>
      </c>
      <c r="AG208" s="11">
        <f t="shared" si="44"/>
        <v>0</v>
      </c>
      <c r="AH208" s="11">
        <f t="shared" si="45"/>
        <v>0</v>
      </c>
      <c r="AI208" s="11">
        <f t="shared" si="46"/>
        <v>0</v>
      </c>
      <c r="AJ208" s="11">
        <f t="shared" si="47"/>
        <v>0</v>
      </c>
      <c r="AK208" s="223"/>
      <c r="AL208" s="223"/>
      <c r="AM208" s="35"/>
    </row>
    <row r="209" spans="1:39">
      <c r="A209" s="20">
        <v>205</v>
      </c>
      <c r="B209" s="20" t="str">
        <f t="shared" si="37"/>
        <v/>
      </c>
      <c r="C209" s="208"/>
      <c r="D209" s="67"/>
      <c r="E209" s="67"/>
      <c r="F209" s="67"/>
      <c r="G209" s="425" t="str">
        <f>IF(H209='Категорія витрат'!$B$2,'Категорія витрат'!$A$2,IF(H209='Категорія витрат'!$B$3,'Категорія витрат'!$A$3,IF(H209='Категорія витрат'!$B$4,'Категорія витрат'!$A$4,IF(H209='Категорія витрат'!$B$5,'Категорія витрат'!$A$5,IF(H209='Категорія витрат'!$B$6,'Категорія витрат'!$A$6,IF(H209='Категорія витрат'!$B$7,'Категорія витрат'!$A$7,IF(H209='Категорія витрат'!$B$8,'Категорія витрат'!$A$8,IF(H209='Категорія витрат'!$B$9,'Категорія витрат'!$A$9,IF(H209='Категорія витрат'!$B$10,'Категорія витрат'!$A$10,IF(H209='Категорія витрат'!$B$11,'Категорія витрат'!$A$11,IF(H209='Категорія витрат'!$B$12,'Категорія витрат'!$A$12,IF(H209='Категорія витрат'!$B$13,'Категорія витрат'!$A$13,IF(H209='Категорія витрат'!$B$14,'Категорія витрат'!$A$14,IF(H209='Категорія витрат'!$B$15,'Категорія витрат'!$A$15,IF(H209='Категорія витрат'!$B$16,'Категорія витрат'!$A$16,IF(H209='Категорія витрат'!$B$17,'Категорія витрат'!$A$17,IF(H209='Категорія витрат'!$B$18,'Категорія витрат'!$A$18,IF(H209='Категорія витрат'!$B$19,'Категорія витрат'!$A$19,IF(H209='Категорія витрат'!$B$20,'Категорія витрат'!$A$20,IF(H209='Категорія витрат'!$B$21,'Категорія витрат'!$A$21,IF(H209='Категорія витрат'!$B$22,'Категорія витрат'!$A$22,IF(H209='Категорія витрат'!$B$23,'Категорія витрат'!$A$23,IF(H209='Категорія витрат'!$B$24,'Категорія витрат'!$A$24,IF(H209='Категорія витрат'!$B$25,'Категорія витрат'!$A$25,IF(H209='Категорія витрат'!$B$26,'Категорія витрат'!$A$26,IF(H209='Категорія витрат'!$B$27,'Категорія витрат'!$A$27,IF(H209='Категорія витрат'!$B$28,'Категорія витрат'!$A$28,IF(H209='Категорія витрат'!$B$29,'Категорія витрат'!$A$29,IF(H209='Категорія витрат'!$B$30,'Категорія витрат'!$A$30,IF(H209='Категорія витрат'!$B$31,'Категорія витрат'!$A$31,""))))))))))))))))))))))))))))))</f>
        <v/>
      </c>
      <c r="H209" s="571"/>
      <c r="I209" s="68"/>
      <c r="J209" s="67"/>
      <c r="K209" s="41">
        <f t="shared" si="36"/>
        <v>0</v>
      </c>
      <c r="L209" s="67"/>
      <c r="M209" s="73"/>
      <c r="N209" s="71">
        <f t="shared" si="38"/>
        <v>0</v>
      </c>
      <c r="O209" s="836">
        <f>IF(I209='Категорія витрат'!$G$2,ROUND(N209*0.22,2),IF(I209='Категорія витрат'!$G$4,ROUND(N209*0.22,2),IF(I209='Категорія витрат'!$G$5,ROUND(N209*0.22,2),IF(I209='Категорія витрат'!$G$3,ROUND(N209*0.0841,2),0))))</f>
        <v>0</v>
      </c>
      <c r="P209" s="828">
        <f t="shared" si="39"/>
        <v>0</v>
      </c>
      <c r="Q209" s="75"/>
      <c r="R209" s="75"/>
      <c r="S209" s="75"/>
      <c r="T209" s="75"/>
      <c r="U209" s="75"/>
      <c r="V209" s="75"/>
      <c r="W209" s="75"/>
      <c r="X209" s="76"/>
      <c r="Y209" s="76"/>
      <c r="Z209" s="76"/>
      <c r="AA209" s="76"/>
      <c r="AB209" s="76"/>
      <c r="AC209" s="11">
        <f t="shared" si="40"/>
        <v>0</v>
      </c>
      <c r="AD209" s="11">
        <f t="shared" si="41"/>
        <v>0</v>
      </c>
      <c r="AE209" s="11">
        <f t="shared" si="42"/>
        <v>0</v>
      </c>
      <c r="AF209" s="11">
        <f t="shared" si="43"/>
        <v>0</v>
      </c>
      <c r="AG209" s="11">
        <f t="shared" si="44"/>
        <v>0</v>
      </c>
      <c r="AH209" s="11">
        <f t="shared" si="45"/>
        <v>0</v>
      </c>
      <c r="AI209" s="11">
        <f t="shared" si="46"/>
        <v>0</v>
      </c>
      <c r="AJ209" s="11">
        <f t="shared" si="47"/>
        <v>0</v>
      </c>
      <c r="AK209" s="223"/>
      <c r="AL209" s="223"/>
      <c r="AM209" s="35"/>
    </row>
    <row r="210" spans="1:39">
      <c r="A210" s="20">
        <v>206</v>
      </c>
      <c r="B210" s="20" t="str">
        <f t="shared" si="37"/>
        <v/>
      </c>
      <c r="C210" s="208"/>
      <c r="D210" s="67"/>
      <c r="E210" s="67"/>
      <c r="F210" s="67"/>
      <c r="G210" s="425" t="str">
        <f>IF(H210='Категорія витрат'!$B$2,'Категорія витрат'!$A$2,IF(H210='Категорія витрат'!$B$3,'Категорія витрат'!$A$3,IF(H210='Категорія витрат'!$B$4,'Категорія витрат'!$A$4,IF(H210='Категорія витрат'!$B$5,'Категорія витрат'!$A$5,IF(H210='Категорія витрат'!$B$6,'Категорія витрат'!$A$6,IF(H210='Категорія витрат'!$B$7,'Категорія витрат'!$A$7,IF(H210='Категорія витрат'!$B$8,'Категорія витрат'!$A$8,IF(H210='Категорія витрат'!$B$9,'Категорія витрат'!$A$9,IF(H210='Категорія витрат'!$B$10,'Категорія витрат'!$A$10,IF(H210='Категорія витрат'!$B$11,'Категорія витрат'!$A$11,IF(H210='Категорія витрат'!$B$12,'Категорія витрат'!$A$12,IF(H210='Категорія витрат'!$B$13,'Категорія витрат'!$A$13,IF(H210='Категорія витрат'!$B$14,'Категорія витрат'!$A$14,IF(H210='Категорія витрат'!$B$15,'Категорія витрат'!$A$15,IF(H210='Категорія витрат'!$B$16,'Категорія витрат'!$A$16,IF(H210='Категорія витрат'!$B$17,'Категорія витрат'!$A$17,IF(H210='Категорія витрат'!$B$18,'Категорія витрат'!$A$18,IF(H210='Категорія витрат'!$B$19,'Категорія витрат'!$A$19,IF(H210='Категорія витрат'!$B$20,'Категорія витрат'!$A$20,IF(H210='Категорія витрат'!$B$21,'Категорія витрат'!$A$21,IF(H210='Категорія витрат'!$B$22,'Категорія витрат'!$A$22,IF(H210='Категорія витрат'!$B$23,'Категорія витрат'!$A$23,IF(H210='Категорія витрат'!$B$24,'Категорія витрат'!$A$24,IF(H210='Категорія витрат'!$B$25,'Категорія витрат'!$A$25,IF(H210='Категорія витрат'!$B$26,'Категорія витрат'!$A$26,IF(H210='Категорія витрат'!$B$27,'Категорія витрат'!$A$27,IF(H210='Категорія витрат'!$B$28,'Категорія витрат'!$A$28,IF(H210='Категорія витрат'!$B$29,'Категорія витрат'!$A$29,IF(H210='Категорія витрат'!$B$30,'Категорія витрат'!$A$30,IF(H210='Категорія витрат'!$B$31,'Категорія витрат'!$A$31,""))))))))))))))))))))))))))))))</f>
        <v/>
      </c>
      <c r="H210" s="571"/>
      <c r="I210" s="68"/>
      <c r="J210" s="67"/>
      <c r="K210" s="41">
        <f t="shared" si="36"/>
        <v>0</v>
      </c>
      <c r="L210" s="67"/>
      <c r="M210" s="73"/>
      <c r="N210" s="71">
        <f t="shared" si="38"/>
        <v>0</v>
      </c>
      <c r="O210" s="836">
        <f>IF(I210='Категорія витрат'!$G$2,ROUND(N210*0.22,2),IF(I210='Категорія витрат'!$G$4,ROUND(N210*0.22,2),IF(I210='Категорія витрат'!$G$5,ROUND(N210*0.22,2),IF(I210='Категорія витрат'!$G$3,ROUND(N210*0.0841,2),0))))</f>
        <v>0</v>
      </c>
      <c r="P210" s="828">
        <f t="shared" si="39"/>
        <v>0</v>
      </c>
      <c r="Q210" s="75"/>
      <c r="R210" s="75"/>
      <c r="S210" s="75"/>
      <c r="T210" s="75"/>
      <c r="U210" s="75"/>
      <c r="V210" s="75"/>
      <c r="W210" s="75"/>
      <c r="X210" s="76"/>
      <c r="Y210" s="76"/>
      <c r="Z210" s="76"/>
      <c r="AA210" s="76"/>
      <c r="AB210" s="76"/>
      <c r="AC210" s="11">
        <f t="shared" si="40"/>
        <v>0</v>
      </c>
      <c r="AD210" s="11">
        <f t="shared" si="41"/>
        <v>0</v>
      </c>
      <c r="AE210" s="11">
        <f t="shared" si="42"/>
        <v>0</v>
      </c>
      <c r="AF210" s="11">
        <f t="shared" si="43"/>
        <v>0</v>
      </c>
      <c r="AG210" s="11">
        <f t="shared" si="44"/>
        <v>0</v>
      </c>
      <c r="AH210" s="11">
        <f t="shared" si="45"/>
        <v>0</v>
      </c>
      <c r="AI210" s="11">
        <f t="shared" si="46"/>
        <v>0</v>
      </c>
      <c r="AJ210" s="11">
        <f t="shared" si="47"/>
        <v>0</v>
      </c>
      <c r="AK210" s="223"/>
      <c r="AL210" s="223"/>
      <c r="AM210" s="35"/>
    </row>
    <row r="211" spans="1:39">
      <c r="A211" s="20">
        <v>207</v>
      </c>
      <c r="B211" s="20" t="str">
        <f t="shared" si="37"/>
        <v/>
      </c>
      <c r="C211" s="208"/>
      <c r="D211" s="67"/>
      <c r="E211" s="67"/>
      <c r="F211" s="67"/>
      <c r="G211" s="425" t="str">
        <f>IF(H211='Категорія витрат'!$B$2,'Категорія витрат'!$A$2,IF(H211='Категорія витрат'!$B$3,'Категорія витрат'!$A$3,IF(H211='Категорія витрат'!$B$4,'Категорія витрат'!$A$4,IF(H211='Категорія витрат'!$B$5,'Категорія витрат'!$A$5,IF(H211='Категорія витрат'!$B$6,'Категорія витрат'!$A$6,IF(H211='Категорія витрат'!$B$7,'Категорія витрат'!$A$7,IF(H211='Категорія витрат'!$B$8,'Категорія витрат'!$A$8,IF(H211='Категорія витрат'!$B$9,'Категорія витрат'!$A$9,IF(H211='Категорія витрат'!$B$10,'Категорія витрат'!$A$10,IF(H211='Категорія витрат'!$B$11,'Категорія витрат'!$A$11,IF(H211='Категорія витрат'!$B$12,'Категорія витрат'!$A$12,IF(H211='Категорія витрат'!$B$13,'Категорія витрат'!$A$13,IF(H211='Категорія витрат'!$B$14,'Категорія витрат'!$A$14,IF(H211='Категорія витрат'!$B$15,'Категорія витрат'!$A$15,IF(H211='Категорія витрат'!$B$16,'Категорія витрат'!$A$16,IF(H211='Категорія витрат'!$B$17,'Категорія витрат'!$A$17,IF(H211='Категорія витрат'!$B$18,'Категорія витрат'!$A$18,IF(H211='Категорія витрат'!$B$19,'Категорія витрат'!$A$19,IF(H211='Категорія витрат'!$B$20,'Категорія витрат'!$A$20,IF(H211='Категорія витрат'!$B$21,'Категорія витрат'!$A$21,IF(H211='Категорія витрат'!$B$22,'Категорія витрат'!$A$22,IF(H211='Категорія витрат'!$B$23,'Категорія витрат'!$A$23,IF(H211='Категорія витрат'!$B$24,'Категорія витрат'!$A$24,IF(H211='Категорія витрат'!$B$25,'Категорія витрат'!$A$25,IF(H211='Категорія витрат'!$B$26,'Категорія витрат'!$A$26,IF(H211='Категорія витрат'!$B$27,'Категорія витрат'!$A$27,IF(H211='Категорія витрат'!$B$28,'Категорія витрат'!$A$28,IF(H211='Категорія витрат'!$B$29,'Категорія витрат'!$A$29,IF(H211='Категорія витрат'!$B$30,'Категорія витрат'!$A$30,IF(H211='Категорія витрат'!$B$31,'Категорія витрат'!$A$31,""))))))))))))))))))))))))))))))</f>
        <v/>
      </c>
      <c r="H211" s="571"/>
      <c r="I211" s="68"/>
      <c r="J211" s="67"/>
      <c r="K211" s="41">
        <f t="shared" si="36"/>
        <v>0</v>
      </c>
      <c r="L211" s="67"/>
      <c r="M211" s="73"/>
      <c r="N211" s="71">
        <f t="shared" si="38"/>
        <v>0</v>
      </c>
      <c r="O211" s="836">
        <f>IF(I211='Категорія витрат'!$G$2,ROUND(N211*0.22,2),IF(I211='Категорія витрат'!$G$4,ROUND(N211*0.22,2),IF(I211='Категорія витрат'!$G$5,ROUND(N211*0.22,2),IF(I211='Категорія витрат'!$G$3,ROUND(N211*0.0841,2),0))))</f>
        <v>0</v>
      </c>
      <c r="P211" s="828">
        <f t="shared" si="39"/>
        <v>0</v>
      </c>
      <c r="Q211" s="75"/>
      <c r="R211" s="75"/>
      <c r="S211" s="75"/>
      <c r="T211" s="75"/>
      <c r="U211" s="75"/>
      <c r="V211" s="75"/>
      <c r="W211" s="75"/>
      <c r="X211" s="76"/>
      <c r="Y211" s="76"/>
      <c r="Z211" s="76"/>
      <c r="AA211" s="76"/>
      <c r="AB211" s="76"/>
      <c r="AC211" s="11">
        <f t="shared" si="40"/>
        <v>0</v>
      </c>
      <c r="AD211" s="11">
        <f t="shared" si="41"/>
        <v>0</v>
      </c>
      <c r="AE211" s="11">
        <f t="shared" si="42"/>
        <v>0</v>
      </c>
      <c r="AF211" s="11">
        <f t="shared" si="43"/>
        <v>0</v>
      </c>
      <c r="AG211" s="11">
        <f t="shared" si="44"/>
        <v>0</v>
      </c>
      <c r="AH211" s="11">
        <f t="shared" si="45"/>
        <v>0</v>
      </c>
      <c r="AI211" s="11">
        <f t="shared" si="46"/>
        <v>0</v>
      </c>
      <c r="AJ211" s="11">
        <f t="shared" si="47"/>
        <v>0</v>
      </c>
      <c r="AK211" s="223"/>
      <c r="AL211" s="223"/>
      <c r="AM211" s="35"/>
    </row>
    <row r="212" spans="1:39">
      <c r="A212" s="20">
        <v>208</v>
      </c>
      <c r="B212" s="20" t="str">
        <f t="shared" si="37"/>
        <v/>
      </c>
      <c r="C212" s="208"/>
      <c r="D212" s="67"/>
      <c r="E212" s="67"/>
      <c r="F212" s="67"/>
      <c r="G212" s="425" t="str">
        <f>IF(H212='Категорія витрат'!$B$2,'Категорія витрат'!$A$2,IF(H212='Категорія витрат'!$B$3,'Категорія витрат'!$A$3,IF(H212='Категорія витрат'!$B$4,'Категорія витрат'!$A$4,IF(H212='Категорія витрат'!$B$5,'Категорія витрат'!$A$5,IF(H212='Категорія витрат'!$B$6,'Категорія витрат'!$A$6,IF(H212='Категорія витрат'!$B$7,'Категорія витрат'!$A$7,IF(H212='Категорія витрат'!$B$8,'Категорія витрат'!$A$8,IF(H212='Категорія витрат'!$B$9,'Категорія витрат'!$A$9,IF(H212='Категорія витрат'!$B$10,'Категорія витрат'!$A$10,IF(H212='Категорія витрат'!$B$11,'Категорія витрат'!$A$11,IF(H212='Категорія витрат'!$B$12,'Категорія витрат'!$A$12,IF(H212='Категорія витрат'!$B$13,'Категорія витрат'!$A$13,IF(H212='Категорія витрат'!$B$14,'Категорія витрат'!$A$14,IF(H212='Категорія витрат'!$B$15,'Категорія витрат'!$A$15,IF(H212='Категорія витрат'!$B$16,'Категорія витрат'!$A$16,IF(H212='Категорія витрат'!$B$17,'Категорія витрат'!$A$17,IF(H212='Категорія витрат'!$B$18,'Категорія витрат'!$A$18,IF(H212='Категорія витрат'!$B$19,'Категорія витрат'!$A$19,IF(H212='Категорія витрат'!$B$20,'Категорія витрат'!$A$20,IF(H212='Категорія витрат'!$B$21,'Категорія витрат'!$A$21,IF(H212='Категорія витрат'!$B$22,'Категорія витрат'!$A$22,IF(H212='Категорія витрат'!$B$23,'Категорія витрат'!$A$23,IF(H212='Категорія витрат'!$B$24,'Категорія витрат'!$A$24,IF(H212='Категорія витрат'!$B$25,'Категорія витрат'!$A$25,IF(H212='Категорія витрат'!$B$26,'Категорія витрат'!$A$26,IF(H212='Категорія витрат'!$B$27,'Категорія витрат'!$A$27,IF(H212='Категорія витрат'!$B$28,'Категорія витрат'!$A$28,IF(H212='Категорія витрат'!$B$29,'Категорія витрат'!$A$29,IF(H212='Категорія витрат'!$B$30,'Категорія витрат'!$A$30,IF(H212='Категорія витрат'!$B$31,'Категорія витрат'!$A$31,""))))))))))))))))))))))))))))))</f>
        <v/>
      </c>
      <c r="H212" s="571"/>
      <c r="I212" s="68"/>
      <c r="J212" s="67"/>
      <c r="K212" s="41">
        <f t="shared" si="36"/>
        <v>0</v>
      </c>
      <c r="L212" s="66"/>
      <c r="M212" s="73"/>
      <c r="N212" s="71">
        <f t="shared" si="38"/>
        <v>0</v>
      </c>
      <c r="O212" s="836">
        <f>IF(I212='Категорія витрат'!$G$2,ROUND(N212*0.22,2),IF(I212='Категорія витрат'!$G$4,ROUND(N212*0.22,2),IF(I212='Категорія витрат'!$G$5,ROUND(N212*0.22,2),IF(I212='Категорія витрат'!$G$3,ROUND(N212*0.0841,2),0))))</f>
        <v>0</v>
      </c>
      <c r="P212" s="828">
        <f t="shared" si="39"/>
        <v>0</v>
      </c>
      <c r="Q212" s="75"/>
      <c r="R212" s="75"/>
      <c r="S212" s="75"/>
      <c r="T212" s="75"/>
      <c r="U212" s="75"/>
      <c r="V212" s="75"/>
      <c r="W212" s="75"/>
      <c r="X212" s="76"/>
      <c r="Y212" s="76"/>
      <c r="Z212" s="76"/>
      <c r="AA212" s="76"/>
      <c r="AB212" s="76"/>
      <c r="AC212" s="11">
        <f t="shared" si="40"/>
        <v>0</v>
      </c>
      <c r="AD212" s="11">
        <f t="shared" si="41"/>
        <v>0</v>
      </c>
      <c r="AE212" s="11">
        <f t="shared" si="42"/>
        <v>0</v>
      </c>
      <c r="AF212" s="11">
        <f t="shared" si="43"/>
        <v>0</v>
      </c>
      <c r="AG212" s="11">
        <f t="shared" si="44"/>
        <v>0</v>
      </c>
      <c r="AH212" s="11">
        <f t="shared" si="45"/>
        <v>0</v>
      </c>
      <c r="AI212" s="11">
        <f t="shared" si="46"/>
        <v>0</v>
      </c>
      <c r="AJ212" s="11">
        <f t="shared" si="47"/>
        <v>0</v>
      </c>
      <c r="AK212" s="223"/>
      <c r="AL212" s="223"/>
      <c r="AM212" s="35"/>
    </row>
    <row r="213" spans="1:39">
      <c r="A213" s="20">
        <v>209</v>
      </c>
      <c r="B213" s="20" t="str">
        <f t="shared" si="37"/>
        <v/>
      </c>
      <c r="C213" s="208"/>
      <c r="D213" s="67"/>
      <c r="E213" s="67"/>
      <c r="F213" s="67"/>
      <c r="G213" s="425" t="str">
        <f>IF(H213='Категорія витрат'!$B$2,'Категорія витрат'!$A$2,IF(H213='Категорія витрат'!$B$3,'Категорія витрат'!$A$3,IF(H213='Категорія витрат'!$B$4,'Категорія витрат'!$A$4,IF(H213='Категорія витрат'!$B$5,'Категорія витрат'!$A$5,IF(H213='Категорія витрат'!$B$6,'Категорія витрат'!$A$6,IF(H213='Категорія витрат'!$B$7,'Категорія витрат'!$A$7,IF(H213='Категорія витрат'!$B$8,'Категорія витрат'!$A$8,IF(H213='Категорія витрат'!$B$9,'Категорія витрат'!$A$9,IF(H213='Категорія витрат'!$B$10,'Категорія витрат'!$A$10,IF(H213='Категорія витрат'!$B$11,'Категорія витрат'!$A$11,IF(H213='Категорія витрат'!$B$12,'Категорія витрат'!$A$12,IF(H213='Категорія витрат'!$B$13,'Категорія витрат'!$A$13,IF(H213='Категорія витрат'!$B$14,'Категорія витрат'!$A$14,IF(H213='Категорія витрат'!$B$15,'Категорія витрат'!$A$15,IF(H213='Категорія витрат'!$B$16,'Категорія витрат'!$A$16,IF(H213='Категорія витрат'!$B$17,'Категорія витрат'!$A$17,IF(H213='Категорія витрат'!$B$18,'Категорія витрат'!$A$18,IF(H213='Категорія витрат'!$B$19,'Категорія витрат'!$A$19,IF(H213='Категорія витрат'!$B$20,'Категорія витрат'!$A$20,IF(H213='Категорія витрат'!$B$21,'Категорія витрат'!$A$21,IF(H213='Категорія витрат'!$B$22,'Категорія витрат'!$A$22,IF(H213='Категорія витрат'!$B$23,'Категорія витрат'!$A$23,IF(H213='Категорія витрат'!$B$24,'Категорія витрат'!$A$24,IF(H213='Категорія витрат'!$B$25,'Категорія витрат'!$A$25,IF(H213='Категорія витрат'!$B$26,'Категорія витрат'!$A$26,IF(H213='Категорія витрат'!$B$27,'Категорія витрат'!$A$27,IF(H213='Категорія витрат'!$B$28,'Категорія витрат'!$A$28,IF(H213='Категорія витрат'!$B$29,'Категорія витрат'!$A$29,IF(H213='Категорія витрат'!$B$30,'Категорія витрат'!$A$30,IF(H213='Категорія витрат'!$B$31,'Категорія витрат'!$A$31,""))))))))))))))))))))))))))))))</f>
        <v/>
      </c>
      <c r="H213" s="571"/>
      <c r="I213" s="68"/>
      <c r="J213" s="70"/>
      <c r="K213" s="41">
        <f t="shared" si="36"/>
        <v>0</v>
      </c>
      <c r="L213" s="66"/>
      <c r="M213" s="73"/>
      <c r="N213" s="71">
        <f t="shared" si="38"/>
        <v>0</v>
      </c>
      <c r="O213" s="836">
        <f>IF(I213='Категорія витрат'!$G$2,ROUND(N213*0.22,2),IF(I213='Категорія витрат'!$G$4,ROUND(N213*0.22,2),IF(I213='Категорія витрат'!$G$5,ROUND(N213*0.22,2),IF(I213='Категорія витрат'!$G$3,ROUND(N213*0.0841,2),0))))</f>
        <v>0</v>
      </c>
      <c r="P213" s="828">
        <f t="shared" si="39"/>
        <v>0</v>
      </c>
      <c r="Q213" s="75"/>
      <c r="R213" s="75"/>
      <c r="S213" s="75"/>
      <c r="T213" s="75"/>
      <c r="U213" s="75"/>
      <c r="V213" s="75"/>
      <c r="W213" s="75"/>
      <c r="X213" s="76"/>
      <c r="Y213" s="76"/>
      <c r="Z213" s="76"/>
      <c r="AA213" s="76"/>
      <c r="AB213" s="76"/>
      <c r="AC213" s="11">
        <f t="shared" si="40"/>
        <v>0</v>
      </c>
      <c r="AD213" s="11">
        <f t="shared" si="41"/>
        <v>0</v>
      </c>
      <c r="AE213" s="11">
        <f t="shared" si="42"/>
        <v>0</v>
      </c>
      <c r="AF213" s="11">
        <f t="shared" si="43"/>
        <v>0</v>
      </c>
      <c r="AG213" s="11">
        <f t="shared" si="44"/>
        <v>0</v>
      </c>
      <c r="AH213" s="11">
        <f t="shared" si="45"/>
        <v>0</v>
      </c>
      <c r="AI213" s="11">
        <f t="shared" si="46"/>
        <v>0</v>
      </c>
      <c r="AJ213" s="11">
        <f t="shared" si="47"/>
        <v>0</v>
      </c>
      <c r="AK213" s="223"/>
      <c r="AL213" s="223"/>
      <c r="AM213" s="35"/>
    </row>
    <row r="214" spans="1:39">
      <c r="A214" s="20">
        <v>210</v>
      </c>
      <c r="B214" s="20" t="str">
        <f t="shared" si="37"/>
        <v/>
      </c>
      <c r="C214" s="208"/>
      <c r="D214" s="67"/>
      <c r="E214" s="67"/>
      <c r="F214" s="67"/>
      <c r="G214" s="425" t="str">
        <f>IF(H214='Категорія витрат'!$B$2,'Категорія витрат'!$A$2,IF(H214='Категорія витрат'!$B$3,'Категорія витрат'!$A$3,IF(H214='Категорія витрат'!$B$4,'Категорія витрат'!$A$4,IF(H214='Категорія витрат'!$B$5,'Категорія витрат'!$A$5,IF(H214='Категорія витрат'!$B$6,'Категорія витрат'!$A$6,IF(H214='Категорія витрат'!$B$7,'Категорія витрат'!$A$7,IF(H214='Категорія витрат'!$B$8,'Категорія витрат'!$A$8,IF(H214='Категорія витрат'!$B$9,'Категорія витрат'!$A$9,IF(H214='Категорія витрат'!$B$10,'Категорія витрат'!$A$10,IF(H214='Категорія витрат'!$B$11,'Категорія витрат'!$A$11,IF(H214='Категорія витрат'!$B$12,'Категорія витрат'!$A$12,IF(H214='Категорія витрат'!$B$13,'Категорія витрат'!$A$13,IF(H214='Категорія витрат'!$B$14,'Категорія витрат'!$A$14,IF(H214='Категорія витрат'!$B$15,'Категорія витрат'!$A$15,IF(H214='Категорія витрат'!$B$16,'Категорія витрат'!$A$16,IF(H214='Категорія витрат'!$B$17,'Категорія витрат'!$A$17,IF(H214='Категорія витрат'!$B$18,'Категорія витрат'!$A$18,IF(H214='Категорія витрат'!$B$19,'Категорія витрат'!$A$19,IF(H214='Категорія витрат'!$B$20,'Категорія витрат'!$A$20,IF(H214='Категорія витрат'!$B$21,'Категорія витрат'!$A$21,IF(H214='Категорія витрат'!$B$22,'Категорія витрат'!$A$22,IF(H214='Категорія витрат'!$B$23,'Категорія витрат'!$A$23,IF(H214='Категорія витрат'!$B$24,'Категорія витрат'!$A$24,IF(H214='Категорія витрат'!$B$25,'Категорія витрат'!$A$25,IF(H214='Категорія витрат'!$B$26,'Категорія витрат'!$A$26,IF(H214='Категорія витрат'!$B$27,'Категорія витрат'!$A$27,IF(H214='Категорія витрат'!$B$28,'Категорія витрат'!$A$28,IF(H214='Категорія витрат'!$B$29,'Категорія витрат'!$A$29,IF(H214='Категорія витрат'!$B$30,'Категорія витрат'!$A$30,IF(H214='Категорія витрат'!$B$31,'Категорія витрат'!$A$31,""))))))))))))))))))))))))))))))</f>
        <v/>
      </c>
      <c r="H214" s="571"/>
      <c r="I214" s="68"/>
      <c r="J214" s="70"/>
      <c r="K214" s="41">
        <f t="shared" si="36"/>
        <v>0</v>
      </c>
      <c r="L214" s="66"/>
      <c r="M214" s="73"/>
      <c r="N214" s="71">
        <f t="shared" si="38"/>
        <v>0</v>
      </c>
      <c r="O214" s="836">
        <f>IF(I214='Категорія витрат'!$G$2,ROUND(N214*0.22,2),IF(I214='Категорія витрат'!$G$4,ROUND(N214*0.22,2),IF(I214='Категорія витрат'!$G$5,ROUND(N214*0.22,2),IF(I214='Категорія витрат'!$G$3,ROUND(N214*0.0841,2),0))))</f>
        <v>0</v>
      </c>
      <c r="P214" s="828">
        <f t="shared" si="39"/>
        <v>0</v>
      </c>
      <c r="Q214" s="75"/>
      <c r="R214" s="75"/>
      <c r="S214" s="75"/>
      <c r="T214" s="75"/>
      <c r="U214" s="75"/>
      <c r="V214" s="75"/>
      <c r="W214" s="75"/>
      <c r="X214" s="76"/>
      <c r="Y214" s="76"/>
      <c r="Z214" s="76"/>
      <c r="AA214" s="76"/>
      <c r="AB214" s="76"/>
      <c r="AC214" s="11">
        <f t="shared" si="40"/>
        <v>0</v>
      </c>
      <c r="AD214" s="11">
        <f t="shared" si="41"/>
        <v>0</v>
      </c>
      <c r="AE214" s="11">
        <f t="shared" si="42"/>
        <v>0</v>
      </c>
      <c r="AF214" s="11">
        <f t="shared" si="43"/>
        <v>0</v>
      </c>
      <c r="AG214" s="11">
        <f t="shared" si="44"/>
        <v>0</v>
      </c>
      <c r="AH214" s="11">
        <f t="shared" si="45"/>
        <v>0</v>
      </c>
      <c r="AI214" s="11">
        <f t="shared" si="46"/>
        <v>0</v>
      </c>
      <c r="AJ214" s="11">
        <f t="shared" si="47"/>
        <v>0</v>
      </c>
      <c r="AK214" s="223"/>
      <c r="AL214" s="223"/>
      <c r="AM214" s="35"/>
    </row>
    <row r="215" spans="1:39">
      <c r="A215" s="20">
        <v>211</v>
      </c>
      <c r="B215" s="20" t="str">
        <f t="shared" si="37"/>
        <v/>
      </c>
      <c r="C215" s="208"/>
      <c r="D215" s="67"/>
      <c r="E215" s="67"/>
      <c r="F215" s="67"/>
      <c r="G215" s="425" t="str">
        <f>IF(H215='Категорія витрат'!$B$2,'Категорія витрат'!$A$2,IF(H215='Категорія витрат'!$B$3,'Категорія витрат'!$A$3,IF(H215='Категорія витрат'!$B$4,'Категорія витрат'!$A$4,IF(H215='Категорія витрат'!$B$5,'Категорія витрат'!$A$5,IF(H215='Категорія витрат'!$B$6,'Категорія витрат'!$A$6,IF(H215='Категорія витрат'!$B$7,'Категорія витрат'!$A$7,IF(H215='Категорія витрат'!$B$8,'Категорія витрат'!$A$8,IF(H215='Категорія витрат'!$B$9,'Категорія витрат'!$A$9,IF(H215='Категорія витрат'!$B$10,'Категорія витрат'!$A$10,IF(H215='Категорія витрат'!$B$11,'Категорія витрат'!$A$11,IF(H215='Категорія витрат'!$B$12,'Категорія витрат'!$A$12,IF(H215='Категорія витрат'!$B$13,'Категорія витрат'!$A$13,IF(H215='Категорія витрат'!$B$14,'Категорія витрат'!$A$14,IF(H215='Категорія витрат'!$B$15,'Категорія витрат'!$A$15,IF(H215='Категорія витрат'!$B$16,'Категорія витрат'!$A$16,IF(H215='Категорія витрат'!$B$17,'Категорія витрат'!$A$17,IF(H215='Категорія витрат'!$B$18,'Категорія витрат'!$A$18,IF(H215='Категорія витрат'!$B$19,'Категорія витрат'!$A$19,IF(H215='Категорія витрат'!$B$20,'Категорія витрат'!$A$20,IF(H215='Категорія витрат'!$B$21,'Категорія витрат'!$A$21,IF(H215='Категорія витрат'!$B$22,'Категорія витрат'!$A$22,IF(H215='Категорія витрат'!$B$23,'Категорія витрат'!$A$23,IF(H215='Категорія витрат'!$B$24,'Категорія витрат'!$A$24,IF(H215='Категорія витрат'!$B$25,'Категорія витрат'!$A$25,IF(H215='Категорія витрат'!$B$26,'Категорія витрат'!$A$26,IF(H215='Категорія витрат'!$B$27,'Категорія витрат'!$A$27,IF(H215='Категорія витрат'!$B$28,'Категорія витрат'!$A$28,IF(H215='Категорія витрат'!$B$29,'Категорія витрат'!$A$29,IF(H215='Категорія витрат'!$B$30,'Категорія витрат'!$A$30,IF(H215='Категорія витрат'!$B$31,'Категорія витрат'!$A$31,""))))))))))))))))))))))))))))))</f>
        <v/>
      </c>
      <c r="H215" s="571"/>
      <c r="I215" s="68"/>
      <c r="J215" s="70"/>
      <c r="K215" s="41">
        <f t="shared" si="36"/>
        <v>0</v>
      </c>
      <c r="L215" s="66"/>
      <c r="M215" s="73"/>
      <c r="N215" s="71">
        <f t="shared" si="38"/>
        <v>0</v>
      </c>
      <c r="O215" s="836">
        <f>IF(I215='Категорія витрат'!$G$2,ROUND(N215*0.22,2),IF(I215='Категорія витрат'!$G$4,ROUND(N215*0.22,2),IF(I215='Категорія витрат'!$G$5,ROUND(N215*0.22,2),IF(I215='Категорія витрат'!$G$3,ROUND(N215*0.0841,2),0))))</f>
        <v>0</v>
      </c>
      <c r="P215" s="828">
        <f t="shared" si="39"/>
        <v>0</v>
      </c>
      <c r="Q215" s="75"/>
      <c r="R215" s="75"/>
      <c r="S215" s="75"/>
      <c r="T215" s="75"/>
      <c r="U215" s="75"/>
      <c r="V215" s="75"/>
      <c r="W215" s="75"/>
      <c r="X215" s="76"/>
      <c r="Y215" s="76"/>
      <c r="Z215" s="76"/>
      <c r="AA215" s="76"/>
      <c r="AB215" s="76"/>
      <c r="AC215" s="11">
        <f t="shared" si="40"/>
        <v>0</v>
      </c>
      <c r="AD215" s="11">
        <f t="shared" si="41"/>
        <v>0</v>
      </c>
      <c r="AE215" s="11">
        <f t="shared" si="42"/>
        <v>0</v>
      </c>
      <c r="AF215" s="11">
        <f t="shared" si="43"/>
        <v>0</v>
      </c>
      <c r="AG215" s="11">
        <f t="shared" si="44"/>
        <v>0</v>
      </c>
      <c r="AH215" s="11">
        <f t="shared" si="45"/>
        <v>0</v>
      </c>
      <c r="AI215" s="11">
        <f t="shared" si="46"/>
        <v>0</v>
      </c>
      <c r="AJ215" s="11">
        <f t="shared" si="47"/>
        <v>0</v>
      </c>
      <c r="AK215" s="223"/>
      <c r="AL215" s="223"/>
      <c r="AM215" s="35"/>
    </row>
    <row r="216" spans="1:39">
      <c r="A216" s="20">
        <v>212</v>
      </c>
      <c r="B216" s="20" t="str">
        <f t="shared" si="37"/>
        <v/>
      </c>
      <c r="C216" s="208"/>
      <c r="D216" s="67"/>
      <c r="E216" s="67"/>
      <c r="F216" s="67"/>
      <c r="G216" s="425" t="str">
        <f>IF(H216='Категорія витрат'!$B$2,'Категорія витрат'!$A$2,IF(H216='Категорія витрат'!$B$3,'Категорія витрат'!$A$3,IF(H216='Категорія витрат'!$B$4,'Категорія витрат'!$A$4,IF(H216='Категорія витрат'!$B$5,'Категорія витрат'!$A$5,IF(H216='Категорія витрат'!$B$6,'Категорія витрат'!$A$6,IF(H216='Категорія витрат'!$B$7,'Категорія витрат'!$A$7,IF(H216='Категорія витрат'!$B$8,'Категорія витрат'!$A$8,IF(H216='Категорія витрат'!$B$9,'Категорія витрат'!$A$9,IF(H216='Категорія витрат'!$B$10,'Категорія витрат'!$A$10,IF(H216='Категорія витрат'!$B$11,'Категорія витрат'!$A$11,IF(H216='Категорія витрат'!$B$12,'Категорія витрат'!$A$12,IF(H216='Категорія витрат'!$B$13,'Категорія витрат'!$A$13,IF(H216='Категорія витрат'!$B$14,'Категорія витрат'!$A$14,IF(H216='Категорія витрат'!$B$15,'Категорія витрат'!$A$15,IF(H216='Категорія витрат'!$B$16,'Категорія витрат'!$A$16,IF(H216='Категорія витрат'!$B$17,'Категорія витрат'!$A$17,IF(H216='Категорія витрат'!$B$18,'Категорія витрат'!$A$18,IF(H216='Категорія витрат'!$B$19,'Категорія витрат'!$A$19,IF(H216='Категорія витрат'!$B$20,'Категорія витрат'!$A$20,IF(H216='Категорія витрат'!$B$21,'Категорія витрат'!$A$21,IF(H216='Категорія витрат'!$B$22,'Категорія витрат'!$A$22,IF(H216='Категорія витрат'!$B$23,'Категорія витрат'!$A$23,IF(H216='Категорія витрат'!$B$24,'Категорія витрат'!$A$24,IF(H216='Категорія витрат'!$B$25,'Категорія витрат'!$A$25,IF(H216='Категорія витрат'!$B$26,'Категорія витрат'!$A$26,IF(H216='Категорія витрат'!$B$27,'Категорія витрат'!$A$27,IF(H216='Категорія витрат'!$B$28,'Категорія витрат'!$A$28,IF(H216='Категорія витрат'!$B$29,'Категорія витрат'!$A$29,IF(H216='Категорія витрат'!$B$30,'Категорія витрат'!$A$30,IF(H216='Категорія витрат'!$B$31,'Категорія витрат'!$A$31,""))))))))))))))))))))))))))))))</f>
        <v/>
      </c>
      <c r="H216" s="571"/>
      <c r="I216" s="68"/>
      <c r="J216" s="70"/>
      <c r="K216" s="41">
        <f t="shared" si="36"/>
        <v>0</v>
      </c>
      <c r="L216" s="66"/>
      <c r="M216" s="73"/>
      <c r="N216" s="71">
        <f t="shared" si="38"/>
        <v>0</v>
      </c>
      <c r="O216" s="836">
        <f>IF(I216='Категорія витрат'!$G$2,ROUND(N216*0.22,2),IF(I216='Категорія витрат'!$G$4,ROUND(N216*0.22,2),IF(I216='Категорія витрат'!$G$5,ROUND(N216*0.22,2),IF(I216='Категорія витрат'!$G$3,ROUND(N216*0.0841,2),0))))</f>
        <v>0</v>
      </c>
      <c r="P216" s="828">
        <f t="shared" si="39"/>
        <v>0</v>
      </c>
      <c r="Q216" s="75"/>
      <c r="R216" s="75"/>
      <c r="S216" s="75"/>
      <c r="T216" s="75"/>
      <c r="U216" s="75"/>
      <c r="V216" s="75"/>
      <c r="W216" s="75"/>
      <c r="X216" s="76"/>
      <c r="Y216" s="76"/>
      <c r="Z216" s="76"/>
      <c r="AA216" s="76"/>
      <c r="AB216" s="76"/>
      <c r="AC216" s="11">
        <f t="shared" si="40"/>
        <v>0</v>
      </c>
      <c r="AD216" s="11">
        <f t="shared" si="41"/>
        <v>0</v>
      </c>
      <c r="AE216" s="11">
        <f t="shared" si="42"/>
        <v>0</v>
      </c>
      <c r="AF216" s="11">
        <f t="shared" si="43"/>
        <v>0</v>
      </c>
      <c r="AG216" s="11">
        <f t="shared" si="44"/>
        <v>0</v>
      </c>
      <c r="AH216" s="11">
        <f t="shared" si="45"/>
        <v>0</v>
      </c>
      <c r="AI216" s="11">
        <f t="shared" si="46"/>
        <v>0</v>
      </c>
      <c r="AJ216" s="11">
        <f t="shared" si="47"/>
        <v>0</v>
      </c>
      <c r="AK216" s="223"/>
      <c r="AL216" s="223"/>
      <c r="AM216" s="35"/>
    </row>
    <row r="217" spans="1:39">
      <c r="A217" s="20">
        <v>213</v>
      </c>
      <c r="B217" s="20" t="str">
        <f t="shared" si="37"/>
        <v/>
      </c>
      <c r="C217" s="208"/>
      <c r="D217" s="67"/>
      <c r="E217" s="67"/>
      <c r="F217" s="67"/>
      <c r="G217" s="425" t="str">
        <f>IF(H217='Категорія витрат'!$B$2,'Категорія витрат'!$A$2,IF(H217='Категорія витрат'!$B$3,'Категорія витрат'!$A$3,IF(H217='Категорія витрат'!$B$4,'Категорія витрат'!$A$4,IF(H217='Категорія витрат'!$B$5,'Категорія витрат'!$A$5,IF(H217='Категорія витрат'!$B$6,'Категорія витрат'!$A$6,IF(H217='Категорія витрат'!$B$7,'Категорія витрат'!$A$7,IF(H217='Категорія витрат'!$B$8,'Категорія витрат'!$A$8,IF(H217='Категорія витрат'!$B$9,'Категорія витрат'!$A$9,IF(H217='Категорія витрат'!$B$10,'Категорія витрат'!$A$10,IF(H217='Категорія витрат'!$B$11,'Категорія витрат'!$A$11,IF(H217='Категорія витрат'!$B$12,'Категорія витрат'!$A$12,IF(H217='Категорія витрат'!$B$13,'Категорія витрат'!$A$13,IF(H217='Категорія витрат'!$B$14,'Категорія витрат'!$A$14,IF(H217='Категорія витрат'!$B$15,'Категорія витрат'!$A$15,IF(H217='Категорія витрат'!$B$16,'Категорія витрат'!$A$16,IF(H217='Категорія витрат'!$B$17,'Категорія витрат'!$A$17,IF(H217='Категорія витрат'!$B$18,'Категорія витрат'!$A$18,IF(H217='Категорія витрат'!$B$19,'Категорія витрат'!$A$19,IF(H217='Категорія витрат'!$B$20,'Категорія витрат'!$A$20,IF(H217='Категорія витрат'!$B$21,'Категорія витрат'!$A$21,IF(H217='Категорія витрат'!$B$22,'Категорія витрат'!$A$22,IF(H217='Категорія витрат'!$B$23,'Категорія витрат'!$A$23,IF(H217='Категорія витрат'!$B$24,'Категорія витрат'!$A$24,IF(H217='Категорія витрат'!$B$25,'Категорія витрат'!$A$25,IF(H217='Категорія витрат'!$B$26,'Категорія витрат'!$A$26,IF(H217='Категорія витрат'!$B$27,'Категорія витрат'!$A$27,IF(H217='Категорія витрат'!$B$28,'Категорія витрат'!$A$28,IF(H217='Категорія витрат'!$B$29,'Категорія витрат'!$A$29,IF(H217='Категорія витрат'!$B$30,'Категорія витрат'!$A$30,IF(H217='Категорія витрат'!$B$31,'Категорія витрат'!$A$31,""))))))))))))))))))))))))))))))</f>
        <v/>
      </c>
      <c r="H217" s="571"/>
      <c r="I217" s="68"/>
      <c r="J217" s="67"/>
      <c r="K217" s="41">
        <f t="shared" si="36"/>
        <v>0</v>
      </c>
      <c r="L217" s="67"/>
      <c r="M217" s="73"/>
      <c r="N217" s="71">
        <f t="shared" si="38"/>
        <v>0</v>
      </c>
      <c r="O217" s="836">
        <f>IF(I217='Категорія витрат'!$G$2,ROUND(N217*0.22,2),IF(I217='Категорія витрат'!$G$4,ROUND(N217*0.22,2),IF(I217='Категорія витрат'!$G$5,ROUND(N217*0.22,2),IF(I217='Категорія витрат'!$G$3,ROUND(N217*0.0841,2),0))))</f>
        <v>0</v>
      </c>
      <c r="P217" s="828">
        <f t="shared" si="39"/>
        <v>0</v>
      </c>
      <c r="Q217" s="75"/>
      <c r="R217" s="75"/>
      <c r="S217" s="75"/>
      <c r="T217" s="75"/>
      <c r="U217" s="75"/>
      <c r="V217" s="75"/>
      <c r="W217" s="75"/>
      <c r="X217" s="76"/>
      <c r="Y217" s="76"/>
      <c r="Z217" s="76"/>
      <c r="AA217" s="76"/>
      <c r="AB217" s="76"/>
      <c r="AC217" s="11">
        <f t="shared" si="40"/>
        <v>0</v>
      </c>
      <c r="AD217" s="11">
        <f t="shared" si="41"/>
        <v>0</v>
      </c>
      <c r="AE217" s="11">
        <f t="shared" si="42"/>
        <v>0</v>
      </c>
      <c r="AF217" s="11">
        <f t="shared" si="43"/>
        <v>0</v>
      </c>
      <c r="AG217" s="11">
        <f t="shared" si="44"/>
        <v>0</v>
      </c>
      <c r="AH217" s="11">
        <f t="shared" si="45"/>
        <v>0</v>
      </c>
      <c r="AI217" s="11">
        <f t="shared" si="46"/>
        <v>0</v>
      </c>
      <c r="AJ217" s="11">
        <f t="shared" si="47"/>
        <v>0</v>
      </c>
      <c r="AK217" s="223"/>
      <c r="AL217" s="223"/>
      <c r="AM217" s="35"/>
    </row>
    <row r="218" spans="1:39">
      <c r="A218" s="20">
        <v>214</v>
      </c>
      <c r="B218" s="20" t="str">
        <f t="shared" si="37"/>
        <v/>
      </c>
      <c r="C218" s="208"/>
      <c r="D218" s="67"/>
      <c r="E218" s="67"/>
      <c r="F218" s="67"/>
      <c r="G218" s="425" t="str">
        <f>IF(H218='Категорія витрат'!$B$2,'Категорія витрат'!$A$2,IF(H218='Категорія витрат'!$B$3,'Категорія витрат'!$A$3,IF(H218='Категорія витрат'!$B$4,'Категорія витрат'!$A$4,IF(H218='Категорія витрат'!$B$5,'Категорія витрат'!$A$5,IF(H218='Категорія витрат'!$B$6,'Категорія витрат'!$A$6,IF(H218='Категорія витрат'!$B$7,'Категорія витрат'!$A$7,IF(H218='Категорія витрат'!$B$8,'Категорія витрат'!$A$8,IF(H218='Категорія витрат'!$B$9,'Категорія витрат'!$A$9,IF(H218='Категорія витрат'!$B$10,'Категорія витрат'!$A$10,IF(H218='Категорія витрат'!$B$11,'Категорія витрат'!$A$11,IF(H218='Категорія витрат'!$B$12,'Категорія витрат'!$A$12,IF(H218='Категорія витрат'!$B$13,'Категорія витрат'!$A$13,IF(H218='Категорія витрат'!$B$14,'Категорія витрат'!$A$14,IF(H218='Категорія витрат'!$B$15,'Категорія витрат'!$A$15,IF(H218='Категорія витрат'!$B$16,'Категорія витрат'!$A$16,IF(H218='Категорія витрат'!$B$17,'Категорія витрат'!$A$17,IF(H218='Категорія витрат'!$B$18,'Категорія витрат'!$A$18,IF(H218='Категорія витрат'!$B$19,'Категорія витрат'!$A$19,IF(H218='Категорія витрат'!$B$20,'Категорія витрат'!$A$20,IF(H218='Категорія витрат'!$B$21,'Категорія витрат'!$A$21,IF(H218='Категорія витрат'!$B$22,'Категорія витрат'!$A$22,IF(H218='Категорія витрат'!$B$23,'Категорія витрат'!$A$23,IF(H218='Категорія витрат'!$B$24,'Категорія витрат'!$A$24,IF(H218='Категорія витрат'!$B$25,'Категорія витрат'!$A$25,IF(H218='Категорія витрат'!$B$26,'Категорія витрат'!$A$26,IF(H218='Категорія витрат'!$B$27,'Категорія витрат'!$A$27,IF(H218='Категорія витрат'!$B$28,'Категорія витрат'!$A$28,IF(H218='Категорія витрат'!$B$29,'Категорія витрат'!$A$29,IF(H218='Категорія витрат'!$B$30,'Категорія витрат'!$A$30,IF(H218='Категорія витрат'!$B$31,'Категорія витрат'!$A$31,""))))))))))))))))))))))))))))))</f>
        <v/>
      </c>
      <c r="H218" s="571"/>
      <c r="I218" s="68"/>
      <c r="J218" s="70"/>
      <c r="K218" s="41">
        <f t="shared" si="36"/>
        <v>0</v>
      </c>
      <c r="L218" s="67"/>
      <c r="M218" s="73"/>
      <c r="N218" s="71">
        <f t="shared" si="38"/>
        <v>0</v>
      </c>
      <c r="O218" s="836">
        <f>IF(I218='Категорія витрат'!$G$2,ROUND(N218*0.22,2),IF(I218='Категорія витрат'!$G$4,ROUND(N218*0.22,2),IF(I218='Категорія витрат'!$G$5,ROUND(N218*0.22,2),IF(I218='Категорія витрат'!$G$3,ROUND(N218*0.0841,2),0))))</f>
        <v>0</v>
      </c>
      <c r="P218" s="828">
        <f t="shared" si="39"/>
        <v>0</v>
      </c>
      <c r="Q218" s="75"/>
      <c r="R218" s="75"/>
      <c r="S218" s="75"/>
      <c r="T218" s="75"/>
      <c r="U218" s="75"/>
      <c r="V218" s="75"/>
      <c r="W218" s="75"/>
      <c r="X218" s="76"/>
      <c r="Y218" s="76"/>
      <c r="Z218" s="76"/>
      <c r="AA218" s="76"/>
      <c r="AB218" s="76"/>
      <c r="AC218" s="11">
        <f t="shared" si="40"/>
        <v>0</v>
      </c>
      <c r="AD218" s="11">
        <f t="shared" si="41"/>
        <v>0</v>
      </c>
      <c r="AE218" s="11">
        <f t="shared" si="42"/>
        <v>0</v>
      </c>
      <c r="AF218" s="11">
        <f t="shared" si="43"/>
        <v>0</v>
      </c>
      <c r="AG218" s="11">
        <f t="shared" si="44"/>
        <v>0</v>
      </c>
      <c r="AH218" s="11">
        <f t="shared" si="45"/>
        <v>0</v>
      </c>
      <c r="AI218" s="11">
        <f t="shared" si="46"/>
        <v>0</v>
      </c>
      <c r="AJ218" s="11">
        <f t="shared" si="47"/>
        <v>0</v>
      </c>
      <c r="AK218" s="223"/>
      <c r="AL218" s="223"/>
      <c r="AM218" s="35"/>
    </row>
    <row r="219" spans="1:39">
      <c r="A219" s="20">
        <v>215</v>
      </c>
      <c r="B219" s="20" t="str">
        <f t="shared" si="37"/>
        <v/>
      </c>
      <c r="C219" s="208"/>
      <c r="D219" s="67"/>
      <c r="E219" s="67"/>
      <c r="F219" s="67"/>
      <c r="G219" s="425" t="str">
        <f>IF(H219='Категорія витрат'!$B$2,'Категорія витрат'!$A$2,IF(H219='Категорія витрат'!$B$3,'Категорія витрат'!$A$3,IF(H219='Категорія витрат'!$B$4,'Категорія витрат'!$A$4,IF(H219='Категорія витрат'!$B$5,'Категорія витрат'!$A$5,IF(H219='Категорія витрат'!$B$6,'Категорія витрат'!$A$6,IF(H219='Категорія витрат'!$B$7,'Категорія витрат'!$A$7,IF(H219='Категорія витрат'!$B$8,'Категорія витрат'!$A$8,IF(H219='Категорія витрат'!$B$9,'Категорія витрат'!$A$9,IF(H219='Категорія витрат'!$B$10,'Категорія витрат'!$A$10,IF(H219='Категорія витрат'!$B$11,'Категорія витрат'!$A$11,IF(H219='Категорія витрат'!$B$12,'Категорія витрат'!$A$12,IF(H219='Категорія витрат'!$B$13,'Категорія витрат'!$A$13,IF(H219='Категорія витрат'!$B$14,'Категорія витрат'!$A$14,IF(H219='Категорія витрат'!$B$15,'Категорія витрат'!$A$15,IF(H219='Категорія витрат'!$B$16,'Категорія витрат'!$A$16,IF(H219='Категорія витрат'!$B$17,'Категорія витрат'!$A$17,IF(H219='Категорія витрат'!$B$18,'Категорія витрат'!$A$18,IF(H219='Категорія витрат'!$B$19,'Категорія витрат'!$A$19,IF(H219='Категорія витрат'!$B$20,'Категорія витрат'!$A$20,IF(H219='Категорія витрат'!$B$21,'Категорія витрат'!$A$21,IF(H219='Категорія витрат'!$B$22,'Категорія витрат'!$A$22,IF(H219='Категорія витрат'!$B$23,'Категорія витрат'!$A$23,IF(H219='Категорія витрат'!$B$24,'Категорія витрат'!$A$24,IF(H219='Категорія витрат'!$B$25,'Категорія витрат'!$A$25,IF(H219='Категорія витрат'!$B$26,'Категорія витрат'!$A$26,IF(H219='Категорія витрат'!$B$27,'Категорія витрат'!$A$27,IF(H219='Категорія витрат'!$B$28,'Категорія витрат'!$A$28,IF(H219='Категорія витрат'!$B$29,'Категорія витрат'!$A$29,IF(H219='Категорія витрат'!$B$30,'Категорія витрат'!$A$30,IF(H219='Категорія витрат'!$B$31,'Категорія витрат'!$A$31,""))))))))))))))))))))))))))))))</f>
        <v/>
      </c>
      <c r="H219" s="571"/>
      <c r="I219" s="68"/>
      <c r="J219" s="70"/>
      <c r="K219" s="41">
        <f t="shared" si="36"/>
        <v>0</v>
      </c>
      <c r="L219" s="67"/>
      <c r="M219" s="73"/>
      <c r="N219" s="71">
        <f t="shared" si="38"/>
        <v>0</v>
      </c>
      <c r="O219" s="836">
        <f>IF(I219='Категорія витрат'!$G$2,ROUND(N219*0.22,2),IF(I219='Категорія витрат'!$G$4,ROUND(N219*0.22,2),IF(I219='Категорія витрат'!$G$5,ROUND(N219*0.22,2),IF(I219='Категорія витрат'!$G$3,ROUND(N219*0.0841,2),0))))</f>
        <v>0</v>
      </c>
      <c r="P219" s="828">
        <f t="shared" si="39"/>
        <v>0</v>
      </c>
      <c r="Q219" s="75"/>
      <c r="R219" s="75"/>
      <c r="S219" s="75"/>
      <c r="T219" s="75"/>
      <c r="U219" s="75"/>
      <c r="V219" s="75"/>
      <c r="W219" s="75"/>
      <c r="X219" s="76"/>
      <c r="Y219" s="76"/>
      <c r="Z219" s="76"/>
      <c r="AA219" s="76"/>
      <c r="AB219" s="76"/>
      <c r="AC219" s="11">
        <f t="shared" si="40"/>
        <v>0</v>
      </c>
      <c r="AD219" s="11">
        <f t="shared" si="41"/>
        <v>0</v>
      </c>
      <c r="AE219" s="11">
        <f t="shared" si="42"/>
        <v>0</v>
      </c>
      <c r="AF219" s="11">
        <f t="shared" si="43"/>
        <v>0</v>
      </c>
      <c r="AG219" s="11">
        <f t="shared" si="44"/>
        <v>0</v>
      </c>
      <c r="AH219" s="11">
        <f t="shared" si="45"/>
        <v>0</v>
      </c>
      <c r="AI219" s="11">
        <f t="shared" si="46"/>
        <v>0</v>
      </c>
      <c r="AJ219" s="11">
        <f t="shared" si="47"/>
        <v>0</v>
      </c>
      <c r="AK219" s="223"/>
      <c r="AL219" s="223"/>
      <c r="AM219" s="35"/>
    </row>
    <row r="220" spans="1:39">
      <c r="A220" s="20">
        <v>216</v>
      </c>
      <c r="B220" s="20" t="str">
        <f t="shared" si="37"/>
        <v/>
      </c>
      <c r="C220" s="208"/>
      <c r="D220" s="67"/>
      <c r="E220" s="67"/>
      <c r="F220" s="67"/>
      <c r="G220" s="425" t="str">
        <f>IF(H220='Категорія витрат'!$B$2,'Категорія витрат'!$A$2,IF(H220='Категорія витрат'!$B$3,'Категорія витрат'!$A$3,IF(H220='Категорія витрат'!$B$4,'Категорія витрат'!$A$4,IF(H220='Категорія витрат'!$B$5,'Категорія витрат'!$A$5,IF(H220='Категорія витрат'!$B$6,'Категорія витрат'!$A$6,IF(H220='Категорія витрат'!$B$7,'Категорія витрат'!$A$7,IF(H220='Категорія витрат'!$B$8,'Категорія витрат'!$A$8,IF(H220='Категорія витрат'!$B$9,'Категорія витрат'!$A$9,IF(H220='Категорія витрат'!$B$10,'Категорія витрат'!$A$10,IF(H220='Категорія витрат'!$B$11,'Категорія витрат'!$A$11,IF(H220='Категорія витрат'!$B$12,'Категорія витрат'!$A$12,IF(H220='Категорія витрат'!$B$13,'Категорія витрат'!$A$13,IF(H220='Категорія витрат'!$B$14,'Категорія витрат'!$A$14,IF(H220='Категорія витрат'!$B$15,'Категорія витрат'!$A$15,IF(H220='Категорія витрат'!$B$16,'Категорія витрат'!$A$16,IF(H220='Категорія витрат'!$B$17,'Категорія витрат'!$A$17,IF(H220='Категорія витрат'!$B$18,'Категорія витрат'!$A$18,IF(H220='Категорія витрат'!$B$19,'Категорія витрат'!$A$19,IF(H220='Категорія витрат'!$B$20,'Категорія витрат'!$A$20,IF(H220='Категорія витрат'!$B$21,'Категорія витрат'!$A$21,IF(H220='Категорія витрат'!$B$22,'Категорія витрат'!$A$22,IF(H220='Категорія витрат'!$B$23,'Категорія витрат'!$A$23,IF(H220='Категорія витрат'!$B$24,'Категорія витрат'!$A$24,IF(H220='Категорія витрат'!$B$25,'Категорія витрат'!$A$25,IF(H220='Категорія витрат'!$B$26,'Категорія витрат'!$A$26,IF(H220='Категорія витрат'!$B$27,'Категорія витрат'!$A$27,IF(H220='Категорія витрат'!$B$28,'Категорія витрат'!$A$28,IF(H220='Категорія витрат'!$B$29,'Категорія витрат'!$A$29,IF(H220='Категорія витрат'!$B$30,'Категорія витрат'!$A$30,IF(H220='Категорія витрат'!$B$31,'Категорія витрат'!$A$31,""))))))))))))))))))))))))))))))</f>
        <v/>
      </c>
      <c r="H220" s="571"/>
      <c r="I220" s="68"/>
      <c r="J220" s="70"/>
      <c r="K220" s="41">
        <f t="shared" si="36"/>
        <v>0</v>
      </c>
      <c r="L220" s="67"/>
      <c r="M220" s="73"/>
      <c r="N220" s="71">
        <f t="shared" si="38"/>
        <v>0</v>
      </c>
      <c r="O220" s="836">
        <f>IF(I220='Категорія витрат'!$G$2,ROUND(N220*0.22,2),IF(I220='Категорія витрат'!$G$4,ROUND(N220*0.22,2),IF(I220='Категорія витрат'!$G$5,ROUND(N220*0.22,2),IF(I220='Категорія витрат'!$G$3,ROUND(N220*0.0841,2),0))))</f>
        <v>0</v>
      </c>
      <c r="P220" s="828">
        <f t="shared" si="39"/>
        <v>0</v>
      </c>
      <c r="Q220" s="75"/>
      <c r="R220" s="75"/>
      <c r="S220" s="75"/>
      <c r="T220" s="75"/>
      <c r="U220" s="75"/>
      <c r="V220" s="75"/>
      <c r="W220" s="75"/>
      <c r="X220" s="76"/>
      <c r="Y220" s="76"/>
      <c r="Z220" s="76"/>
      <c r="AA220" s="76"/>
      <c r="AB220" s="76"/>
      <c r="AC220" s="11">
        <f t="shared" si="40"/>
        <v>0</v>
      </c>
      <c r="AD220" s="11">
        <f t="shared" si="41"/>
        <v>0</v>
      </c>
      <c r="AE220" s="11">
        <f t="shared" si="42"/>
        <v>0</v>
      </c>
      <c r="AF220" s="11">
        <f t="shared" si="43"/>
        <v>0</v>
      </c>
      <c r="AG220" s="11">
        <f t="shared" si="44"/>
        <v>0</v>
      </c>
      <c r="AH220" s="11">
        <f t="shared" si="45"/>
        <v>0</v>
      </c>
      <c r="AI220" s="11">
        <f t="shared" si="46"/>
        <v>0</v>
      </c>
      <c r="AJ220" s="11">
        <f t="shared" si="47"/>
        <v>0</v>
      </c>
      <c r="AK220" s="223"/>
      <c r="AL220" s="223"/>
      <c r="AM220" s="35"/>
    </row>
    <row r="221" spans="1:39">
      <c r="A221" s="20">
        <v>217</v>
      </c>
      <c r="B221" s="20" t="str">
        <f t="shared" si="37"/>
        <v/>
      </c>
      <c r="C221" s="208"/>
      <c r="D221" s="67"/>
      <c r="E221" s="67"/>
      <c r="F221" s="67"/>
      <c r="G221" s="425" t="str">
        <f>IF(H221='Категорія витрат'!$B$2,'Категорія витрат'!$A$2,IF(H221='Категорія витрат'!$B$3,'Категорія витрат'!$A$3,IF(H221='Категорія витрат'!$B$4,'Категорія витрат'!$A$4,IF(H221='Категорія витрат'!$B$5,'Категорія витрат'!$A$5,IF(H221='Категорія витрат'!$B$6,'Категорія витрат'!$A$6,IF(H221='Категорія витрат'!$B$7,'Категорія витрат'!$A$7,IF(H221='Категорія витрат'!$B$8,'Категорія витрат'!$A$8,IF(H221='Категорія витрат'!$B$9,'Категорія витрат'!$A$9,IF(H221='Категорія витрат'!$B$10,'Категорія витрат'!$A$10,IF(H221='Категорія витрат'!$B$11,'Категорія витрат'!$A$11,IF(H221='Категорія витрат'!$B$12,'Категорія витрат'!$A$12,IF(H221='Категорія витрат'!$B$13,'Категорія витрат'!$A$13,IF(H221='Категорія витрат'!$B$14,'Категорія витрат'!$A$14,IF(H221='Категорія витрат'!$B$15,'Категорія витрат'!$A$15,IF(H221='Категорія витрат'!$B$16,'Категорія витрат'!$A$16,IF(H221='Категорія витрат'!$B$17,'Категорія витрат'!$A$17,IF(H221='Категорія витрат'!$B$18,'Категорія витрат'!$A$18,IF(H221='Категорія витрат'!$B$19,'Категорія витрат'!$A$19,IF(H221='Категорія витрат'!$B$20,'Категорія витрат'!$A$20,IF(H221='Категорія витрат'!$B$21,'Категорія витрат'!$A$21,IF(H221='Категорія витрат'!$B$22,'Категорія витрат'!$A$22,IF(H221='Категорія витрат'!$B$23,'Категорія витрат'!$A$23,IF(H221='Категорія витрат'!$B$24,'Категорія витрат'!$A$24,IF(H221='Категорія витрат'!$B$25,'Категорія витрат'!$A$25,IF(H221='Категорія витрат'!$B$26,'Категорія витрат'!$A$26,IF(H221='Категорія витрат'!$B$27,'Категорія витрат'!$A$27,IF(H221='Категорія витрат'!$B$28,'Категорія витрат'!$A$28,IF(H221='Категорія витрат'!$B$29,'Категорія витрат'!$A$29,IF(H221='Категорія витрат'!$B$30,'Категорія витрат'!$A$30,IF(H221='Категорія витрат'!$B$31,'Категорія витрат'!$A$31,""))))))))))))))))))))))))))))))</f>
        <v/>
      </c>
      <c r="H221" s="571"/>
      <c r="I221" s="68"/>
      <c r="J221" s="70"/>
      <c r="K221" s="41">
        <f t="shared" si="36"/>
        <v>0</v>
      </c>
      <c r="L221" s="67"/>
      <c r="M221" s="73"/>
      <c r="N221" s="71">
        <f t="shared" si="38"/>
        <v>0</v>
      </c>
      <c r="O221" s="836">
        <f>IF(I221='Категорія витрат'!$G$2,ROUND(N221*0.22,2),IF(I221='Категорія витрат'!$G$4,ROUND(N221*0.22,2),IF(I221='Категорія витрат'!$G$5,ROUND(N221*0.22,2),IF(I221='Категорія витрат'!$G$3,ROUND(N221*0.0841,2),0))))</f>
        <v>0</v>
      </c>
      <c r="P221" s="828">
        <f t="shared" si="39"/>
        <v>0</v>
      </c>
      <c r="Q221" s="75"/>
      <c r="R221" s="75"/>
      <c r="S221" s="75"/>
      <c r="T221" s="75"/>
      <c r="U221" s="75"/>
      <c r="V221" s="75"/>
      <c r="W221" s="75"/>
      <c r="X221" s="76"/>
      <c r="Y221" s="76"/>
      <c r="Z221" s="76"/>
      <c r="AA221" s="76"/>
      <c r="AB221" s="76"/>
      <c r="AC221" s="11">
        <f t="shared" si="40"/>
        <v>0</v>
      </c>
      <c r="AD221" s="11">
        <f t="shared" si="41"/>
        <v>0</v>
      </c>
      <c r="AE221" s="11">
        <f t="shared" si="42"/>
        <v>0</v>
      </c>
      <c r="AF221" s="11">
        <f t="shared" si="43"/>
        <v>0</v>
      </c>
      <c r="AG221" s="11">
        <f t="shared" si="44"/>
        <v>0</v>
      </c>
      <c r="AH221" s="11">
        <f t="shared" si="45"/>
        <v>0</v>
      </c>
      <c r="AI221" s="11">
        <f t="shared" si="46"/>
        <v>0</v>
      </c>
      <c r="AJ221" s="11">
        <f t="shared" si="47"/>
        <v>0</v>
      </c>
      <c r="AK221" s="223"/>
      <c r="AL221" s="223"/>
      <c r="AM221" s="35"/>
    </row>
    <row r="222" spans="1:39">
      <c r="A222" s="20">
        <v>218</v>
      </c>
      <c r="B222" s="20" t="str">
        <f t="shared" si="37"/>
        <v/>
      </c>
      <c r="C222" s="208"/>
      <c r="D222" s="67"/>
      <c r="E222" s="67"/>
      <c r="F222" s="67"/>
      <c r="G222" s="425" t="str">
        <f>IF(H222='Категорія витрат'!$B$2,'Категорія витрат'!$A$2,IF(H222='Категорія витрат'!$B$3,'Категорія витрат'!$A$3,IF(H222='Категорія витрат'!$B$4,'Категорія витрат'!$A$4,IF(H222='Категорія витрат'!$B$5,'Категорія витрат'!$A$5,IF(H222='Категорія витрат'!$B$6,'Категорія витрат'!$A$6,IF(H222='Категорія витрат'!$B$7,'Категорія витрат'!$A$7,IF(H222='Категорія витрат'!$B$8,'Категорія витрат'!$A$8,IF(H222='Категорія витрат'!$B$9,'Категорія витрат'!$A$9,IF(H222='Категорія витрат'!$B$10,'Категорія витрат'!$A$10,IF(H222='Категорія витрат'!$B$11,'Категорія витрат'!$A$11,IF(H222='Категорія витрат'!$B$12,'Категорія витрат'!$A$12,IF(H222='Категорія витрат'!$B$13,'Категорія витрат'!$A$13,IF(H222='Категорія витрат'!$B$14,'Категорія витрат'!$A$14,IF(H222='Категорія витрат'!$B$15,'Категорія витрат'!$A$15,IF(H222='Категорія витрат'!$B$16,'Категорія витрат'!$A$16,IF(H222='Категорія витрат'!$B$17,'Категорія витрат'!$A$17,IF(H222='Категорія витрат'!$B$18,'Категорія витрат'!$A$18,IF(H222='Категорія витрат'!$B$19,'Категорія витрат'!$A$19,IF(H222='Категорія витрат'!$B$20,'Категорія витрат'!$A$20,IF(H222='Категорія витрат'!$B$21,'Категорія витрат'!$A$21,IF(H222='Категорія витрат'!$B$22,'Категорія витрат'!$A$22,IF(H222='Категорія витрат'!$B$23,'Категорія витрат'!$A$23,IF(H222='Категорія витрат'!$B$24,'Категорія витрат'!$A$24,IF(H222='Категорія витрат'!$B$25,'Категорія витрат'!$A$25,IF(H222='Категорія витрат'!$B$26,'Категорія витрат'!$A$26,IF(H222='Категорія витрат'!$B$27,'Категорія витрат'!$A$27,IF(H222='Категорія витрат'!$B$28,'Категорія витрат'!$A$28,IF(H222='Категорія витрат'!$B$29,'Категорія витрат'!$A$29,IF(H222='Категорія витрат'!$B$30,'Категорія витрат'!$A$30,IF(H222='Категорія витрат'!$B$31,'Категорія витрат'!$A$31,""))))))))))))))))))))))))))))))</f>
        <v/>
      </c>
      <c r="H222" s="571"/>
      <c r="I222" s="68"/>
      <c r="J222" s="67"/>
      <c r="K222" s="41">
        <f t="shared" si="36"/>
        <v>0</v>
      </c>
      <c r="L222" s="67"/>
      <c r="M222" s="73"/>
      <c r="N222" s="71">
        <f t="shared" si="38"/>
        <v>0</v>
      </c>
      <c r="O222" s="836">
        <f>IF(I222='Категорія витрат'!$G$2,ROUND(N222*0.22,2),IF(I222='Категорія витрат'!$G$4,ROUND(N222*0.22,2),IF(I222='Категорія витрат'!$G$5,ROUND(N222*0.22,2),IF(I222='Категорія витрат'!$G$3,ROUND(N222*0.0841,2),0))))</f>
        <v>0</v>
      </c>
      <c r="P222" s="828">
        <f t="shared" si="39"/>
        <v>0</v>
      </c>
      <c r="Q222" s="75"/>
      <c r="R222" s="75"/>
      <c r="S222" s="75"/>
      <c r="T222" s="75"/>
      <c r="U222" s="75"/>
      <c r="V222" s="75"/>
      <c r="W222" s="75"/>
      <c r="X222" s="76"/>
      <c r="Y222" s="76"/>
      <c r="Z222" s="76"/>
      <c r="AA222" s="76"/>
      <c r="AB222" s="76"/>
      <c r="AC222" s="11">
        <f t="shared" si="40"/>
        <v>0</v>
      </c>
      <c r="AD222" s="11">
        <f t="shared" si="41"/>
        <v>0</v>
      </c>
      <c r="AE222" s="11">
        <f t="shared" si="42"/>
        <v>0</v>
      </c>
      <c r="AF222" s="11">
        <f t="shared" si="43"/>
        <v>0</v>
      </c>
      <c r="AG222" s="11">
        <f t="shared" si="44"/>
        <v>0</v>
      </c>
      <c r="AH222" s="11">
        <f t="shared" si="45"/>
        <v>0</v>
      </c>
      <c r="AI222" s="11">
        <f t="shared" si="46"/>
        <v>0</v>
      </c>
      <c r="AJ222" s="11">
        <f t="shared" si="47"/>
        <v>0</v>
      </c>
      <c r="AK222" s="223"/>
      <c r="AL222" s="223"/>
      <c r="AM222" s="35"/>
    </row>
    <row r="223" spans="1:39">
      <c r="A223" s="20">
        <v>219</v>
      </c>
      <c r="B223" s="20" t="str">
        <f t="shared" si="37"/>
        <v/>
      </c>
      <c r="C223" s="208"/>
      <c r="D223" s="67"/>
      <c r="E223" s="67"/>
      <c r="F223" s="67"/>
      <c r="G223" s="425" t="str">
        <f>IF(H223='Категорія витрат'!$B$2,'Категорія витрат'!$A$2,IF(H223='Категорія витрат'!$B$3,'Категорія витрат'!$A$3,IF(H223='Категорія витрат'!$B$4,'Категорія витрат'!$A$4,IF(H223='Категорія витрат'!$B$5,'Категорія витрат'!$A$5,IF(H223='Категорія витрат'!$B$6,'Категорія витрат'!$A$6,IF(H223='Категорія витрат'!$B$7,'Категорія витрат'!$A$7,IF(H223='Категорія витрат'!$B$8,'Категорія витрат'!$A$8,IF(H223='Категорія витрат'!$B$9,'Категорія витрат'!$A$9,IF(H223='Категорія витрат'!$B$10,'Категорія витрат'!$A$10,IF(H223='Категорія витрат'!$B$11,'Категорія витрат'!$A$11,IF(H223='Категорія витрат'!$B$12,'Категорія витрат'!$A$12,IF(H223='Категорія витрат'!$B$13,'Категорія витрат'!$A$13,IF(H223='Категорія витрат'!$B$14,'Категорія витрат'!$A$14,IF(H223='Категорія витрат'!$B$15,'Категорія витрат'!$A$15,IF(H223='Категорія витрат'!$B$16,'Категорія витрат'!$A$16,IF(H223='Категорія витрат'!$B$17,'Категорія витрат'!$A$17,IF(H223='Категорія витрат'!$B$18,'Категорія витрат'!$A$18,IF(H223='Категорія витрат'!$B$19,'Категорія витрат'!$A$19,IF(H223='Категорія витрат'!$B$20,'Категорія витрат'!$A$20,IF(H223='Категорія витрат'!$B$21,'Категорія витрат'!$A$21,IF(H223='Категорія витрат'!$B$22,'Категорія витрат'!$A$22,IF(H223='Категорія витрат'!$B$23,'Категорія витрат'!$A$23,IF(H223='Категорія витрат'!$B$24,'Категорія витрат'!$A$24,IF(H223='Категорія витрат'!$B$25,'Категорія витрат'!$A$25,IF(H223='Категорія витрат'!$B$26,'Категорія витрат'!$A$26,IF(H223='Категорія витрат'!$B$27,'Категорія витрат'!$A$27,IF(H223='Категорія витрат'!$B$28,'Категорія витрат'!$A$28,IF(H223='Категорія витрат'!$B$29,'Категорія витрат'!$A$29,IF(H223='Категорія витрат'!$B$30,'Категорія витрат'!$A$30,IF(H223='Категорія витрат'!$B$31,'Категорія витрат'!$A$31,""))))))))))))))))))))))))))))))</f>
        <v/>
      </c>
      <c r="H223" s="571"/>
      <c r="I223" s="68"/>
      <c r="J223" s="67"/>
      <c r="K223" s="41">
        <f t="shared" si="36"/>
        <v>0</v>
      </c>
      <c r="L223" s="67"/>
      <c r="M223" s="73"/>
      <c r="N223" s="71">
        <f t="shared" si="38"/>
        <v>0</v>
      </c>
      <c r="O223" s="836">
        <f>IF(I223='Категорія витрат'!$G$2,ROUND(N223*0.22,2),IF(I223='Категорія витрат'!$G$4,ROUND(N223*0.22,2),IF(I223='Категорія витрат'!$G$5,ROUND(N223*0.22,2),IF(I223='Категорія витрат'!$G$3,ROUND(N223*0.0841,2),0))))</f>
        <v>0</v>
      </c>
      <c r="P223" s="828">
        <f t="shared" si="39"/>
        <v>0</v>
      </c>
      <c r="Q223" s="75"/>
      <c r="R223" s="75"/>
      <c r="S223" s="75"/>
      <c r="T223" s="75"/>
      <c r="U223" s="75"/>
      <c r="V223" s="75"/>
      <c r="W223" s="75"/>
      <c r="X223" s="76"/>
      <c r="Y223" s="76"/>
      <c r="Z223" s="76"/>
      <c r="AA223" s="76"/>
      <c r="AB223" s="76"/>
      <c r="AC223" s="11">
        <f t="shared" si="40"/>
        <v>0</v>
      </c>
      <c r="AD223" s="11">
        <f t="shared" si="41"/>
        <v>0</v>
      </c>
      <c r="AE223" s="11">
        <f t="shared" si="42"/>
        <v>0</v>
      </c>
      <c r="AF223" s="11">
        <f t="shared" si="43"/>
        <v>0</v>
      </c>
      <c r="AG223" s="11">
        <f t="shared" si="44"/>
        <v>0</v>
      </c>
      <c r="AH223" s="11">
        <f t="shared" si="45"/>
        <v>0</v>
      </c>
      <c r="AI223" s="11">
        <f t="shared" si="46"/>
        <v>0</v>
      </c>
      <c r="AJ223" s="11">
        <f t="shared" si="47"/>
        <v>0</v>
      </c>
      <c r="AK223" s="223"/>
      <c r="AL223" s="223"/>
      <c r="AM223" s="35"/>
    </row>
    <row r="224" spans="1:39">
      <c r="A224" s="20">
        <v>220</v>
      </c>
      <c r="B224" s="20" t="str">
        <f t="shared" si="37"/>
        <v/>
      </c>
      <c r="C224" s="208"/>
      <c r="D224" s="67"/>
      <c r="E224" s="67"/>
      <c r="F224" s="67"/>
      <c r="G224" s="425" t="str">
        <f>IF(H224='Категорія витрат'!$B$2,'Категорія витрат'!$A$2,IF(H224='Категорія витрат'!$B$3,'Категорія витрат'!$A$3,IF(H224='Категорія витрат'!$B$4,'Категорія витрат'!$A$4,IF(H224='Категорія витрат'!$B$5,'Категорія витрат'!$A$5,IF(H224='Категорія витрат'!$B$6,'Категорія витрат'!$A$6,IF(H224='Категорія витрат'!$B$7,'Категорія витрат'!$A$7,IF(H224='Категорія витрат'!$B$8,'Категорія витрат'!$A$8,IF(H224='Категорія витрат'!$B$9,'Категорія витрат'!$A$9,IF(H224='Категорія витрат'!$B$10,'Категорія витрат'!$A$10,IF(H224='Категорія витрат'!$B$11,'Категорія витрат'!$A$11,IF(H224='Категорія витрат'!$B$12,'Категорія витрат'!$A$12,IF(H224='Категорія витрат'!$B$13,'Категорія витрат'!$A$13,IF(H224='Категорія витрат'!$B$14,'Категорія витрат'!$A$14,IF(H224='Категорія витрат'!$B$15,'Категорія витрат'!$A$15,IF(H224='Категорія витрат'!$B$16,'Категорія витрат'!$A$16,IF(H224='Категорія витрат'!$B$17,'Категорія витрат'!$A$17,IF(H224='Категорія витрат'!$B$18,'Категорія витрат'!$A$18,IF(H224='Категорія витрат'!$B$19,'Категорія витрат'!$A$19,IF(H224='Категорія витрат'!$B$20,'Категорія витрат'!$A$20,IF(H224='Категорія витрат'!$B$21,'Категорія витрат'!$A$21,IF(H224='Категорія витрат'!$B$22,'Категорія витрат'!$A$22,IF(H224='Категорія витрат'!$B$23,'Категорія витрат'!$A$23,IF(H224='Категорія витрат'!$B$24,'Категорія витрат'!$A$24,IF(H224='Категорія витрат'!$B$25,'Категорія витрат'!$A$25,IF(H224='Категорія витрат'!$B$26,'Категорія витрат'!$A$26,IF(H224='Категорія витрат'!$B$27,'Категорія витрат'!$A$27,IF(H224='Категорія витрат'!$B$28,'Категорія витрат'!$A$28,IF(H224='Категорія витрат'!$B$29,'Категорія витрат'!$A$29,IF(H224='Категорія витрат'!$B$30,'Категорія витрат'!$A$30,IF(H224='Категорія витрат'!$B$31,'Категорія витрат'!$A$31,""))))))))))))))))))))))))))))))</f>
        <v/>
      </c>
      <c r="H224" s="571"/>
      <c r="I224" s="68"/>
      <c r="J224" s="70"/>
      <c r="K224" s="41">
        <f t="shared" si="36"/>
        <v>0</v>
      </c>
      <c r="L224" s="66"/>
      <c r="M224" s="73"/>
      <c r="N224" s="71">
        <f t="shared" si="38"/>
        <v>0</v>
      </c>
      <c r="O224" s="836">
        <f>IF(I224='Категорія витрат'!$G$2,ROUND(N224*0.22,2),IF(I224='Категорія витрат'!$G$4,ROUND(N224*0.22,2),IF(I224='Категорія витрат'!$G$5,ROUND(N224*0.22,2),IF(I224='Категорія витрат'!$G$3,ROUND(N224*0.0841,2),0))))</f>
        <v>0</v>
      </c>
      <c r="P224" s="828">
        <f t="shared" si="39"/>
        <v>0</v>
      </c>
      <c r="Q224" s="75"/>
      <c r="R224" s="75"/>
      <c r="S224" s="75"/>
      <c r="T224" s="75"/>
      <c r="U224" s="75"/>
      <c r="V224" s="75"/>
      <c r="W224" s="75"/>
      <c r="X224" s="76"/>
      <c r="Y224" s="76"/>
      <c r="Z224" s="76"/>
      <c r="AA224" s="76"/>
      <c r="AB224" s="76"/>
      <c r="AC224" s="11">
        <f t="shared" si="40"/>
        <v>0</v>
      </c>
      <c r="AD224" s="11">
        <f t="shared" si="41"/>
        <v>0</v>
      </c>
      <c r="AE224" s="11">
        <f t="shared" si="42"/>
        <v>0</v>
      </c>
      <c r="AF224" s="11">
        <f t="shared" si="43"/>
        <v>0</v>
      </c>
      <c r="AG224" s="11">
        <f t="shared" si="44"/>
        <v>0</v>
      </c>
      <c r="AH224" s="11">
        <f t="shared" si="45"/>
        <v>0</v>
      </c>
      <c r="AI224" s="11">
        <f t="shared" si="46"/>
        <v>0</v>
      </c>
      <c r="AJ224" s="11">
        <f t="shared" si="47"/>
        <v>0</v>
      </c>
      <c r="AK224" s="223"/>
      <c r="AL224" s="223"/>
      <c r="AM224" s="35"/>
    </row>
    <row r="225" spans="1:39">
      <c r="A225" s="20">
        <v>221</v>
      </c>
      <c r="B225" s="20" t="str">
        <f t="shared" si="37"/>
        <v/>
      </c>
      <c r="C225" s="208"/>
      <c r="D225" s="67"/>
      <c r="E225" s="67"/>
      <c r="F225" s="67"/>
      <c r="G225" s="425" t="str">
        <f>IF(H225='Категорія витрат'!$B$2,'Категорія витрат'!$A$2,IF(H225='Категорія витрат'!$B$3,'Категорія витрат'!$A$3,IF(H225='Категорія витрат'!$B$4,'Категорія витрат'!$A$4,IF(H225='Категорія витрат'!$B$5,'Категорія витрат'!$A$5,IF(H225='Категорія витрат'!$B$6,'Категорія витрат'!$A$6,IF(H225='Категорія витрат'!$B$7,'Категорія витрат'!$A$7,IF(H225='Категорія витрат'!$B$8,'Категорія витрат'!$A$8,IF(H225='Категорія витрат'!$B$9,'Категорія витрат'!$A$9,IF(H225='Категорія витрат'!$B$10,'Категорія витрат'!$A$10,IF(H225='Категорія витрат'!$B$11,'Категорія витрат'!$A$11,IF(H225='Категорія витрат'!$B$12,'Категорія витрат'!$A$12,IF(H225='Категорія витрат'!$B$13,'Категорія витрат'!$A$13,IF(H225='Категорія витрат'!$B$14,'Категорія витрат'!$A$14,IF(H225='Категорія витрат'!$B$15,'Категорія витрат'!$A$15,IF(H225='Категорія витрат'!$B$16,'Категорія витрат'!$A$16,IF(H225='Категорія витрат'!$B$17,'Категорія витрат'!$A$17,IF(H225='Категорія витрат'!$B$18,'Категорія витрат'!$A$18,IF(H225='Категорія витрат'!$B$19,'Категорія витрат'!$A$19,IF(H225='Категорія витрат'!$B$20,'Категорія витрат'!$A$20,IF(H225='Категорія витрат'!$B$21,'Категорія витрат'!$A$21,IF(H225='Категорія витрат'!$B$22,'Категорія витрат'!$A$22,IF(H225='Категорія витрат'!$B$23,'Категорія витрат'!$A$23,IF(H225='Категорія витрат'!$B$24,'Категорія витрат'!$A$24,IF(H225='Категорія витрат'!$B$25,'Категорія витрат'!$A$25,IF(H225='Категорія витрат'!$B$26,'Категорія витрат'!$A$26,IF(H225='Категорія витрат'!$B$27,'Категорія витрат'!$A$27,IF(H225='Категорія витрат'!$B$28,'Категорія витрат'!$A$28,IF(H225='Категорія витрат'!$B$29,'Категорія витрат'!$A$29,IF(H225='Категорія витрат'!$B$30,'Категорія витрат'!$A$30,IF(H225='Категорія витрат'!$B$31,'Категорія витрат'!$A$31,""))))))))))))))))))))))))))))))</f>
        <v/>
      </c>
      <c r="H225" s="571"/>
      <c r="I225" s="68"/>
      <c r="J225" s="70"/>
      <c r="K225" s="41">
        <f t="shared" si="36"/>
        <v>0</v>
      </c>
      <c r="L225" s="66"/>
      <c r="M225" s="73"/>
      <c r="N225" s="71">
        <f t="shared" si="38"/>
        <v>0</v>
      </c>
      <c r="O225" s="836">
        <f>IF(I225='Категорія витрат'!$G$2,ROUND(N225*0.22,2),IF(I225='Категорія витрат'!$G$4,ROUND(N225*0.22,2),IF(I225='Категорія витрат'!$G$5,ROUND(N225*0.22,2),IF(I225='Категорія витрат'!$G$3,ROUND(N225*0.0841,2),0))))</f>
        <v>0</v>
      </c>
      <c r="P225" s="828">
        <f t="shared" si="39"/>
        <v>0</v>
      </c>
      <c r="Q225" s="75"/>
      <c r="R225" s="75"/>
      <c r="S225" s="75"/>
      <c r="T225" s="75"/>
      <c r="U225" s="75"/>
      <c r="V225" s="75"/>
      <c r="W225" s="75"/>
      <c r="X225" s="76"/>
      <c r="Y225" s="76"/>
      <c r="Z225" s="76"/>
      <c r="AA225" s="76"/>
      <c r="AB225" s="76"/>
      <c r="AC225" s="11">
        <f t="shared" si="40"/>
        <v>0</v>
      </c>
      <c r="AD225" s="11">
        <f t="shared" si="41"/>
        <v>0</v>
      </c>
      <c r="AE225" s="11">
        <f t="shared" si="42"/>
        <v>0</v>
      </c>
      <c r="AF225" s="11">
        <f t="shared" si="43"/>
        <v>0</v>
      </c>
      <c r="AG225" s="11">
        <f t="shared" si="44"/>
        <v>0</v>
      </c>
      <c r="AH225" s="11">
        <f t="shared" si="45"/>
        <v>0</v>
      </c>
      <c r="AI225" s="11">
        <f t="shared" si="46"/>
        <v>0</v>
      </c>
      <c r="AJ225" s="11">
        <f t="shared" si="47"/>
        <v>0</v>
      </c>
      <c r="AK225" s="223"/>
      <c r="AL225" s="223"/>
      <c r="AM225" s="35"/>
    </row>
    <row r="226" spans="1:39">
      <c r="A226" s="20">
        <v>222</v>
      </c>
      <c r="B226" s="20" t="str">
        <f t="shared" si="37"/>
        <v/>
      </c>
      <c r="C226" s="208"/>
      <c r="D226" s="67"/>
      <c r="E226" s="67"/>
      <c r="F226" s="67"/>
      <c r="G226" s="425" t="str">
        <f>IF(H226='Категорія витрат'!$B$2,'Категорія витрат'!$A$2,IF(H226='Категорія витрат'!$B$3,'Категорія витрат'!$A$3,IF(H226='Категорія витрат'!$B$4,'Категорія витрат'!$A$4,IF(H226='Категорія витрат'!$B$5,'Категорія витрат'!$A$5,IF(H226='Категорія витрат'!$B$6,'Категорія витрат'!$A$6,IF(H226='Категорія витрат'!$B$7,'Категорія витрат'!$A$7,IF(H226='Категорія витрат'!$B$8,'Категорія витрат'!$A$8,IF(H226='Категорія витрат'!$B$9,'Категорія витрат'!$A$9,IF(H226='Категорія витрат'!$B$10,'Категорія витрат'!$A$10,IF(H226='Категорія витрат'!$B$11,'Категорія витрат'!$A$11,IF(H226='Категорія витрат'!$B$12,'Категорія витрат'!$A$12,IF(H226='Категорія витрат'!$B$13,'Категорія витрат'!$A$13,IF(H226='Категорія витрат'!$B$14,'Категорія витрат'!$A$14,IF(H226='Категорія витрат'!$B$15,'Категорія витрат'!$A$15,IF(H226='Категорія витрат'!$B$16,'Категорія витрат'!$A$16,IF(H226='Категорія витрат'!$B$17,'Категорія витрат'!$A$17,IF(H226='Категорія витрат'!$B$18,'Категорія витрат'!$A$18,IF(H226='Категорія витрат'!$B$19,'Категорія витрат'!$A$19,IF(H226='Категорія витрат'!$B$20,'Категорія витрат'!$A$20,IF(H226='Категорія витрат'!$B$21,'Категорія витрат'!$A$21,IF(H226='Категорія витрат'!$B$22,'Категорія витрат'!$A$22,IF(H226='Категорія витрат'!$B$23,'Категорія витрат'!$A$23,IF(H226='Категорія витрат'!$B$24,'Категорія витрат'!$A$24,IF(H226='Категорія витрат'!$B$25,'Категорія витрат'!$A$25,IF(H226='Категорія витрат'!$B$26,'Категорія витрат'!$A$26,IF(H226='Категорія витрат'!$B$27,'Категорія витрат'!$A$27,IF(H226='Категорія витрат'!$B$28,'Категорія витрат'!$A$28,IF(H226='Категорія витрат'!$B$29,'Категорія витрат'!$A$29,IF(H226='Категорія витрат'!$B$30,'Категорія витрат'!$A$30,IF(H226='Категорія витрат'!$B$31,'Категорія витрат'!$A$31,""))))))))))))))))))))))))))))))</f>
        <v/>
      </c>
      <c r="H226" s="571"/>
      <c r="I226" s="68"/>
      <c r="J226" s="70"/>
      <c r="K226" s="41">
        <f t="shared" si="36"/>
        <v>0</v>
      </c>
      <c r="L226" s="66"/>
      <c r="M226" s="73"/>
      <c r="N226" s="71">
        <f t="shared" si="38"/>
        <v>0</v>
      </c>
      <c r="O226" s="836">
        <f>IF(I226='Категорія витрат'!$G$2,ROUND(N226*0.22,2),IF(I226='Категорія витрат'!$G$4,ROUND(N226*0.22,2),IF(I226='Категорія витрат'!$G$5,ROUND(N226*0.22,2),IF(I226='Категорія витрат'!$G$3,ROUND(N226*0.0841,2),0))))</f>
        <v>0</v>
      </c>
      <c r="P226" s="828">
        <f t="shared" si="39"/>
        <v>0</v>
      </c>
      <c r="Q226" s="75"/>
      <c r="R226" s="75"/>
      <c r="S226" s="75"/>
      <c r="T226" s="75"/>
      <c r="U226" s="75"/>
      <c r="V226" s="75"/>
      <c r="W226" s="75"/>
      <c r="X226" s="76"/>
      <c r="Y226" s="76"/>
      <c r="Z226" s="76"/>
      <c r="AA226" s="76"/>
      <c r="AB226" s="76"/>
      <c r="AC226" s="11">
        <f t="shared" si="40"/>
        <v>0</v>
      </c>
      <c r="AD226" s="11">
        <f t="shared" si="41"/>
        <v>0</v>
      </c>
      <c r="AE226" s="11">
        <f t="shared" si="42"/>
        <v>0</v>
      </c>
      <c r="AF226" s="11">
        <f t="shared" si="43"/>
        <v>0</v>
      </c>
      <c r="AG226" s="11">
        <f t="shared" si="44"/>
        <v>0</v>
      </c>
      <c r="AH226" s="11">
        <f t="shared" si="45"/>
        <v>0</v>
      </c>
      <c r="AI226" s="11">
        <f t="shared" si="46"/>
        <v>0</v>
      </c>
      <c r="AJ226" s="11">
        <f t="shared" si="47"/>
        <v>0</v>
      </c>
      <c r="AK226" s="223"/>
      <c r="AL226" s="223"/>
      <c r="AM226" s="35"/>
    </row>
    <row r="227" spans="1:39">
      <c r="A227" s="20">
        <v>223</v>
      </c>
      <c r="B227" s="20" t="str">
        <f t="shared" si="37"/>
        <v/>
      </c>
      <c r="C227" s="208"/>
      <c r="D227" s="67"/>
      <c r="E227" s="67"/>
      <c r="F227" s="67"/>
      <c r="G227" s="425" t="str">
        <f>IF(H227='Категорія витрат'!$B$2,'Категорія витрат'!$A$2,IF(H227='Категорія витрат'!$B$3,'Категорія витрат'!$A$3,IF(H227='Категорія витрат'!$B$4,'Категорія витрат'!$A$4,IF(H227='Категорія витрат'!$B$5,'Категорія витрат'!$A$5,IF(H227='Категорія витрат'!$B$6,'Категорія витрат'!$A$6,IF(H227='Категорія витрат'!$B$7,'Категорія витрат'!$A$7,IF(H227='Категорія витрат'!$B$8,'Категорія витрат'!$A$8,IF(H227='Категорія витрат'!$B$9,'Категорія витрат'!$A$9,IF(H227='Категорія витрат'!$B$10,'Категорія витрат'!$A$10,IF(H227='Категорія витрат'!$B$11,'Категорія витрат'!$A$11,IF(H227='Категорія витрат'!$B$12,'Категорія витрат'!$A$12,IF(H227='Категорія витрат'!$B$13,'Категорія витрат'!$A$13,IF(H227='Категорія витрат'!$B$14,'Категорія витрат'!$A$14,IF(H227='Категорія витрат'!$B$15,'Категорія витрат'!$A$15,IF(H227='Категорія витрат'!$B$16,'Категорія витрат'!$A$16,IF(H227='Категорія витрат'!$B$17,'Категорія витрат'!$A$17,IF(H227='Категорія витрат'!$B$18,'Категорія витрат'!$A$18,IF(H227='Категорія витрат'!$B$19,'Категорія витрат'!$A$19,IF(H227='Категорія витрат'!$B$20,'Категорія витрат'!$A$20,IF(H227='Категорія витрат'!$B$21,'Категорія витрат'!$A$21,IF(H227='Категорія витрат'!$B$22,'Категорія витрат'!$A$22,IF(H227='Категорія витрат'!$B$23,'Категорія витрат'!$A$23,IF(H227='Категорія витрат'!$B$24,'Категорія витрат'!$A$24,IF(H227='Категорія витрат'!$B$25,'Категорія витрат'!$A$25,IF(H227='Категорія витрат'!$B$26,'Категорія витрат'!$A$26,IF(H227='Категорія витрат'!$B$27,'Категорія витрат'!$A$27,IF(H227='Категорія витрат'!$B$28,'Категорія витрат'!$A$28,IF(H227='Категорія витрат'!$B$29,'Категорія витрат'!$A$29,IF(H227='Категорія витрат'!$B$30,'Категорія витрат'!$A$30,IF(H227='Категорія витрат'!$B$31,'Категорія витрат'!$A$31,""))))))))))))))))))))))))))))))</f>
        <v/>
      </c>
      <c r="H227" s="571"/>
      <c r="I227" s="68"/>
      <c r="J227" s="70"/>
      <c r="K227" s="41">
        <f t="shared" si="36"/>
        <v>0</v>
      </c>
      <c r="L227" s="66"/>
      <c r="M227" s="73"/>
      <c r="N227" s="71">
        <f t="shared" si="38"/>
        <v>0</v>
      </c>
      <c r="O227" s="836">
        <f>IF(I227='Категорія витрат'!$G$2,ROUND(N227*0.22,2),IF(I227='Категорія витрат'!$G$4,ROUND(N227*0.22,2),IF(I227='Категорія витрат'!$G$5,ROUND(N227*0.22,2),IF(I227='Категорія витрат'!$G$3,ROUND(N227*0.0841,2),0))))</f>
        <v>0</v>
      </c>
      <c r="P227" s="828">
        <f t="shared" si="39"/>
        <v>0</v>
      </c>
      <c r="Q227" s="75"/>
      <c r="R227" s="75"/>
      <c r="S227" s="75"/>
      <c r="T227" s="75"/>
      <c r="U227" s="75"/>
      <c r="V227" s="75"/>
      <c r="W227" s="75"/>
      <c r="X227" s="76"/>
      <c r="Y227" s="76"/>
      <c r="Z227" s="76"/>
      <c r="AA227" s="76"/>
      <c r="AB227" s="76"/>
      <c r="AC227" s="11">
        <f t="shared" si="40"/>
        <v>0</v>
      </c>
      <c r="AD227" s="11">
        <f t="shared" si="41"/>
        <v>0</v>
      </c>
      <c r="AE227" s="11">
        <f t="shared" si="42"/>
        <v>0</v>
      </c>
      <c r="AF227" s="11">
        <f t="shared" si="43"/>
        <v>0</v>
      </c>
      <c r="AG227" s="11">
        <f t="shared" si="44"/>
        <v>0</v>
      </c>
      <c r="AH227" s="11">
        <f t="shared" si="45"/>
        <v>0</v>
      </c>
      <c r="AI227" s="11">
        <f t="shared" si="46"/>
        <v>0</v>
      </c>
      <c r="AJ227" s="11">
        <f t="shared" si="47"/>
        <v>0</v>
      </c>
      <c r="AK227" s="223"/>
      <c r="AL227" s="223"/>
      <c r="AM227" s="35"/>
    </row>
    <row r="228" spans="1:39">
      <c r="A228" s="20">
        <v>224</v>
      </c>
      <c r="B228" s="20" t="str">
        <f t="shared" si="37"/>
        <v/>
      </c>
      <c r="C228" s="208"/>
      <c r="D228" s="67"/>
      <c r="E228" s="67"/>
      <c r="F228" s="67"/>
      <c r="G228" s="425" t="str">
        <f>IF(H228='Категорія витрат'!$B$2,'Категорія витрат'!$A$2,IF(H228='Категорія витрат'!$B$3,'Категорія витрат'!$A$3,IF(H228='Категорія витрат'!$B$4,'Категорія витрат'!$A$4,IF(H228='Категорія витрат'!$B$5,'Категорія витрат'!$A$5,IF(H228='Категорія витрат'!$B$6,'Категорія витрат'!$A$6,IF(H228='Категорія витрат'!$B$7,'Категорія витрат'!$A$7,IF(H228='Категорія витрат'!$B$8,'Категорія витрат'!$A$8,IF(H228='Категорія витрат'!$B$9,'Категорія витрат'!$A$9,IF(H228='Категорія витрат'!$B$10,'Категорія витрат'!$A$10,IF(H228='Категорія витрат'!$B$11,'Категорія витрат'!$A$11,IF(H228='Категорія витрат'!$B$12,'Категорія витрат'!$A$12,IF(H228='Категорія витрат'!$B$13,'Категорія витрат'!$A$13,IF(H228='Категорія витрат'!$B$14,'Категорія витрат'!$A$14,IF(H228='Категорія витрат'!$B$15,'Категорія витрат'!$A$15,IF(H228='Категорія витрат'!$B$16,'Категорія витрат'!$A$16,IF(H228='Категорія витрат'!$B$17,'Категорія витрат'!$A$17,IF(H228='Категорія витрат'!$B$18,'Категорія витрат'!$A$18,IF(H228='Категорія витрат'!$B$19,'Категорія витрат'!$A$19,IF(H228='Категорія витрат'!$B$20,'Категорія витрат'!$A$20,IF(H228='Категорія витрат'!$B$21,'Категорія витрат'!$A$21,IF(H228='Категорія витрат'!$B$22,'Категорія витрат'!$A$22,IF(H228='Категорія витрат'!$B$23,'Категорія витрат'!$A$23,IF(H228='Категорія витрат'!$B$24,'Категорія витрат'!$A$24,IF(H228='Категорія витрат'!$B$25,'Категорія витрат'!$A$25,IF(H228='Категорія витрат'!$B$26,'Категорія витрат'!$A$26,IF(H228='Категорія витрат'!$B$27,'Категорія витрат'!$A$27,IF(H228='Категорія витрат'!$B$28,'Категорія витрат'!$A$28,IF(H228='Категорія витрат'!$B$29,'Категорія витрат'!$A$29,IF(H228='Категорія витрат'!$B$30,'Категорія витрат'!$A$30,IF(H228='Категорія витрат'!$B$31,'Категорія витрат'!$A$31,""))))))))))))))))))))))))))))))</f>
        <v/>
      </c>
      <c r="H228" s="571"/>
      <c r="I228" s="68"/>
      <c r="J228" s="70"/>
      <c r="K228" s="41">
        <f t="shared" si="36"/>
        <v>0</v>
      </c>
      <c r="L228" s="66"/>
      <c r="M228" s="73"/>
      <c r="N228" s="71">
        <f t="shared" si="38"/>
        <v>0</v>
      </c>
      <c r="O228" s="836">
        <f>IF(I228='Категорія витрат'!$G$2,ROUND(N228*0.22,2),IF(I228='Категорія витрат'!$G$4,ROUND(N228*0.22,2),IF(I228='Категорія витрат'!$G$5,ROUND(N228*0.22,2),IF(I228='Категорія витрат'!$G$3,ROUND(N228*0.0841,2),0))))</f>
        <v>0</v>
      </c>
      <c r="P228" s="828">
        <f t="shared" si="39"/>
        <v>0</v>
      </c>
      <c r="Q228" s="75"/>
      <c r="R228" s="75"/>
      <c r="S228" s="75"/>
      <c r="T228" s="75"/>
      <c r="U228" s="75"/>
      <c r="V228" s="75"/>
      <c r="W228" s="75"/>
      <c r="X228" s="76"/>
      <c r="Y228" s="76"/>
      <c r="Z228" s="76"/>
      <c r="AA228" s="76"/>
      <c r="AB228" s="76"/>
      <c r="AC228" s="11">
        <f t="shared" si="40"/>
        <v>0</v>
      </c>
      <c r="AD228" s="11">
        <f t="shared" si="41"/>
        <v>0</v>
      </c>
      <c r="AE228" s="11">
        <f t="shared" si="42"/>
        <v>0</v>
      </c>
      <c r="AF228" s="11">
        <f t="shared" si="43"/>
        <v>0</v>
      </c>
      <c r="AG228" s="11">
        <f t="shared" si="44"/>
        <v>0</v>
      </c>
      <c r="AH228" s="11">
        <f t="shared" si="45"/>
        <v>0</v>
      </c>
      <c r="AI228" s="11">
        <f t="shared" si="46"/>
        <v>0</v>
      </c>
      <c r="AJ228" s="11">
        <f t="shared" si="47"/>
        <v>0</v>
      </c>
      <c r="AK228" s="223"/>
      <c r="AL228" s="223"/>
      <c r="AM228" s="35"/>
    </row>
    <row r="229" spans="1:39">
      <c r="A229" s="20">
        <v>225</v>
      </c>
      <c r="B229" s="20" t="str">
        <f t="shared" si="37"/>
        <v/>
      </c>
      <c r="C229" s="208"/>
      <c r="D229" s="67"/>
      <c r="E229" s="67"/>
      <c r="F229" s="67"/>
      <c r="G229" s="425" t="str">
        <f>IF(H229='Категорія витрат'!$B$2,'Категорія витрат'!$A$2,IF(H229='Категорія витрат'!$B$3,'Категорія витрат'!$A$3,IF(H229='Категорія витрат'!$B$4,'Категорія витрат'!$A$4,IF(H229='Категорія витрат'!$B$5,'Категорія витрат'!$A$5,IF(H229='Категорія витрат'!$B$6,'Категорія витрат'!$A$6,IF(H229='Категорія витрат'!$B$7,'Категорія витрат'!$A$7,IF(H229='Категорія витрат'!$B$8,'Категорія витрат'!$A$8,IF(H229='Категорія витрат'!$B$9,'Категорія витрат'!$A$9,IF(H229='Категорія витрат'!$B$10,'Категорія витрат'!$A$10,IF(H229='Категорія витрат'!$B$11,'Категорія витрат'!$A$11,IF(H229='Категорія витрат'!$B$12,'Категорія витрат'!$A$12,IF(H229='Категорія витрат'!$B$13,'Категорія витрат'!$A$13,IF(H229='Категорія витрат'!$B$14,'Категорія витрат'!$A$14,IF(H229='Категорія витрат'!$B$15,'Категорія витрат'!$A$15,IF(H229='Категорія витрат'!$B$16,'Категорія витрат'!$A$16,IF(H229='Категорія витрат'!$B$17,'Категорія витрат'!$A$17,IF(H229='Категорія витрат'!$B$18,'Категорія витрат'!$A$18,IF(H229='Категорія витрат'!$B$19,'Категорія витрат'!$A$19,IF(H229='Категорія витрат'!$B$20,'Категорія витрат'!$A$20,IF(H229='Категорія витрат'!$B$21,'Категорія витрат'!$A$21,IF(H229='Категорія витрат'!$B$22,'Категорія витрат'!$A$22,IF(H229='Категорія витрат'!$B$23,'Категорія витрат'!$A$23,IF(H229='Категорія витрат'!$B$24,'Категорія витрат'!$A$24,IF(H229='Категорія витрат'!$B$25,'Категорія витрат'!$A$25,IF(H229='Категорія витрат'!$B$26,'Категорія витрат'!$A$26,IF(H229='Категорія витрат'!$B$27,'Категорія витрат'!$A$27,IF(H229='Категорія витрат'!$B$28,'Категорія витрат'!$A$28,IF(H229='Категорія витрат'!$B$29,'Категорія витрат'!$A$29,IF(H229='Категорія витрат'!$B$30,'Категорія витрат'!$A$30,IF(H229='Категорія витрат'!$B$31,'Категорія витрат'!$A$31,""))))))))))))))))))))))))))))))</f>
        <v/>
      </c>
      <c r="H229" s="571"/>
      <c r="I229" s="68"/>
      <c r="J229" s="70"/>
      <c r="K229" s="41">
        <f t="shared" si="36"/>
        <v>0</v>
      </c>
      <c r="L229" s="66"/>
      <c r="M229" s="73"/>
      <c r="N229" s="71">
        <f t="shared" si="38"/>
        <v>0</v>
      </c>
      <c r="O229" s="836">
        <f>IF(I229='Категорія витрат'!$G$2,ROUND(N229*0.22,2),IF(I229='Категорія витрат'!$G$4,ROUND(N229*0.22,2),IF(I229='Категорія витрат'!$G$5,ROUND(N229*0.22,2),IF(I229='Категорія витрат'!$G$3,ROUND(N229*0.0841,2),0))))</f>
        <v>0</v>
      </c>
      <c r="P229" s="828">
        <f t="shared" si="39"/>
        <v>0</v>
      </c>
      <c r="Q229" s="75"/>
      <c r="R229" s="75"/>
      <c r="S229" s="75"/>
      <c r="T229" s="75"/>
      <c r="U229" s="75"/>
      <c r="V229" s="75"/>
      <c r="W229" s="75"/>
      <c r="X229" s="76"/>
      <c r="Y229" s="76"/>
      <c r="Z229" s="76"/>
      <c r="AA229" s="76"/>
      <c r="AB229" s="76"/>
      <c r="AC229" s="11">
        <f t="shared" si="40"/>
        <v>0</v>
      </c>
      <c r="AD229" s="11">
        <f t="shared" si="41"/>
        <v>0</v>
      </c>
      <c r="AE229" s="11">
        <f t="shared" si="42"/>
        <v>0</v>
      </c>
      <c r="AF229" s="11">
        <f t="shared" si="43"/>
        <v>0</v>
      </c>
      <c r="AG229" s="11">
        <f t="shared" si="44"/>
        <v>0</v>
      </c>
      <c r="AH229" s="11">
        <f t="shared" si="45"/>
        <v>0</v>
      </c>
      <c r="AI229" s="11">
        <f t="shared" si="46"/>
        <v>0</v>
      </c>
      <c r="AJ229" s="11">
        <f t="shared" si="47"/>
        <v>0</v>
      </c>
      <c r="AK229" s="223"/>
      <c r="AL229" s="223"/>
      <c r="AM229" s="35"/>
    </row>
    <row r="230" spans="1:39">
      <c r="A230" s="20">
        <v>226</v>
      </c>
      <c r="B230" s="20" t="str">
        <f t="shared" si="37"/>
        <v/>
      </c>
      <c r="C230" s="208"/>
      <c r="D230" s="67"/>
      <c r="E230" s="67"/>
      <c r="F230" s="67"/>
      <c r="G230" s="425" t="str">
        <f>IF(H230='Категорія витрат'!$B$2,'Категорія витрат'!$A$2,IF(H230='Категорія витрат'!$B$3,'Категорія витрат'!$A$3,IF(H230='Категорія витрат'!$B$4,'Категорія витрат'!$A$4,IF(H230='Категорія витрат'!$B$5,'Категорія витрат'!$A$5,IF(H230='Категорія витрат'!$B$6,'Категорія витрат'!$A$6,IF(H230='Категорія витрат'!$B$7,'Категорія витрат'!$A$7,IF(H230='Категорія витрат'!$B$8,'Категорія витрат'!$A$8,IF(H230='Категорія витрат'!$B$9,'Категорія витрат'!$A$9,IF(H230='Категорія витрат'!$B$10,'Категорія витрат'!$A$10,IF(H230='Категорія витрат'!$B$11,'Категорія витрат'!$A$11,IF(H230='Категорія витрат'!$B$12,'Категорія витрат'!$A$12,IF(H230='Категорія витрат'!$B$13,'Категорія витрат'!$A$13,IF(H230='Категорія витрат'!$B$14,'Категорія витрат'!$A$14,IF(H230='Категорія витрат'!$B$15,'Категорія витрат'!$A$15,IF(H230='Категорія витрат'!$B$16,'Категорія витрат'!$A$16,IF(H230='Категорія витрат'!$B$17,'Категорія витрат'!$A$17,IF(H230='Категорія витрат'!$B$18,'Категорія витрат'!$A$18,IF(H230='Категорія витрат'!$B$19,'Категорія витрат'!$A$19,IF(H230='Категорія витрат'!$B$20,'Категорія витрат'!$A$20,IF(H230='Категорія витрат'!$B$21,'Категорія витрат'!$A$21,IF(H230='Категорія витрат'!$B$22,'Категорія витрат'!$A$22,IF(H230='Категорія витрат'!$B$23,'Категорія витрат'!$A$23,IF(H230='Категорія витрат'!$B$24,'Категорія витрат'!$A$24,IF(H230='Категорія витрат'!$B$25,'Категорія витрат'!$A$25,IF(H230='Категорія витрат'!$B$26,'Категорія витрат'!$A$26,IF(H230='Категорія витрат'!$B$27,'Категорія витрат'!$A$27,IF(H230='Категорія витрат'!$B$28,'Категорія витрат'!$A$28,IF(H230='Категорія витрат'!$B$29,'Категорія витрат'!$A$29,IF(H230='Категорія витрат'!$B$30,'Категорія витрат'!$A$30,IF(H230='Категорія витрат'!$B$31,'Категорія витрат'!$A$31,""))))))))))))))))))))))))))))))</f>
        <v/>
      </c>
      <c r="H230" s="571"/>
      <c r="I230" s="68"/>
      <c r="J230" s="70"/>
      <c r="K230" s="41">
        <f t="shared" si="36"/>
        <v>0</v>
      </c>
      <c r="L230" s="67"/>
      <c r="M230" s="73"/>
      <c r="N230" s="71">
        <f t="shared" si="38"/>
        <v>0</v>
      </c>
      <c r="O230" s="836">
        <f>IF(I230='Категорія витрат'!$G$2,ROUND(N230*0.22,2),IF(I230='Категорія витрат'!$G$4,ROUND(N230*0.22,2),IF(I230='Категорія витрат'!$G$5,ROUND(N230*0.22,2),IF(I230='Категорія витрат'!$G$3,ROUND(N230*0.0841,2),0))))</f>
        <v>0</v>
      </c>
      <c r="P230" s="828">
        <f t="shared" si="39"/>
        <v>0</v>
      </c>
      <c r="Q230" s="75"/>
      <c r="R230" s="75"/>
      <c r="S230" s="75"/>
      <c r="T230" s="75"/>
      <c r="U230" s="75"/>
      <c r="V230" s="75"/>
      <c r="W230" s="75"/>
      <c r="X230" s="76"/>
      <c r="Y230" s="76"/>
      <c r="Z230" s="76"/>
      <c r="AA230" s="76"/>
      <c r="AB230" s="76"/>
      <c r="AC230" s="11">
        <f t="shared" si="40"/>
        <v>0</v>
      </c>
      <c r="AD230" s="11">
        <f t="shared" si="41"/>
        <v>0</v>
      </c>
      <c r="AE230" s="11">
        <f t="shared" si="42"/>
        <v>0</v>
      </c>
      <c r="AF230" s="11">
        <f t="shared" si="43"/>
        <v>0</v>
      </c>
      <c r="AG230" s="11">
        <f t="shared" si="44"/>
        <v>0</v>
      </c>
      <c r="AH230" s="11">
        <f t="shared" si="45"/>
        <v>0</v>
      </c>
      <c r="AI230" s="11">
        <f t="shared" si="46"/>
        <v>0</v>
      </c>
      <c r="AJ230" s="11">
        <f t="shared" si="47"/>
        <v>0</v>
      </c>
      <c r="AK230" s="223"/>
      <c r="AL230" s="223"/>
      <c r="AM230" s="35"/>
    </row>
    <row r="231" spans="1:39">
      <c r="A231" s="20">
        <v>227</v>
      </c>
      <c r="B231" s="20" t="str">
        <f t="shared" si="37"/>
        <v/>
      </c>
      <c r="C231" s="208"/>
      <c r="D231" s="67"/>
      <c r="E231" s="67"/>
      <c r="F231" s="67"/>
      <c r="G231" s="425" t="str">
        <f>IF(H231='Категорія витрат'!$B$2,'Категорія витрат'!$A$2,IF(H231='Категорія витрат'!$B$3,'Категорія витрат'!$A$3,IF(H231='Категорія витрат'!$B$4,'Категорія витрат'!$A$4,IF(H231='Категорія витрат'!$B$5,'Категорія витрат'!$A$5,IF(H231='Категорія витрат'!$B$6,'Категорія витрат'!$A$6,IF(H231='Категорія витрат'!$B$7,'Категорія витрат'!$A$7,IF(H231='Категорія витрат'!$B$8,'Категорія витрат'!$A$8,IF(H231='Категорія витрат'!$B$9,'Категорія витрат'!$A$9,IF(H231='Категорія витрат'!$B$10,'Категорія витрат'!$A$10,IF(H231='Категорія витрат'!$B$11,'Категорія витрат'!$A$11,IF(H231='Категорія витрат'!$B$12,'Категорія витрат'!$A$12,IF(H231='Категорія витрат'!$B$13,'Категорія витрат'!$A$13,IF(H231='Категорія витрат'!$B$14,'Категорія витрат'!$A$14,IF(H231='Категорія витрат'!$B$15,'Категорія витрат'!$A$15,IF(H231='Категорія витрат'!$B$16,'Категорія витрат'!$A$16,IF(H231='Категорія витрат'!$B$17,'Категорія витрат'!$A$17,IF(H231='Категорія витрат'!$B$18,'Категорія витрат'!$A$18,IF(H231='Категорія витрат'!$B$19,'Категорія витрат'!$A$19,IF(H231='Категорія витрат'!$B$20,'Категорія витрат'!$A$20,IF(H231='Категорія витрат'!$B$21,'Категорія витрат'!$A$21,IF(H231='Категорія витрат'!$B$22,'Категорія витрат'!$A$22,IF(H231='Категорія витрат'!$B$23,'Категорія витрат'!$A$23,IF(H231='Категорія витрат'!$B$24,'Категорія витрат'!$A$24,IF(H231='Категорія витрат'!$B$25,'Категорія витрат'!$A$25,IF(H231='Категорія витрат'!$B$26,'Категорія витрат'!$A$26,IF(H231='Категорія витрат'!$B$27,'Категорія витрат'!$A$27,IF(H231='Категорія витрат'!$B$28,'Категорія витрат'!$A$28,IF(H231='Категорія витрат'!$B$29,'Категорія витрат'!$A$29,IF(H231='Категорія витрат'!$B$30,'Категорія витрат'!$A$30,IF(H231='Категорія витрат'!$B$31,'Категорія витрат'!$A$31,""))))))))))))))))))))))))))))))</f>
        <v/>
      </c>
      <c r="H231" s="571"/>
      <c r="I231" s="68"/>
      <c r="J231" s="67"/>
      <c r="K231" s="41">
        <f t="shared" si="36"/>
        <v>0</v>
      </c>
      <c r="L231" s="67"/>
      <c r="M231" s="73"/>
      <c r="N231" s="71">
        <f t="shared" si="38"/>
        <v>0</v>
      </c>
      <c r="O231" s="836">
        <f>IF(I231='Категорія витрат'!$G$2,ROUND(N231*0.22,2),IF(I231='Категорія витрат'!$G$4,ROUND(N231*0.22,2),IF(I231='Категорія витрат'!$G$5,ROUND(N231*0.22,2),IF(I231='Категорія витрат'!$G$3,ROUND(N231*0.0841,2),0))))</f>
        <v>0</v>
      </c>
      <c r="P231" s="828">
        <f t="shared" si="39"/>
        <v>0</v>
      </c>
      <c r="Q231" s="75"/>
      <c r="R231" s="75"/>
      <c r="S231" s="75"/>
      <c r="T231" s="75"/>
      <c r="U231" s="75"/>
      <c r="V231" s="75"/>
      <c r="W231" s="75"/>
      <c r="X231" s="76"/>
      <c r="Y231" s="76"/>
      <c r="Z231" s="76"/>
      <c r="AA231" s="76"/>
      <c r="AB231" s="76"/>
      <c r="AC231" s="11">
        <f t="shared" si="40"/>
        <v>0</v>
      </c>
      <c r="AD231" s="11">
        <f t="shared" si="41"/>
        <v>0</v>
      </c>
      <c r="AE231" s="11">
        <f t="shared" si="42"/>
        <v>0</v>
      </c>
      <c r="AF231" s="11">
        <f t="shared" si="43"/>
        <v>0</v>
      </c>
      <c r="AG231" s="11">
        <f t="shared" si="44"/>
        <v>0</v>
      </c>
      <c r="AH231" s="11">
        <f t="shared" si="45"/>
        <v>0</v>
      </c>
      <c r="AI231" s="11">
        <f t="shared" si="46"/>
        <v>0</v>
      </c>
      <c r="AJ231" s="11">
        <f t="shared" si="47"/>
        <v>0</v>
      </c>
      <c r="AK231" s="223"/>
      <c r="AL231" s="223"/>
      <c r="AM231" s="35"/>
    </row>
    <row r="232" spans="1:39">
      <c r="A232" s="20">
        <v>228</v>
      </c>
      <c r="B232" s="20" t="str">
        <f t="shared" si="37"/>
        <v/>
      </c>
      <c r="C232" s="208"/>
      <c r="D232" s="67"/>
      <c r="E232" s="67"/>
      <c r="F232" s="67"/>
      <c r="G232" s="425" t="str">
        <f>IF(H232='Категорія витрат'!$B$2,'Категорія витрат'!$A$2,IF(H232='Категорія витрат'!$B$3,'Категорія витрат'!$A$3,IF(H232='Категорія витрат'!$B$4,'Категорія витрат'!$A$4,IF(H232='Категорія витрат'!$B$5,'Категорія витрат'!$A$5,IF(H232='Категорія витрат'!$B$6,'Категорія витрат'!$A$6,IF(H232='Категорія витрат'!$B$7,'Категорія витрат'!$A$7,IF(H232='Категорія витрат'!$B$8,'Категорія витрат'!$A$8,IF(H232='Категорія витрат'!$B$9,'Категорія витрат'!$A$9,IF(H232='Категорія витрат'!$B$10,'Категорія витрат'!$A$10,IF(H232='Категорія витрат'!$B$11,'Категорія витрат'!$A$11,IF(H232='Категорія витрат'!$B$12,'Категорія витрат'!$A$12,IF(H232='Категорія витрат'!$B$13,'Категорія витрат'!$A$13,IF(H232='Категорія витрат'!$B$14,'Категорія витрат'!$A$14,IF(H232='Категорія витрат'!$B$15,'Категорія витрат'!$A$15,IF(H232='Категорія витрат'!$B$16,'Категорія витрат'!$A$16,IF(H232='Категорія витрат'!$B$17,'Категорія витрат'!$A$17,IF(H232='Категорія витрат'!$B$18,'Категорія витрат'!$A$18,IF(H232='Категорія витрат'!$B$19,'Категорія витрат'!$A$19,IF(H232='Категорія витрат'!$B$20,'Категорія витрат'!$A$20,IF(H232='Категорія витрат'!$B$21,'Категорія витрат'!$A$21,IF(H232='Категорія витрат'!$B$22,'Категорія витрат'!$A$22,IF(H232='Категорія витрат'!$B$23,'Категорія витрат'!$A$23,IF(H232='Категорія витрат'!$B$24,'Категорія витрат'!$A$24,IF(H232='Категорія витрат'!$B$25,'Категорія витрат'!$A$25,IF(H232='Категорія витрат'!$B$26,'Категорія витрат'!$A$26,IF(H232='Категорія витрат'!$B$27,'Категорія витрат'!$A$27,IF(H232='Категорія витрат'!$B$28,'Категорія витрат'!$A$28,IF(H232='Категорія витрат'!$B$29,'Категорія витрат'!$A$29,IF(H232='Категорія витрат'!$B$30,'Категорія витрат'!$A$30,IF(H232='Категорія витрат'!$B$31,'Категорія витрат'!$A$31,""))))))))))))))))))))))))))))))</f>
        <v/>
      </c>
      <c r="H232" s="571"/>
      <c r="I232" s="68"/>
      <c r="J232" s="70"/>
      <c r="K232" s="41">
        <f t="shared" si="36"/>
        <v>0</v>
      </c>
      <c r="L232" s="67"/>
      <c r="M232" s="73"/>
      <c r="N232" s="71">
        <f t="shared" si="38"/>
        <v>0</v>
      </c>
      <c r="O232" s="836">
        <f>IF(I232='Категорія витрат'!$G$2,ROUND(N232*0.22,2),IF(I232='Категорія витрат'!$G$4,ROUND(N232*0.22,2),IF(I232='Категорія витрат'!$G$5,ROUND(N232*0.22,2),IF(I232='Категорія витрат'!$G$3,ROUND(N232*0.0841,2),0))))</f>
        <v>0</v>
      </c>
      <c r="P232" s="828">
        <f t="shared" si="39"/>
        <v>0</v>
      </c>
      <c r="Q232" s="75"/>
      <c r="R232" s="75"/>
      <c r="S232" s="75"/>
      <c r="T232" s="75"/>
      <c r="U232" s="75"/>
      <c r="V232" s="75"/>
      <c r="W232" s="75"/>
      <c r="X232" s="76"/>
      <c r="Y232" s="76"/>
      <c r="Z232" s="76"/>
      <c r="AA232" s="76"/>
      <c r="AB232" s="76"/>
      <c r="AC232" s="11">
        <f t="shared" si="40"/>
        <v>0</v>
      </c>
      <c r="AD232" s="11">
        <f t="shared" si="41"/>
        <v>0</v>
      </c>
      <c r="AE232" s="11">
        <f t="shared" si="42"/>
        <v>0</v>
      </c>
      <c r="AF232" s="11">
        <f t="shared" si="43"/>
        <v>0</v>
      </c>
      <c r="AG232" s="11">
        <f t="shared" si="44"/>
        <v>0</v>
      </c>
      <c r="AH232" s="11">
        <f t="shared" si="45"/>
        <v>0</v>
      </c>
      <c r="AI232" s="11">
        <f t="shared" si="46"/>
        <v>0</v>
      </c>
      <c r="AJ232" s="11">
        <f t="shared" si="47"/>
        <v>0</v>
      </c>
      <c r="AK232" s="223"/>
      <c r="AL232" s="223"/>
      <c r="AM232" s="35"/>
    </row>
    <row r="233" spans="1:39">
      <c r="A233" s="20">
        <v>229</v>
      </c>
      <c r="B233" s="20" t="str">
        <f t="shared" si="37"/>
        <v/>
      </c>
      <c r="C233" s="208"/>
      <c r="D233" s="67"/>
      <c r="E233" s="67"/>
      <c r="F233" s="67"/>
      <c r="G233" s="425" t="str">
        <f>IF(H233='Категорія витрат'!$B$2,'Категорія витрат'!$A$2,IF(H233='Категорія витрат'!$B$3,'Категорія витрат'!$A$3,IF(H233='Категорія витрат'!$B$4,'Категорія витрат'!$A$4,IF(H233='Категорія витрат'!$B$5,'Категорія витрат'!$A$5,IF(H233='Категорія витрат'!$B$6,'Категорія витрат'!$A$6,IF(H233='Категорія витрат'!$B$7,'Категорія витрат'!$A$7,IF(H233='Категорія витрат'!$B$8,'Категорія витрат'!$A$8,IF(H233='Категорія витрат'!$B$9,'Категорія витрат'!$A$9,IF(H233='Категорія витрат'!$B$10,'Категорія витрат'!$A$10,IF(H233='Категорія витрат'!$B$11,'Категорія витрат'!$A$11,IF(H233='Категорія витрат'!$B$12,'Категорія витрат'!$A$12,IF(H233='Категорія витрат'!$B$13,'Категорія витрат'!$A$13,IF(H233='Категорія витрат'!$B$14,'Категорія витрат'!$A$14,IF(H233='Категорія витрат'!$B$15,'Категорія витрат'!$A$15,IF(H233='Категорія витрат'!$B$16,'Категорія витрат'!$A$16,IF(H233='Категорія витрат'!$B$17,'Категорія витрат'!$A$17,IF(H233='Категорія витрат'!$B$18,'Категорія витрат'!$A$18,IF(H233='Категорія витрат'!$B$19,'Категорія витрат'!$A$19,IF(H233='Категорія витрат'!$B$20,'Категорія витрат'!$A$20,IF(H233='Категорія витрат'!$B$21,'Категорія витрат'!$A$21,IF(H233='Категорія витрат'!$B$22,'Категорія витрат'!$A$22,IF(H233='Категорія витрат'!$B$23,'Категорія витрат'!$A$23,IF(H233='Категорія витрат'!$B$24,'Категорія витрат'!$A$24,IF(H233='Категорія витрат'!$B$25,'Категорія витрат'!$A$25,IF(H233='Категорія витрат'!$B$26,'Категорія витрат'!$A$26,IF(H233='Категорія витрат'!$B$27,'Категорія витрат'!$A$27,IF(H233='Категорія витрат'!$B$28,'Категорія витрат'!$A$28,IF(H233='Категорія витрат'!$B$29,'Категорія витрат'!$A$29,IF(H233='Категорія витрат'!$B$30,'Категорія витрат'!$A$30,IF(H233='Категорія витрат'!$B$31,'Категорія витрат'!$A$31,""))))))))))))))))))))))))))))))</f>
        <v/>
      </c>
      <c r="H233" s="571"/>
      <c r="I233" s="68"/>
      <c r="J233" s="70"/>
      <c r="K233" s="41">
        <f t="shared" si="36"/>
        <v>0</v>
      </c>
      <c r="L233" s="67"/>
      <c r="M233" s="73"/>
      <c r="N233" s="71">
        <f t="shared" si="38"/>
        <v>0</v>
      </c>
      <c r="O233" s="836">
        <f>IF(I233='Категорія витрат'!$G$2,ROUND(N233*0.22,2),IF(I233='Категорія витрат'!$G$4,ROUND(N233*0.22,2),IF(I233='Категорія витрат'!$G$5,ROUND(N233*0.22,2),IF(I233='Категорія витрат'!$G$3,ROUND(N233*0.0841,2),0))))</f>
        <v>0</v>
      </c>
      <c r="P233" s="828">
        <f t="shared" si="39"/>
        <v>0</v>
      </c>
      <c r="Q233" s="75"/>
      <c r="R233" s="75"/>
      <c r="S233" s="75"/>
      <c r="T233" s="75"/>
      <c r="U233" s="75"/>
      <c r="V233" s="75"/>
      <c r="W233" s="75"/>
      <c r="X233" s="76"/>
      <c r="Y233" s="76"/>
      <c r="Z233" s="76"/>
      <c r="AA233" s="76"/>
      <c r="AB233" s="76"/>
      <c r="AC233" s="11">
        <f t="shared" si="40"/>
        <v>0</v>
      </c>
      <c r="AD233" s="11">
        <f t="shared" si="41"/>
        <v>0</v>
      </c>
      <c r="AE233" s="11">
        <f t="shared" si="42"/>
        <v>0</v>
      </c>
      <c r="AF233" s="11">
        <f t="shared" si="43"/>
        <v>0</v>
      </c>
      <c r="AG233" s="11">
        <f t="shared" si="44"/>
        <v>0</v>
      </c>
      <c r="AH233" s="11">
        <f t="shared" si="45"/>
        <v>0</v>
      </c>
      <c r="AI233" s="11">
        <f t="shared" si="46"/>
        <v>0</v>
      </c>
      <c r="AJ233" s="11">
        <f t="shared" si="47"/>
        <v>0</v>
      </c>
      <c r="AK233" s="223"/>
      <c r="AL233" s="223"/>
      <c r="AM233" s="35"/>
    </row>
    <row r="234" spans="1:39">
      <c r="A234" s="20">
        <v>230</v>
      </c>
      <c r="B234" s="20" t="str">
        <f t="shared" si="37"/>
        <v/>
      </c>
      <c r="C234" s="208"/>
      <c r="D234" s="67"/>
      <c r="E234" s="67"/>
      <c r="F234" s="67"/>
      <c r="G234" s="425" t="str">
        <f>IF(H234='Категорія витрат'!$B$2,'Категорія витрат'!$A$2,IF(H234='Категорія витрат'!$B$3,'Категорія витрат'!$A$3,IF(H234='Категорія витрат'!$B$4,'Категорія витрат'!$A$4,IF(H234='Категорія витрат'!$B$5,'Категорія витрат'!$A$5,IF(H234='Категорія витрат'!$B$6,'Категорія витрат'!$A$6,IF(H234='Категорія витрат'!$B$7,'Категорія витрат'!$A$7,IF(H234='Категорія витрат'!$B$8,'Категорія витрат'!$A$8,IF(H234='Категорія витрат'!$B$9,'Категорія витрат'!$A$9,IF(H234='Категорія витрат'!$B$10,'Категорія витрат'!$A$10,IF(H234='Категорія витрат'!$B$11,'Категорія витрат'!$A$11,IF(H234='Категорія витрат'!$B$12,'Категорія витрат'!$A$12,IF(H234='Категорія витрат'!$B$13,'Категорія витрат'!$A$13,IF(H234='Категорія витрат'!$B$14,'Категорія витрат'!$A$14,IF(H234='Категорія витрат'!$B$15,'Категорія витрат'!$A$15,IF(H234='Категорія витрат'!$B$16,'Категорія витрат'!$A$16,IF(H234='Категорія витрат'!$B$17,'Категорія витрат'!$A$17,IF(H234='Категорія витрат'!$B$18,'Категорія витрат'!$A$18,IF(H234='Категорія витрат'!$B$19,'Категорія витрат'!$A$19,IF(H234='Категорія витрат'!$B$20,'Категорія витрат'!$A$20,IF(H234='Категорія витрат'!$B$21,'Категорія витрат'!$A$21,IF(H234='Категорія витрат'!$B$22,'Категорія витрат'!$A$22,IF(H234='Категорія витрат'!$B$23,'Категорія витрат'!$A$23,IF(H234='Категорія витрат'!$B$24,'Категорія витрат'!$A$24,IF(H234='Категорія витрат'!$B$25,'Категорія витрат'!$A$25,IF(H234='Категорія витрат'!$B$26,'Категорія витрат'!$A$26,IF(H234='Категорія витрат'!$B$27,'Категорія витрат'!$A$27,IF(H234='Категорія витрат'!$B$28,'Категорія витрат'!$A$28,IF(H234='Категорія витрат'!$B$29,'Категорія витрат'!$A$29,IF(H234='Категорія витрат'!$B$30,'Категорія витрат'!$A$30,IF(H234='Категорія витрат'!$B$31,'Категорія витрат'!$A$31,""))))))))))))))))))))))))))))))</f>
        <v/>
      </c>
      <c r="H234" s="571"/>
      <c r="I234" s="68"/>
      <c r="J234" s="70"/>
      <c r="K234" s="41">
        <f t="shared" si="36"/>
        <v>0</v>
      </c>
      <c r="L234" s="67"/>
      <c r="M234" s="73"/>
      <c r="N234" s="71">
        <f t="shared" si="38"/>
        <v>0</v>
      </c>
      <c r="O234" s="836">
        <f>IF(I234='Категорія витрат'!$G$2,ROUND(N234*0.22,2),IF(I234='Категорія витрат'!$G$4,ROUND(N234*0.22,2),IF(I234='Категорія витрат'!$G$5,ROUND(N234*0.22,2),IF(I234='Категорія витрат'!$G$3,ROUND(N234*0.0841,2),0))))</f>
        <v>0</v>
      </c>
      <c r="P234" s="828">
        <f t="shared" si="39"/>
        <v>0</v>
      </c>
      <c r="Q234" s="75"/>
      <c r="R234" s="75"/>
      <c r="S234" s="75"/>
      <c r="T234" s="75"/>
      <c r="U234" s="75"/>
      <c r="V234" s="75"/>
      <c r="W234" s="75"/>
      <c r="X234" s="76"/>
      <c r="Y234" s="76"/>
      <c r="Z234" s="76"/>
      <c r="AA234" s="76"/>
      <c r="AB234" s="76"/>
      <c r="AC234" s="11">
        <f t="shared" si="40"/>
        <v>0</v>
      </c>
      <c r="AD234" s="11">
        <f t="shared" si="41"/>
        <v>0</v>
      </c>
      <c r="AE234" s="11">
        <f t="shared" si="42"/>
        <v>0</v>
      </c>
      <c r="AF234" s="11">
        <f t="shared" si="43"/>
        <v>0</v>
      </c>
      <c r="AG234" s="11">
        <f t="shared" si="44"/>
        <v>0</v>
      </c>
      <c r="AH234" s="11">
        <f t="shared" si="45"/>
        <v>0</v>
      </c>
      <c r="AI234" s="11">
        <f t="shared" si="46"/>
        <v>0</v>
      </c>
      <c r="AJ234" s="11">
        <f t="shared" si="47"/>
        <v>0</v>
      </c>
      <c r="AK234" s="223"/>
      <c r="AL234" s="223"/>
      <c r="AM234" s="35"/>
    </row>
    <row r="235" spans="1:39">
      <c r="A235" s="20">
        <v>231</v>
      </c>
      <c r="B235" s="20" t="str">
        <f t="shared" si="37"/>
        <v/>
      </c>
      <c r="C235" s="208"/>
      <c r="D235" s="67"/>
      <c r="E235" s="67"/>
      <c r="F235" s="67"/>
      <c r="G235" s="425" t="str">
        <f>IF(H235='Категорія витрат'!$B$2,'Категорія витрат'!$A$2,IF(H235='Категорія витрат'!$B$3,'Категорія витрат'!$A$3,IF(H235='Категорія витрат'!$B$4,'Категорія витрат'!$A$4,IF(H235='Категорія витрат'!$B$5,'Категорія витрат'!$A$5,IF(H235='Категорія витрат'!$B$6,'Категорія витрат'!$A$6,IF(H235='Категорія витрат'!$B$7,'Категорія витрат'!$A$7,IF(H235='Категорія витрат'!$B$8,'Категорія витрат'!$A$8,IF(H235='Категорія витрат'!$B$9,'Категорія витрат'!$A$9,IF(H235='Категорія витрат'!$B$10,'Категорія витрат'!$A$10,IF(H235='Категорія витрат'!$B$11,'Категорія витрат'!$A$11,IF(H235='Категорія витрат'!$B$12,'Категорія витрат'!$A$12,IF(H235='Категорія витрат'!$B$13,'Категорія витрат'!$A$13,IF(H235='Категорія витрат'!$B$14,'Категорія витрат'!$A$14,IF(H235='Категорія витрат'!$B$15,'Категорія витрат'!$A$15,IF(H235='Категорія витрат'!$B$16,'Категорія витрат'!$A$16,IF(H235='Категорія витрат'!$B$17,'Категорія витрат'!$A$17,IF(H235='Категорія витрат'!$B$18,'Категорія витрат'!$A$18,IF(H235='Категорія витрат'!$B$19,'Категорія витрат'!$A$19,IF(H235='Категорія витрат'!$B$20,'Категорія витрат'!$A$20,IF(H235='Категорія витрат'!$B$21,'Категорія витрат'!$A$21,IF(H235='Категорія витрат'!$B$22,'Категорія витрат'!$A$22,IF(H235='Категорія витрат'!$B$23,'Категорія витрат'!$A$23,IF(H235='Категорія витрат'!$B$24,'Категорія витрат'!$A$24,IF(H235='Категорія витрат'!$B$25,'Категорія витрат'!$A$25,IF(H235='Категорія витрат'!$B$26,'Категорія витрат'!$A$26,IF(H235='Категорія витрат'!$B$27,'Категорія витрат'!$A$27,IF(H235='Категорія витрат'!$B$28,'Категорія витрат'!$A$28,IF(H235='Категорія витрат'!$B$29,'Категорія витрат'!$A$29,IF(H235='Категорія витрат'!$B$30,'Категорія витрат'!$A$30,IF(H235='Категорія витрат'!$B$31,'Категорія витрат'!$A$31,""))))))))))))))))))))))))))))))</f>
        <v/>
      </c>
      <c r="H235" s="571"/>
      <c r="I235" s="68"/>
      <c r="J235" s="70"/>
      <c r="K235" s="41">
        <f t="shared" si="36"/>
        <v>0</v>
      </c>
      <c r="L235" s="67"/>
      <c r="M235" s="73"/>
      <c r="N235" s="71">
        <f t="shared" si="38"/>
        <v>0</v>
      </c>
      <c r="O235" s="836">
        <f>IF(I235='Категорія витрат'!$G$2,ROUND(N235*0.22,2),IF(I235='Категорія витрат'!$G$4,ROUND(N235*0.22,2),IF(I235='Категорія витрат'!$G$5,ROUND(N235*0.22,2),IF(I235='Категорія витрат'!$G$3,ROUND(N235*0.0841,2),0))))</f>
        <v>0</v>
      </c>
      <c r="P235" s="828">
        <f t="shared" si="39"/>
        <v>0</v>
      </c>
      <c r="Q235" s="75"/>
      <c r="R235" s="75"/>
      <c r="S235" s="75"/>
      <c r="T235" s="75"/>
      <c r="U235" s="75"/>
      <c r="V235" s="75"/>
      <c r="W235" s="75"/>
      <c r="X235" s="76"/>
      <c r="Y235" s="76"/>
      <c r="Z235" s="76"/>
      <c r="AA235" s="76"/>
      <c r="AB235" s="76"/>
      <c r="AC235" s="11">
        <f t="shared" si="40"/>
        <v>0</v>
      </c>
      <c r="AD235" s="11">
        <f t="shared" si="41"/>
        <v>0</v>
      </c>
      <c r="AE235" s="11">
        <f t="shared" si="42"/>
        <v>0</v>
      </c>
      <c r="AF235" s="11">
        <f t="shared" si="43"/>
        <v>0</v>
      </c>
      <c r="AG235" s="11">
        <f t="shared" si="44"/>
        <v>0</v>
      </c>
      <c r="AH235" s="11">
        <f t="shared" si="45"/>
        <v>0</v>
      </c>
      <c r="AI235" s="11">
        <f t="shared" si="46"/>
        <v>0</v>
      </c>
      <c r="AJ235" s="11">
        <f t="shared" si="47"/>
        <v>0</v>
      </c>
      <c r="AK235" s="223"/>
      <c r="AL235" s="223"/>
      <c r="AM235" s="35"/>
    </row>
    <row r="236" spans="1:39">
      <c r="A236" s="20">
        <v>232</v>
      </c>
      <c r="B236" s="20" t="str">
        <f t="shared" si="37"/>
        <v/>
      </c>
      <c r="C236" s="208"/>
      <c r="D236" s="67"/>
      <c r="E236" s="67"/>
      <c r="F236" s="67"/>
      <c r="G236" s="425" t="str">
        <f>IF(H236='Категорія витрат'!$B$2,'Категорія витрат'!$A$2,IF(H236='Категорія витрат'!$B$3,'Категорія витрат'!$A$3,IF(H236='Категорія витрат'!$B$4,'Категорія витрат'!$A$4,IF(H236='Категорія витрат'!$B$5,'Категорія витрат'!$A$5,IF(H236='Категорія витрат'!$B$6,'Категорія витрат'!$A$6,IF(H236='Категорія витрат'!$B$7,'Категорія витрат'!$A$7,IF(H236='Категорія витрат'!$B$8,'Категорія витрат'!$A$8,IF(H236='Категорія витрат'!$B$9,'Категорія витрат'!$A$9,IF(H236='Категорія витрат'!$B$10,'Категорія витрат'!$A$10,IF(H236='Категорія витрат'!$B$11,'Категорія витрат'!$A$11,IF(H236='Категорія витрат'!$B$12,'Категорія витрат'!$A$12,IF(H236='Категорія витрат'!$B$13,'Категорія витрат'!$A$13,IF(H236='Категорія витрат'!$B$14,'Категорія витрат'!$A$14,IF(H236='Категорія витрат'!$B$15,'Категорія витрат'!$A$15,IF(H236='Категорія витрат'!$B$16,'Категорія витрат'!$A$16,IF(H236='Категорія витрат'!$B$17,'Категорія витрат'!$A$17,IF(H236='Категорія витрат'!$B$18,'Категорія витрат'!$A$18,IF(H236='Категорія витрат'!$B$19,'Категорія витрат'!$A$19,IF(H236='Категорія витрат'!$B$20,'Категорія витрат'!$A$20,IF(H236='Категорія витрат'!$B$21,'Категорія витрат'!$A$21,IF(H236='Категорія витрат'!$B$22,'Категорія витрат'!$A$22,IF(H236='Категорія витрат'!$B$23,'Категорія витрат'!$A$23,IF(H236='Категорія витрат'!$B$24,'Категорія витрат'!$A$24,IF(H236='Категорія витрат'!$B$25,'Категорія витрат'!$A$25,IF(H236='Категорія витрат'!$B$26,'Категорія витрат'!$A$26,IF(H236='Категорія витрат'!$B$27,'Категорія витрат'!$A$27,IF(H236='Категорія витрат'!$B$28,'Категорія витрат'!$A$28,IF(H236='Категорія витрат'!$B$29,'Категорія витрат'!$A$29,IF(H236='Категорія витрат'!$B$30,'Категорія витрат'!$A$30,IF(H236='Категорія витрат'!$B$31,'Категорія витрат'!$A$31,""))))))))))))))))))))))))))))))</f>
        <v/>
      </c>
      <c r="H236" s="571"/>
      <c r="I236" s="68"/>
      <c r="J236" s="70"/>
      <c r="K236" s="41">
        <f t="shared" si="36"/>
        <v>0</v>
      </c>
      <c r="L236" s="67"/>
      <c r="M236" s="73"/>
      <c r="N236" s="71">
        <f t="shared" si="38"/>
        <v>0</v>
      </c>
      <c r="O236" s="836">
        <f>IF(I236='Категорія витрат'!$G$2,ROUND(N236*0.22,2),IF(I236='Категорія витрат'!$G$4,ROUND(N236*0.22,2),IF(I236='Категорія витрат'!$G$5,ROUND(N236*0.22,2),IF(I236='Категорія витрат'!$G$3,ROUND(N236*0.0841,2),0))))</f>
        <v>0</v>
      </c>
      <c r="P236" s="828">
        <f t="shared" si="39"/>
        <v>0</v>
      </c>
      <c r="Q236" s="75"/>
      <c r="R236" s="75"/>
      <c r="S236" s="75"/>
      <c r="T236" s="75"/>
      <c r="U236" s="75"/>
      <c r="V236" s="75"/>
      <c r="W236" s="75"/>
      <c r="X236" s="76"/>
      <c r="Y236" s="76"/>
      <c r="Z236" s="76"/>
      <c r="AA236" s="76"/>
      <c r="AB236" s="76"/>
      <c r="AC236" s="11">
        <f t="shared" si="40"/>
        <v>0</v>
      </c>
      <c r="AD236" s="11">
        <f t="shared" si="41"/>
        <v>0</v>
      </c>
      <c r="AE236" s="11">
        <f t="shared" si="42"/>
        <v>0</v>
      </c>
      <c r="AF236" s="11">
        <f t="shared" si="43"/>
        <v>0</v>
      </c>
      <c r="AG236" s="11">
        <f t="shared" si="44"/>
        <v>0</v>
      </c>
      <c r="AH236" s="11">
        <f t="shared" si="45"/>
        <v>0</v>
      </c>
      <c r="AI236" s="11">
        <f t="shared" si="46"/>
        <v>0</v>
      </c>
      <c r="AJ236" s="11">
        <f t="shared" si="47"/>
        <v>0</v>
      </c>
      <c r="AK236" s="223"/>
      <c r="AL236" s="223"/>
      <c r="AM236" s="35"/>
    </row>
    <row r="237" spans="1:39">
      <c r="A237" s="20">
        <v>233</v>
      </c>
      <c r="B237" s="20" t="str">
        <f t="shared" si="37"/>
        <v/>
      </c>
      <c r="C237" s="208"/>
      <c r="D237" s="67"/>
      <c r="E237" s="67"/>
      <c r="F237" s="67"/>
      <c r="G237" s="425" t="str">
        <f>IF(H237='Категорія витрат'!$B$2,'Категорія витрат'!$A$2,IF(H237='Категорія витрат'!$B$3,'Категорія витрат'!$A$3,IF(H237='Категорія витрат'!$B$4,'Категорія витрат'!$A$4,IF(H237='Категорія витрат'!$B$5,'Категорія витрат'!$A$5,IF(H237='Категорія витрат'!$B$6,'Категорія витрат'!$A$6,IF(H237='Категорія витрат'!$B$7,'Категорія витрат'!$A$7,IF(H237='Категорія витрат'!$B$8,'Категорія витрат'!$A$8,IF(H237='Категорія витрат'!$B$9,'Категорія витрат'!$A$9,IF(H237='Категорія витрат'!$B$10,'Категорія витрат'!$A$10,IF(H237='Категорія витрат'!$B$11,'Категорія витрат'!$A$11,IF(H237='Категорія витрат'!$B$12,'Категорія витрат'!$A$12,IF(H237='Категорія витрат'!$B$13,'Категорія витрат'!$A$13,IF(H237='Категорія витрат'!$B$14,'Категорія витрат'!$A$14,IF(H237='Категорія витрат'!$B$15,'Категорія витрат'!$A$15,IF(H237='Категорія витрат'!$B$16,'Категорія витрат'!$A$16,IF(H237='Категорія витрат'!$B$17,'Категорія витрат'!$A$17,IF(H237='Категорія витрат'!$B$18,'Категорія витрат'!$A$18,IF(H237='Категорія витрат'!$B$19,'Категорія витрат'!$A$19,IF(H237='Категорія витрат'!$B$20,'Категорія витрат'!$A$20,IF(H237='Категорія витрат'!$B$21,'Категорія витрат'!$A$21,IF(H237='Категорія витрат'!$B$22,'Категорія витрат'!$A$22,IF(H237='Категорія витрат'!$B$23,'Категорія витрат'!$A$23,IF(H237='Категорія витрат'!$B$24,'Категорія витрат'!$A$24,IF(H237='Категорія витрат'!$B$25,'Категорія витрат'!$A$25,IF(H237='Категорія витрат'!$B$26,'Категорія витрат'!$A$26,IF(H237='Категорія витрат'!$B$27,'Категорія витрат'!$A$27,IF(H237='Категорія витрат'!$B$28,'Категорія витрат'!$A$28,IF(H237='Категорія витрат'!$B$29,'Категорія витрат'!$A$29,IF(H237='Категорія витрат'!$B$30,'Категорія витрат'!$A$30,IF(H237='Категорія витрат'!$B$31,'Категорія витрат'!$A$31,""))))))))))))))))))))))))))))))</f>
        <v/>
      </c>
      <c r="H237" s="571"/>
      <c r="I237" s="68"/>
      <c r="J237" s="71"/>
      <c r="K237" s="41">
        <f t="shared" si="36"/>
        <v>0</v>
      </c>
      <c r="L237" s="72"/>
      <c r="M237" s="74"/>
      <c r="N237" s="71">
        <f t="shared" si="38"/>
        <v>0</v>
      </c>
      <c r="O237" s="836">
        <f>IF(I237='Категорія витрат'!$G$2,ROUND(N237*0.22,2),IF(I237='Категорія витрат'!$G$4,ROUND(N237*0.22,2),IF(I237='Категорія витрат'!$G$5,ROUND(N237*0.22,2),IF(I237='Категорія витрат'!$G$3,ROUND(N237*0.0841,2),0))))</f>
        <v>0</v>
      </c>
      <c r="P237" s="828">
        <f t="shared" si="39"/>
        <v>0</v>
      </c>
      <c r="Q237" s="75"/>
      <c r="R237" s="75"/>
      <c r="S237" s="75"/>
      <c r="T237" s="75"/>
      <c r="U237" s="75"/>
      <c r="V237" s="75"/>
      <c r="W237" s="75"/>
      <c r="X237" s="76"/>
      <c r="Y237" s="76"/>
      <c r="Z237" s="76"/>
      <c r="AA237" s="76"/>
      <c r="AB237" s="76"/>
      <c r="AC237" s="11">
        <f t="shared" si="40"/>
        <v>0</v>
      </c>
      <c r="AD237" s="11">
        <f t="shared" si="41"/>
        <v>0</v>
      </c>
      <c r="AE237" s="11">
        <f t="shared" si="42"/>
        <v>0</v>
      </c>
      <c r="AF237" s="11">
        <f t="shared" si="43"/>
        <v>0</v>
      </c>
      <c r="AG237" s="11">
        <f t="shared" si="44"/>
        <v>0</v>
      </c>
      <c r="AH237" s="11">
        <f t="shared" si="45"/>
        <v>0</v>
      </c>
      <c r="AI237" s="11">
        <f t="shared" si="46"/>
        <v>0</v>
      </c>
      <c r="AJ237" s="11">
        <f t="shared" si="47"/>
        <v>0</v>
      </c>
      <c r="AK237" s="223"/>
      <c r="AL237" s="223"/>
      <c r="AM237" s="35"/>
    </row>
    <row r="238" spans="1:39">
      <c r="A238" s="20">
        <v>234</v>
      </c>
      <c r="B238" s="20" t="str">
        <f t="shared" si="37"/>
        <v/>
      </c>
      <c r="C238" s="208"/>
      <c r="D238" s="67"/>
      <c r="E238" s="67"/>
      <c r="F238" s="67"/>
      <c r="G238" s="425" t="str">
        <f>IF(H238='Категорія витрат'!$B$2,'Категорія витрат'!$A$2,IF(H238='Категорія витрат'!$B$3,'Категорія витрат'!$A$3,IF(H238='Категорія витрат'!$B$4,'Категорія витрат'!$A$4,IF(H238='Категорія витрат'!$B$5,'Категорія витрат'!$A$5,IF(H238='Категорія витрат'!$B$6,'Категорія витрат'!$A$6,IF(H238='Категорія витрат'!$B$7,'Категорія витрат'!$A$7,IF(H238='Категорія витрат'!$B$8,'Категорія витрат'!$A$8,IF(H238='Категорія витрат'!$B$9,'Категорія витрат'!$A$9,IF(H238='Категорія витрат'!$B$10,'Категорія витрат'!$A$10,IF(H238='Категорія витрат'!$B$11,'Категорія витрат'!$A$11,IF(H238='Категорія витрат'!$B$12,'Категорія витрат'!$A$12,IF(H238='Категорія витрат'!$B$13,'Категорія витрат'!$A$13,IF(H238='Категорія витрат'!$B$14,'Категорія витрат'!$A$14,IF(H238='Категорія витрат'!$B$15,'Категорія витрат'!$A$15,IF(H238='Категорія витрат'!$B$16,'Категорія витрат'!$A$16,IF(H238='Категорія витрат'!$B$17,'Категорія витрат'!$A$17,IF(H238='Категорія витрат'!$B$18,'Категорія витрат'!$A$18,IF(H238='Категорія витрат'!$B$19,'Категорія витрат'!$A$19,IF(H238='Категорія витрат'!$B$20,'Категорія витрат'!$A$20,IF(H238='Категорія витрат'!$B$21,'Категорія витрат'!$A$21,IF(H238='Категорія витрат'!$B$22,'Категорія витрат'!$A$22,IF(H238='Категорія витрат'!$B$23,'Категорія витрат'!$A$23,IF(H238='Категорія витрат'!$B$24,'Категорія витрат'!$A$24,IF(H238='Категорія витрат'!$B$25,'Категорія витрат'!$A$25,IF(H238='Категорія витрат'!$B$26,'Категорія витрат'!$A$26,IF(H238='Категорія витрат'!$B$27,'Категорія витрат'!$A$27,IF(H238='Категорія витрат'!$B$28,'Категорія витрат'!$A$28,IF(H238='Категорія витрат'!$B$29,'Категорія витрат'!$A$29,IF(H238='Категорія витрат'!$B$30,'Категорія витрат'!$A$30,IF(H238='Категорія витрат'!$B$31,'Категорія витрат'!$A$31,""))))))))))))))))))))))))))))))</f>
        <v/>
      </c>
      <c r="H238" s="571"/>
      <c r="I238" s="68"/>
      <c r="J238" s="71"/>
      <c r="K238" s="41">
        <f t="shared" si="36"/>
        <v>0</v>
      </c>
      <c r="L238" s="72"/>
      <c r="M238" s="74"/>
      <c r="N238" s="71">
        <f t="shared" si="38"/>
        <v>0</v>
      </c>
      <c r="O238" s="836">
        <f>IF(I238='Категорія витрат'!$G$2,ROUND(N238*0.22,2),IF(I238='Категорія витрат'!$G$4,ROUND(N238*0.22,2),IF(I238='Категорія витрат'!$G$5,ROUND(N238*0.22,2),IF(I238='Категорія витрат'!$G$3,ROUND(N238*0.0841,2),0))))</f>
        <v>0</v>
      </c>
      <c r="P238" s="828">
        <f t="shared" si="39"/>
        <v>0</v>
      </c>
      <c r="Q238" s="75"/>
      <c r="R238" s="75"/>
      <c r="S238" s="75"/>
      <c r="T238" s="75"/>
      <c r="U238" s="75"/>
      <c r="V238" s="75"/>
      <c r="W238" s="75"/>
      <c r="X238" s="76"/>
      <c r="Y238" s="76"/>
      <c r="Z238" s="76"/>
      <c r="AA238" s="76"/>
      <c r="AB238" s="76"/>
      <c r="AC238" s="11">
        <f t="shared" si="40"/>
        <v>0</v>
      </c>
      <c r="AD238" s="11">
        <f t="shared" si="41"/>
        <v>0</v>
      </c>
      <c r="AE238" s="11">
        <f t="shared" si="42"/>
        <v>0</v>
      </c>
      <c r="AF238" s="11">
        <f t="shared" si="43"/>
        <v>0</v>
      </c>
      <c r="AG238" s="11">
        <f t="shared" si="44"/>
        <v>0</v>
      </c>
      <c r="AH238" s="11">
        <f t="shared" si="45"/>
        <v>0</v>
      </c>
      <c r="AI238" s="11">
        <f t="shared" si="46"/>
        <v>0</v>
      </c>
      <c r="AJ238" s="11">
        <f t="shared" si="47"/>
        <v>0</v>
      </c>
      <c r="AK238" s="223"/>
      <c r="AL238" s="223"/>
      <c r="AM238" s="35"/>
    </row>
    <row r="239" spans="1:39">
      <c r="A239" s="20">
        <v>235</v>
      </c>
      <c r="B239" s="20" t="str">
        <f t="shared" si="37"/>
        <v/>
      </c>
      <c r="C239" s="208"/>
      <c r="D239" s="67"/>
      <c r="E239" s="67"/>
      <c r="F239" s="67"/>
      <c r="G239" s="425" t="str">
        <f>IF(H239='Категорія витрат'!$B$2,'Категорія витрат'!$A$2,IF(H239='Категорія витрат'!$B$3,'Категорія витрат'!$A$3,IF(H239='Категорія витрат'!$B$4,'Категорія витрат'!$A$4,IF(H239='Категорія витрат'!$B$5,'Категорія витрат'!$A$5,IF(H239='Категорія витрат'!$B$6,'Категорія витрат'!$A$6,IF(H239='Категорія витрат'!$B$7,'Категорія витрат'!$A$7,IF(H239='Категорія витрат'!$B$8,'Категорія витрат'!$A$8,IF(H239='Категорія витрат'!$B$9,'Категорія витрат'!$A$9,IF(H239='Категорія витрат'!$B$10,'Категорія витрат'!$A$10,IF(H239='Категорія витрат'!$B$11,'Категорія витрат'!$A$11,IF(H239='Категорія витрат'!$B$12,'Категорія витрат'!$A$12,IF(H239='Категорія витрат'!$B$13,'Категорія витрат'!$A$13,IF(H239='Категорія витрат'!$B$14,'Категорія витрат'!$A$14,IF(H239='Категорія витрат'!$B$15,'Категорія витрат'!$A$15,IF(H239='Категорія витрат'!$B$16,'Категорія витрат'!$A$16,IF(H239='Категорія витрат'!$B$17,'Категорія витрат'!$A$17,IF(H239='Категорія витрат'!$B$18,'Категорія витрат'!$A$18,IF(H239='Категорія витрат'!$B$19,'Категорія витрат'!$A$19,IF(H239='Категорія витрат'!$B$20,'Категорія витрат'!$A$20,IF(H239='Категорія витрат'!$B$21,'Категорія витрат'!$A$21,IF(H239='Категорія витрат'!$B$22,'Категорія витрат'!$A$22,IF(H239='Категорія витрат'!$B$23,'Категорія витрат'!$A$23,IF(H239='Категорія витрат'!$B$24,'Категорія витрат'!$A$24,IF(H239='Категорія витрат'!$B$25,'Категорія витрат'!$A$25,IF(H239='Категорія витрат'!$B$26,'Категорія витрат'!$A$26,IF(H239='Категорія витрат'!$B$27,'Категорія витрат'!$A$27,IF(H239='Категорія витрат'!$B$28,'Категорія витрат'!$A$28,IF(H239='Категорія витрат'!$B$29,'Категорія витрат'!$A$29,IF(H239='Категорія витрат'!$B$30,'Категорія витрат'!$A$30,IF(H239='Категорія витрат'!$B$31,'Категорія витрат'!$A$31,""))))))))))))))))))))))))))))))</f>
        <v/>
      </c>
      <c r="H239" s="571"/>
      <c r="I239" s="68"/>
      <c r="J239" s="71"/>
      <c r="K239" s="41">
        <f t="shared" si="36"/>
        <v>0</v>
      </c>
      <c r="L239" s="72"/>
      <c r="M239" s="74"/>
      <c r="N239" s="71">
        <f t="shared" si="38"/>
        <v>0</v>
      </c>
      <c r="O239" s="836">
        <f>IF(I239='Категорія витрат'!$G$2,ROUND(N239*0.22,2),IF(I239='Категорія витрат'!$G$4,ROUND(N239*0.22,2),IF(I239='Категорія витрат'!$G$5,ROUND(N239*0.22,2),IF(I239='Категорія витрат'!$G$3,ROUND(N239*0.0841,2),0))))</f>
        <v>0</v>
      </c>
      <c r="P239" s="828">
        <f t="shared" si="39"/>
        <v>0</v>
      </c>
      <c r="Q239" s="75"/>
      <c r="R239" s="75"/>
      <c r="S239" s="75"/>
      <c r="T239" s="75"/>
      <c r="U239" s="75"/>
      <c r="V239" s="75"/>
      <c r="W239" s="75"/>
      <c r="X239" s="76"/>
      <c r="Y239" s="76"/>
      <c r="Z239" s="76"/>
      <c r="AA239" s="76"/>
      <c r="AB239" s="76"/>
      <c r="AC239" s="11">
        <f t="shared" si="40"/>
        <v>0</v>
      </c>
      <c r="AD239" s="11">
        <f t="shared" si="41"/>
        <v>0</v>
      </c>
      <c r="AE239" s="11">
        <f t="shared" si="42"/>
        <v>0</v>
      </c>
      <c r="AF239" s="11">
        <f t="shared" si="43"/>
        <v>0</v>
      </c>
      <c r="AG239" s="11">
        <f t="shared" si="44"/>
        <v>0</v>
      </c>
      <c r="AH239" s="11">
        <f t="shared" si="45"/>
        <v>0</v>
      </c>
      <c r="AI239" s="11">
        <f t="shared" si="46"/>
        <v>0</v>
      </c>
      <c r="AJ239" s="11">
        <f t="shared" si="47"/>
        <v>0</v>
      </c>
      <c r="AK239" s="223"/>
      <c r="AL239" s="223"/>
      <c r="AM239" s="35"/>
    </row>
    <row r="240" spans="1:39">
      <c r="A240" s="20">
        <v>236</v>
      </c>
      <c r="B240" s="20" t="str">
        <f t="shared" si="37"/>
        <v/>
      </c>
      <c r="C240" s="208"/>
      <c r="D240" s="67"/>
      <c r="E240" s="67"/>
      <c r="F240" s="67"/>
      <c r="G240" s="425" t="str">
        <f>IF(H240='Категорія витрат'!$B$2,'Категорія витрат'!$A$2,IF(H240='Категорія витрат'!$B$3,'Категорія витрат'!$A$3,IF(H240='Категорія витрат'!$B$4,'Категорія витрат'!$A$4,IF(H240='Категорія витрат'!$B$5,'Категорія витрат'!$A$5,IF(H240='Категорія витрат'!$B$6,'Категорія витрат'!$A$6,IF(H240='Категорія витрат'!$B$7,'Категорія витрат'!$A$7,IF(H240='Категорія витрат'!$B$8,'Категорія витрат'!$A$8,IF(H240='Категорія витрат'!$B$9,'Категорія витрат'!$A$9,IF(H240='Категорія витрат'!$B$10,'Категорія витрат'!$A$10,IF(H240='Категорія витрат'!$B$11,'Категорія витрат'!$A$11,IF(H240='Категорія витрат'!$B$12,'Категорія витрат'!$A$12,IF(H240='Категорія витрат'!$B$13,'Категорія витрат'!$A$13,IF(H240='Категорія витрат'!$B$14,'Категорія витрат'!$A$14,IF(H240='Категорія витрат'!$B$15,'Категорія витрат'!$A$15,IF(H240='Категорія витрат'!$B$16,'Категорія витрат'!$A$16,IF(H240='Категорія витрат'!$B$17,'Категорія витрат'!$A$17,IF(H240='Категорія витрат'!$B$18,'Категорія витрат'!$A$18,IF(H240='Категорія витрат'!$B$19,'Категорія витрат'!$A$19,IF(H240='Категорія витрат'!$B$20,'Категорія витрат'!$A$20,IF(H240='Категорія витрат'!$B$21,'Категорія витрат'!$A$21,IF(H240='Категорія витрат'!$B$22,'Категорія витрат'!$A$22,IF(H240='Категорія витрат'!$B$23,'Категорія витрат'!$A$23,IF(H240='Категорія витрат'!$B$24,'Категорія витрат'!$A$24,IF(H240='Категорія витрат'!$B$25,'Категорія витрат'!$A$25,IF(H240='Категорія витрат'!$B$26,'Категорія витрат'!$A$26,IF(H240='Категорія витрат'!$B$27,'Категорія витрат'!$A$27,IF(H240='Категорія витрат'!$B$28,'Категорія витрат'!$A$28,IF(H240='Категорія витрат'!$B$29,'Категорія витрат'!$A$29,IF(H240='Категорія витрат'!$B$30,'Категорія витрат'!$A$30,IF(H240='Категорія витрат'!$B$31,'Категорія витрат'!$A$31,""))))))))))))))))))))))))))))))</f>
        <v/>
      </c>
      <c r="H240" s="571"/>
      <c r="I240" s="68"/>
      <c r="J240" s="71"/>
      <c r="K240" s="41">
        <f t="shared" si="36"/>
        <v>0</v>
      </c>
      <c r="L240" s="72"/>
      <c r="M240" s="74"/>
      <c r="N240" s="71">
        <f t="shared" si="38"/>
        <v>0</v>
      </c>
      <c r="O240" s="836">
        <f>IF(I240='Категорія витрат'!$G$2,ROUND(N240*0.22,2),IF(I240='Категорія витрат'!$G$4,ROUND(N240*0.22,2),IF(I240='Категорія витрат'!$G$5,ROUND(N240*0.22,2),IF(I240='Категорія витрат'!$G$3,ROUND(N240*0.0841,2),0))))</f>
        <v>0</v>
      </c>
      <c r="P240" s="828">
        <f t="shared" si="39"/>
        <v>0</v>
      </c>
      <c r="Q240" s="75"/>
      <c r="R240" s="75"/>
      <c r="S240" s="75"/>
      <c r="T240" s="75"/>
      <c r="U240" s="75"/>
      <c r="V240" s="75"/>
      <c r="W240" s="75"/>
      <c r="X240" s="76"/>
      <c r="Y240" s="76"/>
      <c r="Z240" s="76"/>
      <c r="AA240" s="76"/>
      <c r="AB240" s="76"/>
      <c r="AC240" s="11">
        <f t="shared" si="40"/>
        <v>0</v>
      </c>
      <c r="AD240" s="11">
        <f t="shared" si="41"/>
        <v>0</v>
      </c>
      <c r="AE240" s="11">
        <f t="shared" si="42"/>
        <v>0</v>
      </c>
      <c r="AF240" s="11">
        <f t="shared" si="43"/>
        <v>0</v>
      </c>
      <c r="AG240" s="11">
        <f t="shared" si="44"/>
        <v>0</v>
      </c>
      <c r="AH240" s="11">
        <f t="shared" si="45"/>
        <v>0</v>
      </c>
      <c r="AI240" s="11">
        <f t="shared" si="46"/>
        <v>0</v>
      </c>
      <c r="AJ240" s="11">
        <f t="shared" si="47"/>
        <v>0</v>
      </c>
      <c r="AK240" s="223"/>
      <c r="AL240" s="223"/>
      <c r="AM240" s="35"/>
    </row>
    <row r="241" spans="1:39">
      <c r="A241" s="20">
        <v>237</v>
      </c>
      <c r="B241" s="20" t="str">
        <f t="shared" si="37"/>
        <v/>
      </c>
      <c r="C241" s="208"/>
      <c r="D241" s="67"/>
      <c r="E241" s="67"/>
      <c r="F241" s="67"/>
      <c r="G241" s="425" t="str">
        <f>IF(H241='Категорія витрат'!$B$2,'Категорія витрат'!$A$2,IF(H241='Категорія витрат'!$B$3,'Категорія витрат'!$A$3,IF(H241='Категорія витрат'!$B$4,'Категорія витрат'!$A$4,IF(H241='Категорія витрат'!$B$5,'Категорія витрат'!$A$5,IF(H241='Категорія витрат'!$B$6,'Категорія витрат'!$A$6,IF(H241='Категорія витрат'!$B$7,'Категорія витрат'!$A$7,IF(H241='Категорія витрат'!$B$8,'Категорія витрат'!$A$8,IF(H241='Категорія витрат'!$B$9,'Категорія витрат'!$A$9,IF(H241='Категорія витрат'!$B$10,'Категорія витрат'!$A$10,IF(H241='Категорія витрат'!$B$11,'Категорія витрат'!$A$11,IF(H241='Категорія витрат'!$B$12,'Категорія витрат'!$A$12,IF(H241='Категорія витрат'!$B$13,'Категорія витрат'!$A$13,IF(H241='Категорія витрат'!$B$14,'Категорія витрат'!$A$14,IF(H241='Категорія витрат'!$B$15,'Категорія витрат'!$A$15,IF(H241='Категорія витрат'!$B$16,'Категорія витрат'!$A$16,IF(H241='Категорія витрат'!$B$17,'Категорія витрат'!$A$17,IF(H241='Категорія витрат'!$B$18,'Категорія витрат'!$A$18,IF(H241='Категорія витрат'!$B$19,'Категорія витрат'!$A$19,IF(H241='Категорія витрат'!$B$20,'Категорія витрат'!$A$20,IF(H241='Категорія витрат'!$B$21,'Категорія витрат'!$A$21,IF(H241='Категорія витрат'!$B$22,'Категорія витрат'!$A$22,IF(H241='Категорія витрат'!$B$23,'Категорія витрат'!$A$23,IF(H241='Категорія витрат'!$B$24,'Категорія витрат'!$A$24,IF(H241='Категорія витрат'!$B$25,'Категорія витрат'!$A$25,IF(H241='Категорія витрат'!$B$26,'Категорія витрат'!$A$26,IF(H241='Категорія витрат'!$B$27,'Категорія витрат'!$A$27,IF(H241='Категорія витрат'!$B$28,'Категорія витрат'!$A$28,IF(H241='Категорія витрат'!$B$29,'Категорія витрат'!$A$29,IF(H241='Категорія витрат'!$B$30,'Категорія витрат'!$A$30,IF(H241='Категорія витрат'!$B$31,'Категорія витрат'!$A$31,""))))))))))))))))))))))))))))))</f>
        <v/>
      </c>
      <c r="H241" s="571"/>
      <c r="I241" s="68"/>
      <c r="J241" s="71"/>
      <c r="K241" s="41">
        <f t="shared" si="36"/>
        <v>0</v>
      </c>
      <c r="L241" s="72"/>
      <c r="M241" s="74"/>
      <c r="N241" s="71">
        <f t="shared" si="38"/>
        <v>0</v>
      </c>
      <c r="O241" s="836">
        <f>IF(I241='Категорія витрат'!$G$2,ROUND(N241*0.22,2),IF(I241='Категорія витрат'!$G$4,ROUND(N241*0.22,2),IF(I241='Категорія витрат'!$G$5,ROUND(N241*0.22,2),IF(I241='Категорія витрат'!$G$3,ROUND(N241*0.0841,2),0))))</f>
        <v>0</v>
      </c>
      <c r="P241" s="828">
        <f t="shared" si="39"/>
        <v>0</v>
      </c>
      <c r="Q241" s="75"/>
      <c r="R241" s="75"/>
      <c r="S241" s="75"/>
      <c r="T241" s="75"/>
      <c r="U241" s="75"/>
      <c r="V241" s="75"/>
      <c r="W241" s="75"/>
      <c r="X241" s="76"/>
      <c r="Y241" s="76"/>
      <c r="Z241" s="76"/>
      <c r="AA241" s="76"/>
      <c r="AB241" s="76"/>
      <c r="AC241" s="11">
        <f t="shared" si="40"/>
        <v>0</v>
      </c>
      <c r="AD241" s="11">
        <f t="shared" si="41"/>
        <v>0</v>
      </c>
      <c r="AE241" s="11">
        <f t="shared" si="42"/>
        <v>0</v>
      </c>
      <c r="AF241" s="11">
        <f t="shared" si="43"/>
        <v>0</v>
      </c>
      <c r="AG241" s="11">
        <f t="shared" si="44"/>
        <v>0</v>
      </c>
      <c r="AH241" s="11">
        <f t="shared" si="45"/>
        <v>0</v>
      </c>
      <c r="AI241" s="11">
        <f t="shared" si="46"/>
        <v>0</v>
      </c>
      <c r="AJ241" s="11">
        <f t="shared" si="47"/>
        <v>0</v>
      </c>
      <c r="AK241" s="223"/>
      <c r="AL241" s="223"/>
      <c r="AM241" s="35"/>
    </row>
    <row r="242" spans="1:39">
      <c r="A242" s="20">
        <v>238</v>
      </c>
      <c r="B242" s="20" t="str">
        <f t="shared" si="37"/>
        <v/>
      </c>
      <c r="C242" s="208"/>
      <c r="D242" s="67"/>
      <c r="E242" s="67"/>
      <c r="F242" s="67"/>
      <c r="G242" s="425" t="str">
        <f>IF(H242='Категорія витрат'!$B$2,'Категорія витрат'!$A$2,IF(H242='Категорія витрат'!$B$3,'Категорія витрат'!$A$3,IF(H242='Категорія витрат'!$B$4,'Категорія витрат'!$A$4,IF(H242='Категорія витрат'!$B$5,'Категорія витрат'!$A$5,IF(H242='Категорія витрат'!$B$6,'Категорія витрат'!$A$6,IF(H242='Категорія витрат'!$B$7,'Категорія витрат'!$A$7,IF(H242='Категорія витрат'!$B$8,'Категорія витрат'!$A$8,IF(H242='Категорія витрат'!$B$9,'Категорія витрат'!$A$9,IF(H242='Категорія витрат'!$B$10,'Категорія витрат'!$A$10,IF(H242='Категорія витрат'!$B$11,'Категорія витрат'!$A$11,IF(H242='Категорія витрат'!$B$12,'Категорія витрат'!$A$12,IF(H242='Категорія витрат'!$B$13,'Категорія витрат'!$A$13,IF(H242='Категорія витрат'!$B$14,'Категорія витрат'!$A$14,IF(H242='Категорія витрат'!$B$15,'Категорія витрат'!$A$15,IF(H242='Категорія витрат'!$B$16,'Категорія витрат'!$A$16,IF(H242='Категорія витрат'!$B$17,'Категорія витрат'!$A$17,IF(H242='Категорія витрат'!$B$18,'Категорія витрат'!$A$18,IF(H242='Категорія витрат'!$B$19,'Категорія витрат'!$A$19,IF(H242='Категорія витрат'!$B$20,'Категорія витрат'!$A$20,IF(H242='Категорія витрат'!$B$21,'Категорія витрат'!$A$21,IF(H242='Категорія витрат'!$B$22,'Категорія витрат'!$A$22,IF(H242='Категорія витрат'!$B$23,'Категорія витрат'!$A$23,IF(H242='Категорія витрат'!$B$24,'Категорія витрат'!$A$24,IF(H242='Категорія витрат'!$B$25,'Категорія витрат'!$A$25,IF(H242='Категорія витрат'!$B$26,'Категорія витрат'!$A$26,IF(H242='Категорія витрат'!$B$27,'Категорія витрат'!$A$27,IF(H242='Категорія витрат'!$B$28,'Категорія витрат'!$A$28,IF(H242='Категорія витрат'!$B$29,'Категорія витрат'!$A$29,IF(H242='Категорія витрат'!$B$30,'Категорія витрат'!$A$30,IF(H242='Категорія витрат'!$B$31,'Категорія витрат'!$A$31,""))))))))))))))))))))))))))))))</f>
        <v/>
      </c>
      <c r="H242" s="571"/>
      <c r="I242" s="68"/>
      <c r="J242" s="72"/>
      <c r="K242" s="41">
        <f t="shared" si="36"/>
        <v>0</v>
      </c>
      <c r="L242" s="72"/>
      <c r="M242" s="74"/>
      <c r="N242" s="71">
        <f t="shared" si="38"/>
        <v>0</v>
      </c>
      <c r="O242" s="836">
        <f>IF(I242='Категорія витрат'!$G$2,ROUND(N242*0.22,2),IF(I242='Категорія витрат'!$G$4,ROUND(N242*0.22,2),IF(I242='Категорія витрат'!$G$5,ROUND(N242*0.22,2),IF(I242='Категорія витрат'!$G$3,ROUND(N242*0.0841,2),0))))</f>
        <v>0</v>
      </c>
      <c r="P242" s="828">
        <f t="shared" si="39"/>
        <v>0</v>
      </c>
      <c r="Q242" s="75"/>
      <c r="R242" s="75"/>
      <c r="S242" s="75"/>
      <c r="T242" s="75"/>
      <c r="U242" s="75"/>
      <c r="V242" s="75"/>
      <c r="W242" s="75"/>
      <c r="X242" s="76"/>
      <c r="Y242" s="76"/>
      <c r="Z242" s="76"/>
      <c r="AA242" s="76"/>
      <c r="AB242" s="76"/>
      <c r="AC242" s="11">
        <f t="shared" si="40"/>
        <v>0</v>
      </c>
      <c r="AD242" s="11">
        <f t="shared" si="41"/>
        <v>0</v>
      </c>
      <c r="AE242" s="11">
        <f t="shared" si="42"/>
        <v>0</v>
      </c>
      <c r="AF242" s="11">
        <f t="shared" si="43"/>
        <v>0</v>
      </c>
      <c r="AG242" s="11">
        <f t="shared" si="44"/>
        <v>0</v>
      </c>
      <c r="AH242" s="11">
        <f t="shared" si="45"/>
        <v>0</v>
      </c>
      <c r="AI242" s="11">
        <f t="shared" si="46"/>
        <v>0</v>
      </c>
      <c r="AJ242" s="11">
        <f t="shared" si="47"/>
        <v>0</v>
      </c>
      <c r="AK242" s="223"/>
      <c r="AL242" s="223"/>
      <c r="AM242" s="35"/>
    </row>
    <row r="243" spans="1:39">
      <c r="A243" s="20">
        <v>239</v>
      </c>
      <c r="B243" s="20" t="str">
        <f t="shared" si="37"/>
        <v/>
      </c>
      <c r="C243" s="208"/>
      <c r="D243" s="67"/>
      <c r="E243" s="67"/>
      <c r="F243" s="67"/>
      <c r="G243" s="425" t="str">
        <f>IF(H243='Категорія витрат'!$B$2,'Категорія витрат'!$A$2,IF(H243='Категорія витрат'!$B$3,'Категорія витрат'!$A$3,IF(H243='Категорія витрат'!$B$4,'Категорія витрат'!$A$4,IF(H243='Категорія витрат'!$B$5,'Категорія витрат'!$A$5,IF(H243='Категорія витрат'!$B$6,'Категорія витрат'!$A$6,IF(H243='Категорія витрат'!$B$7,'Категорія витрат'!$A$7,IF(H243='Категорія витрат'!$B$8,'Категорія витрат'!$A$8,IF(H243='Категорія витрат'!$B$9,'Категорія витрат'!$A$9,IF(H243='Категорія витрат'!$B$10,'Категорія витрат'!$A$10,IF(H243='Категорія витрат'!$B$11,'Категорія витрат'!$A$11,IF(H243='Категорія витрат'!$B$12,'Категорія витрат'!$A$12,IF(H243='Категорія витрат'!$B$13,'Категорія витрат'!$A$13,IF(H243='Категорія витрат'!$B$14,'Категорія витрат'!$A$14,IF(H243='Категорія витрат'!$B$15,'Категорія витрат'!$A$15,IF(H243='Категорія витрат'!$B$16,'Категорія витрат'!$A$16,IF(H243='Категорія витрат'!$B$17,'Категорія витрат'!$A$17,IF(H243='Категорія витрат'!$B$18,'Категорія витрат'!$A$18,IF(H243='Категорія витрат'!$B$19,'Категорія витрат'!$A$19,IF(H243='Категорія витрат'!$B$20,'Категорія витрат'!$A$20,IF(H243='Категорія витрат'!$B$21,'Категорія витрат'!$A$21,IF(H243='Категорія витрат'!$B$22,'Категорія витрат'!$A$22,IF(H243='Категорія витрат'!$B$23,'Категорія витрат'!$A$23,IF(H243='Категорія витрат'!$B$24,'Категорія витрат'!$A$24,IF(H243='Категорія витрат'!$B$25,'Категорія витрат'!$A$25,IF(H243='Категорія витрат'!$B$26,'Категорія витрат'!$A$26,IF(H243='Категорія витрат'!$B$27,'Категорія витрат'!$A$27,IF(H243='Категорія витрат'!$B$28,'Категорія витрат'!$A$28,IF(H243='Категорія витрат'!$B$29,'Категорія витрат'!$A$29,IF(H243='Категорія витрат'!$B$30,'Категорія витрат'!$A$30,IF(H243='Категорія витрат'!$B$31,'Категорія витрат'!$A$31,""))))))))))))))))))))))))))))))</f>
        <v/>
      </c>
      <c r="H243" s="571"/>
      <c r="I243" s="68"/>
      <c r="J243" s="72"/>
      <c r="K243" s="41">
        <f t="shared" si="36"/>
        <v>0</v>
      </c>
      <c r="L243" s="72"/>
      <c r="M243" s="74"/>
      <c r="N243" s="71">
        <f t="shared" si="38"/>
        <v>0</v>
      </c>
      <c r="O243" s="836">
        <f>IF(I243='Категорія витрат'!$G$2,ROUND(N243*0.22,2),IF(I243='Категорія витрат'!$G$4,ROUND(N243*0.22,2),IF(I243='Категорія витрат'!$G$5,ROUND(N243*0.22,2),IF(I243='Категорія витрат'!$G$3,ROUND(N243*0.0841,2),0))))</f>
        <v>0</v>
      </c>
      <c r="P243" s="828">
        <f t="shared" si="39"/>
        <v>0</v>
      </c>
      <c r="Q243" s="75"/>
      <c r="R243" s="75"/>
      <c r="S243" s="75"/>
      <c r="T243" s="75"/>
      <c r="U243" s="75"/>
      <c r="V243" s="75"/>
      <c r="W243" s="75"/>
      <c r="X243" s="76"/>
      <c r="Y243" s="76"/>
      <c r="Z243" s="76"/>
      <c r="AA243" s="76"/>
      <c r="AB243" s="76"/>
      <c r="AC243" s="11">
        <f t="shared" si="40"/>
        <v>0</v>
      </c>
      <c r="AD243" s="11">
        <f t="shared" si="41"/>
        <v>0</v>
      </c>
      <c r="AE243" s="11">
        <f t="shared" si="42"/>
        <v>0</v>
      </c>
      <c r="AF243" s="11">
        <f t="shared" si="43"/>
        <v>0</v>
      </c>
      <c r="AG243" s="11">
        <f t="shared" si="44"/>
        <v>0</v>
      </c>
      <c r="AH243" s="11">
        <f t="shared" si="45"/>
        <v>0</v>
      </c>
      <c r="AI243" s="11">
        <f t="shared" si="46"/>
        <v>0</v>
      </c>
      <c r="AJ243" s="11">
        <f t="shared" si="47"/>
        <v>0</v>
      </c>
      <c r="AK243" s="223"/>
      <c r="AL243" s="223"/>
      <c r="AM243" s="35"/>
    </row>
    <row r="244" spans="1:39">
      <c r="A244" s="20">
        <v>240</v>
      </c>
      <c r="B244" s="20" t="str">
        <f t="shared" si="37"/>
        <v/>
      </c>
      <c r="C244" s="208"/>
      <c r="D244" s="67"/>
      <c r="E244" s="67"/>
      <c r="F244" s="67"/>
      <c r="G244" s="425" t="str">
        <f>IF(H244='Категорія витрат'!$B$2,'Категорія витрат'!$A$2,IF(H244='Категорія витрат'!$B$3,'Категорія витрат'!$A$3,IF(H244='Категорія витрат'!$B$4,'Категорія витрат'!$A$4,IF(H244='Категорія витрат'!$B$5,'Категорія витрат'!$A$5,IF(H244='Категорія витрат'!$B$6,'Категорія витрат'!$A$6,IF(H244='Категорія витрат'!$B$7,'Категорія витрат'!$A$7,IF(H244='Категорія витрат'!$B$8,'Категорія витрат'!$A$8,IF(H244='Категорія витрат'!$B$9,'Категорія витрат'!$A$9,IF(H244='Категорія витрат'!$B$10,'Категорія витрат'!$A$10,IF(H244='Категорія витрат'!$B$11,'Категорія витрат'!$A$11,IF(H244='Категорія витрат'!$B$12,'Категорія витрат'!$A$12,IF(H244='Категорія витрат'!$B$13,'Категорія витрат'!$A$13,IF(H244='Категорія витрат'!$B$14,'Категорія витрат'!$A$14,IF(H244='Категорія витрат'!$B$15,'Категорія витрат'!$A$15,IF(H244='Категорія витрат'!$B$16,'Категорія витрат'!$A$16,IF(H244='Категорія витрат'!$B$17,'Категорія витрат'!$A$17,IF(H244='Категорія витрат'!$B$18,'Категорія витрат'!$A$18,IF(H244='Категорія витрат'!$B$19,'Категорія витрат'!$A$19,IF(H244='Категорія витрат'!$B$20,'Категорія витрат'!$A$20,IF(H244='Категорія витрат'!$B$21,'Категорія витрат'!$A$21,IF(H244='Категорія витрат'!$B$22,'Категорія витрат'!$A$22,IF(H244='Категорія витрат'!$B$23,'Категорія витрат'!$A$23,IF(H244='Категорія витрат'!$B$24,'Категорія витрат'!$A$24,IF(H244='Категорія витрат'!$B$25,'Категорія витрат'!$A$25,IF(H244='Категорія витрат'!$B$26,'Категорія витрат'!$A$26,IF(H244='Категорія витрат'!$B$27,'Категорія витрат'!$A$27,IF(H244='Категорія витрат'!$B$28,'Категорія витрат'!$A$28,IF(H244='Категорія витрат'!$B$29,'Категорія витрат'!$A$29,IF(H244='Категорія витрат'!$B$30,'Категорія витрат'!$A$30,IF(H244='Категорія витрат'!$B$31,'Категорія витрат'!$A$31,""))))))))))))))))))))))))))))))</f>
        <v/>
      </c>
      <c r="H244" s="571"/>
      <c r="I244" s="68"/>
      <c r="J244" s="72"/>
      <c r="K244" s="41">
        <f t="shared" si="36"/>
        <v>0</v>
      </c>
      <c r="L244" s="72"/>
      <c r="M244" s="74"/>
      <c r="N244" s="71">
        <f t="shared" si="38"/>
        <v>0</v>
      </c>
      <c r="O244" s="836">
        <f>IF(I244='Категорія витрат'!$G$2,ROUND(N244*0.22,2),IF(I244='Категорія витрат'!$G$4,ROUND(N244*0.22,2),IF(I244='Категорія витрат'!$G$5,ROUND(N244*0.22,2),IF(I244='Категорія витрат'!$G$3,ROUND(N244*0.0841,2),0))))</f>
        <v>0</v>
      </c>
      <c r="P244" s="828">
        <f t="shared" si="39"/>
        <v>0</v>
      </c>
      <c r="Q244" s="75"/>
      <c r="R244" s="75"/>
      <c r="S244" s="75"/>
      <c r="T244" s="75"/>
      <c r="U244" s="75"/>
      <c r="V244" s="75"/>
      <c r="W244" s="75"/>
      <c r="X244" s="76"/>
      <c r="Y244" s="76"/>
      <c r="Z244" s="76"/>
      <c r="AA244" s="76"/>
      <c r="AB244" s="76"/>
      <c r="AC244" s="11">
        <f t="shared" si="40"/>
        <v>0</v>
      </c>
      <c r="AD244" s="11">
        <f t="shared" si="41"/>
        <v>0</v>
      </c>
      <c r="AE244" s="11">
        <f t="shared" si="42"/>
        <v>0</v>
      </c>
      <c r="AF244" s="11">
        <f t="shared" si="43"/>
        <v>0</v>
      </c>
      <c r="AG244" s="11">
        <f t="shared" si="44"/>
        <v>0</v>
      </c>
      <c r="AH244" s="11">
        <f t="shared" si="45"/>
        <v>0</v>
      </c>
      <c r="AI244" s="11">
        <f t="shared" si="46"/>
        <v>0</v>
      </c>
      <c r="AJ244" s="11">
        <f t="shared" si="47"/>
        <v>0</v>
      </c>
      <c r="AK244" s="223"/>
      <c r="AL244" s="223"/>
      <c r="AM244" s="35"/>
    </row>
    <row r="245" spans="1:39">
      <c r="A245" s="20">
        <v>241</v>
      </c>
      <c r="B245" s="20" t="str">
        <f t="shared" si="37"/>
        <v/>
      </c>
      <c r="C245" s="208"/>
      <c r="D245" s="67"/>
      <c r="E245" s="67"/>
      <c r="F245" s="67"/>
      <c r="G245" s="425" t="str">
        <f>IF(H245='Категорія витрат'!$B$2,'Категорія витрат'!$A$2,IF(H245='Категорія витрат'!$B$3,'Категорія витрат'!$A$3,IF(H245='Категорія витрат'!$B$4,'Категорія витрат'!$A$4,IF(H245='Категорія витрат'!$B$5,'Категорія витрат'!$A$5,IF(H245='Категорія витрат'!$B$6,'Категорія витрат'!$A$6,IF(H245='Категорія витрат'!$B$7,'Категорія витрат'!$A$7,IF(H245='Категорія витрат'!$B$8,'Категорія витрат'!$A$8,IF(H245='Категорія витрат'!$B$9,'Категорія витрат'!$A$9,IF(H245='Категорія витрат'!$B$10,'Категорія витрат'!$A$10,IF(H245='Категорія витрат'!$B$11,'Категорія витрат'!$A$11,IF(H245='Категорія витрат'!$B$12,'Категорія витрат'!$A$12,IF(H245='Категорія витрат'!$B$13,'Категорія витрат'!$A$13,IF(H245='Категорія витрат'!$B$14,'Категорія витрат'!$A$14,IF(H245='Категорія витрат'!$B$15,'Категорія витрат'!$A$15,IF(H245='Категорія витрат'!$B$16,'Категорія витрат'!$A$16,IF(H245='Категорія витрат'!$B$17,'Категорія витрат'!$A$17,IF(H245='Категорія витрат'!$B$18,'Категорія витрат'!$A$18,IF(H245='Категорія витрат'!$B$19,'Категорія витрат'!$A$19,IF(H245='Категорія витрат'!$B$20,'Категорія витрат'!$A$20,IF(H245='Категорія витрат'!$B$21,'Категорія витрат'!$A$21,IF(H245='Категорія витрат'!$B$22,'Категорія витрат'!$A$22,IF(H245='Категорія витрат'!$B$23,'Категорія витрат'!$A$23,IF(H245='Категорія витрат'!$B$24,'Категорія витрат'!$A$24,IF(H245='Категорія витрат'!$B$25,'Категорія витрат'!$A$25,IF(H245='Категорія витрат'!$B$26,'Категорія витрат'!$A$26,IF(H245='Категорія витрат'!$B$27,'Категорія витрат'!$A$27,IF(H245='Категорія витрат'!$B$28,'Категорія витрат'!$A$28,IF(H245='Категорія витрат'!$B$29,'Категорія витрат'!$A$29,IF(H245='Категорія витрат'!$B$30,'Категорія витрат'!$A$30,IF(H245='Категорія витрат'!$B$31,'Категорія витрат'!$A$31,""))))))))))))))))))))))))))))))</f>
        <v/>
      </c>
      <c r="H245" s="571"/>
      <c r="I245" s="68"/>
      <c r="J245" s="72"/>
      <c r="K245" s="41">
        <f t="shared" si="36"/>
        <v>0</v>
      </c>
      <c r="L245" s="72"/>
      <c r="M245" s="74"/>
      <c r="N245" s="71">
        <f t="shared" si="38"/>
        <v>0</v>
      </c>
      <c r="O245" s="836">
        <f>IF(I245='Категорія витрат'!$G$2,ROUND(N245*0.22,2),IF(I245='Категорія витрат'!$G$4,ROUND(N245*0.22,2),IF(I245='Категорія витрат'!$G$5,ROUND(N245*0.22,2),IF(I245='Категорія витрат'!$G$3,ROUND(N245*0.0841,2),0))))</f>
        <v>0</v>
      </c>
      <c r="P245" s="828">
        <f t="shared" si="39"/>
        <v>0</v>
      </c>
      <c r="Q245" s="75"/>
      <c r="R245" s="75"/>
      <c r="S245" s="75"/>
      <c r="T245" s="75"/>
      <c r="U245" s="75"/>
      <c r="V245" s="75"/>
      <c r="W245" s="75"/>
      <c r="X245" s="76"/>
      <c r="Y245" s="76"/>
      <c r="Z245" s="76"/>
      <c r="AA245" s="76"/>
      <c r="AB245" s="76"/>
      <c r="AC245" s="11">
        <f t="shared" si="40"/>
        <v>0</v>
      </c>
      <c r="AD245" s="11">
        <f t="shared" si="41"/>
        <v>0</v>
      </c>
      <c r="AE245" s="11">
        <f t="shared" si="42"/>
        <v>0</v>
      </c>
      <c r="AF245" s="11">
        <f t="shared" si="43"/>
        <v>0</v>
      </c>
      <c r="AG245" s="11">
        <f t="shared" si="44"/>
        <v>0</v>
      </c>
      <c r="AH245" s="11">
        <f t="shared" si="45"/>
        <v>0</v>
      </c>
      <c r="AI245" s="11">
        <f t="shared" si="46"/>
        <v>0</v>
      </c>
      <c r="AJ245" s="11">
        <f t="shared" si="47"/>
        <v>0</v>
      </c>
      <c r="AK245" s="223"/>
      <c r="AL245" s="223"/>
      <c r="AM245" s="35"/>
    </row>
    <row r="246" spans="1:39">
      <c r="A246" s="20">
        <v>242</v>
      </c>
      <c r="B246" s="20" t="str">
        <f t="shared" si="37"/>
        <v/>
      </c>
      <c r="C246" s="208"/>
      <c r="D246" s="67"/>
      <c r="E246" s="67"/>
      <c r="F246" s="67"/>
      <c r="G246" s="425" t="str">
        <f>IF(H246='Категорія витрат'!$B$2,'Категорія витрат'!$A$2,IF(H246='Категорія витрат'!$B$3,'Категорія витрат'!$A$3,IF(H246='Категорія витрат'!$B$4,'Категорія витрат'!$A$4,IF(H246='Категорія витрат'!$B$5,'Категорія витрат'!$A$5,IF(H246='Категорія витрат'!$B$6,'Категорія витрат'!$A$6,IF(H246='Категорія витрат'!$B$7,'Категорія витрат'!$A$7,IF(H246='Категорія витрат'!$B$8,'Категорія витрат'!$A$8,IF(H246='Категорія витрат'!$B$9,'Категорія витрат'!$A$9,IF(H246='Категорія витрат'!$B$10,'Категорія витрат'!$A$10,IF(H246='Категорія витрат'!$B$11,'Категорія витрат'!$A$11,IF(H246='Категорія витрат'!$B$12,'Категорія витрат'!$A$12,IF(H246='Категорія витрат'!$B$13,'Категорія витрат'!$A$13,IF(H246='Категорія витрат'!$B$14,'Категорія витрат'!$A$14,IF(H246='Категорія витрат'!$B$15,'Категорія витрат'!$A$15,IF(H246='Категорія витрат'!$B$16,'Категорія витрат'!$A$16,IF(H246='Категорія витрат'!$B$17,'Категорія витрат'!$A$17,IF(H246='Категорія витрат'!$B$18,'Категорія витрат'!$A$18,IF(H246='Категорія витрат'!$B$19,'Категорія витрат'!$A$19,IF(H246='Категорія витрат'!$B$20,'Категорія витрат'!$A$20,IF(H246='Категорія витрат'!$B$21,'Категорія витрат'!$A$21,IF(H246='Категорія витрат'!$B$22,'Категорія витрат'!$A$22,IF(H246='Категорія витрат'!$B$23,'Категорія витрат'!$A$23,IF(H246='Категорія витрат'!$B$24,'Категорія витрат'!$A$24,IF(H246='Категорія витрат'!$B$25,'Категорія витрат'!$A$25,IF(H246='Категорія витрат'!$B$26,'Категорія витрат'!$A$26,IF(H246='Категорія витрат'!$B$27,'Категорія витрат'!$A$27,IF(H246='Категорія витрат'!$B$28,'Категорія витрат'!$A$28,IF(H246='Категорія витрат'!$B$29,'Категорія витрат'!$A$29,IF(H246='Категорія витрат'!$B$30,'Категорія витрат'!$A$30,IF(H246='Категорія витрат'!$B$31,'Категорія витрат'!$A$31,""))))))))))))))))))))))))))))))</f>
        <v/>
      </c>
      <c r="H246" s="571"/>
      <c r="I246" s="68"/>
      <c r="J246" s="72"/>
      <c r="K246" s="41">
        <f t="shared" si="36"/>
        <v>0</v>
      </c>
      <c r="L246" s="72"/>
      <c r="M246" s="74"/>
      <c r="N246" s="71">
        <f t="shared" si="38"/>
        <v>0</v>
      </c>
      <c r="O246" s="836">
        <f>IF(I246='Категорія витрат'!$G$2,ROUND(N246*0.22,2),IF(I246='Категорія витрат'!$G$4,ROUND(N246*0.22,2),IF(I246='Категорія витрат'!$G$5,ROUND(N246*0.22,2),IF(I246='Категорія витрат'!$G$3,ROUND(N246*0.0841,2),0))))</f>
        <v>0</v>
      </c>
      <c r="P246" s="828">
        <f t="shared" si="39"/>
        <v>0</v>
      </c>
      <c r="Q246" s="75"/>
      <c r="R246" s="75"/>
      <c r="S246" s="75"/>
      <c r="T246" s="75"/>
      <c r="U246" s="75"/>
      <c r="V246" s="75"/>
      <c r="W246" s="75"/>
      <c r="X246" s="76"/>
      <c r="Y246" s="76"/>
      <c r="Z246" s="76"/>
      <c r="AA246" s="76"/>
      <c r="AB246" s="76"/>
      <c r="AC246" s="11">
        <f t="shared" si="40"/>
        <v>0</v>
      </c>
      <c r="AD246" s="11">
        <f t="shared" si="41"/>
        <v>0</v>
      </c>
      <c r="AE246" s="11">
        <f t="shared" si="42"/>
        <v>0</v>
      </c>
      <c r="AF246" s="11">
        <f t="shared" si="43"/>
        <v>0</v>
      </c>
      <c r="AG246" s="11">
        <f t="shared" si="44"/>
        <v>0</v>
      </c>
      <c r="AH246" s="11">
        <f t="shared" si="45"/>
        <v>0</v>
      </c>
      <c r="AI246" s="11">
        <f t="shared" si="46"/>
        <v>0</v>
      </c>
      <c r="AJ246" s="11">
        <f t="shared" si="47"/>
        <v>0</v>
      </c>
      <c r="AK246" s="223"/>
      <c r="AL246" s="223"/>
      <c r="AM246" s="35"/>
    </row>
    <row r="247" spans="1:39">
      <c r="A247" s="20">
        <v>243</v>
      </c>
      <c r="B247" s="20" t="str">
        <f t="shared" si="37"/>
        <v/>
      </c>
      <c r="C247" s="208"/>
      <c r="D247" s="67"/>
      <c r="E247" s="67"/>
      <c r="F247" s="67"/>
      <c r="G247" s="425" t="str">
        <f>IF(H247='Категорія витрат'!$B$2,'Категорія витрат'!$A$2,IF(H247='Категорія витрат'!$B$3,'Категорія витрат'!$A$3,IF(H247='Категорія витрат'!$B$4,'Категорія витрат'!$A$4,IF(H247='Категорія витрат'!$B$5,'Категорія витрат'!$A$5,IF(H247='Категорія витрат'!$B$6,'Категорія витрат'!$A$6,IF(H247='Категорія витрат'!$B$7,'Категорія витрат'!$A$7,IF(H247='Категорія витрат'!$B$8,'Категорія витрат'!$A$8,IF(H247='Категорія витрат'!$B$9,'Категорія витрат'!$A$9,IF(H247='Категорія витрат'!$B$10,'Категорія витрат'!$A$10,IF(H247='Категорія витрат'!$B$11,'Категорія витрат'!$A$11,IF(H247='Категорія витрат'!$B$12,'Категорія витрат'!$A$12,IF(H247='Категорія витрат'!$B$13,'Категорія витрат'!$A$13,IF(H247='Категорія витрат'!$B$14,'Категорія витрат'!$A$14,IF(H247='Категорія витрат'!$B$15,'Категорія витрат'!$A$15,IF(H247='Категорія витрат'!$B$16,'Категорія витрат'!$A$16,IF(H247='Категорія витрат'!$B$17,'Категорія витрат'!$A$17,IF(H247='Категорія витрат'!$B$18,'Категорія витрат'!$A$18,IF(H247='Категорія витрат'!$B$19,'Категорія витрат'!$A$19,IF(H247='Категорія витрат'!$B$20,'Категорія витрат'!$A$20,IF(H247='Категорія витрат'!$B$21,'Категорія витрат'!$A$21,IF(H247='Категорія витрат'!$B$22,'Категорія витрат'!$A$22,IF(H247='Категорія витрат'!$B$23,'Категорія витрат'!$A$23,IF(H247='Категорія витрат'!$B$24,'Категорія витрат'!$A$24,IF(H247='Категорія витрат'!$B$25,'Категорія витрат'!$A$25,IF(H247='Категорія витрат'!$B$26,'Категорія витрат'!$A$26,IF(H247='Категорія витрат'!$B$27,'Категорія витрат'!$A$27,IF(H247='Категорія витрат'!$B$28,'Категорія витрат'!$A$28,IF(H247='Категорія витрат'!$B$29,'Категорія витрат'!$A$29,IF(H247='Категорія витрат'!$B$30,'Категорія витрат'!$A$30,IF(H247='Категорія витрат'!$B$31,'Категорія витрат'!$A$31,""))))))))))))))))))))))))))))))</f>
        <v/>
      </c>
      <c r="H247" s="571"/>
      <c r="I247" s="68"/>
      <c r="J247" s="72"/>
      <c r="K247" s="41">
        <f t="shared" si="36"/>
        <v>0</v>
      </c>
      <c r="L247" s="72"/>
      <c r="M247" s="74"/>
      <c r="N247" s="71">
        <f t="shared" si="38"/>
        <v>0</v>
      </c>
      <c r="O247" s="836">
        <f>IF(I247='Категорія витрат'!$G$2,ROUND(N247*0.22,2),IF(I247='Категорія витрат'!$G$4,ROUND(N247*0.22,2),IF(I247='Категорія витрат'!$G$5,ROUND(N247*0.22,2),IF(I247='Категорія витрат'!$G$3,ROUND(N247*0.0841,2),0))))</f>
        <v>0</v>
      </c>
      <c r="P247" s="828">
        <f t="shared" si="39"/>
        <v>0</v>
      </c>
      <c r="Q247" s="75"/>
      <c r="R247" s="75"/>
      <c r="S247" s="75"/>
      <c r="T247" s="75"/>
      <c r="U247" s="75"/>
      <c r="V247" s="75"/>
      <c r="W247" s="75"/>
      <c r="X247" s="76"/>
      <c r="Y247" s="76"/>
      <c r="Z247" s="76"/>
      <c r="AA247" s="76"/>
      <c r="AB247" s="76"/>
      <c r="AC247" s="11">
        <f t="shared" si="40"/>
        <v>0</v>
      </c>
      <c r="AD247" s="11">
        <f t="shared" si="41"/>
        <v>0</v>
      </c>
      <c r="AE247" s="11">
        <f t="shared" si="42"/>
        <v>0</v>
      </c>
      <c r="AF247" s="11">
        <f t="shared" si="43"/>
        <v>0</v>
      </c>
      <c r="AG247" s="11">
        <f t="shared" si="44"/>
        <v>0</v>
      </c>
      <c r="AH247" s="11">
        <f t="shared" si="45"/>
        <v>0</v>
      </c>
      <c r="AI247" s="11">
        <f t="shared" si="46"/>
        <v>0</v>
      </c>
      <c r="AJ247" s="11">
        <f t="shared" si="47"/>
        <v>0</v>
      </c>
      <c r="AK247" s="223"/>
      <c r="AL247" s="223"/>
      <c r="AM247" s="35"/>
    </row>
    <row r="248" spans="1:39">
      <c r="A248" s="20">
        <v>244</v>
      </c>
      <c r="B248" s="20" t="str">
        <f t="shared" si="37"/>
        <v/>
      </c>
      <c r="C248" s="208"/>
      <c r="D248" s="67"/>
      <c r="E248" s="67"/>
      <c r="F248" s="67"/>
      <c r="G248" s="425" t="str">
        <f>IF(H248='Категорія витрат'!$B$2,'Категорія витрат'!$A$2,IF(H248='Категорія витрат'!$B$3,'Категорія витрат'!$A$3,IF(H248='Категорія витрат'!$B$4,'Категорія витрат'!$A$4,IF(H248='Категорія витрат'!$B$5,'Категорія витрат'!$A$5,IF(H248='Категорія витрат'!$B$6,'Категорія витрат'!$A$6,IF(H248='Категорія витрат'!$B$7,'Категорія витрат'!$A$7,IF(H248='Категорія витрат'!$B$8,'Категорія витрат'!$A$8,IF(H248='Категорія витрат'!$B$9,'Категорія витрат'!$A$9,IF(H248='Категорія витрат'!$B$10,'Категорія витрат'!$A$10,IF(H248='Категорія витрат'!$B$11,'Категорія витрат'!$A$11,IF(H248='Категорія витрат'!$B$12,'Категорія витрат'!$A$12,IF(H248='Категорія витрат'!$B$13,'Категорія витрат'!$A$13,IF(H248='Категорія витрат'!$B$14,'Категорія витрат'!$A$14,IF(H248='Категорія витрат'!$B$15,'Категорія витрат'!$A$15,IF(H248='Категорія витрат'!$B$16,'Категорія витрат'!$A$16,IF(H248='Категорія витрат'!$B$17,'Категорія витрат'!$A$17,IF(H248='Категорія витрат'!$B$18,'Категорія витрат'!$A$18,IF(H248='Категорія витрат'!$B$19,'Категорія витрат'!$A$19,IF(H248='Категорія витрат'!$B$20,'Категорія витрат'!$A$20,IF(H248='Категорія витрат'!$B$21,'Категорія витрат'!$A$21,IF(H248='Категорія витрат'!$B$22,'Категорія витрат'!$A$22,IF(H248='Категорія витрат'!$B$23,'Категорія витрат'!$A$23,IF(H248='Категорія витрат'!$B$24,'Категорія витрат'!$A$24,IF(H248='Категорія витрат'!$B$25,'Категорія витрат'!$A$25,IF(H248='Категорія витрат'!$B$26,'Категорія витрат'!$A$26,IF(H248='Категорія витрат'!$B$27,'Категорія витрат'!$A$27,IF(H248='Категорія витрат'!$B$28,'Категорія витрат'!$A$28,IF(H248='Категорія витрат'!$B$29,'Категорія витрат'!$A$29,IF(H248='Категорія витрат'!$B$30,'Категорія витрат'!$A$30,IF(H248='Категорія витрат'!$B$31,'Категорія витрат'!$A$31,""))))))))))))))))))))))))))))))</f>
        <v/>
      </c>
      <c r="H248" s="571"/>
      <c r="I248" s="68"/>
      <c r="J248" s="72"/>
      <c r="K248" s="41">
        <f t="shared" si="36"/>
        <v>0</v>
      </c>
      <c r="L248" s="72"/>
      <c r="M248" s="74"/>
      <c r="N248" s="71">
        <f t="shared" si="38"/>
        <v>0</v>
      </c>
      <c r="O248" s="836">
        <f>IF(I248='Категорія витрат'!$G$2,ROUND(N248*0.22,2),IF(I248='Категорія витрат'!$G$4,ROUND(N248*0.22,2),IF(I248='Категорія витрат'!$G$5,ROUND(N248*0.22,2),IF(I248='Категорія витрат'!$G$3,ROUND(N248*0.0841,2),0))))</f>
        <v>0</v>
      </c>
      <c r="P248" s="828">
        <f t="shared" si="39"/>
        <v>0</v>
      </c>
      <c r="Q248" s="75"/>
      <c r="R248" s="75"/>
      <c r="S248" s="75"/>
      <c r="T248" s="75"/>
      <c r="U248" s="75"/>
      <c r="V248" s="75"/>
      <c r="W248" s="75"/>
      <c r="X248" s="76"/>
      <c r="Y248" s="76"/>
      <c r="Z248" s="76"/>
      <c r="AA248" s="76"/>
      <c r="AB248" s="76"/>
      <c r="AC248" s="11">
        <f t="shared" si="40"/>
        <v>0</v>
      </c>
      <c r="AD248" s="11">
        <f t="shared" si="41"/>
        <v>0</v>
      </c>
      <c r="AE248" s="11">
        <f t="shared" si="42"/>
        <v>0</v>
      </c>
      <c r="AF248" s="11">
        <f t="shared" si="43"/>
        <v>0</v>
      </c>
      <c r="AG248" s="11">
        <f t="shared" si="44"/>
        <v>0</v>
      </c>
      <c r="AH248" s="11">
        <f t="shared" si="45"/>
        <v>0</v>
      </c>
      <c r="AI248" s="11">
        <f t="shared" si="46"/>
        <v>0</v>
      </c>
      <c r="AJ248" s="11">
        <f t="shared" si="47"/>
        <v>0</v>
      </c>
      <c r="AK248" s="223"/>
      <c r="AL248" s="223"/>
      <c r="AM248" s="35"/>
    </row>
    <row r="249" spans="1:39">
      <c r="A249" s="20">
        <v>245</v>
      </c>
      <c r="B249" s="20" t="str">
        <f t="shared" si="37"/>
        <v/>
      </c>
      <c r="C249" s="208"/>
      <c r="D249" s="67"/>
      <c r="E249" s="67"/>
      <c r="F249" s="67"/>
      <c r="G249" s="425" t="str">
        <f>IF(H249='Категорія витрат'!$B$2,'Категорія витрат'!$A$2,IF(H249='Категорія витрат'!$B$3,'Категорія витрат'!$A$3,IF(H249='Категорія витрат'!$B$4,'Категорія витрат'!$A$4,IF(H249='Категорія витрат'!$B$5,'Категорія витрат'!$A$5,IF(H249='Категорія витрат'!$B$6,'Категорія витрат'!$A$6,IF(H249='Категорія витрат'!$B$7,'Категорія витрат'!$A$7,IF(H249='Категорія витрат'!$B$8,'Категорія витрат'!$A$8,IF(H249='Категорія витрат'!$B$9,'Категорія витрат'!$A$9,IF(H249='Категорія витрат'!$B$10,'Категорія витрат'!$A$10,IF(H249='Категорія витрат'!$B$11,'Категорія витрат'!$A$11,IF(H249='Категорія витрат'!$B$12,'Категорія витрат'!$A$12,IF(H249='Категорія витрат'!$B$13,'Категорія витрат'!$A$13,IF(H249='Категорія витрат'!$B$14,'Категорія витрат'!$A$14,IF(H249='Категорія витрат'!$B$15,'Категорія витрат'!$A$15,IF(H249='Категорія витрат'!$B$16,'Категорія витрат'!$A$16,IF(H249='Категорія витрат'!$B$17,'Категорія витрат'!$A$17,IF(H249='Категорія витрат'!$B$18,'Категорія витрат'!$A$18,IF(H249='Категорія витрат'!$B$19,'Категорія витрат'!$A$19,IF(H249='Категорія витрат'!$B$20,'Категорія витрат'!$A$20,IF(H249='Категорія витрат'!$B$21,'Категорія витрат'!$A$21,IF(H249='Категорія витрат'!$B$22,'Категорія витрат'!$A$22,IF(H249='Категорія витрат'!$B$23,'Категорія витрат'!$A$23,IF(H249='Категорія витрат'!$B$24,'Категорія витрат'!$A$24,IF(H249='Категорія витрат'!$B$25,'Категорія витрат'!$A$25,IF(H249='Категорія витрат'!$B$26,'Категорія витрат'!$A$26,IF(H249='Категорія витрат'!$B$27,'Категорія витрат'!$A$27,IF(H249='Категорія витрат'!$B$28,'Категорія витрат'!$A$28,IF(H249='Категорія витрат'!$B$29,'Категорія витрат'!$A$29,IF(H249='Категорія витрат'!$B$30,'Категорія витрат'!$A$30,IF(H249='Категорія витрат'!$B$31,'Категорія витрат'!$A$31,""))))))))))))))))))))))))))))))</f>
        <v/>
      </c>
      <c r="H249" s="571"/>
      <c r="I249" s="68"/>
      <c r="J249" s="72"/>
      <c r="K249" s="41">
        <f t="shared" si="36"/>
        <v>0</v>
      </c>
      <c r="L249" s="72"/>
      <c r="M249" s="74"/>
      <c r="N249" s="71">
        <f t="shared" si="38"/>
        <v>0</v>
      </c>
      <c r="O249" s="836">
        <f>IF(I249='Категорія витрат'!$G$2,ROUND(N249*0.22,2),IF(I249='Категорія витрат'!$G$4,ROUND(N249*0.22,2),IF(I249='Категорія витрат'!$G$5,ROUND(N249*0.22,2),IF(I249='Категорія витрат'!$G$3,ROUND(N249*0.0841,2),0))))</f>
        <v>0</v>
      </c>
      <c r="P249" s="828">
        <f t="shared" si="39"/>
        <v>0</v>
      </c>
      <c r="Q249" s="75"/>
      <c r="R249" s="75"/>
      <c r="S249" s="75"/>
      <c r="T249" s="75"/>
      <c r="U249" s="75"/>
      <c r="V249" s="75"/>
      <c r="W249" s="75"/>
      <c r="X249" s="76"/>
      <c r="Y249" s="76"/>
      <c r="Z249" s="76"/>
      <c r="AA249" s="76"/>
      <c r="AB249" s="76"/>
      <c r="AC249" s="11">
        <f t="shared" si="40"/>
        <v>0</v>
      </c>
      <c r="AD249" s="11">
        <f t="shared" si="41"/>
        <v>0</v>
      </c>
      <c r="AE249" s="11">
        <f t="shared" si="42"/>
        <v>0</v>
      </c>
      <c r="AF249" s="11">
        <f t="shared" si="43"/>
        <v>0</v>
      </c>
      <c r="AG249" s="11">
        <f t="shared" si="44"/>
        <v>0</v>
      </c>
      <c r="AH249" s="11">
        <f t="shared" si="45"/>
        <v>0</v>
      </c>
      <c r="AI249" s="11">
        <f t="shared" si="46"/>
        <v>0</v>
      </c>
      <c r="AJ249" s="11">
        <f t="shared" si="47"/>
        <v>0</v>
      </c>
      <c r="AK249" s="223"/>
      <c r="AL249" s="223"/>
      <c r="AM249" s="35"/>
    </row>
    <row r="250" spans="1:39">
      <c r="A250" s="20">
        <v>246</v>
      </c>
      <c r="B250" s="20" t="str">
        <f t="shared" si="37"/>
        <v/>
      </c>
      <c r="C250" s="208"/>
      <c r="D250" s="67"/>
      <c r="E250" s="67"/>
      <c r="F250" s="67"/>
      <c r="G250" s="425" t="str">
        <f>IF(H250='Категорія витрат'!$B$2,'Категорія витрат'!$A$2,IF(H250='Категорія витрат'!$B$3,'Категорія витрат'!$A$3,IF(H250='Категорія витрат'!$B$4,'Категорія витрат'!$A$4,IF(H250='Категорія витрат'!$B$5,'Категорія витрат'!$A$5,IF(H250='Категорія витрат'!$B$6,'Категорія витрат'!$A$6,IF(H250='Категорія витрат'!$B$7,'Категорія витрат'!$A$7,IF(H250='Категорія витрат'!$B$8,'Категорія витрат'!$A$8,IF(H250='Категорія витрат'!$B$9,'Категорія витрат'!$A$9,IF(H250='Категорія витрат'!$B$10,'Категорія витрат'!$A$10,IF(H250='Категорія витрат'!$B$11,'Категорія витрат'!$A$11,IF(H250='Категорія витрат'!$B$12,'Категорія витрат'!$A$12,IF(H250='Категорія витрат'!$B$13,'Категорія витрат'!$A$13,IF(H250='Категорія витрат'!$B$14,'Категорія витрат'!$A$14,IF(H250='Категорія витрат'!$B$15,'Категорія витрат'!$A$15,IF(H250='Категорія витрат'!$B$16,'Категорія витрат'!$A$16,IF(H250='Категорія витрат'!$B$17,'Категорія витрат'!$A$17,IF(H250='Категорія витрат'!$B$18,'Категорія витрат'!$A$18,IF(H250='Категорія витрат'!$B$19,'Категорія витрат'!$A$19,IF(H250='Категорія витрат'!$B$20,'Категорія витрат'!$A$20,IF(H250='Категорія витрат'!$B$21,'Категорія витрат'!$A$21,IF(H250='Категорія витрат'!$B$22,'Категорія витрат'!$A$22,IF(H250='Категорія витрат'!$B$23,'Категорія витрат'!$A$23,IF(H250='Категорія витрат'!$B$24,'Категорія витрат'!$A$24,IF(H250='Категорія витрат'!$B$25,'Категорія витрат'!$A$25,IF(H250='Категорія витрат'!$B$26,'Категорія витрат'!$A$26,IF(H250='Категорія витрат'!$B$27,'Категорія витрат'!$A$27,IF(H250='Категорія витрат'!$B$28,'Категорія витрат'!$A$28,IF(H250='Категорія витрат'!$B$29,'Категорія витрат'!$A$29,IF(H250='Категорія витрат'!$B$30,'Категорія витрат'!$A$30,IF(H250='Категорія витрат'!$B$31,'Категорія витрат'!$A$31,""))))))))))))))))))))))))))))))</f>
        <v/>
      </c>
      <c r="H250" s="571"/>
      <c r="I250" s="68"/>
      <c r="J250" s="72"/>
      <c r="K250" s="41">
        <f t="shared" si="36"/>
        <v>0</v>
      </c>
      <c r="L250" s="72"/>
      <c r="M250" s="74"/>
      <c r="N250" s="71">
        <f t="shared" si="38"/>
        <v>0</v>
      </c>
      <c r="O250" s="836">
        <f>IF(I250='Категорія витрат'!$G$2,ROUND(N250*0.22,2),IF(I250='Категорія витрат'!$G$4,ROUND(N250*0.22,2),IF(I250='Категорія витрат'!$G$5,ROUND(N250*0.22,2),IF(I250='Категорія витрат'!$G$3,ROUND(N250*0.0841,2),0))))</f>
        <v>0</v>
      </c>
      <c r="P250" s="828">
        <f t="shared" si="39"/>
        <v>0</v>
      </c>
      <c r="Q250" s="75"/>
      <c r="R250" s="75"/>
      <c r="S250" s="75"/>
      <c r="T250" s="75"/>
      <c r="U250" s="75"/>
      <c r="V250" s="75"/>
      <c r="W250" s="75"/>
      <c r="X250" s="76"/>
      <c r="Y250" s="76"/>
      <c r="Z250" s="76"/>
      <c r="AA250" s="76"/>
      <c r="AB250" s="76"/>
      <c r="AC250" s="11">
        <f t="shared" si="40"/>
        <v>0</v>
      </c>
      <c r="AD250" s="11">
        <f t="shared" si="41"/>
        <v>0</v>
      </c>
      <c r="AE250" s="11">
        <f t="shared" si="42"/>
        <v>0</v>
      </c>
      <c r="AF250" s="11">
        <f t="shared" si="43"/>
        <v>0</v>
      </c>
      <c r="AG250" s="11">
        <f t="shared" si="44"/>
        <v>0</v>
      </c>
      <c r="AH250" s="11">
        <f t="shared" si="45"/>
        <v>0</v>
      </c>
      <c r="AI250" s="11">
        <f t="shared" si="46"/>
        <v>0</v>
      </c>
      <c r="AJ250" s="11">
        <f t="shared" si="47"/>
        <v>0</v>
      </c>
      <c r="AK250" s="223"/>
      <c r="AL250" s="223"/>
      <c r="AM250" s="35"/>
    </row>
    <row r="251" spans="1:39">
      <c r="A251" s="20">
        <v>247</v>
      </c>
      <c r="B251" s="20" t="str">
        <f t="shared" si="37"/>
        <v/>
      </c>
      <c r="C251" s="208"/>
      <c r="D251" s="67"/>
      <c r="E251" s="67"/>
      <c r="F251" s="67"/>
      <c r="G251" s="425" t="str">
        <f>IF(H251='Категорія витрат'!$B$2,'Категорія витрат'!$A$2,IF(H251='Категорія витрат'!$B$3,'Категорія витрат'!$A$3,IF(H251='Категорія витрат'!$B$4,'Категорія витрат'!$A$4,IF(H251='Категорія витрат'!$B$5,'Категорія витрат'!$A$5,IF(H251='Категорія витрат'!$B$6,'Категорія витрат'!$A$6,IF(H251='Категорія витрат'!$B$7,'Категорія витрат'!$A$7,IF(H251='Категорія витрат'!$B$8,'Категорія витрат'!$A$8,IF(H251='Категорія витрат'!$B$9,'Категорія витрат'!$A$9,IF(H251='Категорія витрат'!$B$10,'Категорія витрат'!$A$10,IF(H251='Категорія витрат'!$B$11,'Категорія витрат'!$A$11,IF(H251='Категорія витрат'!$B$12,'Категорія витрат'!$A$12,IF(H251='Категорія витрат'!$B$13,'Категорія витрат'!$A$13,IF(H251='Категорія витрат'!$B$14,'Категорія витрат'!$A$14,IF(H251='Категорія витрат'!$B$15,'Категорія витрат'!$A$15,IF(H251='Категорія витрат'!$B$16,'Категорія витрат'!$A$16,IF(H251='Категорія витрат'!$B$17,'Категорія витрат'!$A$17,IF(H251='Категорія витрат'!$B$18,'Категорія витрат'!$A$18,IF(H251='Категорія витрат'!$B$19,'Категорія витрат'!$A$19,IF(H251='Категорія витрат'!$B$20,'Категорія витрат'!$A$20,IF(H251='Категорія витрат'!$B$21,'Категорія витрат'!$A$21,IF(H251='Категорія витрат'!$B$22,'Категорія витрат'!$A$22,IF(H251='Категорія витрат'!$B$23,'Категорія витрат'!$A$23,IF(H251='Категорія витрат'!$B$24,'Категорія витрат'!$A$24,IF(H251='Категорія витрат'!$B$25,'Категорія витрат'!$A$25,IF(H251='Категорія витрат'!$B$26,'Категорія витрат'!$A$26,IF(H251='Категорія витрат'!$B$27,'Категорія витрат'!$A$27,IF(H251='Категорія витрат'!$B$28,'Категорія витрат'!$A$28,IF(H251='Категорія витрат'!$B$29,'Категорія витрат'!$A$29,IF(H251='Категорія витрат'!$B$30,'Категорія витрат'!$A$30,IF(H251='Категорія витрат'!$B$31,'Категорія витрат'!$A$31,""))))))))))))))))))))))))))))))</f>
        <v/>
      </c>
      <c r="H251" s="571"/>
      <c r="I251" s="68"/>
      <c r="J251" s="72"/>
      <c r="K251" s="41">
        <f t="shared" si="36"/>
        <v>0</v>
      </c>
      <c r="L251" s="72"/>
      <c r="M251" s="74"/>
      <c r="N251" s="71">
        <f t="shared" si="38"/>
        <v>0</v>
      </c>
      <c r="O251" s="836">
        <f>IF(I251='Категорія витрат'!$G$2,ROUND(N251*0.22,2),IF(I251='Категорія витрат'!$G$4,ROUND(N251*0.22,2),IF(I251='Категорія витрат'!$G$5,ROUND(N251*0.22,2),IF(I251='Категорія витрат'!$G$3,ROUND(N251*0.0841,2),0))))</f>
        <v>0</v>
      </c>
      <c r="P251" s="828">
        <f t="shared" si="39"/>
        <v>0</v>
      </c>
      <c r="Q251" s="75"/>
      <c r="R251" s="75"/>
      <c r="S251" s="75"/>
      <c r="T251" s="75"/>
      <c r="U251" s="75"/>
      <c r="V251" s="75"/>
      <c r="W251" s="75"/>
      <c r="X251" s="76"/>
      <c r="Y251" s="76"/>
      <c r="Z251" s="76"/>
      <c r="AA251" s="76"/>
      <c r="AB251" s="76"/>
      <c r="AC251" s="11">
        <f t="shared" si="40"/>
        <v>0</v>
      </c>
      <c r="AD251" s="11">
        <f t="shared" si="41"/>
        <v>0</v>
      </c>
      <c r="AE251" s="11">
        <f t="shared" si="42"/>
        <v>0</v>
      </c>
      <c r="AF251" s="11">
        <f t="shared" si="43"/>
        <v>0</v>
      </c>
      <c r="AG251" s="11">
        <f t="shared" si="44"/>
        <v>0</v>
      </c>
      <c r="AH251" s="11">
        <f t="shared" si="45"/>
        <v>0</v>
      </c>
      <c r="AI251" s="11">
        <f t="shared" si="46"/>
        <v>0</v>
      </c>
      <c r="AJ251" s="11">
        <f t="shared" si="47"/>
        <v>0</v>
      </c>
      <c r="AK251" s="223"/>
      <c r="AL251" s="223"/>
      <c r="AM251" s="35"/>
    </row>
    <row r="252" spans="1:39">
      <c r="A252" s="20">
        <v>248</v>
      </c>
      <c r="B252" s="20" t="str">
        <f t="shared" si="37"/>
        <v/>
      </c>
      <c r="C252" s="208"/>
      <c r="D252" s="67"/>
      <c r="E252" s="67"/>
      <c r="F252" s="67"/>
      <c r="G252" s="425" t="str">
        <f>IF(H252='Категорія витрат'!$B$2,'Категорія витрат'!$A$2,IF(H252='Категорія витрат'!$B$3,'Категорія витрат'!$A$3,IF(H252='Категорія витрат'!$B$4,'Категорія витрат'!$A$4,IF(H252='Категорія витрат'!$B$5,'Категорія витрат'!$A$5,IF(H252='Категорія витрат'!$B$6,'Категорія витрат'!$A$6,IF(H252='Категорія витрат'!$B$7,'Категорія витрат'!$A$7,IF(H252='Категорія витрат'!$B$8,'Категорія витрат'!$A$8,IF(H252='Категорія витрат'!$B$9,'Категорія витрат'!$A$9,IF(H252='Категорія витрат'!$B$10,'Категорія витрат'!$A$10,IF(H252='Категорія витрат'!$B$11,'Категорія витрат'!$A$11,IF(H252='Категорія витрат'!$B$12,'Категорія витрат'!$A$12,IF(H252='Категорія витрат'!$B$13,'Категорія витрат'!$A$13,IF(H252='Категорія витрат'!$B$14,'Категорія витрат'!$A$14,IF(H252='Категорія витрат'!$B$15,'Категорія витрат'!$A$15,IF(H252='Категорія витрат'!$B$16,'Категорія витрат'!$A$16,IF(H252='Категорія витрат'!$B$17,'Категорія витрат'!$A$17,IF(H252='Категорія витрат'!$B$18,'Категорія витрат'!$A$18,IF(H252='Категорія витрат'!$B$19,'Категорія витрат'!$A$19,IF(H252='Категорія витрат'!$B$20,'Категорія витрат'!$A$20,IF(H252='Категорія витрат'!$B$21,'Категорія витрат'!$A$21,IF(H252='Категорія витрат'!$B$22,'Категорія витрат'!$A$22,IF(H252='Категорія витрат'!$B$23,'Категорія витрат'!$A$23,IF(H252='Категорія витрат'!$B$24,'Категорія витрат'!$A$24,IF(H252='Категорія витрат'!$B$25,'Категорія витрат'!$A$25,IF(H252='Категорія витрат'!$B$26,'Категорія витрат'!$A$26,IF(H252='Категорія витрат'!$B$27,'Категорія витрат'!$A$27,IF(H252='Категорія витрат'!$B$28,'Категорія витрат'!$A$28,IF(H252='Категорія витрат'!$B$29,'Категорія витрат'!$A$29,IF(H252='Категорія витрат'!$B$30,'Категорія витрат'!$A$30,IF(H252='Категорія витрат'!$B$31,'Категорія витрат'!$A$31,""))))))))))))))))))))))))))))))</f>
        <v/>
      </c>
      <c r="H252" s="571"/>
      <c r="I252" s="68"/>
      <c r="J252" s="72"/>
      <c r="K252" s="41">
        <f t="shared" si="36"/>
        <v>0</v>
      </c>
      <c r="L252" s="72"/>
      <c r="M252" s="74"/>
      <c r="N252" s="71">
        <f t="shared" si="38"/>
        <v>0</v>
      </c>
      <c r="O252" s="836">
        <f>IF(I252='Категорія витрат'!$G$2,ROUND(N252*0.22,2),IF(I252='Категорія витрат'!$G$4,ROUND(N252*0.22,2),IF(I252='Категорія витрат'!$G$5,ROUND(N252*0.22,2),IF(I252='Категорія витрат'!$G$3,ROUND(N252*0.0841,2),0))))</f>
        <v>0</v>
      </c>
      <c r="P252" s="828">
        <f t="shared" si="39"/>
        <v>0</v>
      </c>
      <c r="Q252" s="75"/>
      <c r="R252" s="75"/>
      <c r="S252" s="75"/>
      <c r="T252" s="75"/>
      <c r="U252" s="75"/>
      <c r="V252" s="75"/>
      <c r="W252" s="75"/>
      <c r="X252" s="76"/>
      <c r="Y252" s="76"/>
      <c r="Z252" s="76"/>
      <c r="AA252" s="76"/>
      <c r="AB252" s="76"/>
      <c r="AC252" s="11">
        <f t="shared" si="40"/>
        <v>0</v>
      </c>
      <c r="AD252" s="11">
        <f t="shared" si="41"/>
        <v>0</v>
      </c>
      <c r="AE252" s="11">
        <f t="shared" si="42"/>
        <v>0</v>
      </c>
      <c r="AF252" s="11">
        <f t="shared" si="43"/>
        <v>0</v>
      </c>
      <c r="AG252" s="11">
        <f t="shared" si="44"/>
        <v>0</v>
      </c>
      <c r="AH252" s="11">
        <f t="shared" si="45"/>
        <v>0</v>
      </c>
      <c r="AI252" s="11">
        <f t="shared" si="46"/>
        <v>0</v>
      </c>
      <c r="AJ252" s="11">
        <f t="shared" si="47"/>
        <v>0</v>
      </c>
      <c r="AK252" s="223"/>
      <c r="AL252" s="223"/>
      <c r="AM252" s="35"/>
    </row>
    <row r="253" spans="1:39">
      <c r="A253" s="20">
        <v>249</v>
      </c>
      <c r="B253" s="20" t="str">
        <f t="shared" si="37"/>
        <v/>
      </c>
      <c r="C253" s="208"/>
      <c r="D253" s="67"/>
      <c r="E253" s="67"/>
      <c r="F253" s="67"/>
      <c r="G253" s="425" t="str">
        <f>IF(H253='Категорія витрат'!$B$2,'Категорія витрат'!$A$2,IF(H253='Категорія витрат'!$B$3,'Категорія витрат'!$A$3,IF(H253='Категорія витрат'!$B$4,'Категорія витрат'!$A$4,IF(H253='Категорія витрат'!$B$5,'Категорія витрат'!$A$5,IF(H253='Категорія витрат'!$B$6,'Категорія витрат'!$A$6,IF(H253='Категорія витрат'!$B$7,'Категорія витрат'!$A$7,IF(H253='Категорія витрат'!$B$8,'Категорія витрат'!$A$8,IF(H253='Категорія витрат'!$B$9,'Категорія витрат'!$A$9,IF(H253='Категорія витрат'!$B$10,'Категорія витрат'!$A$10,IF(H253='Категорія витрат'!$B$11,'Категорія витрат'!$A$11,IF(H253='Категорія витрат'!$B$12,'Категорія витрат'!$A$12,IF(H253='Категорія витрат'!$B$13,'Категорія витрат'!$A$13,IF(H253='Категорія витрат'!$B$14,'Категорія витрат'!$A$14,IF(H253='Категорія витрат'!$B$15,'Категорія витрат'!$A$15,IF(H253='Категорія витрат'!$B$16,'Категорія витрат'!$A$16,IF(H253='Категорія витрат'!$B$17,'Категорія витрат'!$A$17,IF(H253='Категорія витрат'!$B$18,'Категорія витрат'!$A$18,IF(H253='Категорія витрат'!$B$19,'Категорія витрат'!$A$19,IF(H253='Категорія витрат'!$B$20,'Категорія витрат'!$A$20,IF(H253='Категорія витрат'!$B$21,'Категорія витрат'!$A$21,IF(H253='Категорія витрат'!$B$22,'Категорія витрат'!$A$22,IF(H253='Категорія витрат'!$B$23,'Категорія витрат'!$A$23,IF(H253='Категорія витрат'!$B$24,'Категорія витрат'!$A$24,IF(H253='Категорія витрат'!$B$25,'Категорія витрат'!$A$25,IF(H253='Категорія витрат'!$B$26,'Категорія витрат'!$A$26,IF(H253='Категорія витрат'!$B$27,'Категорія витрат'!$A$27,IF(H253='Категорія витрат'!$B$28,'Категорія витрат'!$A$28,IF(H253='Категорія витрат'!$B$29,'Категорія витрат'!$A$29,IF(H253='Категорія витрат'!$B$30,'Категорія витрат'!$A$30,IF(H253='Категорія витрат'!$B$31,'Категорія витрат'!$A$31,""))))))))))))))))))))))))))))))</f>
        <v/>
      </c>
      <c r="H253" s="571"/>
      <c r="I253" s="68"/>
      <c r="J253" s="72"/>
      <c r="K253" s="41">
        <f t="shared" si="36"/>
        <v>0</v>
      </c>
      <c r="L253" s="72"/>
      <c r="M253" s="74"/>
      <c r="N253" s="71">
        <f t="shared" si="38"/>
        <v>0</v>
      </c>
      <c r="O253" s="836">
        <f>IF(I253='Категорія витрат'!$G$2,ROUND(N253*0.22,2),IF(I253='Категорія витрат'!$G$4,ROUND(N253*0.22,2),IF(I253='Категорія витрат'!$G$5,ROUND(N253*0.22,2),IF(I253='Категорія витрат'!$G$3,ROUND(N253*0.0841,2),0))))</f>
        <v>0</v>
      </c>
      <c r="P253" s="828">
        <f t="shared" si="39"/>
        <v>0</v>
      </c>
      <c r="Q253" s="75"/>
      <c r="R253" s="75"/>
      <c r="S253" s="75"/>
      <c r="T253" s="75"/>
      <c r="U253" s="75"/>
      <c r="V253" s="75"/>
      <c r="W253" s="75"/>
      <c r="X253" s="76"/>
      <c r="Y253" s="76"/>
      <c r="Z253" s="76"/>
      <c r="AA253" s="76"/>
      <c r="AB253" s="76"/>
      <c r="AC253" s="11">
        <f t="shared" si="40"/>
        <v>0</v>
      </c>
      <c r="AD253" s="11">
        <f t="shared" si="41"/>
        <v>0</v>
      </c>
      <c r="AE253" s="11">
        <f t="shared" si="42"/>
        <v>0</v>
      </c>
      <c r="AF253" s="11">
        <f t="shared" si="43"/>
        <v>0</v>
      </c>
      <c r="AG253" s="11">
        <f t="shared" si="44"/>
        <v>0</v>
      </c>
      <c r="AH253" s="11">
        <f t="shared" si="45"/>
        <v>0</v>
      </c>
      <c r="AI253" s="11">
        <f t="shared" si="46"/>
        <v>0</v>
      </c>
      <c r="AJ253" s="11">
        <f t="shared" si="47"/>
        <v>0</v>
      </c>
      <c r="AK253" s="223"/>
      <c r="AL253" s="223"/>
      <c r="AM253" s="35"/>
    </row>
    <row r="254" spans="1:39">
      <c r="A254" s="20">
        <v>250</v>
      </c>
      <c r="B254" s="20" t="str">
        <f t="shared" si="37"/>
        <v/>
      </c>
      <c r="C254" s="208"/>
      <c r="D254" s="67"/>
      <c r="E254" s="67"/>
      <c r="F254" s="67"/>
      <c r="G254" s="425" t="str">
        <f>IF(H254='Категорія витрат'!$B$2,'Категорія витрат'!$A$2,IF(H254='Категорія витрат'!$B$3,'Категорія витрат'!$A$3,IF(H254='Категорія витрат'!$B$4,'Категорія витрат'!$A$4,IF(H254='Категорія витрат'!$B$5,'Категорія витрат'!$A$5,IF(H254='Категорія витрат'!$B$6,'Категорія витрат'!$A$6,IF(H254='Категорія витрат'!$B$7,'Категорія витрат'!$A$7,IF(H254='Категорія витрат'!$B$8,'Категорія витрат'!$A$8,IF(H254='Категорія витрат'!$B$9,'Категорія витрат'!$A$9,IF(H254='Категорія витрат'!$B$10,'Категорія витрат'!$A$10,IF(H254='Категорія витрат'!$B$11,'Категорія витрат'!$A$11,IF(H254='Категорія витрат'!$B$12,'Категорія витрат'!$A$12,IF(H254='Категорія витрат'!$B$13,'Категорія витрат'!$A$13,IF(H254='Категорія витрат'!$B$14,'Категорія витрат'!$A$14,IF(H254='Категорія витрат'!$B$15,'Категорія витрат'!$A$15,IF(H254='Категорія витрат'!$B$16,'Категорія витрат'!$A$16,IF(H254='Категорія витрат'!$B$17,'Категорія витрат'!$A$17,IF(H254='Категорія витрат'!$B$18,'Категорія витрат'!$A$18,IF(H254='Категорія витрат'!$B$19,'Категорія витрат'!$A$19,IF(H254='Категорія витрат'!$B$20,'Категорія витрат'!$A$20,IF(H254='Категорія витрат'!$B$21,'Категорія витрат'!$A$21,IF(H254='Категорія витрат'!$B$22,'Категорія витрат'!$A$22,IF(H254='Категорія витрат'!$B$23,'Категорія витрат'!$A$23,IF(H254='Категорія витрат'!$B$24,'Категорія витрат'!$A$24,IF(H254='Категорія витрат'!$B$25,'Категорія витрат'!$A$25,IF(H254='Категорія витрат'!$B$26,'Категорія витрат'!$A$26,IF(H254='Категорія витрат'!$B$27,'Категорія витрат'!$A$27,IF(H254='Категорія витрат'!$B$28,'Категорія витрат'!$A$28,IF(H254='Категорія витрат'!$B$29,'Категорія витрат'!$A$29,IF(H254='Категорія витрат'!$B$30,'Категорія витрат'!$A$30,IF(H254='Категорія витрат'!$B$31,'Категорія витрат'!$A$31,""))))))))))))))))))))))))))))))</f>
        <v/>
      </c>
      <c r="H254" s="571"/>
      <c r="I254" s="68"/>
      <c r="J254" s="72"/>
      <c r="K254" s="41">
        <f t="shared" si="36"/>
        <v>0</v>
      </c>
      <c r="L254" s="72"/>
      <c r="M254" s="74"/>
      <c r="N254" s="71">
        <f t="shared" si="38"/>
        <v>0</v>
      </c>
      <c r="O254" s="836">
        <f>IF(I254='Категорія витрат'!$G$2,ROUND(N254*0.22,2),IF(I254='Категорія витрат'!$G$4,ROUND(N254*0.22,2),IF(I254='Категорія витрат'!$G$5,ROUND(N254*0.22,2),IF(I254='Категорія витрат'!$G$3,ROUND(N254*0.0841,2),0))))</f>
        <v>0</v>
      </c>
      <c r="P254" s="828">
        <f t="shared" si="39"/>
        <v>0</v>
      </c>
      <c r="Q254" s="75"/>
      <c r="R254" s="75"/>
      <c r="S254" s="75"/>
      <c r="T254" s="75"/>
      <c r="U254" s="75"/>
      <c r="V254" s="75"/>
      <c r="W254" s="75"/>
      <c r="X254" s="76"/>
      <c r="Y254" s="76"/>
      <c r="Z254" s="76"/>
      <c r="AA254" s="76"/>
      <c r="AB254" s="76"/>
      <c r="AC254" s="11">
        <f t="shared" si="40"/>
        <v>0</v>
      </c>
      <c r="AD254" s="11">
        <f t="shared" si="41"/>
        <v>0</v>
      </c>
      <c r="AE254" s="11">
        <f t="shared" si="42"/>
        <v>0</v>
      </c>
      <c r="AF254" s="11">
        <f t="shared" si="43"/>
        <v>0</v>
      </c>
      <c r="AG254" s="11">
        <f t="shared" si="44"/>
        <v>0</v>
      </c>
      <c r="AH254" s="11">
        <f t="shared" si="45"/>
        <v>0</v>
      </c>
      <c r="AI254" s="11">
        <f t="shared" si="46"/>
        <v>0</v>
      </c>
      <c r="AJ254" s="11">
        <f t="shared" si="47"/>
        <v>0</v>
      </c>
      <c r="AK254" s="223"/>
      <c r="AL254" s="223"/>
      <c r="AM254" s="35"/>
    </row>
    <row r="255" spans="1:39">
      <c r="A255" s="20">
        <v>251</v>
      </c>
      <c r="B255" s="20" t="str">
        <f t="shared" si="37"/>
        <v/>
      </c>
      <c r="C255" s="208"/>
      <c r="D255" s="67"/>
      <c r="E255" s="67"/>
      <c r="F255" s="67"/>
      <c r="G255" s="425" t="str">
        <f>IF(H255='Категорія витрат'!$B$2,'Категорія витрат'!$A$2,IF(H255='Категорія витрат'!$B$3,'Категорія витрат'!$A$3,IF(H255='Категорія витрат'!$B$4,'Категорія витрат'!$A$4,IF(H255='Категорія витрат'!$B$5,'Категорія витрат'!$A$5,IF(H255='Категорія витрат'!$B$6,'Категорія витрат'!$A$6,IF(H255='Категорія витрат'!$B$7,'Категорія витрат'!$A$7,IF(H255='Категорія витрат'!$B$8,'Категорія витрат'!$A$8,IF(H255='Категорія витрат'!$B$9,'Категорія витрат'!$A$9,IF(H255='Категорія витрат'!$B$10,'Категорія витрат'!$A$10,IF(H255='Категорія витрат'!$B$11,'Категорія витрат'!$A$11,IF(H255='Категорія витрат'!$B$12,'Категорія витрат'!$A$12,IF(H255='Категорія витрат'!$B$13,'Категорія витрат'!$A$13,IF(H255='Категорія витрат'!$B$14,'Категорія витрат'!$A$14,IF(H255='Категорія витрат'!$B$15,'Категорія витрат'!$A$15,IF(H255='Категорія витрат'!$B$16,'Категорія витрат'!$A$16,IF(H255='Категорія витрат'!$B$17,'Категорія витрат'!$A$17,IF(H255='Категорія витрат'!$B$18,'Категорія витрат'!$A$18,IF(H255='Категорія витрат'!$B$19,'Категорія витрат'!$A$19,IF(H255='Категорія витрат'!$B$20,'Категорія витрат'!$A$20,IF(H255='Категорія витрат'!$B$21,'Категорія витрат'!$A$21,IF(H255='Категорія витрат'!$B$22,'Категорія витрат'!$A$22,IF(H255='Категорія витрат'!$B$23,'Категорія витрат'!$A$23,IF(H255='Категорія витрат'!$B$24,'Категорія витрат'!$A$24,IF(H255='Категорія витрат'!$B$25,'Категорія витрат'!$A$25,IF(H255='Категорія витрат'!$B$26,'Категорія витрат'!$A$26,IF(H255='Категорія витрат'!$B$27,'Категорія витрат'!$A$27,IF(H255='Категорія витрат'!$B$28,'Категорія витрат'!$A$28,IF(H255='Категорія витрат'!$B$29,'Категорія витрат'!$A$29,IF(H255='Категорія витрат'!$B$30,'Категорія витрат'!$A$30,IF(H255='Категорія витрат'!$B$31,'Категорія витрат'!$A$31,""))))))))))))))))))))))))))))))</f>
        <v/>
      </c>
      <c r="H255" s="571"/>
      <c r="I255" s="68"/>
      <c r="J255" s="71"/>
      <c r="K255" s="41">
        <f t="shared" si="36"/>
        <v>0</v>
      </c>
      <c r="L255" s="72"/>
      <c r="M255" s="74"/>
      <c r="N255" s="71">
        <f t="shared" si="38"/>
        <v>0</v>
      </c>
      <c r="O255" s="836">
        <f>IF(I255='Категорія витрат'!$G$2,ROUND(N255*0.22,2),IF(I255='Категорія витрат'!$G$4,ROUND(N255*0.22,2),IF(I255='Категорія витрат'!$G$5,ROUND(N255*0.22,2),IF(I255='Категорія витрат'!$G$3,ROUND(N255*0.0841,2),0))))</f>
        <v>0</v>
      </c>
      <c r="P255" s="828">
        <f t="shared" si="39"/>
        <v>0</v>
      </c>
      <c r="Q255" s="75"/>
      <c r="R255" s="75"/>
      <c r="S255" s="75"/>
      <c r="T255" s="75"/>
      <c r="U255" s="75"/>
      <c r="V255" s="75"/>
      <c r="W255" s="75"/>
      <c r="X255" s="76"/>
      <c r="Y255" s="76"/>
      <c r="Z255" s="76"/>
      <c r="AA255" s="76"/>
      <c r="AB255" s="76"/>
      <c r="AC255" s="11">
        <f t="shared" si="40"/>
        <v>0</v>
      </c>
      <c r="AD255" s="11">
        <f t="shared" si="41"/>
        <v>0</v>
      </c>
      <c r="AE255" s="11">
        <f t="shared" si="42"/>
        <v>0</v>
      </c>
      <c r="AF255" s="11">
        <f t="shared" si="43"/>
        <v>0</v>
      </c>
      <c r="AG255" s="11">
        <f t="shared" si="44"/>
        <v>0</v>
      </c>
      <c r="AH255" s="11">
        <f t="shared" si="45"/>
        <v>0</v>
      </c>
      <c r="AI255" s="11">
        <f t="shared" si="46"/>
        <v>0</v>
      </c>
      <c r="AJ255" s="11">
        <f t="shared" si="47"/>
        <v>0</v>
      </c>
      <c r="AK255" s="223"/>
      <c r="AL255" s="223"/>
      <c r="AM255" s="35"/>
    </row>
    <row r="256" spans="1:39">
      <c r="A256" s="20">
        <v>252</v>
      </c>
      <c r="B256" s="20" t="str">
        <f t="shared" si="37"/>
        <v/>
      </c>
      <c r="C256" s="208"/>
      <c r="D256" s="67"/>
      <c r="E256" s="67"/>
      <c r="F256" s="67"/>
      <c r="G256" s="425" t="str">
        <f>IF(H256='Категорія витрат'!$B$2,'Категорія витрат'!$A$2,IF(H256='Категорія витрат'!$B$3,'Категорія витрат'!$A$3,IF(H256='Категорія витрат'!$B$4,'Категорія витрат'!$A$4,IF(H256='Категорія витрат'!$B$5,'Категорія витрат'!$A$5,IF(H256='Категорія витрат'!$B$6,'Категорія витрат'!$A$6,IF(H256='Категорія витрат'!$B$7,'Категорія витрат'!$A$7,IF(H256='Категорія витрат'!$B$8,'Категорія витрат'!$A$8,IF(H256='Категорія витрат'!$B$9,'Категорія витрат'!$A$9,IF(H256='Категорія витрат'!$B$10,'Категорія витрат'!$A$10,IF(H256='Категорія витрат'!$B$11,'Категорія витрат'!$A$11,IF(H256='Категорія витрат'!$B$12,'Категорія витрат'!$A$12,IF(H256='Категорія витрат'!$B$13,'Категорія витрат'!$A$13,IF(H256='Категорія витрат'!$B$14,'Категорія витрат'!$A$14,IF(H256='Категорія витрат'!$B$15,'Категорія витрат'!$A$15,IF(H256='Категорія витрат'!$B$16,'Категорія витрат'!$A$16,IF(H256='Категорія витрат'!$B$17,'Категорія витрат'!$A$17,IF(H256='Категорія витрат'!$B$18,'Категорія витрат'!$A$18,IF(H256='Категорія витрат'!$B$19,'Категорія витрат'!$A$19,IF(H256='Категорія витрат'!$B$20,'Категорія витрат'!$A$20,IF(H256='Категорія витрат'!$B$21,'Категорія витрат'!$A$21,IF(H256='Категорія витрат'!$B$22,'Категорія витрат'!$A$22,IF(H256='Категорія витрат'!$B$23,'Категорія витрат'!$A$23,IF(H256='Категорія витрат'!$B$24,'Категорія витрат'!$A$24,IF(H256='Категорія витрат'!$B$25,'Категорія витрат'!$A$25,IF(H256='Категорія витрат'!$B$26,'Категорія витрат'!$A$26,IF(H256='Категорія витрат'!$B$27,'Категорія витрат'!$A$27,IF(H256='Категорія витрат'!$B$28,'Категорія витрат'!$A$28,IF(H256='Категорія витрат'!$B$29,'Категорія витрат'!$A$29,IF(H256='Категорія витрат'!$B$30,'Категорія витрат'!$A$30,IF(H256='Категорія витрат'!$B$31,'Категорія витрат'!$A$31,""))))))))))))))))))))))))))))))</f>
        <v/>
      </c>
      <c r="H256" s="571"/>
      <c r="I256" s="68"/>
      <c r="J256" s="71"/>
      <c r="K256" s="41">
        <f t="shared" si="36"/>
        <v>0</v>
      </c>
      <c r="L256" s="72"/>
      <c r="M256" s="74"/>
      <c r="N256" s="71">
        <f t="shared" si="38"/>
        <v>0</v>
      </c>
      <c r="O256" s="836">
        <f>IF(I256='Категорія витрат'!$G$2,ROUND(N256*0.22,2),IF(I256='Категорія витрат'!$G$4,ROUND(N256*0.22,2),IF(I256='Категорія витрат'!$G$5,ROUND(N256*0.22,2),IF(I256='Категорія витрат'!$G$3,ROUND(N256*0.0841,2),0))))</f>
        <v>0</v>
      </c>
      <c r="P256" s="828">
        <f t="shared" si="39"/>
        <v>0</v>
      </c>
      <c r="Q256" s="75"/>
      <c r="R256" s="75"/>
      <c r="S256" s="75"/>
      <c r="T256" s="75"/>
      <c r="U256" s="75"/>
      <c r="V256" s="75"/>
      <c r="W256" s="75"/>
      <c r="X256" s="76"/>
      <c r="Y256" s="76"/>
      <c r="Z256" s="76"/>
      <c r="AA256" s="76"/>
      <c r="AB256" s="76"/>
      <c r="AC256" s="11">
        <f t="shared" si="40"/>
        <v>0</v>
      </c>
      <c r="AD256" s="11">
        <f t="shared" si="41"/>
        <v>0</v>
      </c>
      <c r="AE256" s="11">
        <f t="shared" si="42"/>
        <v>0</v>
      </c>
      <c r="AF256" s="11">
        <f t="shared" si="43"/>
        <v>0</v>
      </c>
      <c r="AG256" s="11">
        <f t="shared" si="44"/>
        <v>0</v>
      </c>
      <c r="AH256" s="11">
        <f t="shared" si="45"/>
        <v>0</v>
      </c>
      <c r="AI256" s="11">
        <f t="shared" si="46"/>
        <v>0</v>
      </c>
      <c r="AJ256" s="11">
        <f t="shared" si="47"/>
        <v>0</v>
      </c>
      <c r="AK256" s="223"/>
      <c r="AL256" s="223"/>
      <c r="AM256" s="35"/>
    </row>
    <row r="257" spans="1:39">
      <c r="A257" s="20">
        <v>253</v>
      </c>
      <c r="B257" s="20" t="str">
        <f t="shared" si="37"/>
        <v/>
      </c>
      <c r="C257" s="208"/>
      <c r="D257" s="67"/>
      <c r="E257" s="67"/>
      <c r="F257" s="67"/>
      <c r="G257" s="425" t="str">
        <f>IF(H257='Категорія витрат'!$B$2,'Категорія витрат'!$A$2,IF(H257='Категорія витрат'!$B$3,'Категорія витрат'!$A$3,IF(H257='Категорія витрат'!$B$4,'Категорія витрат'!$A$4,IF(H257='Категорія витрат'!$B$5,'Категорія витрат'!$A$5,IF(H257='Категорія витрат'!$B$6,'Категорія витрат'!$A$6,IF(H257='Категорія витрат'!$B$7,'Категорія витрат'!$A$7,IF(H257='Категорія витрат'!$B$8,'Категорія витрат'!$A$8,IF(H257='Категорія витрат'!$B$9,'Категорія витрат'!$A$9,IF(H257='Категорія витрат'!$B$10,'Категорія витрат'!$A$10,IF(H257='Категорія витрат'!$B$11,'Категорія витрат'!$A$11,IF(H257='Категорія витрат'!$B$12,'Категорія витрат'!$A$12,IF(H257='Категорія витрат'!$B$13,'Категорія витрат'!$A$13,IF(H257='Категорія витрат'!$B$14,'Категорія витрат'!$A$14,IF(H257='Категорія витрат'!$B$15,'Категорія витрат'!$A$15,IF(H257='Категорія витрат'!$B$16,'Категорія витрат'!$A$16,IF(H257='Категорія витрат'!$B$17,'Категорія витрат'!$A$17,IF(H257='Категорія витрат'!$B$18,'Категорія витрат'!$A$18,IF(H257='Категорія витрат'!$B$19,'Категорія витрат'!$A$19,IF(H257='Категорія витрат'!$B$20,'Категорія витрат'!$A$20,IF(H257='Категорія витрат'!$B$21,'Категорія витрат'!$A$21,IF(H257='Категорія витрат'!$B$22,'Категорія витрат'!$A$22,IF(H257='Категорія витрат'!$B$23,'Категорія витрат'!$A$23,IF(H257='Категорія витрат'!$B$24,'Категорія витрат'!$A$24,IF(H257='Категорія витрат'!$B$25,'Категорія витрат'!$A$25,IF(H257='Категорія витрат'!$B$26,'Категорія витрат'!$A$26,IF(H257='Категорія витрат'!$B$27,'Категорія витрат'!$A$27,IF(H257='Категорія витрат'!$B$28,'Категорія витрат'!$A$28,IF(H257='Категорія витрат'!$B$29,'Категорія витрат'!$A$29,IF(H257='Категорія витрат'!$B$30,'Категорія витрат'!$A$30,IF(H257='Категорія витрат'!$B$31,'Категорія витрат'!$A$31,""))))))))))))))))))))))))))))))</f>
        <v/>
      </c>
      <c r="H257" s="571"/>
      <c r="I257" s="68"/>
      <c r="J257" s="71"/>
      <c r="K257" s="41">
        <f t="shared" si="36"/>
        <v>0</v>
      </c>
      <c r="L257" s="72"/>
      <c r="M257" s="74"/>
      <c r="N257" s="71">
        <f t="shared" si="38"/>
        <v>0</v>
      </c>
      <c r="O257" s="836">
        <f>IF(I257='Категорія витрат'!$G$2,ROUND(N257*0.22,2),IF(I257='Категорія витрат'!$G$4,ROUND(N257*0.22,2),IF(I257='Категорія витрат'!$G$5,ROUND(N257*0.22,2),IF(I257='Категорія витрат'!$G$3,ROUND(N257*0.0841,2),0))))</f>
        <v>0</v>
      </c>
      <c r="P257" s="828">
        <f t="shared" si="39"/>
        <v>0</v>
      </c>
      <c r="Q257" s="75"/>
      <c r="R257" s="75"/>
      <c r="S257" s="75"/>
      <c r="T257" s="75"/>
      <c r="U257" s="75"/>
      <c r="V257" s="75"/>
      <c r="W257" s="75"/>
      <c r="X257" s="76"/>
      <c r="Y257" s="76"/>
      <c r="Z257" s="76"/>
      <c r="AA257" s="76"/>
      <c r="AB257" s="76"/>
      <c r="AC257" s="11">
        <f t="shared" si="40"/>
        <v>0</v>
      </c>
      <c r="AD257" s="11">
        <f t="shared" si="41"/>
        <v>0</v>
      </c>
      <c r="AE257" s="11">
        <f t="shared" si="42"/>
        <v>0</v>
      </c>
      <c r="AF257" s="11">
        <f t="shared" si="43"/>
        <v>0</v>
      </c>
      <c r="AG257" s="11">
        <f t="shared" si="44"/>
        <v>0</v>
      </c>
      <c r="AH257" s="11">
        <f t="shared" si="45"/>
        <v>0</v>
      </c>
      <c r="AI257" s="11">
        <f t="shared" si="46"/>
        <v>0</v>
      </c>
      <c r="AJ257" s="11">
        <f t="shared" si="47"/>
        <v>0</v>
      </c>
      <c r="AK257" s="223"/>
      <c r="AL257" s="223"/>
      <c r="AM257" s="35"/>
    </row>
    <row r="258" spans="1:39">
      <c r="A258" s="20">
        <v>254</v>
      </c>
      <c r="B258" s="20" t="str">
        <f t="shared" si="37"/>
        <v/>
      </c>
      <c r="C258" s="208"/>
      <c r="D258" s="67"/>
      <c r="E258" s="67"/>
      <c r="F258" s="67"/>
      <c r="G258" s="425" t="str">
        <f>IF(H258='Категорія витрат'!$B$2,'Категорія витрат'!$A$2,IF(H258='Категорія витрат'!$B$3,'Категорія витрат'!$A$3,IF(H258='Категорія витрат'!$B$4,'Категорія витрат'!$A$4,IF(H258='Категорія витрат'!$B$5,'Категорія витрат'!$A$5,IF(H258='Категорія витрат'!$B$6,'Категорія витрат'!$A$6,IF(H258='Категорія витрат'!$B$7,'Категорія витрат'!$A$7,IF(H258='Категорія витрат'!$B$8,'Категорія витрат'!$A$8,IF(H258='Категорія витрат'!$B$9,'Категорія витрат'!$A$9,IF(H258='Категорія витрат'!$B$10,'Категорія витрат'!$A$10,IF(H258='Категорія витрат'!$B$11,'Категорія витрат'!$A$11,IF(H258='Категорія витрат'!$B$12,'Категорія витрат'!$A$12,IF(H258='Категорія витрат'!$B$13,'Категорія витрат'!$A$13,IF(H258='Категорія витрат'!$B$14,'Категорія витрат'!$A$14,IF(H258='Категорія витрат'!$B$15,'Категорія витрат'!$A$15,IF(H258='Категорія витрат'!$B$16,'Категорія витрат'!$A$16,IF(H258='Категорія витрат'!$B$17,'Категорія витрат'!$A$17,IF(H258='Категорія витрат'!$B$18,'Категорія витрат'!$A$18,IF(H258='Категорія витрат'!$B$19,'Категорія витрат'!$A$19,IF(H258='Категорія витрат'!$B$20,'Категорія витрат'!$A$20,IF(H258='Категорія витрат'!$B$21,'Категорія витрат'!$A$21,IF(H258='Категорія витрат'!$B$22,'Категорія витрат'!$A$22,IF(H258='Категорія витрат'!$B$23,'Категорія витрат'!$A$23,IF(H258='Категорія витрат'!$B$24,'Категорія витрат'!$A$24,IF(H258='Категорія витрат'!$B$25,'Категорія витрат'!$A$25,IF(H258='Категорія витрат'!$B$26,'Категорія витрат'!$A$26,IF(H258='Категорія витрат'!$B$27,'Категорія витрат'!$A$27,IF(H258='Категорія витрат'!$B$28,'Категорія витрат'!$A$28,IF(H258='Категорія витрат'!$B$29,'Категорія витрат'!$A$29,IF(H258='Категорія витрат'!$B$30,'Категорія витрат'!$A$30,IF(H258='Категорія витрат'!$B$31,'Категорія витрат'!$A$31,""))))))))))))))))))))))))))))))</f>
        <v/>
      </c>
      <c r="H258" s="571"/>
      <c r="I258" s="68"/>
      <c r="J258" s="72"/>
      <c r="K258" s="41">
        <f t="shared" si="36"/>
        <v>0</v>
      </c>
      <c r="L258" s="72"/>
      <c r="M258" s="74"/>
      <c r="N258" s="71">
        <f t="shared" si="38"/>
        <v>0</v>
      </c>
      <c r="O258" s="836">
        <f>IF(I258='Категорія витрат'!$G$2,ROUND(N258*0.22,2),IF(I258='Категорія витрат'!$G$4,ROUND(N258*0.22,2),IF(I258='Категорія витрат'!$G$5,ROUND(N258*0.22,2),IF(I258='Категорія витрат'!$G$3,ROUND(N258*0.0841,2),0))))</f>
        <v>0</v>
      </c>
      <c r="P258" s="828">
        <f t="shared" si="39"/>
        <v>0</v>
      </c>
      <c r="Q258" s="75"/>
      <c r="R258" s="75"/>
      <c r="S258" s="75"/>
      <c r="T258" s="75"/>
      <c r="U258" s="75"/>
      <c r="V258" s="75"/>
      <c r="W258" s="75"/>
      <c r="X258" s="76"/>
      <c r="Y258" s="76"/>
      <c r="Z258" s="76"/>
      <c r="AA258" s="76"/>
      <c r="AB258" s="76"/>
      <c r="AC258" s="11">
        <f t="shared" si="40"/>
        <v>0</v>
      </c>
      <c r="AD258" s="11">
        <f t="shared" si="41"/>
        <v>0</v>
      </c>
      <c r="AE258" s="11">
        <f t="shared" si="42"/>
        <v>0</v>
      </c>
      <c r="AF258" s="11">
        <f t="shared" si="43"/>
        <v>0</v>
      </c>
      <c r="AG258" s="11">
        <f t="shared" si="44"/>
        <v>0</v>
      </c>
      <c r="AH258" s="11">
        <f t="shared" si="45"/>
        <v>0</v>
      </c>
      <c r="AI258" s="11">
        <f t="shared" si="46"/>
        <v>0</v>
      </c>
      <c r="AJ258" s="11">
        <f t="shared" si="47"/>
        <v>0</v>
      </c>
      <c r="AK258" s="223"/>
      <c r="AL258" s="223"/>
      <c r="AM258" s="35"/>
    </row>
    <row r="259" spans="1:39">
      <c r="A259" s="20">
        <v>255</v>
      </c>
      <c r="B259" s="20" t="str">
        <f t="shared" si="37"/>
        <v/>
      </c>
      <c r="C259" s="208"/>
      <c r="D259" s="67"/>
      <c r="E259" s="67"/>
      <c r="F259" s="67"/>
      <c r="G259" s="425" t="str">
        <f>IF(H259='Категорія витрат'!$B$2,'Категорія витрат'!$A$2,IF(H259='Категорія витрат'!$B$3,'Категорія витрат'!$A$3,IF(H259='Категорія витрат'!$B$4,'Категорія витрат'!$A$4,IF(H259='Категорія витрат'!$B$5,'Категорія витрат'!$A$5,IF(H259='Категорія витрат'!$B$6,'Категорія витрат'!$A$6,IF(H259='Категорія витрат'!$B$7,'Категорія витрат'!$A$7,IF(H259='Категорія витрат'!$B$8,'Категорія витрат'!$A$8,IF(H259='Категорія витрат'!$B$9,'Категорія витрат'!$A$9,IF(H259='Категорія витрат'!$B$10,'Категорія витрат'!$A$10,IF(H259='Категорія витрат'!$B$11,'Категорія витрат'!$A$11,IF(H259='Категорія витрат'!$B$12,'Категорія витрат'!$A$12,IF(H259='Категорія витрат'!$B$13,'Категорія витрат'!$A$13,IF(H259='Категорія витрат'!$B$14,'Категорія витрат'!$A$14,IF(H259='Категорія витрат'!$B$15,'Категорія витрат'!$A$15,IF(H259='Категорія витрат'!$B$16,'Категорія витрат'!$A$16,IF(H259='Категорія витрат'!$B$17,'Категорія витрат'!$A$17,IF(H259='Категорія витрат'!$B$18,'Категорія витрат'!$A$18,IF(H259='Категорія витрат'!$B$19,'Категорія витрат'!$A$19,IF(H259='Категорія витрат'!$B$20,'Категорія витрат'!$A$20,IF(H259='Категорія витрат'!$B$21,'Категорія витрат'!$A$21,IF(H259='Категорія витрат'!$B$22,'Категорія витрат'!$A$22,IF(H259='Категорія витрат'!$B$23,'Категорія витрат'!$A$23,IF(H259='Категорія витрат'!$B$24,'Категорія витрат'!$A$24,IF(H259='Категорія витрат'!$B$25,'Категорія витрат'!$A$25,IF(H259='Категорія витрат'!$B$26,'Категорія витрат'!$A$26,IF(H259='Категорія витрат'!$B$27,'Категорія витрат'!$A$27,IF(H259='Категорія витрат'!$B$28,'Категорія витрат'!$A$28,IF(H259='Категорія витрат'!$B$29,'Категорія витрат'!$A$29,IF(H259='Категорія витрат'!$B$30,'Категорія витрат'!$A$30,IF(H259='Категорія витрат'!$B$31,'Категорія витрат'!$A$31,""))))))))))))))))))))))))))))))</f>
        <v/>
      </c>
      <c r="H259" s="571"/>
      <c r="I259" s="68"/>
      <c r="J259" s="72"/>
      <c r="K259" s="41">
        <f t="shared" si="36"/>
        <v>0</v>
      </c>
      <c r="L259" s="72"/>
      <c r="M259" s="74"/>
      <c r="N259" s="71">
        <f t="shared" si="38"/>
        <v>0</v>
      </c>
      <c r="O259" s="836">
        <f>IF(I259='Категорія витрат'!$G$2,ROUND(N259*0.22,2),IF(I259='Категорія витрат'!$G$4,ROUND(N259*0.22,2),IF(I259='Категорія витрат'!$G$5,ROUND(N259*0.22,2),IF(I259='Категорія витрат'!$G$3,ROUND(N259*0.0841,2),0))))</f>
        <v>0</v>
      </c>
      <c r="P259" s="828">
        <f t="shared" si="39"/>
        <v>0</v>
      </c>
      <c r="Q259" s="75"/>
      <c r="R259" s="75"/>
      <c r="S259" s="75"/>
      <c r="T259" s="75"/>
      <c r="U259" s="75"/>
      <c r="V259" s="75"/>
      <c r="W259" s="75"/>
      <c r="X259" s="76"/>
      <c r="Y259" s="76"/>
      <c r="Z259" s="76"/>
      <c r="AA259" s="76"/>
      <c r="AB259" s="76"/>
      <c r="AC259" s="11">
        <f t="shared" si="40"/>
        <v>0</v>
      </c>
      <c r="AD259" s="11">
        <f t="shared" si="41"/>
        <v>0</v>
      </c>
      <c r="AE259" s="11">
        <f t="shared" si="42"/>
        <v>0</v>
      </c>
      <c r="AF259" s="11">
        <f t="shared" si="43"/>
        <v>0</v>
      </c>
      <c r="AG259" s="11">
        <f t="shared" si="44"/>
        <v>0</v>
      </c>
      <c r="AH259" s="11">
        <f t="shared" si="45"/>
        <v>0</v>
      </c>
      <c r="AI259" s="11">
        <f t="shared" si="46"/>
        <v>0</v>
      </c>
      <c r="AJ259" s="11">
        <f t="shared" si="47"/>
        <v>0</v>
      </c>
      <c r="AK259" s="223"/>
      <c r="AL259" s="223"/>
      <c r="AM259" s="35"/>
    </row>
    <row r="260" spans="1:39">
      <c r="A260" s="20">
        <v>256</v>
      </c>
      <c r="B260" s="20" t="str">
        <f t="shared" si="37"/>
        <v/>
      </c>
      <c r="C260" s="208"/>
      <c r="D260" s="67"/>
      <c r="E260" s="67"/>
      <c r="F260" s="67"/>
      <c r="G260" s="425" t="str">
        <f>IF(H260='Категорія витрат'!$B$2,'Категорія витрат'!$A$2,IF(H260='Категорія витрат'!$B$3,'Категорія витрат'!$A$3,IF(H260='Категорія витрат'!$B$4,'Категорія витрат'!$A$4,IF(H260='Категорія витрат'!$B$5,'Категорія витрат'!$A$5,IF(H260='Категорія витрат'!$B$6,'Категорія витрат'!$A$6,IF(H260='Категорія витрат'!$B$7,'Категорія витрат'!$A$7,IF(H260='Категорія витрат'!$B$8,'Категорія витрат'!$A$8,IF(H260='Категорія витрат'!$B$9,'Категорія витрат'!$A$9,IF(H260='Категорія витрат'!$B$10,'Категорія витрат'!$A$10,IF(H260='Категорія витрат'!$B$11,'Категорія витрат'!$A$11,IF(H260='Категорія витрат'!$B$12,'Категорія витрат'!$A$12,IF(H260='Категорія витрат'!$B$13,'Категорія витрат'!$A$13,IF(H260='Категорія витрат'!$B$14,'Категорія витрат'!$A$14,IF(H260='Категорія витрат'!$B$15,'Категорія витрат'!$A$15,IF(H260='Категорія витрат'!$B$16,'Категорія витрат'!$A$16,IF(H260='Категорія витрат'!$B$17,'Категорія витрат'!$A$17,IF(H260='Категорія витрат'!$B$18,'Категорія витрат'!$A$18,IF(H260='Категорія витрат'!$B$19,'Категорія витрат'!$A$19,IF(H260='Категорія витрат'!$B$20,'Категорія витрат'!$A$20,IF(H260='Категорія витрат'!$B$21,'Категорія витрат'!$A$21,IF(H260='Категорія витрат'!$B$22,'Категорія витрат'!$A$22,IF(H260='Категорія витрат'!$B$23,'Категорія витрат'!$A$23,IF(H260='Категорія витрат'!$B$24,'Категорія витрат'!$A$24,IF(H260='Категорія витрат'!$B$25,'Категорія витрат'!$A$25,IF(H260='Категорія витрат'!$B$26,'Категорія витрат'!$A$26,IF(H260='Категорія витрат'!$B$27,'Категорія витрат'!$A$27,IF(H260='Категорія витрат'!$B$28,'Категорія витрат'!$A$28,IF(H260='Категорія витрат'!$B$29,'Категорія витрат'!$A$29,IF(H260='Категорія витрат'!$B$30,'Категорія витрат'!$A$30,IF(H260='Категорія витрат'!$B$31,'Категорія витрат'!$A$31,""))))))))))))))))))))))))))))))</f>
        <v/>
      </c>
      <c r="H260" s="571"/>
      <c r="I260" s="68"/>
      <c r="J260" s="72"/>
      <c r="K260" s="41">
        <f t="shared" si="36"/>
        <v>0</v>
      </c>
      <c r="L260" s="72"/>
      <c r="M260" s="74"/>
      <c r="N260" s="71">
        <f t="shared" si="38"/>
        <v>0</v>
      </c>
      <c r="O260" s="836">
        <f>IF(I260='Категорія витрат'!$G$2,ROUND(N260*0.22,2),IF(I260='Категорія витрат'!$G$4,ROUND(N260*0.22,2),IF(I260='Категорія витрат'!$G$5,ROUND(N260*0.22,2),IF(I260='Категорія витрат'!$G$3,ROUND(N260*0.0841,2),0))))</f>
        <v>0</v>
      </c>
      <c r="P260" s="828">
        <f t="shared" si="39"/>
        <v>0</v>
      </c>
      <c r="Q260" s="75"/>
      <c r="R260" s="75"/>
      <c r="S260" s="75"/>
      <c r="T260" s="75"/>
      <c r="U260" s="75"/>
      <c r="V260" s="75"/>
      <c r="W260" s="75"/>
      <c r="X260" s="76"/>
      <c r="Y260" s="76"/>
      <c r="Z260" s="76"/>
      <c r="AA260" s="76"/>
      <c r="AB260" s="76"/>
      <c r="AC260" s="11">
        <f t="shared" si="40"/>
        <v>0</v>
      </c>
      <c r="AD260" s="11">
        <f t="shared" si="41"/>
        <v>0</v>
      </c>
      <c r="AE260" s="11">
        <f t="shared" si="42"/>
        <v>0</v>
      </c>
      <c r="AF260" s="11">
        <f t="shared" si="43"/>
        <v>0</v>
      </c>
      <c r="AG260" s="11">
        <f t="shared" si="44"/>
        <v>0</v>
      </c>
      <c r="AH260" s="11">
        <f t="shared" si="45"/>
        <v>0</v>
      </c>
      <c r="AI260" s="11">
        <f t="shared" si="46"/>
        <v>0</v>
      </c>
      <c r="AJ260" s="11">
        <f t="shared" si="47"/>
        <v>0</v>
      </c>
      <c r="AK260" s="223"/>
      <c r="AL260" s="223"/>
      <c r="AM260" s="35"/>
    </row>
    <row r="261" spans="1:39">
      <c r="A261" s="20">
        <v>257</v>
      </c>
      <c r="B261" s="20" t="str">
        <f t="shared" si="37"/>
        <v/>
      </c>
      <c r="C261" s="208"/>
      <c r="D261" s="67"/>
      <c r="E261" s="67"/>
      <c r="F261" s="67"/>
      <c r="G261" s="425" t="str">
        <f>IF(H261='Категорія витрат'!$B$2,'Категорія витрат'!$A$2,IF(H261='Категорія витрат'!$B$3,'Категорія витрат'!$A$3,IF(H261='Категорія витрат'!$B$4,'Категорія витрат'!$A$4,IF(H261='Категорія витрат'!$B$5,'Категорія витрат'!$A$5,IF(H261='Категорія витрат'!$B$6,'Категорія витрат'!$A$6,IF(H261='Категорія витрат'!$B$7,'Категорія витрат'!$A$7,IF(H261='Категорія витрат'!$B$8,'Категорія витрат'!$A$8,IF(H261='Категорія витрат'!$B$9,'Категорія витрат'!$A$9,IF(H261='Категорія витрат'!$B$10,'Категорія витрат'!$A$10,IF(H261='Категорія витрат'!$B$11,'Категорія витрат'!$A$11,IF(H261='Категорія витрат'!$B$12,'Категорія витрат'!$A$12,IF(H261='Категорія витрат'!$B$13,'Категорія витрат'!$A$13,IF(H261='Категорія витрат'!$B$14,'Категорія витрат'!$A$14,IF(H261='Категорія витрат'!$B$15,'Категорія витрат'!$A$15,IF(H261='Категорія витрат'!$B$16,'Категорія витрат'!$A$16,IF(H261='Категорія витрат'!$B$17,'Категорія витрат'!$A$17,IF(H261='Категорія витрат'!$B$18,'Категорія витрат'!$A$18,IF(H261='Категорія витрат'!$B$19,'Категорія витрат'!$A$19,IF(H261='Категорія витрат'!$B$20,'Категорія витрат'!$A$20,IF(H261='Категорія витрат'!$B$21,'Категорія витрат'!$A$21,IF(H261='Категорія витрат'!$B$22,'Категорія витрат'!$A$22,IF(H261='Категорія витрат'!$B$23,'Категорія витрат'!$A$23,IF(H261='Категорія витрат'!$B$24,'Категорія витрат'!$A$24,IF(H261='Категорія витрат'!$B$25,'Категорія витрат'!$A$25,IF(H261='Категорія витрат'!$B$26,'Категорія витрат'!$A$26,IF(H261='Категорія витрат'!$B$27,'Категорія витрат'!$A$27,IF(H261='Категорія витрат'!$B$28,'Категорія витрат'!$A$28,IF(H261='Категорія витрат'!$B$29,'Категорія витрат'!$A$29,IF(H261='Категорія витрат'!$B$30,'Категорія витрат'!$A$30,IF(H261='Категорія витрат'!$B$31,'Категорія витрат'!$A$31,""))))))))))))))))))))))))))))))</f>
        <v/>
      </c>
      <c r="H261" s="571"/>
      <c r="I261" s="68"/>
      <c r="J261" s="72"/>
      <c r="K261" s="41">
        <f t="shared" ref="K261:K324" si="48">SUM(Q261:AB261)</f>
        <v>0</v>
      </c>
      <c r="L261" s="72"/>
      <c r="M261" s="74"/>
      <c r="N261" s="71">
        <f t="shared" si="38"/>
        <v>0</v>
      </c>
      <c r="O261" s="836">
        <f>IF(I261='Категорія витрат'!$G$2,ROUND(N261*0.22,2),IF(I261='Категорія витрат'!$G$4,ROUND(N261*0.22,2),IF(I261='Категорія витрат'!$G$5,ROUND(N261*0.22,2),IF(I261='Категорія витрат'!$G$3,ROUND(N261*0.0841,2),0))))</f>
        <v>0</v>
      </c>
      <c r="P261" s="828">
        <f t="shared" si="39"/>
        <v>0</v>
      </c>
      <c r="Q261" s="75"/>
      <c r="R261" s="75"/>
      <c r="S261" s="75"/>
      <c r="T261" s="75"/>
      <c r="U261" s="75"/>
      <c r="V261" s="75"/>
      <c r="W261" s="75"/>
      <c r="X261" s="76"/>
      <c r="Y261" s="76"/>
      <c r="Z261" s="76"/>
      <c r="AA261" s="76"/>
      <c r="AB261" s="76"/>
      <c r="AC261" s="11">
        <f t="shared" si="40"/>
        <v>0</v>
      </c>
      <c r="AD261" s="11">
        <f t="shared" si="41"/>
        <v>0</v>
      </c>
      <c r="AE261" s="11">
        <f t="shared" si="42"/>
        <v>0</v>
      </c>
      <c r="AF261" s="11">
        <f t="shared" si="43"/>
        <v>0</v>
      </c>
      <c r="AG261" s="11">
        <f t="shared" si="44"/>
        <v>0</v>
      </c>
      <c r="AH261" s="11">
        <f t="shared" si="45"/>
        <v>0</v>
      </c>
      <c r="AI261" s="11">
        <f t="shared" si="46"/>
        <v>0</v>
      </c>
      <c r="AJ261" s="11">
        <f t="shared" si="47"/>
        <v>0</v>
      </c>
      <c r="AK261" s="223"/>
      <c r="AL261" s="223"/>
      <c r="AM261" s="35"/>
    </row>
    <row r="262" spans="1:39">
      <c r="A262" s="20">
        <v>258</v>
      </c>
      <c r="B262" s="20" t="str">
        <f t="shared" ref="B262:B325" si="49">IF(C262="","","Мережа")</f>
        <v/>
      </c>
      <c r="C262" s="208"/>
      <c r="D262" s="67"/>
      <c r="E262" s="67"/>
      <c r="F262" s="67"/>
      <c r="G262" s="425" t="str">
        <f>IF(H262='Категорія витрат'!$B$2,'Категорія витрат'!$A$2,IF(H262='Категорія витрат'!$B$3,'Категорія витрат'!$A$3,IF(H262='Категорія витрат'!$B$4,'Категорія витрат'!$A$4,IF(H262='Категорія витрат'!$B$5,'Категорія витрат'!$A$5,IF(H262='Категорія витрат'!$B$6,'Категорія витрат'!$A$6,IF(H262='Категорія витрат'!$B$7,'Категорія витрат'!$A$7,IF(H262='Категорія витрат'!$B$8,'Категорія витрат'!$A$8,IF(H262='Категорія витрат'!$B$9,'Категорія витрат'!$A$9,IF(H262='Категорія витрат'!$B$10,'Категорія витрат'!$A$10,IF(H262='Категорія витрат'!$B$11,'Категорія витрат'!$A$11,IF(H262='Категорія витрат'!$B$12,'Категорія витрат'!$A$12,IF(H262='Категорія витрат'!$B$13,'Категорія витрат'!$A$13,IF(H262='Категорія витрат'!$B$14,'Категорія витрат'!$A$14,IF(H262='Категорія витрат'!$B$15,'Категорія витрат'!$A$15,IF(H262='Категорія витрат'!$B$16,'Категорія витрат'!$A$16,IF(H262='Категорія витрат'!$B$17,'Категорія витрат'!$A$17,IF(H262='Категорія витрат'!$B$18,'Категорія витрат'!$A$18,IF(H262='Категорія витрат'!$B$19,'Категорія витрат'!$A$19,IF(H262='Категорія витрат'!$B$20,'Категорія витрат'!$A$20,IF(H262='Категорія витрат'!$B$21,'Категорія витрат'!$A$21,IF(H262='Категорія витрат'!$B$22,'Категорія витрат'!$A$22,IF(H262='Категорія витрат'!$B$23,'Категорія витрат'!$A$23,IF(H262='Категорія витрат'!$B$24,'Категорія витрат'!$A$24,IF(H262='Категорія витрат'!$B$25,'Категорія витрат'!$A$25,IF(H262='Категорія витрат'!$B$26,'Категорія витрат'!$A$26,IF(H262='Категорія витрат'!$B$27,'Категорія витрат'!$A$27,IF(H262='Категорія витрат'!$B$28,'Категорія витрат'!$A$28,IF(H262='Категорія витрат'!$B$29,'Категорія витрат'!$A$29,IF(H262='Категорія витрат'!$B$30,'Категорія витрат'!$A$30,IF(H262='Категорія витрат'!$B$31,'Категорія витрат'!$A$31,""))))))))))))))))))))))))))))))</f>
        <v/>
      </c>
      <c r="H262" s="571"/>
      <c r="I262" s="68"/>
      <c r="J262" s="72"/>
      <c r="K262" s="41">
        <f t="shared" si="48"/>
        <v>0</v>
      </c>
      <c r="L262" s="72"/>
      <c r="M262" s="74"/>
      <c r="N262" s="71">
        <f t="shared" ref="N262:N325" si="50">L262*M262</f>
        <v>0</v>
      </c>
      <c r="O262" s="836">
        <f>IF(I262='Категорія витрат'!$G$2,ROUND(N262*0.22,2),IF(I262='Категорія витрат'!$G$4,ROUND(N262*0.22,2),IF(I262='Категорія витрат'!$G$5,ROUND(N262*0.22,2),IF(I262='Категорія витрат'!$G$3,ROUND(N262*0.0841,2),0))))</f>
        <v>0</v>
      </c>
      <c r="P262" s="828">
        <f t="shared" ref="P262:P325" si="51">(N262+O262)*K262</f>
        <v>0</v>
      </c>
      <c r="Q262" s="75"/>
      <c r="R262" s="75"/>
      <c r="S262" s="75"/>
      <c r="T262" s="75"/>
      <c r="U262" s="75"/>
      <c r="V262" s="75"/>
      <c r="W262" s="75"/>
      <c r="X262" s="76"/>
      <c r="Y262" s="76"/>
      <c r="Z262" s="76"/>
      <c r="AA262" s="76"/>
      <c r="AB262" s="76"/>
      <c r="AC262" s="11">
        <f t="shared" ref="AC262:AC325" si="52">(N262+O262)*AG262</f>
        <v>0</v>
      </c>
      <c r="AD262" s="11">
        <f t="shared" ref="AD262:AD325" si="53">(N262+O262)*AH262</f>
        <v>0</v>
      </c>
      <c r="AE262" s="11">
        <f t="shared" ref="AE262:AE325" si="54">(N262+O262)*AI262</f>
        <v>0</v>
      </c>
      <c r="AF262" s="11">
        <f t="shared" ref="AF262:AF325" si="55">(N262+O262)*AJ262</f>
        <v>0</v>
      </c>
      <c r="AG262" s="11">
        <f t="shared" ref="AG262:AG325" si="56">Q262+R262+S262</f>
        <v>0</v>
      </c>
      <c r="AH262" s="11">
        <f t="shared" ref="AH262:AH325" si="57">T262+U262+V262</f>
        <v>0</v>
      </c>
      <c r="AI262" s="11">
        <f t="shared" ref="AI262:AI325" si="58">W262+X262+Y262</f>
        <v>0</v>
      </c>
      <c r="AJ262" s="11">
        <f t="shared" ref="AJ262:AJ325" si="59">Z262+AA262+AB262</f>
        <v>0</v>
      </c>
      <c r="AK262" s="223"/>
      <c r="AL262" s="223"/>
      <c r="AM262" s="35"/>
    </row>
    <row r="263" spans="1:39">
      <c r="A263" s="20">
        <v>259</v>
      </c>
      <c r="B263" s="20" t="str">
        <f t="shared" si="49"/>
        <v/>
      </c>
      <c r="C263" s="208"/>
      <c r="D263" s="67"/>
      <c r="E263" s="67"/>
      <c r="F263" s="67"/>
      <c r="G263" s="425" t="str">
        <f>IF(H263='Категорія витрат'!$B$2,'Категорія витрат'!$A$2,IF(H263='Категорія витрат'!$B$3,'Категорія витрат'!$A$3,IF(H263='Категорія витрат'!$B$4,'Категорія витрат'!$A$4,IF(H263='Категорія витрат'!$B$5,'Категорія витрат'!$A$5,IF(H263='Категорія витрат'!$B$6,'Категорія витрат'!$A$6,IF(H263='Категорія витрат'!$B$7,'Категорія витрат'!$A$7,IF(H263='Категорія витрат'!$B$8,'Категорія витрат'!$A$8,IF(H263='Категорія витрат'!$B$9,'Категорія витрат'!$A$9,IF(H263='Категорія витрат'!$B$10,'Категорія витрат'!$A$10,IF(H263='Категорія витрат'!$B$11,'Категорія витрат'!$A$11,IF(H263='Категорія витрат'!$B$12,'Категорія витрат'!$A$12,IF(H263='Категорія витрат'!$B$13,'Категорія витрат'!$A$13,IF(H263='Категорія витрат'!$B$14,'Категорія витрат'!$A$14,IF(H263='Категорія витрат'!$B$15,'Категорія витрат'!$A$15,IF(H263='Категорія витрат'!$B$16,'Категорія витрат'!$A$16,IF(H263='Категорія витрат'!$B$17,'Категорія витрат'!$A$17,IF(H263='Категорія витрат'!$B$18,'Категорія витрат'!$A$18,IF(H263='Категорія витрат'!$B$19,'Категорія витрат'!$A$19,IF(H263='Категорія витрат'!$B$20,'Категорія витрат'!$A$20,IF(H263='Категорія витрат'!$B$21,'Категорія витрат'!$A$21,IF(H263='Категорія витрат'!$B$22,'Категорія витрат'!$A$22,IF(H263='Категорія витрат'!$B$23,'Категорія витрат'!$A$23,IF(H263='Категорія витрат'!$B$24,'Категорія витрат'!$A$24,IF(H263='Категорія витрат'!$B$25,'Категорія витрат'!$A$25,IF(H263='Категорія витрат'!$B$26,'Категорія витрат'!$A$26,IF(H263='Категорія витрат'!$B$27,'Категорія витрат'!$A$27,IF(H263='Категорія витрат'!$B$28,'Категорія витрат'!$A$28,IF(H263='Категорія витрат'!$B$29,'Категорія витрат'!$A$29,IF(H263='Категорія витрат'!$B$30,'Категорія витрат'!$A$30,IF(H263='Категорія витрат'!$B$31,'Категорія витрат'!$A$31,""))))))))))))))))))))))))))))))</f>
        <v/>
      </c>
      <c r="H263" s="571"/>
      <c r="I263" s="68"/>
      <c r="J263" s="72"/>
      <c r="K263" s="41">
        <f t="shared" si="48"/>
        <v>0</v>
      </c>
      <c r="L263" s="72"/>
      <c r="M263" s="74"/>
      <c r="N263" s="71">
        <f t="shared" si="50"/>
        <v>0</v>
      </c>
      <c r="O263" s="836">
        <f>IF(I263='Категорія витрат'!$G$2,ROUND(N263*0.22,2),IF(I263='Категорія витрат'!$G$4,ROUND(N263*0.22,2),IF(I263='Категорія витрат'!$G$5,ROUND(N263*0.22,2),IF(I263='Категорія витрат'!$G$3,ROUND(N263*0.0841,2),0))))</f>
        <v>0</v>
      </c>
      <c r="P263" s="828">
        <f t="shared" si="51"/>
        <v>0</v>
      </c>
      <c r="Q263" s="75"/>
      <c r="R263" s="75"/>
      <c r="S263" s="75"/>
      <c r="T263" s="75"/>
      <c r="U263" s="75"/>
      <c r="V263" s="75"/>
      <c r="W263" s="75"/>
      <c r="X263" s="76"/>
      <c r="Y263" s="76"/>
      <c r="Z263" s="76"/>
      <c r="AA263" s="76"/>
      <c r="AB263" s="76"/>
      <c r="AC263" s="11">
        <f t="shared" si="52"/>
        <v>0</v>
      </c>
      <c r="AD263" s="11">
        <f t="shared" si="53"/>
        <v>0</v>
      </c>
      <c r="AE263" s="11">
        <f t="shared" si="54"/>
        <v>0</v>
      </c>
      <c r="AF263" s="11">
        <f t="shared" si="55"/>
        <v>0</v>
      </c>
      <c r="AG263" s="11">
        <f t="shared" si="56"/>
        <v>0</v>
      </c>
      <c r="AH263" s="11">
        <f t="shared" si="57"/>
        <v>0</v>
      </c>
      <c r="AI263" s="11">
        <f t="shared" si="58"/>
        <v>0</v>
      </c>
      <c r="AJ263" s="11">
        <f t="shared" si="59"/>
        <v>0</v>
      </c>
      <c r="AK263" s="223"/>
      <c r="AL263" s="223"/>
      <c r="AM263" s="35"/>
    </row>
    <row r="264" spans="1:39">
      <c r="A264" s="20">
        <v>260</v>
      </c>
      <c r="B264" s="20" t="str">
        <f t="shared" si="49"/>
        <v/>
      </c>
      <c r="C264" s="208"/>
      <c r="D264" s="67"/>
      <c r="E264" s="67"/>
      <c r="F264" s="67"/>
      <c r="G264" s="425" t="str">
        <f>IF(H264='Категорія витрат'!$B$2,'Категорія витрат'!$A$2,IF(H264='Категорія витрат'!$B$3,'Категорія витрат'!$A$3,IF(H264='Категорія витрат'!$B$4,'Категорія витрат'!$A$4,IF(H264='Категорія витрат'!$B$5,'Категорія витрат'!$A$5,IF(H264='Категорія витрат'!$B$6,'Категорія витрат'!$A$6,IF(H264='Категорія витрат'!$B$7,'Категорія витрат'!$A$7,IF(H264='Категорія витрат'!$B$8,'Категорія витрат'!$A$8,IF(H264='Категорія витрат'!$B$9,'Категорія витрат'!$A$9,IF(H264='Категорія витрат'!$B$10,'Категорія витрат'!$A$10,IF(H264='Категорія витрат'!$B$11,'Категорія витрат'!$A$11,IF(H264='Категорія витрат'!$B$12,'Категорія витрат'!$A$12,IF(H264='Категорія витрат'!$B$13,'Категорія витрат'!$A$13,IF(H264='Категорія витрат'!$B$14,'Категорія витрат'!$A$14,IF(H264='Категорія витрат'!$B$15,'Категорія витрат'!$A$15,IF(H264='Категорія витрат'!$B$16,'Категорія витрат'!$A$16,IF(H264='Категорія витрат'!$B$17,'Категорія витрат'!$A$17,IF(H264='Категорія витрат'!$B$18,'Категорія витрат'!$A$18,IF(H264='Категорія витрат'!$B$19,'Категорія витрат'!$A$19,IF(H264='Категорія витрат'!$B$20,'Категорія витрат'!$A$20,IF(H264='Категорія витрат'!$B$21,'Категорія витрат'!$A$21,IF(H264='Категорія витрат'!$B$22,'Категорія витрат'!$A$22,IF(H264='Категорія витрат'!$B$23,'Категорія витрат'!$A$23,IF(H264='Категорія витрат'!$B$24,'Категорія витрат'!$A$24,IF(H264='Категорія витрат'!$B$25,'Категорія витрат'!$A$25,IF(H264='Категорія витрат'!$B$26,'Категорія витрат'!$A$26,IF(H264='Категорія витрат'!$B$27,'Категорія витрат'!$A$27,IF(H264='Категорія витрат'!$B$28,'Категорія витрат'!$A$28,IF(H264='Категорія витрат'!$B$29,'Категорія витрат'!$A$29,IF(H264='Категорія витрат'!$B$30,'Категорія витрат'!$A$30,IF(H264='Категорія витрат'!$B$31,'Категорія витрат'!$A$31,""))))))))))))))))))))))))))))))</f>
        <v/>
      </c>
      <c r="H264" s="571"/>
      <c r="I264" s="68"/>
      <c r="J264" s="72"/>
      <c r="K264" s="41">
        <f t="shared" si="48"/>
        <v>0</v>
      </c>
      <c r="L264" s="72"/>
      <c r="M264" s="74"/>
      <c r="N264" s="71">
        <f t="shared" si="50"/>
        <v>0</v>
      </c>
      <c r="O264" s="836">
        <f>IF(I264='Категорія витрат'!$G$2,ROUND(N264*0.22,2),IF(I264='Категорія витрат'!$G$4,ROUND(N264*0.22,2),IF(I264='Категорія витрат'!$G$5,ROUND(N264*0.22,2),IF(I264='Категорія витрат'!$G$3,ROUND(N264*0.0841,2),0))))</f>
        <v>0</v>
      </c>
      <c r="P264" s="828">
        <f t="shared" si="51"/>
        <v>0</v>
      </c>
      <c r="Q264" s="75"/>
      <c r="R264" s="75"/>
      <c r="S264" s="75"/>
      <c r="T264" s="75"/>
      <c r="U264" s="75"/>
      <c r="V264" s="75"/>
      <c r="W264" s="75"/>
      <c r="X264" s="76"/>
      <c r="Y264" s="76"/>
      <c r="Z264" s="76"/>
      <c r="AA264" s="76"/>
      <c r="AB264" s="76"/>
      <c r="AC264" s="11">
        <f t="shared" si="52"/>
        <v>0</v>
      </c>
      <c r="AD264" s="11">
        <f t="shared" si="53"/>
        <v>0</v>
      </c>
      <c r="AE264" s="11">
        <f t="shared" si="54"/>
        <v>0</v>
      </c>
      <c r="AF264" s="11">
        <f t="shared" si="55"/>
        <v>0</v>
      </c>
      <c r="AG264" s="11">
        <f t="shared" si="56"/>
        <v>0</v>
      </c>
      <c r="AH264" s="11">
        <f t="shared" si="57"/>
        <v>0</v>
      </c>
      <c r="AI264" s="11">
        <f t="shared" si="58"/>
        <v>0</v>
      </c>
      <c r="AJ264" s="11">
        <f t="shared" si="59"/>
        <v>0</v>
      </c>
      <c r="AK264" s="223"/>
      <c r="AL264" s="223"/>
      <c r="AM264" s="35"/>
    </row>
    <row r="265" spans="1:39">
      <c r="A265" s="20">
        <v>261</v>
      </c>
      <c r="B265" s="20" t="str">
        <f t="shared" si="49"/>
        <v/>
      </c>
      <c r="C265" s="208"/>
      <c r="D265" s="67"/>
      <c r="E265" s="67"/>
      <c r="F265" s="67"/>
      <c r="G265" s="425" t="str">
        <f>IF(H265='Категорія витрат'!$B$2,'Категорія витрат'!$A$2,IF(H265='Категорія витрат'!$B$3,'Категорія витрат'!$A$3,IF(H265='Категорія витрат'!$B$4,'Категорія витрат'!$A$4,IF(H265='Категорія витрат'!$B$5,'Категорія витрат'!$A$5,IF(H265='Категорія витрат'!$B$6,'Категорія витрат'!$A$6,IF(H265='Категорія витрат'!$B$7,'Категорія витрат'!$A$7,IF(H265='Категорія витрат'!$B$8,'Категорія витрат'!$A$8,IF(H265='Категорія витрат'!$B$9,'Категорія витрат'!$A$9,IF(H265='Категорія витрат'!$B$10,'Категорія витрат'!$A$10,IF(H265='Категорія витрат'!$B$11,'Категорія витрат'!$A$11,IF(H265='Категорія витрат'!$B$12,'Категорія витрат'!$A$12,IF(H265='Категорія витрат'!$B$13,'Категорія витрат'!$A$13,IF(H265='Категорія витрат'!$B$14,'Категорія витрат'!$A$14,IF(H265='Категорія витрат'!$B$15,'Категорія витрат'!$A$15,IF(H265='Категорія витрат'!$B$16,'Категорія витрат'!$A$16,IF(H265='Категорія витрат'!$B$17,'Категорія витрат'!$A$17,IF(H265='Категорія витрат'!$B$18,'Категорія витрат'!$A$18,IF(H265='Категорія витрат'!$B$19,'Категорія витрат'!$A$19,IF(H265='Категорія витрат'!$B$20,'Категорія витрат'!$A$20,IF(H265='Категорія витрат'!$B$21,'Категорія витрат'!$A$21,IF(H265='Категорія витрат'!$B$22,'Категорія витрат'!$A$22,IF(H265='Категорія витрат'!$B$23,'Категорія витрат'!$A$23,IF(H265='Категорія витрат'!$B$24,'Категорія витрат'!$A$24,IF(H265='Категорія витрат'!$B$25,'Категорія витрат'!$A$25,IF(H265='Категорія витрат'!$B$26,'Категорія витрат'!$A$26,IF(H265='Категорія витрат'!$B$27,'Категорія витрат'!$A$27,IF(H265='Категорія витрат'!$B$28,'Категорія витрат'!$A$28,IF(H265='Категорія витрат'!$B$29,'Категорія витрат'!$A$29,IF(H265='Категорія витрат'!$B$30,'Категорія витрат'!$A$30,IF(H265='Категорія витрат'!$B$31,'Категорія витрат'!$A$31,""))))))))))))))))))))))))))))))</f>
        <v/>
      </c>
      <c r="H265" s="571"/>
      <c r="I265" s="68"/>
      <c r="J265" s="72"/>
      <c r="K265" s="41">
        <f t="shared" si="48"/>
        <v>0</v>
      </c>
      <c r="L265" s="72"/>
      <c r="M265" s="74"/>
      <c r="N265" s="71">
        <f t="shared" si="50"/>
        <v>0</v>
      </c>
      <c r="O265" s="836">
        <f>IF(I265='Категорія витрат'!$G$2,ROUND(N265*0.22,2),IF(I265='Категорія витрат'!$G$4,ROUND(N265*0.22,2),IF(I265='Категорія витрат'!$G$5,ROUND(N265*0.22,2),IF(I265='Категорія витрат'!$G$3,ROUND(N265*0.0841,2),0))))</f>
        <v>0</v>
      </c>
      <c r="P265" s="828">
        <f t="shared" si="51"/>
        <v>0</v>
      </c>
      <c r="Q265" s="75"/>
      <c r="R265" s="75"/>
      <c r="S265" s="75"/>
      <c r="T265" s="75"/>
      <c r="U265" s="75"/>
      <c r="V265" s="75"/>
      <c r="W265" s="75"/>
      <c r="X265" s="76"/>
      <c r="Y265" s="76"/>
      <c r="Z265" s="76"/>
      <c r="AA265" s="76"/>
      <c r="AB265" s="76"/>
      <c r="AC265" s="11">
        <f t="shared" si="52"/>
        <v>0</v>
      </c>
      <c r="AD265" s="11">
        <f t="shared" si="53"/>
        <v>0</v>
      </c>
      <c r="AE265" s="11">
        <f t="shared" si="54"/>
        <v>0</v>
      </c>
      <c r="AF265" s="11">
        <f t="shared" si="55"/>
        <v>0</v>
      </c>
      <c r="AG265" s="11">
        <f t="shared" si="56"/>
        <v>0</v>
      </c>
      <c r="AH265" s="11">
        <f t="shared" si="57"/>
        <v>0</v>
      </c>
      <c r="AI265" s="11">
        <f t="shared" si="58"/>
        <v>0</v>
      </c>
      <c r="AJ265" s="11">
        <f t="shared" si="59"/>
        <v>0</v>
      </c>
      <c r="AK265" s="223"/>
      <c r="AL265" s="223"/>
      <c r="AM265" s="35"/>
    </row>
    <row r="266" spans="1:39">
      <c r="A266" s="20">
        <v>262</v>
      </c>
      <c r="B266" s="20" t="str">
        <f t="shared" si="49"/>
        <v/>
      </c>
      <c r="C266" s="208"/>
      <c r="D266" s="67"/>
      <c r="E266" s="67"/>
      <c r="F266" s="67"/>
      <c r="G266" s="425" t="str">
        <f>IF(H266='Категорія витрат'!$B$2,'Категорія витрат'!$A$2,IF(H266='Категорія витрат'!$B$3,'Категорія витрат'!$A$3,IF(H266='Категорія витрат'!$B$4,'Категорія витрат'!$A$4,IF(H266='Категорія витрат'!$B$5,'Категорія витрат'!$A$5,IF(H266='Категорія витрат'!$B$6,'Категорія витрат'!$A$6,IF(H266='Категорія витрат'!$B$7,'Категорія витрат'!$A$7,IF(H266='Категорія витрат'!$B$8,'Категорія витрат'!$A$8,IF(H266='Категорія витрат'!$B$9,'Категорія витрат'!$A$9,IF(H266='Категорія витрат'!$B$10,'Категорія витрат'!$A$10,IF(H266='Категорія витрат'!$B$11,'Категорія витрат'!$A$11,IF(H266='Категорія витрат'!$B$12,'Категорія витрат'!$A$12,IF(H266='Категорія витрат'!$B$13,'Категорія витрат'!$A$13,IF(H266='Категорія витрат'!$B$14,'Категорія витрат'!$A$14,IF(H266='Категорія витрат'!$B$15,'Категорія витрат'!$A$15,IF(H266='Категорія витрат'!$B$16,'Категорія витрат'!$A$16,IF(H266='Категорія витрат'!$B$17,'Категорія витрат'!$A$17,IF(H266='Категорія витрат'!$B$18,'Категорія витрат'!$A$18,IF(H266='Категорія витрат'!$B$19,'Категорія витрат'!$A$19,IF(H266='Категорія витрат'!$B$20,'Категорія витрат'!$A$20,IF(H266='Категорія витрат'!$B$21,'Категорія витрат'!$A$21,IF(H266='Категорія витрат'!$B$22,'Категорія витрат'!$A$22,IF(H266='Категорія витрат'!$B$23,'Категорія витрат'!$A$23,IF(H266='Категорія витрат'!$B$24,'Категорія витрат'!$A$24,IF(H266='Категорія витрат'!$B$25,'Категорія витрат'!$A$25,IF(H266='Категорія витрат'!$B$26,'Категорія витрат'!$A$26,IF(H266='Категорія витрат'!$B$27,'Категорія витрат'!$A$27,IF(H266='Категорія витрат'!$B$28,'Категорія витрат'!$A$28,IF(H266='Категорія витрат'!$B$29,'Категорія витрат'!$A$29,IF(H266='Категорія витрат'!$B$30,'Категорія витрат'!$A$30,IF(H266='Категорія витрат'!$B$31,'Категорія витрат'!$A$31,""))))))))))))))))))))))))))))))</f>
        <v/>
      </c>
      <c r="H266" s="571"/>
      <c r="I266" s="68"/>
      <c r="J266" s="72"/>
      <c r="K266" s="41">
        <f t="shared" si="48"/>
        <v>0</v>
      </c>
      <c r="L266" s="72"/>
      <c r="M266" s="74"/>
      <c r="N266" s="71">
        <f t="shared" si="50"/>
        <v>0</v>
      </c>
      <c r="O266" s="836">
        <f>IF(I266='Категорія витрат'!$G$2,ROUND(N266*0.22,2),IF(I266='Категорія витрат'!$G$4,ROUND(N266*0.22,2),IF(I266='Категорія витрат'!$G$5,ROUND(N266*0.22,2),IF(I266='Категорія витрат'!$G$3,ROUND(N266*0.0841,2),0))))</f>
        <v>0</v>
      </c>
      <c r="P266" s="828">
        <f t="shared" si="51"/>
        <v>0</v>
      </c>
      <c r="Q266" s="75"/>
      <c r="R266" s="75"/>
      <c r="S266" s="75"/>
      <c r="T266" s="75"/>
      <c r="U266" s="75"/>
      <c r="V266" s="75"/>
      <c r="W266" s="75"/>
      <c r="X266" s="76"/>
      <c r="Y266" s="76"/>
      <c r="Z266" s="76"/>
      <c r="AA266" s="76"/>
      <c r="AB266" s="76"/>
      <c r="AC266" s="11">
        <f t="shared" si="52"/>
        <v>0</v>
      </c>
      <c r="AD266" s="11">
        <f t="shared" si="53"/>
        <v>0</v>
      </c>
      <c r="AE266" s="11">
        <f t="shared" si="54"/>
        <v>0</v>
      </c>
      <c r="AF266" s="11">
        <f t="shared" si="55"/>
        <v>0</v>
      </c>
      <c r="AG266" s="11">
        <f t="shared" si="56"/>
        <v>0</v>
      </c>
      <c r="AH266" s="11">
        <f t="shared" si="57"/>
        <v>0</v>
      </c>
      <c r="AI266" s="11">
        <f t="shared" si="58"/>
        <v>0</v>
      </c>
      <c r="AJ266" s="11">
        <f t="shared" si="59"/>
        <v>0</v>
      </c>
      <c r="AK266" s="223"/>
      <c r="AL266" s="223"/>
      <c r="AM266" s="35"/>
    </row>
    <row r="267" spans="1:39">
      <c r="A267" s="20">
        <v>263</v>
      </c>
      <c r="B267" s="20" t="str">
        <f t="shared" si="49"/>
        <v/>
      </c>
      <c r="C267" s="208"/>
      <c r="D267" s="67"/>
      <c r="E267" s="67"/>
      <c r="F267" s="67"/>
      <c r="G267" s="425" t="str">
        <f>IF(H267='Категорія витрат'!$B$2,'Категорія витрат'!$A$2,IF(H267='Категорія витрат'!$B$3,'Категорія витрат'!$A$3,IF(H267='Категорія витрат'!$B$4,'Категорія витрат'!$A$4,IF(H267='Категорія витрат'!$B$5,'Категорія витрат'!$A$5,IF(H267='Категорія витрат'!$B$6,'Категорія витрат'!$A$6,IF(H267='Категорія витрат'!$B$7,'Категорія витрат'!$A$7,IF(H267='Категорія витрат'!$B$8,'Категорія витрат'!$A$8,IF(H267='Категорія витрат'!$B$9,'Категорія витрат'!$A$9,IF(H267='Категорія витрат'!$B$10,'Категорія витрат'!$A$10,IF(H267='Категорія витрат'!$B$11,'Категорія витрат'!$A$11,IF(H267='Категорія витрат'!$B$12,'Категорія витрат'!$A$12,IF(H267='Категорія витрат'!$B$13,'Категорія витрат'!$A$13,IF(H267='Категорія витрат'!$B$14,'Категорія витрат'!$A$14,IF(H267='Категорія витрат'!$B$15,'Категорія витрат'!$A$15,IF(H267='Категорія витрат'!$B$16,'Категорія витрат'!$A$16,IF(H267='Категорія витрат'!$B$17,'Категорія витрат'!$A$17,IF(H267='Категорія витрат'!$B$18,'Категорія витрат'!$A$18,IF(H267='Категорія витрат'!$B$19,'Категорія витрат'!$A$19,IF(H267='Категорія витрат'!$B$20,'Категорія витрат'!$A$20,IF(H267='Категорія витрат'!$B$21,'Категорія витрат'!$A$21,IF(H267='Категорія витрат'!$B$22,'Категорія витрат'!$A$22,IF(H267='Категорія витрат'!$B$23,'Категорія витрат'!$A$23,IF(H267='Категорія витрат'!$B$24,'Категорія витрат'!$A$24,IF(H267='Категорія витрат'!$B$25,'Категорія витрат'!$A$25,IF(H267='Категорія витрат'!$B$26,'Категорія витрат'!$A$26,IF(H267='Категорія витрат'!$B$27,'Категорія витрат'!$A$27,IF(H267='Категорія витрат'!$B$28,'Категорія витрат'!$A$28,IF(H267='Категорія витрат'!$B$29,'Категорія витрат'!$A$29,IF(H267='Категорія витрат'!$B$30,'Категорія витрат'!$A$30,IF(H267='Категорія витрат'!$B$31,'Категорія витрат'!$A$31,""))))))))))))))))))))))))))))))</f>
        <v/>
      </c>
      <c r="H267" s="571"/>
      <c r="I267" s="68"/>
      <c r="J267" s="71"/>
      <c r="K267" s="41">
        <f t="shared" si="48"/>
        <v>0</v>
      </c>
      <c r="L267" s="72"/>
      <c r="M267" s="74"/>
      <c r="N267" s="71">
        <f t="shared" si="50"/>
        <v>0</v>
      </c>
      <c r="O267" s="836">
        <f>IF(I267='Категорія витрат'!$G$2,ROUND(N267*0.22,2),IF(I267='Категорія витрат'!$G$4,ROUND(N267*0.22,2),IF(I267='Категорія витрат'!$G$5,ROUND(N267*0.22,2),IF(I267='Категорія витрат'!$G$3,ROUND(N267*0.0841,2),0))))</f>
        <v>0</v>
      </c>
      <c r="P267" s="828">
        <f t="shared" si="51"/>
        <v>0</v>
      </c>
      <c r="Q267" s="75"/>
      <c r="R267" s="75"/>
      <c r="S267" s="75"/>
      <c r="T267" s="75"/>
      <c r="U267" s="75"/>
      <c r="V267" s="75"/>
      <c r="W267" s="75"/>
      <c r="X267" s="76"/>
      <c r="Y267" s="76"/>
      <c r="Z267" s="76"/>
      <c r="AA267" s="76"/>
      <c r="AB267" s="76"/>
      <c r="AC267" s="11">
        <f t="shared" si="52"/>
        <v>0</v>
      </c>
      <c r="AD267" s="11">
        <f t="shared" si="53"/>
        <v>0</v>
      </c>
      <c r="AE267" s="11">
        <f t="shared" si="54"/>
        <v>0</v>
      </c>
      <c r="AF267" s="11">
        <f t="shared" si="55"/>
        <v>0</v>
      </c>
      <c r="AG267" s="11">
        <f t="shared" si="56"/>
        <v>0</v>
      </c>
      <c r="AH267" s="11">
        <f t="shared" si="57"/>
        <v>0</v>
      </c>
      <c r="AI267" s="11">
        <f t="shared" si="58"/>
        <v>0</v>
      </c>
      <c r="AJ267" s="11">
        <f t="shared" si="59"/>
        <v>0</v>
      </c>
      <c r="AK267" s="223"/>
      <c r="AL267" s="223"/>
      <c r="AM267" s="35"/>
    </row>
    <row r="268" spans="1:39">
      <c r="A268" s="20">
        <v>264</v>
      </c>
      <c r="B268" s="20" t="str">
        <f t="shared" si="49"/>
        <v/>
      </c>
      <c r="C268" s="208"/>
      <c r="D268" s="67"/>
      <c r="E268" s="67"/>
      <c r="F268" s="67"/>
      <c r="G268" s="425" t="str">
        <f>IF(H268='Категорія витрат'!$B$2,'Категорія витрат'!$A$2,IF(H268='Категорія витрат'!$B$3,'Категорія витрат'!$A$3,IF(H268='Категорія витрат'!$B$4,'Категорія витрат'!$A$4,IF(H268='Категорія витрат'!$B$5,'Категорія витрат'!$A$5,IF(H268='Категорія витрат'!$B$6,'Категорія витрат'!$A$6,IF(H268='Категорія витрат'!$B$7,'Категорія витрат'!$A$7,IF(H268='Категорія витрат'!$B$8,'Категорія витрат'!$A$8,IF(H268='Категорія витрат'!$B$9,'Категорія витрат'!$A$9,IF(H268='Категорія витрат'!$B$10,'Категорія витрат'!$A$10,IF(H268='Категорія витрат'!$B$11,'Категорія витрат'!$A$11,IF(H268='Категорія витрат'!$B$12,'Категорія витрат'!$A$12,IF(H268='Категорія витрат'!$B$13,'Категорія витрат'!$A$13,IF(H268='Категорія витрат'!$B$14,'Категорія витрат'!$A$14,IF(H268='Категорія витрат'!$B$15,'Категорія витрат'!$A$15,IF(H268='Категорія витрат'!$B$16,'Категорія витрат'!$A$16,IF(H268='Категорія витрат'!$B$17,'Категорія витрат'!$A$17,IF(H268='Категорія витрат'!$B$18,'Категорія витрат'!$A$18,IF(H268='Категорія витрат'!$B$19,'Категорія витрат'!$A$19,IF(H268='Категорія витрат'!$B$20,'Категорія витрат'!$A$20,IF(H268='Категорія витрат'!$B$21,'Категорія витрат'!$A$21,IF(H268='Категорія витрат'!$B$22,'Категорія витрат'!$A$22,IF(H268='Категорія витрат'!$B$23,'Категорія витрат'!$A$23,IF(H268='Категорія витрат'!$B$24,'Категорія витрат'!$A$24,IF(H268='Категорія витрат'!$B$25,'Категорія витрат'!$A$25,IF(H268='Категорія витрат'!$B$26,'Категорія витрат'!$A$26,IF(H268='Категорія витрат'!$B$27,'Категорія витрат'!$A$27,IF(H268='Категорія витрат'!$B$28,'Категорія витрат'!$A$28,IF(H268='Категорія витрат'!$B$29,'Категорія витрат'!$A$29,IF(H268='Категорія витрат'!$B$30,'Категорія витрат'!$A$30,IF(H268='Категорія витрат'!$B$31,'Категорія витрат'!$A$31,""))))))))))))))))))))))))))))))</f>
        <v/>
      </c>
      <c r="H268" s="571"/>
      <c r="I268" s="68"/>
      <c r="J268" s="71"/>
      <c r="K268" s="41">
        <f t="shared" si="48"/>
        <v>0</v>
      </c>
      <c r="L268" s="72"/>
      <c r="M268" s="74"/>
      <c r="N268" s="71">
        <f t="shared" si="50"/>
        <v>0</v>
      </c>
      <c r="O268" s="836">
        <f>IF(I268='Категорія витрат'!$G$2,ROUND(N268*0.22,2),IF(I268='Категорія витрат'!$G$4,ROUND(N268*0.22,2),IF(I268='Категорія витрат'!$G$5,ROUND(N268*0.22,2),IF(I268='Категорія витрат'!$G$3,ROUND(N268*0.0841,2),0))))</f>
        <v>0</v>
      </c>
      <c r="P268" s="828">
        <f t="shared" si="51"/>
        <v>0</v>
      </c>
      <c r="Q268" s="75"/>
      <c r="R268" s="75"/>
      <c r="S268" s="75"/>
      <c r="T268" s="75"/>
      <c r="U268" s="75"/>
      <c r="V268" s="75"/>
      <c r="W268" s="75"/>
      <c r="X268" s="76"/>
      <c r="Y268" s="76"/>
      <c r="Z268" s="76"/>
      <c r="AA268" s="76"/>
      <c r="AB268" s="76"/>
      <c r="AC268" s="11">
        <f t="shared" si="52"/>
        <v>0</v>
      </c>
      <c r="AD268" s="11">
        <f t="shared" si="53"/>
        <v>0</v>
      </c>
      <c r="AE268" s="11">
        <f t="shared" si="54"/>
        <v>0</v>
      </c>
      <c r="AF268" s="11">
        <f t="shared" si="55"/>
        <v>0</v>
      </c>
      <c r="AG268" s="11">
        <f t="shared" si="56"/>
        <v>0</v>
      </c>
      <c r="AH268" s="11">
        <f t="shared" si="57"/>
        <v>0</v>
      </c>
      <c r="AI268" s="11">
        <f t="shared" si="58"/>
        <v>0</v>
      </c>
      <c r="AJ268" s="11">
        <f t="shared" si="59"/>
        <v>0</v>
      </c>
      <c r="AK268" s="223"/>
      <c r="AL268" s="223"/>
      <c r="AM268" s="35"/>
    </row>
    <row r="269" spans="1:39">
      <c r="A269" s="20">
        <v>265</v>
      </c>
      <c r="B269" s="20" t="str">
        <f t="shared" si="49"/>
        <v/>
      </c>
      <c r="C269" s="208"/>
      <c r="D269" s="67"/>
      <c r="E269" s="67"/>
      <c r="F269" s="67"/>
      <c r="G269" s="425" t="str">
        <f>IF(H269='Категорія витрат'!$B$2,'Категорія витрат'!$A$2,IF(H269='Категорія витрат'!$B$3,'Категорія витрат'!$A$3,IF(H269='Категорія витрат'!$B$4,'Категорія витрат'!$A$4,IF(H269='Категорія витрат'!$B$5,'Категорія витрат'!$A$5,IF(H269='Категорія витрат'!$B$6,'Категорія витрат'!$A$6,IF(H269='Категорія витрат'!$B$7,'Категорія витрат'!$A$7,IF(H269='Категорія витрат'!$B$8,'Категорія витрат'!$A$8,IF(H269='Категорія витрат'!$B$9,'Категорія витрат'!$A$9,IF(H269='Категорія витрат'!$B$10,'Категорія витрат'!$A$10,IF(H269='Категорія витрат'!$B$11,'Категорія витрат'!$A$11,IF(H269='Категорія витрат'!$B$12,'Категорія витрат'!$A$12,IF(H269='Категорія витрат'!$B$13,'Категорія витрат'!$A$13,IF(H269='Категорія витрат'!$B$14,'Категорія витрат'!$A$14,IF(H269='Категорія витрат'!$B$15,'Категорія витрат'!$A$15,IF(H269='Категорія витрат'!$B$16,'Категорія витрат'!$A$16,IF(H269='Категорія витрат'!$B$17,'Категорія витрат'!$A$17,IF(H269='Категорія витрат'!$B$18,'Категорія витрат'!$A$18,IF(H269='Категорія витрат'!$B$19,'Категорія витрат'!$A$19,IF(H269='Категорія витрат'!$B$20,'Категорія витрат'!$A$20,IF(H269='Категорія витрат'!$B$21,'Категорія витрат'!$A$21,IF(H269='Категорія витрат'!$B$22,'Категорія витрат'!$A$22,IF(H269='Категорія витрат'!$B$23,'Категорія витрат'!$A$23,IF(H269='Категорія витрат'!$B$24,'Категорія витрат'!$A$24,IF(H269='Категорія витрат'!$B$25,'Категорія витрат'!$A$25,IF(H269='Категорія витрат'!$B$26,'Категорія витрат'!$A$26,IF(H269='Категорія витрат'!$B$27,'Категорія витрат'!$A$27,IF(H269='Категорія витрат'!$B$28,'Категорія витрат'!$A$28,IF(H269='Категорія витрат'!$B$29,'Категорія витрат'!$A$29,IF(H269='Категорія витрат'!$B$30,'Категорія витрат'!$A$30,IF(H269='Категорія витрат'!$B$31,'Категорія витрат'!$A$31,""))))))))))))))))))))))))))))))</f>
        <v/>
      </c>
      <c r="H269" s="571"/>
      <c r="I269" s="68"/>
      <c r="J269" s="71"/>
      <c r="K269" s="41">
        <f t="shared" si="48"/>
        <v>0</v>
      </c>
      <c r="L269" s="72"/>
      <c r="M269" s="74"/>
      <c r="N269" s="71">
        <f t="shared" si="50"/>
        <v>0</v>
      </c>
      <c r="O269" s="836">
        <f>IF(I269='Категорія витрат'!$G$2,ROUND(N269*0.22,2),IF(I269='Категорія витрат'!$G$4,ROUND(N269*0.22,2),IF(I269='Категорія витрат'!$G$5,ROUND(N269*0.22,2),IF(I269='Категорія витрат'!$G$3,ROUND(N269*0.0841,2),0))))</f>
        <v>0</v>
      </c>
      <c r="P269" s="828">
        <f t="shared" si="51"/>
        <v>0</v>
      </c>
      <c r="Q269" s="75"/>
      <c r="R269" s="75"/>
      <c r="S269" s="75"/>
      <c r="T269" s="75"/>
      <c r="U269" s="75"/>
      <c r="V269" s="75"/>
      <c r="W269" s="75"/>
      <c r="X269" s="76"/>
      <c r="Y269" s="76"/>
      <c r="Z269" s="76"/>
      <c r="AA269" s="76"/>
      <c r="AB269" s="76"/>
      <c r="AC269" s="11">
        <f t="shared" si="52"/>
        <v>0</v>
      </c>
      <c r="AD269" s="11">
        <f t="shared" si="53"/>
        <v>0</v>
      </c>
      <c r="AE269" s="11">
        <f t="shared" si="54"/>
        <v>0</v>
      </c>
      <c r="AF269" s="11">
        <f t="shared" si="55"/>
        <v>0</v>
      </c>
      <c r="AG269" s="11">
        <f t="shared" si="56"/>
        <v>0</v>
      </c>
      <c r="AH269" s="11">
        <f t="shared" si="57"/>
        <v>0</v>
      </c>
      <c r="AI269" s="11">
        <f t="shared" si="58"/>
        <v>0</v>
      </c>
      <c r="AJ269" s="11">
        <f t="shared" si="59"/>
        <v>0</v>
      </c>
      <c r="AK269" s="223"/>
      <c r="AL269" s="223"/>
      <c r="AM269" s="35"/>
    </row>
    <row r="270" spans="1:39">
      <c r="A270" s="20">
        <v>266</v>
      </c>
      <c r="B270" s="20" t="str">
        <f t="shared" si="49"/>
        <v/>
      </c>
      <c r="C270" s="208"/>
      <c r="D270" s="67"/>
      <c r="E270" s="67"/>
      <c r="F270" s="67"/>
      <c r="G270" s="425" t="str">
        <f>IF(H270='Категорія витрат'!$B$2,'Категорія витрат'!$A$2,IF(H270='Категорія витрат'!$B$3,'Категорія витрат'!$A$3,IF(H270='Категорія витрат'!$B$4,'Категорія витрат'!$A$4,IF(H270='Категорія витрат'!$B$5,'Категорія витрат'!$A$5,IF(H270='Категорія витрат'!$B$6,'Категорія витрат'!$A$6,IF(H270='Категорія витрат'!$B$7,'Категорія витрат'!$A$7,IF(H270='Категорія витрат'!$B$8,'Категорія витрат'!$A$8,IF(H270='Категорія витрат'!$B$9,'Категорія витрат'!$A$9,IF(H270='Категорія витрат'!$B$10,'Категорія витрат'!$A$10,IF(H270='Категорія витрат'!$B$11,'Категорія витрат'!$A$11,IF(H270='Категорія витрат'!$B$12,'Категорія витрат'!$A$12,IF(H270='Категорія витрат'!$B$13,'Категорія витрат'!$A$13,IF(H270='Категорія витрат'!$B$14,'Категорія витрат'!$A$14,IF(H270='Категорія витрат'!$B$15,'Категорія витрат'!$A$15,IF(H270='Категорія витрат'!$B$16,'Категорія витрат'!$A$16,IF(H270='Категорія витрат'!$B$17,'Категорія витрат'!$A$17,IF(H270='Категорія витрат'!$B$18,'Категорія витрат'!$A$18,IF(H270='Категорія витрат'!$B$19,'Категорія витрат'!$A$19,IF(H270='Категорія витрат'!$B$20,'Категорія витрат'!$A$20,IF(H270='Категорія витрат'!$B$21,'Категорія витрат'!$A$21,IF(H270='Категорія витрат'!$B$22,'Категорія витрат'!$A$22,IF(H270='Категорія витрат'!$B$23,'Категорія витрат'!$A$23,IF(H270='Категорія витрат'!$B$24,'Категорія витрат'!$A$24,IF(H270='Категорія витрат'!$B$25,'Категорія витрат'!$A$25,IF(H270='Категорія витрат'!$B$26,'Категорія витрат'!$A$26,IF(H270='Категорія витрат'!$B$27,'Категорія витрат'!$A$27,IF(H270='Категорія витрат'!$B$28,'Категорія витрат'!$A$28,IF(H270='Категорія витрат'!$B$29,'Категорія витрат'!$A$29,IF(H270='Категорія витрат'!$B$30,'Категорія витрат'!$A$30,IF(H270='Категорія витрат'!$B$31,'Категорія витрат'!$A$31,""))))))))))))))))))))))))))))))</f>
        <v/>
      </c>
      <c r="H270" s="571"/>
      <c r="I270" s="68"/>
      <c r="J270" s="72"/>
      <c r="K270" s="41">
        <f t="shared" si="48"/>
        <v>0</v>
      </c>
      <c r="L270" s="72"/>
      <c r="M270" s="74"/>
      <c r="N270" s="71">
        <f t="shared" si="50"/>
        <v>0</v>
      </c>
      <c r="O270" s="836">
        <f>IF(I270='Категорія витрат'!$G$2,ROUND(N270*0.22,2),IF(I270='Категорія витрат'!$G$4,ROUND(N270*0.22,2),IF(I270='Категорія витрат'!$G$5,ROUND(N270*0.22,2),IF(I270='Категорія витрат'!$G$3,ROUND(N270*0.0841,2),0))))</f>
        <v>0</v>
      </c>
      <c r="P270" s="828">
        <f t="shared" si="51"/>
        <v>0</v>
      </c>
      <c r="Q270" s="75"/>
      <c r="R270" s="75"/>
      <c r="S270" s="75"/>
      <c r="T270" s="75"/>
      <c r="U270" s="75"/>
      <c r="V270" s="75"/>
      <c r="W270" s="75"/>
      <c r="X270" s="76"/>
      <c r="Y270" s="76"/>
      <c r="Z270" s="76"/>
      <c r="AA270" s="76"/>
      <c r="AB270" s="76"/>
      <c r="AC270" s="11">
        <f t="shared" si="52"/>
        <v>0</v>
      </c>
      <c r="AD270" s="11">
        <f t="shared" si="53"/>
        <v>0</v>
      </c>
      <c r="AE270" s="11">
        <f t="shared" si="54"/>
        <v>0</v>
      </c>
      <c r="AF270" s="11">
        <f t="shared" si="55"/>
        <v>0</v>
      </c>
      <c r="AG270" s="11">
        <f t="shared" si="56"/>
        <v>0</v>
      </c>
      <c r="AH270" s="11">
        <f t="shared" si="57"/>
        <v>0</v>
      </c>
      <c r="AI270" s="11">
        <f t="shared" si="58"/>
        <v>0</v>
      </c>
      <c r="AJ270" s="11">
        <f t="shared" si="59"/>
        <v>0</v>
      </c>
      <c r="AK270" s="223"/>
      <c r="AL270" s="223"/>
      <c r="AM270" s="35"/>
    </row>
    <row r="271" spans="1:39">
      <c r="A271" s="20">
        <v>267</v>
      </c>
      <c r="B271" s="20" t="str">
        <f t="shared" si="49"/>
        <v/>
      </c>
      <c r="C271" s="208"/>
      <c r="D271" s="67"/>
      <c r="E271" s="67"/>
      <c r="F271" s="67"/>
      <c r="G271" s="425" t="str">
        <f>IF(H271='Категорія витрат'!$B$2,'Категорія витрат'!$A$2,IF(H271='Категорія витрат'!$B$3,'Категорія витрат'!$A$3,IF(H271='Категорія витрат'!$B$4,'Категорія витрат'!$A$4,IF(H271='Категорія витрат'!$B$5,'Категорія витрат'!$A$5,IF(H271='Категорія витрат'!$B$6,'Категорія витрат'!$A$6,IF(H271='Категорія витрат'!$B$7,'Категорія витрат'!$A$7,IF(H271='Категорія витрат'!$B$8,'Категорія витрат'!$A$8,IF(H271='Категорія витрат'!$B$9,'Категорія витрат'!$A$9,IF(H271='Категорія витрат'!$B$10,'Категорія витрат'!$A$10,IF(H271='Категорія витрат'!$B$11,'Категорія витрат'!$A$11,IF(H271='Категорія витрат'!$B$12,'Категорія витрат'!$A$12,IF(H271='Категорія витрат'!$B$13,'Категорія витрат'!$A$13,IF(H271='Категорія витрат'!$B$14,'Категорія витрат'!$A$14,IF(H271='Категорія витрат'!$B$15,'Категорія витрат'!$A$15,IF(H271='Категорія витрат'!$B$16,'Категорія витрат'!$A$16,IF(H271='Категорія витрат'!$B$17,'Категорія витрат'!$A$17,IF(H271='Категорія витрат'!$B$18,'Категорія витрат'!$A$18,IF(H271='Категорія витрат'!$B$19,'Категорія витрат'!$A$19,IF(H271='Категорія витрат'!$B$20,'Категорія витрат'!$A$20,IF(H271='Категорія витрат'!$B$21,'Категорія витрат'!$A$21,IF(H271='Категорія витрат'!$B$22,'Категорія витрат'!$A$22,IF(H271='Категорія витрат'!$B$23,'Категорія витрат'!$A$23,IF(H271='Категорія витрат'!$B$24,'Категорія витрат'!$A$24,IF(H271='Категорія витрат'!$B$25,'Категорія витрат'!$A$25,IF(H271='Категорія витрат'!$B$26,'Категорія витрат'!$A$26,IF(H271='Категорія витрат'!$B$27,'Категорія витрат'!$A$27,IF(H271='Категорія витрат'!$B$28,'Категорія витрат'!$A$28,IF(H271='Категорія витрат'!$B$29,'Категорія витрат'!$A$29,IF(H271='Категорія витрат'!$B$30,'Категорія витрат'!$A$30,IF(H271='Категорія витрат'!$B$31,'Категорія витрат'!$A$31,""))))))))))))))))))))))))))))))</f>
        <v/>
      </c>
      <c r="H271" s="571"/>
      <c r="I271" s="68"/>
      <c r="J271" s="71"/>
      <c r="K271" s="41">
        <f t="shared" si="48"/>
        <v>0</v>
      </c>
      <c r="L271" s="72"/>
      <c r="M271" s="74"/>
      <c r="N271" s="71">
        <f t="shared" si="50"/>
        <v>0</v>
      </c>
      <c r="O271" s="836">
        <f>IF(I271='Категорія витрат'!$G$2,ROUND(N271*0.22,2),IF(I271='Категорія витрат'!$G$4,ROUND(N271*0.22,2),IF(I271='Категорія витрат'!$G$5,ROUND(N271*0.22,2),IF(I271='Категорія витрат'!$G$3,ROUND(N271*0.0841,2),0))))</f>
        <v>0</v>
      </c>
      <c r="P271" s="828">
        <f t="shared" si="51"/>
        <v>0</v>
      </c>
      <c r="Q271" s="75"/>
      <c r="R271" s="75"/>
      <c r="S271" s="75"/>
      <c r="T271" s="75"/>
      <c r="U271" s="75"/>
      <c r="V271" s="75"/>
      <c r="W271" s="75"/>
      <c r="X271" s="76"/>
      <c r="Y271" s="76"/>
      <c r="Z271" s="76"/>
      <c r="AA271" s="76"/>
      <c r="AB271" s="76"/>
      <c r="AC271" s="11">
        <f t="shared" si="52"/>
        <v>0</v>
      </c>
      <c r="AD271" s="11">
        <f t="shared" si="53"/>
        <v>0</v>
      </c>
      <c r="AE271" s="11">
        <f t="shared" si="54"/>
        <v>0</v>
      </c>
      <c r="AF271" s="11">
        <f t="shared" si="55"/>
        <v>0</v>
      </c>
      <c r="AG271" s="11">
        <f t="shared" si="56"/>
        <v>0</v>
      </c>
      <c r="AH271" s="11">
        <f t="shared" si="57"/>
        <v>0</v>
      </c>
      <c r="AI271" s="11">
        <f t="shared" si="58"/>
        <v>0</v>
      </c>
      <c r="AJ271" s="11">
        <f t="shared" si="59"/>
        <v>0</v>
      </c>
      <c r="AK271" s="223"/>
      <c r="AL271" s="223"/>
      <c r="AM271" s="35"/>
    </row>
    <row r="272" spans="1:39">
      <c r="A272" s="20">
        <v>268</v>
      </c>
      <c r="B272" s="20" t="str">
        <f t="shared" si="49"/>
        <v/>
      </c>
      <c r="C272" s="208"/>
      <c r="D272" s="67"/>
      <c r="E272" s="67"/>
      <c r="F272" s="67"/>
      <c r="G272" s="425" t="str">
        <f>IF(H272='Категорія витрат'!$B$2,'Категорія витрат'!$A$2,IF(H272='Категорія витрат'!$B$3,'Категорія витрат'!$A$3,IF(H272='Категорія витрат'!$B$4,'Категорія витрат'!$A$4,IF(H272='Категорія витрат'!$B$5,'Категорія витрат'!$A$5,IF(H272='Категорія витрат'!$B$6,'Категорія витрат'!$A$6,IF(H272='Категорія витрат'!$B$7,'Категорія витрат'!$A$7,IF(H272='Категорія витрат'!$B$8,'Категорія витрат'!$A$8,IF(H272='Категорія витрат'!$B$9,'Категорія витрат'!$A$9,IF(H272='Категорія витрат'!$B$10,'Категорія витрат'!$A$10,IF(H272='Категорія витрат'!$B$11,'Категорія витрат'!$A$11,IF(H272='Категорія витрат'!$B$12,'Категорія витрат'!$A$12,IF(H272='Категорія витрат'!$B$13,'Категорія витрат'!$A$13,IF(H272='Категорія витрат'!$B$14,'Категорія витрат'!$A$14,IF(H272='Категорія витрат'!$B$15,'Категорія витрат'!$A$15,IF(H272='Категорія витрат'!$B$16,'Категорія витрат'!$A$16,IF(H272='Категорія витрат'!$B$17,'Категорія витрат'!$A$17,IF(H272='Категорія витрат'!$B$18,'Категорія витрат'!$A$18,IF(H272='Категорія витрат'!$B$19,'Категорія витрат'!$A$19,IF(H272='Категорія витрат'!$B$20,'Категорія витрат'!$A$20,IF(H272='Категорія витрат'!$B$21,'Категорія витрат'!$A$21,IF(H272='Категорія витрат'!$B$22,'Категорія витрат'!$A$22,IF(H272='Категорія витрат'!$B$23,'Категорія витрат'!$A$23,IF(H272='Категорія витрат'!$B$24,'Категорія витрат'!$A$24,IF(H272='Категорія витрат'!$B$25,'Категорія витрат'!$A$25,IF(H272='Категорія витрат'!$B$26,'Категорія витрат'!$A$26,IF(H272='Категорія витрат'!$B$27,'Категорія витрат'!$A$27,IF(H272='Категорія витрат'!$B$28,'Категорія витрат'!$A$28,IF(H272='Категорія витрат'!$B$29,'Категорія витрат'!$A$29,IF(H272='Категорія витрат'!$B$30,'Категорія витрат'!$A$30,IF(H272='Категорія витрат'!$B$31,'Категорія витрат'!$A$31,""))))))))))))))))))))))))))))))</f>
        <v/>
      </c>
      <c r="H272" s="571"/>
      <c r="I272" s="68"/>
      <c r="J272" s="71"/>
      <c r="K272" s="41">
        <f t="shared" si="48"/>
        <v>0</v>
      </c>
      <c r="L272" s="72"/>
      <c r="M272" s="74"/>
      <c r="N272" s="71">
        <f t="shared" si="50"/>
        <v>0</v>
      </c>
      <c r="O272" s="836">
        <f>IF(I272='Категорія витрат'!$G$2,ROUND(N272*0.22,2),IF(I272='Категорія витрат'!$G$4,ROUND(N272*0.22,2),IF(I272='Категорія витрат'!$G$5,ROUND(N272*0.22,2),IF(I272='Категорія витрат'!$G$3,ROUND(N272*0.0841,2),0))))</f>
        <v>0</v>
      </c>
      <c r="P272" s="828">
        <f t="shared" si="51"/>
        <v>0</v>
      </c>
      <c r="Q272" s="75"/>
      <c r="R272" s="75"/>
      <c r="S272" s="75"/>
      <c r="T272" s="75"/>
      <c r="U272" s="75"/>
      <c r="V272" s="75"/>
      <c r="W272" s="75"/>
      <c r="X272" s="76"/>
      <c r="Y272" s="76"/>
      <c r="Z272" s="76"/>
      <c r="AA272" s="76"/>
      <c r="AB272" s="76"/>
      <c r="AC272" s="11">
        <f t="shared" si="52"/>
        <v>0</v>
      </c>
      <c r="AD272" s="11">
        <f t="shared" si="53"/>
        <v>0</v>
      </c>
      <c r="AE272" s="11">
        <f t="shared" si="54"/>
        <v>0</v>
      </c>
      <c r="AF272" s="11">
        <f t="shared" si="55"/>
        <v>0</v>
      </c>
      <c r="AG272" s="11">
        <f t="shared" si="56"/>
        <v>0</v>
      </c>
      <c r="AH272" s="11">
        <f t="shared" si="57"/>
        <v>0</v>
      </c>
      <c r="AI272" s="11">
        <f t="shared" si="58"/>
        <v>0</v>
      </c>
      <c r="AJ272" s="11">
        <f t="shared" si="59"/>
        <v>0</v>
      </c>
      <c r="AK272" s="223"/>
      <c r="AL272" s="223"/>
      <c r="AM272" s="35"/>
    </row>
    <row r="273" spans="1:39">
      <c r="A273" s="20">
        <v>269</v>
      </c>
      <c r="B273" s="20" t="str">
        <f t="shared" si="49"/>
        <v/>
      </c>
      <c r="C273" s="208"/>
      <c r="D273" s="67"/>
      <c r="E273" s="67"/>
      <c r="F273" s="67"/>
      <c r="G273" s="425" t="str">
        <f>IF(H273='Категорія витрат'!$B$2,'Категорія витрат'!$A$2,IF(H273='Категорія витрат'!$B$3,'Категорія витрат'!$A$3,IF(H273='Категорія витрат'!$B$4,'Категорія витрат'!$A$4,IF(H273='Категорія витрат'!$B$5,'Категорія витрат'!$A$5,IF(H273='Категорія витрат'!$B$6,'Категорія витрат'!$A$6,IF(H273='Категорія витрат'!$B$7,'Категорія витрат'!$A$7,IF(H273='Категорія витрат'!$B$8,'Категорія витрат'!$A$8,IF(H273='Категорія витрат'!$B$9,'Категорія витрат'!$A$9,IF(H273='Категорія витрат'!$B$10,'Категорія витрат'!$A$10,IF(H273='Категорія витрат'!$B$11,'Категорія витрат'!$A$11,IF(H273='Категорія витрат'!$B$12,'Категорія витрат'!$A$12,IF(H273='Категорія витрат'!$B$13,'Категорія витрат'!$A$13,IF(H273='Категорія витрат'!$B$14,'Категорія витрат'!$A$14,IF(H273='Категорія витрат'!$B$15,'Категорія витрат'!$A$15,IF(H273='Категорія витрат'!$B$16,'Категорія витрат'!$A$16,IF(H273='Категорія витрат'!$B$17,'Категорія витрат'!$A$17,IF(H273='Категорія витрат'!$B$18,'Категорія витрат'!$A$18,IF(H273='Категорія витрат'!$B$19,'Категорія витрат'!$A$19,IF(H273='Категорія витрат'!$B$20,'Категорія витрат'!$A$20,IF(H273='Категорія витрат'!$B$21,'Категорія витрат'!$A$21,IF(H273='Категорія витрат'!$B$22,'Категорія витрат'!$A$22,IF(H273='Категорія витрат'!$B$23,'Категорія витрат'!$A$23,IF(H273='Категорія витрат'!$B$24,'Категорія витрат'!$A$24,IF(H273='Категорія витрат'!$B$25,'Категорія витрат'!$A$25,IF(H273='Категорія витрат'!$B$26,'Категорія витрат'!$A$26,IF(H273='Категорія витрат'!$B$27,'Категорія витрат'!$A$27,IF(H273='Категорія витрат'!$B$28,'Категорія витрат'!$A$28,IF(H273='Категорія витрат'!$B$29,'Категорія витрат'!$A$29,IF(H273='Категорія витрат'!$B$30,'Категорія витрат'!$A$30,IF(H273='Категорія витрат'!$B$31,'Категорія витрат'!$A$31,""))))))))))))))))))))))))))))))</f>
        <v/>
      </c>
      <c r="H273" s="571"/>
      <c r="I273" s="68"/>
      <c r="J273" s="71"/>
      <c r="K273" s="41">
        <f t="shared" si="48"/>
        <v>0</v>
      </c>
      <c r="L273" s="72"/>
      <c r="M273" s="74"/>
      <c r="N273" s="71">
        <f t="shared" si="50"/>
        <v>0</v>
      </c>
      <c r="O273" s="836">
        <f>IF(I273='Категорія витрат'!$G$2,ROUND(N273*0.22,2),IF(I273='Категорія витрат'!$G$4,ROUND(N273*0.22,2),IF(I273='Категорія витрат'!$G$5,ROUND(N273*0.22,2),IF(I273='Категорія витрат'!$G$3,ROUND(N273*0.0841,2),0))))</f>
        <v>0</v>
      </c>
      <c r="P273" s="828">
        <f t="shared" si="51"/>
        <v>0</v>
      </c>
      <c r="Q273" s="75"/>
      <c r="R273" s="75"/>
      <c r="S273" s="75"/>
      <c r="T273" s="75"/>
      <c r="U273" s="75"/>
      <c r="V273" s="75"/>
      <c r="W273" s="75"/>
      <c r="X273" s="76"/>
      <c r="Y273" s="76"/>
      <c r="Z273" s="76"/>
      <c r="AA273" s="76"/>
      <c r="AB273" s="76"/>
      <c r="AC273" s="11">
        <f t="shared" si="52"/>
        <v>0</v>
      </c>
      <c r="AD273" s="11">
        <f t="shared" si="53"/>
        <v>0</v>
      </c>
      <c r="AE273" s="11">
        <f t="shared" si="54"/>
        <v>0</v>
      </c>
      <c r="AF273" s="11">
        <f t="shared" si="55"/>
        <v>0</v>
      </c>
      <c r="AG273" s="11">
        <f t="shared" si="56"/>
        <v>0</v>
      </c>
      <c r="AH273" s="11">
        <f t="shared" si="57"/>
        <v>0</v>
      </c>
      <c r="AI273" s="11">
        <f t="shared" si="58"/>
        <v>0</v>
      </c>
      <c r="AJ273" s="11">
        <f t="shared" si="59"/>
        <v>0</v>
      </c>
      <c r="AK273" s="223"/>
      <c r="AL273" s="223"/>
      <c r="AM273" s="35"/>
    </row>
    <row r="274" spans="1:39">
      <c r="A274" s="20">
        <v>270</v>
      </c>
      <c r="B274" s="20" t="str">
        <f t="shared" si="49"/>
        <v/>
      </c>
      <c r="C274" s="208"/>
      <c r="D274" s="67"/>
      <c r="E274" s="67"/>
      <c r="F274" s="67"/>
      <c r="G274" s="425" t="str">
        <f>IF(H274='Категорія витрат'!$B$2,'Категорія витрат'!$A$2,IF(H274='Категорія витрат'!$B$3,'Категорія витрат'!$A$3,IF(H274='Категорія витрат'!$B$4,'Категорія витрат'!$A$4,IF(H274='Категорія витрат'!$B$5,'Категорія витрат'!$A$5,IF(H274='Категорія витрат'!$B$6,'Категорія витрат'!$A$6,IF(H274='Категорія витрат'!$B$7,'Категорія витрат'!$A$7,IF(H274='Категорія витрат'!$B$8,'Категорія витрат'!$A$8,IF(H274='Категорія витрат'!$B$9,'Категорія витрат'!$A$9,IF(H274='Категорія витрат'!$B$10,'Категорія витрат'!$A$10,IF(H274='Категорія витрат'!$B$11,'Категорія витрат'!$A$11,IF(H274='Категорія витрат'!$B$12,'Категорія витрат'!$A$12,IF(H274='Категорія витрат'!$B$13,'Категорія витрат'!$A$13,IF(H274='Категорія витрат'!$B$14,'Категорія витрат'!$A$14,IF(H274='Категорія витрат'!$B$15,'Категорія витрат'!$A$15,IF(H274='Категорія витрат'!$B$16,'Категорія витрат'!$A$16,IF(H274='Категорія витрат'!$B$17,'Категорія витрат'!$A$17,IF(H274='Категорія витрат'!$B$18,'Категорія витрат'!$A$18,IF(H274='Категорія витрат'!$B$19,'Категорія витрат'!$A$19,IF(H274='Категорія витрат'!$B$20,'Категорія витрат'!$A$20,IF(H274='Категорія витрат'!$B$21,'Категорія витрат'!$A$21,IF(H274='Категорія витрат'!$B$22,'Категорія витрат'!$A$22,IF(H274='Категорія витрат'!$B$23,'Категорія витрат'!$A$23,IF(H274='Категорія витрат'!$B$24,'Категорія витрат'!$A$24,IF(H274='Категорія витрат'!$B$25,'Категорія витрат'!$A$25,IF(H274='Категорія витрат'!$B$26,'Категорія витрат'!$A$26,IF(H274='Категорія витрат'!$B$27,'Категорія витрат'!$A$27,IF(H274='Категорія витрат'!$B$28,'Категорія витрат'!$A$28,IF(H274='Категорія витрат'!$B$29,'Категорія витрат'!$A$29,IF(H274='Категорія витрат'!$B$30,'Категорія витрат'!$A$30,IF(H274='Категорія витрат'!$B$31,'Категорія витрат'!$A$31,""))))))))))))))))))))))))))))))</f>
        <v/>
      </c>
      <c r="H274" s="571"/>
      <c r="I274" s="68"/>
      <c r="J274" s="71"/>
      <c r="K274" s="41">
        <f t="shared" si="48"/>
        <v>0</v>
      </c>
      <c r="L274" s="72"/>
      <c r="M274" s="74"/>
      <c r="N274" s="71">
        <f t="shared" si="50"/>
        <v>0</v>
      </c>
      <c r="O274" s="836">
        <f>IF(I274='Категорія витрат'!$G$2,ROUND(N274*0.22,2),IF(I274='Категорія витрат'!$G$4,ROUND(N274*0.22,2),IF(I274='Категорія витрат'!$G$5,ROUND(N274*0.22,2),IF(I274='Категорія витрат'!$G$3,ROUND(N274*0.0841,2),0))))</f>
        <v>0</v>
      </c>
      <c r="P274" s="828">
        <f t="shared" si="51"/>
        <v>0</v>
      </c>
      <c r="Q274" s="75"/>
      <c r="R274" s="75"/>
      <c r="S274" s="75"/>
      <c r="T274" s="75"/>
      <c r="U274" s="75"/>
      <c r="V274" s="75"/>
      <c r="W274" s="75"/>
      <c r="X274" s="76"/>
      <c r="Y274" s="76"/>
      <c r="Z274" s="76"/>
      <c r="AA274" s="76"/>
      <c r="AB274" s="76"/>
      <c r="AC274" s="11">
        <f t="shared" si="52"/>
        <v>0</v>
      </c>
      <c r="AD274" s="11">
        <f t="shared" si="53"/>
        <v>0</v>
      </c>
      <c r="AE274" s="11">
        <f t="shared" si="54"/>
        <v>0</v>
      </c>
      <c r="AF274" s="11">
        <f t="shared" si="55"/>
        <v>0</v>
      </c>
      <c r="AG274" s="11">
        <f t="shared" si="56"/>
        <v>0</v>
      </c>
      <c r="AH274" s="11">
        <f t="shared" si="57"/>
        <v>0</v>
      </c>
      <c r="AI274" s="11">
        <f t="shared" si="58"/>
        <v>0</v>
      </c>
      <c r="AJ274" s="11">
        <f t="shared" si="59"/>
        <v>0</v>
      </c>
      <c r="AK274" s="223"/>
      <c r="AL274" s="223"/>
      <c r="AM274" s="35"/>
    </row>
    <row r="275" spans="1:39">
      <c r="A275" s="20">
        <v>271</v>
      </c>
      <c r="B275" s="20" t="str">
        <f t="shared" si="49"/>
        <v/>
      </c>
      <c r="C275" s="208"/>
      <c r="D275" s="67"/>
      <c r="E275" s="67"/>
      <c r="F275" s="67"/>
      <c r="G275" s="425" t="str">
        <f>IF(H275='Категорія витрат'!$B$2,'Категорія витрат'!$A$2,IF(H275='Категорія витрат'!$B$3,'Категорія витрат'!$A$3,IF(H275='Категорія витрат'!$B$4,'Категорія витрат'!$A$4,IF(H275='Категорія витрат'!$B$5,'Категорія витрат'!$A$5,IF(H275='Категорія витрат'!$B$6,'Категорія витрат'!$A$6,IF(H275='Категорія витрат'!$B$7,'Категорія витрат'!$A$7,IF(H275='Категорія витрат'!$B$8,'Категорія витрат'!$A$8,IF(H275='Категорія витрат'!$B$9,'Категорія витрат'!$A$9,IF(H275='Категорія витрат'!$B$10,'Категорія витрат'!$A$10,IF(H275='Категорія витрат'!$B$11,'Категорія витрат'!$A$11,IF(H275='Категорія витрат'!$B$12,'Категорія витрат'!$A$12,IF(H275='Категорія витрат'!$B$13,'Категорія витрат'!$A$13,IF(H275='Категорія витрат'!$B$14,'Категорія витрат'!$A$14,IF(H275='Категорія витрат'!$B$15,'Категорія витрат'!$A$15,IF(H275='Категорія витрат'!$B$16,'Категорія витрат'!$A$16,IF(H275='Категорія витрат'!$B$17,'Категорія витрат'!$A$17,IF(H275='Категорія витрат'!$B$18,'Категорія витрат'!$A$18,IF(H275='Категорія витрат'!$B$19,'Категорія витрат'!$A$19,IF(H275='Категорія витрат'!$B$20,'Категорія витрат'!$A$20,IF(H275='Категорія витрат'!$B$21,'Категорія витрат'!$A$21,IF(H275='Категорія витрат'!$B$22,'Категорія витрат'!$A$22,IF(H275='Категорія витрат'!$B$23,'Категорія витрат'!$A$23,IF(H275='Категорія витрат'!$B$24,'Категорія витрат'!$A$24,IF(H275='Категорія витрат'!$B$25,'Категорія витрат'!$A$25,IF(H275='Категорія витрат'!$B$26,'Категорія витрат'!$A$26,IF(H275='Категорія витрат'!$B$27,'Категорія витрат'!$A$27,IF(H275='Категорія витрат'!$B$28,'Категорія витрат'!$A$28,IF(H275='Категорія витрат'!$B$29,'Категорія витрат'!$A$29,IF(H275='Категорія витрат'!$B$30,'Категорія витрат'!$A$30,IF(H275='Категорія витрат'!$B$31,'Категорія витрат'!$A$31,""))))))))))))))))))))))))))))))</f>
        <v/>
      </c>
      <c r="H275" s="571"/>
      <c r="I275" s="68"/>
      <c r="J275" s="71"/>
      <c r="K275" s="41">
        <f t="shared" si="48"/>
        <v>0</v>
      </c>
      <c r="L275" s="72"/>
      <c r="M275" s="74"/>
      <c r="N275" s="71">
        <f t="shared" si="50"/>
        <v>0</v>
      </c>
      <c r="O275" s="836">
        <f>IF(I275='Категорія витрат'!$G$2,ROUND(N275*0.22,2),IF(I275='Категорія витрат'!$G$4,ROUND(N275*0.22,2),IF(I275='Категорія витрат'!$G$5,ROUND(N275*0.22,2),IF(I275='Категорія витрат'!$G$3,ROUND(N275*0.0841,2),0))))</f>
        <v>0</v>
      </c>
      <c r="P275" s="828">
        <f t="shared" si="51"/>
        <v>0</v>
      </c>
      <c r="Q275" s="75"/>
      <c r="R275" s="75"/>
      <c r="S275" s="75"/>
      <c r="T275" s="75"/>
      <c r="U275" s="75"/>
      <c r="V275" s="75"/>
      <c r="W275" s="75"/>
      <c r="X275" s="76"/>
      <c r="Y275" s="76"/>
      <c r="Z275" s="76"/>
      <c r="AA275" s="76"/>
      <c r="AB275" s="76"/>
      <c r="AC275" s="11">
        <f t="shared" si="52"/>
        <v>0</v>
      </c>
      <c r="AD275" s="11">
        <f t="shared" si="53"/>
        <v>0</v>
      </c>
      <c r="AE275" s="11">
        <f t="shared" si="54"/>
        <v>0</v>
      </c>
      <c r="AF275" s="11">
        <f t="shared" si="55"/>
        <v>0</v>
      </c>
      <c r="AG275" s="11">
        <f t="shared" si="56"/>
        <v>0</v>
      </c>
      <c r="AH275" s="11">
        <f t="shared" si="57"/>
        <v>0</v>
      </c>
      <c r="AI275" s="11">
        <f t="shared" si="58"/>
        <v>0</v>
      </c>
      <c r="AJ275" s="11">
        <f t="shared" si="59"/>
        <v>0</v>
      </c>
      <c r="AK275" s="223"/>
      <c r="AL275" s="223"/>
      <c r="AM275" s="35"/>
    </row>
    <row r="276" spans="1:39">
      <c r="A276" s="20">
        <v>272</v>
      </c>
      <c r="B276" s="20" t="str">
        <f t="shared" si="49"/>
        <v/>
      </c>
      <c r="C276" s="208"/>
      <c r="D276" s="67"/>
      <c r="E276" s="67"/>
      <c r="F276" s="67"/>
      <c r="G276" s="425" t="str">
        <f>IF(H276='Категорія витрат'!$B$2,'Категорія витрат'!$A$2,IF(H276='Категорія витрат'!$B$3,'Категорія витрат'!$A$3,IF(H276='Категорія витрат'!$B$4,'Категорія витрат'!$A$4,IF(H276='Категорія витрат'!$B$5,'Категорія витрат'!$A$5,IF(H276='Категорія витрат'!$B$6,'Категорія витрат'!$A$6,IF(H276='Категорія витрат'!$B$7,'Категорія витрат'!$A$7,IF(H276='Категорія витрат'!$B$8,'Категорія витрат'!$A$8,IF(H276='Категорія витрат'!$B$9,'Категорія витрат'!$A$9,IF(H276='Категорія витрат'!$B$10,'Категорія витрат'!$A$10,IF(H276='Категорія витрат'!$B$11,'Категорія витрат'!$A$11,IF(H276='Категорія витрат'!$B$12,'Категорія витрат'!$A$12,IF(H276='Категорія витрат'!$B$13,'Категорія витрат'!$A$13,IF(H276='Категорія витрат'!$B$14,'Категорія витрат'!$A$14,IF(H276='Категорія витрат'!$B$15,'Категорія витрат'!$A$15,IF(H276='Категорія витрат'!$B$16,'Категорія витрат'!$A$16,IF(H276='Категорія витрат'!$B$17,'Категорія витрат'!$A$17,IF(H276='Категорія витрат'!$B$18,'Категорія витрат'!$A$18,IF(H276='Категорія витрат'!$B$19,'Категорія витрат'!$A$19,IF(H276='Категорія витрат'!$B$20,'Категорія витрат'!$A$20,IF(H276='Категорія витрат'!$B$21,'Категорія витрат'!$A$21,IF(H276='Категорія витрат'!$B$22,'Категорія витрат'!$A$22,IF(H276='Категорія витрат'!$B$23,'Категорія витрат'!$A$23,IF(H276='Категорія витрат'!$B$24,'Категорія витрат'!$A$24,IF(H276='Категорія витрат'!$B$25,'Категорія витрат'!$A$25,IF(H276='Категорія витрат'!$B$26,'Категорія витрат'!$A$26,IF(H276='Категорія витрат'!$B$27,'Категорія витрат'!$A$27,IF(H276='Категорія витрат'!$B$28,'Категорія витрат'!$A$28,IF(H276='Категорія витрат'!$B$29,'Категорія витрат'!$A$29,IF(H276='Категорія витрат'!$B$30,'Категорія витрат'!$A$30,IF(H276='Категорія витрат'!$B$31,'Категорія витрат'!$A$31,""))))))))))))))))))))))))))))))</f>
        <v/>
      </c>
      <c r="H276" s="571"/>
      <c r="I276" s="68"/>
      <c r="J276" s="71"/>
      <c r="K276" s="41">
        <f t="shared" si="48"/>
        <v>0</v>
      </c>
      <c r="L276" s="72"/>
      <c r="M276" s="74"/>
      <c r="N276" s="71">
        <f t="shared" si="50"/>
        <v>0</v>
      </c>
      <c r="O276" s="836">
        <f>IF(I276='Категорія витрат'!$G$2,ROUND(N276*0.22,2),IF(I276='Категорія витрат'!$G$4,ROUND(N276*0.22,2),IF(I276='Категорія витрат'!$G$5,ROUND(N276*0.22,2),IF(I276='Категорія витрат'!$G$3,ROUND(N276*0.0841,2),0))))</f>
        <v>0</v>
      </c>
      <c r="P276" s="828">
        <f t="shared" si="51"/>
        <v>0</v>
      </c>
      <c r="Q276" s="75"/>
      <c r="R276" s="75"/>
      <c r="S276" s="75"/>
      <c r="T276" s="75"/>
      <c r="U276" s="75"/>
      <c r="V276" s="75"/>
      <c r="W276" s="75"/>
      <c r="X276" s="76"/>
      <c r="Y276" s="76"/>
      <c r="Z276" s="76"/>
      <c r="AA276" s="76"/>
      <c r="AB276" s="76"/>
      <c r="AC276" s="11">
        <f t="shared" si="52"/>
        <v>0</v>
      </c>
      <c r="AD276" s="11">
        <f t="shared" si="53"/>
        <v>0</v>
      </c>
      <c r="AE276" s="11">
        <f t="shared" si="54"/>
        <v>0</v>
      </c>
      <c r="AF276" s="11">
        <f t="shared" si="55"/>
        <v>0</v>
      </c>
      <c r="AG276" s="11">
        <f t="shared" si="56"/>
        <v>0</v>
      </c>
      <c r="AH276" s="11">
        <f t="shared" si="57"/>
        <v>0</v>
      </c>
      <c r="AI276" s="11">
        <f t="shared" si="58"/>
        <v>0</v>
      </c>
      <c r="AJ276" s="11">
        <f t="shared" si="59"/>
        <v>0</v>
      </c>
      <c r="AK276" s="223"/>
      <c r="AL276" s="223"/>
      <c r="AM276" s="35"/>
    </row>
    <row r="277" spans="1:39">
      <c r="A277" s="20">
        <v>273</v>
      </c>
      <c r="B277" s="20" t="str">
        <f t="shared" si="49"/>
        <v/>
      </c>
      <c r="C277" s="208"/>
      <c r="D277" s="67"/>
      <c r="E277" s="67"/>
      <c r="F277" s="67"/>
      <c r="G277" s="425" t="str">
        <f>IF(H277='Категорія витрат'!$B$2,'Категорія витрат'!$A$2,IF(H277='Категорія витрат'!$B$3,'Категорія витрат'!$A$3,IF(H277='Категорія витрат'!$B$4,'Категорія витрат'!$A$4,IF(H277='Категорія витрат'!$B$5,'Категорія витрат'!$A$5,IF(H277='Категорія витрат'!$B$6,'Категорія витрат'!$A$6,IF(H277='Категорія витрат'!$B$7,'Категорія витрат'!$A$7,IF(H277='Категорія витрат'!$B$8,'Категорія витрат'!$A$8,IF(H277='Категорія витрат'!$B$9,'Категорія витрат'!$A$9,IF(H277='Категорія витрат'!$B$10,'Категорія витрат'!$A$10,IF(H277='Категорія витрат'!$B$11,'Категорія витрат'!$A$11,IF(H277='Категорія витрат'!$B$12,'Категорія витрат'!$A$12,IF(H277='Категорія витрат'!$B$13,'Категорія витрат'!$A$13,IF(H277='Категорія витрат'!$B$14,'Категорія витрат'!$A$14,IF(H277='Категорія витрат'!$B$15,'Категорія витрат'!$A$15,IF(H277='Категорія витрат'!$B$16,'Категорія витрат'!$A$16,IF(H277='Категорія витрат'!$B$17,'Категорія витрат'!$A$17,IF(H277='Категорія витрат'!$B$18,'Категорія витрат'!$A$18,IF(H277='Категорія витрат'!$B$19,'Категорія витрат'!$A$19,IF(H277='Категорія витрат'!$B$20,'Категорія витрат'!$A$20,IF(H277='Категорія витрат'!$B$21,'Категорія витрат'!$A$21,IF(H277='Категорія витрат'!$B$22,'Категорія витрат'!$A$22,IF(H277='Категорія витрат'!$B$23,'Категорія витрат'!$A$23,IF(H277='Категорія витрат'!$B$24,'Категорія витрат'!$A$24,IF(H277='Категорія витрат'!$B$25,'Категорія витрат'!$A$25,IF(H277='Категорія витрат'!$B$26,'Категорія витрат'!$A$26,IF(H277='Категорія витрат'!$B$27,'Категорія витрат'!$A$27,IF(H277='Категорія витрат'!$B$28,'Категорія витрат'!$A$28,IF(H277='Категорія витрат'!$B$29,'Категорія витрат'!$A$29,IF(H277='Категорія витрат'!$B$30,'Категорія витрат'!$A$30,IF(H277='Категорія витрат'!$B$31,'Категорія витрат'!$A$31,""))))))))))))))))))))))))))))))</f>
        <v/>
      </c>
      <c r="H277" s="571"/>
      <c r="I277" s="68"/>
      <c r="J277" s="71"/>
      <c r="K277" s="41">
        <f t="shared" si="48"/>
        <v>0</v>
      </c>
      <c r="L277" s="72"/>
      <c r="M277" s="74"/>
      <c r="N277" s="71">
        <f t="shared" si="50"/>
        <v>0</v>
      </c>
      <c r="O277" s="836">
        <f>IF(I277='Категорія витрат'!$G$2,ROUND(N277*0.22,2),IF(I277='Категорія витрат'!$G$4,ROUND(N277*0.22,2),IF(I277='Категорія витрат'!$G$5,ROUND(N277*0.22,2),IF(I277='Категорія витрат'!$G$3,ROUND(N277*0.0841,2),0))))</f>
        <v>0</v>
      </c>
      <c r="P277" s="828">
        <f t="shared" si="51"/>
        <v>0</v>
      </c>
      <c r="Q277" s="75"/>
      <c r="R277" s="75"/>
      <c r="S277" s="75"/>
      <c r="T277" s="75"/>
      <c r="U277" s="75"/>
      <c r="V277" s="75"/>
      <c r="W277" s="75"/>
      <c r="X277" s="76"/>
      <c r="Y277" s="76"/>
      <c r="Z277" s="76"/>
      <c r="AA277" s="76"/>
      <c r="AB277" s="76"/>
      <c r="AC277" s="11">
        <f t="shared" si="52"/>
        <v>0</v>
      </c>
      <c r="AD277" s="11">
        <f t="shared" si="53"/>
        <v>0</v>
      </c>
      <c r="AE277" s="11">
        <f t="shared" si="54"/>
        <v>0</v>
      </c>
      <c r="AF277" s="11">
        <f t="shared" si="55"/>
        <v>0</v>
      </c>
      <c r="AG277" s="11">
        <f t="shared" si="56"/>
        <v>0</v>
      </c>
      <c r="AH277" s="11">
        <f t="shared" si="57"/>
        <v>0</v>
      </c>
      <c r="AI277" s="11">
        <f t="shared" si="58"/>
        <v>0</v>
      </c>
      <c r="AJ277" s="11">
        <f t="shared" si="59"/>
        <v>0</v>
      </c>
      <c r="AK277" s="223"/>
      <c r="AL277" s="223"/>
      <c r="AM277" s="35"/>
    </row>
    <row r="278" spans="1:39">
      <c r="A278" s="20">
        <v>274</v>
      </c>
      <c r="B278" s="20" t="str">
        <f t="shared" si="49"/>
        <v/>
      </c>
      <c r="C278" s="208"/>
      <c r="D278" s="67"/>
      <c r="E278" s="67"/>
      <c r="F278" s="67"/>
      <c r="G278" s="425" t="str">
        <f>IF(H278='Категорія витрат'!$B$2,'Категорія витрат'!$A$2,IF(H278='Категорія витрат'!$B$3,'Категорія витрат'!$A$3,IF(H278='Категорія витрат'!$B$4,'Категорія витрат'!$A$4,IF(H278='Категорія витрат'!$B$5,'Категорія витрат'!$A$5,IF(H278='Категорія витрат'!$B$6,'Категорія витрат'!$A$6,IF(H278='Категорія витрат'!$B$7,'Категорія витрат'!$A$7,IF(H278='Категорія витрат'!$B$8,'Категорія витрат'!$A$8,IF(H278='Категорія витрат'!$B$9,'Категорія витрат'!$A$9,IF(H278='Категорія витрат'!$B$10,'Категорія витрат'!$A$10,IF(H278='Категорія витрат'!$B$11,'Категорія витрат'!$A$11,IF(H278='Категорія витрат'!$B$12,'Категорія витрат'!$A$12,IF(H278='Категорія витрат'!$B$13,'Категорія витрат'!$A$13,IF(H278='Категорія витрат'!$B$14,'Категорія витрат'!$A$14,IF(H278='Категорія витрат'!$B$15,'Категорія витрат'!$A$15,IF(H278='Категорія витрат'!$B$16,'Категорія витрат'!$A$16,IF(H278='Категорія витрат'!$B$17,'Категорія витрат'!$A$17,IF(H278='Категорія витрат'!$B$18,'Категорія витрат'!$A$18,IF(H278='Категорія витрат'!$B$19,'Категорія витрат'!$A$19,IF(H278='Категорія витрат'!$B$20,'Категорія витрат'!$A$20,IF(H278='Категорія витрат'!$B$21,'Категорія витрат'!$A$21,IF(H278='Категорія витрат'!$B$22,'Категорія витрат'!$A$22,IF(H278='Категорія витрат'!$B$23,'Категорія витрат'!$A$23,IF(H278='Категорія витрат'!$B$24,'Категорія витрат'!$A$24,IF(H278='Категорія витрат'!$B$25,'Категорія витрат'!$A$25,IF(H278='Категорія витрат'!$B$26,'Категорія витрат'!$A$26,IF(H278='Категорія витрат'!$B$27,'Категорія витрат'!$A$27,IF(H278='Категорія витрат'!$B$28,'Категорія витрат'!$A$28,IF(H278='Категорія витрат'!$B$29,'Категорія витрат'!$A$29,IF(H278='Категорія витрат'!$B$30,'Категорія витрат'!$A$30,IF(H278='Категорія витрат'!$B$31,'Категорія витрат'!$A$31,""))))))))))))))))))))))))))))))</f>
        <v/>
      </c>
      <c r="H278" s="571"/>
      <c r="I278" s="68"/>
      <c r="J278" s="71"/>
      <c r="K278" s="41">
        <f t="shared" si="48"/>
        <v>0</v>
      </c>
      <c r="L278" s="72"/>
      <c r="M278" s="74"/>
      <c r="N278" s="71">
        <f t="shared" si="50"/>
        <v>0</v>
      </c>
      <c r="O278" s="836">
        <f>IF(I278='Категорія витрат'!$G$2,ROUND(N278*0.22,2),IF(I278='Категорія витрат'!$G$4,ROUND(N278*0.22,2),IF(I278='Категорія витрат'!$G$5,ROUND(N278*0.22,2),IF(I278='Категорія витрат'!$G$3,ROUND(N278*0.0841,2),0))))</f>
        <v>0</v>
      </c>
      <c r="P278" s="828">
        <f t="shared" si="51"/>
        <v>0</v>
      </c>
      <c r="Q278" s="75"/>
      <c r="R278" s="75"/>
      <c r="S278" s="75"/>
      <c r="T278" s="75"/>
      <c r="U278" s="75"/>
      <c r="V278" s="75"/>
      <c r="W278" s="75"/>
      <c r="X278" s="76"/>
      <c r="Y278" s="76"/>
      <c r="Z278" s="76"/>
      <c r="AA278" s="76"/>
      <c r="AB278" s="76"/>
      <c r="AC278" s="11">
        <f t="shared" si="52"/>
        <v>0</v>
      </c>
      <c r="AD278" s="11">
        <f t="shared" si="53"/>
        <v>0</v>
      </c>
      <c r="AE278" s="11">
        <f t="shared" si="54"/>
        <v>0</v>
      </c>
      <c r="AF278" s="11">
        <f t="shared" si="55"/>
        <v>0</v>
      </c>
      <c r="AG278" s="11">
        <f t="shared" si="56"/>
        <v>0</v>
      </c>
      <c r="AH278" s="11">
        <f t="shared" si="57"/>
        <v>0</v>
      </c>
      <c r="AI278" s="11">
        <f t="shared" si="58"/>
        <v>0</v>
      </c>
      <c r="AJ278" s="11">
        <f t="shared" si="59"/>
        <v>0</v>
      </c>
      <c r="AK278" s="223"/>
      <c r="AL278" s="223"/>
      <c r="AM278" s="35"/>
    </row>
    <row r="279" spans="1:39">
      <c r="A279" s="20">
        <v>275</v>
      </c>
      <c r="B279" s="20" t="str">
        <f t="shared" si="49"/>
        <v/>
      </c>
      <c r="C279" s="208"/>
      <c r="D279" s="67"/>
      <c r="E279" s="67"/>
      <c r="F279" s="67"/>
      <c r="G279" s="425" t="str">
        <f>IF(H279='Категорія витрат'!$B$2,'Категорія витрат'!$A$2,IF(H279='Категорія витрат'!$B$3,'Категорія витрат'!$A$3,IF(H279='Категорія витрат'!$B$4,'Категорія витрат'!$A$4,IF(H279='Категорія витрат'!$B$5,'Категорія витрат'!$A$5,IF(H279='Категорія витрат'!$B$6,'Категорія витрат'!$A$6,IF(H279='Категорія витрат'!$B$7,'Категорія витрат'!$A$7,IF(H279='Категорія витрат'!$B$8,'Категорія витрат'!$A$8,IF(H279='Категорія витрат'!$B$9,'Категорія витрат'!$A$9,IF(H279='Категорія витрат'!$B$10,'Категорія витрат'!$A$10,IF(H279='Категорія витрат'!$B$11,'Категорія витрат'!$A$11,IF(H279='Категорія витрат'!$B$12,'Категорія витрат'!$A$12,IF(H279='Категорія витрат'!$B$13,'Категорія витрат'!$A$13,IF(H279='Категорія витрат'!$B$14,'Категорія витрат'!$A$14,IF(H279='Категорія витрат'!$B$15,'Категорія витрат'!$A$15,IF(H279='Категорія витрат'!$B$16,'Категорія витрат'!$A$16,IF(H279='Категорія витрат'!$B$17,'Категорія витрат'!$A$17,IF(H279='Категорія витрат'!$B$18,'Категорія витрат'!$A$18,IF(H279='Категорія витрат'!$B$19,'Категорія витрат'!$A$19,IF(H279='Категорія витрат'!$B$20,'Категорія витрат'!$A$20,IF(H279='Категорія витрат'!$B$21,'Категорія витрат'!$A$21,IF(H279='Категорія витрат'!$B$22,'Категорія витрат'!$A$22,IF(H279='Категорія витрат'!$B$23,'Категорія витрат'!$A$23,IF(H279='Категорія витрат'!$B$24,'Категорія витрат'!$A$24,IF(H279='Категорія витрат'!$B$25,'Категорія витрат'!$A$25,IF(H279='Категорія витрат'!$B$26,'Категорія витрат'!$A$26,IF(H279='Категорія витрат'!$B$27,'Категорія витрат'!$A$27,IF(H279='Категорія витрат'!$B$28,'Категорія витрат'!$A$28,IF(H279='Категорія витрат'!$B$29,'Категорія витрат'!$A$29,IF(H279='Категорія витрат'!$B$30,'Категорія витрат'!$A$30,IF(H279='Категорія витрат'!$B$31,'Категорія витрат'!$A$31,""))))))))))))))))))))))))))))))</f>
        <v/>
      </c>
      <c r="H279" s="571"/>
      <c r="I279" s="68"/>
      <c r="J279" s="71"/>
      <c r="K279" s="41">
        <f t="shared" si="48"/>
        <v>0</v>
      </c>
      <c r="L279" s="72"/>
      <c r="M279" s="74"/>
      <c r="N279" s="71">
        <f t="shared" si="50"/>
        <v>0</v>
      </c>
      <c r="O279" s="836">
        <f>IF(I279='Категорія витрат'!$G$2,ROUND(N279*0.22,2),IF(I279='Категорія витрат'!$G$4,ROUND(N279*0.22,2),IF(I279='Категорія витрат'!$G$5,ROUND(N279*0.22,2),IF(I279='Категорія витрат'!$G$3,ROUND(N279*0.0841,2),0))))</f>
        <v>0</v>
      </c>
      <c r="P279" s="828">
        <f t="shared" si="51"/>
        <v>0</v>
      </c>
      <c r="Q279" s="75"/>
      <c r="R279" s="75"/>
      <c r="S279" s="75"/>
      <c r="T279" s="75"/>
      <c r="U279" s="75"/>
      <c r="V279" s="75"/>
      <c r="W279" s="75"/>
      <c r="X279" s="76"/>
      <c r="Y279" s="76"/>
      <c r="Z279" s="76"/>
      <c r="AA279" s="76"/>
      <c r="AB279" s="76"/>
      <c r="AC279" s="11">
        <f t="shared" si="52"/>
        <v>0</v>
      </c>
      <c r="AD279" s="11">
        <f t="shared" si="53"/>
        <v>0</v>
      </c>
      <c r="AE279" s="11">
        <f t="shared" si="54"/>
        <v>0</v>
      </c>
      <c r="AF279" s="11">
        <f t="shared" si="55"/>
        <v>0</v>
      </c>
      <c r="AG279" s="11">
        <f t="shared" si="56"/>
        <v>0</v>
      </c>
      <c r="AH279" s="11">
        <f t="shared" si="57"/>
        <v>0</v>
      </c>
      <c r="AI279" s="11">
        <f t="shared" si="58"/>
        <v>0</v>
      </c>
      <c r="AJ279" s="11">
        <f t="shared" si="59"/>
        <v>0</v>
      </c>
      <c r="AK279" s="223"/>
      <c r="AL279" s="223"/>
      <c r="AM279" s="35"/>
    </row>
    <row r="280" spans="1:39">
      <c r="A280" s="20">
        <v>276</v>
      </c>
      <c r="B280" s="20" t="str">
        <f t="shared" si="49"/>
        <v/>
      </c>
      <c r="C280" s="208"/>
      <c r="D280" s="67"/>
      <c r="E280" s="67"/>
      <c r="F280" s="67"/>
      <c r="G280" s="425" t="str">
        <f>IF(H280='Категорія витрат'!$B$2,'Категорія витрат'!$A$2,IF(H280='Категорія витрат'!$B$3,'Категорія витрат'!$A$3,IF(H280='Категорія витрат'!$B$4,'Категорія витрат'!$A$4,IF(H280='Категорія витрат'!$B$5,'Категорія витрат'!$A$5,IF(H280='Категорія витрат'!$B$6,'Категорія витрат'!$A$6,IF(H280='Категорія витрат'!$B$7,'Категорія витрат'!$A$7,IF(H280='Категорія витрат'!$B$8,'Категорія витрат'!$A$8,IF(H280='Категорія витрат'!$B$9,'Категорія витрат'!$A$9,IF(H280='Категорія витрат'!$B$10,'Категорія витрат'!$A$10,IF(H280='Категорія витрат'!$B$11,'Категорія витрат'!$A$11,IF(H280='Категорія витрат'!$B$12,'Категорія витрат'!$A$12,IF(H280='Категорія витрат'!$B$13,'Категорія витрат'!$A$13,IF(H280='Категорія витрат'!$B$14,'Категорія витрат'!$A$14,IF(H280='Категорія витрат'!$B$15,'Категорія витрат'!$A$15,IF(H280='Категорія витрат'!$B$16,'Категорія витрат'!$A$16,IF(H280='Категорія витрат'!$B$17,'Категорія витрат'!$A$17,IF(H280='Категорія витрат'!$B$18,'Категорія витрат'!$A$18,IF(H280='Категорія витрат'!$B$19,'Категорія витрат'!$A$19,IF(H280='Категорія витрат'!$B$20,'Категорія витрат'!$A$20,IF(H280='Категорія витрат'!$B$21,'Категорія витрат'!$A$21,IF(H280='Категорія витрат'!$B$22,'Категорія витрат'!$A$22,IF(H280='Категорія витрат'!$B$23,'Категорія витрат'!$A$23,IF(H280='Категорія витрат'!$B$24,'Категорія витрат'!$A$24,IF(H280='Категорія витрат'!$B$25,'Категорія витрат'!$A$25,IF(H280='Категорія витрат'!$B$26,'Категорія витрат'!$A$26,IF(H280='Категорія витрат'!$B$27,'Категорія витрат'!$A$27,IF(H280='Категорія витрат'!$B$28,'Категорія витрат'!$A$28,IF(H280='Категорія витрат'!$B$29,'Категорія витрат'!$A$29,IF(H280='Категорія витрат'!$B$30,'Категорія витрат'!$A$30,IF(H280='Категорія витрат'!$B$31,'Категорія витрат'!$A$31,""))))))))))))))))))))))))))))))</f>
        <v/>
      </c>
      <c r="H280" s="571"/>
      <c r="I280" s="68"/>
      <c r="J280" s="71"/>
      <c r="K280" s="41">
        <f t="shared" si="48"/>
        <v>0</v>
      </c>
      <c r="L280" s="72"/>
      <c r="M280" s="74"/>
      <c r="N280" s="71">
        <f t="shared" si="50"/>
        <v>0</v>
      </c>
      <c r="O280" s="836">
        <f>IF(I280='Категорія витрат'!$G$2,ROUND(N280*0.22,2),IF(I280='Категорія витрат'!$G$4,ROUND(N280*0.22,2),IF(I280='Категорія витрат'!$G$5,ROUND(N280*0.22,2),IF(I280='Категорія витрат'!$G$3,ROUND(N280*0.0841,2),0))))</f>
        <v>0</v>
      </c>
      <c r="P280" s="828">
        <f t="shared" si="51"/>
        <v>0</v>
      </c>
      <c r="Q280" s="75"/>
      <c r="R280" s="75"/>
      <c r="S280" s="75"/>
      <c r="T280" s="75"/>
      <c r="U280" s="75"/>
      <c r="V280" s="75"/>
      <c r="W280" s="75"/>
      <c r="X280" s="76"/>
      <c r="Y280" s="76"/>
      <c r="Z280" s="76"/>
      <c r="AA280" s="76"/>
      <c r="AB280" s="76"/>
      <c r="AC280" s="11">
        <f t="shared" si="52"/>
        <v>0</v>
      </c>
      <c r="AD280" s="11">
        <f t="shared" si="53"/>
        <v>0</v>
      </c>
      <c r="AE280" s="11">
        <f t="shared" si="54"/>
        <v>0</v>
      </c>
      <c r="AF280" s="11">
        <f t="shared" si="55"/>
        <v>0</v>
      </c>
      <c r="AG280" s="11">
        <f t="shared" si="56"/>
        <v>0</v>
      </c>
      <c r="AH280" s="11">
        <f t="shared" si="57"/>
        <v>0</v>
      </c>
      <c r="AI280" s="11">
        <f t="shared" si="58"/>
        <v>0</v>
      </c>
      <c r="AJ280" s="11">
        <f t="shared" si="59"/>
        <v>0</v>
      </c>
      <c r="AK280" s="223"/>
      <c r="AL280" s="223"/>
      <c r="AM280" s="35"/>
    </row>
    <row r="281" spans="1:39">
      <c r="A281" s="20">
        <v>277</v>
      </c>
      <c r="B281" s="20" t="str">
        <f t="shared" si="49"/>
        <v/>
      </c>
      <c r="C281" s="208"/>
      <c r="D281" s="67"/>
      <c r="E281" s="67"/>
      <c r="F281" s="67"/>
      <c r="G281" s="425" t="str">
        <f>IF(H281='Категорія витрат'!$B$2,'Категорія витрат'!$A$2,IF(H281='Категорія витрат'!$B$3,'Категорія витрат'!$A$3,IF(H281='Категорія витрат'!$B$4,'Категорія витрат'!$A$4,IF(H281='Категорія витрат'!$B$5,'Категорія витрат'!$A$5,IF(H281='Категорія витрат'!$B$6,'Категорія витрат'!$A$6,IF(H281='Категорія витрат'!$B$7,'Категорія витрат'!$A$7,IF(H281='Категорія витрат'!$B$8,'Категорія витрат'!$A$8,IF(H281='Категорія витрат'!$B$9,'Категорія витрат'!$A$9,IF(H281='Категорія витрат'!$B$10,'Категорія витрат'!$A$10,IF(H281='Категорія витрат'!$B$11,'Категорія витрат'!$A$11,IF(H281='Категорія витрат'!$B$12,'Категорія витрат'!$A$12,IF(H281='Категорія витрат'!$B$13,'Категорія витрат'!$A$13,IF(H281='Категорія витрат'!$B$14,'Категорія витрат'!$A$14,IF(H281='Категорія витрат'!$B$15,'Категорія витрат'!$A$15,IF(H281='Категорія витрат'!$B$16,'Категорія витрат'!$A$16,IF(H281='Категорія витрат'!$B$17,'Категорія витрат'!$A$17,IF(H281='Категорія витрат'!$B$18,'Категорія витрат'!$A$18,IF(H281='Категорія витрат'!$B$19,'Категорія витрат'!$A$19,IF(H281='Категорія витрат'!$B$20,'Категорія витрат'!$A$20,IF(H281='Категорія витрат'!$B$21,'Категорія витрат'!$A$21,IF(H281='Категорія витрат'!$B$22,'Категорія витрат'!$A$22,IF(H281='Категорія витрат'!$B$23,'Категорія витрат'!$A$23,IF(H281='Категорія витрат'!$B$24,'Категорія витрат'!$A$24,IF(H281='Категорія витрат'!$B$25,'Категорія витрат'!$A$25,IF(H281='Категорія витрат'!$B$26,'Категорія витрат'!$A$26,IF(H281='Категорія витрат'!$B$27,'Категорія витрат'!$A$27,IF(H281='Категорія витрат'!$B$28,'Категорія витрат'!$A$28,IF(H281='Категорія витрат'!$B$29,'Категорія витрат'!$A$29,IF(H281='Категорія витрат'!$B$30,'Категорія витрат'!$A$30,IF(H281='Категорія витрат'!$B$31,'Категорія витрат'!$A$31,""))))))))))))))))))))))))))))))</f>
        <v/>
      </c>
      <c r="H281" s="571"/>
      <c r="I281" s="68"/>
      <c r="J281" s="72"/>
      <c r="K281" s="41">
        <f t="shared" si="48"/>
        <v>0</v>
      </c>
      <c r="L281" s="72"/>
      <c r="M281" s="74"/>
      <c r="N281" s="71">
        <f t="shared" si="50"/>
        <v>0</v>
      </c>
      <c r="O281" s="836">
        <f>IF(I281='Категорія витрат'!$G$2,ROUND(N281*0.22,2),IF(I281='Категорія витрат'!$G$4,ROUND(N281*0.22,2),IF(I281='Категорія витрат'!$G$5,ROUND(N281*0.22,2),IF(I281='Категорія витрат'!$G$3,ROUND(N281*0.0841,2),0))))</f>
        <v>0</v>
      </c>
      <c r="P281" s="828">
        <f t="shared" si="51"/>
        <v>0</v>
      </c>
      <c r="Q281" s="75"/>
      <c r="R281" s="75"/>
      <c r="S281" s="75"/>
      <c r="T281" s="75"/>
      <c r="U281" s="75"/>
      <c r="V281" s="75"/>
      <c r="W281" s="75"/>
      <c r="X281" s="76"/>
      <c r="Y281" s="76"/>
      <c r="Z281" s="76"/>
      <c r="AA281" s="76"/>
      <c r="AB281" s="76"/>
      <c r="AC281" s="11">
        <f t="shared" si="52"/>
        <v>0</v>
      </c>
      <c r="AD281" s="11">
        <f t="shared" si="53"/>
        <v>0</v>
      </c>
      <c r="AE281" s="11">
        <f t="shared" si="54"/>
        <v>0</v>
      </c>
      <c r="AF281" s="11">
        <f t="shared" si="55"/>
        <v>0</v>
      </c>
      <c r="AG281" s="11">
        <f t="shared" si="56"/>
        <v>0</v>
      </c>
      <c r="AH281" s="11">
        <f t="shared" si="57"/>
        <v>0</v>
      </c>
      <c r="AI281" s="11">
        <f t="shared" si="58"/>
        <v>0</v>
      </c>
      <c r="AJ281" s="11">
        <f t="shared" si="59"/>
        <v>0</v>
      </c>
      <c r="AK281" s="223"/>
      <c r="AL281" s="223"/>
      <c r="AM281" s="35"/>
    </row>
    <row r="282" spans="1:39">
      <c r="A282" s="20">
        <v>278</v>
      </c>
      <c r="B282" s="20" t="str">
        <f t="shared" si="49"/>
        <v/>
      </c>
      <c r="C282" s="208"/>
      <c r="D282" s="67"/>
      <c r="E282" s="67"/>
      <c r="F282" s="67"/>
      <c r="G282" s="425" t="str">
        <f>IF(H282='Категорія витрат'!$B$2,'Категорія витрат'!$A$2,IF(H282='Категорія витрат'!$B$3,'Категорія витрат'!$A$3,IF(H282='Категорія витрат'!$B$4,'Категорія витрат'!$A$4,IF(H282='Категорія витрат'!$B$5,'Категорія витрат'!$A$5,IF(H282='Категорія витрат'!$B$6,'Категорія витрат'!$A$6,IF(H282='Категорія витрат'!$B$7,'Категорія витрат'!$A$7,IF(H282='Категорія витрат'!$B$8,'Категорія витрат'!$A$8,IF(H282='Категорія витрат'!$B$9,'Категорія витрат'!$A$9,IF(H282='Категорія витрат'!$B$10,'Категорія витрат'!$A$10,IF(H282='Категорія витрат'!$B$11,'Категорія витрат'!$A$11,IF(H282='Категорія витрат'!$B$12,'Категорія витрат'!$A$12,IF(H282='Категорія витрат'!$B$13,'Категорія витрат'!$A$13,IF(H282='Категорія витрат'!$B$14,'Категорія витрат'!$A$14,IF(H282='Категорія витрат'!$B$15,'Категорія витрат'!$A$15,IF(H282='Категорія витрат'!$B$16,'Категорія витрат'!$A$16,IF(H282='Категорія витрат'!$B$17,'Категорія витрат'!$A$17,IF(H282='Категорія витрат'!$B$18,'Категорія витрат'!$A$18,IF(H282='Категорія витрат'!$B$19,'Категорія витрат'!$A$19,IF(H282='Категорія витрат'!$B$20,'Категорія витрат'!$A$20,IF(H282='Категорія витрат'!$B$21,'Категорія витрат'!$A$21,IF(H282='Категорія витрат'!$B$22,'Категорія витрат'!$A$22,IF(H282='Категорія витрат'!$B$23,'Категорія витрат'!$A$23,IF(H282='Категорія витрат'!$B$24,'Категорія витрат'!$A$24,IF(H282='Категорія витрат'!$B$25,'Категорія витрат'!$A$25,IF(H282='Категорія витрат'!$B$26,'Категорія витрат'!$A$26,IF(H282='Категорія витрат'!$B$27,'Категорія витрат'!$A$27,IF(H282='Категорія витрат'!$B$28,'Категорія витрат'!$A$28,IF(H282='Категорія витрат'!$B$29,'Категорія витрат'!$A$29,IF(H282='Категорія витрат'!$B$30,'Категорія витрат'!$A$30,IF(H282='Категорія витрат'!$B$31,'Категорія витрат'!$A$31,""))))))))))))))))))))))))))))))</f>
        <v/>
      </c>
      <c r="H282" s="571"/>
      <c r="I282" s="68"/>
      <c r="J282" s="72"/>
      <c r="K282" s="41">
        <f t="shared" si="48"/>
        <v>0</v>
      </c>
      <c r="L282" s="72"/>
      <c r="M282" s="74"/>
      <c r="N282" s="71">
        <f t="shared" si="50"/>
        <v>0</v>
      </c>
      <c r="O282" s="836">
        <f>IF(I282='Категорія витрат'!$G$2,ROUND(N282*0.22,2),IF(I282='Категорія витрат'!$G$4,ROUND(N282*0.22,2),IF(I282='Категорія витрат'!$G$5,ROUND(N282*0.22,2),IF(I282='Категорія витрат'!$G$3,ROUND(N282*0.0841,2),0))))</f>
        <v>0</v>
      </c>
      <c r="P282" s="828">
        <f t="shared" si="51"/>
        <v>0</v>
      </c>
      <c r="Q282" s="75"/>
      <c r="R282" s="75"/>
      <c r="S282" s="75"/>
      <c r="T282" s="75"/>
      <c r="U282" s="75"/>
      <c r="V282" s="75"/>
      <c r="W282" s="75"/>
      <c r="X282" s="76"/>
      <c r="Y282" s="76"/>
      <c r="Z282" s="76"/>
      <c r="AA282" s="76"/>
      <c r="AB282" s="76"/>
      <c r="AC282" s="11">
        <f t="shared" si="52"/>
        <v>0</v>
      </c>
      <c r="AD282" s="11">
        <f t="shared" si="53"/>
        <v>0</v>
      </c>
      <c r="AE282" s="11">
        <f t="shared" si="54"/>
        <v>0</v>
      </c>
      <c r="AF282" s="11">
        <f t="shared" si="55"/>
        <v>0</v>
      </c>
      <c r="AG282" s="11">
        <f t="shared" si="56"/>
        <v>0</v>
      </c>
      <c r="AH282" s="11">
        <f t="shared" si="57"/>
        <v>0</v>
      </c>
      <c r="AI282" s="11">
        <f t="shared" si="58"/>
        <v>0</v>
      </c>
      <c r="AJ282" s="11">
        <f t="shared" si="59"/>
        <v>0</v>
      </c>
      <c r="AK282" s="223"/>
      <c r="AL282" s="223"/>
      <c r="AM282" s="35"/>
    </row>
    <row r="283" spans="1:39">
      <c r="A283" s="20">
        <v>279</v>
      </c>
      <c r="B283" s="20" t="str">
        <f t="shared" si="49"/>
        <v/>
      </c>
      <c r="C283" s="208"/>
      <c r="D283" s="67"/>
      <c r="E283" s="67"/>
      <c r="F283" s="67"/>
      <c r="G283" s="425" t="str">
        <f>IF(H283='Категорія витрат'!$B$2,'Категорія витрат'!$A$2,IF(H283='Категорія витрат'!$B$3,'Категорія витрат'!$A$3,IF(H283='Категорія витрат'!$B$4,'Категорія витрат'!$A$4,IF(H283='Категорія витрат'!$B$5,'Категорія витрат'!$A$5,IF(H283='Категорія витрат'!$B$6,'Категорія витрат'!$A$6,IF(H283='Категорія витрат'!$B$7,'Категорія витрат'!$A$7,IF(H283='Категорія витрат'!$B$8,'Категорія витрат'!$A$8,IF(H283='Категорія витрат'!$B$9,'Категорія витрат'!$A$9,IF(H283='Категорія витрат'!$B$10,'Категорія витрат'!$A$10,IF(H283='Категорія витрат'!$B$11,'Категорія витрат'!$A$11,IF(H283='Категорія витрат'!$B$12,'Категорія витрат'!$A$12,IF(H283='Категорія витрат'!$B$13,'Категорія витрат'!$A$13,IF(H283='Категорія витрат'!$B$14,'Категорія витрат'!$A$14,IF(H283='Категорія витрат'!$B$15,'Категорія витрат'!$A$15,IF(H283='Категорія витрат'!$B$16,'Категорія витрат'!$A$16,IF(H283='Категорія витрат'!$B$17,'Категорія витрат'!$A$17,IF(H283='Категорія витрат'!$B$18,'Категорія витрат'!$A$18,IF(H283='Категорія витрат'!$B$19,'Категорія витрат'!$A$19,IF(H283='Категорія витрат'!$B$20,'Категорія витрат'!$A$20,IF(H283='Категорія витрат'!$B$21,'Категорія витрат'!$A$21,IF(H283='Категорія витрат'!$B$22,'Категорія витрат'!$A$22,IF(H283='Категорія витрат'!$B$23,'Категорія витрат'!$A$23,IF(H283='Категорія витрат'!$B$24,'Категорія витрат'!$A$24,IF(H283='Категорія витрат'!$B$25,'Категорія витрат'!$A$25,IF(H283='Категорія витрат'!$B$26,'Категорія витрат'!$A$26,IF(H283='Категорія витрат'!$B$27,'Категорія витрат'!$A$27,IF(H283='Категорія витрат'!$B$28,'Категорія витрат'!$A$28,IF(H283='Категорія витрат'!$B$29,'Категорія витрат'!$A$29,IF(H283='Категорія витрат'!$B$30,'Категорія витрат'!$A$30,IF(H283='Категорія витрат'!$B$31,'Категорія витрат'!$A$31,""))))))))))))))))))))))))))))))</f>
        <v/>
      </c>
      <c r="H283" s="571"/>
      <c r="I283" s="68"/>
      <c r="J283" s="72"/>
      <c r="K283" s="41">
        <f t="shared" si="48"/>
        <v>0</v>
      </c>
      <c r="L283" s="72"/>
      <c r="M283" s="74"/>
      <c r="N283" s="71">
        <f t="shared" si="50"/>
        <v>0</v>
      </c>
      <c r="O283" s="836">
        <f>IF(I283='Категорія витрат'!$G$2,ROUND(N283*0.22,2),IF(I283='Категорія витрат'!$G$4,ROUND(N283*0.22,2),IF(I283='Категорія витрат'!$G$5,ROUND(N283*0.22,2),IF(I283='Категорія витрат'!$G$3,ROUND(N283*0.0841,2),0))))</f>
        <v>0</v>
      </c>
      <c r="P283" s="828">
        <f t="shared" si="51"/>
        <v>0</v>
      </c>
      <c r="Q283" s="75"/>
      <c r="R283" s="75"/>
      <c r="S283" s="75"/>
      <c r="T283" s="75"/>
      <c r="U283" s="75"/>
      <c r="V283" s="75"/>
      <c r="W283" s="75"/>
      <c r="X283" s="76"/>
      <c r="Y283" s="76"/>
      <c r="Z283" s="76"/>
      <c r="AA283" s="76"/>
      <c r="AB283" s="76"/>
      <c r="AC283" s="11">
        <f t="shared" si="52"/>
        <v>0</v>
      </c>
      <c r="AD283" s="11">
        <f t="shared" si="53"/>
        <v>0</v>
      </c>
      <c r="AE283" s="11">
        <f t="shared" si="54"/>
        <v>0</v>
      </c>
      <c r="AF283" s="11">
        <f t="shared" si="55"/>
        <v>0</v>
      </c>
      <c r="AG283" s="11">
        <f t="shared" si="56"/>
        <v>0</v>
      </c>
      <c r="AH283" s="11">
        <f t="shared" si="57"/>
        <v>0</v>
      </c>
      <c r="AI283" s="11">
        <f t="shared" si="58"/>
        <v>0</v>
      </c>
      <c r="AJ283" s="11">
        <f t="shared" si="59"/>
        <v>0</v>
      </c>
      <c r="AK283" s="223"/>
      <c r="AL283" s="223"/>
      <c r="AM283" s="35"/>
    </row>
    <row r="284" spans="1:39">
      <c r="A284" s="20">
        <v>280</v>
      </c>
      <c r="B284" s="20" t="str">
        <f t="shared" si="49"/>
        <v/>
      </c>
      <c r="C284" s="208"/>
      <c r="D284" s="67"/>
      <c r="E284" s="67"/>
      <c r="F284" s="67"/>
      <c r="G284" s="425" t="str">
        <f>IF(H284='Категорія витрат'!$B$2,'Категорія витрат'!$A$2,IF(H284='Категорія витрат'!$B$3,'Категорія витрат'!$A$3,IF(H284='Категорія витрат'!$B$4,'Категорія витрат'!$A$4,IF(H284='Категорія витрат'!$B$5,'Категорія витрат'!$A$5,IF(H284='Категорія витрат'!$B$6,'Категорія витрат'!$A$6,IF(H284='Категорія витрат'!$B$7,'Категорія витрат'!$A$7,IF(H284='Категорія витрат'!$B$8,'Категорія витрат'!$A$8,IF(H284='Категорія витрат'!$B$9,'Категорія витрат'!$A$9,IF(H284='Категорія витрат'!$B$10,'Категорія витрат'!$A$10,IF(H284='Категорія витрат'!$B$11,'Категорія витрат'!$A$11,IF(H284='Категорія витрат'!$B$12,'Категорія витрат'!$A$12,IF(H284='Категорія витрат'!$B$13,'Категорія витрат'!$A$13,IF(H284='Категорія витрат'!$B$14,'Категорія витрат'!$A$14,IF(H284='Категорія витрат'!$B$15,'Категорія витрат'!$A$15,IF(H284='Категорія витрат'!$B$16,'Категорія витрат'!$A$16,IF(H284='Категорія витрат'!$B$17,'Категорія витрат'!$A$17,IF(H284='Категорія витрат'!$B$18,'Категорія витрат'!$A$18,IF(H284='Категорія витрат'!$B$19,'Категорія витрат'!$A$19,IF(H284='Категорія витрат'!$B$20,'Категорія витрат'!$A$20,IF(H284='Категорія витрат'!$B$21,'Категорія витрат'!$A$21,IF(H284='Категорія витрат'!$B$22,'Категорія витрат'!$A$22,IF(H284='Категорія витрат'!$B$23,'Категорія витрат'!$A$23,IF(H284='Категорія витрат'!$B$24,'Категорія витрат'!$A$24,IF(H284='Категорія витрат'!$B$25,'Категорія витрат'!$A$25,IF(H284='Категорія витрат'!$B$26,'Категорія витрат'!$A$26,IF(H284='Категорія витрат'!$B$27,'Категорія витрат'!$A$27,IF(H284='Категорія витрат'!$B$28,'Категорія витрат'!$A$28,IF(H284='Категорія витрат'!$B$29,'Категорія витрат'!$A$29,IF(H284='Категорія витрат'!$B$30,'Категорія витрат'!$A$30,IF(H284='Категорія витрат'!$B$31,'Категорія витрат'!$A$31,""))))))))))))))))))))))))))))))</f>
        <v/>
      </c>
      <c r="H284" s="571"/>
      <c r="I284" s="68"/>
      <c r="J284" s="71"/>
      <c r="K284" s="41">
        <f t="shared" si="48"/>
        <v>0</v>
      </c>
      <c r="L284" s="72"/>
      <c r="M284" s="74"/>
      <c r="N284" s="71">
        <f t="shared" si="50"/>
        <v>0</v>
      </c>
      <c r="O284" s="836">
        <f>IF(I284='Категорія витрат'!$G$2,ROUND(N284*0.22,2),IF(I284='Категорія витрат'!$G$4,ROUND(N284*0.22,2),IF(I284='Категорія витрат'!$G$5,ROUND(N284*0.22,2),IF(I284='Категорія витрат'!$G$3,ROUND(N284*0.0841,2),0))))</f>
        <v>0</v>
      </c>
      <c r="P284" s="828">
        <f t="shared" si="51"/>
        <v>0</v>
      </c>
      <c r="Q284" s="75"/>
      <c r="R284" s="75"/>
      <c r="S284" s="75"/>
      <c r="T284" s="75"/>
      <c r="U284" s="75"/>
      <c r="V284" s="75"/>
      <c r="W284" s="75"/>
      <c r="X284" s="76"/>
      <c r="Y284" s="76"/>
      <c r="Z284" s="76"/>
      <c r="AA284" s="76"/>
      <c r="AB284" s="76"/>
      <c r="AC284" s="11">
        <f t="shared" si="52"/>
        <v>0</v>
      </c>
      <c r="AD284" s="11">
        <f t="shared" si="53"/>
        <v>0</v>
      </c>
      <c r="AE284" s="11">
        <f t="shared" si="54"/>
        <v>0</v>
      </c>
      <c r="AF284" s="11">
        <f t="shared" si="55"/>
        <v>0</v>
      </c>
      <c r="AG284" s="11">
        <f t="shared" si="56"/>
        <v>0</v>
      </c>
      <c r="AH284" s="11">
        <f t="shared" si="57"/>
        <v>0</v>
      </c>
      <c r="AI284" s="11">
        <f t="shared" si="58"/>
        <v>0</v>
      </c>
      <c r="AJ284" s="11">
        <f t="shared" si="59"/>
        <v>0</v>
      </c>
      <c r="AK284" s="223"/>
      <c r="AL284" s="223"/>
      <c r="AM284" s="35"/>
    </row>
    <row r="285" spans="1:39">
      <c r="A285" s="20">
        <v>281</v>
      </c>
      <c r="B285" s="20" t="str">
        <f t="shared" si="49"/>
        <v/>
      </c>
      <c r="C285" s="208"/>
      <c r="D285" s="67"/>
      <c r="E285" s="67"/>
      <c r="F285" s="67"/>
      <c r="G285" s="425" t="str">
        <f>IF(H285='Категорія витрат'!$B$2,'Категорія витрат'!$A$2,IF(H285='Категорія витрат'!$B$3,'Категорія витрат'!$A$3,IF(H285='Категорія витрат'!$B$4,'Категорія витрат'!$A$4,IF(H285='Категорія витрат'!$B$5,'Категорія витрат'!$A$5,IF(H285='Категорія витрат'!$B$6,'Категорія витрат'!$A$6,IF(H285='Категорія витрат'!$B$7,'Категорія витрат'!$A$7,IF(H285='Категорія витрат'!$B$8,'Категорія витрат'!$A$8,IF(H285='Категорія витрат'!$B$9,'Категорія витрат'!$A$9,IF(H285='Категорія витрат'!$B$10,'Категорія витрат'!$A$10,IF(H285='Категорія витрат'!$B$11,'Категорія витрат'!$A$11,IF(H285='Категорія витрат'!$B$12,'Категорія витрат'!$A$12,IF(H285='Категорія витрат'!$B$13,'Категорія витрат'!$A$13,IF(H285='Категорія витрат'!$B$14,'Категорія витрат'!$A$14,IF(H285='Категорія витрат'!$B$15,'Категорія витрат'!$A$15,IF(H285='Категорія витрат'!$B$16,'Категорія витрат'!$A$16,IF(H285='Категорія витрат'!$B$17,'Категорія витрат'!$A$17,IF(H285='Категорія витрат'!$B$18,'Категорія витрат'!$A$18,IF(H285='Категорія витрат'!$B$19,'Категорія витрат'!$A$19,IF(H285='Категорія витрат'!$B$20,'Категорія витрат'!$A$20,IF(H285='Категорія витрат'!$B$21,'Категорія витрат'!$A$21,IF(H285='Категорія витрат'!$B$22,'Категорія витрат'!$A$22,IF(H285='Категорія витрат'!$B$23,'Категорія витрат'!$A$23,IF(H285='Категорія витрат'!$B$24,'Категорія витрат'!$A$24,IF(H285='Категорія витрат'!$B$25,'Категорія витрат'!$A$25,IF(H285='Категорія витрат'!$B$26,'Категорія витрат'!$A$26,IF(H285='Категорія витрат'!$B$27,'Категорія витрат'!$A$27,IF(H285='Категорія витрат'!$B$28,'Категорія витрат'!$A$28,IF(H285='Категорія витрат'!$B$29,'Категорія витрат'!$A$29,IF(H285='Категорія витрат'!$B$30,'Категорія витрат'!$A$30,IF(H285='Категорія витрат'!$B$31,'Категорія витрат'!$A$31,""))))))))))))))))))))))))))))))</f>
        <v/>
      </c>
      <c r="H285" s="571"/>
      <c r="I285" s="68"/>
      <c r="J285" s="72"/>
      <c r="K285" s="41">
        <f t="shared" si="48"/>
        <v>0</v>
      </c>
      <c r="L285" s="72"/>
      <c r="M285" s="74"/>
      <c r="N285" s="71">
        <f t="shared" si="50"/>
        <v>0</v>
      </c>
      <c r="O285" s="836">
        <f>IF(I285='Категорія витрат'!$G$2,ROUND(N285*0.22,2),IF(I285='Категорія витрат'!$G$4,ROUND(N285*0.22,2),IF(I285='Категорія витрат'!$G$5,ROUND(N285*0.22,2),IF(I285='Категорія витрат'!$G$3,ROUND(N285*0.0841,2),0))))</f>
        <v>0</v>
      </c>
      <c r="P285" s="828">
        <f t="shared" si="51"/>
        <v>0</v>
      </c>
      <c r="Q285" s="75"/>
      <c r="R285" s="75"/>
      <c r="S285" s="75"/>
      <c r="T285" s="75"/>
      <c r="U285" s="75"/>
      <c r="V285" s="75"/>
      <c r="W285" s="75"/>
      <c r="X285" s="76"/>
      <c r="Y285" s="76"/>
      <c r="Z285" s="76"/>
      <c r="AA285" s="76"/>
      <c r="AB285" s="76"/>
      <c r="AC285" s="11">
        <f t="shared" si="52"/>
        <v>0</v>
      </c>
      <c r="AD285" s="11">
        <f t="shared" si="53"/>
        <v>0</v>
      </c>
      <c r="AE285" s="11">
        <f t="shared" si="54"/>
        <v>0</v>
      </c>
      <c r="AF285" s="11">
        <f t="shared" si="55"/>
        <v>0</v>
      </c>
      <c r="AG285" s="11">
        <f t="shared" si="56"/>
        <v>0</v>
      </c>
      <c r="AH285" s="11">
        <f t="shared" si="57"/>
        <v>0</v>
      </c>
      <c r="AI285" s="11">
        <f t="shared" si="58"/>
        <v>0</v>
      </c>
      <c r="AJ285" s="11">
        <f t="shared" si="59"/>
        <v>0</v>
      </c>
      <c r="AK285" s="223"/>
      <c r="AL285" s="223"/>
      <c r="AM285" s="35"/>
    </row>
    <row r="286" spans="1:39">
      <c r="A286" s="20">
        <v>282</v>
      </c>
      <c r="B286" s="20" t="str">
        <f t="shared" si="49"/>
        <v/>
      </c>
      <c r="C286" s="208"/>
      <c r="D286" s="67"/>
      <c r="E286" s="67"/>
      <c r="F286" s="67"/>
      <c r="G286" s="425" t="str">
        <f>IF(H286='Категорія витрат'!$B$2,'Категорія витрат'!$A$2,IF(H286='Категорія витрат'!$B$3,'Категорія витрат'!$A$3,IF(H286='Категорія витрат'!$B$4,'Категорія витрат'!$A$4,IF(H286='Категорія витрат'!$B$5,'Категорія витрат'!$A$5,IF(H286='Категорія витрат'!$B$6,'Категорія витрат'!$A$6,IF(H286='Категорія витрат'!$B$7,'Категорія витрат'!$A$7,IF(H286='Категорія витрат'!$B$8,'Категорія витрат'!$A$8,IF(H286='Категорія витрат'!$B$9,'Категорія витрат'!$A$9,IF(H286='Категорія витрат'!$B$10,'Категорія витрат'!$A$10,IF(H286='Категорія витрат'!$B$11,'Категорія витрат'!$A$11,IF(H286='Категорія витрат'!$B$12,'Категорія витрат'!$A$12,IF(H286='Категорія витрат'!$B$13,'Категорія витрат'!$A$13,IF(H286='Категорія витрат'!$B$14,'Категорія витрат'!$A$14,IF(H286='Категорія витрат'!$B$15,'Категорія витрат'!$A$15,IF(H286='Категорія витрат'!$B$16,'Категорія витрат'!$A$16,IF(H286='Категорія витрат'!$B$17,'Категорія витрат'!$A$17,IF(H286='Категорія витрат'!$B$18,'Категорія витрат'!$A$18,IF(H286='Категорія витрат'!$B$19,'Категорія витрат'!$A$19,IF(H286='Категорія витрат'!$B$20,'Категорія витрат'!$A$20,IF(H286='Категорія витрат'!$B$21,'Категорія витрат'!$A$21,IF(H286='Категорія витрат'!$B$22,'Категорія витрат'!$A$22,IF(H286='Категорія витрат'!$B$23,'Категорія витрат'!$A$23,IF(H286='Категорія витрат'!$B$24,'Категорія витрат'!$A$24,IF(H286='Категорія витрат'!$B$25,'Категорія витрат'!$A$25,IF(H286='Категорія витрат'!$B$26,'Категорія витрат'!$A$26,IF(H286='Категорія витрат'!$B$27,'Категорія витрат'!$A$27,IF(H286='Категорія витрат'!$B$28,'Категорія витрат'!$A$28,IF(H286='Категорія витрат'!$B$29,'Категорія витрат'!$A$29,IF(H286='Категорія витрат'!$B$30,'Категорія витрат'!$A$30,IF(H286='Категорія витрат'!$B$31,'Категорія витрат'!$A$31,""))))))))))))))))))))))))))))))</f>
        <v/>
      </c>
      <c r="H286" s="571"/>
      <c r="I286" s="68"/>
      <c r="J286" s="72"/>
      <c r="K286" s="41">
        <f t="shared" si="48"/>
        <v>0</v>
      </c>
      <c r="L286" s="72"/>
      <c r="M286" s="74"/>
      <c r="N286" s="71">
        <f t="shared" si="50"/>
        <v>0</v>
      </c>
      <c r="O286" s="836">
        <f>IF(I286='Категорія витрат'!$G$2,ROUND(N286*0.22,2),IF(I286='Категорія витрат'!$G$4,ROUND(N286*0.22,2),IF(I286='Категорія витрат'!$G$5,ROUND(N286*0.22,2),IF(I286='Категорія витрат'!$G$3,ROUND(N286*0.0841,2),0))))</f>
        <v>0</v>
      </c>
      <c r="P286" s="828">
        <f t="shared" si="51"/>
        <v>0</v>
      </c>
      <c r="Q286" s="75"/>
      <c r="R286" s="75"/>
      <c r="S286" s="75"/>
      <c r="T286" s="75"/>
      <c r="U286" s="75"/>
      <c r="V286" s="75"/>
      <c r="W286" s="75"/>
      <c r="X286" s="76"/>
      <c r="Y286" s="76"/>
      <c r="Z286" s="76"/>
      <c r="AA286" s="76"/>
      <c r="AB286" s="76"/>
      <c r="AC286" s="11">
        <f t="shared" si="52"/>
        <v>0</v>
      </c>
      <c r="AD286" s="11">
        <f t="shared" si="53"/>
        <v>0</v>
      </c>
      <c r="AE286" s="11">
        <f t="shared" si="54"/>
        <v>0</v>
      </c>
      <c r="AF286" s="11">
        <f t="shared" si="55"/>
        <v>0</v>
      </c>
      <c r="AG286" s="11">
        <f t="shared" si="56"/>
        <v>0</v>
      </c>
      <c r="AH286" s="11">
        <f t="shared" si="57"/>
        <v>0</v>
      </c>
      <c r="AI286" s="11">
        <f t="shared" si="58"/>
        <v>0</v>
      </c>
      <c r="AJ286" s="11">
        <f t="shared" si="59"/>
        <v>0</v>
      </c>
      <c r="AK286" s="223"/>
      <c r="AL286" s="223"/>
      <c r="AM286" s="35"/>
    </row>
    <row r="287" spans="1:39">
      <c r="A287" s="20">
        <v>283</v>
      </c>
      <c r="B287" s="20" t="str">
        <f t="shared" si="49"/>
        <v/>
      </c>
      <c r="C287" s="208"/>
      <c r="D287" s="67"/>
      <c r="E287" s="67"/>
      <c r="F287" s="67"/>
      <c r="G287" s="425" t="str">
        <f>IF(H287='Категорія витрат'!$B$2,'Категорія витрат'!$A$2,IF(H287='Категорія витрат'!$B$3,'Категорія витрат'!$A$3,IF(H287='Категорія витрат'!$B$4,'Категорія витрат'!$A$4,IF(H287='Категорія витрат'!$B$5,'Категорія витрат'!$A$5,IF(H287='Категорія витрат'!$B$6,'Категорія витрат'!$A$6,IF(H287='Категорія витрат'!$B$7,'Категорія витрат'!$A$7,IF(H287='Категорія витрат'!$B$8,'Категорія витрат'!$A$8,IF(H287='Категорія витрат'!$B$9,'Категорія витрат'!$A$9,IF(H287='Категорія витрат'!$B$10,'Категорія витрат'!$A$10,IF(H287='Категорія витрат'!$B$11,'Категорія витрат'!$A$11,IF(H287='Категорія витрат'!$B$12,'Категорія витрат'!$A$12,IF(H287='Категорія витрат'!$B$13,'Категорія витрат'!$A$13,IF(H287='Категорія витрат'!$B$14,'Категорія витрат'!$A$14,IF(H287='Категорія витрат'!$B$15,'Категорія витрат'!$A$15,IF(H287='Категорія витрат'!$B$16,'Категорія витрат'!$A$16,IF(H287='Категорія витрат'!$B$17,'Категорія витрат'!$A$17,IF(H287='Категорія витрат'!$B$18,'Категорія витрат'!$A$18,IF(H287='Категорія витрат'!$B$19,'Категорія витрат'!$A$19,IF(H287='Категорія витрат'!$B$20,'Категорія витрат'!$A$20,IF(H287='Категорія витрат'!$B$21,'Категорія витрат'!$A$21,IF(H287='Категорія витрат'!$B$22,'Категорія витрат'!$A$22,IF(H287='Категорія витрат'!$B$23,'Категорія витрат'!$A$23,IF(H287='Категорія витрат'!$B$24,'Категорія витрат'!$A$24,IF(H287='Категорія витрат'!$B$25,'Категорія витрат'!$A$25,IF(H287='Категорія витрат'!$B$26,'Категорія витрат'!$A$26,IF(H287='Категорія витрат'!$B$27,'Категорія витрат'!$A$27,IF(H287='Категорія витрат'!$B$28,'Категорія витрат'!$A$28,IF(H287='Категорія витрат'!$B$29,'Категорія витрат'!$A$29,IF(H287='Категорія витрат'!$B$30,'Категорія витрат'!$A$30,IF(H287='Категорія витрат'!$B$31,'Категорія витрат'!$A$31,""))))))))))))))))))))))))))))))</f>
        <v/>
      </c>
      <c r="H287" s="571"/>
      <c r="I287" s="68"/>
      <c r="J287" s="72"/>
      <c r="K287" s="41">
        <f t="shared" si="48"/>
        <v>0</v>
      </c>
      <c r="L287" s="72"/>
      <c r="M287" s="74"/>
      <c r="N287" s="71">
        <f t="shared" si="50"/>
        <v>0</v>
      </c>
      <c r="O287" s="836">
        <f>IF(I287='Категорія витрат'!$G$2,ROUND(N287*0.22,2),IF(I287='Категорія витрат'!$G$4,ROUND(N287*0.22,2),IF(I287='Категорія витрат'!$G$5,ROUND(N287*0.22,2),IF(I287='Категорія витрат'!$G$3,ROUND(N287*0.0841,2),0))))</f>
        <v>0</v>
      </c>
      <c r="P287" s="828">
        <f t="shared" si="51"/>
        <v>0</v>
      </c>
      <c r="Q287" s="75"/>
      <c r="R287" s="75"/>
      <c r="S287" s="75"/>
      <c r="T287" s="75"/>
      <c r="U287" s="75"/>
      <c r="V287" s="75"/>
      <c r="W287" s="75"/>
      <c r="X287" s="76"/>
      <c r="Y287" s="76"/>
      <c r="Z287" s="76"/>
      <c r="AA287" s="76"/>
      <c r="AB287" s="76"/>
      <c r="AC287" s="11">
        <f t="shared" si="52"/>
        <v>0</v>
      </c>
      <c r="AD287" s="11">
        <f t="shared" si="53"/>
        <v>0</v>
      </c>
      <c r="AE287" s="11">
        <f t="shared" si="54"/>
        <v>0</v>
      </c>
      <c r="AF287" s="11">
        <f t="shared" si="55"/>
        <v>0</v>
      </c>
      <c r="AG287" s="11">
        <f t="shared" si="56"/>
        <v>0</v>
      </c>
      <c r="AH287" s="11">
        <f t="shared" si="57"/>
        <v>0</v>
      </c>
      <c r="AI287" s="11">
        <f t="shared" si="58"/>
        <v>0</v>
      </c>
      <c r="AJ287" s="11">
        <f t="shared" si="59"/>
        <v>0</v>
      </c>
      <c r="AK287" s="223"/>
      <c r="AL287" s="223"/>
      <c r="AM287" s="35"/>
    </row>
    <row r="288" spans="1:39">
      <c r="A288" s="20">
        <v>284</v>
      </c>
      <c r="B288" s="20" t="str">
        <f t="shared" si="49"/>
        <v/>
      </c>
      <c r="C288" s="208"/>
      <c r="D288" s="67"/>
      <c r="E288" s="67"/>
      <c r="F288" s="67"/>
      <c r="G288" s="425" t="str">
        <f>IF(H288='Категорія витрат'!$B$2,'Категорія витрат'!$A$2,IF(H288='Категорія витрат'!$B$3,'Категорія витрат'!$A$3,IF(H288='Категорія витрат'!$B$4,'Категорія витрат'!$A$4,IF(H288='Категорія витрат'!$B$5,'Категорія витрат'!$A$5,IF(H288='Категорія витрат'!$B$6,'Категорія витрат'!$A$6,IF(H288='Категорія витрат'!$B$7,'Категорія витрат'!$A$7,IF(H288='Категорія витрат'!$B$8,'Категорія витрат'!$A$8,IF(H288='Категорія витрат'!$B$9,'Категорія витрат'!$A$9,IF(H288='Категорія витрат'!$B$10,'Категорія витрат'!$A$10,IF(H288='Категорія витрат'!$B$11,'Категорія витрат'!$A$11,IF(H288='Категорія витрат'!$B$12,'Категорія витрат'!$A$12,IF(H288='Категорія витрат'!$B$13,'Категорія витрат'!$A$13,IF(H288='Категорія витрат'!$B$14,'Категорія витрат'!$A$14,IF(H288='Категорія витрат'!$B$15,'Категорія витрат'!$A$15,IF(H288='Категорія витрат'!$B$16,'Категорія витрат'!$A$16,IF(H288='Категорія витрат'!$B$17,'Категорія витрат'!$A$17,IF(H288='Категорія витрат'!$B$18,'Категорія витрат'!$A$18,IF(H288='Категорія витрат'!$B$19,'Категорія витрат'!$A$19,IF(H288='Категорія витрат'!$B$20,'Категорія витрат'!$A$20,IF(H288='Категорія витрат'!$B$21,'Категорія витрат'!$A$21,IF(H288='Категорія витрат'!$B$22,'Категорія витрат'!$A$22,IF(H288='Категорія витрат'!$B$23,'Категорія витрат'!$A$23,IF(H288='Категорія витрат'!$B$24,'Категорія витрат'!$A$24,IF(H288='Категорія витрат'!$B$25,'Категорія витрат'!$A$25,IF(H288='Категорія витрат'!$B$26,'Категорія витрат'!$A$26,IF(H288='Категорія витрат'!$B$27,'Категорія витрат'!$A$27,IF(H288='Категорія витрат'!$B$28,'Категорія витрат'!$A$28,IF(H288='Категорія витрат'!$B$29,'Категорія витрат'!$A$29,IF(H288='Категорія витрат'!$B$30,'Категорія витрат'!$A$30,IF(H288='Категорія витрат'!$B$31,'Категорія витрат'!$A$31,""))))))))))))))))))))))))))))))</f>
        <v/>
      </c>
      <c r="H288" s="571"/>
      <c r="I288" s="68"/>
      <c r="J288" s="71"/>
      <c r="K288" s="41">
        <f t="shared" si="48"/>
        <v>0</v>
      </c>
      <c r="L288" s="72"/>
      <c r="M288" s="74"/>
      <c r="N288" s="71">
        <f t="shared" si="50"/>
        <v>0</v>
      </c>
      <c r="O288" s="836">
        <f>IF(I288='Категорія витрат'!$G$2,ROUND(N288*0.22,2),IF(I288='Категорія витрат'!$G$4,ROUND(N288*0.22,2),IF(I288='Категорія витрат'!$G$5,ROUND(N288*0.22,2),IF(I288='Категорія витрат'!$G$3,ROUND(N288*0.0841,2),0))))</f>
        <v>0</v>
      </c>
      <c r="P288" s="828">
        <f t="shared" si="51"/>
        <v>0</v>
      </c>
      <c r="Q288" s="75"/>
      <c r="R288" s="75"/>
      <c r="S288" s="75"/>
      <c r="T288" s="75"/>
      <c r="U288" s="75"/>
      <c r="V288" s="75"/>
      <c r="W288" s="75"/>
      <c r="X288" s="76"/>
      <c r="Y288" s="76"/>
      <c r="Z288" s="76"/>
      <c r="AA288" s="76"/>
      <c r="AB288" s="76"/>
      <c r="AC288" s="11">
        <f t="shared" si="52"/>
        <v>0</v>
      </c>
      <c r="AD288" s="11">
        <f t="shared" si="53"/>
        <v>0</v>
      </c>
      <c r="AE288" s="11">
        <f t="shared" si="54"/>
        <v>0</v>
      </c>
      <c r="AF288" s="11">
        <f t="shared" si="55"/>
        <v>0</v>
      </c>
      <c r="AG288" s="11">
        <f t="shared" si="56"/>
        <v>0</v>
      </c>
      <c r="AH288" s="11">
        <f t="shared" si="57"/>
        <v>0</v>
      </c>
      <c r="AI288" s="11">
        <f t="shared" si="58"/>
        <v>0</v>
      </c>
      <c r="AJ288" s="11">
        <f t="shared" si="59"/>
        <v>0</v>
      </c>
      <c r="AK288" s="223"/>
      <c r="AL288" s="223"/>
      <c r="AM288" s="35"/>
    </row>
    <row r="289" spans="1:39">
      <c r="A289" s="20">
        <v>285</v>
      </c>
      <c r="B289" s="20" t="str">
        <f t="shared" si="49"/>
        <v/>
      </c>
      <c r="C289" s="208"/>
      <c r="D289" s="67"/>
      <c r="E289" s="67"/>
      <c r="F289" s="67"/>
      <c r="G289" s="425" t="str">
        <f>IF(H289='Категорія витрат'!$B$2,'Категорія витрат'!$A$2,IF(H289='Категорія витрат'!$B$3,'Категорія витрат'!$A$3,IF(H289='Категорія витрат'!$B$4,'Категорія витрат'!$A$4,IF(H289='Категорія витрат'!$B$5,'Категорія витрат'!$A$5,IF(H289='Категорія витрат'!$B$6,'Категорія витрат'!$A$6,IF(H289='Категорія витрат'!$B$7,'Категорія витрат'!$A$7,IF(H289='Категорія витрат'!$B$8,'Категорія витрат'!$A$8,IF(H289='Категорія витрат'!$B$9,'Категорія витрат'!$A$9,IF(H289='Категорія витрат'!$B$10,'Категорія витрат'!$A$10,IF(H289='Категорія витрат'!$B$11,'Категорія витрат'!$A$11,IF(H289='Категорія витрат'!$B$12,'Категорія витрат'!$A$12,IF(H289='Категорія витрат'!$B$13,'Категорія витрат'!$A$13,IF(H289='Категорія витрат'!$B$14,'Категорія витрат'!$A$14,IF(H289='Категорія витрат'!$B$15,'Категорія витрат'!$A$15,IF(H289='Категорія витрат'!$B$16,'Категорія витрат'!$A$16,IF(H289='Категорія витрат'!$B$17,'Категорія витрат'!$A$17,IF(H289='Категорія витрат'!$B$18,'Категорія витрат'!$A$18,IF(H289='Категорія витрат'!$B$19,'Категорія витрат'!$A$19,IF(H289='Категорія витрат'!$B$20,'Категорія витрат'!$A$20,IF(H289='Категорія витрат'!$B$21,'Категорія витрат'!$A$21,IF(H289='Категорія витрат'!$B$22,'Категорія витрат'!$A$22,IF(H289='Категорія витрат'!$B$23,'Категорія витрат'!$A$23,IF(H289='Категорія витрат'!$B$24,'Категорія витрат'!$A$24,IF(H289='Категорія витрат'!$B$25,'Категорія витрат'!$A$25,IF(H289='Категорія витрат'!$B$26,'Категорія витрат'!$A$26,IF(H289='Категорія витрат'!$B$27,'Категорія витрат'!$A$27,IF(H289='Категорія витрат'!$B$28,'Категорія витрат'!$A$28,IF(H289='Категорія витрат'!$B$29,'Категорія витрат'!$A$29,IF(H289='Категорія витрат'!$B$30,'Категорія витрат'!$A$30,IF(H289='Категорія витрат'!$B$31,'Категорія витрат'!$A$31,""))))))))))))))))))))))))))))))</f>
        <v/>
      </c>
      <c r="H289" s="571"/>
      <c r="I289" s="68"/>
      <c r="J289" s="71"/>
      <c r="K289" s="41">
        <f t="shared" si="48"/>
        <v>0</v>
      </c>
      <c r="L289" s="72"/>
      <c r="M289" s="74"/>
      <c r="N289" s="71">
        <f t="shared" si="50"/>
        <v>0</v>
      </c>
      <c r="O289" s="836">
        <f>IF(I289='Категорія витрат'!$G$2,ROUND(N289*0.22,2),IF(I289='Категорія витрат'!$G$4,ROUND(N289*0.22,2),IF(I289='Категорія витрат'!$G$5,ROUND(N289*0.22,2),IF(I289='Категорія витрат'!$G$3,ROUND(N289*0.0841,2),0))))</f>
        <v>0</v>
      </c>
      <c r="P289" s="828">
        <f t="shared" si="51"/>
        <v>0</v>
      </c>
      <c r="Q289" s="75"/>
      <c r="R289" s="75"/>
      <c r="S289" s="75"/>
      <c r="T289" s="75"/>
      <c r="U289" s="75"/>
      <c r="V289" s="75"/>
      <c r="W289" s="75"/>
      <c r="X289" s="76"/>
      <c r="Y289" s="76"/>
      <c r="Z289" s="76"/>
      <c r="AA289" s="76"/>
      <c r="AB289" s="76"/>
      <c r="AC289" s="11">
        <f t="shared" si="52"/>
        <v>0</v>
      </c>
      <c r="AD289" s="11">
        <f t="shared" si="53"/>
        <v>0</v>
      </c>
      <c r="AE289" s="11">
        <f t="shared" si="54"/>
        <v>0</v>
      </c>
      <c r="AF289" s="11">
        <f t="shared" si="55"/>
        <v>0</v>
      </c>
      <c r="AG289" s="11">
        <f t="shared" si="56"/>
        <v>0</v>
      </c>
      <c r="AH289" s="11">
        <f t="shared" si="57"/>
        <v>0</v>
      </c>
      <c r="AI289" s="11">
        <f t="shared" si="58"/>
        <v>0</v>
      </c>
      <c r="AJ289" s="11">
        <f t="shared" si="59"/>
        <v>0</v>
      </c>
      <c r="AK289" s="223"/>
      <c r="AL289" s="223"/>
      <c r="AM289" s="35"/>
    </row>
    <row r="290" spans="1:39">
      <c r="A290" s="20">
        <v>286</v>
      </c>
      <c r="B290" s="20" t="str">
        <f t="shared" si="49"/>
        <v/>
      </c>
      <c r="C290" s="208"/>
      <c r="D290" s="67"/>
      <c r="E290" s="67"/>
      <c r="F290" s="67"/>
      <c r="G290" s="425" t="str">
        <f>IF(H290='Категорія витрат'!$B$2,'Категорія витрат'!$A$2,IF(H290='Категорія витрат'!$B$3,'Категорія витрат'!$A$3,IF(H290='Категорія витрат'!$B$4,'Категорія витрат'!$A$4,IF(H290='Категорія витрат'!$B$5,'Категорія витрат'!$A$5,IF(H290='Категорія витрат'!$B$6,'Категорія витрат'!$A$6,IF(H290='Категорія витрат'!$B$7,'Категорія витрат'!$A$7,IF(H290='Категорія витрат'!$B$8,'Категорія витрат'!$A$8,IF(H290='Категорія витрат'!$B$9,'Категорія витрат'!$A$9,IF(H290='Категорія витрат'!$B$10,'Категорія витрат'!$A$10,IF(H290='Категорія витрат'!$B$11,'Категорія витрат'!$A$11,IF(H290='Категорія витрат'!$B$12,'Категорія витрат'!$A$12,IF(H290='Категорія витрат'!$B$13,'Категорія витрат'!$A$13,IF(H290='Категорія витрат'!$B$14,'Категорія витрат'!$A$14,IF(H290='Категорія витрат'!$B$15,'Категорія витрат'!$A$15,IF(H290='Категорія витрат'!$B$16,'Категорія витрат'!$A$16,IF(H290='Категорія витрат'!$B$17,'Категорія витрат'!$A$17,IF(H290='Категорія витрат'!$B$18,'Категорія витрат'!$A$18,IF(H290='Категорія витрат'!$B$19,'Категорія витрат'!$A$19,IF(H290='Категорія витрат'!$B$20,'Категорія витрат'!$A$20,IF(H290='Категорія витрат'!$B$21,'Категорія витрат'!$A$21,IF(H290='Категорія витрат'!$B$22,'Категорія витрат'!$A$22,IF(H290='Категорія витрат'!$B$23,'Категорія витрат'!$A$23,IF(H290='Категорія витрат'!$B$24,'Категорія витрат'!$A$24,IF(H290='Категорія витрат'!$B$25,'Категорія витрат'!$A$25,IF(H290='Категорія витрат'!$B$26,'Категорія витрат'!$A$26,IF(H290='Категорія витрат'!$B$27,'Категорія витрат'!$A$27,IF(H290='Категорія витрат'!$B$28,'Категорія витрат'!$A$28,IF(H290='Категорія витрат'!$B$29,'Категорія витрат'!$A$29,IF(H290='Категорія витрат'!$B$30,'Категорія витрат'!$A$30,IF(H290='Категорія витрат'!$B$31,'Категорія витрат'!$A$31,""))))))))))))))))))))))))))))))</f>
        <v/>
      </c>
      <c r="H290" s="571"/>
      <c r="I290" s="68"/>
      <c r="J290" s="71"/>
      <c r="K290" s="41">
        <f t="shared" si="48"/>
        <v>0</v>
      </c>
      <c r="L290" s="72"/>
      <c r="M290" s="74"/>
      <c r="N290" s="71">
        <f t="shared" si="50"/>
        <v>0</v>
      </c>
      <c r="O290" s="836">
        <f>IF(I290='Категорія витрат'!$G$2,ROUND(N290*0.22,2),IF(I290='Категорія витрат'!$G$4,ROUND(N290*0.22,2),IF(I290='Категорія витрат'!$G$5,ROUND(N290*0.22,2),IF(I290='Категорія витрат'!$G$3,ROUND(N290*0.0841,2),0))))</f>
        <v>0</v>
      </c>
      <c r="P290" s="828">
        <f t="shared" si="51"/>
        <v>0</v>
      </c>
      <c r="Q290" s="75"/>
      <c r="R290" s="75"/>
      <c r="S290" s="75"/>
      <c r="T290" s="75"/>
      <c r="U290" s="75"/>
      <c r="V290" s="75"/>
      <c r="W290" s="75"/>
      <c r="X290" s="76"/>
      <c r="Y290" s="76"/>
      <c r="Z290" s="76"/>
      <c r="AA290" s="76"/>
      <c r="AB290" s="76"/>
      <c r="AC290" s="11">
        <f t="shared" si="52"/>
        <v>0</v>
      </c>
      <c r="AD290" s="11">
        <f t="shared" si="53"/>
        <v>0</v>
      </c>
      <c r="AE290" s="11">
        <f t="shared" si="54"/>
        <v>0</v>
      </c>
      <c r="AF290" s="11">
        <f t="shared" si="55"/>
        <v>0</v>
      </c>
      <c r="AG290" s="11">
        <f t="shared" si="56"/>
        <v>0</v>
      </c>
      <c r="AH290" s="11">
        <f t="shared" si="57"/>
        <v>0</v>
      </c>
      <c r="AI290" s="11">
        <f t="shared" si="58"/>
        <v>0</v>
      </c>
      <c r="AJ290" s="11">
        <f t="shared" si="59"/>
        <v>0</v>
      </c>
      <c r="AK290" s="223"/>
      <c r="AL290" s="223"/>
      <c r="AM290" s="35"/>
    </row>
    <row r="291" spans="1:39">
      <c r="A291" s="20">
        <v>287</v>
      </c>
      <c r="B291" s="20" t="str">
        <f t="shared" si="49"/>
        <v/>
      </c>
      <c r="C291" s="208"/>
      <c r="D291" s="67"/>
      <c r="E291" s="67"/>
      <c r="F291" s="67"/>
      <c r="G291" s="425" t="str">
        <f>IF(H291='Категорія витрат'!$B$2,'Категорія витрат'!$A$2,IF(H291='Категорія витрат'!$B$3,'Категорія витрат'!$A$3,IF(H291='Категорія витрат'!$B$4,'Категорія витрат'!$A$4,IF(H291='Категорія витрат'!$B$5,'Категорія витрат'!$A$5,IF(H291='Категорія витрат'!$B$6,'Категорія витрат'!$A$6,IF(H291='Категорія витрат'!$B$7,'Категорія витрат'!$A$7,IF(H291='Категорія витрат'!$B$8,'Категорія витрат'!$A$8,IF(H291='Категорія витрат'!$B$9,'Категорія витрат'!$A$9,IF(H291='Категорія витрат'!$B$10,'Категорія витрат'!$A$10,IF(H291='Категорія витрат'!$B$11,'Категорія витрат'!$A$11,IF(H291='Категорія витрат'!$B$12,'Категорія витрат'!$A$12,IF(H291='Категорія витрат'!$B$13,'Категорія витрат'!$A$13,IF(H291='Категорія витрат'!$B$14,'Категорія витрат'!$A$14,IF(H291='Категорія витрат'!$B$15,'Категорія витрат'!$A$15,IF(H291='Категорія витрат'!$B$16,'Категорія витрат'!$A$16,IF(H291='Категорія витрат'!$B$17,'Категорія витрат'!$A$17,IF(H291='Категорія витрат'!$B$18,'Категорія витрат'!$A$18,IF(H291='Категорія витрат'!$B$19,'Категорія витрат'!$A$19,IF(H291='Категорія витрат'!$B$20,'Категорія витрат'!$A$20,IF(H291='Категорія витрат'!$B$21,'Категорія витрат'!$A$21,IF(H291='Категорія витрат'!$B$22,'Категорія витрат'!$A$22,IF(H291='Категорія витрат'!$B$23,'Категорія витрат'!$A$23,IF(H291='Категорія витрат'!$B$24,'Категорія витрат'!$A$24,IF(H291='Категорія витрат'!$B$25,'Категорія витрат'!$A$25,IF(H291='Категорія витрат'!$B$26,'Категорія витрат'!$A$26,IF(H291='Категорія витрат'!$B$27,'Категорія витрат'!$A$27,IF(H291='Категорія витрат'!$B$28,'Категорія витрат'!$A$28,IF(H291='Категорія витрат'!$B$29,'Категорія витрат'!$A$29,IF(H291='Категорія витрат'!$B$30,'Категорія витрат'!$A$30,IF(H291='Категорія витрат'!$B$31,'Категорія витрат'!$A$31,""))))))))))))))))))))))))))))))</f>
        <v/>
      </c>
      <c r="H291" s="571"/>
      <c r="I291" s="68"/>
      <c r="J291" s="71"/>
      <c r="K291" s="41">
        <f t="shared" si="48"/>
        <v>0</v>
      </c>
      <c r="L291" s="72"/>
      <c r="M291" s="74"/>
      <c r="N291" s="71">
        <f t="shared" si="50"/>
        <v>0</v>
      </c>
      <c r="O291" s="836">
        <f>IF(I291='Категорія витрат'!$G$2,ROUND(N291*0.22,2),IF(I291='Категорія витрат'!$G$4,ROUND(N291*0.22,2),IF(I291='Категорія витрат'!$G$5,ROUND(N291*0.22,2),IF(I291='Категорія витрат'!$G$3,ROUND(N291*0.0841,2),0))))</f>
        <v>0</v>
      </c>
      <c r="P291" s="828">
        <f t="shared" si="51"/>
        <v>0</v>
      </c>
      <c r="Q291" s="75"/>
      <c r="R291" s="75"/>
      <c r="S291" s="75"/>
      <c r="T291" s="75"/>
      <c r="U291" s="75"/>
      <c r="V291" s="75"/>
      <c r="W291" s="75"/>
      <c r="X291" s="76"/>
      <c r="Y291" s="76"/>
      <c r="Z291" s="76"/>
      <c r="AA291" s="76"/>
      <c r="AB291" s="76"/>
      <c r="AC291" s="11">
        <f t="shared" si="52"/>
        <v>0</v>
      </c>
      <c r="AD291" s="11">
        <f t="shared" si="53"/>
        <v>0</v>
      </c>
      <c r="AE291" s="11">
        <f t="shared" si="54"/>
        <v>0</v>
      </c>
      <c r="AF291" s="11">
        <f t="shared" si="55"/>
        <v>0</v>
      </c>
      <c r="AG291" s="11">
        <f t="shared" si="56"/>
        <v>0</v>
      </c>
      <c r="AH291" s="11">
        <f t="shared" si="57"/>
        <v>0</v>
      </c>
      <c r="AI291" s="11">
        <f t="shared" si="58"/>
        <v>0</v>
      </c>
      <c r="AJ291" s="11">
        <f t="shared" si="59"/>
        <v>0</v>
      </c>
      <c r="AK291" s="223"/>
      <c r="AL291" s="223"/>
      <c r="AM291" s="35"/>
    </row>
    <row r="292" spans="1:39">
      <c r="A292" s="20">
        <v>288</v>
      </c>
      <c r="B292" s="20" t="str">
        <f t="shared" si="49"/>
        <v/>
      </c>
      <c r="C292" s="208"/>
      <c r="D292" s="67"/>
      <c r="E292" s="67"/>
      <c r="F292" s="67"/>
      <c r="G292" s="425" t="str">
        <f>IF(H292='Категорія витрат'!$B$2,'Категорія витрат'!$A$2,IF(H292='Категорія витрат'!$B$3,'Категорія витрат'!$A$3,IF(H292='Категорія витрат'!$B$4,'Категорія витрат'!$A$4,IF(H292='Категорія витрат'!$B$5,'Категорія витрат'!$A$5,IF(H292='Категорія витрат'!$B$6,'Категорія витрат'!$A$6,IF(H292='Категорія витрат'!$B$7,'Категорія витрат'!$A$7,IF(H292='Категорія витрат'!$B$8,'Категорія витрат'!$A$8,IF(H292='Категорія витрат'!$B$9,'Категорія витрат'!$A$9,IF(H292='Категорія витрат'!$B$10,'Категорія витрат'!$A$10,IF(H292='Категорія витрат'!$B$11,'Категорія витрат'!$A$11,IF(H292='Категорія витрат'!$B$12,'Категорія витрат'!$A$12,IF(H292='Категорія витрат'!$B$13,'Категорія витрат'!$A$13,IF(H292='Категорія витрат'!$B$14,'Категорія витрат'!$A$14,IF(H292='Категорія витрат'!$B$15,'Категорія витрат'!$A$15,IF(H292='Категорія витрат'!$B$16,'Категорія витрат'!$A$16,IF(H292='Категорія витрат'!$B$17,'Категорія витрат'!$A$17,IF(H292='Категорія витрат'!$B$18,'Категорія витрат'!$A$18,IF(H292='Категорія витрат'!$B$19,'Категорія витрат'!$A$19,IF(H292='Категорія витрат'!$B$20,'Категорія витрат'!$A$20,IF(H292='Категорія витрат'!$B$21,'Категорія витрат'!$A$21,IF(H292='Категорія витрат'!$B$22,'Категорія витрат'!$A$22,IF(H292='Категорія витрат'!$B$23,'Категорія витрат'!$A$23,IF(H292='Категорія витрат'!$B$24,'Категорія витрат'!$A$24,IF(H292='Категорія витрат'!$B$25,'Категорія витрат'!$A$25,IF(H292='Категорія витрат'!$B$26,'Категорія витрат'!$A$26,IF(H292='Категорія витрат'!$B$27,'Категорія витрат'!$A$27,IF(H292='Категорія витрат'!$B$28,'Категорія витрат'!$A$28,IF(H292='Категорія витрат'!$B$29,'Категорія витрат'!$A$29,IF(H292='Категорія витрат'!$B$30,'Категорія витрат'!$A$30,IF(H292='Категорія витрат'!$B$31,'Категорія витрат'!$A$31,""))))))))))))))))))))))))))))))</f>
        <v/>
      </c>
      <c r="H292" s="571"/>
      <c r="I292" s="68"/>
      <c r="J292" s="71"/>
      <c r="K292" s="41">
        <f t="shared" si="48"/>
        <v>0</v>
      </c>
      <c r="L292" s="72"/>
      <c r="M292" s="74"/>
      <c r="N292" s="71">
        <f t="shared" si="50"/>
        <v>0</v>
      </c>
      <c r="O292" s="836">
        <f>IF(I292='Категорія витрат'!$G$2,ROUND(N292*0.22,2),IF(I292='Категорія витрат'!$G$4,ROUND(N292*0.22,2),IF(I292='Категорія витрат'!$G$5,ROUND(N292*0.22,2),IF(I292='Категорія витрат'!$G$3,ROUND(N292*0.0841,2),0))))</f>
        <v>0</v>
      </c>
      <c r="P292" s="828">
        <f t="shared" si="51"/>
        <v>0</v>
      </c>
      <c r="Q292" s="75"/>
      <c r="R292" s="75"/>
      <c r="S292" s="75"/>
      <c r="T292" s="75"/>
      <c r="U292" s="75"/>
      <c r="V292" s="75"/>
      <c r="W292" s="75"/>
      <c r="X292" s="76"/>
      <c r="Y292" s="76"/>
      <c r="Z292" s="76"/>
      <c r="AA292" s="76"/>
      <c r="AB292" s="76"/>
      <c r="AC292" s="11">
        <f t="shared" si="52"/>
        <v>0</v>
      </c>
      <c r="AD292" s="11">
        <f t="shared" si="53"/>
        <v>0</v>
      </c>
      <c r="AE292" s="11">
        <f t="shared" si="54"/>
        <v>0</v>
      </c>
      <c r="AF292" s="11">
        <f t="shared" si="55"/>
        <v>0</v>
      </c>
      <c r="AG292" s="11">
        <f t="shared" si="56"/>
        <v>0</v>
      </c>
      <c r="AH292" s="11">
        <f t="shared" si="57"/>
        <v>0</v>
      </c>
      <c r="AI292" s="11">
        <f t="shared" si="58"/>
        <v>0</v>
      </c>
      <c r="AJ292" s="11">
        <f t="shared" si="59"/>
        <v>0</v>
      </c>
      <c r="AK292" s="223"/>
      <c r="AL292" s="223"/>
      <c r="AM292" s="35"/>
    </row>
    <row r="293" spans="1:39">
      <c r="A293" s="20">
        <v>289</v>
      </c>
      <c r="B293" s="20" t="str">
        <f t="shared" si="49"/>
        <v/>
      </c>
      <c r="C293" s="208"/>
      <c r="D293" s="67"/>
      <c r="E293" s="67"/>
      <c r="F293" s="67"/>
      <c r="G293" s="425" t="str">
        <f>IF(H293='Категорія витрат'!$B$2,'Категорія витрат'!$A$2,IF(H293='Категорія витрат'!$B$3,'Категорія витрат'!$A$3,IF(H293='Категорія витрат'!$B$4,'Категорія витрат'!$A$4,IF(H293='Категорія витрат'!$B$5,'Категорія витрат'!$A$5,IF(H293='Категорія витрат'!$B$6,'Категорія витрат'!$A$6,IF(H293='Категорія витрат'!$B$7,'Категорія витрат'!$A$7,IF(H293='Категорія витрат'!$B$8,'Категорія витрат'!$A$8,IF(H293='Категорія витрат'!$B$9,'Категорія витрат'!$A$9,IF(H293='Категорія витрат'!$B$10,'Категорія витрат'!$A$10,IF(H293='Категорія витрат'!$B$11,'Категорія витрат'!$A$11,IF(H293='Категорія витрат'!$B$12,'Категорія витрат'!$A$12,IF(H293='Категорія витрат'!$B$13,'Категорія витрат'!$A$13,IF(H293='Категорія витрат'!$B$14,'Категорія витрат'!$A$14,IF(H293='Категорія витрат'!$B$15,'Категорія витрат'!$A$15,IF(H293='Категорія витрат'!$B$16,'Категорія витрат'!$A$16,IF(H293='Категорія витрат'!$B$17,'Категорія витрат'!$A$17,IF(H293='Категорія витрат'!$B$18,'Категорія витрат'!$A$18,IF(H293='Категорія витрат'!$B$19,'Категорія витрат'!$A$19,IF(H293='Категорія витрат'!$B$20,'Категорія витрат'!$A$20,IF(H293='Категорія витрат'!$B$21,'Категорія витрат'!$A$21,IF(H293='Категорія витрат'!$B$22,'Категорія витрат'!$A$22,IF(H293='Категорія витрат'!$B$23,'Категорія витрат'!$A$23,IF(H293='Категорія витрат'!$B$24,'Категорія витрат'!$A$24,IF(H293='Категорія витрат'!$B$25,'Категорія витрат'!$A$25,IF(H293='Категорія витрат'!$B$26,'Категорія витрат'!$A$26,IF(H293='Категорія витрат'!$B$27,'Категорія витрат'!$A$27,IF(H293='Категорія витрат'!$B$28,'Категорія витрат'!$A$28,IF(H293='Категорія витрат'!$B$29,'Категорія витрат'!$A$29,IF(H293='Категорія витрат'!$B$30,'Категорія витрат'!$A$30,IF(H293='Категорія витрат'!$B$31,'Категорія витрат'!$A$31,""))))))))))))))))))))))))))))))</f>
        <v/>
      </c>
      <c r="H293" s="571"/>
      <c r="I293" s="68"/>
      <c r="J293" s="71"/>
      <c r="K293" s="41">
        <f t="shared" si="48"/>
        <v>0</v>
      </c>
      <c r="L293" s="72"/>
      <c r="M293" s="74"/>
      <c r="N293" s="71">
        <f t="shared" si="50"/>
        <v>0</v>
      </c>
      <c r="O293" s="836">
        <f>IF(I293='Категорія витрат'!$G$2,ROUND(N293*0.22,2),IF(I293='Категорія витрат'!$G$4,ROUND(N293*0.22,2),IF(I293='Категорія витрат'!$G$5,ROUND(N293*0.22,2),IF(I293='Категорія витрат'!$G$3,ROUND(N293*0.0841,2),0))))</f>
        <v>0</v>
      </c>
      <c r="P293" s="828">
        <f t="shared" si="51"/>
        <v>0</v>
      </c>
      <c r="Q293" s="75"/>
      <c r="R293" s="75"/>
      <c r="S293" s="75"/>
      <c r="T293" s="75"/>
      <c r="U293" s="75"/>
      <c r="V293" s="75"/>
      <c r="W293" s="75"/>
      <c r="X293" s="76"/>
      <c r="Y293" s="76"/>
      <c r="Z293" s="76"/>
      <c r="AA293" s="76"/>
      <c r="AB293" s="76"/>
      <c r="AC293" s="11">
        <f t="shared" si="52"/>
        <v>0</v>
      </c>
      <c r="AD293" s="11">
        <f t="shared" si="53"/>
        <v>0</v>
      </c>
      <c r="AE293" s="11">
        <f t="shared" si="54"/>
        <v>0</v>
      </c>
      <c r="AF293" s="11">
        <f t="shared" si="55"/>
        <v>0</v>
      </c>
      <c r="AG293" s="11">
        <f t="shared" si="56"/>
        <v>0</v>
      </c>
      <c r="AH293" s="11">
        <f t="shared" si="57"/>
        <v>0</v>
      </c>
      <c r="AI293" s="11">
        <f t="shared" si="58"/>
        <v>0</v>
      </c>
      <c r="AJ293" s="11">
        <f t="shared" si="59"/>
        <v>0</v>
      </c>
      <c r="AK293" s="223"/>
      <c r="AL293" s="223"/>
      <c r="AM293" s="35"/>
    </row>
    <row r="294" spans="1:39">
      <c r="A294" s="20">
        <v>290</v>
      </c>
      <c r="B294" s="20" t="str">
        <f t="shared" si="49"/>
        <v/>
      </c>
      <c r="C294" s="208"/>
      <c r="D294" s="67"/>
      <c r="E294" s="67"/>
      <c r="F294" s="67"/>
      <c r="G294" s="425" t="str">
        <f>IF(H294='Категорія витрат'!$B$2,'Категорія витрат'!$A$2,IF(H294='Категорія витрат'!$B$3,'Категорія витрат'!$A$3,IF(H294='Категорія витрат'!$B$4,'Категорія витрат'!$A$4,IF(H294='Категорія витрат'!$B$5,'Категорія витрат'!$A$5,IF(H294='Категорія витрат'!$B$6,'Категорія витрат'!$A$6,IF(H294='Категорія витрат'!$B$7,'Категорія витрат'!$A$7,IF(H294='Категорія витрат'!$B$8,'Категорія витрат'!$A$8,IF(H294='Категорія витрат'!$B$9,'Категорія витрат'!$A$9,IF(H294='Категорія витрат'!$B$10,'Категорія витрат'!$A$10,IF(H294='Категорія витрат'!$B$11,'Категорія витрат'!$A$11,IF(H294='Категорія витрат'!$B$12,'Категорія витрат'!$A$12,IF(H294='Категорія витрат'!$B$13,'Категорія витрат'!$A$13,IF(H294='Категорія витрат'!$B$14,'Категорія витрат'!$A$14,IF(H294='Категорія витрат'!$B$15,'Категорія витрат'!$A$15,IF(H294='Категорія витрат'!$B$16,'Категорія витрат'!$A$16,IF(H294='Категорія витрат'!$B$17,'Категорія витрат'!$A$17,IF(H294='Категорія витрат'!$B$18,'Категорія витрат'!$A$18,IF(H294='Категорія витрат'!$B$19,'Категорія витрат'!$A$19,IF(H294='Категорія витрат'!$B$20,'Категорія витрат'!$A$20,IF(H294='Категорія витрат'!$B$21,'Категорія витрат'!$A$21,IF(H294='Категорія витрат'!$B$22,'Категорія витрат'!$A$22,IF(H294='Категорія витрат'!$B$23,'Категорія витрат'!$A$23,IF(H294='Категорія витрат'!$B$24,'Категорія витрат'!$A$24,IF(H294='Категорія витрат'!$B$25,'Категорія витрат'!$A$25,IF(H294='Категорія витрат'!$B$26,'Категорія витрат'!$A$26,IF(H294='Категорія витрат'!$B$27,'Категорія витрат'!$A$27,IF(H294='Категорія витрат'!$B$28,'Категорія витрат'!$A$28,IF(H294='Категорія витрат'!$B$29,'Категорія витрат'!$A$29,IF(H294='Категорія витрат'!$B$30,'Категорія витрат'!$A$30,IF(H294='Категорія витрат'!$B$31,'Категорія витрат'!$A$31,""))))))))))))))))))))))))))))))</f>
        <v/>
      </c>
      <c r="H294" s="571"/>
      <c r="I294" s="68"/>
      <c r="J294" s="71"/>
      <c r="K294" s="41">
        <f t="shared" si="48"/>
        <v>0</v>
      </c>
      <c r="L294" s="72"/>
      <c r="M294" s="74"/>
      <c r="N294" s="71">
        <f t="shared" si="50"/>
        <v>0</v>
      </c>
      <c r="O294" s="836">
        <f>IF(I294='Категорія витрат'!$G$2,ROUND(N294*0.22,2),IF(I294='Категорія витрат'!$G$4,ROUND(N294*0.22,2),IF(I294='Категорія витрат'!$G$5,ROUND(N294*0.22,2),IF(I294='Категорія витрат'!$G$3,ROUND(N294*0.0841,2),0))))</f>
        <v>0</v>
      </c>
      <c r="P294" s="828">
        <f t="shared" si="51"/>
        <v>0</v>
      </c>
      <c r="Q294" s="75"/>
      <c r="R294" s="75"/>
      <c r="S294" s="75"/>
      <c r="T294" s="75"/>
      <c r="U294" s="75"/>
      <c r="V294" s="75"/>
      <c r="W294" s="75"/>
      <c r="X294" s="76"/>
      <c r="Y294" s="76"/>
      <c r="Z294" s="76"/>
      <c r="AA294" s="76"/>
      <c r="AB294" s="76"/>
      <c r="AC294" s="11">
        <f t="shared" si="52"/>
        <v>0</v>
      </c>
      <c r="AD294" s="11">
        <f t="shared" si="53"/>
        <v>0</v>
      </c>
      <c r="AE294" s="11">
        <f t="shared" si="54"/>
        <v>0</v>
      </c>
      <c r="AF294" s="11">
        <f t="shared" si="55"/>
        <v>0</v>
      </c>
      <c r="AG294" s="11">
        <f t="shared" si="56"/>
        <v>0</v>
      </c>
      <c r="AH294" s="11">
        <f t="shared" si="57"/>
        <v>0</v>
      </c>
      <c r="AI294" s="11">
        <f t="shared" si="58"/>
        <v>0</v>
      </c>
      <c r="AJ294" s="11">
        <f t="shared" si="59"/>
        <v>0</v>
      </c>
      <c r="AK294" s="223"/>
      <c r="AL294" s="223"/>
      <c r="AM294" s="35"/>
    </row>
    <row r="295" spans="1:39">
      <c r="A295" s="20">
        <v>291</v>
      </c>
      <c r="B295" s="20" t="str">
        <f t="shared" si="49"/>
        <v/>
      </c>
      <c r="C295" s="208"/>
      <c r="D295" s="67"/>
      <c r="E295" s="67"/>
      <c r="F295" s="67"/>
      <c r="G295" s="425" t="str">
        <f>IF(H295='Категорія витрат'!$B$2,'Категорія витрат'!$A$2,IF(H295='Категорія витрат'!$B$3,'Категорія витрат'!$A$3,IF(H295='Категорія витрат'!$B$4,'Категорія витрат'!$A$4,IF(H295='Категорія витрат'!$B$5,'Категорія витрат'!$A$5,IF(H295='Категорія витрат'!$B$6,'Категорія витрат'!$A$6,IF(H295='Категорія витрат'!$B$7,'Категорія витрат'!$A$7,IF(H295='Категорія витрат'!$B$8,'Категорія витрат'!$A$8,IF(H295='Категорія витрат'!$B$9,'Категорія витрат'!$A$9,IF(H295='Категорія витрат'!$B$10,'Категорія витрат'!$A$10,IF(H295='Категорія витрат'!$B$11,'Категорія витрат'!$A$11,IF(H295='Категорія витрат'!$B$12,'Категорія витрат'!$A$12,IF(H295='Категорія витрат'!$B$13,'Категорія витрат'!$A$13,IF(H295='Категорія витрат'!$B$14,'Категорія витрат'!$A$14,IF(H295='Категорія витрат'!$B$15,'Категорія витрат'!$A$15,IF(H295='Категорія витрат'!$B$16,'Категорія витрат'!$A$16,IF(H295='Категорія витрат'!$B$17,'Категорія витрат'!$A$17,IF(H295='Категорія витрат'!$B$18,'Категорія витрат'!$A$18,IF(H295='Категорія витрат'!$B$19,'Категорія витрат'!$A$19,IF(H295='Категорія витрат'!$B$20,'Категорія витрат'!$A$20,IF(H295='Категорія витрат'!$B$21,'Категорія витрат'!$A$21,IF(H295='Категорія витрат'!$B$22,'Категорія витрат'!$A$22,IF(H295='Категорія витрат'!$B$23,'Категорія витрат'!$A$23,IF(H295='Категорія витрат'!$B$24,'Категорія витрат'!$A$24,IF(H295='Категорія витрат'!$B$25,'Категорія витрат'!$A$25,IF(H295='Категорія витрат'!$B$26,'Категорія витрат'!$A$26,IF(H295='Категорія витрат'!$B$27,'Категорія витрат'!$A$27,IF(H295='Категорія витрат'!$B$28,'Категорія витрат'!$A$28,IF(H295='Категорія витрат'!$B$29,'Категорія витрат'!$A$29,IF(H295='Категорія витрат'!$B$30,'Категорія витрат'!$A$30,IF(H295='Категорія витрат'!$B$31,'Категорія витрат'!$A$31,""))))))))))))))))))))))))))))))</f>
        <v/>
      </c>
      <c r="H295" s="571"/>
      <c r="I295" s="68"/>
      <c r="J295" s="71"/>
      <c r="K295" s="41">
        <f t="shared" si="48"/>
        <v>0</v>
      </c>
      <c r="L295" s="72"/>
      <c r="M295" s="74"/>
      <c r="N295" s="71">
        <f t="shared" si="50"/>
        <v>0</v>
      </c>
      <c r="O295" s="836">
        <f>IF(I295='Категорія витрат'!$G$2,ROUND(N295*0.22,2),IF(I295='Категорія витрат'!$G$4,ROUND(N295*0.22,2),IF(I295='Категорія витрат'!$G$5,ROUND(N295*0.22,2),IF(I295='Категорія витрат'!$G$3,ROUND(N295*0.0841,2),0))))</f>
        <v>0</v>
      </c>
      <c r="P295" s="828">
        <f t="shared" si="51"/>
        <v>0</v>
      </c>
      <c r="Q295" s="75"/>
      <c r="R295" s="75"/>
      <c r="S295" s="75"/>
      <c r="T295" s="75"/>
      <c r="U295" s="75"/>
      <c r="V295" s="75"/>
      <c r="W295" s="75"/>
      <c r="X295" s="76"/>
      <c r="Y295" s="76"/>
      <c r="Z295" s="76"/>
      <c r="AA295" s="76"/>
      <c r="AB295" s="76"/>
      <c r="AC295" s="11">
        <f t="shared" si="52"/>
        <v>0</v>
      </c>
      <c r="AD295" s="11">
        <f t="shared" si="53"/>
        <v>0</v>
      </c>
      <c r="AE295" s="11">
        <f t="shared" si="54"/>
        <v>0</v>
      </c>
      <c r="AF295" s="11">
        <f t="shared" si="55"/>
        <v>0</v>
      </c>
      <c r="AG295" s="11">
        <f t="shared" si="56"/>
        <v>0</v>
      </c>
      <c r="AH295" s="11">
        <f t="shared" si="57"/>
        <v>0</v>
      </c>
      <c r="AI295" s="11">
        <f t="shared" si="58"/>
        <v>0</v>
      </c>
      <c r="AJ295" s="11">
        <f t="shared" si="59"/>
        <v>0</v>
      </c>
      <c r="AK295" s="223"/>
      <c r="AL295" s="223"/>
      <c r="AM295" s="35"/>
    </row>
    <row r="296" spans="1:39">
      <c r="A296" s="20">
        <v>292</v>
      </c>
      <c r="B296" s="20" t="str">
        <f t="shared" si="49"/>
        <v/>
      </c>
      <c r="C296" s="208"/>
      <c r="D296" s="67"/>
      <c r="E296" s="67"/>
      <c r="F296" s="67"/>
      <c r="G296" s="425" t="str">
        <f>IF(H296='Категорія витрат'!$B$2,'Категорія витрат'!$A$2,IF(H296='Категорія витрат'!$B$3,'Категорія витрат'!$A$3,IF(H296='Категорія витрат'!$B$4,'Категорія витрат'!$A$4,IF(H296='Категорія витрат'!$B$5,'Категорія витрат'!$A$5,IF(H296='Категорія витрат'!$B$6,'Категорія витрат'!$A$6,IF(H296='Категорія витрат'!$B$7,'Категорія витрат'!$A$7,IF(H296='Категорія витрат'!$B$8,'Категорія витрат'!$A$8,IF(H296='Категорія витрат'!$B$9,'Категорія витрат'!$A$9,IF(H296='Категорія витрат'!$B$10,'Категорія витрат'!$A$10,IF(H296='Категорія витрат'!$B$11,'Категорія витрат'!$A$11,IF(H296='Категорія витрат'!$B$12,'Категорія витрат'!$A$12,IF(H296='Категорія витрат'!$B$13,'Категорія витрат'!$A$13,IF(H296='Категорія витрат'!$B$14,'Категорія витрат'!$A$14,IF(H296='Категорія витрат'!$B$15,'Категорія витрат'!$A$15,IF(H296='Категорія витрат'!$B$16,'Категорія витрат'!$A$16,IF(H296='Категорія витрат'!$B$17,'Категорія витрат'!$A$17,IF(H296='Категорія витрат'!$B$18,'Категорія витрат'!$A$18,IF(H296='Категорія витрат'!$B$19,'Категорія витрат'!$A$19,IF(H296='Категорія витрат'!$B$20,'Категорія витрат'!$A$20,IF(H296='Категорія витрат'!$B$21,'Категорія витрат'!$A$21,IF(H296='Категорія витрат'!$B$22,'Категорія витрат'!$A$22,IF(H296='Категорія витрат'!$B$23,'Категорія витрат'!$A$23,IF(H296='Категорія витрат'!$B$24,'Категорія витрат'!$A$24,IF(H296='Категорія витрат'!$B$25,'Категорія витрат'!$A$25,IF(H296='Категорія витрат'!$B$26,'Категорія витрат'!$A$26,IF(H296='Категорія витрат'!$B$27,'Категорія витрат'!$A$27,IF(H296='Категорія витрат'!$B$28,'Категорія витрат'!$A$28,IF(H296='Категорія витрат'!$B$29,'Категорія витрат'!$A$29,IF(H296='Категорія витрат'!$B$30,'Категорія витрат'!$A$30,IF(H296='Категорія витрат'!$B$31,'Категорія витрат'!$A$31,""))))))))))))))))))))))))))))))</f>
        <v/>
      </c>
      <c r="H296" s="571"/>
      <c r="I296" s="68"/>
      <c r="J296" s="71"/>
      <c r="K296" s="41">
        <f t="shared" si="48"/>
        <v>0</v>
      </c>
      <c r="L296" s="72"/>
      <c r="M296" s="74"/>
      <c r="N296" s="71">
        <f t="shared" si="50"/>
        <v>0</v>
      </c>
      <c r="O296" s="836">
        <f>IF(I296='Категорія витрат'!$G$2,ROUND(N296*0.22,2),IF(I296='Категорія витрат'!$G$4,ROUND(N296*0.22,2),IF(I296='Категорія витрат'!$G$5,ROUND(N296*0.22,2),IF(I296='Категорія витрат'!$G$3,ROUND(N296*0.0841,2),0))))</f>
        <v>0</v>
      </c>
      <c r="P296" s="828">
        <f t="shared" si="51"/>
        <v>0</v>
      </c>
      <c r="Q296" s="75"/>
      <c r="R296" s="75"/>
      <c r="S296" s="75"/>
      <c r="T296" s="75"/>
      <c r="U296" s="75"/>
      <c r="V296" s="75"/>
      <c r="W296" s="75"/>
      <c r="X296" s="76"/>
      <c r="Y296" s="76"/>
      <c r="Z296" s="76"/>
      <c r="AA296" s="76"/>
      <c r="AB296" s="76"/>
      <c r="AC296" s="11">
        <f t="shared" si="52"/>
        <v>0</v>
      </c>
      <c r="AD296" s="11">
        <f t="shared" si="53"/>
        <v>0</v>
      </c>
      <c r="AE296" s="11">
        <f t="shared" si="54"/>
        <v>0</v>
      </c>
      <c r="AF296" s="11">
        <f t="shared" si="55"/>
        <v>0</v>
      </c>
      <c r="AG296" s="11">
        <f t="shared" si="56"/>
        <v>0</v>
      </c>
      <c r="AH296" s="11">
        <f t="shared" si="57"/>
        <v>0</v>
      </c>
      <c r="AI296" s="11">
        <f t="shared" si="58"/>
        <v>0</v>
      </c>
      <c r="AJ296" s="11">
        <f t="shared" si="59"/>
        <v>0</v>
      </c>
      <c r="AK296" s="223"/>
      <c r="AL296" s="223"/>
      <c r="AM296" s="35"/>
    </row>
    <row r="297" spans="1:39">
      <c r="A297" s="20">
        <v>293</v>
      </c>
      <c r="B297" s="20" t="str">
        <f t="shared" si="49"/>
        <v/>
      </c>
      <c r="C297" s="208"/>
      <c r="D297" s="67"/>
      <c r="E297" s="67"/>
      <c r="F297" s="67"/>
      <c r="G297" s="425" t="str">
        <f>IF(H297='Категорія витрат'!$B$2,'Категорія витрат'!$A$2,IF(H297='Категорія витрат'!$B$3,'Категорія витрат'!$A$3,IF(H297='Категорія витрат'!$B$4,'Категорія витрат'!$A$4,IF(H297='Категорія витрат'!$B$5,'Категорія витрат'!$A$5,IF(H297='Категорія витрат'!$B$6,'Категорія витрат'!$A$6,IF(H297='Категорія витрат'!$B$7,'Категорія витрат'!$A$7,IF(H297='Категорія витрат'!$B$8,'Категорія витрат'!$A$8,IF(H297='Категорія витрат'!$B$9,'Категорія витрат'!$A$9,IF(H297='Категорія витрат'!$B$10,'Категорія витрат'!$A$10,IF(H297='Категорія витрат'!$B$11,'Категорія витрат'!$A$11,IF(H297='Категорія витрат'!$B$12,'Категорія витрат'!$A$12,IF(H297='Категорія витрат'!$B$13,'Категорія витрат'!$A$13,IF(H297='Категорія витрат'!$B$14,'Категорія витрат'!$A$14,IF(H297='Категорія витрат'!$B$15,'Категорія витрат'!$A$15,IF(H297='Категорія витрат'!$B$16,'Категорія витрат'!$A$16,IF(H297='Категорія витрат'!$B$17,'Категорія витрат'!$A$17,IF(H297='Категорія витрат'!$B$18,'Категорія витрат'!$A$18,IF(H297='Категорія витрат'!$B$19,'Категорія витрат'!$A$19,IF(H297='Категорія витрат'!$B$20,'Категорія витрат'!$A$20,IF(H297='Категорія витрат'!$B$21,'Категорія витрат'!$A$21,IF(H297='Категорія витрат'!$B$22,'Категорія витрат'!$A$22,IF(H297='Категорія витрат'!$B$23,'Категорія витрат'!$A$23,IF(H297='Категорія витрат'!$B$24,'Категорія витрат'!$A$24,IF(H297='Категорія витрат'!$B$25,'Категорія витрат'!$A$25,IF(H297='Категорія витрат'!$B$26,'Категорія витрат'!$A$26,IF(H297='Категорія витрат'!$B$27,'Категорія витрат'!$A$27,IF(H297='Категорія витрат'!$B$28,'Категорія витрат'!$A$28,IF(H297='Категорія витрат'!$B$29,'Категорія витрат'!$A$29,IF(H297='Категорія витрат'!$B$30,'Категорія витрат'!$A$30,IF(H297='Категорія витрат'!$B$31,'Категорія витрат'!$A$31,""))))))))))))))))))))))))))))))</f>
        <v/>
      </c>
      <c r="H297" s="571"/>
      <c r="I297" s="68"/>
      <c r="J297" s="71"/>
      <c r="K297" s="41">
        <f t="shared" si="48"/>
        <v>0</v>
      </c>
      <c r="L297" s="72"/>
      <c r="M297" s="74"/>
      <c r="N297" s="71">
        <f t="shared" si="50"/>
        <v>0</v>
      </c>
      <c r="O297" s="836">
        <f>IF(I297='Категорія витрат'!$G$2,ROUND(N297*0.22,2),IF(I297='Категорія витрат'!$G$4,ROUND(N297*0.22,2),IF(I297='Категорія витрат'!$G$5,ROUND(N297*0.22,2),IF(I297='Категорія витрат'!$G$3,ROUND(N297*0.0841,2),0))))</f>
        <v>0</v>
      </c>
      <c r="P297" s="828">
        <f t="shared" si="51"/>
        <v>0</v>
      </c>
      <c r="Q297" s="75"/>
      <c r="R297" s="75"/>
      <c r="S297" s="75"/>
      <c r="T297" s="75"/>
      <c r="U297" s="75"/>
      <c r="V297" s="75"/>
      <c r="W297" s="75"/>
      <c r="X297" s="76"/>
      <c r="Y297" s="76"/>
      <c r="Z297" s="76"/>
      <c r="AA297" s="76"/>
      <c r="AB297" s="76"/>
      <c r="AC297" s="11">
        <f t="shared" si="52"/>
        <v>0</v>
      </c>
      <c r="AD297" s="11">
        <f t="shared" si="53"/>
        <v>0</v>
      </c>
      <c r="AE297" s="11">
        <f t="shared" si="54"/>
        <v>0</v>
      </c>
      <c r="AF297" s="11">
        <f t="shared" si="55"/>
        <v>0</v>
      </c>
      <c r="AG297" s="11">
        <f t="shared" si="56"/>
        <v>0</v>
      </c>
      <c r="AH297" s="11">
        <f t="shared" si="57"/>
        <v>0</v>
      </c>
      <c r="AI297" s="11">
        <f t="shared" si="58"/>
        <v>0</v>
      </c>
      <c r="AJ297" s="11">
        <f t="shared" si="59"/>
        <v>0</v>
      </c>
      <c r="AK297" s="223"/>
      <c r="AL297" s="223"/>
      <c r="AM297" s="35"/>
    </row>
    <row r="298" spans="1:39">
      <c r="A298" s="20">
        <v>294</v>
      </c>
      <c r="B298" s="20" t="str">
        <f t="shared" si="49"/>
        <v/>
      </c>
      <c r="C298" s="208"/>
      <c r="D298" s="67"/>
      <c r="E298" s="67"/>
      <c r="F298" s="67"/>
      <c r="G298" s="425" t="str">
        <f>IF(H298='Категорія витрат'!$B$2,'Категорія витрат'!$A$2,IF(H298='Категорія витрат'!$B$3,'Категорія витрат'!$A$3,IF(H298='Категорія витрат'!$B$4,'Категорія витрат'!$A$4,IF(H298='Категорія витрат'!$B$5,'Категорія витрат'!$A$5,IF(H298='Категорія витрат'!$B$6,'Категорія витрат'!$A$6,IF(H298='Категорія витрат'!$B$7,'Категорія витрат'!$A$7,IF(H298='Категорія витрат'!$B$8,'Категорія витрат'!$A$8,IF(H298='Категорія витрат'!$B$9,'Категорія витрат'!$A$9,IF(H298='Категорія витрат'!$B$10,'Категорія витрат'!$A$10,IF(H298='Категорія витрат'!$B$11,'Категорія витрат'!$A$11,IF(H298='Категорія витрат'!$B$12,'Категорія витрат'!$A$12,IF(H298='Категорія витрат'!$B$13,'Категорія витрат'!$A$13,IF(H298='Категорія витрат'!$B$14,'Категорія витрат'!$A$14,IF(H298='Категорія витрат'!$B$15,'Категорія витрат'!$A$15,IF(H298='Категорія витрат'!$B$16,'Категорія витрат'!$A$16,IF(H298='Категорія витрат'!$B$17,'Категорія витрат'!$A$17,IF(H298='Категорія витрат'!$B$18,'Категорія витрат'!$A$18,IF(H298='Категорія витрат'!$B$19,'Категорія витрат'!$A$19,IF(H298='Категорія витрат'!$B$20,'Категорія витрат'!$A$20,IF(H298='Категорія витрат'!$B$21,'Категорія витрат'!$A$21,IF(H298='Категорія витрат'!$B$22,'Категорія витрат'!$A$22,IF(H298='Категорія витрат'!$B$23,'Категорія витрат'!$A$23,IF(H298='Категорія витрат'!$B$24,'Категорія витрат'!$A$24,IF(H298='Категорія витрат'!$B$25,'Категорія витрат'!$A$25,IF(H298='Категорія витрат'!$B$26,'Категорія витрат'!$A$26,IF(H298='Категорія витрат'!$B$27,'Категорія витрат'!$A$27,IF(H298='Категорія витрат'!$B$28,'Категорія витрат'!$A$28,IF(H298='Категорія витрат'!$B$29,'Категорія витрат'!$A$29,IF(H298='Категорія витрат'!$B$30,'Категорія витрат'!$A$30,IF(H298='Категорія витрат'!$B$31,'Категорія витрат'!$A$31,""))))))))))))))))))))))))))))))</f>
        <v/>
      </c>
      <c r="H298" s="571"/>
      <c r="I298" s="68"/>
      <c r="J298" s="71"/>
      <c r="K298" s="41">
        <f t="shared" si="48"/>
        <v>0</v>
      </c>
      <c r="L298" s="72"/>
      <c r="M298" s="74"/>
      <c r="N298" s="71">
        <f t="shared" si="50"/>
        <v>0</v>
      </c>
      <c r="O298" s="836">
        <f>IF(I298='Категорія витрат'!$G$2,ROUND(N298*0.22,2),IF(I298='Категорія витрат'!$G$4,ROUND(N298*0.22,2),IF(I298='Категорія витрат'!$G$5,ROUND(N298*0.22,2),IF(I298='Категорія витрат'!$G$3,ROUND(N298*0.0841,2),0))))</f>
        <v>0</v>
      </c>
      <c r="P298" s="828">
        <f t="shared" si="51"/>
        <v>0</v>
      </c>
      <c r="Q298" s="75"/>
      <c r="R298" s="75"/>
      <c r="S298" s="75"/>
      <c r="T298" s="75"/>
      <c r="U298" s="75"/>
      <c r="V298" s="75"/>
      <c r="W298" s="75"/>
      <c r="X298" s="76"/>
      <c r="Y298" s="76"/>
      <c r="Z298" s="76"/>
      <c r="AA298" s="76"/>
      <c r="AB298" s="76"/>
      <c r="AC298" s="11">
        <f t="shared" si="52"/>
        <v>0</v>
      </c>
      <c r="AD298" s="11">
        <f t="shared" si="53"/>
        <v>0</v>
      </c>
      <c r="AE298" s="11">
        <f t="shared" si="54"/>
        <v>0</v>
      </c>
      <c r="AF298" s="11">
        <f t="shared" si="55"/>
        <v>0</v>
      </c>
      <c r="AG298" s="11">
        <f t="shared" si="56"/>
        <v>0</v>
      </c>
      <c r="AH298" s="11">
        <f t="shared" si="57"/>
        <v>0</v>
      </c>
      <c r="AI298" s="11">
        <f t="shared" si="58"/>
        <v>0</v>
      </c>
      <c r="AJ298" s="11">
        <f t="shared" si="59"/>
        <v>0</v>
      </c>
      <c r="AK298" s="223"/>
      <c r="AL298" s="223"/>
      <c r="AM298" s="35"/>
    </row>
    <row r="299" spans="1:39">
      <c r="A299" s="20">
        <v>295</v>
      </c>
      <c r="B299" s="20" t="str">
        <f t="shared" si="49"/>
        <v/>
      </c>
      <c r="C299" s="208"/>
      <c r="D299" s="67"/>
      <c r="E299" s="67"/>
      <c r="F299" s="67"/>
      <c r="G299" s="425" t="str">
        <f>IF(H299='Категорія витрат'!$B$2,'Категорія витрат'!$A$2,IF(H299='Категорія витрат'!$B$3,'Категорія витрат'!$A$3,IF(H299='Категорія витрат'!$B$4,'Категорія витрат'!$A$4,IF(H299='Категорія витрат'!$B$5,'Категорія витрат'!$A$5,IF(H299='Категорія витрат'!$B$6,'Категорія витрат'!$A$6,IF(H299='Категорія витрат'!$B$7,'Категорія витрат'!$A$7,IF(H299='Категорія витрат'!$B$8,'Категорія витрат'!$A$8,IF(H299='Категорія витрат'!$B$9,'Категорія витрат'!$A$9,IF(H299='Категорія витрат'!$B$10,'Категорія витрат'!$A$10,IF(H299='Категорія витрат'!$B$11,'Категорія витрат'!$A$11,IF(H299='Категорія витрат'!$B$12,'Категорія витрат'!$A$12,IF(H299='Категорія витрат'!$B$13,'Категорія витрат'!$A$13,IF(H299='Категорія витрат'!$B$14,'Категорія витрат'!$A$14,IF(H299='Категорія витрат'!$B$15,'Категорія витрат'!$A$15,IF(H299='Категорія витрат'!$B$16,'Категорія витрат'!$A$16,IF(H299='Категорія витрат'!$B$17,'Категорія витрат'!$A$17,IF(H299='Категорія витрат'!$B$18,'Категорія витрат'!$A$18,IF(H299='Категорія витрат'!$B$19,'Категорія витрат'!$A$19,IF(H299='Категорія витрат'!$B$20,'Категорія витрат'!$A$20,IF(H299='Категорія витрат'!$B$21,'Категорія витрат'!$A$21,IF(H299='Категорія витрат'!$B$22,'Категорія витрат'!$A$22,IF(H299='Категорія витрат'!$B$23,'Категорія витрат'!$A$23,IF(H299='Категорія витрат'!$B$24,'Категорія витрат'!$A$24,IF(H299='Категорія витрат'!$B$25,'Категорія витрат'!$A$25,IF(H299='Категорія витрат'!$B$26,'Категорія витрат'!$A$26,IF(H299='Категорія витрат'!$B$27,'Категорія витрат'!$A$27,IF(H299='Категорія витрат'!$B$28,'Категорія витрат'!$A$28,IF(H299='Категорія витрат'!$B$29,'Категорія витрат'!$A$29,IF(H299='Категорія витрат'!$B$30,'Категорія витрат'!$A$30,IF(H299='Категорія витрат'!$B$31,'Категорія витрат'!$A$31,""))))))))))))))))))))))))))))))</f>
        <v/>
      </c>
      <c r="H299" s="571"/>
      <c r="I299" s="68"/>
      <c r="J299" s="71"/>
      <c r="K299" s="41">
        <f t="shared" si="48"/>
        <v>0</v>
      </c>
      <c r="L299" s="72"/>
      <c r="M299" s="74"/>
      <c r="N299" s="71">
        <f t="shared" si="50"/>
        <v>0</v>
      </c>
      <c r="O299" s="836">
        <f>IF(I299='Категорія витрат'!$G$2,ROUND(N299*0.22,2),IF(I299='Категорія витрат'!$G$4,ROUND(N299*0.22,2),IF(I299='Категорія витрат'!$G$5,ROUND(N299*0.22,2),IF(I299='Категорія витрат'!$G$3,ROUND(N299*0.0841,2),0))))</f>
        <v>0</v>
      </c>
      <c r="P299" s="828">
        <f t="shared" si="51"/>
        <v>0</v>
      </c>
      <c r="Q299" s="75"/>
      <c r="R299" s="75"/>
      <c r="S299" s="75"/>
      <c r="T299" s="75"/>
      <c r="U299" s="75"/>
      <c r="V299" s="75"/>
      <c r="W299" s="75"/>
      <c r="X299" s="76"/>
      <c r="Y299" s="76"/>
      <c r="Z299" s="76"/>
      <c r="AA299" s="76"/>
      <c r="AB299" s="76"/>
      <c r="AC299" s="11">
        <f t="shared" si="52"/>
        <v>0</v>
      </c>
      <c r="AD299" s="11">
        <f t="shared" si="53"/>
        <v>0</v>
      </c>
      <c r="AE299" s="11">
        <f t="shared" si="54"/>
        <v>0</v>
      </c>
      <c r="AF299" s="11">
        <f t="shared" si="55"/>
        <v>0</v>
      </c>
      <c r="AG299" s="11">
        <f t="shared" si="56"/>
        <v>0</v>
      </c>
      <c r="AH299" s="11">
        <f t="shared" si="57"/>
        <v>0</v>
      </c>
      <c r="AI299" s="11">
        <f t="shared" si="58"/>
        <v>0</v>
      </c>
      <c r="AJ299" s="11">
        <f t="shared" si="59"/>
        <v>0</v>
      </c>
      <c r="AK299" s="223"/>
      <c r="AL299" s="223"/>
      <c r="AM299" s="35"/>
    </row>
    <row r="300" spans="1:39">
      <c r="A300" s="20">
        <v>296</v>
      </c>
      <c r="B300" s="20" t="str">
        <f t="shared" si="49"/>
        <v/>
      </c>
      <c r="C300" s="208"/>
      <c r="D300" s="67"/>
      <c r="E300" s="67"/>
      <c r="F300" s="67"/>
      <c r="G300" s="425" t="str">
        <f>IF(H300='Категорія витрат'!$B$2,'Категорія витрат'!$A$2,IF(H300='Категорія витрат'!$B$3,'Категорія витрат'!$A$3,IF(H300='Категорія витрат'!$B$4,'Категорія витрат'!$A$4,IF(H300='Категорія витрат'!$B$5,'Категорія витрат'!$A$5,IF(H300='Категорія витрат'!$B$6,'Категорія витрат'!$A$6,IF(H300='Категорія витрат'!$B$7,'Категорія витрат'!$A$7,IF(H300='Категорія витрат'!$B$8,'Категорія витрат'!$A$8,IF(H300='Категорія витрат'!$B$9,'Категорія витрат'!$A$9,IF(H300='Категорія витрат'!$B$10,'Категорія витрат'!$A$10,IF(H300='Категорія витрат'!$B$11,'Категорія витрат'!$A$11,IF(H300='Категорія витрат'!$B$12,'Категорія витрат'!$A$12,IF(H300='Категорія витрат'!$B$13,'Категорія витрат'!$A$13,IF(H300='Категорія витрат'!$B$14,'Категорія витрат'!$A$14,IF(H300='Категорія витрат'!$B$15,'Категорія витрат'!$A$15,IF(H300='Категорія витрат'!$B$16,'Категорія витрат'!$A$16,IF(H300='Категорія витрат'!$B$17,'Категорія витрат'!$A$17,IF(H300='Категорія витрат'!$B$18,'Категорія витрат'!$A$18,IF(H300='Категорія витрат'!$B$19,'Категорія витрат'!$A$19,IF(H300='Категорія витрат'!$B$20,'Категорія витрат'!$A$20,IF(H300='Категорія витрат'!$B$21,'Категорія витрат'!$A$21,IF(H300='Категорія витрат'!$B$22,'Категорія витрат'!$A$22,IF(H300='Категорія витрат'!$B$23,'Категорія витрат'!$A$23,IF(H300='Категорія витрат'!$B$24,'Категорія витрат'!$A$24,IF(H300='Категорія витрат'!$B$25,'Категорія витрат'!$A$25,IF(H300='Категорія витрат'!$B$26,'Категорія витрат'!$A$26,IF(H300='Категорія витрат'!$B$27,'Категорія витрат'!$A$27,IF(H300='Категорія витрат'!$B$28,'Категорія витрат'!$A$28,IF(H300='Категорія витрат'!$B$29,'Категорія витрат'!$A$29,IF(H300='Категорія витрат'!$B$30,'Категорія витрат'!$A$30,IF(H300='Категорія витрат'!$B$31,'Категорія витрат'!$A$31,""))))))))))))))))))))))))))))))</f>
        <v/>
      </c>
      <c r="H300" s="571"/>
      <c r="I300" s="68"/>
      <c r="J300" s="71"/>
      <c r="K300" s="41">
        <f t="shared" si="48"/>
        <v>0</v>
      </c>
      <c r="L300" s="72"/>
      <c r="M300" s="74"/>
      <c r="N300" s="71">
        <f t="shared" si="50"/>
        <v>0</v>
      </c>
      <c r="O300" s="836">
        <f>IF(I300='Категорія витрат'!$G$2,ROUND(N300*0.22,2),IF(I300='Категорія витрат'!$G$4,ROUND(N300*0.22,2),IF(I300='Категорія витрат'!$G$5,ROUND(N300*0.22,2),IF(I300='Категорія витрат'!$G$3,ROUND(N300*0.0841,2),0))))</f>
        <v>0</v>
      </c>
      <c r="P300" s="828">
        <f t="shared" si="51"/>
        <v>0</v>
      </c>
      <c r="Q300" s="75"/>
      <c r="R300" s="75"/>
      <c r="S300" s="75"/>
      <c r="T300" s="75"/>
      <c r="U300" s="75"/>
      <c r="V300" s="75"/>
      <c r="W300" s="75"/>
      <c r="X300" s="76"/>
      <c r="Y300" s="76"/>
      <c r="Z300" s="76"/>
      <c r="AA300" s="76"/>
      <c r="AB300" s="76"/>
      <c r="AC300" s="11">
        <f t="shared" si="52"/>
        <v>0</v>
      </c>
      <c r="AD300" s="11">
        <f t="shared" si="53"/>
        <v>0</v>
      </c>
      <c r="AE300" s="11">
        <f t="shared" si="54"/>
        <v>0</v>
      </c>
      <c r="AF300" s="11">
        <f t="shared" si="55"/>
        <v>0</v>
      </c>
      <c r="AG300" s="11">
        <f t="shared" si="56"/>
        <v>0</v>
      </c>
      <c r="AH300" s="11">
        <f t="shared" si="57"/>
        <v>0</v>
      </c>
      <c r="AI300" s="11">
        <f t="shared" si="58"/>
        <v>0</v>
      </c>
      <c r="AJ300" s="11">
        <f t="shared" si="59"/>
        <v>0</v>
      </c>
      <c r="AK300" s="223"/>
      <c r="AL300" s="223"/>
      <c r="AM300" s="35"/>
    </row>
    <row r="301" spans="1:39">
      <c r="A301" s="20">
        <v>297</v>
      </c>
      <c r="B301" s="20" t="str">
        <f t="shared" si="49"/>
        <v/>
      </c>
      <c r="C301" s="208"/>
      <c r="D301" s="67"/>
      <c r="E301" s="67"/>
      <c r="F301" s="67"/>
      <c r="G301" s="425" t="str">
        <f>IF(H301='Категорія витрат'!$B$2,'Категорія витрат'!$A$2,IF(H301='Категорія витрат'!$B$3,'Категорія витрат'!$A$3,IF(H301='Категорія витрат'!$B$4,'Категорія витрат'!$A$4,IF(H301='Категорія витрат'!$B$5,'Категорія витрат'!$A$5,IF(H301='Категорія витрат'!$B$6,'Категорія витрат'!$A$6,IF(H301='Категорія витрат'!$B$7,'Категорія витрат'!$A$7,IF(H301='Категорія витрат'!$B$8,'Категорія витрат'!$A$8,IF(H301='Категорія витрат'!$B$9,'Категорія витрат'!$A$9,IF(H301='Категорія витрат'!$B$10,'Категорія витрат'!$A$10,IF(H301='Категорія витрат'!$B$11,'Категорія витрат'!$A$11,IF(H301='Категорія витрат'!$B$12,'Категорія витрат'!$A$12,IF(H301='Категорія витрат'!$B$13,'Категорія витрат'!$A$13,IF(H301='Категорія витрат'!$B$14,'Категорія витрат'!$A$14,IF(H301='Категорія витрат'!$B$15,'Категорія витрат'!$A$15,IF(H301='Категорія витрат'!$B$16,'Категорія витрат'!$A$16,IF(H301='Категорія витрат'!$B$17,'Категорія витрат'!$A$17,IF(H301='Категорія витрат'!$B$18,'Категорія витрат'!$A$18,IF(H301='Категорія витрат'!$B$19,'Категорія витрат'!$A$19,IF(H301='Категорія витрат'!$B$20,'Категорія витрат'!$A$20,IF(H301='Категорія витрат'!$B$21,'Категорія витрат'!$A$21,IF(H301='Категорія витрат'!$B$22,'Категорія витрат'!$A$22,IF(H301='Категорія витрат'!$B$23,'Категорія витрат'!$A$23,IF(H301='Категорія витрат'!$B$24,'Категорія витрат'!$A$24,IF(H301='Категорія витрат'!$B$25,'Категорія витрат'!$A$25,IF(H301='Категорія витрат'!$B$26,'Категорія витрат'!$A$26,IF(H301='Категорія витрат'!$B$27,'Категорія витрат'!$A$27,IF(H301='Категорія витрат'!$B$28,'Категорія витрат'!$A$28,IF(H301='Категорія витрат'!$B$29,'Категорія витрат'!$A$29,IF(H301='Категорія витрат'!$B$30,'Категорія витрат'!$A$30,IF(H301='Категорія витрат'!$B$31,'Категорія витрат'!$A$31,""))))))))))))))))))))))))))))))</f>
        <v/>
      </c>
      <c r="H301" s="571"/>
      <c r="I301" s="68"/>
      <c r="J301" s="71"/>
      <c r="K301" s="41">
        <f t="shared" si="48"/>
        <v>0</v>
      </c>
      <c r="L301" s="72"/>
      <c r="M301" s="74"/>
      <c r="N301" s="71">
        <f t="shared" si="50"/>
        <v>0</v>
      </c>
      <c r="O301" s="836">
        <f>IF(I301='Категорія витрат'!$G$2,ROUND(N301*0.22,2),IF(I301='Категорія витрат'!$G$4,ROUND(N301*0.22,2),IF(I301='Категорія витрат'!$G$5,ROUND(N301*0.22,2),IF(I301='Категорія витрат'!$G$3,ROUND(N301*0.0841,2),0))))</f>
        <v>0</v>
      </c>
      <c r="P301" s="828">
        <f t="shared" si="51"/>
        <v>0</v>
      </c>
      <c r="Q301" s="75"/>
      <c r="R301" s="75"/>
      <c r="S301" s="75"/>
      <c r="T301" s="75"/>
      <c r="U301" s="75"/>
      <c r="V301" s="75"/>
      <c r="W301" s="75"/>
      <c r="X301" s="76"/>
      <c r="Y301" s="76"/>
      <c r="Z301" s="76"/>
      <c r="AA301" s="76"/>
      <c r="AB301" s="76"/>
      <c r="AC301" s="11">
        <f t="shared" si="52"/>
        <v>0</v>
      </c>
      <c r="AD301" s="11">
        <f t="shared" si="53"/>
        <v>0</v>
      </c>
      <c r="AE301" s="11">
        <f t="shared" si="54"/>
        <v>0</v>
      </c>
      <c r="AF301" s="11">
        <f t="shared" si="55"/>
        <v>0</v>
      </c>
      <c r="AG301" s="11">
        <f t="shared" si="56"/>
        <v>0</v>
      </c>
      <c r="AH301" s="11">
        <f t="shared" si="57"/>
        <v>0</v>
      </c>
      <c r="AI301" s="11">
        <f t="shared" si="58"/>
        <v>0</v>
      </c>
      <c r="AJ301" s="11">
        <f t="shared" si="59"/>
        <v>0</v>
      </c>
      <c r="AK301" s="223"/>
      <c r="AL301" s="223"/>
      <c r="AM301" s="35"/>
    </row>
    <row r="302" spans="1:39">
      <c r="A302" s="20">
        <v>298</v>
      </c>
      <c r="B302" s="20" t="str">
        <f t="shared" si="49"/>
        <v/>
      </c>
      <c r="C302" s="208"/>
      <c r="D302" s="67"/>
      <c r="E302" s="67"/>
      <c r="F302" s="67"/>
      <c r="G302" s="425" t="str">
        <f>IF(H302='Категорія витрат'!$B$2,'Категорія витрат'!$A$2,IF(H302='Категорія витрат'!$B$3,'Категорія витрат'!$A$3,IF(H302='Категорія витрат'!$B$4,'Категорія витрат'!$A$4,IF(H302='Категорія витрат'!$B$5,'Категорія витрат'!$A$5,IF(H302='Категорія витрат'!$B$6,'Категорія витрат'!$A$6,IF(H302='Категорія витрат'!$B$7,'Категорія витрат'!$A$7,IF(H302='Категорія витрат'!$B$8,'Категорія витрат'!$A$8,IF(H302='Категорія витрат'!$B$9,'Категорія витрат'!$A$9,IF(H302='Категорія витрат'!$B$10,'Категорія витрат'!$A$10,IF(H302='Категорія витрат'!$B$11,'Категорія витрат'!$A$11,IF(H302='Категорія витрат'!$B$12,'Категорія витрат'!$A$12,IF(H302='Категорія витрат'!$B$13,'Категорія витрат'!$A$13,IF(H302='Категорія витрат'!$B$14,'Категорія витрат'!$A$14,IF(H302='Категорія витрат'!$B$15,'Категорія витрат'!$A$15,IF(H302='Категорія витрат'!$B$16,'Категорія витрат'!$A$16,IF(H302='Категорія витрат'!$B$17,'Категорія витрат'!$A$17,IF(H302='Категорія витрат'!$B$18,'Категорія витрат'!$A$18,IF(H302='Категорія витрат'!$B$19,'Категорія витрат'!$A$19,IF(H302='Категорія витрат'!$B$20,'Категорія витрат'!$A$20,IF(H302='Категорія витрат'!$B$21,'Категорія витрат'!$A$21,IF(H302='Категорія витрат'!$B$22,'Категорія витрат'!$A$22,IF(H302='Категорія витрат'!$B$23,'Категорія витрат'!$A$23,IF(H302='Категорія витрат'!$B$24,'Категорія витрат'!$A$24,IF(H302='Категорія витрат'!$B$25,'Категорія витрат'!$A$25,IF(H302='Категорія витрат'!$B$26,'Категорія витрат'!$A$26,IF(H302='Категорія витрат'!$B$27,'Категорія витрат'!$A$27,IF(H302='Категорія витрат'!$B$28,'Категорія витрат'!$A$28,IF(H302='Категорія витрат'!$B$29,'Категорія витрат'!$A$29,IF(H302='Категорія витрат'!$B$30,'Категорія витрат'!$A$30,IF(H302='Категорія витрат'!$B$31,'Категорія витрат'!$A$31,""))))))))))))))))))))))))))))))</f>
        <v/>
      </c>
      <c r="H302" s="571"/>
      <c r="I302" s="68"/>
      <c r="J302" s="72"/>
      <c r="K302" s="41">
        <f t="shared" si="48"/>
        <v>0</v>
      </c>
      <c r="L302" s="72"/>
      <c r="M302" s="74"/>
      <c r="N302" s="71">
        <f t="shared" si="50"/>
        <v>0</v>
      </c>
      <c r="O302" s="836">
        <f>IF(I302='Категорія витрат'!$G$2,ROUND(N302*0.22,2),IF(I302='Категорія витрат'!$G$4,ROUND(N302*0.22,2),IF(I302='Категорія витрат'!$G$5,ROUND(N302*0.22,2),IF(I302='Категорія витрат'!$G$3,ROUND(N302*0.0841,2),0))))</f>
        <v>0</v>
      </c>
      <c r="P302" s="828">
        <f t="shared" si="51"/>
        <v>0</v>
      </c>
      <c r="Q302" s="75"/>
      <c r="R302" s="75"/>
      <c r="S302" s="75"/>
      <c r="T302" s="75"/>
      <c r="U302" s="75"/>
      <c r="V302" s="75"/>
      <c r="W302" s="75"/>
      <c r="X302" s="76"/>
      <c r="Y302" s="76"/>
      <c r="Z302" s="76"/>
      <c r="AA302" s="76"/>
      <c r="AB302" s="76"/>
      <c r="AC302" s="11">
        <f t="shared" si="52"/>
        <v>0</v>
      </c>
      <c r="AD302" s="11">
        <f t="shared" si="53"/>
        <v>0</v>
      </c>
      <c r="AE302" s="11">
        <f t="shared" si="54"/>
        <v>0</v>
      </c>
      <c r="AF302" s="11">
        <f t="shared" si="55"/>
        <v>0</v>
      </c>
      <c r="AG302" s="11">
        <f t="shared" si="56"/>
        <v>0</v>
      </c>
      <c r="AH302" s="11">
        <f t="shared" si="57"/>
        <v>0</v>
      </c>
      <c r="AI302" s="11">
        <f t="shared" si="58"/>
        <v>0</v>
      </c>
      <c r="AJ302" s="11">
        <f t="shared" si="59"/>
        <v>0</v>
      </c>
      <c r="AK302" s="223"/>
      <c r="AL302" s="223"/>
      <c r="AM302" s="35"/>
    </row>
    <row r="303" spans="1:39">
      <c r="A303" s="20">
        <v>299</v>
      </c>
      <c r="B303" s="20" t="str">
        <f t="shared" si="49"/>
        <v/>
      </c>
      <c r="C303" s="208"/>
      <c r="D303" s="67"/>
      <c r="E303" s="67"/>
      <c r="F303" s="67"/>
      <c r="G303" s="425" t="str">
        <f>IF(H303='Категорія витрат'!$B$2,'Категорія витрат'!$A$2,IF(H303='Категорія витрат'!$B$3,'Категорія витрат'!$A$3,IF(H303='Категорія витрат'!$B$4,'Категорія витрат'!$A$4,IF(H303='Категорія витрат'!$B$5,'Категорія витрат'!$A$5,IF(H303='Категорія витрат'!$B$6,'Категорія витрат'!$A$6,IF(H303='Категорія витрат'!$B$7,'Категорія витрат'!$A$7,IF(H303='Категорія витрат'!$B$8,'Категорія витрат'!$A$8,IF(H303='Категорія витрат'!$B$9,'Категорія витрат'!$A$9,IF(H303='Категорія витрат'!$B$10,'Категорія витрат'!$A$10,IF(H303='Категорія витрат'!$B$11,'Категорія витрат'!$A$11,IF(H303='Категорія витрат'!$B$12,'Категорія витрат'!$A$12,IF(H303='Категорія витрат'!$B$13,'Категорія витрат'!$A$13,IF(H303='Категорія витрат'!$B$14,'Категорія витрат'!$A$14,IF(H303='Категорія витрат'!$B$15,'Категорія витрат'!$A$15,IF(H303='Категорія витрат'!$B$16,'Категорія витрат'!$A$16,IF(H303='Категорія витрат'!$B$17,'Категорія витрат'!$A$17,IF(H303='Категорія витрат'!$B$18,'Категорія витрат'!$A$18,IF(H303='Категорія витрат'!$B$19,'Категорія витрат'!$A$19,IF(H303='Категорія витрат'!$B$20,'Категорія витрат'!$A$20,IF(H303='Категорія витрат'!$B$21,'Категорія витрат'!$A$21,IF(H303='Категорія витрат'!$B$22,'Категорія витрат'!$A$22,IF(H303='Категорія витрат'!$B$23,'Категорія витрат'!$A$23,IF(H303='Категорія витрат'!$B$24,'Категорія витрат'!$A$24,IF(H303='Категорія витрат'!$B$25,'Категорія витрат'!$A$25,IF(H303='Категорія витрат'!$B$26,'Категорія витрат'!$A$26,IF(H303='Категорія витрат'!$B$27,'Категорія витрат'!$A$27,IF(H303='Категорія витрат'!$B$28,'Категорія витрат'!$A$28,IF(H303='Категорія витрат'!$B$29,'Категорія витрат'!$A$29,IF(H303='Категорія витрат'!$B$30,'Категорія витрат'!$A$30,IF(H303='Категорія витрат'!$B$31,'Категорія витрат'!$A$31,""))))))))))))))))))))))))))))))</f>
        <v/>
      </c>
      <c r="H303" s="571"/>
      <c r="I303" s="68"/>
      <c r="J303" s="72"/>
      <c r="K303" s="41">
        <f t="shared" si="48"/>
        <v>0</v>
      </c>
      <c r="L303" s="72"/>
      <c r="M303" s="74"/>
      <c r="N303" s="71">
        <f t="shared" si="50"/>
        <v>0</v>
      </c>
      <c r="O303" s="836">
        <f>IF(I303='Категорія витрат'!$G$2,ROUND(N303*0.22,2),IF(I303='Категорія витрат'!$G$4,ROUND(N303*0.22,2),IF(I303='Категорія витрат'!$G$5,ROUND(N303*0.22,2),IF(I303='Категорія витрат'!$G$3,ROUND(N303*0.0841,2),0))))</f>
        <v>0</v>
      </c>
      <c r="P303" s="828">
        <f t="shared" si="51"/>
        <v>0</v>
      </c>
      <c r="Q303" s="75"/>
      <c r="R303" s="75"/>
      <c r="S303" s="75"/>
      <c r="T303" s="75"/>
      <c r="U303" s="75"/>
      <c r="V303" s="75"/>
      <c r="W303" s="75"/>
      <c r="X303" s="76"/>
      <c r="Y303" s="76"/>
      <c r="Z303" s="76"/>
      <c r="AA303" s="76"/>
      <c r="AB303" s="76"/>
      <c r="AC303" s="11">
        <f t="shared" si="52"/>
        <v>0</v>
      </c>
      <c r="AD303" s="11">
        <f t="shared" si="53"/>
        <v>0</v>
      </c>
      <c r="AE303" s="11">
        <f t="shared" si="54"/>
        <v>0</v>
      </c>
      <c r="AF303" s="11">
        <f t="shared" si="55"/>
        <v>0</v>
      </c>
      <c r="AG303" s="11">
        <f t="shared" si="56"/>
        <v>0</v>
      </c>
      <c r="AH303" s="11">
        <f t="shared" si="57"/>
        <v>0</v>
      </c>
      <c r="AI303" s="11">
        <f t="shared" si="58"/>
        <v>0</v>
      </c>
      <c r="AJ303" s="11">
        <f t="shared" si="59"/>
        <v>0</v>
      </c>
      <c r="AK303" s="223"/>
      <c r="AL303" s="223"/>
      <c r="AM303" s="35"/>
    </row>
    <row r="304" spans="1:39">
      <c r="A304" s="20">
        <v>300</v>
      </c>
      <c r="B304" s="20" t="str">
        <f t="shared" si="49"/>
        <v/>
      </c>
      <c r="C304" s="208"/>
      <c r="D304" s="67"/>
      <c r="E304" s="67"/>
      <c r="F304" s="67"/>
      <c r="G304" s="425" t="str">
        <f>IF(H304='Категорія витрат'!$B$2,'Категорія витрат'!$A$2,IF(H304='Категорія витрат'!$B$3,'Категорія витрат'!$A$3,IF(H304='Категорія витрат'!$B$4,'Категорія витрат'!$A$4,IF(H304='Категорія витрат'!$B$5,'Категорія витрат'!$A$5,IF(H304='Категорія витрат'!$B$6,'Категорія витрат'!$A$6,IF(H304='Категорія витрат'!$B$7,'Категорія витрат'!$A$7,IF(H304='Категорія витрат'!$B$8,'Категорія витрат'!$A$8,IF(H304='Категорія витрат'!$B$9,'Категорія витрат'!$A$9,IF(H304='Категорія витрат'!$B$10,'Категорія витрат'!$A$10,IF(H304='Категорія витрат'!$B$11,'Категорія витрат'!$A$11,IF(H304='Категорія витрат'!$B$12,'Категорія витрат'!$A$12,IF(H304='Категорія витрат'!$B$13,'Категорія витрат'!$A$13,IF(H304='Категорія витрат'!$B$14,'Категорія витрат'!$A$14,IF(H304='Категорія витрат'!$B$15,'Категорія витрат'!$A$15,IF(H304='Категорія витрат'!$B$16,'Категорія витрат'!$A$16,IF(H304='Категорія витрат'!$B$17,'Категорія витрат'!$A$17,IF(H304='Категорія витрат'!$B$18,'Категорія витрат'!$A$18,IF(H304='Категорія витрат'!$B$19,'Категорія витрат'!$A$19,IF(H304='Категорія витрат'!$B$20,'Категорія витрат'!$A$20,IF(H304='Категорія витрат'!$B$21,'Категорія витрат'!$A$21,IF(H304='Категорія витрат'!$B$22,'Категорія витрат'!$A$22,IF(H304='Категорія витрат'!$B$23,'Категорія витрат'!$A$23,IF(H304='Категорія витрат'!$B$24,'Категорія витрат'!$A$24,IF(H304='Категорія витрат'!$B$25,'Категорія витрат'!$A$25,IF(H304='Категорія витрат'!$B$26,'Категорія витрат'!$A$26,IF(H304='Категорія витрат'!$B$27,'Категорія витрат'!$A$27,IF(H304='Категорія витрат'!$B$28,'Категорія витрат'!$A$28,IF(H304='Категорія витрат'!$B$29,'Категорія витрат'!$A$29,IF(H304='Категорія витрат'!$B$30,'Категорія витрат'!$A$30,IF(H304='Категорія витрат'!$B$31,'Категорія витрат'!$A$31,""))))))))))))))))))))))))))))))</f>
        <v/>
      </c>
      <c r="H304" s="571"/>
      <c r="I304" s="68"/>
      <c r="J304" s="72"/>
      <c r="K304" s="41">
        <f t="shared" si="48"/>
        <v>0</v>
      </c>
      <c r="L304" s="72"/>
      <c r="M304" s="74"/>
      <c r="N304" s="71">
        <f t="shared" si="50"/>
        <v>0</v>
      </c>
      <c r="O304" s="836">
        <f>IF(I304='Категорія витрат'!$G$2,ROUND(N304*0.22,2),IF(I304='Категорія витрат'!$G$4,ROUND(N304*0.22,2),IF(I304='Категорія витрат'!$G$5,ROUND(N304*0.22,2),IF(I304='Категорія витрат'!$G$3,ROUND(N304*0.0841,2),0))))</f>
        <v>0</v>
      </c>
      <c r="P304" s="828">
        <f t="shared" si="51"/>
        <v>0</v>
      </c>
      <c r="Q304" s="75"/>
      <c r="R304" s="75"/>
      <c r="S304" s="75"/>
      <c r="T304" s="75"/>
      <c r="U304" s="75"/>
      <c r="V304" s="75"/>
      <c r="W304" s="75"/>
      <c r="X304" s="76"/>
      <c r="Y304" s="76"/>
      <c r="Z304" s="76"/>
      <c r="AA304" s="76"/>
      <c r="AB304" s="76"/>
      <c r="AC304" s="11">
        <f t="shared" si="52"/>
        <v>0</v>
      </c>
      <c r="AD304" s="11">
        <f t="shared" si="53"/>
        <v>0</v>
      </c>
      <c r="AE304" s="11">
        <f t="shared" si="54"/>
        <v>0</v>
      </c>
      <c r="AF304" s="11">
        <f t="shared" si="55"/>
        <v>0</v>
      </c>
      <c r="AG304" s="11">
        <f t="shared" si="56"/>
        <v>0</v>
      </c>
      <c r="AH304" s="11">
        <f t="shared" si="57"/>
        <v>0</v>
      </c>
      <c r="AI304" s="11">
        <f t="shared" si="58"/>
        <v>0</v>
      </c>
      <c r="AJ304" s="11">
        <f t="shared" si="59"/>
        <v>0</v>
      </c>
      <c r="AK304" s="223"/>
      <c r="AL304" s="223"/>
      <c r="AM304" s="35"/>
    </row>
    <row r="305" spans="1:39">
      <c r="A305" s="20">
        <v>301</v>
      </c>
      <c r="B305" s="20" t="str">
        <f t="shared" si="49"/>
        <v/>
      </c>
      <c r="C305" s="208"/>
      <c r="D305" s="67"/>
      <c r="E305" s="67"/>
      <c r="F305" s="67"/>
      <c r="G305" s="425" t="str">
        <f>IF(H305='Категорія витрат'!$B$2,'Категорія витрат'!$A$2,IF(H305='Категорія витрат'!$B$3,'Категорія витрат'!$A$3,IF(H305='Категорія витрат'!$B$4,'Категорія витрат'!$A$4,IF(H305='Категорія витрат'!$B$5,'Категорія витрат'!$A$5,IF(H305='Категорія витрат'!$B$6,'Категорія витрат'!$A$6,IF(H305='Категорія витрат'!$B$7,'Категорія витрат'!$A$7,IF(H305='Категорія витрат'!$B$8,'Категорія витрат'!$A$8,IF(H305='Категорія витрат'!$B$9,'Категорія витрат'!$A$9,IF(H305='Категорія витрат'!$B$10,'Категорія витрат'!$A$10,IF(H305='Категорія витрат'!$B$11,'Категорія витрат'!$A$11,IF(H305='Категорія витрат'!$B$12,'Категорія витрат'!$A$12,IF(H305='Категорія витрат'!$B$13,'Категорія витрат'!$A$13,IF(H305='Категорія витрат'!$B$14,'Категорія витрат'!$A$14,IF(H305='Категорія витрат'!$B$15,'Категорія витрат'!$A$15,IF(H305='Категорія витрат'!$B$16,'Категорія витрат'!$A$16,IF(H305='Категорія витрат'!$B$17,'Категорія витрат'!$A$17,IF(H305='Категорія витрат'!$B$18,'Категорія витрат'!$A$18,IF(H305='Категорія витрат'!$B$19,'Категорія витрат'!$A$19,IF(H305='Категорія витрат'!$B$20,'Категорія витрат'!$A$20,IF(H305='Категорія витрат'!$B$21,'Категорія витрат'!$A$21,IF(H305='Категорія витрат'!$B$22,'Категорія витрат'!$A$22,IF(H305='Категорія витрат'!$B$23,'Категорія витрат'!$A$23,IF(H305='Категорія витрат'!$B$24,'Категорія витрат'!$A$24,IF(H305='Категорія витрат'!$B$25,'Категорія витрат'!$A$25,IF(H305='Категорія витрат'!$B$26,'Категорія витрат'!$A$26,IF(H305='Категорія витрат'!$B$27,'Категорія витрат'!$A$27,IF(H305='Категорія витрат'!$B$28,'Категорія витрат'!$A$28,IF(H305='Категорія витрат'!$B$29,'Категорія витрат'!$A$29,IF(H305='Категорія витрат'!$B$30,'Категорія витрат'!$A$30,IF(H305='Категорія витрат'!$B$31,'Категорія витрат'!$A$31,""))))))))))))))))))))))))))))))</f>
        <v/>
      </c>
      <c r="H305" s="854"/>
      <c r="I305" s="68"/>
      <c r="J305" s="72"/>
      <c r="K305" s="41">
        <f t="shared" si="48"/>
        <v>0</v>
      </c>
      <c r="L305" s="72"/>
      <c r="M305" s="74"/>
      <c r="N305" s="71">
        <f t="shared" si="50"/>
        <v>0</v>
      </c>
      <c r="O305" s="836">
        <f>IF(I305='Категорія витрат'!$G$2,ROUND(N305*0.22,2),IF(I305='Категорія витрат'!$G$4,ROUND(N305*0.22,2),IF(I305='Категорія витрат'!$G$5,ROUND(N305*0.22,2),IF(I305='Категорія витрат'!$G$3,ROUND(N305*0.0841,2),0))))</f>
        <v>0</v>
      </c>
      <c r="P305" s="828">
        <f t="shared" si="51"/>
        <v>0</v>
      </c>
      <c r="Q305" s="76"/>
      <c r="R305" s="76"/>
      <c r="S305" s="76"/>
      <c r="T305" s="76"/>
      <c r="U305" s="76"/>
      <c r="V305" s="76"/>
      <c r="W305" s="76"/>
      <c r="X305" s="76"/>
      <c r="Y305" s="76"/>
      <c r="Z305" s="76"/>
      <c r="AA305" s="76"/>
      <c r="AB305" s="76"/>
      <c r="AC305" s="11">
        <f t="shared" si="52"/>
        <v>0</v>
      </c>
      <c r="AD305" s="11">
        <f t="shared" si="53"/>
        <v>0</v>
      </c>
      <c r="AE305" s="11">
        <f t="shared" si="54"/>
        <v>0</v>
      </c>
      <c r="AF305" s="11">
        <f t="shared" si="55"/>
        <v>0</v>
      </c>
      <c r="AG305" s="11">
        <f t="shared" si="56"/>
        <v>0</v>
      </c>
      <c r="AH305" s="11">
        <f t="shared" si="57"/>
        <v>0</v>
      </c>
      <c r="AI305" s="11">
        <f t="shared" si="58"/>
        <v>0</v>
      </c>
      <c r="AJ305" s="11">
        <f t="shared" si="59"/>
        <v>0</v>
      </c>
      <c r="AK305" s="223"/>
      <c r="AL305" s="223"/>
      <c r="AM305" s="35"/>
    </row>
    <row r="306" spans="1:39">
      <c r="A306" s="20">
        <v>302</v>
      </c>
      <c r="B306" s="20" t="str">
        <f t="shared" si="49"/>
        <v/>
      </c>
      <c r="C306" s="208"/>
      <c r="D306" s="67"/>
      <c r="E306" s="67"/>
      <c r="F306" s="67"/>
      <c r="G306" s="425" t="str">
        <f>IF(H306='Категорія витрат'!$B$2,'Категорія витрат'!$A$2,IF(H306='Категорія витрат'!$B$3,'Категорія витрат'!$A$3,IF(H306='Категорія витрат'!$B$4,'Категорія витрат'!$A$4,IF(H306='Категорія витрат'!$B$5,'Категорія витрат'!$A$5,IF(H306='Категорія витрат'!$B$6,'Категорія витрат'!$A$6,IF(H306='Категорія витрат'!$B$7,'Категорія витрат'!$A$7,IF(H306='Категорія витрат'!$B$8,'Категорія витрат'!$A$8,IF(H306='Категорія витрат'!$B$9,'Категорія витрат'!$A$9,IF(H306='Категорія витрат'!$B$10,'Категорія витрат'!$A$10,IF(H306='Категорія витрат'!$B$11,'Категорія витрат'!$A$11,IF(H306='Категорія витрат'!$B$12,'Категорія витрат'!$A$12,IF(H306='Категорія витрат'!$B$13,'Категорія витрат'!$A$13,IF(H306='Категорія витрат'!$B$14,'Категорія витрат'!$A$14,IF(H306='Категорія витрат'!$B$15,'Категорія витрат'!$A$15,IF(H306='Категорія витрат'!$B$16,'Категорія витрат'!$A$16,IF(H306='Категорія витрат'!$B$17,'Категорія витрат'!$A$17,IF(H306='Категорія витрат'!$B$18,'Категорія витрат'!$A$18,IF(H306='Категорія витрат'!$B$19,'Категорія витрат'!$A$19,IF(H306='Категорія витрат'!$B$20,'Категорія витрат'!$A$20,IF(H306='Категорія витрат'!$B$21,'Категорія витрат'!$A$21,IF(H306='Категорія витрат'!$B$22,'Категорія витрат'!$A$22,IF(H306='Категорія витрат'!$B$23,'Категорія витрат'!$A$23,IF(H306='Категорія витрат'!$B$24,'Категорія витрат'!$A$24,IF(H306='Категорія витрат'!$B$25,'Категорія витрат'!$A$25,IF(H306='Категорія витрат'!$B$26,'Категорія витрат'!$A$26,IF(H306='Категорія витрат'!$B$27,'Категорія витрат'!$A$27,IF(H306='Категорія витрат'!$B$28,'Категорія витрат'!$A$28,IF(H306='Категорія витрат'!$B$29,'Категорія витрат'!$A$29,IF(H306='Категорія витрат'!$B$30,'Категорія витрат'!$A$30,IF(H306='Категорія витрат'!$B$31,'Категорія витрат'!$A$31,""))))))))))))))))))))))))))))))</f>
        <v/>
      </c>
      <c r="H306" s="854"/>
      <c r="I306" s="68"/>
      <c r="J306" s="72"/>
      <c r="K306" s="41">
        <f t="shared" si="48"/>
        <v>0</v>
      </c>
      <c r="L306" s="72"/>
      <c r="M306" s="74"/>
      <c r="N306" s="71">
        <f t="shared" si="50"/>
        <v>0</v>
      </c>
      <c r="O306" s="836">
        <f>IF(I306='Категорія витрат'!$G$2,ROUND(N306*0.22,2),IF(I306='Категорія витрат'!$G$4,ROUND(N306*0.22,2),IF(I306='Категорія витрат'!$G$5,ROUND(N306*0.22,2),IF(I306='Категорія витрат'!$G$3,ROUND(N306*0.0841,2),0))))</f>
        <v>0</v>
      </c>
      <c r="P306" s="828">
        <f t="shared" si="51"/>
        <v>0</v>
      </c>
      <c r="Q306" s="76"/>
      <c r="R306" s="76"/>
      <c r="S306" s="76"/>
      <c r="T306" s="76"/>
      <c r="U306" s="76"/>
      <c r="V306" s="76"/>
      <c r="W306" s="76"/>
      <c r="X306" s="76"/>
      <c r="Y306" s="76"/>
      <c r="Z306" s="76"/>
      <c r="AA306" s="76"/>
      <c r="AB306" s="76"/>
      <c r="AC306" s="11">
        <f t="shared" si="52"/>
        <v>0</v>
      </c>
      <c r="AD306" s="11">
        <f t="shared" si="53"/>
        <v>0</v>
      </c>
      <c r="AE306" s="11">
        <f t="shared" si="54"/>
        <v>0</v>
      </c>
      <c r="AF306" s="11">
        <f t="shared" si="55"/>
        <v>0</v>
      </c>
      <c r="AG306" s="11">
        <f t="shared" si="56"/>
        <v>0</v>
      </c>
      <c r="AH306" s="11">
        <f t="shared" si="57"/>
        <v>0</v>
      </c>
      <c r="AI306" s="11">
        <f t="shared" si="58"/>
        <v>0</v>
      </c>
      <c r="AJ306" s="11">
        <f t="shared" si="59"/>
        <v>0</v>
      </c>
      <c r="AK306" s="223"/>
      <c r="AL306" s="223"/>
      <c r="AM306" s="35"/>
    </row>
    <row r="307" spans="1:39">
      <c r="A307" s="20">
        <v>303</v>
      </c>
      <c r="B307" s="20" t="str">
        <f t="shared" si="49"/>
        <v/>
      </c>
      <c r="C307" s="208"/>
      <c r="D307" s="67"/>
      <c r="E307" s="67"/>
      <c r="F307" s="67"/>
      <c r="G307" s="425" t="str">
        <f>IF(H307='Категорія витрат'!$B$2,'Категорія витрат'!$A$2,IF(H307='Категорія витрат'!$B$3,'Категорія витрат'!$A$3,IF(H307='Категорія витрат'!$B$4,'Категорія витрат'!$A$4,IF(H307='Категорія витрат'!$B$5,'Категорія витрат'!$A$5,IF(H307='Категорія витрат'!$B$6,'Категорія витрат'!$A$6,IF(H307='Категорія витрат'!$B$7,'Категорія витрат'!$A$7,IF(H307='Категорія витрат'!$B$8,'Категорія витрат'!$A$8,IF(H307='Категорія витрат'!$B$9,'Категорія витрат'!$A$9,IF(H307='Категорія витрат'!$B$10,'Категорія витрат'!$A$10,IF(H307='Категорія витрат'!$B$11,'Категорія витрат'!$A$11,IF(H307='Категорія витрат'!$B$12,'Категорія витрат'!$A$12,IF(H307='Категорія витрат'!$B$13,'Категорія витрат'!$A$13,IF(H307='Категорія витрат'!$B$14,'Категорія витрат'!$A$14,IF(H307='Категорія витрат'!$B$15,'Категорія витрат'!$A$15,IF(H307='Категорія витрат'!$B$16,'Категорія витрат'!$A$16,IF(H307='Категорія витрат'!$B$17,'Категорія витрат'!$A$17,IF(H307='Категорія витрат'!$B$18,'Категорія витрат'!$A$18,IF(H307='Категорія витрат'!$B$19,'Категорія витрат'!$A$19,IF(H307='Категорія витрат'!$B$20,'Категорія витрат'!$A$20,IF(H307='Категорія витрат'!$B$21,'Категорія витрат'!$A$21,IF(H307='Категорія витрат'!$B$22,'Категорія витрат'!$A$22,IF(H307='Категорія витрат'!$B$23,'Категорія витрат'!$A$23,IF(H307='Категорія витрат'!$B$24,'Категорія витрат'!$A$24,IF(H307='Категорія витрат'!$B$25,'Категорія витрат'!$A$25,IF(H307='Категорія витрат'!$B$26,'Категорія витрат'!$A$26,IF(H307='Категорія витрат'!$B$27,'Категорія витрат'!$A$27,IF(H307='Категорія витрат'!$B$28,'Категорія витрат'!$A$28,IF(H307='Категорія витрат'!$B$29,'Категорія витрат'!$A$29,IF(H307='Категорія витрат'!$B$30,'Категорія витрат'!$A$30,IF(H307='Категорія витрат'!$B$31,'Категорія витрат'!$A$31,""))))))))))))))))))))))))))))))</f>
        <v/>
      </c>
      <c r="H307" s="854"/>
      <c r="I307" s="68"/>
      <c r="J307" s="72"/>
      <c r="K307" s="41">
        <f t="shared" si="48"/>
        <v>0</v>
      </c>
      <c r="L307" s="72"/>
      <c r="M307" s="74"/>
      <c r="N307" s="71">
        <f t="shared" si="50"/>
        <v>0</v>
      </c>
      <c r="O307" s="836">
        <f>IF(I307='Категорія витрат'!$G$2,ROUND(N307*0.22,2),IF(I307='Категорія витрат'!$G$4,ROUND(N307*0.22,2),IF(I307='Категорія витрат'!$G$5,ROUND(N307*0.22,2),IF(I307='Категорія витрат'!$G$3,ROUND(N307*0.0841,2),0))))</f>
        <v>0</v>
      </c>
      <c r="P307" s="828">
        <f t="shared" si="51"/>
        <v>0</v>
      </c>
      <c r="Q307" s="76"/>
      <c r="R307" s="76"/>
      <c r="S307" s="76"/>
      <c r="T307" s="76"/>
      <c r="U307" s="76"/>
      <c r="V307" s="76"/>
      <c r="W307" s="76"/>
      <c r="X307" s="76"/>
      <c r="Y307" s="76"/>
      <c r="Z307" s="76"/>
      <c r="AA307" s="76"/>
      <c r="AB307" s="76"/>
      <c r="AC307" s="11">
        <f t="shared" si="52"/>
        <v>0</v>
      </c>
      <c r="AD307" s="11">
        <f t="shared" si="53"/>
        <v>0</v>
      </c>
      <c r="AE307" s="11">
        <f t="shared" si="54"/>
        <v>0</v>
      </c>
      <c r="AF307" s="11">
        <f t="shared" si="55"/>
        <v>0</v>
      </c>
      <c r="AG307" s="11">
        <f t="shared" si="56"/>
        <v>0</v>
      </c>
      <c r="AH307" s="11">
        <f t="shared" si="57"/>
        <v>0</v>
      </c>
      <c r="AI307" s="11">
        <f t="shared" si="58"/>
        <v>0</v>
      </c>
      <c r="AJ307" s="11">
        <f t="shared" si="59"/>
        <v>0</v>
      </c>
      <c r="AK307" s="223"/>
      <c r="AL307" s="223"/>
      <c r="AM307" s="35"/>
    </row>
    <row r="308" spans="1:39">
      <c r="A308" s="20">
        <v>304</v>
      </c>
      <c r="B308" s="20" t="str">
        <f t="shared" si="49"/>
        <v/>
      </c>
      <c r="C308" s="208"/>
      <c r="D308" s="67"/>
      <c r="E308" s="67"/>
      <c r="F308" s="67"/>
      <c r="G308" s="425" t="str">
        <f>IF(H308='Категорія витрат'!$B$2,'Категорія витрат'!$A$2,IF(H308='Категорія витрат'!$B$3,'Категорія витрат'!$A$3,IF(H308='Категорія витрат'!$B$4,'Категорія витрат'!$A$4,IF(H308='Категорія витрат'!$B$5,'Категорія витрат'!$A$5,IF(H308='Категорія витрат'!$B$6,'Категорія витрат'!$A$6,IF(H308='Категорія витрат'!$B$7,'Категорія витрат'!$A$7,IF(H308='Категорія витрат'!$B$8,'Категорія витрат'!$A$8,IF(H308='Категорія витрат'!$B$9,'Категорія витрат'!$A$9,IF(H308='Категорія витрат'!$B$10,'Категорія витрат'!$A$10,IF(H308='Категорія витрат'!$B$11,'Категорія витрат'!$A$11,IF(H308='Категорія витрат'!$B$12,'Категорія витрат'!$A$12,IF(H308='Категорія витрат'!$B$13,'Категорія витрат'!$A$13,IF(H308='Категорія витрат'!$B$14,'Категорія витрат'!$A$14,IF(H308='Категорія витрат'!$B$15,'Категорія витрат'!$A$15,IF(H308='Категорія витрат'!$B$16,'Категорія витрат'!$A$16,IF(H308='Категорія витрат'!$B$17,'Категорія витрат'!$A$17,IF(H308='Категорія витрат'!$B$18,'Категорія витрат'!$A$18,IF(H308='Категорія витрат'!$B$19,'Категорія витрат'!$A$19,IF(H308='Категорія витрат'!$B$20,'Категорія витрат'!$A$20,IF(H308='Категорія витрат'!$B$21,'Категорія витрат'!$A$21,IF(H308='Категорія витрат'!$B$22,'Категорія витрат'!$A$22,IF(H308='Категорія витрат'!$B$23,'Категорія витрат'!$A$23,IF(H308='Категорія витрат'!$B$24,'Категорія витрат'!$A$24,IF(H308='Категорія витрат'!$B$25,'Категорія витрат'!$A$25,IF(H308='Категорія витрат'!$B$26,'Категорія витрат'!$A$26,IF(H308='Категорія витрат'!$B$27,'Категорія витрат'!$A$27,IF(H308='Категорія витрат'!$B$28,'Категорія витрат'!$A$28,IF(H308='Категорія витрат'!$B$29,'Категорія витрат'!$A$29,IF(H308='Категорія витрат'!$B$30,'Категорія витрат'!$A$30,IF(H308='Категорія витрат'!$B$31,'Категорія витрат'!$A$31,""))))))))))))))))))))))))))))))</f>
        <v/>
      </c>
      <c r="H308" s="854"/>
      <c r="I308" s="68"/>
      <c r="J308" s="72"/>
      <c r="K308" s="41">
        <f t="shared" si="48"/>
        <v>0</v>
      </c>
      <c r="L308" s="72"/>
      <c r="M308" s="74"/>
      <c r="N308" s="71">
        <f t="shared" si="50"/>
        <v>0</v>
      </c>
      <c r="O308" s="836">
        <f>IF(I308='Категорія витрат'!$G$2,ROUND(N308*0.22,2),IF(I308='Категорія витрат'!$G$4,ROUND(N308*0.22,2),IF(I308='Категорія витрат'!$G$5,ROUND(N308*0.22,2),IF(I308='Категорія витрат'!$G$3,ROUND(N308*0.0841,2),0))))</f>
        <v>0</v>
      </c>
      <c r="P308" s="828">
        <f t="shared" si="51"/>
        <v>0</v>
      </c>
      <c r="Q308" s="76"/>
      <c r="R308" s="76"/>
      <c r="S308" s="76"/>
      <c r="T308" s="76"/>
      <c r="U308" s="76"/>
      <c r="V308" s="76"/>
      <c r="W308" s="76"/>
      <c r="X308" s="76"/>
      <c r="Y308" s="76"/>
      <c r="Z308" s="76"/>
      <c r="AA308" s="76"/>
      <c r="AB308" s="76"/>
      <c r="AC308" s="11">
        <f t="shared" si="52"/>
        <v>0</v>
      </c>
      <c r="AD308" s="11">
        <f t="shared" si="53"/>
        <v>0</v>
      </c>
      <c r="AE308" s="11">
        <f t="shared" si="54"/>
        <v>0</v>
      </c>
      <c r="AF308" s="11">
        <f t="shared" si="55"/>
        <v>0</v>
      </c>
      <c r="AG308" s="11">
        <f t="shared" si="56"/>
        <v>0</v>
      </c>
      <c r="AH308" s="11">
        <f t="shared" si="57"/>
        <v>0</v>
      </c>
      <c r="AI308" s="11">
        <f t="shared" si="58"/>
        <v>0</v>
      </c>
      <c r="AJ308" s="11">
        <f t="shared" si="59"/>
        <v>0</v>
      </c>
      <c r="AK308" s="223"/>
      <c r="AL308" s="223"/>
      <c r="AM308" s="35"/>
    </row>
    <row r="309" spans="1:39">
      <c r="A309" s="20">
        <v>305</v>
      </c>
      <c r="B309" s="20" t="str">
        <f t="shared" si="49"/>
        <v/>
      </c>
      <c r="C309" s="208"/>
      <c r="D309" s="67"/>
      <c r="E309" s="67"/>
      <c r="F309" s="67"/>
      <c r="G309" s="425" t="str">
        <f>IF(H309='Категорія витрат'!$B$2,'Категорія витрат'!$A$2,IF(H309='Категорія витрат'!$B$3,'Категорія витрат'!$A$3,IF(H309='Категорія витрат'!$B$4,'Категорія витрат'!$A$4,IF(H309='Категорія витрат'!$B$5,'Категорія витрат'!$A$5,IF(H309='Категорія витрат'!$B$6,'Категорія витрат'!$A$6,IF(H309='Категорія витрат'!$B$7,'Категорія витрат'!$A$7,IF(H309='Категорія витрат'!$B$8,'Категорія витрат'!$A$8,IF(H309='Категорія витрат'!$B$9,'Категорія витрат'!$A$9,IF(H309='Категорія витрат'!$B$10,'Категорія витрат'!$A$10,IF(H309='Категорія витрат'!$B$11,'Категорія витрат'!$A$11,IF(H309='Категорія витрат'!$B$12,'Категорія витрат'!$A$12,IF(H309='Категорія витрат'!$B$13,'Категорія витрат'!$A$13,IF(H309='Категорія витрат'!$B$14,'Категорія витрат'!$A$14,IF(H309='Категорія витрат'!$B$15,'Категорія витрат'!$A$15,IF(H309='Категорія витрат'!$B$16,'Категорія витрат'!$A$16,IF(H309='Категорія витрат'!$B$17,'Категорія витрат'!$A$17,IF(H309='Категорія витрат'!$B$18,'Категорія витрат'!$A$18,IF(H309='Категорія витрат'!$B$19,'Категорія витрат'!$A$19,IF(H309='Категорія витрат'!$B$20,'Категорія витрат'!$A$20,IF(H309='Категорія витрат'!$B$21,'Категорія витрат'!$A$21,IF(H309='Категорія витрат'!$B$22,'Категорія витрат'!$A$22,IF(H309='Категорія витрат'!$B$23,'Категорія витрат'!$A$23,IF(H309='Категорія витрат'!$B$24,'Категорія витрат'!$A$24,IF(H309='Категорія витрат'!$B$25,'Категорія витрат'!$A$25,IF(H309='Категорія витрат'!$B$26,'Категорія витрат'!$A$26,IF(H309='Категорія витрат'!$B$27,'Категорія витрат'!$A$27,IF(H309='Категорія витрат'!$B$28,'Категорія витрат'!$A$28,IF(H309='Категорія витрат'!$B$29,'Категорія витрат'!$A$29,IF(H309='Категорія витрат'!$B$30,'Категорія витрат'!$A$30,IF(H309='Категорія витрат'!$B$31,'Категорія витрат'!$A$31,""))))))))))))))))))))))))))))))</f>
        <v/>
      </c>
      <c r="H309" s="854"/>
      <c r="I309" s="68"/>
      <c r="J309" s="72"/>
      <c r="K309" s="41">
        <f t="shared" si="48"/>
        <v>0</v>
      </c>
      <c r="L309" s="72"/>
      <c r="M309" s="74"/>
      <c r="N309" s="71">
        <f t="shared" si="50"/>
        <v>0</v>
      </c>
      <c r="O309" s="836">
        <f>IF(I309='Категорія витрат'!$G$2,ROUND(N309*0.22,2),IF(I309='Категорія витрат'!$G$4,ROUND(N309*0.22,2),IF(I309='Категорія витрат'!$G$5,ROUND(N309*0.22,2),IF(I309='Категорія витрат'!$G$3,ROUND(N309*0.0841,2),0))))</f>
        <v>0</v>
      </c>
      <c r="P309" s="828">
        <f t="shared" si="51"/>
        <v>0</v>
      </c>
      <c r="Q309" s="76"/>
      <c r="R309" s="76"/>
      <c r="S309" s="76"/>
      <c r="T309" s="76"/>
      <c r="U309" s="76"/>
      <c r="V309" s="76"/>
      <c r="W309" s="76"/>
      <c r="X309" s="76"/>
      <c r="Y309" s="76"/>
      <c r="Z309" s="76"/>
      <c r="AA309" s="76"/>
      <c r="AB309" s="76"/>
      <c r="AC309" s="11">
        <f t="shared" si="52"/>
        <v>0</v>
      </c>
      <c r="AD309" s="11">
        <f t="shared" si="53"/>
        <v>0</v>
      </c>
      <c r="AE309" s="11">
        <f t="shared" si="54"/>
        <v>0</v>
      </c>
      <c r="AF309" s="11">
        <f t="shared" si="55"/>
        <v>0</v>
      </c>
      <c r="AG309" s="11">
        <f t="shared" si="56"/>
        <v>0</v>
      </c>
      <c r="AH309" s="11">
        <f t="shared" si="57"/>
        <v>0</v>
      </c>
      <c r="AI309" s="11">
        <f t="shared" si="58"/>
        <v>0</v>
      </c>
      <c r="AJ309" s="11">
        <f t="shared" si="59"/>
        <v>0</v>
      </c>
      <c r="AK309" s="223"/>
      <c r="AL309" s="223"/>
      <c r="AM309" s="35"/>
    </row>
    <row r="310" spans="1:39">
      <c r="A310" s="20">
        <v>306</v>
      </c>
      <c r="B310" s="20" t="str">
        <f t="shared" si="49"/>
        <v/>
      </c>
      <c r="C310" s="208"/>
      <c r="D310" s="67"/>
      <c r="E310" s="67"/>
      <c r="F310" s="67"/>
      <c r="G310" s="425" t="str">
        <f>IF(H310='Категорія витрат'!$B$2,'Категорія витрат'!$A$2,IF(H310='Категорія витрат'!$B$3,'Категорія витрат'!$A$3,IF(H310='Категорія витрат'!$B$4,'Категорія витрат'!$A$4,IF(H310='Категорія витрат'!$B$5,'Категорія витрат'!$A$5,IF(H310='Категорія витрат'!$B$6,'Категорія витрат'!$A$6,IF(H310='Категорія витрат'!$B$7,'Категорія витрат'!$A$7,IF(H310='Категорія витрат'!$B$8,'Категорія витрат'!$A$8,IF(H310='Категорія витрат'!$B$9,'Категорія витрат'!$A$9,IF(H310='Категорія витрат'!$B$10,'Категорія витрат'!$A$10,IF(H310='Категорія витрат'!$B$11,'Категорія витрат'!$A$11,IF(H310='Категорія витрат'!$B$12,'Категорія витрат'!$A$12,IF(H310='Категорія витрат'!$B$13,'Категорія витрат'!$A$13,IF(H310='Категорія витрат'!$B$14,'Категорія витрат'!$A$14,IF(H310='Категорія витрат'!$B$15,'Категорія витрат'!$A$15,IF(H310='Категорія витрат'!$B$16,'Категорія витрат'!$A$16,IF(H310='Категорія витрат'!$B$17,'Категорія витрат'!$A$17,IF(H310='Категорія витрат'!$B$18,'Категорія витрат'!$A$18,IF(H310='Категорія витрат'!$B$19,'Категорія витрат'!$A$19,IF(H310='Категорія витрат'!$B$20,'Категорія витрат'!$A$20,IF(H310='Категорія витрат'!$B$21,'Категорія витрат'!$A$21,IF(H310='Категорія витрат'!$B$22,'Категорія витрат'!$A$22,IF(H310='Категорія витрат'!$B$23,'Категорія витрат'!$A$23,IF(H310='Категорія витрат'!$B$24,'Категорія витрат'!$A$24,IF(H310='Категорія витрат'!$B$25,'Категорія витрат'!$A$25,IF(H310='Категорія витрат'!$B$26,'Категорія витрат'!$A$26,IF(H310='Категорія витрат'!$B$27,'Категорія витрат'!$A$27,IF(H310='Категорія витрат'!$B$28,'Категорія витрат'!$A$28,IF(H310='Категорія витрат'!$B$29,'Категорія витрат'!$A$29,IF(H310='Категорія витрат'!$B$30,'Категорія витрат'!$A$30,IF(H310='Категорія витрат'!$B$31,'Категорія витрат'!$A$31,""))))))))))))))))))))))))))))))</f>
        <v/>
      </c>
      <c r="H310" s="854"/>
      <c r="I310" s="68"/>
      <c r="J310" s="72"/>
      <c r="K310" s="41">
        <f t="shared" si="48"/>
        <v>0</v>
      </c>
      <c r="L310" s="72"/>
      <c r="M310" s="74"/>
      <c r="N310" s="71">
        <f t="shared" si="50"/>
        <v>0</v>
      </c>
      <c r="O310" s="836">
        <f>IF(I310='Категорія витрат'!$G$2,ROUND(N310*0.22,2),IF(I310='Категорія витрат'!$G$4,ROUND(N310*0.22,2),IF(I310='Категорія витрат'!$G$5,ROUND(N310*0.22,2),IF(I310='Категорія витрат'!$G$3,ROUND(N310*0.0841,2),0))))</f>
        <v>0</v>
      </c>
      <c r="P310" s="828">
        <f t="shared" si="51"/>
        <v>0</v>
      </c>
      <c r="Q310" s="76"/>
      <c r="R310" s="76"/>
      <c r="S310" s="76"/>
      <c r="T310" s="76"/>
      <c r="U310" s="76"/>
      <c r="V310" s="76"/>
      <c r="W310" s="76"/>
      <c r="X310" s="76"/>
      <c r="Y310" s="76"/>
      <c r="Z310" s="76"/>
      <c r="AA310" s="76"/>
      <c r="AB310" s="76"/>
      <c r="AC310" s="11">
        <f t="shared" si="52"/>
        <v>0</v>
      </c>
      <c r="AD310" s="11">
        <f t="shared" si="53"/>
        <v>0</v>
      </c>
      <c r="AE310" s="11">
        <f t="shared" si="54"/>
        <v>0</v>
      </c>
      <c r="AF310" s="11">
        <f t="shared" si="55"/>
        <v>0</v>
      </c>
      <c r="AG310" s="11">
        <f t="shared" si="56"/>
        <v>0</v>
      </c>
      <c r="AH310" s="11">
        <f t="shared" si="57"/>
        <v>0</v>
      </c>
      <c r="AI310" s="11">
        <f t="shared" si="58"/>
        <v>0</v>
      </c>
      <c r="AJ310" s="11">
        <f t="shared" si="59"/>
        <v>0</v>
      </c>
      <c r="AK310" s="223"/>
      <c r="AL310" s="223"/>
      <c r="AM310" s="35"/>
    </row>
    <row r="311" spans="1:39">
      <c r="A311" s="20">
        <v>307</v>
      </c>
      <c r="B311" s="20" t="str">
        <f t="shared" si="49"/>
        <v/>
      </c>
      <c r="C311" s="208"/>
      <c r="D311" s="67"/>
      <c r="E311" s="67"/>
      <c r="F311" s="67"/>
      <c r="G311" s="425" t="str">
        <f>IF(H311='Категорія витрат'!$B$2,'Категорія витрат'!$A$2,IF(H311='Категорія витрат'!$B$3,'Категорія витрат'!$A$3,IF(H311='Категорія витрат'!$B$4,'Категорія витрат'!$A$4,IF(H311='Категорія витрат'!$B$5,'Категорія витрат'!$A$5,IF(H311='Категорія витрат'!$B$6,'Категорія витрат'!$A$6,IF(H311='Категорія витрат'!$B$7,'Категорія витрат'!$A$7,IF(H311='Категорія витрат'!$B$8,'Категорія витрат'!$A$8,IF(H311='Категорія витрат'!$B$9,'Категорія витрат'!$A$9,IF(H311='Категорія витрат'!$B$10,'Категорія витрат'!$A$10,IF(H311='Категорія витрат'!$B$11,'Категорія витрат'!$A$11,IF(H311='Категорія витрат'!$B$12,'Категорія витрат'!$A$12,IF(H311='Категорія витрат'!$B$13,'Категорія витрат'!$A$13,IF(H311='Категорія витрат'!$B$14,'Категорія витрат'!$A$14,IF(H311='Категорія витрат'!$B$15,'Категорія витрат'!$A$15,IF(H311='Категорія витрат'!$B$16,'Категорія витрат'!$A$16,IF(H311='Категорія витрат'!$B$17,'Категорія витрат'!$A$17,IF(H311='Категорія витрат'!$B$18,'Категорія витрат'!$A$18,IF(H311='Категорія витрат'!$B$19,'Категорія витрат'!$A$19,IF(H311='Категорія витрат'!$B$20,'Категорія витрат'!$A$20,IF(H311='Категорія витрат'!$B$21,'Категорія витрат'!$A$21,IF(H311='Категорія витрат'!$B$22,'Категорія витрат'!$A$22,IF(H311='Категорія витрат'!$B$23,'Категорія витрат'!$A$23,IF(H311='Категорія витрат'!$B$24,'Категорія витрат'!$A$24,IF(H311='Категорія витрат'!$B$25,'Категорія витрат'!$A$25,IF(H311='Категорія витрат'!$B$26,'Категорія витрат'!$A$26,IF(H311='Категорія витрат'!$B$27,'Категорія витрат'!$A$27,IF(H311='Категорія витрат'!$B$28,'Категорія витрат'!$A$28,IF(H311='Категорія витрат'!$B$29,'Категорія витрат'!$A$29,IF(H311='Категорія витрат'!$B$30,'Категорія витрат'!$A$30,IF(H311='Категорія витрат'!$B$31,'Категорія витрат'!$A$31,""))))))))))))))))))))))))))))))</f>
        <v/>
      </c>
      <c r="H311" s="854"/>
      <c r="I311" s="68"/>
      <c r="J311" s="72"/>
      <c r="K311" s="41">
        <f t="shared" si="48"/>
        <v>0</v>
      </c>
      <c r="L311" s="72"/>
      <c r="M311" s="74"/>
      <c r="N311" s="71">
        <f t="shared" si="50"/>
        <v>0</v>
      </c>
      <c r="O311" s="836">
        <f>IF(I311='Категорія витрат'!$G$2,ROUND(N311*0.22,2),IF(I311='Категорія витрат'!$G$4,ROUND(N311*0.22,2),IF(I311='Категорія витрат'!$G$5,ROUND(N311*0.22,2),IF(I311='Категорія витрат'!$G$3,ROUND(N311*0.0841,2),0))))</f>
        <v>0</v>
      </c>
      <c r="P311" s="828">
        <f t="shared" si="51"/>
        <v>0</v>
      </c>
      <c r="Q311" s="76"/>
      <c r="R311" s="76"/>
      <c r="S311" s="76"/>
      <c r="T311" s="76"/>
      <c r="U311" s="76"/>
      <c r="V311" s="76"/>
      <c r="W311" s="76"/>
      <c r="X311" s="76"/>
      <c r="Y311" s="76"/>
      <c r="Z311" s="76"/>
      <c r="AA311" s="76"/>
      <c r="AB311" s="76"/>
      <c r="AC311" s="11">
        <f t="shared" si="52"/>
        <v>0</v>
      </c>
      <c r="AD311" s="11">
        <f t="shared" si="53"/>
        <v>0</v>
      </c>
      <c r="AE311" s="11">
        <f t="shared" si="54"/>
        <v>0</v>
      </c>
      <c r="AF311" s="11">
        <f t="shared" si="55"/>
        <v>0</v>
      </c>
      <c r="AG311" s="11">
        <f t="shared" si="56"/>
        <v>0</v>
      </c>
      <c r="AH311" s="11">
        <f t="shared" si="57"/>
        <v>0</v>
      </c>
      <c r="AI311" s="11">
        <f t="shared" si="58"/>
        <v>0</v>
      </c>
      <c r="AJ311" s="11">
        <f t="shared" si="59"/>
        <v>0</v>
      </c>
      <c r="AK311" s="223"/>
      <c r="AL311" s="223"/>
      <c r="AM311" s="35"/>
    </row>
    <row r="312" spans="1:39">
      <c r="A312" s="20">
        <v>308</v>
      </c>
      <c r="B312" s="20" t="str">
        <f t="shared" si="49"/>
        <v/>
      </c>
      <c r="C312" s="208"/>
      <c r="D312" s="67"/>
      <c r="E312" s="67"/>
      <c r="F312" s="67"/>
      <c r="G312" s="425" t="str">
        <f>IF(H312='Категорія витрат'!$B$2,'Категорія витрат'!$A$2,IF(H312='Категорія витрат'!$B$3,'Категорія витрат'!$A$3,IF(H312='Категорія витрат'!$B$4,'Категорія витрат'!$A$4,IF(H312='Категорія витрат'!$B$5,'Категорія витрат'!$A$5,IF(H312='Категорія витрат'!$B$6,'Категорія витрат'!$A$6,IF(H312='Категорія витрат'!$B$7,'Категорія витрат'!$A$7,IF(H312='Категорія витрат'!$B$8,'Категорія витрат'!$A$8,IF(H312='Категорія витрат'!$B$9,'Категорія витрат'!$A$9,IF(H312='Категорія витрат'!$B$10,'Категорія витрат'!$A$10,IF(H312='Категорія витрат'!$B$11,'Категорія витрат'!$A$11,IF(H312='Категорія витрат'!$B$12,'Категорія витрат'!$A$12,IF(H312='Категорія витрат'!$B$13,'Категорія витрат'!$A$13,IF(H312='Категорія витрат'!$B$14,'Категорія витрат'!$A$14,IF(H312='Категорія витрат'!$B$15,'Категорія витрат'!$A$15,IF(H312='Категорія витрат'!$B$16,'Категорія витрат'!$A$16,IF(H312='Категорія витрат'!$B$17,'Категорія витрат'!$A$17,IF(H312='Категорія витрат'!$B$18,'Категорія витрат'!$A$18,IF(H312='Категорія витрат'!$B$19,'Категорія витрат'!$A$19,IF(H312='Категорія витрат'!$B$20,'Категорія витрат'!$A$20,IF(H312='Категорія витрат'!$B$21,'Категорія витрат'!$A$21,IF(H312='Категорія витрат'!$B$22,'Категорія витрат'!$A$22,IF(H312='Категорія витрат'!$B$23,'Категорія витрат'!$A$23,IF(H312='Категорія витрат'!$B$24,'Категорія витрат'!$A$24,IF(H312='Категорія витрат'!$B$25,'Категорія витрат'!$A$25,IF(H312='Категорія витрат'!$B$26,'Категорія витрат'!$A$26,IF(H312='Категорія витрат'!$B$27,'Категорія витрат'!$A$27,IF(H312='Категорія витрат'!$B$28,'Категорія витрат'!$A$28,IF(H312='Категорія витрат'!$B$29,'Категорія витрат'!$A$29,IF(H312='Категорія витрат'!$B$30,'Категорія витрат'!$A$30,IF(H312='Категорія витрат'!$B$31,'Категорія витрат'!$A$31,""))))))))))))))))))))))))))))))</f>
        <v/>
      </c>
      <c r="H312" s="854"/>
      <c r="I312" s="68"/>
      <c r="J312" s="72"/>
      <c r="K312" s="41">
        <f t="shared" si="48"/>
        <v>0</v>
      </c>
      <c r="L312" s="72"/>
      <c r="M312" s="74"/>
      <c r="N312" s="71">
        <f t="shared" si="50"/>
        <v>0</v>
      </c>
      <c r="O312" s="836">
        <f>IF(I312='Категорія витрат'!$G$2,ROUND(N312*0.22,2),IF(I312='Категорія витрат'!$G$4,ROUND(N312*0.22,2),IF(I312='Категорія витрат'!$G$5,ROUND(N312*0.22,2),IF(I312='Категорія витрат'!$G$3,ROUND(N312*0.0841,2),0))))</f>
        <v>0</v>
      </c>
      <c r="P312" s="828">
        <f t="shared" si="51"/>
        <v>0</v>
      </c>
      <c r="Q312" s="76"/>
      <c r="R312" s="76"/>
      <c r="S312" s="76"/>
      <c r="T312" s="76"/>
      <c r="U312" s="76"/>
      <c r="V312" s="76"/>
      <c r="W312" s="76"/>
      <c r="X312" s="76"/>
      <c r="Y312" s="76"/>
      <c r="Z312" s="76"/>
      <c r="AA312" s="76"/>
      <c r="AB312" s="76"/>
      <c r="AC312" s="11">
        <f t="shared" si="52"/>
        <v>0</v>
      </c>
      <c r="AD312" s="11">
        <f t="shared" si="53"/>
        <v>0</v>
      </c>
      <c r="AE312" s="11">
        <f t="shared" si="54"/>
        <v>0</v>
      </c>
      <c r="AF312" s="11">
        <f t="shared" si="55"/>
        <v>0</v>
      </c>
      <c r="AG312" s="11">
        <f t="shared" si="56"/>
        <v>0</v>
      </c>
      <c r="AH312" s="11">
        <f t="shared" si="57"/>
        <v>0</v>
      </c>
      <c r="AI312" s="11">
        <f t="shared" si="58"/>
        <v>0</v>
      </c>
      <c r="AJ312" s="11">
        <f t="shared" si="59"/>
        <v>0</v>
      </c>
      <c r="AK312" s="223"/>
      <c r="AL312" s="223"/>
      <c r="AM312" s="35"/>
    </row>
    <row r="313" spans="1:39">
      <c r="A313" s="20">
        <v>309</v>
      </c>
      <c r="B313" s="20" t="str">
        <f t="shared" si="49"/>
        <v/>
      </c>
      <c r="C313" s="208"/>
      <c r="D313" s="67"/>
      <c r="E313" s="67"/>
      <c r="F313" s="67"/>
      <c r="G313" s="425" t="str">
        <f>IF(H313='Категорія витрат'!$B$2,'Категорія витрат'!$A$2,IF(H313='Категорія витрат'!$B$3,'Категорія витрат'!$A$3,IF(H313='Категорія витрат'!$B$4,'Категорія витрат'!$A$4,IF(H313='Категорія витрат'!$B$5,'Категорія витрат'!$A$5,IF(H313='Категорія витрат'!$B$6,'Категорія витрат'!$A$6,IF(H313='Категорія витрат'!$B$7,'Категорія витрат'!$A$7,IF(H313='Категорія витрат'!$B$8,'Категорія витрат'!$A$8,IF(H313='Категорія витрат'!$B$9,'Категорія витрат'!$A$9,IF(H313='Категорія витрат'!$B$10,'Категорія витрат'!$A$10,IF(H313='Категорія витрат'!$B$11,'Категорія витрат'!$A$11,IF(H313='Категорія витрат'!$B$12,'Категорія витрат'!$A$12,IF(H313='Категорія витрат'!$B$13,'Категорія витрат'!$A$13,IF(H313='Категорія витрат'!$B$14,'Категорія витрат'!$A$14,IF(H313='Категорія витрат'!$B$15,'Категорія витрат'!$A$15,IF(H313='Категорія витрат'!$B$16,'Категорія витрат'!$A$16,IF(H313='Категорія витрат'!$B$17,'Категорія витрат'!$A$17,IF(H313='Категорія витрат'!$B$18,'Категорія витрат'!$A$18,IF(H313='Категорія витрат'!$B$19,'Категорія витрат'!$A$19,IF(H313='Категорія витрат'!$B$20,'Категорія витрат'!$A$20,IF(H313='Категорія витрат'!$B$21,'Категорія витрат'!$A$21,IF(H313='Категорія витрат'!$B$22,'Категорія витрат'!$A$22,IF(H313='Категорія витрат'!$B$23,'Категорія витрат'!$A$23,IF(H313='Категорія витрат'!$B$24,'Категорія витрат'!$A$24,IF(H313='Категорія витрат'!$B$25,'Категорія витрат'!$A$25,IF(H313='Категорія витрат'!$B$26,'Категорія витрат'!$A$26,IF(H313='Категорія витрат'!$B$27,'Категорія витрат'!$A$27,IF(H313='Категорія витрат'!$B$28,'Категорія витрат'!$A$28,IF(H313='Категорія витрат'!$B$29,'Категорія витрат'!$A$29,IF(H313='Категорія витрат'!$B$30,'Категорія витрат'!$A$30,IF(H313='Категорія витрат'!$B$31,'Категорія витрат'!$A$31,""))))))))))))))))))))))))))))))</f>
        <v/>
      </c>
      <c r="H313" s="854"/>
      <c r="I313" s="68"/>
      <c r="J313" s="72"/>
      <c r="K313" s="41">
        <f t="shared" si="48"/>
        <v>0</v>
      </c>
      <c r="L313" s="72"/>
      <c r="M313" s="74"/>
      <c r="N313" s="71">
        <f t="shared" si="50"/>
        <v>0</v>
      </c>
      <c r="O313" s="836">
        <f>IF(I313='Категорія витрат'!$G$2,ROUND(N313*0.22,2),IF(I313='Категорія витрат'!$G$4,ROUND(N313*0.22,2),IF(I313='Категорія витрат'!$G$5,ROUND(N313*0.22,2),IF(I313='Категорія витрат'!$G$3,ROUND(N313*0.0841,2),0))))</f>
        <v>0</v>
      </c>
      <c r="P313" s="828">
        <f t="shared" si="51"/>
        <v>0</v>
      </c>
      <c r="Q313" s="76"/>
      <c r="R313" s="76"/>
      <c r="S313" s="76"/>
      <c r="T313" s="76"/>
      <c r="U313" s="76"/>
      <c r="V313" s="76"/>
      <c r="W313" s="76"/>
      <c r="X313" s="76"/>
      <c r="Y313" s="76"/>
      <c r="Z313" s="76"/>
      <c r="AA313" s="76"/>
      <c r="AB313" s="76"/>
      <c r="AC313" s="11">
        <f t="shared" si="52"/>
        <v>0</v>
      </c>
      <c r="AD313" s="11">
        <f t="shared" si="53"/>
        <v>0</v>
      </c>
      <c r="AE313" s="11">
        <f t="shared" si="54"/>
        <v>0</v>
      </c>
      <c r="AF313" s="11">
        <f t="shared" si="55"/>
        <v>0</v>
      </c>
      <c r="AG313" s="11">
        <f t="shared" si="56"/>
        <v>0</v>
      </c>
      <c r="AH313" s="11">
        <f t="shared" si="57"/>
        <v>0</v>
      </c>
      <c r="AI313" s="11">
        <f t="shared" si="58"/>
        <v>0</v>
      </c>
      <c r="AJ313" s="11">
        <f t="shared" si="59"/>
        <v>0</v>
      </c>
      <c r="AK313" s="223"/>
      <c r="AL313" s="223"/>
      <c r="AM313" s="35"/>
    </row>
    <row r="314" spans="1:39">
      <c r="A314" s="20">
        <v>310</v>
      </c>
      <c r="B314" s="20" t="str">
        <f t="shared" si="49"/>
        <v/>
      </c>
      <c r="C314" s="208"/>
      <c r="D314" s="67"/>
      <c r="E314" s="67"/>
      <c r="F314" s="67"/>
      <c r="G314" s="425" t="str">
        <f>IF(H314='Категорія витрат'!$B$2,'Категорія витрат'!$A$2,IF(H314='Категорія витрат'!$B$3,'Категорія витрат'!$A$3,IF(H314='Категорія витрат'!$B$4,'Категорія витрат'!$A$4,IF(H314='Категорія витрат'!$B$5,'Категорія витрат'!$A$5,IF(H314='Категорія витрат'!$B$6,'Категорія витрат'!$A$6,IF(H314='Категорія витрат'!$B$7,'Категорія витрат'!$A$7,IF(H314='Категорія витрат'!$B$8,'Категорія витрат'!$A$8,IF(H314='Категорія витрат'!$B$9,'Категорія витрат'!$A$9,IF(H314='Категорія витрат'!$B$10,'Категорія витрат'!$A$10,IF(H314='Категорія витрат'!$B$11,'Категорія витрат'!$A$11,IF(H314='Категорія витрат'!$B$12,'Категорія витрат'!$A$12,IF(H314='Категорія витрат'!$B$13,'Категорія витрат'!$A$13,IF(H314='Категорія витрат'!$B$14,'Категорія витрат'!$A$14,IF(H314='Категорія витрат'!$B$15,'Категорія витрат'!$A$15,IF(H314='Категорія витрат'!$B$16,'Категорія витрат'!$A$16,IF(H314='Категорія витрат'!$B$17,'Категорія витрат'!$A$17,IF(H314='Категорія витрат'!$B$18,'Категорія витрат'!$A$18,IF(H314='Категорія витрат'!$B$19,'Категорія витрат'!$A$19,IF(H314='Категорія витрат'!$B$20,'Категорія витрат'!$A$20,IF(H314='Категорія витрат'!$B$21,'Категорія витрат'!$A$21,IF(H314='Категорія витрат'!$B$22,'Категорія витрат'!$A$22,IF(H314='Категорія витрат'!$B$23,'Категорія витрат'!$A$23,IF(H314='Категорія витрат'!$B$24,'Категорія витрат'!$A$24,IF(H314='Категорія витрат'!$B$25,'Категорія витрат'!$A$25,IF(H314='Категорія витрат'!$B$26,'Категорія витрат'!$A$26,IF(H314='Категорія витрат'!$B$27,'Категорія витрат'!$A$27,IF(H314='Категорія витрат'!$B$28,'Категорія витрат'!$A$28,IF(H314='Категорія витрат'!$B$29,'Категорія витрат'!$A$29,IF(H314='Категорія витрат'!$B$30,'Категорія витрат'!$A$30,IF(H314='Категорія витрат'!$B$31,'Категорія витрат'!$A$31,""))))))))))))))))))))))))))))))</f>
        <v/>
      </c>
      <c r="H314" s="854"/>
      <c r="I314" s="68"/>
      <c r="J314" s="72"/>
      <c r="K314" s="41">
        <f t="shared" si="48"/>
        <v>0</v>
      </c>
      <c r="L314" s="72"/>
      <c r="M314" s="74"/>
      <c r="N314" s="71">
        <f t="shared" si="50"/>
        <v>0</v>
      </c>
      <c r="O314" s="836">
        <f>IF(I314='Категорія витрат'!$G$2,ROUND(N314*0.22,2),IF(I314='Категорія витрат'!$G$4,ROUND(N314*0.22,2),IF(I314='Категорія витрат'!$G$5,ROUND(N314*0.22,2),IF(I314='Категорія витрат'!$G$3,ROUND(N314*0.0841,2),0))))</f>
        <v>0</v>
      </c>
      <c r="P314" s="828">
        <f t="shared" si="51"/>
        <v>0</v>
      </c>
      <c r="Q314" s="76"/>
      <c r="R314" s="76"/>
      <c r="S314" s="76"/>
      <c r="T314" s="76"/>
      <c r="U314" s="76"/>
      <c r="V314" s="76"/>
      <c r="W314" s="76"/>
      <c r="X314" s="76"/>
      <c r="Y314" s="76"/>
      <c r="Z314" s="76"/>
      <c r="AA314" s="76"/>
      <c r="AB314" s="76"/>
      <c r="AC314" s="11">
        <f t="shared" si="52"/>
        <v>0</v>
      </c>
      <c r="AD314" s="11">
        <f t="shared" si="53"/>
        <v>0</v>
      </c>
      <c r="AE314" s="11">
        <f t="shared" si="54"/>
        <v>0</v>
      </c>
      <c r="AF314" s="11">
        <f t="shared" si="55"/>
        <v>0</v>
      </c>
      <c r="AG314" s="11">
        <f t="shared" si="56"/>
        <v>0</v>
      </c>
      <c r="AH314" s="11">
        <f t="shared" si="57"/>
        <v>0</v>
      </c>
      <c r="AI314" s="11">
        <f t="shared" si="58"/>
        <v>0</v>
      </c>
      <c r="AJ314" s="11">
        <f t="shared" si="59"/>
        <v>0</v>
      </c>
      <c r="AK314" s="223"/>
      <c r="AL314" s="223"/>
      <c r="AM314" s="35"/>
    </row>
    <row r="315" spans="1:39">
      <c r="A315" s="20">
        <v>311</v>
      </c>
      <c r="B315" s="20" t="str">
        <f t="shared" si="49"/>
        <v/>
      </c>
      <c r="C315" s="208"/>
      <c r="D315" s="67"/>
      <c r="E315" s="67"/>
      <c r="F315" s="67"/>
      <c r="G315" s="425" t="str">
        <f>IF(H315='Категорія витрат'!$B$2,'Категорія витрат'!$A$2,IF(H315='Категорія витрат'!$B$3,'Категорія витрат'!$A$3,IF(H315='Категорія витрат'!$B$4,'Категорія витрат'!$A$4,IF(H315='Категорія витрат'!$B$5,'Категорія витрат'!$A$5,IF(H315='Категорія витрат'!$B$6,'Категорія витрат'!$A$6,IF(H315='Категорія витрат'!$B$7,'Категорія витрат'!$A$7,IF(H315='Категорія витрат'!$B$8,'Категорія витрат'!$A$8,IF(H315='Категорія витрат'!$B$9,'Категорія витрат'!$A$9,IF(H315='Категорія витрат'!$B$10,'Категорія витрат'!$A$10,IF(H315='Категорія витрат'!$B$11,'Категорія витрат'!$A$11,IF(H315='Категорія витрат'!$B$12,'Категорія витрат'!$A$12,IF(H315='Категорія витрат'!$B$13,'Категорія витрат'!$A$13,IF(H315='Категорія витрат'!$B$14,'Категорія витрат'!$A$14,IF(H315='Категорія витрат'!$B$15,'Категорія витрат'!$A$15,IF(H315='Категорія витрат'!$B$16,'Категорія витрат'!$A$16,IF(H315='Категорія витрат'!$B$17,'Категорія витрат'!$A$17,IF(H315='Категорія витрат'!$B$18,'Категорія витрат'!$A$18,IF(H315='Категорія витрат'!$B$19,'Категорія витрат'!$A$19,IF(H315='Категорія витрат'!$B$20,'Категорія витрат'!$A$20,IF(H315='Категорія витрат'!$B$21,'Категорія витрат'!$A$21,IF(H315='Категорія витрат'!$B$22,'Категорія витрат'!$A$22,IF(H315='Категорія витрат'!$B$23,'Категорія витрат'!$A$23,IF(H315='Категорія витрат'!$B$24,'Категорія витрат'!$A$24,IF(H315='Категорія витрат'!$B$25,'Категорія витрат'!$A$25,IF(H315='Категорія витрат'!$B$26,'Категорія витрат'!$A$26,IF(H315='Категорія витрат'!$B$27,'Категорія витрат'!$A$27,IF(H315='Категорія витрат'!$B$28,'Категорія витрат'!$A$28,IF(H315='Категорія витрат'!$B$29,'Категорія витрат'!$A$29,IF(H315='Категорія витрат'!$B$30,'Категорія витрат'!$A$30,IF(H315='Категорія витрат'!$B$31,'Категорія витрат'!$A$31,""))))))))))))))))))))))))))))))</f>
        <v/>
      </c>
      <c r="H315" s="854"/>
      <c r="I315" s="68"/>
      <c r="J315" s="72"/>
      <c r="K315" s="41">
        <f t="shared" si="48"/>
        <v>0</v>
      </c>
      <c r="L315" s="72"/>
      <c r="M315" s="74"/>
      <c r="N315" s="71">
        <f t="shared" si="50"/>
        <v>0</v>
      </c>
      <c r="O315" s="836">
        <f>IF(I315='Категорія витрат'!$G$2,ROUND(N315*0.22,2),IF(I315='Категорія витрат'!$G$4,ROUND(N315*0.22,2),IF(I315='Категорія витрат'!$G$5,ROUND(N315*0.22,2),IF(I315='Категорія витрат'!$G$3,ROUND(N315*0.0841,2),0))))</f>
        <v>0</v>
      </c>
      <c r="P315" s="828">
        <f t="shared" si="51"/>
        <v>0</v>
      </c>
      <c r="Q315" s="76"/>
      <c r="R315" s="76"/>
      <c r="S315" s="76"/>
      <c r="T315" s="76"/>
      <c r="U315" s="76"/>
      <c r="V315" s="76"/>
      <c r="W315" s="76"/>
      <c r="X315" s="76"/>
      <c r="Y315" s="76"/>
      <c r="Z315" s="76"/>
      <c r="AA315" s="76"/>
      <c r="AB315" s="76"/>
      <c r="AC315" s="11">
        <f t="shared" si="52"/>
        <v>0</v>
      </c>
      <c r="AD315" s="11">
        <f t="shared" si="53"/>
        <v>0</v>
      </c>
      <c r="AE315" s="11">
        <f t="shared" si="54"/>
        <v>0</v>
      </c>
      <c r="AF315" s="11">
        <f t="shared" si="55"/>
        <v>0</v>
      </c>
      <c r="AG315" s="11">
        <f t="shared" si="56"/>
        <v>0</v>
      </c>
      <c r="AH315" s="11">
        <f t="shared" si="57"/>
        <v>0</v>
      </c>
      <c r="AI315" s="11">
        <f t="shared" si="58"/>
        <v>0</v>
      </c>
      <c r="AJ315" s="11">
        <f t="shared" si="59"/>
        <v>0</v>
      </c>
      <c r="AK315" s="223"/>
      <c r="AL315" s="223"/>
      <c r="AM315" s="35"/>
    </row>
    <row r="316" spans="1:39">
      <c r="A316" s="20">
        <v>312</v>
      </c>
      <c r="B316" s="20" t="str">
        <f t="shared" si="49"/>
        <v/>
      </c>
      <c r="C316" s="208"/>
      <c r="D316" s="67"/>
      <c r="E316" s="67"/>
      <c r="F316" s="67"/>
      <c r="G316" s="425" t="str">
        <f>IF(H316='Категорія витрат'!$B$2,'Категорія витрат'!$A$2,IF(H316='Категорія витрат'!$B$3,'Категорія витрат'!$A$3,IF(H316='Категорія витрат'!$B$4,'Категорія витрат'!$A$4,IF(H316='Категорія витрат'!$B$5,'Категорія витрат'!$A$5,IF(H316='Категорія витрат'!$B$6,'Категорія витрат'!$A$6,IF(H316='Категорія витрат'!$B$7,'Категорія витрат'!$A$7,IF(H316='Категорія витрат'!$B$8,'Категорія витрат'!$A$8,IF(H316='Категорія витрат'!$B$9,'Категорія витрат'!$A$9,IF(H316='Категорія витрат'!$B$10,'Категорія витрат'!$A$10,IF(H316='Категорія витрат'!$B$11,'Категорія витрат'!$A$11,IF(H316='Категорія витрат'!$B$12,'Категорія витрат'!$A$12,IF(H316='Категорія витрат'!$B$13,'Категорія витрат'!$A$13,IF(H316='Категорія витрат'!$B$14,'Категорія витрат'!$A$14,IF(H316='Категорія витрат'!$B$15,'Категорія витрат'!$A$15,IF(H316='Категорія витрат'!$B$16,'Категорія витрат'!$A$16,IF(H316='Категорія витрат'!$B$17,'Категорія витрат'!$A$17,IF(H316='Категорія витрат'!$B$18,'Категорія витрат'!$A$18,IF(H316='Категорія витрат'!$B$19,'Категорія витрат'!$A$19,IF(H316='Категорія витрат'!$B$20,'Категорія витрат'!$A$20,IF(H316='Категорія витрат'!$B$21,'Категорія витрат'!$A$21,IF(H316='Категорія витрат'!$B$22,'Категорія витрат'!$A$22,IF(H316='Категорія витрат'!$B$23,'Категорія витрат'!$A$23,IF(H316='Категорія витрат'!$B$24,'Категорія витрат'!$A$24,IF(H316='Категорія витрат'!$B$25,'Категорія витрат'!$A$25,IF(H316='Категорія витрат'!$B$26,'Категорія витрат'!$A$26,IF(H316='Категорія витрат'!$B$27,'Категорія витрат'!$A$27,IF(H316='Категорія витрат'!$B$28,'Категорія витрат'!$A$28,IF(H316='Категорія витрат'!$B$29,'Категорія витрат'!$A$29,IF(H316='Категорія витрат'!$B$30,'Категорія витрат'!$A$30,IF(H316='Категорія витрат'!$B$31,'Категорія витрат'!$A$31,""))))))))))))))))))))))))))))))</f>
        <v/>
      </c>
      <c r="H316" s="854"/>
      <c r="I316" s="68"/>
      <c r="J316" s="72"/>
      <c r="K316" s="41">
        <f t="shared" si="48"/>
        <v>0</v>
      </c>
      <c r="L316" s="72"/>
      <c r="M316" s="74"/>
      <c r="N316" s="71">
        <f t="shared" si="50"/>
        <v>0</v>
      </c>
      <c r="O316" s="836">
        <f>IF(I316='Категорія витрат'!$G$2,ROUND(N316*0.22,2),IF(I316='Категорія витрат'!$G$4,ROUND(N316*0.22,2),IF(I316='Категорія витрат'!$G$5,ROUND(N316*0.22,2),IF(I316='Категорія витрат'!$G$3,ROUND(N316*0.0841,2),0))))</f>
        <v>0</v>
      </c>
      <c r="P316" s="828">
        <f t="shared" si="51"/>
        <v>0</v>
      </c>
      <c r="Q316" s="76"/>
      <c r="R316" s="76"/>
      <c r="S316" s="76"/>
      <c r="T316" s="76"/>
      <c r="U316" s="76"/>
      <c r="V316" s="76"/>
      <c r="W316" s="76"/>
      <c r="X316" s="76"/>
      <c r="Y316" s="76"/>
      <c r="Z316" s="76"/>
      <c r="AA316" s="76"/>
      <c r="AB316" s="76"/>
      <c r="AC316" s="11">
        <f t="shared" si="52"/>
        <v>0</v>
      </c>
      <c r="AD316" s="11">
        <f t="shared" si="53"/>
        <v>0</v>
      </c>
      <c r="AE316" s="11">
        <f t="shared" si="54"/>
        <v>0</v>
      </c>
      <c r="AF316" s="11">
        <f t="shared" si="55"/>
        <v>0</v>
      </c>
      <c r="AG316" s="11">
        <f t="shared" si="56"/>
        <v>0</v>
      </c>
      <c r="AH316" s="11">
        <f t="shared" si="57"/>
        <v>0</v>
      </c>
      <c r="AI316" s="11">
        <f t="shared" si="58"/>
        <v>0</v>
      </c>
      <c r="AJ316" s="11">
        <f t="shared" si="59"/>
        <v>0</v>
      </c>
      <c r="AK316" s="223"/>
      <c r="AL316" s="223"/>
      <c r="AM316" s="35"/>
    </row>
    <row r="317" spans="1:39">
      <c r="A317" s="20">
        <v>313</v>
      </c>
      <c r="B317" s="20" t="str">
        <f t="shared" si="49"/>
        <v/>
      </c>
      <c r="C317" s="208"/>
      <c r="D317" s="67"/>
      <c r="E317" s="67"/>
      <c r="F317" s="67"/>
      <c r="G317" s="425" t="str">
        <f>IF(H317='Категорія витрат'!$B$2,'Категорія витрат'!$A$2,IF(H317='Категорія витрат'!$B$3,'Категорія витрат'!$A$3,IF(H317='Категорія витрат'!$B$4,'Категорія витрат'!$A$4,IF(H317='Категорія витрат'!$B$5,'Категорія витрат'!$A$5,IF(H317='Категорія витрат'!$B$6,'Категорія витрат'!$A$6,IF(H317='Категорія витрат'!$B$7,'Категорія витрат'!$A$7,IF(H317='Категорія витрат'!$B$8,'Категорія витрат'!$A$8,IF(H317='Категорія витрат'!$B$9,'Категорія витрат'!$A$9,IF(H317='Категорія витрат'!$B$10,'Категорія витрат'!$A$10,IF(H317='Категорія витрат'!$B$11,'Категорія витрат'!$A$11,IF(H317='Категорія витрат'!$B$12,'Категорія витрат'!$A$12,IF(H317='Категорія витрат'!$B$13,'Категорія витрат'!$A$13,IF(H317='Категорія витрат'!$B$14,'Категорія витрат'!$A$14,IF(H317='Категорія витрат'!$B$15,'Категорія витрат'!$A$15,IF(H317='Категорія витрат'!$B$16,'Категорія витрат'!$A$16,IF(H317='Категорія витрат'!$B$17,'Категорія витрат'!$A$17,IF(H317='Категорія витрат'!$B$18,'Категорія витрат'!$A$18,IF(H317='Категорія витрат'!$B$19,'Категорія витрат'!$A$19,IF(H317='Категорія витрат'!$B$20,'Категорія витрат'!$A$20,IF(H317='Категорія витрат'!$B$21,'Категорія витрат'!$A$21,IF(H317='Категорія витрат'!$B$22,'Категорія витрат'!$A$22,IF(H317='Категорія витрат'!$B$23,'Категорія витрат'!$A$23,IF(H317='Категорія витрат'!$B$24,'Категорія витрат'!$A$24,IF(H317='Категорія витрат'!$B$25,'Категорія витрат'!$A$25,IF(H317='Категорія витрат'!$B$26,'Категорія витрат'!$A$26,IF(H317='Категорія витрат'!$B$27,'Категорія витрат'!$A$27,IF(H317='Категорія витрат'!$B$28,'Категорія витрат'!$A$28,IF(H317='Категорія витрат'!$B$29,'Категорія витрат'!$A$29,IF(H317='Категорія витрат'!$B$30,'Категорія витрат'!$A$30,IF(H317='Категорія витрат'!$B$31,'Категорія витрат'!$A$31,""))))))))))))))))))))))))))))))</f>
        <v/>
      </c>
      <c r="H317" s="854"/>
      <c r="I317" s="68"/>
      <c r="J317" s="72"/>
      <c r="K317" s="41">
        <f t="shared" si="48"/>
        <v>0</v>
      </c>
      <c r="L317" s="72"/>
      <c r="M317" s="74"/>
      <c r="N317" s="71">
        <f t="shared" si="50"/>
        <v>0</v>
      </c>
      <c r="O317" s="836">
        <f>IF(I317='Категорія витрат'!$G$2,ROUND(N317*0.22,2),IF(I317='Категорія витрат'!$G$4,ROUND(N317*0.22,2),IF(I317='Категорія витрат'!$G$5,ROUND(N317*0.22,2),IF(I317='Категорія витрат'!$G$3,ROUND(N317*0.0841,2),0))))</f>
        <v>0</v>
      </c>
      <c r="P317" s="828">
        <f t="shared" si="51"/>
        <v>0</v>
      </c>
      <c r="Q317" s="76"/>
      <c r="R317" s="76"/>
      <c r="S317" s="76"/>
      <c r="T317" s="76"/>
      <c r="U317" s="76"/>
      <c r="V317" s="76"/>
      <c r="W317" s="76"/>
      <c r="X317" s="76"/>
      <c r="Y317" s="76"/>
      <c r="Z317" s="76"/>
      <c r="AA317" s="76"/>
      <c r="AB317" s="76"/>
      <c r="AC317" s="11">
        <f t="shared" si="52"/>
        <v>0</v>
      </c>
      <c r="AD317" s="11">
        <f t="shared" si="53"/>
        <v>0</v>
      </c>
      <c r="AE317" s="11">
        <f t="shared" si="54"/>
        <v>0</v>
      </c>
      <c r="AF317" s="11">
        <f t="shared" si="55"/>
        <v>0</v>
      </c>
      <c r="AG317" s="11">
        <f t="shared" si="56"/>
        <v>0</v>
      </c>
      <c r="AH317" s="11">
        <f t="shared" si="57"/>
        <v>0</v>
      </c>
      <c r="AI317" s="11">
        <f t="shared" si="58"/>
        <v>0</v>
      </c>
      <c r="AJ317" s="11">
        <f t="shared" si="59"/>
        <v>0</v>
      </c>
      <c r="AK317" s="223"/>
      <c r="AL317" s="223"/>
      <c r="AM317" s="35"/>
    </row>
    <row r="318" spans="1:39">
      <c r="A318" s="20">
        <v>314</v>
      </c>
      <c r="B318" s="20" t="str">
        <f t="shared" si="49"/>
        <v/>
      </c>
      <c r="C318" s="208"/>
      <c r="D318" s="67"/>
      <c r="E318" s="67"/>
      <c r="F318" s="67"/>
      <c r="G318" s="425" t="str">
        <f>IF(H318='Категорія витрат'!$B$2,'Категорія витрат'!$A$2,IF(H318='Категорія витрат'!$B$3,'Категорія витрат'!$A$3,IF(H318='Категорія витрат'!$B$4,'Категорія витрат'!$A$4,IF(H318='Категорія витрат'!$B$5,'Категорія витрат'!$A$5,IF(H318='Категорія витрат'!$B$6,'Категорія витрат'!$A$6,IF(H318='Категорія витрат'!$B$7,'Категорія витрат'!$A$7,IF(H318='Категорія витрат'!$B$8,'Категорія витрат'!$A$8,IF(H318='Категорія витрат'!$B$9,'Категорія витрат'!$A$9,IF(H318='Категорія витрат'!$B$10,'Категорія витрат'!$A$10,IF(H318='Категорія витрат'!$B$11,'Категорія витрат'!$A$11,IF(H318='Категорія витрат'!$B$12,'Категорія витрат'!$A$12,IF(H318='Категорія витрат'!$B$13,'Категорія витрат'!$A$13,IF(H318='Категорія витрат'!$B$14,'Категорія витрат'!$A$14,IF(H318='Категорія витрат'!$B$15,'Категорія витрат'!$A$15,IF(H318='Категорія витрат'!$B$16,'Категорія витрат'!$A$16,IF(H318='Категорія витрат'!$B$17,'Категорія витрат'!$A$17,IF(H318='Категорія витрат'!$B$18,'Категорія витрат'!$A$18,IF(H318='Категорія витрат'!$B$19,'Категорія витрат'!$A$19,IF(H318='Категорія витрат'!$B$20,'Категорія витрат'!$A$20,IF(H318='Категорія витрат'!$B$21,'Категорія витрат'!$A$21,IF(H318='Категорія витрат'!$B$22,'Категорія витрат'!$A$22,IF(H318='Категорія витрат'!$B$23,'Категорія витрат'!$A$23,IF(H318='Категорія витрат'!$B$24,'Категорія витрат'!$A$24,IF(H318='Категорія витрат'!$B$25,'Категорія витрат'!$A$25,IF(H318='Категорія витрат'!$B$26,'Категорія витрат'!$A$26,IF(H318='Категорія витрат'!$B$27,'Категорія витрат'!$A$27,IF(H318='Категорія витрат'!$B$28,'Категорія витрат'!$A$28,IF(H318='Категорія витрат'!$B$29,'Категорія витрат'!$A$29,IF(H318='Категорія витрат'!$B$30,'Категорія витрат'!$A$30,IF(H318='Категорія витрат'!$B$31,'Категорія витрат'!$A$31,""))))))))))))))))))))))))))))))</f>
        <v/>
      </c>
      <c r="H318" s="854"/>
      <c r="I318" s="68"/>
      <c r="J318" s="72"/>
      <c r="K318" s="41">
        <f t="shared" si="48"/>
        <v>0</v>
      </c>
      <c r="L318" s="72"/>
      <c r="M318" s="74"/>
      <c r="N318" s="71">
        <f t="shared" si="50"/>
        <v>0</v>
      </c>
      <c r="O318" s="836">
        <f>IF(I318='Категорія витрат'!$G$2,ROUND(N318*0.22,2),IF(I318='Категорія витрат'!$G$4,ROUND(N318*0.22,2),IF(I318='Категорія витрат'!$G$5,ROUND(N318*0.22,2),IF(I318='Категорія витрат'!$G$3,ROUND(N318*0.0841,2),0))))</f>
        <v>0</v>
      </c>
      <c r="P318" s="828">
        <f t="shared" si="51"/>
        <v>0</v>
      </c>
      <c r="Q318" s="76"/>
      <c r="R318" s="76"/>
      <c r="S318" s="76"/>
      <c r="T318" s="76"/>
      <c r="U318" s="76"/>
      <c r="V318" s="76"/>
      <c r="W318" s="76"/>
      <c r="X318" s="76"/>
      <c r="Y318" s="76"/>
      <c r="Z318" s="76"/>
      <c r="AA318" s="76"/>
      <c r="AB318" s="76"/>
      <c r="AC318" s="11">
        <f t="shared" si="52"/>
        <v>0</v>
      </c>
      <c r="AD318" s="11">
        <f t="shared" si="53"/>
        <v>0</v>
      </c>
      <c r="AE318" s="11">
        <f t="shared" si="54"/>
        <v>0</v>
      </c>
      <c r="AF318" s="11">
        <f t="shared" si="55"/>
        <v>0</v>
      </c>
      <c r="AG318" s="11">
        <f t="shared" si="56"/>
        <v>0</v>
      </c>
      <c r="AH318" s="11">
        <f t="shared" si="57"/>
        <v>0</v>
      </c>
      <c r="AI318" s="11">
        <f t="shared" si="58"/>
        <v>0</v>
      </c>
      <c r="AJ318" s="11">
        <f t="shared" si="59"/>
        <v>0</v>
      </c>
      <c r="AK318" s="223"/>
      <c r="AL318" s="223"/>
      <c r="AM318" s="35"/>
    </row>
    <row r="319" spans="1:39">
      <c r="A319" s="20">
        <v>315</v>
      </c>
      <c r="B319" s="20" t="str">
        <f t="shared" si="49"/>
        <v/>
      </c>
      <c r="C319" s="208"/>
      <c r="D319" s="67"/>
      <c r="E319" s="67"/>
      <c r="F319" s="67"/>
      <c r="G319" s="425" t="str">
        <f>IF(H319='Категорія витрат'!$B$2,'Категорія витрат'!$A$2,IF(H319='Категорія витрат'!$B$3,'Категорія витрат'!$A$3,IF(H319='Категорія витрат'!$B$4,'Категорія витрат'!$A$4,IF(H319='Категорія витрат'!$B$5,'Категорія витрат'!$A$5,IF(H319='Категорія витрат'!$B$6,'Категорія витрат'!$A$6,IF(H319='Категорія витрат'!$B$7,'Категорія витрат'!$A$7,IF(H319='Категорія витрат'!$B$8,'Категорія витрат'!$A$8,IF(H319='Категорія витрат'!$B$9,'Категорія витрат'!$A$9,IF(H319='Категорія витрат'!$B$10,'Категорія витрат'!$A$10,IF(H319='Категорія витрат'!$B$11,'Категорія витрат'!$A$11,IF(H319='Категорія витрат'!$B$12,'Категорія витрат'!$A$12,IF(H319='Категорія витрат'!$B$13,'Категорія витрат'!$A$13,IF(H319='Категорія витрат'!$B$14,'Категорія витрат'!$A$14,IF(H319='Категорія витрат'!$B$15,'Категорія витрат'!$A$15,IF(H319='Категорія витрат'!$B$16,'Категорія витрат'!$A$16,IF(H319='Категорія витрат'!$B$17,'Категорія витрат'!$A$17,IF(H319='Категорія витрат'!$B$18,'Категорія витрат'!$A$18,IF(H319='Категорія витрат'!$B$19,'Категорія витрат'!$A$19,IF(H319='Категорія витрат'!$B$20,'Категорія витрат'!$A$20,IF(H319='Категорія витрат'!$B$21,'Категорія витрат'!$A$21,IF(H319='Категорія витрат'!$B$22,'Категорія витрат'!$A$22,IF(H319='Категорія витрат'!$B$23,'Категорія витрат'!$A$23,IF(H319='Категорія витрат'!$B$24,'Категорія витрат'!$A$24,IF(H319='Категорія витрат'!$B$25,'Категорія витрат'!$A$25,IF(H319='Категорія витрат'!$B$26,'Категорія витрат'!$A$26,IF(H319='Категорія витрат'!$B$27,'Категорія витрат'!$A$27,IF(H319='Категорія витрат'!$B$28,'Категорія витрат'!$A$28,IF(H319='Категорія витрат'!$B$29,'Категорія витрат'!$A$29,IF(H319='Категорія витрат'!$B$30,'Категорія витрат'!$A$30,IF(H319='Категорія витрат'!$B$31,'Категорія витрат'!$A$31,""))))))))))))))))))))))))))))))</f>
        <v/>
      </c>
      <c r="H319" s="854"/>
      <c r="I319" s="68"/>
      <c r="J319" s="72"/>
      <c r="K319" s="41">
        <f t="shared" si="48"/>
        <v>0</v>
      </c>
      <c r="L319" s="72"/>
      <c r="M319" s="74"/>
      <c r="N319" s="71">
        <f t="shared" si="50"/>
        <v>0</v>
      </c>
      <c r="O319" s="836">
        <f>IF(I319='Категорія витрат'!$G$2,ROUND(N319*0.22,2),IF(I319='Категорія витрат'!$G$4,ROUND(N319*0.22,2),IF(I319='Категорія витрат'!$G$5,ROUND(N319*0.22,2),IF(I319='Категорія витрат'!$G$3,ROUND(N319*0.0841,2),0))))</f>
        <v>0</v>
      </c>
      <c r="P319" s="828">
        <f t="shared" si="51"/>
        <v>0</v>
      </c>
      <c r="Q319" s="76"/>
      <c r="R319" s="76"/>
      <c r="S319" s="76"/>
      <c r="T319" s="76"/>
      <c r="U319" s="76"/>
      <c r="V319" s="76"/>
      <c r="W319" s="76"/>
      <c r="X319" s="76"/>
      <c r="Y319" s="76"/>
      <c r="Z319" s="76"/>
      <c r="AA319" s="76"/>
      <c r="AB319" s="76"/>
      <c r="AC319" s="11">
        <f t="shared" si="52"/>
        <v>0</v>
      </c>
      <c r="AD319" s="11">
        <f t="shared" si="53"/>
        <v>0</v>
      </c>
      <c r="AE319" s="11">
        <f t="shared" si="54"/>
        <v>0</v>
      </c>
      <c r="AF319" s="11">
        <f t="shared" si="55"/>
        <v>0</v>
      </c>
      <c r="AG319" s="11">
        <f t="shared" si="56"/>
        <v>0</v>
      </c>
      <c r="AH319" s="11">
        <f t="shared" si="57"/>
        <v>0</v>
      </c>
      <c r="AI319" s="11">
        <f t="shared" si="58"/>
        <v>0</v>
      </c>
      <c r="AJ319" s="11">
        <f t="shared" si="59"/>
        <v>0</v>
      </c>
      <c r="AK319" s="223"/>
      <c r="AL319" s="223"/>
      <c r="AM319" s="35"/>
    </row>
    <row r="320" spans="1:39">
      <c r="A320" s="20">
        <v>316</v>
      </c>
      <c r="B320" s="20" t="str">
        <f t="shared" si="49"/>
        <v/>
      </c>
      <c r="C320" s="208"/>
      <c r="D320" s="67"/>
      <c r="E320" s="67"/>
      <c r="F320" s="67"/>
      <c r="G320" s="425" t="str">
        <f>IF(H320='Категорія витрат'!$B$2,'Категорія витрат'!$A$2,IF(H320='Категорія витрат'!$B$3,'Категорія витрат'!$A$3,IF(H320='Категорія витрат'!$B$4,'Категорія витрат'!$A$4,IF(H320='Категорія витрат'!$B$5,'Категорія витрат'!$A$5,IF(H320='Категорія витрат'!$B$6,'Категорія витрат'!$A$6,IF(H320='Категорія витрат'!$B$7,'Категорія витрат'!$A$7,IF(H320='Категорія витрат'!$B$8,'Категорія витрат'!$A$8,IF(H320='Категорія витрат'!$B$9,'Категорія витрат'!$A$9,IF(H320='Категорія витрат'!$B$10,'Категорія витрат'!$A$10,IF(H320='Категорія витрат'!$B$11,'Категорія витрат'!$A$11,IF(H320='Категорія витрат'!$B$12,'Категорія витрат'!$A$12,IF(H320='Категорія витрат'!$B$13,'Категорія витрат'!$A$13,IF(H320='Категорія витрат'!$B$14,'Категорія витрат'!$A$14,IF(H320='Категорія витрат'!$B$15,'Категорія витрат'!$A$15,IF(H320='Категорія витрат'!$B$16,'Категорія витрат'!$A$16,IF(H320='Категорія витрат'!$B$17,'Категорія витрат'!$A$17,IF(H320='Категорія витрат'!$B$18,'Категорія витрат'!$A$18,IF(H320='Категорія витрат'!$B$19,'Категорія витрат'!$A$19,IF(H320='Категорія витрат'!$B$20,'Категорія витрат'!$A$20,IF(H320='Категорія витрат'!$B$21,'Категорія витрат'!$A$21,IF(H320='Категорія витрат'!$B$22,'Категорія витрат'!$A$22,IF(H320='Категорія витрат'!$B$23,'Категорія витрат'!$A$23,IF(H320='Категорія витрат'!$B$24,'Категорія витрат'!$A$24,IF(H320='Категорія витрат'!$B$25,'Категорія витрат'!$A$25,IF(H320='Категорія витрат'!$B$26,'Категорія витрат'!$A$26,IF(H320='Категорія витрат'!$B$27,'Категорія витрат'!$A$27,IF(H320='Категорія витрат'!$B$28,'Категорія витрат'!$A$28,IF(H320='Категорія витрат'!$B$29,'Категорія витрат'!$A$29,IF(H320='Категорія витрат'!$B$30,'Категорія витрат'!$A$30,IF(H320='Категорія витрат'!$B$31,'Категорія витрат'!$A$31,""))))))))))))))))))))))))))))))</f>
        <v/>
      </c>
      <c r="H320" s="854"/>
      <c r="I320" s="68"/>
      <c r="J320" s="72"/>
      <c r="K320" s="41">
        <f t="shared" si="48"/>
        <v>0</v>
      </c>
      <c r="L320" s="72"/>
      <c r="M320" s="74"/>
      <c r="N320" s="71">
        <f t="shared" si="50"/>
        <v>0</v>
      </c>
      <c r="O320" s="836">
        <f>IF(I320='Категорія витрат'!$G$2,ROUND(N320*0.22,2),IF(I320='Категорія витрат'!$G$4,ROUND(N320*0.22,2),IF(I320='Категорія витрат'!$G$5,ROUND(N320*0.22,2),IF(I320='Категорія витрат'!$G$3,ROUND(N320*0.0841,2),0))))</f>
        <v>0</v>
      </c>
      <c r="P320" s="828">
        <f t="shared" si="51"/>
        <v>0</v>
      </c>
      <c r="Q320" s="76"/>
      <c r="R320" s="76"/>
      <c r="S320" s="76"/>
      <c r="T320" s="76"/>
      <c r="U320" s="76"/>
      <c r="V320" s="76"/>
      <c r="W320" s="76"/>
      <c r="X320" s="76"/>
      <c r="Y320" s="76"/>
      <c r="Z320" s="76"/>
      <c r="AA320" s="76"/>
      <c r="AB320" s="76"/>
      <c r="AC320" s="11">
        <f t="shared" si="52"/>
        <v>0</v>
      </c>
      <c r="AD320" s="11">
        <f t="shared" si="53"/>
        <v>0</v>
      </c>
      <c r="AE320" s="11">
        <f t="shared" si="54"/>
        <v>0</v>
      </c>
      <c r="AF320" s="11">
        <f t="shared" si="55"/>
        <v>0</v>
      </c>
      <c r="AG320" s="11">
        <f t="shared" si="56"/>
        <v>0</v>
      </c>
      <c r="AH320" s="11">
        <f t="shared" si="57"/>
        <v>0</v>
      </c>
      <c r="AI320" s="11">
        <f t="shared" si="58"/>
        <v>0</v>
      </c>
      <c r="AJ320" s="11">
        <f t="shared" si="59"/>
        <v>0</v>
      </c>
      <c r="AK320" s="223"/>
      <c r="AL320" s="223"/>
      <c r="AM320" s="35"/>
    </row>
    <row r="321" spans="1:39">
      <c r="A321" s="20">
        <v>317</v>
      </c>
      <c r="B321" s="20" t="str">
        <f t="shared" si="49"/>
        <v/>
      </c>
      <c r="C321" s="208"/>
      <c r="D321" s="67"/>
      <c r="E321" s="67"/>
      <c r="F321" s="67"/>
      <c r="G321" s="425" t="str">
        <f>IF(H321='Категорія витрат'!$B$2,'Категорія витрат'!$A$2,IF(H321='Категорія витрат'!$B$3,'Категорія витрат'!$A$3,IF(H321='Категорія витрат'!$B$4,'Категорія витрат'!$A$4,IF(H321='Категорія витрат'!$B$5,'Категорія витрат'!$A$5,IF(H321='Категорія витрат'!$B$6,'Категорія витрат'!$A$6,IF(H321='Категорія витрат'!$B$7,'Категорія витрат'!$A$7,IF(H321='Категорія витрат'!$B$8,'Категорія витрат'!$A$8,IF(H321='Категорія витрат'!$B$9,'Категорія витрат'!$A$9,IF(H321='Категорія витрат'!$B$10,'Категорія витрат'!$A$10,IF(H321='Категорія витрат'!$B$11,'Категорія витрат'!$A$11,IF(H321='Категорія витрат'!$B$12,'Категорія витрат'!$A$12,IF(H321='Категорія витрат'!$B$13,'Категорія витрат'!$A$13,IF(H321='Категорія витрат'!$B$14,'Категорія витрат'!$A$14,IF(H321='Категорія витрат'!$B$15,'Категорія витрат'!$A$15,IF(H321='Категорія витрат'!$B$16,'Категорія витрат'!$A$16,IF(H321='Категорія витрат'!$B$17,'Категорія витрат'!$A$17,IF(H321='Категорія витрат'!$B$18,'Категорія витрат'!$A$18,IF(H321='Категорія витрат'!$B$19,'Категорія витрат'!$A$19,IF(H321='Категорія витрат'!$B$20,'Категорія витрат'!$A$20,IF(H321='Категорія витрат'!$B$21,'Категорія витрат'!$A$21,IF(H321='Категорія витрат'!$B$22,'Категорія витрат'!$A$22,IF(H321='Категорія витрат'!$B$23,'Категорія витрат'!$A$23,IF(H321='Категорія витрат'!$B$24,'Категорія витрат'!$A$24,IF(H321='Категорія витрат'!$B$25,'Категорія витрат'!$A$25,IF(H321='Категорія витрат'!$B$26,'Категорія витрат'!$A$26,IF(H321='Категорія витрат'!$B$27,'Категорія витрат'!$A$27,IF(H321='Категорія витрат'!$B$28,'Категорія витрат'!$A$28,IF(H321='Категорія витрат'!$B$29,'Категорія витрат'!$A$29,IF(H321='Категорія витрат'!$B$30,'Категорія витрат'!$A$30,IF(H321='Категорія витрат'!$B$31,'Категорія витрат'!$A$31,""))))))))))))))))))))))))))))))</f>
        <v/>
      </c>
      <c r="H321" s="854"/>
      <c r="I321" s="68"/>
      <c r="J321" s="72"/>
      <c r="K321" s="41">
        <f t="shared" si="48"/>
        <v>0</v>
      </c>
      <c r="L321" s="72"/>
      <c r="M321" s="74"/>
      <c r="N321" s="71">
        <f t="shared" si="50"/>
        <v>0</v>
      </c>
      <c r="O321" s="836">
        <f>IF(I321='Категорія витрат'!$G$2,ROUND(N321*0.22,2),IF(I321='Категорія витрат'!$G$4,ROUND(N321*0.22,2),IF(I321='Категорія витрат'!$G$5,ROUND(N321*0.22,2),IF(I321='Категорія витрат'!$G$3,ROUND(N321*0.0841,2),0))))</f>
        <v>0</v>
      </c>
      <c r="P321" s="828">
        <f t="shared" si="51"/>
        <v>0</v>
      </c>
      <c r="Q321" s="76"/>
      <c r="R321" s="76"/>
      <c r="S321" s="76"/>
      <c r="T321" s="76"/>
      <c r="U321" s="76"/>
      <c r="V321" s="76"/>
      <c r="W321" s="76"/>
      <c r="X321" s="76"/>
      <c r="Y321" s="76"/>
      <c r="Z321" s="76"/>
      <c r="AA321" s="76"/>
      <c r="AB321" s="76"/>
      <c r="AC321" s="11">
        <f t="shared" si="52"/>
        <v>0</v>
      </c>
      <c r="AD321" s="11">
        <f t="shared" si="53"/>
        <v>0</v>
      </c>
      <c r="AE321" s="11">
        <f t="shared" si="54"/>
        <v>0</v>
      </c>
      <c r="AF321" s="11">
        <f t="shared" si="55"/>
        <v>0</v>
      </c>
      <c r="AG321" s="11">
        <f t="shared" si="56"/>
        <v>0</v>
      </c>
      <c r="AH321" s="11">
        <f t="shared" si="57"/>
        <v>0</v>
      </c>
      <c r="AI321" s="11">
        <f t="shared" si="58"/>
        <v>0</v>
      </c>
      <c r="AJ321" s="11">
        <f t="shared" si="59"/>
        <v>0</v>
      </c>
      <c r="AK321" s="223"/>
      <c r="AL321" s="223"/>
      <c r="AM321" s="35"/>
    </row>
    <row r="322" spans="1:39">
      <c r="A322" s="20">
        <v>318</v>
      </c>
      <c r="B322" s="20" t="str">
        <f t="shared" si="49"/>
        <v/>
      </c>
      <c r="C322" s="208"/>
      <c r="D322" s="67"/>
      <c r="E322" s="67"/>
      <c r="F322" s="67"/>
      <c r="G322" s="425" t="str">
        <f>IF(H322='Категорія витрат'!$B$2,'Категорія витрат'!$A$2,IF(H322='Категорія витрат'!$B$3,'Категорія витрат'!$A$3,IF(H322='Категорія витрат'!$B$4,'Категорія витрат'!$A$4,IF(H322='Категорія витрат'!$B$5,'Категорія витрат'!$A$5,IF(H322='Категорія витрат'!$B$6,'Категорія витрат'!$A$6,IF(H322='Категорія витрат'!$B$7,'Категорія витрат'!$A$7,IF(H322='Категорія витрат'!$B$8,'Категорія витрат'!$A$8,IF(H322='Категорія витрат'!$B$9,'Категорія витрат'!$A$9,IF(H322='Категорія витрат'!$B$10,'Категорія витрат'!$A$10,IF(H322='Категорія витрат'!$B$11,'Категорія витрат'!$A$11,IF(H322='Категорія витрат'!$B$12,'Категорія витрат'!$A$12,IF(H322='Категорія витрат'!$B$13,'Категорія витрат'!$A$13,IF(H322='Категорія витрат'!$B$14,'Категорія витрат'!$A$14,IF(H322='Категорія витрат'!$B$15,'Категорія витрат'!$A$15,IF(H322='Категорія витрат'!$B$16,'Категорія витрат'!$A$16,IF(H322='Категорія витрат'!$B$17,'Категорія витрат'!$A$17,IF(H322='Категорія витрат'!$B$18,'Категорія витрат'!$A$18,IF(H322='Категорія витрат'!$B$19,'Категорія витрат'!$A$19,IF(H322='Категорія витрат'!$B$20,'Категорія витрат'!$A$20,IF(H322='Категорія витрат'!$B$21,'Категорія витрат'!$A$21,IF(H322='Категорія витрат'!$B$22,'Категорія витрат'!$A$22,IF(H322='Категорія витрат'!$B$23,'Категорія витрат'!$A$23,IF(H322='Категорія витрат'!$B$24,'Категорія витрат'!$A$24,IF(H322='Категорія витрат'!$B$25,'Категорія витрат'!$A$25,IF(H322='Категорія витрат'!$B$26,'Категорія витрат'!$A$26,IF(H322='Категорія витрат'!$B$27,'Категорія витрат'!$A$27,IF(H322='Категорія витрат'!$B$28,'Категорія витрат'!$A$28,IF(H322='Категорія витрат'!$B$29,'Категорія витрат'!$A$29,IF(H322='Категорія витрат'!$B$30,'Категорія витрат'!$A$30,IF(H322='Категорія витрат'!$B$31,'Категорія витрат'!$A$31,""))))))))))))))))))))))))))))))</f>
        <v/>
      </c>
      <c r="H322" s="854"/>
      <c r="I322" s="68"/>
      <c r="J322" s="72"/>
      <c r="K322" s="41">
        <f t="shared" si="48"/>
        <v>0</v>
      </c>
      <c r="L322" s="72"/>
      <c r="M322" s="74"/>
      <c r="N322" s="71">
        <f t="shared" si="50"/>
        <v>0</v>
      </c>
      <c r="O322" s="836">
        <f>IF(I322='Категорія витрат'!$G$2,ROUND(N322*0.22,2),IF(I322='Категорія витрат'!$G$4,ROUND(N322*0.22,2),IF(I322='Категорія витрат'!$G$5,ROUND(N322*0.22,2),IF(I322='Категорія витрат'!$G$3,ROUND(N322*0.0841,2),0))))</f>
        <v>0</v>
      </c>
      <c r="P322" s="828">
        <f t="shared" si="51"/>
        <v>0</v>
      </c>
      <c r="Q322" s="76"/>
      <c r="R322" s="76"/>
      <c r="S322" s="76"/>
      <c r="T322" s="76"/>
      <c r="U322" s="76"/>
      <c r="V322" s="76"/>
      <c r="W322" s="76"/>
      <c r="X322" s="76"/>
      <c r="Y322" s="76"/>
      <c r="Z322" s="76"/>
      <c r="AA322" s="76"/>
      <c r="AB322" s="76"/>
      <c r="AC322" s="11">
        <f t="shared" si="52"/>
        <v>0</v>
      </c>
      <c r="AD322" s="11">
        <f t="shared" si="53"/>
        <v>0</v>
      </c>
      <c r="AE322" s="11">
        <f t="shared" si="54"/>
        <v>0</v>
      </c>
      <c r="AF322" s="11">
        <f t="shared" si="55"/>
        <v>0</v>
      </c>
      <c r="AG322" s="11">
        <f t="shared" si="56"/>
        <v>0</v>
      </c>
      <c r="AH322" s="11">
        <f t="shared" si="57"/>
        <v>0</v>
      </c>
      <c r="AI322" s="11">
        <f t="shared" si="58"/>
        <v>0</v>
      </c>
      <c r="AJ322" s="11">
        <f t="shared" si="59"/>
        <v>0</v>
      </c>
      <c r="AK322" s="223"/>
      <c r="AL322" s="223"/>
      <c r="AM322" s="35"/>
    </row>
    <row r="323" spans="1:39">
      <c r="A323" s="20">
        <v>319</v>
      </c>
      <c r="B323" s="20" t="str">
        <f t="shared" si="49"/>
        <v/>
      </c>
      <c r="C323" s="208"/>
      <c r="D323" s="67"/>
      <c r="E323" s="67"/>
      <c r="F323" s="67"/>
      <c r="G323" s="425" t="str">
        <f>IF(H323='Категорія витрат'!$B$2,'Категорія витрат'!$A$2,IF(H323='Категорія витрат'!$B$3,'Категорія витрат'!$A$3,IF(H323='Категорія витрат'!$B$4,'Категорія витрат'!$A$4,IF(H323='Категорія витрат'!$B$5,'Категорія витрат'!$A$5,IF(H323='Категорія витрат'!$B$6,'Категорія витрат'!$A$6,IF(H323='Категорія витрат'!$B$7,'Категорія витрат'!$A$7,IF(H323='Категорія витрат'!$B$8,'Категорія витрат'!$A$8,IF(H323='Категорія витрат'!$B$9,'Категорія витрат'!$A$9,IF(H323='Категорія витрат'!$B$10,'Категорія витрат'!$A$10,IF(H323='Категорія витрат'!$B$11,'Категорія витрат'!$A$11,IF(H323='Категорія витрат'!$B$12,'Категорія витрат'!$A$12,IF(H323='Категорія витрат'!$B$13,'Категорія витрат'!$A$13,IF(H323='Категорія витрат'!$B$14,'Категорія витрат'!$A$14,IF(H323='Категорія витрат'!$B$15,'Категорія витрат'!$A$15,IF(H323='Категорія витрат'!$B$16,'Категорія витрат'!$A$16,IF(H323='Категорія витрат'!$B$17,'Категорія витрат'!$A$17,IF(H323='Категорія витрат'!$B$18,'Категорія витрат'!$A$18,IF(H323='Категорія витрат'!$B$19,'Категорія витрат'!$A$19,IF(H323='Категорія витрат'!$B$20,'Категорія витрат'!$A$20,IF(H323='Категорія витрат'!$B$21,'Категорія витрат'!$A$21,IF(H323='Категорія витрат'!$B$22,'Категорія витрат'!$A$22,IF(H323='Категорія витрат'!$B$23,'Категорія витрат'!$A$23,IF(H323='Категорія витрат'!$B$24,'Категорія витрат'!$A$24,IF(H323='Категорія витрат'!$B$25,'Категорія витрат'!$A$25,IF(H323='Категорія витрат'!$B$26,'Категорія витрат'!$A$26,IF(H323='Категорія витрат'!$B$27,'Категорія витрат'!$A$27,IF(H323='Категорія витрат'!$B$28,'Категорія витрат'!$A$28,IF(H323='Категорія витрат'!$B$29,'Категорія витрат'!$A$29,IF(H323='Категорія витрат'!$B$30,'Категорія витрат'!$A$30,IF(H323='Категорія витрат'!$B$31,'Категорія витрат'!$A$31,""))))))))))))))))))))))))))))))</f>
        <v/>
      </c>
      <c r="H323" s="854"/>
      <c r="I323" s="68"/>
      <c r="J323" s="72"/>
      <c r="K323" s="41">
        <f t="shared" si="48"/>
        <v>0</v>
      </c>
      <c r="L323" s="72"/>
      <c r="M323" s="74"/>
      <c r="N323" s="71">
        <f t="shared" si="50"/>
        <v>0</v>
      </c>
      <c r="O323" s="836">
        <f>IF(I323='Категорія витрат'!$G$2,ROUND(N323*0.22,2),IF(I323='Категорія витрат'!$G$4,ROUND(N323*0.22,2),IF(I323='Категорія витрат'!$G$5,ROUND(N323*0.22,2),IF(I323='Категорія витрат'!$G$3,ROUND(N323*0.0841,2),0))))</f>
        <v>0</v>
      </c>
      <c r="P323" s="828">
        <f t="shared" si="51"/>
        <v>0</v>
      </c>
      <c r="Q323" s="76"/>
      <c r="R323" s="76"/>
      <c r="S323" s="76"/>
      <c r="T323" s="76"/>
      <c r="U323" s="76"/>
      <c r="V323" s="76"/>
      <c r="W323" s="76"/>
      <c r="X323" s="76"/>
      <c r="Y323" s="76"/>
      <c r="Z323" s="76"/>
      <c r="AA323" s="76"/>
      <c r="AB323" s="76"/>
      <c r="AC323" s="11">
        <f t="shared" si="52"/>
        <v>0</v>
      </c>
      <c r="AD323" s="11">
        <f t="shared" si="53"/>
        <v>0</v>
      </c>
      <c r="AE323" s="11">
        <f t="shared" si="54"/>
        <v>0</v>
      </c>
      <c r="AF323" s="11">
        <f t="shared" si="55"/>
        <v>0</v>
      </c>
      <c r="AG323" s="11">
        <f t="shared" si="56"/>
        <v>0</v>
      </c>
      <c r="AH323" s="11">
        <f t="shared" si="57"/>
        <v>0</v>
      </c>
      <c r="AI323" s="11">
        <f t="shared" si="58"/>
        <v>0</v>
      </c>
      <c r="AJ323" s="11">
        <f t="shared" si="59"/>
        <v>0</v>
      </c>
      <c r="AK323" s="223"/>
      <c r="AL323" s="223"/>
      <c r="AM323" s="35"/>
    </row>
    <row r="324" spans="1:39">
      <c r="A324" s="20">
        <v>320</v>
      </c>
      <c r="B324" s="20" t="str">
        <f t="shared" si="49"/>
        <v/>
      </c>
      <c r="C324" s="208"/>
      <c r="D324" s="67"/>
      <c r="E324" s="67"/>
      <c r="F324" s="67"/>
      <c r="G324" s="425" t="str">
        <f>IF(H324='Категорія витрат'!$B$2,'Категорія витрат'!$A$2,IF(H324='Категорія витрат'!$B$3,'Категорія витрат'!$A$3,IF(H324='Категорія витрат'!$B$4,'Категорія витрат'!$A$4,IF(H324='Категорія витрат'!$B$5,'Категорія витрат'!$A$5,IF(H324='Категорія витрат'!$B$6,'Категорія витрат'!$A$6,IF(H324='Категорія витрат'!$B$7,'Категорія витрат'!$A$7,IF(H324='Категорія витрат'!$B$8,'Категорія витрат'!$A$8,IF(H324='Категорія витрат'!$B$9,'Категорія витрат'!$A$9,IF(H324='Категорія витрат'!$B$10,'Категорія витрат'!$A$10,IF(H324='Категорія витрат'!$B$11,'Категорія витрат'!$A$11,IF(H324='Категорія витрат'!$B$12,'Категорія витрат'!$A$12,IF(H324='Категорія витрат'!$B$13,'Категорія витрат'!$A$13,IF(H324='Категорія витрат'!$B$14,'Категорія витрат'!$A$14,IF(H324='Категорія витрат'!$B$15,'Категорія витрат'!$A$15,IF(H324='Категорія витрат'!$B$16,'Категорія витрат'!$A$16,IF(H324='Категорія витрат'!$B$17,'Категорія витрат'!$A$17,IF(H324='Категорія витрат'!$B$18,'Категорія витрат'!$A$18,IF(H324='Категорія витрат'!$B$19,'Категорія витрат'!$A$19,IF(H324='Категорія витрат'!$B$20,'Категорія витрат'!$A$20,IF(H324='Категорія витрат'!$B$21,'Категорія витрат'!$A$21,IF(H324='Категорія витрат'!$B$22,'Категорія витрат'!$A$22,IF(H324='Категорія витрат'!$B$23,'Категорія витрат'!$A$23,IF(H324='Категорія витрат'!$B$24,'Категорія витрат'!$A$24,IF(H324='Категорія витрат'!$B$25,'Категорія витрат'!$A$25,IF(H324='Категорія витрат'!$B$26,'Категорія витрат'!$A$26,IF(H324='Категорія витрат'!$B$27,'Категорія витрат'!$A$27,IF(H324='Категорія витрат'!$B$28,'Категорія витрат'!$A$28,IF(H324='Категорія витрат'!$B$29,'Категорія витрат'!$A$29,IF(H324='Категорія витрат'!$B$30,'Категорія витрат'!$A$30,IF(H324='Категорія витрат'!$B$31,'Категорія витрат'!$A$31,""))))))))))))))))))))))))))))))</f>
        <v/>
      </c>
      <c r="H324" s="854"/>
      <c r="I324" s="68"/>
      <c r="J324" s="72"/>
      <c r="K324" s="41">
        <f t="shared" si="48"/>
        <v>0</v>
      </c>
      <c r="L324" s="72"/>
      <c r="M324" s="74"/>
      <c r="N324" s="71">
        <f t="shared" si="50"/>
        <v>0</v>
      </c>
      <c r="O324" s="836">
        <f>IF(I324='Категорія витрат'!$G$2,ROUND(N324*0.22,2),IF(I324='Категорія витрат'!$G$4,ROUND(N324*0.22,2),IF(I324='Категорія витрат'!$G$5,ROUND(N324*0.22,2),IF(I324='Категорія витрат'!$G$3,ROUND(N324*0.0841,2),0))))</f>
        <v>0</v>
      </c>
      <c r="P324" s="828">
        <f t="shared" si="51"/>
        <v>0</v>
      </c>
      <c r="Q324" s="76"/>
      <c r="R324" s="76"/>
      <c r="S324" s="76"/>
      <c r="T324" s="76"/>
      <c r="U324" s="76"/>
      <c r="V324" s="76"/>
      <c r="W324" s="76"/>
      <c r="X324" s="76"/>
      <c r="Y324" s="76"/>
      <c r="Z324" s="76"/>
      <c r="AA324" s="76"/>
      <c r="AB324" s="76"/>
      <c r="AC324" s="11">
        <f t="shared" si="52"/>
        <v>0</v>
      </c>
      <c r="AD324" s="11">
        <f t="shared" si="53"/>
        <v>0</v>
      </c>
      <c r="AE324" s="11">
        <f t="shared" si="54"/>
        <v>0</v>
      </c>
      <c r="AF324" s="11">
        <f t="shared" si="55"/>
        <v>0</v>
      </c>
      <c r="AG324" s="11">
        <f t="shared" si="56"/>
        <v>0</v>
      </c>
      <c r="AH324" s="11">
        <f t="shared" si="57"/>
        <v>0</v>
      </c>
      <c r="AI324" s="11">
        <f t="shared" si="58"/>
        <v>0</v>
      </c>
      <c r="AJ324" s="11">
        <f t="shared" si="59"/>
        <v>0</v>
      </c>
      <c r="AK324" s="223"/>
      <c r="AL324" s="223"/>
      <c r="AM324" s="35"/>
    </row>
    <row r="325" spans="1:39">
      <c r="A325" s="20">
        <v>321</v>
      </c>
      <c r="B325" s="20" t="str">
        <f t="shared" si="49"/>
        <v/>
      </c>
      <c r="C325" s="208"/>
      <c r="D325" s="67"/>
      <c r="E325" s="67"/>
      <c r="F325" s="67"/>
      <c r="G325" s="425" t="str">
        <f>IF(H325='Категорія витрат'!$B$2,'Категорія витрат'!$A$2,IF(H325='Категорія витрат'!$B$3,'Категорія витрат'!$A$3,IF(H325='Категорія витрат'!$B$4,'Категорія витрат'!$A$4,IF(H325='Категорія витрат'!$B$5,'Категорія витрат'!$A$5,IF(H325='Категорія витрат'!$B$6,'Категорія витрат'!$A$6,IF(H325='Категорія витрат'!$B$7,'Категорія витрат'!$A$7,IF(H325='Категорія витрат'!$B$8,'Категорія витрат'!$A$8,IF(H325='Категорія витрат'!$B$9,'Категорія витрат'!$A$9,IF(H325='Категорія витрат'!$B$10,'Категорія витрат'!$A$10,IF(H325='Категорія витрат'!$B$11,'Категорія витрат'!$A$11,IF(H325='Категорія витрат'!$B$12,'Категорія витрат'!$A$12,IF(H325='Категорія витрат'!$B$13,'Категорія витрат'!$A$13,IF(H325='Категорія витрат'!$B$14,'Категорія витрат'!$A$14,IF(H325='Категорія витрат'!$B$15,'Категорія витрат'!$A$15,IF(H325='Категорія витрат'!$B$16,'Категорія витрат'!$A$16,IF(H325='Категорія витрат'!$B$17,'Категорія витрат'!$A$17,IF(H325='Категорія витрат'!$B$18,'Категорія витрат'!$A$18,IF(H325='Категорія витрат'!$B$19,'Категорія витрат'!$A$19,IF(H325='Категорія витрат'!$B$20,'Категорія витрат'!$A$20,IF(H325='Категорія витрат'!$B$21,'Категорія витрат'!$A$21,IF(H325='Категорія витрат'!$B$22,'Категорія витрат'!$A$22,IF(H325='Категорія витрат'!$B$23,'Категорія витрат'!$A$23,IF(H325='Категорія витрат'!$B$24,'Категорія витрат'!$A$24,IF(H325='Категорія витрат'!$B$25,'Категорія витрат'!$A$25,IF(H325='Категорія витрат'!$B$26,'Категорія витрат'!$A$26,IF(H325='Категорія витрат'!$B$27,'Категорія витрат'!$A$27,IF(H325='Категорія витрат'!$B$28,'Категорія витрат'!$A$28,IF(H325='Категорія витрат'!$B$29,'Категорія витрат'!$A$29,IF(H325='Категорія витрат'!$B$30,'Категорія витрат'!$A$30,IF(H325='Категорія витрат'!$B$31,'Категорія витрат'!$A$31,""))))))))))))))))))))))))))))))</f>
        <v/>
      </c>
      <c r="H325" s="854"/>
      <c r="I325" s="68"/>
      <c r="J325" s="72"/>
      <c r="K325" s="41">
        <f t="shared" ref="K325:K388" si="60">SUM(Q325:AB325)</f>
        <v>0</v>
      </c>
      <c r="L325" s="72"/>
      <c r="M325" s="74"/>
      <c r="N325" s="71">
        <f t="shared" si="50"/>
        <v>0</v>
      </c>
      <c r="O325" s="836">
        <f>IF(I325='Категорія витрат'!$G$2,ROUND(N325*0.22,2),IF(I325='Категорія витрат'!$G$4,ROUND(N325*0.22,2),IF(I325='Категорія витрат'!$G$5,ROUND(N325*0.22,2),IF(I325='Категорія витрат'!$G$3,ROUND(N325*0.0841,2),0))))</f>
        <v>0</v>
      </c>
      <c r="P325" s="828">
        <f t="shared" si="51"/>
        <v>0</v>
      </c>
      <c r="Q325" s="76"/>
      <c r="R325" s="76"/>
      <c r="S325" s="76"/>
      <c r="T325" s="76"/>
      <c r="U325" s="76"/>
      <c r="V325" s="76"/>
      <c r="W325" s="76"/>
      <c r="X325" s="76"/>
      <c r="Y325" s="76"/>
      <c r="Z325" s="76"/>
      <c r="AA325" s="76"/>
      <c r="AB325" s="76"/>
      <c r="AC325" s="11">
        <f t="shared" si="52"/>
        <v>0</v>
      </c>
      <c r="AD325" s="11">
        <f t="shared" si="53"/>
        <v>0</v>
      </c>
      <c r="AE325" s="11">
        <f t="shared" si="54"/>
        <v>0</v>
      </c>
      <c r="AF325" s="11">
        <f t="shared" si="55"/>
        <v>0</v>
      </c>
      <c r="AG325" s="11">
        <f t="shared" si="56"/>
        <v>0</v>
      </c>
      <c r="AH325" s="11">
        <f t="shared" si="57"/>
        <v>0</v>
      </c>
      <c r="AI325" s="11">
        <f t="shared" si="58"/>
        <v>0</v>
      </c>
      <c r="AJ325" s="11">
        <f t="shared" si="59"/>
        <v>0</v>
      </c>
      <c r="AK325" s="223"/>
      <c r="AL325" s="223"/>
      <c r="AM325" s="35"/>
    </row>
    <row r="326" spans="1:39">
      <c r="A326" s="20">
        <v>322</v>
      </c>
      <c r="B326" s="20" t="str">
        <f t="shared" ref="B326:B389" si="61">IF(C326="","","Мережа")</f>
        <v/>
      </c>
      <c r="C326" s="208"/>
      <c r="D326" s="67"/>
      <c r="E326" s="67"/>
      <c r="F326" s="67"/>
      <c r="G326" s="425" t="str">
        <f>IF(H326='Категорія витрат'!$B$2,'Категорія витрат'!$A$2,IF(H326='Категорія витрат'!$B$3,'Категорія витрат'!$A$3,IF(H326='Категорія витрат'!$B$4,'Категорія витрат'!$A$4,IF(H326='Категорія витрат'!$B$5,'Категорія витрат'!$A$5,IF(H326='Категорія витрат'!$B$6,'Категорія витрат'!$A$6,IF(H326='Категорія витрат'!$B$7,'Категорія витрат'!$A$7,IF(H326='Категорія витрат'!$B$8,'Категорія витрат'!$A$8,IF(H326='Категорія витрат'!$B$9,'Категорія витрат'!$A$9,IF(H326='Категорія витрат'!$B$10,'Категорія витрат'!$A$10,IF(H326='Категорія витрат'!$B$11,'Категорія витрат'!$A$11,IF(H326='Категорія витрат'!$B$12,'Категорія витрат'!$A$12,IF(H326='Категорія витрат'!$B$13,'Категорія витрат'!$A$13,IF(H326='Категорія витрат'!$B$14,'Категорія витрат'!$A$14,IF(H326='Категорія витрат'!$B$15,'Категорія витрат'!$A$15,IF(H326='Категорія витрат'!$B$16,'Категорія витрат'!$A$16,IF(H326='Категорія витрат'!$B$17,'Категорія витрат'!$A$17,IF(H326='Категорія витрат'!$B$18,'Категорія витрат'!$A$18,IF(H326='Категорія витрат'!$B$19,'Категорія витрат'!$A$19,IF(H326='Категорія витрат'!$B$20,'Категорія витрат'!$A$20,IF(H326='Категорія витрат'!$B$21,'Категорія витрат'!$A$21,IF(H326='Категорія витрат'!$B$22,'Категорія витрат'!$A$22,IF(H326='Категорія витрат'!$B$23,'Категорія витрат'!$A$23,IF(H326='Категорія витрат'!$B$24,'Категорія витрат'!$A$24,IF(H326='Категорія витрат'!$B$25,'Категорія витрат'!$A$25,IF(H326='Категорія витрат'!$B$26,'Категорія витрат'!$A$26,IF(H326='Категорія витрат'!$B$27,'Категорія витрат'!$A$27,IF(H326='Категорія витрат'!$B$28,'Категорія витрат'!$A$28,IF(H326='Категорія витрат'!$B$29,'Категорія витрат'!$A$29,IF(H326='Категорія витрат'!$B$30,'Категорія витрат'!$A$30,IF(H326='Категорія витрат'!$B$31,'Категорія витрат'!$A$31,""))))))))))))))))))))))))))))))</f>
        <v/>
      </c>
      <c r="H326" s="854"/>
      <c r="I326" s="68"/>
      <c r="J326" s="72"/>
      <c r="K326" s="41">
        <f t="shared" si="60"/>
        <v>0</v>
      </c>
      <c r="L326" s="72"/>
      <c r="M326" s="74"/>
      <c r="N326" s="71">
        <f t="shared" ref="N326:N389" si="62">L326*M326</f>
        <v>0</v>
      </c>
      <c r="O326" s="836">
        <f>IF(I326='Категорія витрат'!$G$2,ROUND(N326*0.22,2),IF(I326='Категорія витрат'!$G$4,ROUND(N326*0.22,2),IF(I326='Категорія витрат'!$G$5,ROUND(N326*0.22,2),IF(I326='Категорія витрат'!$G$3,ROUND(N326*0.0841,2),0))))</f>
        <v>0</v>
      </c>
      <c r="P326" s="828">
        <f t="shared" ref="P326:P389" si="63">(N326+O326)*K326</f>
        <v>0</v>
      </c>
      <c r="Q326" s="76"/>
      <c r="R326" s="76"/>
      <c r="S326" s="76"/>
      <c r="T326" s="76"/>
      <c r="U326" s="76"/>
      <c r="V326" s="76"/>
      <c r="W326" s="76"/>
      <c r="X326" s="76"/>
      <c r="Y326" s="76"/>
      <c r="Z326" s="76"/>
      <c r="AA326" s="76"/>
      <c r="AB326" s="76"/>
      <c r="AC326" s="11">
        <f t="shared" ref="AC326:AC389" si="64">(N326+O326)*AG326</f>
        <v>0</v>
      </c>
      <c r="AD326" s="11">
        <f t="shared" ref="AD326:AD389" si="65">(N326+O326)*AH326</f>
        <v>0</v>
      </c>
      <c r="AE326" s="11">
        <f t="shared" ref="AE326:AE389" si="66">(N326+O326)*AI326</f>
        <v>0</v>
      </c>
      <c r="AF326" s="11">
        <f t="shared" ref="AF326:AF389" si="67">(N326+O326)*AJ326</f>
        <v>0</v>
      </c>
      <c r="AG326" s="11">
        <f t="shared" ref="AG326:AG389" si="68">Q326+R326+S326</f>
        <v>0</v>
      </c>
      <c r="AH326" s="11">
        <f t="shared" ref="AH326:AH389" si="69">T326+U326+V326</f>
        <v>0</v>
      </c>
      <c r="AI326" s="11">
        <f t="shared" ref="AI326:AI389" si="70">W326+X326+Y326</f>
        <v>0</v>
      </c>
      <c r="AJ326" s="11">
        <f t="shared" ref="AJ326:AJ389" si="71">Z326+AA326+AB326</f>
        <v>0</v>
      </c>
      <c r="AK326" s="223"/>
      <c r="AL326" s="223"/>
      <c r="AM326" s="35"/>
    </row>
    <row r="327" spans="1:39">
      <c r="A327" s="20">
        <v>323</v>
      </c>
      <c r="B327" s="20" t="str">
        <f t="shared" si="61"/>
        <v/>
      </c>
      <c r="C327" s="208"/>
      <c r="D327" s="67"/>
      <c r="E327" s="67"/>
      <c r="F327" s="67"/>
      <c r="G327" s="425" t="str">
        <f>IF(H327='Категорія витрат'!$B$2,'Категорія витрат'!$A$2,IF(H327='Категорія витрат'!$B$3,'Категорія витрат'!$A$3,IF(H327='Категорія витрат'!$B$4,'Категорія витрат'!$A$4,IF(H327='Категорія витрат'!$B$5,'Категорія витрат'!$A$5,IF(H327='Категорія витрат'!$B$6,'Категорія витрат'!$A$6,IF(H327='Категорія витрат'!$B$7,'Категорія витрат'!$A$7,IF(H327='Категорія витрат'!$B$8,'Категорія витрат'!$A$8,IF(H327='Категорія витрат'!$B$9,'Категорія витрат'!$A$9,IF(H327='Категорія витрат'!$B$10,'Категорія витрат'!$A$10,IF(H327='Категорія витрат'!$B$11,'Категорія витрат'!$A$11,IF(H327='Категорія витрат'!$B$12,'Категорія витрат'!$A$12,IF(H327='Категорія витрат'!$B$13,'Категорія витрат'!$A$13,IF(H327='Категорія витрат'!$B$14,'Категорія витрат'!$A$14,IF(H327='Категорія витрат'!$B$15,'Категорія витрат'!$A$15,IF(H327='Категорія витрат'!$B$16,'Категорія витрат'!$A$16,IF(H327='Категорія витрат'!$B$17,'Категорія витрат'!$A$17,IF(H327='Категорія витрат'!$B$18,'Категорія витрат'!$A$18,IF(H327='Категорія витрат'!$B$19,'Категорія витрат'!$A$19,IF(H327='Категорія витрат'!$B$20,'Категорія витрат'!$A$20,IF(H327='Категорія витрат'!$B$21,'Категорія витрат'!$A$21,IF(H327='Категорія витрат'!$B$22,'Категорія витрат'!$A$22,IF(H327='Категорія витрат'!$B$23,'Категорія витрат'!$A$23,IF(H327='Категорія витрат'!$B$24,'Категорія витрат'!$A$24,IF(H327='Категорія витрат'!$B$25,'Категорія витрат'!$A$25,IF(H327='Категорія витрат'!$B$26,'Категорія витрат'!$A$26,IF(H327='Категорія витрат'!$B$27,'Категорія витрат'!$A$27,IF(H327='Категорія витрат'!$B$28,'Категорія витрат'!$A$28,IF(H327='Категорія витрат'!$B$29,'Категорія витрат'!$A$29,IF(H327='Категорія витрат'!$B$30,'Категорія витрат'!$A$30,IF(H327='Категорія витрат'!$B$31,'Категорія витрат'!$A$31,""))))))))))))))))))))))))))))))</f>
        <v/>
      </c>
      <c r="H327" s="854"/>
      <c r="I327" s="68"/>
      <c r="J327" s="72"/>
      <c r="K327" s="41">
        <f t="shared" si="60"/>
        <v>0</v>
      </c>
      <c r="L327" s="72"/>
      <c r="M327" s="74"/>
      <c r="N327" s="71">
        <f t="shared" si="62"/>
        <v>0</v>
      </c>
      <c r="O327" s="836">
        <f>IF(I327='Категорія витрат'!$G$2,ROUND(N327*0.22,2),IF(I327='Категорія витрат'!$G$4,ROUND(N327*0.22,2),IF(I327='Категорія витрат'!$G$5,ROUND(N327*0.22,2),IF(I327='Категорія витрат'!$G$3,ROUND(N327*0.0841,2),0))))</f>
        <v>0</v>
      </c>
      <c r="P327" s="828">
        <f t="shared" si="63"/>
        <v>0</v>
      </c>
      <c r="Q327" s="76"/>
      <c r="R327" s="76"/>
      <c r="S327" s="76"/>
      <c r="T327" s="76"/>
      <c r="U327" s="76"/>
      <c r="V327" s="76"/>
      <c r="W327" s="76"/>
      <c r="X327" s="76"/>
      <c r="Y327" s="76"/>
      <c r="Z327" s="76"/>
      <c r="AA327" s="76"/>
      <c r="AB327" s="76"/>
      <c r="AC327" s="11">
        <f t="shared" si="64"/>
        <v>0</v>
      </c>
      <c r="AD327" s="11">
        <f t="shared" si="65"/>
        <v>0</v>
      </c>
      <c r="AE327" s="11">
        <f t="shared" si="66"/>
        <v>0</v>
      </c>
      <c r="AF327" s="11">
        <f t="shared" si="67"/>
        <v>0</v>
      </c>
      <c r="AG327" s="11">
        <f t="shared" si="68"/>
        <v>0</v>
      </c>
      <c r="AH327" s="11">
        <f t="shared" si="69"/>
        <v>0</v>
      </c>
      <c r="AI327" s="11">
        <f t="shared" si="70"/>
        <v>0</v>
      </c>
      <c r="AJ327" s="11">
        <f t="shared" si="71"/>
        <v>0</v>
      </c>
      <c r="AK327" s="223"/>
      <c r="AL327" s="223"/>
      <c r="AM327" s="35"/>
    </row>
    <row r="328" spans="1:39">
      <c r="A328" s="20">
        <v>324</v>
      </c>
      <c r="B328" s="20" t="str">
        <f t="shared" si="61"/>
        <v/>
      </c>
      <c r="C328" s="208"/>
      <c r="D328" s="67"/>
      <c r="E328" s="67"/>
      <c r="F328" s="67"/>
      <c r="G328" s="425" t="str">
        <f>IF(H328='Категорія витрат'!$B$2,'Категорія витрат'!$A$2,IF(H328='Категорія витрат'!$B$3,'Категорія витрат'!$A$3,IF(H328='Категорія витрат'!$B$4,'Категорія витрат'!$A$4,IF(H328='Категорія витрат'!$B$5,'Категорія витрат'!$A$5,IF(H328='Категорія витрат'!$B$6,'Категорія витрат'!$A$6,IF(H328='Категорія витрат'!$B$7,'Категорія витрат'!$A$7,IF(H328='Категорія витрат'!$B$8,'Категорія витрат'!$A$8,IF(H328='Категорія витрат'!$B$9,'Категорія витрат'!$A$9,IF(H328='Категорія витрат'!$B$10,'Категорія витрат'!$A$10,IF(H328='Категорія витрат'!$B$11,'Категорія витрат'!$A$11,IF(H328='Категорія витрат'!$B$12,'Категорія витрат'!$A$12,IF(H328='Категорія витрат'!$B$13,'Категорія витрат'!$A$13,IF(H328='Категорія витрат'!$B$14,'Категорія витрат'!$A$14,IF(H328='Категорія витрат'!$B$15,'Категорія витрат'!$A$15,IF(H328='Категорія витрат'!$B$16,'Категорія витрат'!$A$16,IF(H328='Категорія витрат'!$B$17,'Категорія витрат'!$A$17,IF(H328='Категорія витрат'!$B$18,'Категорія витрат'!$A$18,IF(H328='Категорія витрат'!$B$19,'Категорія витрат'!$A$19,IF(H328='Категорія витрат'!$B$20,'Категорія витрат'!$A$20,IF(H328='Категорія витрат'!$B$21,'Категорія витрат'!$A$21,IF(H328='Категорія витрат'!$B$22,'Категорія витрат'!$A$22,IF(H328='Категорія витрат'!$B$23,'Категорія витрат'!$A$23,IF(H328='Категорія витрат'!$B$24,'Категорія витрат'!$A$24,IF(H328='Категорія витрат'!$B$25,'Категорія витрат'!$A$25,IF(H328='Категорія витрат'!$B$26,'Категорія витрат'!$A$26,IF(H328='Категорія витрат'!$B$27,'Категорія витрат'!$A$27,IF(H328='Категорія витрат'!$B$28,'Категорія витрат'!$A$28,IF(H328='Категорія витрат'!$B$29,'Категорія витрат'!$A$29,IF(H328='Категорія витрат'!$B$30,'Категорія витрат'!$A$30,IF(H328='Категорія витрат'!$B$31,'Категорія витрат'!$A$31,""))))))))))))))))))))))))))))))</f>
        <v/>
      </c>
      <c r="H328" s="854"/>
      <c r="I328" s="68"/>
      <c r="J328" s="72"/>
      <c r="K328" s="41">
        <f t="shared" si="60"/>
        <v>0</v>
      </c>
      <c r="L328" s="72"/>
      <c r="M328" s="74"/>
      <c r="N328" s="71">
        <f t="shared" si="62"/>
        <v>0</v>
      </c>
      <c r="O328" s="836">
        <f>IF(I328='Категорія витрат'!$G$2,ROUND(N328*0.22,2),IF(I328='Категорія витрат'!$G$4,ROUND(N328*0.22,2),IF(I328='Категорія витрат'!$G$5,ROUND(N328*0.22,2),IF(I328='Категорія витрат'!$G$3,ROUND(N328*0.0841,2),0))))</f>
        <v>0</v>
      </c>
      <c r="P328" s="828">
        <f t="shared" si="63"/>
        <v>0</v>
      </c>
      <c r="Q328" s="76"/>
      <c r="R328" s="76"/>
      <c r="S328" s="76"/>
      <c r="T328" s="76"/>
      <c r="U328" s="76"/>
      <c r="V328" s="76"/>
      <c r="W328" s="76"/>
      <c r="X328" s="76"/>
      <c r="Y328" s="76"/>
      <c r="Z328" s="76"/>
      <c r="AA328" s="76"/>
      <c r="AB328" s="76"/>
      <c r="AC328" s="11">
        <f t="shared" si="64"/>
        <v>0</v>
      </c>
      <c r="AD328" s="11">
        <f t="shared" si="65"/>
        <v>0</v>
      </c>
      <c r="AE328" s="11">
        <f t="shared" si="66"/>
        <v>0</v>
      </c>
      <c r="AF328" s="11">
        <f t="shared" si="67"/>
        <v>0</v>
      </c>
      <c r="AG328" s="11">
        <f t="shared" si="68"/>
        <v>0</v>
      </c>
      <c r="AH328" s="11">
        <f t="shared" si="69"/>
        <v>0</v>
      </c>
      <c r="AI328" s="11">
        <f t="shared" si="70"/>
        <v>0</v>
      </c>
      <c r="AJ328" s="11">
        <f t="shared" si="71"/>
        <v>0</v>
      </c>
      <c r="AK328" s="223"/>
      <c r="AL328" s="223"/>
      <c r="AM328" s="35"/>
    </row>
    <row r="329" spans="1:39">
      <c r="A329" s="20">
        <v>325</v>
      </c>
      <c r="B329" s="20" t="str">
        <f t="shared" si="61"/>
        <v/>
      </c>
      <c r="C329" s="208"/>
      <c r="D329" s="67"/>
      <c r="E329" s="67"/>
      <c r="F329" s="67"/>
      <c r="G329" s="425" t="str">
        <f>IF(H329='Категорія витрат'!$B$2,'Категорія витрат'!$A$2,IF(H329='Категорія витрат'!$B$3,'Категорія витрат'!$A$3,IF(H329='Категорія витрат'!$B$4,'Категорія витрат'!$A$4,IF(H329='Категорія витрат'!$B$5,'Категорія витрат'!$A$5,IF(H329='Категорія витрат'!$B$6,'Категорія витрат'!$A$6,IF(H329='Категорія витрат'!$B$7,'Категорія витрат'!$A$7,IF(H329='Категорія витрат'!$B$8,'Категорія витрат'!$A$8,IF(H329='Категорія витрат'!$B$9,'Категорія витрат'!$A$9,IF(H329='Категорія витрат'!$B$10,'Категорія витрат'!$A$10,IF(H329='Категорія витрат'!$B$11,'Категорія витрат'!$A$11,IF(H329='Категорія витрат'!$B$12,'Категорія витрат'!$A$12,IF(H329='Категорія витрат'!$B$13,'Категорія витрат'!$A$13,IF(H329='Категорія витрат'!$B$14,'Категорія витрат'!$A$14,IF(H329='Категорія витрат'!$B$15,'Категорія витрат'!$A$15,IF(H329='Категорія витрат'!$B$16,'Категорія витрат'!$A$16,IF(H329='Категорія витрат'!$B$17,'Категорія витрат'!$A$17,IF(H329='Категорія витрат'!$B$18,'Категорія витрат'!$A$18,IF(H329='Категорія витрат'!$B$19,'Категорія витрат'!$A$19,IF(H329='Категорія витрат'!$B$20,'Категорія витрат'!$A$20,IF(H329='Категорія витрат'!$B$21,'Категорія витрат'!$A$21,IF(H329='Категорія витрат'!$B$22,'Категорія витрат'!$A$22,IF(H329='Категорія витрат'!$B$23,'Категорія витрат'!$A$23,IF(H329='Категорія витрат'!$B$24,'Категорія витрат'!$A$24,IF(H329='Категорія витрат'!$B$25,'Категорія витрат'!$A$25,IF(H329='Категорія витрат'!$B$26,'Категорія витрат'!$A$26,IF(H329='Категорія витрат'!$B$27,'Категорія витрат'!$A$27,IF(H329='Категорія витрат'!$B$28,'Категорія витрат'!$A$28,IF(H329='Категорія витрат'!$B$29,'Категорія витрат'!$A$29,IF(H329='Категорія витрат'!$B$30,'Категорія витрат'!$A$30,IF(H329='Категорія витрат'!$B$31,'Категорія витрат'!$A$31,""))))))))))))))))))))))))))))))</f>
        <v/>
      </c>
      <c r="H329" s="854"/>
      <c r="I329" s="68"/>
      <c r="J329" s="72"/>
      <c r="K329" s="41">
        <f t="shared" si="60"/>
        <v>0</v>
      </c>
      <c r="L329" s="72"/>
      <c r="M329" s="74"/>
      <c r="N329" s="71">
        <f t="shared" si="62"/>
        <v>0</v>
      </c>
      <c r="O329" s="836">
        <f>IF(I329='Категорія витрат'!$G$2,ROUND(N329*0.22,2),IF(I329='Категорія витрат'!$G$4,ROUND(N329*0.22,2),IF(I329='Категорія витрат'!$G$5,ROUND(N329*0.22,2),IF(I329='Категорія витрат'!$G$3,ROUND(N329*0.0841,2),0))))</f>
        <v>0</v>
      </c>
      <c r="P329" s="828">
        <f t="shared" si="63"/>
        <v>0</v>
      </c>
      <c r="Q329" s="76"/>
      <c r="R329" s="76"/>
      <c r="S329" s="76"/>
      <c r="T329" s="76"/>
      <c r="U329" s="76"/>
      <c r="V329" s="76"/>
      <c r="W329" s="76"/>
      <c r="X329" s="76"/>
      <c r="Y329" s="76"/>
      <c r="Z329" s="76"/>
      <c r="AA329" s="76"/>
      <c r="AB329" s="76"/>
      <c r="AC329" s="11">
        <f t="shared" si="64"/>
        <v>0</v>
      </c>
      <c r="AD329" s="11">
        <f t="shared" si="65"/>
        <v>0</v>
      </c>
      <c r="AE329" s="11">
        <f t="shared" si="66"/>
        <v>0</v>
      </c>
      <c r="AF329" s="11">
        <f t="shared" si="67"/>
        <v>0</v>
      </c>
      <c r="AG329" s="11">
        <f t="shared" si="68"/>
        <v>0</v>
      </c>
      <c r="AH329" s="11">
        <f t="shared" si="69"/>
        <v>0</v>
      </c>
      <c r="AI329" s="11">
        <f t="shared" si="70"/>
        <v>0</v>
      </c>
      <c r="AJ329" s="11">
        <f t="shared" si="71"/>
        <v>0</v>
      </c>
      <c r="AK329" s="223"/>
      <c r="AL329" s="223"/>
      <c r="AM329" s="35"/>
    </row>
    <row r="330" spans="1:39">
      <c r="A330" s="20">
        <v>326</v>
      </c>
      <c r="B330" s="20" t="str">
        <f t="shared" si="61"/>
        <v/>
      </c>
      <c r="C330" s="208"/>
      <c r="D330" s="67"/>
      <c r="E330" s="67"/>
      <c r="F330" s="67"/>
      <c r="G330" s="425" t="str">
        <f>IF(H330='Категорія витрат'!$B$2,'Категорія витрат'!$A$2,IF(H330='Категорія витрат'!$B$3,'Категорія витрат'!$A$3,IF(H330='Категорія витрат'!$B$4,'Категорія витрат'!$A$4,IF(H330='Категорія витрат'!$B$5,'Категорія витрат'!$A$5,IF(H330='Категорія витрат'!$B$6,'Категорія витрат'!$A$6,IF(H330='Категорія витрат'!$B$7,'Категорія витрат'!$A$7,IF(H330='Категорія витрат'!$B$8,'Категорія витрат'!$A$8,IF(H330='Категорія витрат'!$B$9,'Категорія витрат'!$A$9,IF(H330='Категорія витрат'!$B$10,'Категорія витрат'!$A$10,IF(H330='Категорія витрат'!$B$11,'Категорія витрат'!$A$11,IF(H330='Категорія витрат'!$B$12,'Категорія витрат'!$A$12,IF(H330='Категорія витрат'!$B$13,'Категорія витрат'!$A$13,IF(H330='Категорія витрат'!$B$14,'Категорія витрат'!$A$14,IF(H330='Категорія витрат'!$B$15,'Категорія витрат'!$A$15,IF(H330='Категорія витрат'!$B$16,'Категорія витрат'!$A$16,IF(H330='Категорія витрат'!$B$17,'Категорія витрат'!$A$17,IF(H330='Категорія витрат'!$B$18,'Категорія витрат'!$A$18,IF(H330='Категорія витрат'!$B$19,'Категорія витрат'!$A$19,IF(H330='Категорія витрат'!$B$20,'Категорія витрат'!$A$20,IF(H330='Категорія витрат'!$B$21,'Категорія витрат'!$A$21,IF(H330='Категорія витрат'!$B$22,'Категорія витрат'!$A$22,IF(H330='Категорія витрат'!$B$23,'Категорія витрат'!$A$23,IF(H330='Категорія витрат'!$B$24,'Категорія витрат'!$A$24,IF(H330='Категорія витрат'!$B$25,'Категорія витрат'!$A$25,IF(H330='Категорія витрат'!$B$26,'Категорія витрат'!$A$26,IF(H330='Категорія витрат'!$B$27,'Категорія витрат'!$A$27,IF(H330='Категорія витрат'!$B$28,'Категорія витрат'!$A$28,IF(H330='Категорія витрат'!$B$29,'Категорія витрат'!$A$29,IF(H330='Категорія витрат'!$B$30,'Категорія витрат'!$A$30,IF(H330='Категорія витрат'!$B$31,'Категорія витрат'!$A$31,""))))))))))))))))))))))))))))))</f>
        <v/>
      </c>
      <c r="H330" s="854"/>
      <c r="I330" s="68"/>
      <c r="J330" s="72"/>
      <c r="K330" s="41">
        <f t="shared" si="60"/>
        <v>0</v>
      </c>
      <c r="L330" s="72"/>
      <c r="M330" s="74"/>
      <c r="N330" s="71">
        <f t="shared" si="62"/>
        <v>0</v>
      </c>
      <c r="O330" s="836">
        <f>IF(I330='Категорія витрат'!$G$2,ROUND(N330*0.22,2),IF(I330='Категорія витрат'!$G$4,ROUND(N330*0.22,2),IF(I330='Категорія витрат'!$G$5,ROUND(N330*0.22,2),IF(I330='Категорія витрат'!$G$3,ROUND(N330*0.0841,2),0))))</f>
        <v>0</v>
      </c>
      <c r="P330" s="828">
        <f t="shared" si="63"/>
        <v>0</v>
      </c>
      <c r="Q330" s="76"/>
      <c r="R330" s="76"/>
      <c r="S330" s="76"/>
      <c r="T330" s="76"/>
      <c r="U330" s="76"/>
      <c r="V330" s="76"/>
      <c r="W330" s="76"/>
      <c r="X330" s="76"/>
      <c r="Y330" s="76"/>
      <c r="Z330" s="76"/>
      <c r="AA330" s="76"/>
      <c r="AB330" s="76"/>
      <c r="AC330" s="11">
        <f t="shared" si="64"/>
        <v>0</v>
      </c>
      <c r="AD330" s="11">
        <f t="shared" si="65"/>
        <v>0</v>
      </c>
      <c r="AE330" s="11">
        <f t="shared" si="66"/>
        <v>0</v>
      </c>
      <c r="AF330" s="11">
        <f t="shared" si="67"/>
        <v>0</v>
      </c>
      <c r="AG330" s="11">
        <f t="shared" si="68"/>
        <v>0</v>
      </c>
      <c r="AH330" s="11">
        <f t="shared" si="69"/>
        <v>0</v>
      </c>
      <c r="AI330" s="11">
        <f t="shared" si="70"/>
        <v>0</v>
      </c>
      <c r="AJ330" s="11">
        <f t="shared" si="71"/>
        <v>0</v>
      </c>
      <c r="AK330" s="223"/>
      <c r="AL330" s="223"/>
      <c r="AM330" s="35"/>
    </row>
    <row r="331" spans="1:39">
      <c r="A331" s="20">
        <v>327</v>
      </c>
      <c r="B331" s="20" t="str">
        <f t="shared" si="61"/>
        <v/>
      </c>
      <c r="C331" s="208"/>
      <c r="D331" s="67"/>
      <c r="E331" s="67"/>
      <c r="F331" s="67"/>
      <c r="G331" s="425" t="str">
        <f>IF(H331='Категорія витрат'!$B$2,'Категорія витрат'!$A$2,IF(H331='Категорія витрат'!$B$3,'Категорія витрат'!$A$3,IF(H331='Категорія витрат'!$B$4,'Категорія витрат'!$A$4,IF(H331='Категорія витрат'!$B$5,'Категорія витрат'!$A$5,IF(H331='Категорія витрат'!$B$6,'Категорія витрат'!$A$6,IF(H331='Категорія витрат'!$B$7,'Категорія витрат'!$A$7,IF(H331='Категорія витрат'!$B$8,'Категорія витрат'!$A$8,IF(H331='Категорія витрат'!$B$9,'Категорія витрат'!$A$9,IF(H331='Категорія витрат'!$B$10,'Категорія витрат'!$A$10,IF(H331='Категорія витрат'!$B$11,'Категорія витрат'!$A$11,IF(H331='Категорія витрат'!$B$12,'Категорія витрат'!$A$12,IF(H331='Категорія витрат'!$B$13,'Категорія витрат'!$A$13,IF(H331='Категорія витрат'!$B$14,'Категорія витрат'!$A$14,IF(H331='Категорія витрат'!$B$15,'Категорія витрат'!$A$15,IF(H331='Категорія витрат'!$B$16,'Категорія витрат'!$A$16,IF(H331='Категорія витрат'!$B$17,'Категорія витрат'!$A$17,IF(H331='Категорія витрат'!$B$18,'Категорія витрат'!$A$18,IF(H331='Категорія витрат'!$B$19,'Категорія витрат'!$A$19,IF(H331='Категорія витрат'!$B$20,'Категорія витрат'!$A$20,IF(H331='Категорія витрат'!$B$21,'Категорія витрат'!$A$21,IF(H331='Категорія витрат'!$B$22,'Категорія витрат'!$A$22,IF(H331='Категорія витрат'!$B$23,'Категорія витрат'!$A$23,IF(H331='Категорія витрат'!$B$24,'Категорія витрат'!$A$24,IF(H331='Категорія витрат'!$B$25,'Категорія витрат'!$A$25,IF(H331='Категорія витрат'!$B$26,'Категорія витрат'!$A$26,IF(H331='Категорія витрат'!$B$27,'Категорія витрат'!$A$27,IF(H331='Категорія витрат'!$B$28,'Категорія витрат'!$A$28,IF(H331='Категорія витрат'!$B$29,'Категорія витрат'!$A$29,IF(H331='Категорія витрат'!$B$30,'Категорія витрат'!$A$30,IF(H331='Категорія витрат'!$B$31,'Категорія витрат'!$A$31,""))))))))))))))))))))))))))))))</f>
        <v/>
      </c>
      <c r="H331" s="854"/>
      <c r="I331" s="68"/>
      <c r="J331" s="72"/>
      <c r="K331" s="41">
        <f t="shared" si="60"/>
        <v>0</v>
      </c>
      <c r="L331" s="72"/>
      <c r="M331" s="74"/>
      <c r="N331" s="71">
        <f t="shared" si="62"/>
        <v>0</v>
      </c>
      <c r="O331" s="836">
        <f>IF(I331='Категорія витрат'!$G$2,ROUND(N331*0.22,2),IF(I331='Категорія витрат'!$G$4,ROUND(N331*0.22,2),IF(I331='Категорія витрат'!$G$5,ROUND(N331*0.22,2),IF(I331='Категорія витрат'!$G$3,ROUND(N331*0.0841,2),0))))</f>
        <v>0</v>
      </c>
      <c r="P331" s="828">
        <f t="shared" si="63"/>
        <v>0</v>
      </c>
      <c r="Q331" s="76"/>
      <c r="R331" s="76"/>
      <c r="S331" s="76"/>
      <c r="T331" s="76"/>
      <c r="U331" s="76"/>
      <c r="V331" s="76"/>
      <c r="W331" s="76"/>
      <c r="X331" s="76"/>
      <c r="Y331" s="76"/>
      <c r="Z331" s="76"/>
      <c r="AA331" s="76"/>
      <c r="AB331" s="76"/>
      <c r="AC331" s="11">
        <f t="shared" si="64"/>
        <v>0</v>
      </c>
      <c r="AD331" s="11">
        <f t="shared" si="65"/>
        <v>0</v>
      </c>
      <c r="AE331" s="11">
        <f t="shared" si="66"/>
        <v>0</v>
      </c>
      <c r="AF331" s="11">
        <f t="shared" si="67"/>
        <v>0</v>
      </c>
      <c r="AG331" s="11">
        <f t="shared" si="68"/>
        <v>0</v>
      </c>
      <c r="AH331" s="11">
        <f t="shared" si="69"/>
        <v>0</v>
      </c>
      <c r="AI331" s="11">
        <f t="shared" si="70"/>
        <v>0</v>
      </c>
      <c r="AJ331" s="11">
        <f t="shared" si="71"/>
        <v>0</v>
      </c>
      <c r="AK331" s="223"/>
      <c r="AL331" s="223"/>
      <c r="AM331" s="35"/>
    </row>
    <row r="332" spans="1:39">
      <c r="A332" s="20">
        <v>328</v>
      </c>
      <c r="B332" s="20" t="str">
        <f t="shared" si="61"/>
        <v/>
      </c>
      <c r="C332" s="208"/>
      <c r="D332" s="67"/>
      <c r="E332" s="67"/>
      <c r="F332" s="67"/>
      <c r="G332" s="425" t="str">
        <f>IF(H332='Категорія витрат'!$B$2,'Категорія витрат'!$A$2,IF(H332='Категорія витрат'!$B$3,'Категорія витрат'!$A$3,IF(H332='Категорія витрат'!$B$4,'Категорія витрат'!$A$4,IF(H332='Категорія витрат'!$B$5,'Категорія витрат'!$A$5,IF(H332='Категорія витрат'!$B$6,'Категорія витрат'!$A$6,IF(H332='Категорія витрат'!$B$7,'Категорія витрат'!$A$7,IF(H332='Категорія витрат'!$B$8,'Категорія витрат'!$A$8,IF(H332='Категорія витрат'!$B$9,'Категорія витрат'!$A$9,IF(H332='Категорія витрат'!$B$10,'Категорія витрат'!$A$10,IF(H332='Категорія витрат'!$B$11,'Категорія витрат'!$A$11,IF(H332='Категорія витрат'!$B$12,'Категорія витрат'!$A$12,IF(H332='Категорія витрат'!$B$13,'Категорія витрат'!$A$13,IF(H332='Категорія витрат'!$B$14,'Категорія витрат'!$A$14,IF(H332='Категорія витрат'!$B$15,'Категорія витрат'!$A$15,IF(H332='Категорія витрат'!$B$16,'Категорія витрат'!$A$16,IF(H332='Категорія витрат'!$B$17,'Категорія витрат'!$A$17,IF(H332='Категорія витрат'!$B$18,'Категорія витрат'!$A$18,IF(H332='Категорія витрат'!$B$19,'Категорія витрат'!$A$19,IF(H332='Категорія витрат'!$B$20,'Категорія витрат'!$A$20,IF(H332='Категорія витрат'!$B$21,'Категорія витрат'!$A$21,IF(H332='Категорія витрат'!$B$22,'Категорія витрат'!$A$22,IF(H332='Категорія витрат'!$B$23,'Категорія витрат'!$A$23,IF(H332='Категорія витрат'!$B$24,'Категорія витрат'!$A$24,IF(H332='Категорія витрат'!$B$25,'Категорія витрат'!$A$25,IF(H332='Категорія витрат'!$B$26,'Категорія витрат'!$A$26,IF(H332='Категорія витрат'!$B$27,'Категорія витрат'!$A$27,IF(H332='Категорія витрат'!$B$28,'Категорія витрат'!$A$28,IF(H332='Категорія витрат'!$B$29,'Категорія витрат'!$A$29,IF(H332='Категорія витрат'!$B$30,'Категорія витрат'!$A$30,IF(H332='Категорія витрат'!$B$31,'Категорія витрат'!$A$31,""))))))))))))))))))))))))))))))</f>
        <v/>
      </c>
      <c r="H332" s="854"/>
      <c r="I332" s="68"/>
      <c r="J332" s="72"/>
      <c r="K332" s="41">
        <f t="shared" si="60"/>
        <v>0</v>
      </c>
      <c r="L332" s="72"/>
      <c r="M332" s="74"/>
      <c r="N332" s="71">
        <f t="shared" si="62"/>
        <v>0</v>
      </c>
      <c r="O332" s="836">
        <f>IF(I332='Категорія витрат'!$G$2,ROUND(N332*0.22,2),IF(I332='Категорія витрат'!$G$4,ROUND(N332*0.22,2),IF(I332='Категорія витрат'!$G$5,ROUND(N332*0.22,2),IF(I332='Категорія витрат'!$G$3,ROUND(N332*0.0841,2),0))))</f>
        <v>0</v>
      </c>
      <c r="P332" s="828">
        <f t="shared" si="63"/>
        <v>0</v>
      </c>
      <c r="Q332" s="76"/>
      <c r="R332" s="76"/>
      <c r="S332" s="76"/>
      <c r="T332" s="76"/>
      <c r="U332" s="76"/>
      <c r="V332" s="76"/>
      <c r="W332" s="76"/>
      <c r="X332" s="76"/>
      <c r="Y332" s="76"/>
      <c r="Z332" s="76"/>
      <c r="AA332" s="76"/>
      <c r="AB332" s="76"/>
      <c r="AC332" s="11">
        <f t="shared" si="64"/>
        <v>0</v>
      </c>
      <c r="AD332" s="11">
        <f t="shared" si="65"/>
        <v>0</v>
      </c>
      <c r="AE332" s="11">
        <f t="shared" si="66"/>
        <v>0</v>
      </c>
      <c r="AF332" s="11">
        <f t="shared" si="67"/>
        <v>0</v>
      </c>
      <c r="AG332" s="11">
        <f t="shared" si="68"/>
        <v>0</v>
      </c>
      <c r="AH332" s="11">
        <f t="shared" si="69"/>
        <v>0</v>
      </c>
      <c r="AI332" s="11">
        <f t="shared" si="70"/>
        <v>0</v>
      </c>
      <c r="AJ332" s="11">
        <f t="shared" si="71"/>
        <v>0</v>
      </c>
      <c r="AK332" s="223"/>
      <c r="AL332" s="223"/>
      <c r="AM332" s="35"/>
    </row>
    <row r="333" spans="1:39">
      <c r="A333" s="20">
        <v>329</v>
      </c>
      <c r="B333" s="20" t="str">
        <f t="shared" si="61"/>
        <v/>
      </c>
      <c r="C333" s="208"/>
      <c r="D333" s="67"/>
      <c r="E333" s="67"/>
      <c r="F333" s="67"/>
      <c r="G333" s="425" t="str">
        <f>IF(H333='Категорія витрат'!$B$2,'Категорія витрат'!$A$2,IF(H333='Категорія витрат'!$B$3,'Категорія витрат'!$A$3,IF(H333='Категорія витрат'!$B$4,'Категорія витрат'!$A$4,IF(H333='Категорія витрат'!$B$5,'Категорія витрат'!$A$5,IF(H333='Категорія витрат'!$B$6,'Категорія витрат'!$A$6,IF(H333='Категорія витрат'!$B$7,'Категорія витрат'!$A$7,IF(H333='Категорія витрат'!$B$8,'Категорія витрат'!$A$8,IF(H333='Категорія витрат'!$B$9,'Категорія витрат'!$A$9,IF(H333='Категорія витрат'!$B$10,'Категорія витрат'!$A$10,IF(H333='Категорія витрат'!$B$11,'Категорія витрат'!$A$11,IF(H333='Категорія витрат'!$B$12,'Категорія витрат'!$A$12,IF(H333='Категорія витрат'!$B$13,'Категорія витрат'!$A$13,IF(H333='Категорія витрат'!$B$14,'Категорія витрат'!$A$14,IF(H333='Категорія витрат'!$B$15,'Категорія витрат'!$A$15,IF(H333='Категорія витрат'!$B$16,'Категорія витрат'!$A$16,IF(H333='Категорія витрат'!$B$17,'Категорія витрат'!$A$17,IF(H333='Категорія витрат'!$B$18,'Категорія витрат'!$A$18,IF(H333='Категорія витрат'!$B$19,'Категорія витрат'!$A$19,IF(H333='Категорія витрат'!$B$20,'Категорія витрат'!$A$20,IF(H333='Категорія витрат'!$B$21,'Категорія витрат'!$A$21,IF(H333='Категорія витрат'!$B$22,'Категорія витрат'!$A$22,IF(H333='Категорія витрат'!$B$23,'Категорія витрат'!$A$23,IF(H333='Категорія витрат'!$B$24,'Категорія витрат'!$A$24,IF(H333='Категорія витрат'!$B$25,'Категорія витрат'!$A$25,IF(H333='Категорія витрат'!$B$26,'Категорія витрат'!$A$26,IF(H333='Категорія витрат'!$B$27,'Категорія витрат'!$A$27,IF(H333='Категорія витрат'!$B$28,'Категорія витрат'!$A$28,IF(H333='Категорія витрат'!$B$29,'Категорія витрат'!$A$29,IF(H333='Категорія витрат'!$B$30,'Категорія витрат'!$A$30,IF(H333='Категорія витрат'!$B$31,'Категорія витрат'!$A$31,""))))))))))))))))))))))))))))))</f>
        <v/>
      </c>
      <c r="H333" s="854"/>
      <c r="I333" s="68"/>
      <c r="J333" s="72"/>
      <c r="K333" s="41">
        <f t="shared" si="60"/>
        <v>0</v>
      </c>
      <c r="L333" s="72"/>
      <c r="M333" s="74"/>
      <c r="N333" s="71">
        <f t="shared" si="62"/>
        <v>0</v>
      </c>
      <c r="O333" s="836">
        <f>IF(I333='Категорія витрат'!$G$2,ROUND(N333*0.22,2),IF(I333='Категорія витрат'!$G$4,ROUND(N333*0.22,2),IF(I333='Категорія витрат'!$G$5,ROUND(N333*0.22,2),IF(I333='Категорія витрат'!$G$3,ROUND(N333*0.0841,2),0))))</f>
        <v>0</v>
      </c>
      <c r="P333" s="828">
        <f t="shared" si="63"/>
        <v>0</v>
      </c>
      <c r="Q333" s="76"/>
      <c r="R333" s="76"/>
      <c r="S333" s="76"/>
      <c r="T333" s="76"/>
      <c r="U333" s="76"/>
      <c r="V333" s="76"/>
      <c r="W333" s="76"/>
      <c r="X333" s="76"/>
      <c r="Y333" s="76"/>
      <c r="Z333" s="76"/>
      <c r="AA333" s="76"/>
      <c r="AB333" s="76"/>
      <c r="AC333" s="11">
        <f t="shared" si="64"/>
        <v>0</v>
      </c>
      <c r="AD333" s="11">
        <f t="shared" si="65"/>
        <v>0</v>
      </c>
      <c r="AE333" s="11">
        <f t="shared" si="66"/>
        <v>0</v>
      </c>
      <c r="AF333" s="11">
        <f t="shared" si="67"/>
        <v>0</v>
      </c>
      <c r="AG333" s="11">
        <f t="shared" si="68"/>
        <v>0</v>
      </c>
      <c r="AH333" s="11">
        <f t="shared" si="69"/>
        <v>0</v>
      </c>
      <c r="AI333" s="11">
        <f t="shared" si="70"/>
        <v>0</v>
      </c>
      <c r="AJ333" s="11">
        <f t="shared" si="71"/>
        <v>0</v>
      </c>
      <c r="AK333" s="223"/>
      <c r="AL333" s="223"/>
      <c r="AM333" s="35"/>
    </row>
    <row r="334" spans="1:39">
      <c r="A334" s="20">
        <v>330</v>
      </c>
      <c r="B334" s="20" t="str">
        <f t="shared" si="61"/>
        <v/>
      </c>
      <c r="C334" s="208"/>
      <c r="D334" s="67"/>
      <c r="E334" s="67"/>
      <c r="F334" s="67"/>
      <c r="G334" s="425" t="str">
        <f>IF(H334='Категорія витрат'!$B$2,'Категорія витрат'!$A$2,IF(H334='Категорія витрат'!$B$3,'Категорія витрат'!$A$3,IF(H334='Категорія витрат'!$B$4,'Категорія витрат'!$A$4,IF(H334='Категорія витрат'!$B$5,'Категорія витрат'!$A$5,IF(H334='Категорія витрат'!$B$6,'Категорія витрат'!$A$6,IF(H334='Категорія витрат'!$B$7,'Категорія витрат'!$A$7,IF(H334='Категорія витрат'!$B$8,'Категорія витрат'!$A$8,IF(H334='Категорія витрат'!$B$9,'Категорія витрат'!$A$9,IF(H334='Категорія витрат'!$B$10,'Категорія витрат'!$A$10,IF(H334='Категорія витрат'!$B$11,'Категорія витрат'!$A$11,IF(H334='Категорія витрат'!$B$12,'Категорія витрат'!$A$12,IF(H334='Категорія витрат'!$B$13,'Категорія витрат'!$A$13,IF(H334='Категорія витрат'!$B$14,'Категорія витрат'!$A$14,IF(H334='Категорія витрат'!$B$15,'Категорія витрат'!$A$15,IF(H334='Категорія витрат'!$B$16,'Категорія витрат'!$A$16,IF(H334='Категорія витрат'!$B$17,'Категорія витрат'!$A$17,IF(H334='Категорія витрат'!$B$18,'Категорія витрат'!$A$18,IF(H334='Категорія витрат'!$B$19,'Категорія витрат'!$A$19,IF(H334='Категорія витрат'!$B$20,'Категорія витрат'!$A$20,IF(H334='Категорія витрат'!$B$21,'Категорія витрат'!$A$21,IF(H334='Категорія витрат'!$B$22,'Категорія витрат'!$A$22,IF(H334='Категорія витрат'!$B$23,'Категорія витрат'!$A$23,IF(H334='Категорія витрат'!$B$24,'Категорія витрат'!$A$24,IF(H334='Категорія витрат'!$B$25,'Категорія витрат'!$A$25,IF(H334='Категорія витрат'!$B$26,'Категорія витрат'!$A$26,IF(H334='Категорія витрат'!$B$27,'Категорія витрат'!$A$27,IF(H334='Категорія витрат'!$B$28,'Категорія витрат'!$A$28,IF(H334='Категорія витрат'!$B$29,'Категорія витрат'!$A$29,IF(H334='Категорія витрат'!$B$30,'Категорія витрат'!$A$30,IF(H334='Категорія витрат'!$B$31,'Категорія витрат'!$A$31,""))))))))))))))))))))))))))))))</f>
        <v/>
      </c>
      <c r="H334" s="854"/>
      <c r="I334" s="68"/>
      <c r="J334" s="72"/>
      <c r="K334" s="41">
        <f t="shared" si="60"/>
        <v>0</v>
      </c>
      <c r="L334" s="72"/>
      <c r="M334" s="74"/>
      <c r="N334" s="71">
        <f t="shared" si="62"/>
        <v>0</v>
      </c>
      <c r="O334" s="836">
        <f>IF(I334='Категорія витрат'!$G$2,ROUND(N334*0.22,2),IF(I334='Категорія витрат'!$G$4,ROUND(N334*0.22,2),IF(I334='Категорія витрат'!$G$5,ROUND(N334*0.22,2),IF(I334='Категорія витрат'!$G$3,ROUND(N334*0.0841,2),0))))</f>
        <v>0</v>
      </c>
      <c r="P334" s="828">
        <f t="shared" si="63"/>
        <v>0</v>
      </c>
      <c r="Q334" s="76"/>
      <c r="R334" s="76"/>
      <c r="S334" s="76"/>
      <c r="T334" s="76"/>
      <c r="U334" s="76"/>
      <c r="V334" s="76"/>
      <c r="W334" s="76"/>
      <c r="X334" s="76"/>
      <c r="Y334" s="76"/>
      <c r="Z334" s="76"/>
      <c r="AA334" s="76"/>
      <c r="AB334" s="76"/>
      <c r="AC334" s="11">
        <f t="shared" si="64"/>
        <v>0</v>
      </c>
      <c r="AD334" s="11">
        <f t="shared" si="65"/>
        <v>0</v>
      </c>
      <c r="AE334" s="11">
        <f t="shared" si="66"/>
        <v>0</v>
      </c>
      <c r="AF334" s="11">
        <f t="shared" si="67"/>
        <v>0</v>
      </c>
      <c r="AG334" s="11">
        <f t="shared" si="68"/>
        <v>0</v>
      </c>
      <c r="AH334" s="11">
        <f t="shared" si="69"/>
        <v>0</v>
      </c>
      <c r="AI334" s="11">
        <f t="shared" si="70"/>
        <v>0</v>
      </c>
      <c r="AJ334" s="11">
        <f t="shared" si="71"/>
        <v>0</v>
      </c>
      <c r="AK334" s="223"/>
      <c r="AL334" s="223"/>
      <c r="AM334" s="35"/>
    </row>
    <row r="335" spans="1:39">
      <c r="A335" s="20">
        <v>331</v>
      </c>
      <c r="B335" s="20" t="str">
        <f t="shared" si="61"/>
        <v/>
      </c>
      <c r="C335" s="208"/>
      <c r="D335" s="67"/>
      <c r="E335" s="67"/>
      <c r="F335" s="67"/>
      <c r="G335" s="425" t="str">
        <f>IF(H335='Категорія витрат'!$B$2,'Категорія витрат'!$A$2,IF(H335='Категорія витрат'!$B$3,'Категорія витрат'!$A$3,IF(H335='Категорія витрат'!$B$4,'Категорія витрат'!$A$4,IF(H335='Категорія витрат'!$B$5,'Категорія витрат'!$A$5,IF(H335='Категорія витрат'!$B$6,'Категорія витрат'!$A$6,IF(H335='Категорія витрат'!$B$7,'Категорія витрат'!$A$7,IF(H335='Категорія витрат'!$B$8,'Категорія витрат'!$A$8,IF(H335='Категорія витрат'!$B$9,'Категорія витрат'!$A$9,IF(H335='Категорія витрат'!$B$10,'Категорія витрат'!$A$10,IF(H335='Категорія витрат'!$B$11,'Категорія витрат'!$A$11,IF(H335='Категорія витрат'!$B$12,'Категорія витрат'!$A$12,IF(H335='Категорія витрат'!$B$13,'Категорія витрат'!$A$13,IF(H335='Категорія витрат'!$B$14,'Категорія витрат'!$A$14,IF(H335='Категорія витрат'!$B$15,'Категорія витрат'!$A$15,IF(H335='Категорія витрат'!$B$16,'Категорія витрат'!$A$16,IF(H335='Категорія витрат'!$B$17,'Категорія витрат'!$A$17,IF(H335='Категорія витрат'!$B$18,'Категорія витрат'!$A$18,IF(H335='Категорія витрат'!$B$19,'Категорія витрат'!$A$19,IF(H335='Категорія витрат'!$B$20,'Категорія витрат'!$A$20,IF(H335='Категорія витрат'!$B$21,'Категорія витрат'!$A$21,IF(H335='Категорія витрат'!$B$22,'Категорія витрат'!$A$22,IF(H335='Категорія витрат'!$B$23,'Категорія витрат'!$A$23,IF(H335='Категорія витрат'!$B$24,'Категорія витрат'!$A$24,IF(H335='Категорія витрат'!$B$25,'Категорія витрат'!$A$25,IF(H335='Категорія витрат'!$B$26,'Категорія витрат'!$A$26,IF(H335='Категорія витрат'!$B$27,'Категорія витрат'!$A$27,IF(H335='Категорія витрат'!$B$28,'Категорія витрат'!$A$28,IF(H335='Категорія витрат'!$B$29,'Категорія витрат'!$A$29,IF(H335='Категорія витрат'!$B$30,'Категорія витрат'!$A$30,IF(H335='Категорія витрат'!$B$31,'Категорія витрат'!$A$31,""))))))))))))))))))))))))))))))</f>
        <v/>
      </c>
      <c r="H335" s="854"/>
      <c r="I335" s="68"/>
      <c r="J335" s="72"/>
      <c r="K335" s="41">
        <f t="shared" si="60"/>
        <v>0</v>
      </c>
      <c r="L335" s="72"/>
      <c r="M335" s="74"/>
      <c r="N335" s="71">
        <f t="shared" si="62"/>
        <v>0</v>
      </c>
      <c r="O335" s="836">
        <f>IF(I335='Категорія витрат'!$G$2,ROUND(N335*0.22,2),IF(I335='Категорія витрат'!$G$4,ROUND(N335*0.22,2),IF(I335='Категорія витрат'!$G$5,ROUND(N335*0.22,2),IF(I335='Категорія витрат'!$G$3,ROUND(N335*0.0841,2),0))))</f>
        <v>0</v>
      </c>
      <c r="P335" s="828">
        <f t="shared" si="63"/>
        <v>0</v>
      </c>
      <c r="Q335" s="76"/>
      <c r="R335" s="76"/>
      <c r="S335" s="76"/>
      <c r="T335" s="76"/>
      <c r="U335" s="76"/>
      <c r="V335" s="76"/>
      <c r="W335" s="76"/>
      <c r="X335" s="76"/>
      <c r="Y335" s="76"/>
      <c r="Z335" s="76"/>
      <c r="AA335" s="76"/>
      <c r="AB335" s="76"/>
      <c r="AC335" s="11">
        <f t="shared" si="64"/>
        <v>0</v>
      </c>
      <c r="AD335" s="11">
        <f t="shared" si="65"/>
        <v>0</v>
      </c>
      <c r="AE335" s="11">
        <f t="shared" si="66"/>
        <v>0</v>
      </c>
      <c r="AF335" s="11">
        <f t="shared" si="67"/>
        <v>0</v>
      </c>
      <c r="AG335" s="11">
        <f t="shared" si="68"/>
        <v>0</v>
      </c>
      <c r="AH335" s="11">
        <f t="shared" si="69"/>
        <v>0</v>
      </c>
      <c r="AI335" s="11">
        <f t="shared" si="70"/>
        <v>0</v>
      </c>
      <c r="AJ335" s="11">
        <f t="shared" si="71"/>
        <v>0</v>
      </c>
      <c r="AK335" s="223"/>
      <c r="AL335" s="223"/>
      <c r="AM335" s="35"/>
    </row>
    <row r="336" spans="1:39">
      <c r="A336" s="20">
        <v>332</v>
      </c>
      <c r="B336" s="20" t="str">
        <f t="shared" si="61"/>
        <v/>
      </c>
      <c r="C336" s="208"/>
      <c r="D336" s="67"/>
      <c r="E336" s="67"/>
      <c r="F336" s="67"/>
      <c r="G336" s="425" t="str">
        <f>IF(H336='Категорія витрат'!$B$2,'Категорія витрат'!$A$2,IF(H336='Категорія витрат'!$B$3,'Категорія витрат'!$A$3,IF(H336='Категорія витрат'!$B$4,'Категорія витрат'!$A$4,IF(H336='Категорія витрат'!$B$5,'Категорія витрат'!$A$5,IF(H336='Категорія витрат'!$B$6,'Категорія витрат'!$A$6,IF(H336='Категорія витрат'!$B$7,'Категорія витрат'!$A$7,IF(H336='Категорія витрат'!$B$8,'Категорія витрат'!$A$8,IF(H336='Категорія витрат'!$B$9,'Категорія витрат'!$A$9,IF(H336='Категорія витрат'!$B$10,'Категорія витрат'!$A$10,IF(H336='Категорія витрат'!$B$11,'Категорія витрат'!$A$11,IF(H336='Категорія витрат'!$B$12,'Категорія витрат'!$A$12,IF(H336='Категорія витрат'!$B$13,'Категорія витрат'!$A$13,IF(H336='Категорія витрат'!$B$14,'Категорія витрат'!$A$14,IF(H336='Категорія витрат'!$B$15,'Категорія витрат'!$A$15,IF(H336='Категорія витрат'!$B$16,'Категорія витрат'!$A$16,IF(H336='Категорія витрат'!$B$17,'Категорія витрат'!$A$17,IF(H336='Категорія витрат'!$B$18,'Категорія витрат'!$A$18,IF(H336='Категорія витрат'!$B$19,'Категорія витрат'!$A$19,IF(H336='Категорія витрат'!$B$20,'Категорія витрат'!$A$20,IF(H336='Категорія витрат'!$B$21,'Категорія витрат'!$A$21,IF(H336='Категорія витрат'!$B$22,'Категорія витрат'!$A$22,IF(H336='Категорія витрат'!$B$23,'Категорія витрат'!$A$23,IF(H336='Категорія витрат'!$B$24,'Категорія витрат'!$A$24,IF(H336='Категорія витрат'!$B$25,'Категорія витрат'!$A$25,IF(H336='Категорія витрат'!$B$26,'Категорія витрат'!$A$26,IF(H336='Категорія витрат'!$B$27,'Категорія витрат'!$A$27,IF(H336='Категорія витрат'!$B$28,'Категорія витрат'!$A$28,IF(H336='Категорія витрат'!$B$29,'Категорія витрат'!$A$29,IF(H336='Категорія витрат'!$B$30,'Категорія витрат'!$A$30,IF(H336='Категорія витрат'!$B$31,'Категорія витрат'!$A$31,""))))))))))))))))))))))))))))))</f>
        <v/>
      </c>
      <c r="H336" s="854"/>
      <c r="I336" s="68"/>
      <c r="J336" s="72"/>
      <c r="K336" s="41">
        <f t="shared" si="60"/>
        <v>0</v>
      </c>
      <c r="L336" s="72"/>
      <c r="M336" s="74"/>
      <c r="N336" s="71">
        <f t="shared" si="62"/>
        <v>0</v>
      </c>
      <c r="O336" s="836">
        <f>IF(I336='Категорія витрат'!$G$2,ROUND(N336*0.22,2),IF(I336='Категорія витрат'!$G$4,ROUND(N336*0.22,2),IF(I336='Категорія витрат'!$G$5,ROUND(N336*0.22,2),IF(I336='Категорія витрат'!$G$3,ROUND(N336*0.0841,2),0))))</f>
        <v>0</v>
      </c>
      <c r="P336" s="828">
        <f t="shared" si="63"/>
        <v>0</v>
      </c>
      <c r="Q336" s="76"/>
      <c r="R336" s="76"/>
      <c r="S336" s="76"/>
      <c r="T336" s="76"/>
      <c r="U336" s="76"/>
      <c r="V336" s="76"/>
      <c r="W336" s="76"/>
      <c r="X336" s="76"/>
      <c r="Y336" s="76"/>
      <c r="Z336" s="76"/>
      <c r="AA336" s="76"/>
      <c r="AB336" s="76"/>
      <c r="AC336" s="11">
        <f t="shared" si="64"/>
        <v>0</v>
      </c>
      <c r="AD336" s="11">
        <f t="shared" si="65"/>
        <v>0</v>
      </c>
      <c r="AE336" s="11">
        <f t="shared" si="66"/>
        <v>0</v>
      </c>
      <c r="AF336" s="11">
        <f t="shared" si="67"/>
        <v>0</v>
      </c>
      <c r="AG336" s="11">
        <f t="shared" si="68"/>
        <v>0</v>
      </c>
      <c r="AH336" s="11">
        <f t="shared" si="69"/>
        <v>0</v>
      </c>
      <c r="AI336" s="11">
        <f t="shared" si="70"/>
        <v>0</v>
      </c>
      <c r="AJ336" s="11">
        <f t="shared" si="71"/>
        <v>0</v>
      </c>
      <c r="AK336" s="223"/>
      <c r="AL336" s="223"/>
      <c r="AM336" s="35"/>
    </row>
    <row r="337" spans="1:39">
      <c r="A337" s="20">
        <v>333</v>
      </c>
      <c r="B337" s="20" t="str">
        <f t="shared" si="61"/>
        <v/>
      </c>
      <c r="C337" s="208"/>
      <c r="D337" s="67"/>
      <c r="E337" s="67"/>
      <c r="F337" s="67"/>
      <c r="G337" s="425" t="str">
        <f>IF(H337='Категорія витрат'!$B$2,'Категорія витрат'!$A$2,IF(H337='Категорія витрат'!$B$3,'Категорія витрат'!$A$3,IF(H337='Категорія витрат'!$B$4,'Категорія витрат'!$A$4,IF(H337='Категорія витрат'!$B$5,'Категорія витрат'!$A$5,IF(H337='Категорія витрат'!$B$6,'Категорія витрат'!$A$6,IF(H337='Категорія витрат'!$B$7,'Категорія витрат'!$A$7,IF(H337='Категорія витрат'!$B$8,'Категорія витрат'!$A$8,IF(H337='Категорія витрат'!$B$9,'Категорія витрат'!$A$9,IF(H337='Категорія витрат'!$B$10,'Категорія витрат'!$A$10,IF(H337='Категорія витрат'!$B$11,'Категорія витрат'!$A$11,IF(H337='Категорія витрат'!$B$12,'Категорія витрат'!$A$12,IF(H337='Категорія витрат'!$B$13,'Категорія витрат'!$A$13,IF(H337='Категорія витрат'!$B$14,'Категорія витрат'!$A$14,IF(H337='Категорія витрат'!$B$15,'Категорія витрат'!$A$15,IF(H337='Категорія витрат'!$B$16,'Категорія витрат'!$A$16,IF(H337='Категорія витрат'!$B$17,'Категорія витрат'!$A$17,IF(H337='Категорія витрат'!$B$18,'Категорія витрат'!$A$18,IF(H337='Категорія витрат'!$B$19,'Категорія витрат'!$A$19,IF(H337='Категорія витрат'!$B$20,'Категорія витрат'!$A$20,IF(H337='Категорія витрат'!$B$21,'Категорія витрат'!$A$21,IF(H337='Категорія витрат'!$B$22,'Категорія витрат'!$A$22,IF(H337='Категорія витрат'!$B$23,'Категорія витрат'!$A$23,IF(H337='Категорія витрат'!$B$24,'Категорія витрат'!$A$24,IF(H337='Категорія витрат'!$B$25,'Категорія витрат'!$A$25,IF(H337='Категорія витрат'!$B$26,'Категорія витрат'!$A$26,IF(H337='Категорія витрат'!$B$27,'Категорія витрат'!$A$27,IF(H337='Категорія витрат'!$B$28,'Категорія витрат'!$A$28,IF(H337='Категорія витрат'!$B$29,'Категорія витрат'!$A$29,IF(H337='Категорія витрат'!$B$30,'Категорія витрат'!$A$30,IF(H337='Категорія витрат'!$B$31,'Категорія витрат'!$A$31,""))))))))))))))))))))))))))))))</f>
        <v/>
      </c>
      <c r="H337" s="854"/>
      <c r="I337" s="68"/>
      <c r="J337" s="72"/>
      <c r="K337" s="41">
        <f t="shared" si="60"/>
        <v>0</v>
      </c>
      <c r="L337" s="72"/>
      <c r="M337" s="74"/>
      <c r="N337" s="71">
        <f t="shared" si="62"/>
        <v>0</v>
      </c>
      <c r="O337" s="836">
        <f>IF(I337='Категорія витрат'!$G$2,ROUND(N337*0.22,2),IF(I337='Категорія витрат'!$G$4,ROUND(N337*0.22,2),IF(I337='Категорія витрат'!$G$5,ROUND(N337*0.22,2),IF(I337='Категорія витрат'!$G$3,ROUND(N337*0.0841,2),0))))</f>
        <v>0</v>
      </c>
      <c r="P337" s="828">
        <f t="shared" si="63"/>
        <v>0</v>
      </c>
      <c r="Q337" s="76"/>
      <c r="R337" s="76"/>
      <c r="S337" s="76"/>
      <c r="T337" s="76"/>
      <c r="U337" s="76"/>
      <c r="V337" s="76"/>
      <c r="W337" s="76"/>
      <c r="X337" s="76"/>
      <c r="Y337" s="76"/>
      <c r="Z337" s="76"/>
      <c r="AA337" s="76"/>
      <c r="AB337" s="76"/>
      <c r="AC337" s="11">
        <f t="shared" si="64"/>
        <v>0</v>
      </c>
      <c r="AD337" s="11">
        <f t="shared" si="65"/>
        <v>0</v>
      </c>
      <c r="AE337" s="11">
        <f t="shared" si="66"/>
        <v>0</v>
      </c>
      <c r="AF337" s="11">
        <f t="shared" si="67"/>
        <v>0</v>
      </c>
      <c r="AG337" s="11">
        <f t="shared" si="68"/>
        <v>0</v>
      </c>
      <c r="AH337" s="11">
        <f t="shared" si="69"/>
        <v>0</v>
      </c>
      <c r="AI337" s="11">
        <f t="shared" si="70"/>
        <v>0</v>
      </c>
      <c r="AJ337" s="11">
        <f t="shared" si="71"/>
        <v>0</v>
      </c>
      <c r="AK337" s="223"/>
      <c r="AL337" s="223"/>
      <c r="AM337" s="35"/>
    </row>
    <row r="338" spans="1:39">
      <c r="A338" s="20">
        <v>334</v>
      </c>
      <c r="B338" s="20" t="str">
        <f t="shared" si="61"/>
        <v/>
      </c>
      <c r="C338" s="208"/>
      <c r="D338" s="67"/>
      <c r="E338" s="67"/>
      <c r="F338" s="67"/>
      <c r="G338" s="425" t="str">
        <f>IF(H338='Категорія витрат'!$B$2,'Категорія витрат'!$A$2,IF(H338='Категорія витрат'!$B$3,'Категорія витрат'!$A$3,IF(H338='Категорія витрат'!$B$4,'Категорія витрат'!$A$4,IF(H338='Категорія витрат'!$B$5,'Категорія витрат'!$A$5,IF(H338='Категорія витрат'!$B$6,'Категорія витрат'!$A$6,IF(H338='Категорія витрат'!$B$7,'Категорія витрат'!$A$7,IF(H338='Категорія витрат'!$B$8,'Категорія витрат'!$A$8,IF(H338='Категорія витрат'!$B$9,'Категорія витрат'!$A$9,IF(H338='Категорія витрат'!$B$10,'Категорія витрат'!$A$10,IF(H338='Категорія витрат'!$B$11,'Категорія витрат'!$A$11,IF(H338='Категорія витрат'!$B$12,'Категорія витрат'!$A$12,IF(H338='Категорія витрат'!$B$13,'Категорія витрат'!$A$13,IF(H338='Категорія витрат'!$B$14,'Категорія витрат'!$A$14,IF(H338='Категорія витрат'!$B$15,'Категорія витрат'!$A$15,IF(H338='Категорія витрат'!$B$16,'Категорія витрат'!$A$16,IF(H338='Категорія витрат'!$B$17,'Категорія витрат'!$A$17,IF(H338='Категорія витрат'!$B$18,'Категорія витрат'!$A$18,IF(H338='Категорія витрат'!$B$19,'Категорія витрат'!$A$19,IF(H338='Категорія витрат'!$B$20,'Категорія витрат'!$A$20,IF(H338='Категорія витрат'!$B$21,'Категорія витрат'!$A$21,IF(H338='Категорія витрат'!$B$22,'Категорія витрат'!$A$22,IF(H338='Категорія витрат'!$B$23,'Категорія витрат'!$A$23,IF(H338='Категорія витрат'!$B$24,'Категорія витрат'!$A$24,IF(H338='Категорія витрат'!$B$25,'Категорія витрат'!$A$25,IF(H338='Категорія витрат'!$B$26,'Категорія витрат'!$A$26,IF(H338='Категорія витрат'!$B$27,'Категорія витрат'!$A$27,IF(H338='Категорія витрат'!$B$28,'Категорія витрат'!$A$28,IF(H338='Категорія витрат'!$B$29,'Категорія витрат'!$A$29,IF(H338='Категорія витрат'!$B$30,'Категорія витрат'!$A$30,IF(H338='Категорія витрат'!$B$31,'Категорія витрат'!$A$31,""))))))))))))))))))))))))))))))</f>
        <v/>
      </c>
      <c r="H338" s="854"/>
      <c r="I338" s="68"/>
      <c r="J338" s="72"/>
      <c r="K338" s="41">
        <f t="shared" si="60"/>
        <v>0</v>
      </c>
      <c r="L338" s="72"/>
      <c r="M338" s="74"/>
      <c r="N338" s="71">
        <f t="shared" si="62"/>
        <v>0</v>
      </c>
      <c r="O338" s="836">
        <f>IF(I338='Категорія витрат'!$G$2,ROUND(N338*0.22,2),IF(I338='Категорія витрат'!$G$4,ROUND(N338*0.22,2),IF(I338='Категорія витрат'!$G$5,ROUND(N338*0.22,2),IF(I338='Категорія витрат'!$G$3,ROUND(N338*0.0841,2),0))))</f>
        <v>0</v>
      </c>
      <c r="P338" s="828">
        <f t="shared" si="63"/>
        <v>0</v>
      </c>
      <c r="Q338" s="76"/>
      <c r="R338" s="76"/>
      <c r="S338" s="76"/>
      <c r="T338" s="76"/>
      <c r="U338" s="76"/>
      <c r="V338" s="76"/>
      <c r="W338" s="76"/>
      <c r="X338" s="76"/>
      <c r="Y338" s="76"/>
      <c r="Z338" s="76"/>
      <c r="AA338" s="76"/>
      <c r="AB338" s="76"/>
      <c r="AC338" s="11">
        <f t="shared" si="64"/>
        <v>0</v>
      </c>
      <c r="AD338" s="11">
        <f t="shared" si="65"/>
        <v>0</v>
      </c>
      <c r="AE338" s="11">
        <f t="shared" si="66"/>
        <v>0</v>
      </c>
      <c r="AF338" s="11">
        <f t="shared" si="67"/>
        <v>0</v>
      </c>
      <c r="AG338" s="11">
        <f t="shared" si="68"/>
        <v>0</v>
      </c>
      <c r="AH338" s="11">
        <f t="shared" si="69"/>
        <v>0</v>
      </c>
      <c r="AI338" s="11">
        <f t="shared" si="70"/>
        <v>0</v>
      </c>
      <c r="AJ338" s="11">
        <f t="shared" si="71"/>
        <v>0</v>
      </c>
      <c r="AK338" s="223"/>
      <c r="AL338" s="223"/>
      <c r="AM338" s="35"/>
    </row>
    <row r="339" spans="1:39">
      <c r="A339" s="20">
        <v>335</v>
      </c>
      <c r="B339" s="20" t="str">
        <f t="shared" si="61"/>
        <v/>
      </c>
      <c r="C339" s="208"/>
      <c r="D339" s="67"/>
      <c r="E339" s="67"/>
      <c r="F339" s="67"/>
      <c r="G339" s="425" t="str">
        <f>IF(H339='Категорія витрат'!$B$2,'Категорія витрат'!$A$2,IF(H339='Категорія витрат'!$B$3,'Категорія витрат'!$A$3,IF(H339='Категорія витрат'!$B$4,'Категорія витрат'!$A$4,IF(H339='Категорія витрат'!$B$5,'Категорія витрат'!$A$5,IF(H339='Категорія витрат'!$B$6,'Категорія витрат'!$A$6,IF(H339='Категорія витрат'!$B$7,'Категорія витрат'!$A$7,IF(H339='Категорія витрат'!$B$8,'Категорія витрат'!$A$8,IF(H339='Категорія витрат'!$B$9,'Категорія витрат'!$A$9,IF(H339='Категорія витрат'!$B$10,'Категорія витрат'!$A$10,IF(H339='Категорія витрат'!$B$11,'Категорія витрат'!$A$11,IF(H339='Категорія витрат'!$B$12,'Категорія витрат'!$A$12,IF(H339='Категорія витрат'!$B$13,'Категорія витрат'!$A$13,IF(H339='Категорія витрат'!$B$14,'Категорія витрат'!$A$14,IF(H339='Категорія витрат'!$B$15,'Категорія витрат'!$A$15,IF(H339='Категорія витрат'!$B$16,'Категорія витрат'!$A$16,IF(H339='Категорія витрат'!$B$17,'Категорія витрат'!$A$17,IF(H339='Категорія витрат'!$B$18,'Категорія витрат'!$A$18,IF(H339='Категорія витрат'!$B$19,'Категорія витрат'!$A$19,IF(H339='Категорія витрат'!$B$20,'Категорія витрат'!$A$20,IF(H339='Категорія витрат'!$B$21,'Категорія витрат'!$A$21,IF(H339='Категорія витрат'!$B$22,'Категорія витрат'!$A$22,IF(H339='Категорія витрат'!$B$23,'Категорія витрат'!$A$23,IF(H339='Категорія витрат'!$B$24,'Категорія витрат'!$A$24,IF(H339='Категорія витрат'!$B$25,'Категорія витрат'!$A$25,IF(H339='Категорія витрат'!$B$26,'Категорія витрат'!$A$26,IF(H339='Категорія витрат'!$B$27,'Категорія витрат'!$A$27,IF(H339='Категорія витрат'!$B$28,'Категорія витрат'!$A$28,IF(H339='Категорія витрат'!$B$29,'Категорія витрат'!$A$29,IF(H339='Категорія витрат'!$B$30,'Категорія витрат'!$A$30,IF(H339='Категорія витрат'!$B$31,'Категорія витрат'!$A$31,""))))))))))))))))))))))))))))))</f>
        <v/>
      </c>
      <c r="H339" s="854"/>
      <c r="I339" s="68"/>
      <c r="J339" s="72"/>
      <c r="K339" s="41">
        <f t="shared" si="60"/>
        <v>0</v>
      </c>
      <c r="L339" s="72"/>
      <c r="M339" s="74"/>
      <c r="N339" s="71">
        <f t="shared" si="62"/>
        <v>0</v>
      </c>
      <c r="O339" s="836">
        <f>IF(I339='Категорія витрат'!$G$2,ROUND(N339*0.22,2),IF(I339='Категорія витрат'!$G$4,ROUND(N339*0.22,2),IF(I339='Категорія витрат'!$G$5,ROUND(N339*0.22,2),IF(I339='Категорія витрат'!$G$3,ROUND(N339*0.0841,2),0))))</f>
        <v>0</v>
      </c>
      <c r="P339" s="828">
        <f t="shared" si="63"/>
        <v>0</v>
      </c>
      <c r="Q339" s="76"/>
      <c r="R339" s="76"/>
      <c r="S339" s="76"/>
      <c r="T339" s="76"/>
      <c r="U339" s="76"/>
      <c r="V339" s="76"/>
      <c r="W339" s="76"/>
      <c r="X339" s="76"/>
      <c r="Y339" s="76"/>
      <c r="Z339" s="76"/>
      <c r="AA339" s="76"/>
      <c r="AB339" s="76"/>
      <c r="AC339" s="11">
        <f t="shared" si="64"/>
        <v>0</v>
      </c>
      <c r="AD339" s="11">
        <f t="shared" si="65"/>
        <v>0</v>
      </c>
      <c r="AE339" s="11">
        <f t="shared" si="66"/>
        <v>0</v>
      </c>
      <c r="AF339" s="11">
        <f t="shared" si="67"/>
        <v>0</v>
      </c>
      <c r="AG339" s="11">
        <f t="shared" si="68"/>
        <v>0</v>
      </c>
      <c r="AH339" s="11">
        <f t="shared" si="69"/>
        <v>0</v>
      </c>
      <c r="AI339" s="11">
        <f t="shared" si="70"/>
        <v>0</v>
      </c>
      <c r="AJ339" s="11">
        <f t="shared" si="71"/>
        <v>0</v>
      </c>
      <c r="AK339" s="223"/>
      <c r="AL339" s="223"/>
      <c r="AM339" s="35"/>
    </row>
    <row r="340" spans="1:39">
      <c r="A340" s="20">
        <v>336</v>
      </c>
      <c r="B340" s="20" t="str">
        <f t="shared" si="61"/>
        <v/>
      </c>
      <c r="C340" s="208"/>
      <c r="D340" s="67"/>
      <c r="E340" s="67"/>
      <c r="F340" s="67"/>
      <c r="G340" s="425" t="str">
        <f>IF(H340='Категорія витрат'!$B$2,'Категорія витрат'!$A$2,IF(H340='Категорія витрат'!$B$3,'Категорія витрат'!$A$3,IF(H340='Категорія витрат'!$B$4,'Категорія витрат'!$A$4,IF(H340='Категорія витрат'!$B$5,'Категорія витрат'!$A$5,IF(H340='Категорія витрат'!$B$6,'Категорія витрат'!$A$6,IF(H340='Категорія витрат'!$B$7,'Категорія витрат'!$A$7,IF(H340='Категорія витрат'!$B$8,'Категорія витрат'!$A$8,IF(H340='Категорія витрат'!$B$9,'Категорія витрат'!$A$9,IF(H340='Категорія витрат'!$B$10,'Категорія витрат'!$A$10,IF(H340='Категорія витрат'!$B$11,'Категорія витрат'!$A$11,IF(H340='Категорія витрат'!$B$12,'Категорія витрат'!$A$12,IF(H340='Категорія витрат'!$B$13,'Категорія витрат'!$A$13,IF(H340='Категорія витрат'!$B$14,'Категорія витрат'!$A$14,IF(H340='Категорія витрат'!$B$15,'Категорія витрат'!$A$15,IF(H340='Категорія витрат'!$B$16,'Категорія витрат'!$A$16,IF(H340='Категорія витрат'!$B$17,'Категорія витрат'!$A$17,IF(H340='Категорія витрат'!$B$18,'Категорія витрат'!$A$18,IF(H340='Категорія витрат'!$B$19,'Категорія витрат'!$A$19,IF(H340='Категорія витрат'!$B$20,'Категорія витрат'!$A$20,IF(H340='Категорія витрат'!$B$21,'Категорія витрат'!$A$21,IF(H340='Категорія витрат'!$B$22,'Категорія витрат'!$A$22,IF(H340='Категорія витрат'!$B$23,'Категорія витрат'!$A$23,IF(H340='Категорія витрат'!$B$24,'Категорія витрат'!$A$24,IF(H340='Категорія витрат'!$B$25,'Категорія витрат'!$A$25,IF(H340='Категорія витрат'!$B$26,'Категорія витрат'!$A$26,IF(H340='Категорія витрат'!$B$27,'Категорія витрат'!$A$27,IF(H340='Категорія витрат'!$B$28,'Категорія витрат'!$A$28,IF(H340='Категорія витрат'!$B$29,'Категорія витрат'!$A$29,IF(H340='Категорія витрат'!$B$30,'Категорія витрат'!$A$30,IF(H340='Категорія витрат'!$B$31,'Категорія витрат'!$A$31,""))))))))))))))))))))))))))))))</f>
        <v/>
      </c>
      <c r="H340" s="854"/>
      <c r="I340" s="68"/>
      <c r="J340" s="72"/>
      <c r="K340" s="41">
        <f t="shared" si="60"/>
        <v>0</v>
      </c>
      <c r="L340" s="72"/>
      <c r="M340" s="74"/>
      <c r="N340" s="71">
        <f t="shared" si="62"/>
        <v>0</v>
      </c>
      <c r="O340" s="836">
        <f>IF(I340='Категорія витрат'!$G$2,ROUND(N340*0.22,2),IF(I340='Категорія витрат'!$G$4,ROUND(N340*0.22,2),IF(I340='Категорія витрат'!$G$5,ROUND(N340*0.22,2),IF(I340='Категорія витрат'!$G$3,ROUND(N340*0.0841,2),0))))</f>
        <v>0</v>
      </c>
      <c r="P340" s="828">
        <f t="shared" si="63"/>
        <v>0</v>
      </c>
      <c r="Q340" s="76"/>
      <c r="R340" s="76"/>
      <c r="S340" s="76"/>
      <c r="T340" s="76"/>
      <c r="U340" s="76"/>
      <c r="V340" s="76"/>
      <c r="W340" s="76"/>
      <c r="X340" s="76"/>
      <c r="Y340" s="76"/>
      <c r="Z340" s="76"/>
      <c r="AA340" s="76"/>
      <c r="AB340" s="76"/>
      <c r="AC340" s="11">
        <f t="shared" si="64"/>
        <v>0</v>
      </c>
      <c r="AD340" s="11">
        <f t="shared" si="65"/>
        <v>0</v>
      </c>
      <c r="AE340" s="11">
        <f t="shared" si="66"/>
        <v>0</v>
      </c>
      <c r="AF340" s="11">
        <f t="shared" si="67"/>
        <v>0</v>
      </c>
      <c r="AG340" s="11">
        <f t="shared" si="68"/>
        <v>0</v>
      </c>
      <c r="AH340" s="11">
        <f t="shared" si="69"/>
        <v>0</v>
      </c>
      <c r="AI340" s="11">
        <f t="shared" si="70"/>
        <v>0</v>
      </c>
      <c r="AJ340" s="11">
        <f t="shared" si="71"/>
        <v>0</v>
      </c>
      <c r="AK340" s="223"/>
      <c r="AL340" s="223"/>
      <c r="AM340" s="35"/>
    </row>
    <row r="341" spans="1:39">
      <c r="A341" s="20">
        <v>337</v>
      </c>
      <c r="B341" s="20" t="str">
        <f t="shared" si="61"/>
        <v/>
      </c>
      <c r="C341" s="208"/>
      <c r="D341" s="67"/>
      <c r="E341" s="67"/>
      <c r="F341" s="67"/>
      <c r="G341" s="425" t="str">
        <f>IF(H341='Категорія витрат'!$B$2,'Категорія витрат'!$A$2,IF(H341='Категорія витрат'!$B$3,'Категорія витрат'!$A$3,IF(H341='Категорія витрат'!$B$4,'Категорія витрат'!$A$4,IF(H341='Категорія витрат'!$B$5,'Категорія витрат'!$A$5,IF(H341='Категорія витрат'!$B$6,'Категорія витрат'!$A$6,IF(H341='Категорія витрат'!$B$7,'Категорія витрат'!$A$7,IF(H341='Категорія витрат'!$B$8,'Категорія витрат'!$A$8,IF(H341='Категорія витрат'!$B$9,'Категорія витрат'!$A$9,IF(H341='Категорія витрат'!$B$10,'Категорія витрат'!$A$10,IF(H341='Категорія витрат'!$B$11,'Категорія витрат'!$A$11,IF(H341='Категорія витрат'!$B$12,'Категорія витрат'!$A$12,IF(H341='Категорія витрат'!$B$13,'Категорія витрат'!$A$13,IF(H341='Категорія витрат'!$B$14,'Категорія витрат'!$A$14,IF(H341='Категорія витрат'!$B$15,'Категорія витрат'!$A$15,IF(H341='Категорія витрат'!$B$16,'Категорія витрат'!$A$16,IF(H341='Категорія витрат'!$B$17,'Категорія витрат'!$A$17,IF(H341='Категорія витрат'!$B$18,'Категорія витрат'!$A$18,IF(H341='Категорія витрат'!$B$19,'Категорія витрат'!$A$19,IF(H341='Категорія витрат'!$B$20,'Категорія витрат'!$A$20,IF(H341='Категорія витрат'!$B$21,'Категорія витрат'!$A$21,IF(H341='Категорія витрат'!$B$22,'Категорія витрат'!$A$22,IF(H341='Категорія витрат'!$B$23,'Категорія витрат'!$A$23,IF(H341='Категорія витрат'!$B$24,'Категорія витрат'!$A$24,IF(H341='Категорія витрат'!$B$25,'Категорія витрат'!$A$25,IF(H341='Категорія витрат'!$B$26,'Категорія витрат'!$A$26,IF(H341='Категорія витрат'!$B$27,'Категорія витрат'!$A$27,IF(H341='Категорія витрат'!$B$28,'Категорія витрат'!$A$28,IF(H341='Категорія витрат'!$B$29,'Категорія витрат'!$A$29,IF(H341='Категорія витрат'!$B$30,'Категорія витрат'!$A$30,IF(H341='Категорія витрат'!$B$31,'Категорія витрат'!$A$31,""))))))))))))))))))))))))))))))</f>
        <v/>
      </c>
      <c r="H341" s="854"/>
      <c r="I341" s="68"/>
      <c r="J341" s="72"/>
      <c r="K341" s="41">
        <f t="shared" si="60"/>
        <v>0</v>
      </c>
      <c r="L341" s="72"/>
      <c r="M341" s="74"/>
      <c r="N341" s="71">
        <f t="shared" si="62"/>
        <v>0</v>
      </c>
      <c r="O341" s="836">
        <f>IF(I341='Категорія витрат'!$G$2,ROUND(N341*0.22,2),IF(I341='Категорія витрат'!$G$4,ROUND(N341*0.22,2),IF(I341='Категорія витрат'!$G$5,ROUND(N341*0.22,2),IF(I341='Категорія витрат'!$G$3,ROUND(N341*0.0841,2),0))))</f>
        <v>0</v>
      </c>
      <c r="P341" s="828">
        <f t="shared" si="63"/>
        <v>0</v>
      </c>
      <c r="Q341" s="76"/>
      <c r="R341" s="76"/>
      <c r="S341" s="76"/>
      <c r="T341" s="76"/>
      <c r="U341" s="76"/>
      <c r="V341" s="76"/>
      <c r="W341" s="76"/>
      <c r="X341" s="76"/>
      <c r="Y341" s="76"/>
      <c r="Z341" s="76"/>
      <c r="AA341" s="76"/>
      <c r="AB341" s="76"/>
      <c r="AC341" s="11">
        <f t="shared" si="64"/>
        <v>0</v>
      </c>
      <c r="AD341" s="11">
        <f t="shared" si="65"/>
        <v>0</v>
      </c>
      <c r="AE341" s="11">
        <f t="shared" si="66"/>
        <v>0</v>
      </c>
      <c r="AF341" s="11">
        <f t="shared" si="67"/>
        <v>0</v>
      </c>
      <c r="AG341" s="11">
        <f t="shared" si="68"/>
        <v>0</v>
      </c>
      <c r="AH341" s="11">
        <f t="shared" si="69"/>
        <v>0</v>
      </c>
      <c r="AI341" s="11">
        <f t="shared" si="70"/>
        <v>0</v>
      </c>
      <c r="AJ341" s="11">
        <f t="shared" si="71"/>
        <v>0</v>
      </c>
      <c r="AK341" s="223"/>
      <c r="AL341" s="223"/>
      <c r="AM341" s="35"/>
    </row>
    <row r="342" spans="1:39">
      <c r="A342" s="20">
        <v>338</v>
      </c>
      <c r="B342" s="20" t="str">
        <f t="shared" si="61"/>
        <v/>
      </c>
      <c r="C342" s="208"/>
      <c r="D342" s="67"/>
      <c r="E342" s="67"/>
      <c r="F342" s="67"/>
      <c r="G342" s="425" t="str">
        <f>IF(H342='Категорія витрат'!$B$2,'Категорія витрат'!$A$2,IF(H342='Категорія витрат'!$B$3,'Категорія витрат'!$A$3,IF(H342='Категорія витрат'!$B$4,'Категорія витрат'!$A$4,IF(H342='Категорія витрат'!$B$5,'Категорія витрат'!$A$5,IF(H342='Категорія витрат'!$B$6,'Категорія витрат'!$A$6,IF(H342='Категорія витрат'!$B$7,'Категорія витрат'!$A$7,IF(H342='Категорія витрат'!$B$8,'Категорія витрат'!$A$8,IF(H342='Категорія витрат'!$B$9,'Категорія витрат'!$A$9,IF(H342='Категорія витрат'!$B$10,'Категорія витрат'!$A$10,IF(H342='Категорія витрат'!$B$11,'Категорія витрат'!$A$11,IF(H342='Категорія витрат'!$B$12,'Категорія витрат'!$A$12,IF(H342='Категорія витрат'!$B$13,'Категорія витрат'!$A$13,IF(H342='Категорія витрат'!$B$14,'Категорія витрат'!$A$14,IF(H342='Категорія витрат'!$B$15,'Категорія витрат'!$A$15,IF(H342='Категорія витрат'!$B$16,'Категорія витрат'!$A$16,IF(H342='Категорія витрат'!$B$17,'Категорія витрат'!$A$17,IF(H342='Категорія витрат'!$B$18,'Категорія витрат'!$A$18,IF(H342='Категорія витрат'!$B$19,'Категорія витрат'!$A$19,IF(H342='Категорія витрат'!$B$20,'Категорія витрат'!$A$20,IF(H342='Категорія витрат'!$B$21,'Категорія витрат'!$A$21,IF(H342='Категорія витрат'!$B$22,'Категорія витрат'!$A$22,IF(H342='Категорія витрат'!$B$23,'Категорія витрат'!$A$23,IF(H342='Категорія витрат'!$B$24,'Категорія витрат'!$A$24,IF(H342='Категорія витрат'!$B$25,'Категорія витрат'!$A$25,IF(H342='Категорія витрат'!$B$26,'Категорія витрат'!$A$26,IF(H342='Категорія витрат'!$B$27,'Категорія витрат'!$A$27,IF(H342='Категорія витрат'!$B$28,'Категорія витрат'!$A$28,IF(H342='Категорія витрат'!$B$29,'Категорія витрат'!$A$29,IF(H342='Категорія витрат'!$B$30,'Категорія витрат'!$A$30,IF(H342='Категорія витрат'!$B$31,'Категорія витрат'!$A$31,""))))))))))))))))))))))))))))))</f>
        <v/>
      </c>
      <c r="H342" s="854"/>
      <c r="I342" s="68"/>
      <c r="J342" s="72"/>
      <c r="K342" s="41">
        <f t="shared" si="60"/>
        <v>0</v>
      </c>
      <c r="L342" s="72"/>
      <c r="M342" s="74"/>
      <c r="N342" s="71">
        <f t="shared" si="62"/>
        <v>0</v>
      </c>
      <c r="O342" s="836">
        <f>IF(I342='Категорія витрат'!$G$2,ROUND(N342*0.22,2),IF(I342='Категорія витрат'!$G$4,ROUND(N342*0.22,2),IF(I342='Категорія витрат'!$G$5,ROUND(N342*0.22,2),IF(I342='Категорія витрат'!$G$3,ROUND(N342*0.0841,2),0))))</f>
        <v>0</v>
      </c>
      <c r="P342" s="828">
        <f t="shared" si="63"/>
        <v>0</v>
      </c>
      <c r="Q342" s="76"/>
      <c r="R342" s="76"/>
      <c r="S342" s="76"/>
      <c r="T342" s="76"/>
      <c r="U342" s="76"/>
      <c r="V342" s="76"/>
      <c r="W342" s="76"/>
      <c r="X342" s="76"/>
      <c r="Y342" s="76"/>
      <c r="Z342" s="76"/>
      <c r="AA342" s="76"/>
      <c r="AB342" s="76"/>
      <c r="AC342" s="11">
        <f t="shared" si="64"/>
        <v>0</v>
      </c>
      <c r="AD342" s="11">
        <f t="shared" si="65"/>
        <v>0</v>
      </c>
      <c r="AE342" s="11">
        <f t="shared" si="66"/>
        <v>0</v>
      </c>
      <c r="AF342" s="11">
        <f t="shared" si="67"/>
        <v>0</v>
      </c>
      <c r="AG342" s="11">
        <f t="shared" si="68"/>
        <v>0</v>
      </c>
      <c r="AH342" s="11">
        <f t="shared" si="69"/>
        <v>0</v>
      </c>
      <c r="AI342" s="11">
        <f t="shared" si="70"/>
        <v>0</v>
      </c>
      <c r="AJ342" s="11">
        <f t="shared" si="71"/>
        <v>0</v>
      </c>
      <c r="AK342" s="223"/>
      <c r="AL342" s="223"/>
      <c r="AM342" s="35"/>
    </row>
    <row r="343" spans="1:39">
      <c r="A343" s="20">
        <v>339</v>
      </c>
      <c r="B343" s="20" t="str">
        <f t="shared" si="61"/>
        <v/>
      </c>
      <c r="C343" s="208"/>
      <c r="D343" s="67"/>
      <c r="E343" s="67"/>
      <c r="F343" s="67"/>
      <c r="G343" s="425" t="str">
        <f>IF(H343='Категорія витрат'!$B$2,'Категорія витрат'!$A$2,IF(H343='Категорія витрат'!$B$3,'Категорія витрат'!$A$3,IF(H343='Категорія витрат'!$B$4,'Категорія витрат'!$A$4,IF(H343='Категорія витрат'!$B$5,'Категорія витрат'!$A$5,IF(H343='Категорія витрат'!$B$6,'Категорія витрат'!$A$6,IF(H343='Категорія витрат'!$B$7,'Категорія витрат'!$A$7,IF(H343='Категорія витрат'!$B$8,'Категорія витрат'!$A$8,IF(H343='Категорія витрат'!$B$9,'Категорія витрат'!$A$9,IF(H343='Категорія витрат'!$B$10,'Категорія витрат'!$A$10,IF(H343='Категорія витрат'!$B$11,'Категорія витрат'!$A$11,IF(H343='Категорія витрат'!$B$12,'Категорія витрат'!$A$12,IF(H343='Категорія витрат'!$B$13,'Категорія витрат'!$A$13,IF(H343='Категорія витрат'!$B$14,'Категорія витрат'!$A$14,IF(H343='Категорія витрат'!$B$15,'Категорія витрат'!$A$15,IF(H343='Категорія витрат'!$B$16,'Категорія витрат'!$A$16,IF(H343='Категорія витрат'!$B$17,'Категорія витрат'!$A$17,IF(H343='Категорія витрат'!$B$18,'Категорія витрат'!$A$18,IF(H343='Категорія витрат'!$B$19,'Категорія витрат'!$A$19,IF(H343='Категорія витрат'!$B$20,'Категорія витрат'!$A$20,IF(H343='Категорія витрат'!$B$21,'Категорія витрат'!$A$21,IF(H343='Категорія витрат'!$B$22,'Категорія витрат'!$A$22,IF(H343='Категорія витрат'!$B$23,'Категорія витрат'!$A$23,IF(H343='Категорія витрат'!$B$24,'Категорія витрат'!$A$24,IF(H343='Категорія витрат'!$B$25,'Категорія витрат'!$A$25,IF(H343='Категорія витрат'!$B$26,'Категорія витрат'!$A$26,IF(H343='Категорія витрат'!$B$27,'Категорія витрат'!$A$27,IF(H343='Категорія витрат'!$B$28,'Категорія витрат'!$A$28,IF(H343='Категорія витрат'!$B$29,'Категорія витрат'!$A$29,IF(H343='Категорія витрат'!$B$30,'Категорія витрат'!$A$30,IF(H343='Категорія витрат'!$B$31,'Категорія витрат'!$A$31,""))))))))))))))))))))))))))))))</f>
        <v/>
      </c>
      <c r="H343" s="854"/>
      <c r="I343" s="68"/>
      <c r="J343" s="72"/>
      <c r="K343" s="41">
        <f t="shared" si="60"/>
        <v>0</v>
      </c>
      <c r="L343" s="72"/>
      <c r="M343" s="74"/>
      <c r="N343" s="71">
        <f t="shared" si="62"/>
        <v>0</v>
      </c>
      <c r="O343" s="836">
        <f>IF(I343='Категорія витрат'!$G$2,ROUND(N343*0.22,2),IF(I343='Категорія витрат'!$G$4,ROUND(N343*0.22,2),IF(I343='Категорія витрат'!$G$5,ROUND(N343*0.22,2),IF(I343='Категорія витрат'!$G$3,ROUND(N343*0.0841,2),0))))</f>
        <v>0</v>
      </c>
      <c r="P343" s="828">
        <f t="shared" si="63"/>
        <v>0</v>
      </c>
      <c r="Q343" s="76"/>
      <c r="R343" s="76"/>
      <c r="S343" s="76"/>
      <c r="T343" s="76"/>
      <c r="U343" s="76"/>
      <c r="V343" s="76"/>
      <c r="W343" s="76"/>
      <c r="X343" s="76"/>
      <c r="Y343" s="76"/>
      <c r="Z343" s="76"/>
      <c r="AA343" s="76"/>
      <c r="AB343" s="76"/>
      <c r="AC343" s="11">
        <f t="shared" si="64"/>
        <v>0</v>
      </c>
      <c r="AD343" s="11">
        <f t="shared" si="65"/>
        <v>0</v>
      </c>
      <c r="AE343" s="11">
        <f t="shared" si="66"/>
        <v>0</v>
      </c>
      <c r="AF343" s="11">
        <f t="shared" si="67"/>
        <v>0</v>
      </c>
      <c r="AG343" s="11">
        <f t="shared" si="68"/>
        <v>0</v>
      </c>
      <c r="AH343" s="11">
        <f t="shared" si="69"/>
        <v>0</v>
      </c>
      <c r="AI343" s="11">
        <f t="shared" si="70"/>
        <v>0</v>
      </c>
      <c r="AJ343" s="11">
        <f t="shared" si="71"/>
        <v>0</v>
      </c>
      <c r="AK343" s="223"/>
      <c r="AL343" s="223"/>
      <c r="AM343" s="35"/>
    </row>
    <row r="344" spans="1:39">
      <c r="A344" s="20">
        <v>340</v>
      </c>
      <c r="B344" s="20" t="str">
        <f t="shared" si="61"/>
        <v/>
      </c>
      <c r="C344" s="208"/>
      <c r="D344" s="67"/>
      <c r="E344" s="67"/>
      <c r="F344" s="67"/>
      <c r="G344" s="425" t="str">
        <f>IF(H344='Категорія витрат'!$B$2,'Категорія витрат'!$A$2,IF(H344='Категорія витрат'!$B$3,'Категорія витрат'!$A$3,IF(H344='Категорія витрат'!$B$4,'Категорія витрат'!$A$4,IF(H344='Категорія витрат'!$B$5,'Категорія витрат'!$A$5,IF(H344='Категорія витрат'!$B$6,'Категорія витрат'!$A$6,IF(H344='Категорія витрат'!$B$7,'Категорія витрат'!$A$7,IF(H344='Категорія витрат'!$B$8,'Категорія витрат'!$A$8,IF(H344='Категорія витрат'!$B$9,'Категорія витрат'!$A$9,IF(H344='Категорія витрат'!$B$10,'Категорія витрат'!$A$10,IF(H344='Категорія витрат'!$B$11,'Категорія витрат'!$A$11,IF(H344='Категорія витрат'!$B$12,'Категорія витрат'!$A$12,IF(H344='Категорія витрат'!$B$13,'Категорія витрат'!$A$13,IF(H344='Категорія витрат'!$B$14,'Категорія витрат'!$A$14,IF(H344='Категорія витрат'!$B$15,'Категорія витрат'!$A$15,IF(H344='Категорія витрат'!$B$16,'Категорія витрат'!$A$16,IF(H344='Категорія витрат'!$B$17,'Категорія витрат'!$A$17,IF(H344='Категорія витрат'!$B$18,'Категорія витрат'!$A$18,IF(H344='Категорія витрат'!$B$19,'Категорія витрат'!$A$19,IF(H344='Категорія витрат'!$B$20,'Категорія витрат'!$A$20,IF(H344='Категорія витрат'!$B$21,'Категорія витрат'!$A$21,IF(H344='Категорія витрат'!$B$22,'Категорія витрат'!$A$22,IF(H344='Категорія витрат'!$B$23,'Категорія витрат'!$A$23,IF(H344='Категорія витрат'!$B$24,'Категорія витрат'!$A$24,IF(H344='Категорія витрат'!$B$25,'Категорія витрат'!$A$25,IF(H344='Категорія витрат'!$B$26,'Категорія витрат'!$A$26,IF(H344='Категорія витрат'!$B$27,'Категорія витрат'!$A$27,IF(H344='Категорія витрат'!$B$28,'Категорія витрат'!$A$28,IF(H344='Категорія витрат'!$B$29,'Категорія витрат'!$A$29,IF(H344='Категорія витрат'!$B$30,'Категорія витрат'!$A$30,IF(H344='Категорія витрат'!$B$31,'Категорія витрат'!$A$31,""))))))))))))))))))))))))))))))</f>
        <v/>
      </c>
      <c r="H344" s="854"/>
      <c r="I344" s="68"/>
      <c r="J344" s="72"/>
      <c r="K344" s="41">
        <f t="shared" si="60"/>
        <v>0</v>
      </c>
      <c r="L344" s="72"/>
      <c r="M344" s="74"/>
      <c r="N344" s="71">
        <f t="shared" si="62"/>
        <v>0</v>
      </c>
      <c r="O344" s="836">
        <f>IF(I344='Категорія витрат'!$G$2,ROUND(N344*0.22,2),IF(I344='Категорія витрат'!$G$4,ROUND(N344*0.22,2),IF(I344='Категорія витрат'!$G$5,ROUND(N344*0.22,2),IF(I344='Категорія витрат'!$G$3,ROUND(N344*0.0841,2),0))))</f>
        <v>0</v>
      </c>
      <c r="P344" s="828">
        <f t="shared" si="63"/>
        <v>0</v>
      </c>
      <c r="Q344" s="76"/>
      <c r="R344" s="76"/>
      <c r="S344" s="76"/>
      <c r="T344" s="76"/>
      <c r="U344" s="76"/>
      <c r="V344" s="76"/>
      <c r="W344" s="76"/>
      <c r="X344" s="76"/>
      <c r="Y344" s="76"/>
      <c r="Z344" s="76"/>
      <c r="AA344" s="76"/>
      <c r="AB344" s="76"/>
      <c r="AC344" s="11">
        <f t="shared" si="64"/>
        <v>0</v>
      </c>
      <c r="AD344" s="11">
        <f t="shared" si="65"/>
        <v>0</v>
      </c>
      <c r="AE344" s="11">
        <f t="shared" si="66"/>
        <v>0</v>
      </c>
      <c r="AF344" s="11">
        <f t="shared" si="67"/>
        <v>0</v>
      </c>
      <c r="AG344" s="11">
        <f t="shared" si="68"/>
        <v>0</v>
      </c>
      <c r="AH344" s="11">
        <f t="shared" si="69"/>
        <v>0</v>
      </c>
      <c r="AI344" s="11">
        <f t="shared" si="70"/>
        <v>0</v>
      </c>
      <c r="AJ344" s="11">
        <f t="shared" si="71"/>
        <v>0</v>
      </c>
      <c r="AK344" s="223"/>
      <c r="AL344" s="223"/>
      <c r="AM344" s="35"/>
    </row>
    <row r="345" spans="1:39">
      <c r="A345" s="20">
        <v>341</v>
      </c>
      <c r="B345" s="20" t="str">
        <f t="shared" si="61"/>
        <v/>
      </c>
      <c r="C345" s="208"/>
      <c r="D345" s="67"/>
      <c r="E345" s="67"/>
      <c r="F345" s="67"/>
      <c r="G345" s="425" t="str">
        <f>IF(H345='Категорія витрат'!$B$2,'Категорія витрат'!$A$2,IF(H345='Категорія витрат'!$B$3,'Категорія витрат'!$A$3,IF(H345='Категорія витрат'!$B$4,'Категорія витрат'!$A$4,IF(H345='Категорія витрат'!$B$5,'Категорія витрат'!$A$5,IF(H345='Категорія витрат'!$B$6,'Категорія витрат'!$A$6,IF(H345='Категорія витрат'!$B$7,'Категорія витрат'!$A$7,IF(H345='Категорія витрат'!$B$8,'Категорія витрат'!$A$8,IF(H345='Категорія витрат'!$B$9,'Категорія витрат'!$A$9,IF(H345='Категорія витрат'!$B$10,'Категорія витрат'!$A$10,IF(H345='Категорія витрат'!$B$11,'Категорія витрат'!$A$11,IF(H345='Категорія витрат'!$B$12,'Категорія витрат'!$A$12,IF(H345='Категорія витрат'!$B$13,'Категорія витрат'!$A$13,IF(H345='Категорія витрат'!$B$14,'Категорія витрат'!$A$14,IF(H345='Категорія витрат'!$B$15,'Категорія витрат'!$A$15,IF(H345='Категорія витрат'!$B$16,'Категорія витрат'!$A$16,IF(H345='Категорія витрат'!$B$17,'Категорія витрат'!$A$17,IF(H345='Категорія витрат'!$B$18,'Категорія витрат'!$A$18,IF(H345='Категорія витрат'!$B$19,'Категорія витрат'!$A$19,IF(H345='Категорія витрат'!$B$20,'Категорія витрат'!$A$20,IF(H345='Категорія витрат'!$B$21,'Категорія витрат'!$A$21,IF(H345='Категорія витрат'!$B$22,'Категорія витрат'!$A$22,IF(H345='Категорія витрат'!$B$23,'Категорія витрат'!$A$23,IF(H345='Категорія витрат'!$B$24,'Категорія витрат'!$A$24,IF(H345='Категорія витрат'!$B$25,'Категорія витрат'!$A$25,IF(H345='Категорія витрат'!$B$26,'Категорія витрат'!$A$26,IF(H345='Категорія витрат'!$B$27,'Категорія витрат'!$A$27,IF(H345='Категорія витрат'!$B$28,'Категорія витрат'!$A$28,IF(H345='Категорія витрат'!$B$29,'Категорія витрат'!$A$29,IF(H345='Категорія витрат'!$B$30,'Категорія витрат'!$A$30,IF(H345='Категорія витрат'!$B$31,'Категорія витрат'!$A$31,""))))))))))))))))))))))))))))))</f>
        <v/>
      </c>
      <c r="H345" s="854"/>
      <c r="I345" s="68"/>
      <c r="J345" s="72"/>
      <c r="K345" s="41">
        <f t="shared" si="60"/>
        <v>0</v>
      </c>
      <c r="L345" s="72"/>
      <c r="M345" s="74"/>
      <c r="N345" s="71">
        <f t="shared" si="62"/>
        <v>0</v>
      </c>
      <c r="O345" s="836">
        <f>IF(I345='Категорія витрат'!$G$2,ROUND(N345*0.22,2),IF(I345='Категорія витрат'!$G$4,ROUND(N345*0.22,2),IF(I345='Категорія витрат'!$G$5,ROUND(N345*0.22,2),IF(I345='Категорія витрат'!$G$3,ROUND(N345*0.0841,2),0))))</f>
        <v>0</v>
      </c>
      <c r="P345" s="828">
        <f t="shared" si="63"/>
        <v>0</v>
      </c>
      <c r="Q345" s="76"/>
      <c r="R345" s="76"/>
      <c r="S345" s="76"/>
      <c r="T345" s="76"/>
      <c r="U345" s="76"/>
      <c r="V345" s="76"/>
      <c r="W345" s="76"/>
      <c r="X345" s="76"/>
      <c r="Y345" s="76"/>
      <c r="Z345" s="76"/>
      <c r="AA345" s="76"/>
      <c r="AB345" s="76"/>
      <c r="AC345" s="11">
        <f t="shared" si="64"/>
        <v>0</v>
      </c>
      <c r="AD345" s="11">
        <f t="shared" si="65"/>
        <v>0</v>
      </c>
      <c r="AE345" s="11">
        <f t="shared" si="66"/>
        <v>0</v>
      </c>
      <c r="AF345" s="11">
        <f t="shared" si="67"/>
        <v>0</v>
      </c>
      <c r="AG345" s="11">
        <f t="shared" si="68"/>
        <v>0</v>
      </c>
      <c r="AH345" s="11">
        <f t="shared" si="69"/>
        <v>0</v>
      </c>
      <c r="AI345" s="11">
        <f t="shared" si="70"/>
        <v>0</v>
      </c>
      <c r="AJ345" s="11">
        <f t="shared" si="71"/>
        <v>0</v>
      </c>
      <c r="AK345" s="223"/>
      <c r="AL345" s="223"/>
      <c r="AM345" s="35"/>
    </row>
    <row r="346" spans="1:39">
      <c r="A346" s="20">
        <v>342</v>
      </c>
      <c r="B346" s="20" t="str">
        <f t="shared" si="61"/>
        <v/>
      </c>
      <c r="C346" s="208"/>
      <c r="D346" s="67"/>
      <c r="E346" s="67"/>
      <c r="F346" s="67"/>
      <c r="G346" s="425" t="str">
        <f>IF(H346='Категорія витрат'!$B$2,'Категорія витрат'!$A$2,IF(H346='Категорія витрат'!$B$3,'Категорія витрат'!$A$3,IF(H346='Категорія витрат'!$B$4,'Категорія витрат'!$A$4,IF(H346='Категорія витрат'!$B$5,'Категорія витрат'!$A$5,IF(H346='Категорія витрат'!$B$6,'Категорія витрат'!$A$6,IF(H346='Категорія витрат'!$B$7,'Категорія витрат'!$A$7,IF(H346='Категорія витрат'!$B$8,'Категорія витрат'!$A$8,IF(H346='Категорія витрат'!$B$9,'Категорія витрат'!$A$9,IF(H346='Категорія витрат'!$B$10,'Категорія витрат'!$A$10,IF(H346='Категорія витрат'!$B$11,'Категорія витрат'!$A$11,IF(H346='Категорія витрат'!$B$12,'Категорія витрат'!$A$12,IF(H346='Категорія витрат'!$B$13,'Категорія витрат'!$A$13,IF(H346='Категорія витрат'!$B$14,'Категорія витрат'!$A$14,IF(H346='Категорія витрат'!$B$15,'Категорія витрат'!$A$15,IF(H346='Категорія витрат'!$B$16,'Категорія витрат'!$A$16,IF(H346='Категорія витрат'!$B$17,'Категорія витрат'!$A$17,IF(H346='Категорія витрат'!$B$18,'Категорія витрат'!$A$18,IF(H346='Категорія витрат'!$B$19,'Категорія витрат'!$A$19,IF(H346='Категорія витрат'!$B$20,'Категорія витрат'!$A$20,IF(H346='Категорія витрат'!$B$21,'Категорія витрат'!$A$21,IF(H346='Категорія витрат'!$B$22,'Категорія витрат'!$A$22,IF(H346='Категорія витрат'!$B$23,'Категорія витрат'!$A$23,IF(H346='Категорія витрат'!$B$24,'Категорія витрат'!$A$24,IF(H346='Категорія витрат'!$B$25,'Категорія витрат'!$A$25,IF(H346='Категорія витрат'!$B$26,'Категорія витрат'!$A$26,IF(H346='Категорія витрат'!$B$27,'Категорія витрат'!$A$27,IF(H346='Категорія витрат'!$B$28,'Категорія витрат'!$A$28,IF(H346='Категорія витрат'!$B$29,'Категорія витрат'!$A$29,IF(H346='Категорія витрат'!$B$30,'Категорія витрат'!$A$30,IF(H346='Категорія витрат'!$B$31,'Категорія витрат'!$A$31,""))))))))))))))))))))))))))))))</f>
        <v/>
      </c>
      <c r="H346" s="854"/>
      <c r="I346" s="68"/>
      <c r="J346" s="72"/>
      <c r="K346" s="41">
        <f t="shared" si="60"/>
        <v>0</v>
      </c>
      <c r="L346" s="72"/>
      <c r="M346" s="74"/>
      <c r="N346" s="71">
        <f t="shared" si="62"/>
        <v>0</v>
      </c>
      <c r="O346" s="836">
        <f>IF(I346='Категорія витрат'!$G$2,ROUND(N346*0.22,2),IF(I346='Категорія витрат'!$G$4,ROUND(N346*0.22,2),IF(I346='Категорія витрат'!$G$5,ROUND(N346*0.22,2),IF(I346='Категорія витрат'!$G$3,ROUND(N346*0.0841,2),0))))</f>
        <v>0</v>
      </c>
      <c r="P346" s="828">
        <f t="shared" si="63"/>
        <v>0</v>
      </c>
      <c r="Q346" s="76"/>
      <c r="R346" s="76"/>
      <c r="S346" s="76"/>
      <c r="T346" s="76"/>
      <c r="U346" s="76"/>
      <c r="V346" s="76"/>
      <c r="W346" s="76"/>
      <c r="X346" s="76"/>
      <c r="Y346" s="76"/>
      <c r="Z346" s="76"/>
      <c r="AA346" s="76"/>
      <c r="AB346" s="76"/>
      <c r="AC346" s="11">
        <f t="shared" si="64"/>
        <v>0</v>
      </c>
      <c r="AD346" s="11">
        <f t="shared" si="65"/>
        <v>0</v>
      </c>
      <c r="AE346" s="11">
        <f t="shared" si="66"/>
        <v>0</v>
      </c>
      <c r="AF346" s="11">
        <f t="shared" si="67"/>
        <v>0</v>
      </c>
      <c r="AG346" s="11">
        <f t="shared" si="68"/>
        <v>0</v>
      </c>
      <c r="AH346" s="11">
        <f t="shared" si="69"/>
        <v>0</v>
      </c>
      <c r="AI346" s="11">
        <f t="shared" si="70"/>
        <v>0</v>
      </c>
      <c r="AJ346" s="11">
        <f t="shared" si="71"/>
        <v>0</v>
      </c>
      <c r="AK346" s="223"/>
      <c r="AL346" s="223"/>
      <c r="AM346" s="35"/>
    </row>
    <row r="347" spans="1:39">
      <c r="A347" s="20">
        <v>343</v>
      </c>
      <c r="B347" s="20" t="str">
        <f t="shared" si="61"/>
        <v/>
      </c>
      <c r="C347" s="208"/>
      <c r="D347" s="67"/>
      <c r="E347" s="67"/>
      <c r="F347" s="67"/>
      <c r="G347" s="425" t="str">
        <f>IF(H347='Категорія витрат'!$B$2,'Категорія витрат'!$A$2,IF(H347='Категорія витрат'!$B$3,'Категорія витрат'!$A$3,IF(H347='Категорія витрат'!$B$4,'Категорія витрат'!$A$4,IF(H347='Категорія витрат'!$B$5,'Категорія витрат'!$A$5,IF(H347='Категорія витрат'!$B$6,'Категорія витрат'!$A$6,IF(H347='Категорія витрат'!$B$7,'Категорія витрат'!$A$7,IF(H347='Категорія витрат'!$B$8,'Категорія витрат'!$A$8,IF(H347='Категорія витрат'!$B$9,'Категорія витрат'!$A$9,IF(H347='Категорія витрат'!$B$10,'Категорія витрат'!$A$10,IF(H347='Категорія витрат'!$B$11,'Категорія витрат'!$A$11,IF(H347='Категорія витрат'!$B$12,'Категорія витрат'!$A$12,IF(H347='Категорія витрат'!$B$13,'Категорія витрат'!$A$13,IF(H347='Категорія витрат'!$B$14,'Категорія витрат'!$A$14,IF(H347='Категорія витрат'!$B$15,'Категорія витрат'!$A$15,IF(H347='Категорія витрат'!$B$16,'Категорія витрат'!$A$16,IF(H347='Категорія витрат'!$B$17,'Категорія витрат'!$A$17,IF(H347='Категорія витрат'!$B$18,'Категорія витрат'!$A$18,IF(H347='Категорія витрат'!$B$19,'Категорія витрат'!$A$19,IF(H347='Категорія витрат'!$B$20,'Категорія витрат'!$A$20,IF(H347='Категорія витрат'!$B$21,'Категорія витрат'!$A$21,IF(H347='Категорія витрат'!$B$22,'Категорія витрат'!$A$22,IF(H347='Категорія витрат'!$B$23,'Категорія витрат'!$A$23,IF(H347='Категорія витрат'!$B$24,'Категорія витрат'!$A$24,IF(H347='Категорія витрат'!$B$25,'Категорія витрат'!$A$25,IF(H347='Категорія витрат'!$B$26,'Категорія витрат'!$A$26,IF(H347='Категорія витрат'!$B$27,'Категорія витрат'!$A$27,IF(H347='Категорія витрат'!$B$28,'Категорія витрат'!$A$28,IF(H347='Категорія витрат'!$B$29,'Категорія витрат'!$A$29,IF(H347='Категорія витрат'!$B$30,'Категорія витрат'!$A$30,IF(H347='Категорія витрат'!$B$31,'Категорія витрат'!$A$31,""))))))))))))))))))))))))))))))</f>
        <v/>
      </c>
      <c r="H347" s="854"/>
      <c r="I347" s="68"/>
      <c r="J347" s="72"/>
      <c r="K347" s="41">
        <f t="shared" si="60"/>
        <v>0</v>
      </c>
      <c r="L347" s="72"/>
      <c r="M347" s="74"/>
      <c r="N347" s="71">
        <f t="shared" si="62"/>
        <v>0</v>
      </c>
      <c r="O347" s="836">
        <f>IF(I347='Категорія витрат'!$G$2,ROUND(N347*0.22,2),IF(I347='Категорія витрат'!$G$4,ROUND(N347*0.22,2),IF(I347='Категорія витрат'!$G$5,ROUND(N347*0.22,2),IF(I347='Категорія витрат'!$G$3,ROUND(N347*0.0841,2),0))))</f>
        <v>0</v>
      </c>
      <c r="P347" s="828">
        <f t="shared" si="63"/>
        <v>0</v>
      </c>
      <c r="Q347" s="76"/>
      <c r="R347" s="76"/>
      <c r="S347" s="76"/>
      <c r="T347" s="76"/>
      <c r="U347" s="76"/>
      <c r="V347" s="76"/>
      <c r="W347" s="76"/>
      <c r="X347" s="76"/>
      <c r="Y347" s="76"/>
      <c r="Z347" s="76"/>
      <c r="AA347" s="76"/>
      <c r="AB347" s="76"/>
      <c r="AC347" s="11">
        <f t="shared" si="64"/>
        <v>0</v>
      </c>
      <c r="AD347" s="11">
        <f t="shared" si="65"/>
        <v>0</v>
      </c>
      <c r="AE347" s="11">
        <f t="shared" si="66"/>
        <v>0</v>
      </c>
      <c r="AF347" s="11">
        <f t="shared" si="67"/>
        <v>0</v>
      </c>
      <c r="AG347" s="11">
        <f t="shared" si="68"/>
        <v>0</v>
      </c>
      <c r="AH347" s="11">
        <f t="shared" si="69"/>
        <v>0</v>
      </c>
      <c r="AI347" s="11">
        <f t="shared" si="70"/>
        <v>0</v>
      </c>
      <c r="AJ347" s="11">
        <f t="shared" si="71"/>
        <v>0</v>
      </c>
      <c r="AK347" s="223"/>
      <c r="AL347" s="223"/>
      <c r="AM347" s="35"/>
    </row>
    <row r="348" spans="1:39">
      <c r="A348" s="20">
        <v>344</v>
      </c>
      <c r="B348" s="20" t="str">
        <f t="shared" si="61"/>
        <v/>
      </c>
      <c r="C348" s="208"/>
      <c r="D348" s="67"/>
      <c r="E348" s="67"/>
      <c r="F348" s="67"/>
      <c r="G348" s="425" t="str">
        <f>IF(H348='Категорія витрат'!$B$2,'Категорія витрат'!$A$2,IF(H348='Категорія витрат'!$B$3,'Категорія витрат'!$A$3,IF(H348='Категорія витрат'!$B$4,'Категорія витрат'!$A$4,IF(H348='Категорія витрат'!$B$5,'Категорія витрат'!$A$5,IF(H348='Категорія витрат'!$B$6,'Категорія витрат'!$A$6,IF(H348='Категорія витрат'!$B$7,'Категорія витрат'!$A$7,IF(H348='Категорія витрат'!$B$8,'Категорія витрат'!$A$8,IF(H348='Категорія витрат'!$B$9,'Категорія витрат'!$A$9,IF(H348='Категорія витрат'!$B$10,'Категорія витрат'!$A$10,IF(H348='Категорія витрат'!$B$11,'Категорія витрат'!$A$11,IF(H348='Категорія витрат'!$B$12,'Категорія витрат'!$A$12,IF(H348='Категорія витрат'!$B$13,'Категорія витрат'!$A$13,IF(H348='Категорія витрат'!$B$14,'Категорія витрат'!$A$14,IF(H348='Категорія витрат'!$B$15,'Категорія витрат'!$A$15,IF(H348='Категорія витрат'!$B$16,'Категорія витрат'!$A$16,IF(H348='Категорія витрат'!$B$17,'Категорія витрат'!$A$17,IF(H348='Категорія витрат'!$B$18,'Категорія витрат'!$A$18,IF(H348='Категорія витрат'!$B$19,'Категорія витрат'!$A$19,IF(H348='Категорія витрат'!$B$20,'Категорія витрат'!$A$20,IF(H348='Категорія витрат'!$B$21,'Категорія витрат'!$A$21,IF(H348='Категорія витрат'!$B$22,'Категорія витрат'!$A$22,IF(H348='Категорія витрат'!$B$23,'Категорія витрат'!$A$23,IF(H348='Категорія витрат'!$B$24,'Категорія витрат'!$A$24,IF(H348='Категорія витрат'!$B$25,'Категорія витрат'!$A$25,IF(H348='Категорія витрат'!$B$26,'Категорія витрат'!$A$26,IF(H348='Категорія витрат'!$B$27,'Категорія витрат'!$A$27,IF(H348='Категорія витрат'!$B$28,'Категорія витрат'!$A$28,IF(H348='Категорія витрат'!$B$29,'Категорія витрат'!$A$29,IF(H348='Категорія витрат'!$B$30,'Категорія витрат'!$A$30,IF(H348='Категорія витрат'!$B$31,'Категорія витрат'!$A$31,""))))))))))))))))))))))))))))))</f>
        <v/>
      </c>
      <c r="H348" s="854"/>
      <c r="I348" s="68"/>
      <c r="J348" s="72"/>
      <c r="K348" s="41">
        <f t="shared" si="60"/>
        <v>0</v>
      </c>
      <c r="L348" s="72"/>
      <c r="M348" s="74"/>
      <c r="N348" s="71">
        <f t="shared" si="62"/>
        <v>0</v>
      </c>
      <c r="O348" s="836">
        <f>IF(I348='Категорія витрат'!$G$2,ROUND(N348*0.22,2),IF(I348='Категорія витрат'!$G$4,ROUND(N348*0.22,2),IF(I348='Категорія витрат'!$G$5,ROUND(N348*0.22,2),IF(I348='Категорія витрат'!$G$3,ROUND(N348*0.0841,2),0))))</f>
        <v>0</v>
      </c>
      <c r="P348" s="828">
        <f t="shared" si="63"/>
        <v>0</v>
      </c>
      <c r="Q348" s="76"/>
      <c r="R348" s="76"/>
      <c r="S348" s="76"/>
      <c r="T348" s="76"/>
      <c r="U348" s="76"/>
      <c r="V348" s="76"/>
      <c r="W348" s="76"/>
      <c r="X348" s="76"/>
      <c r="Y348" s="76"/>
      <c r="Z348" s="76"/>
      <c r="AA348" s="76"/>
      <c r="AB348" s="76"/>
      <c r="AC348" s="11">
        <f t="shared" si="64"/>
        <v>0</v>
      </c>
      <c r="AD348" s="11">
        <f t="shared" si="65"/>
        <v>0</v>
      </c>
      <c r="AE348" s="11">
        <f t="shared" si="66"/>
        <v>0</v>
      </c>
      <c r="AF348" s="11">
        <f t="shared" si="67"/>
        <v>0</v>
      </c>
      <c r="AG348" s="11">
        <f t="shared" si="68"/>
        <v>0</v>
      </c>
      <c r="AH348" s="11">
        <f t="shared" si="69"/>
        <v>0</v>
      </c>
      <c r="AI348" s="11">
        <f t="shared" si="70"/>
        <v>0</v>
      </c>
      <c r="AJ348" s="11">
        <f t="shared" si="71"/>
        <v>0</v>
      </c>
      <c r="AK348" s="223"/>
      <c r="AL348" s="223"/>
      <c r="AM348" s="35"/>
    </row>
    <row r="349" spans="1:39">
      <c r="A349" s="20">
        <v>345</v>
      </c>
      <c r="B349" s="20" t="str">
        <f t="shared" si="61"/>
        <v/>
      </c>
      <c r="C349" s="208"/>
      <c r="D349" s="67"/>
      <c r="E349" s="67"/>
      <c r="F349" s="67"/>
      <c r="G349" s="425" t="str">
        <f>IF(H349='Категорія витрат'!$B$2,'Категорія витрат'!$A$2,IF(H349='Категорія витрат'!$B$3,'Категорія витрат'!$A$3,IF(H349='Категорія витрат'!$B$4,'Категорія витрат'!$A$4,IF(H349='Категорія витрат'!$B$5,'Категорія витрат'!$A$5,IF(H349='Категорія витрат'!$B$6,'Категорія витрат'!$A$6,IF(H349='Категорія витрат'!$B$7,'Категорія витрат'!$A$7,IF(H349='Категорія витрат'!$B$8,'Категорія витрат'!$A$8,IF(H349='Категорія витрат'!$B$9,'Категорія витрат'!$A$9,IF(H349='Категорія витрат'!$B$10,'Категорія витрат'!$A$10,IF(H349='Категорія витрат'!$B$11,'Категорія витрат'!$A$11,IF(H349='Категорія витрат'!$B$12,'Категорія витрат'!$A$12,IF(H349='Категорія витрат'!$B$13,'Категорія витрат'!$A$13,IF(H349='Категорія витрат'!$B$14,'Категорія витрат'!$A$14,IF(H349='Категорія витрат'!$B$15,'Категорія витрат'!$A$15,IF(H349='Категорія витрат'!$B$16,'Категорія витрат'!$A$16,IF(H349='Категорія витрат'!$B$17,'Категорія витрат'!$A$17,IF(H349='Категорія витрат'!$B$18,'Категорія витрат'!$A$18,IF(H349='Категорія витрат'!$B$19,'Категорія витрат'!$A$19,IF(H349='Категорія витрат'!$B$20,'Категорія витрат'!$A$20,IF(H349='Категорія витрат'!$B$21,'Категорія витрат'!$A$21,IF(H349='Категорія витрат'!$B$22,'Категорія витрат'!$A$22,IF(H349='Категорія витрат'!$B$23,'Категорія витрат'!$A$23,IF(H349='Категорія витрат'!$B$24,'Категорія витрат'!$A$24,IF(H349='Категорія витрат'!$B$25,'Категорія витрат'!$A$25,IF(H349='Категорія витрат'!$B$26,'Категорія витрат'!$A$26,IF(H349='Категорія витрат'!$B$27,'Категорія витрат'!$A$27,IF(H349='Категорія витрат'!$B$28,'Категорія витрат'!$A$28,IF(H349='Категорія витрат'!$B$29,'Категорія витрат'!$A$29,IF(H349='Категорія витрат'!$B$30,'Категорія витрат'!$A$30,IF(H349='Категорія витрат'!$B$31,'Категорія витрат'!$A$31,""))))))))))))))))))))))))))))))</f>
        <v/>
      </c>
      <c r="H349" s="854"/>
      <c r="I349" s="68"/>
      <c r="J349" s="72"/>
      <c r="K349" s="41">
        <f t="shared" si="60"/>
        <v>0</v>
      </c>
      <c r="L349" s="72"/>
      <c r="M349" s="74"/>
      <c r="N349" s="71">
        <f t="shared" si="62"/>
        <v>0</v>
      </c>
      <c r="O349" s="836">
        <f>IF(I349='Категорія витрат'!$G$2,ROUND(N349*0.22,2),IF(I349='Категорія витрат'!$G$4,ROUND(N349*0.22,2),IF(I349='Категорія витрат'!$G$5,ROUND(N349*0.22,2),IF(I349='Категорія витрат'!$G$3,ROUND(N349*0.0841,2),0))))</f>
        <v>0</v>
      </c>
      <c r="P349" s="828">
        <f t="shared" si="63"/>
        <v>0</v>
      </c>
      <c r="Q349" s="76"/>
      <c r="R349" s="76"/>
      <c r="S349" s="76"/>
      <c r="T349" s="76"/>
      <c r="U349" s="76"/>
      <c r="V349" s="76"/>
      <c r="W349" s="76"/>
      <c r="X349" s="76"/>
      <c r="Y349" s="76"/>
      <c r="Z349" s="76"/>
      <c r="AA349" s="76"/>
      <c r="AB349" s="76"/>
      <c r="AC349" s="11">
        <f t="shared" si="64"/>
        <v>0</v>
      </c>
      <c r="AD349" s="11">
        <f t="shared" si="65"/>
        <v>0</v>
      </c>
      <c r="AE349" s="11">
        <f t="shared" si="66"/>
        <v>0</v>
      </c>
      <c r="AF349" s="11">
        <f t="shared" si="67"/>
        <v>0</v>
      </c>
      <c r="AG349" s="11">
        <f t="shared" si="68"/>
        <v>0</v>
      </c>
      <c r="AH349" s="11">
        <f t="shared" si="69"/>
        <v>0</v>
      </c>
      <c r="AI349" s="11">
        <f t="shared" si="70"/>
        <v>0</v>
      </c>
      <c r="AJ349" s="11">
        <f t="shared" si="71"/>
        <v>0</v>
      </c>
      <c r="AK349" s="223"/>
      <c r="AL349" s="223"/>
      <c r="AM349" s="35"/>
    </row>
    <row r="350" spans="1:39">
      <c r="A350" s="20">
        <v>346</v>
      </c>
      <c r="B350" s="20" t="str">
        <f t="shared" si="61"/>
        <v/>
      </c>
      <c r="C350" s="208"/>
      <c r="D350" s="67"/>
      <c r="E350" s="67"/>
      <c r="F350" s="67"/>
      <c r="G350" s="425" t="str">
        <f>IF(H350='Категорія витрат'!$B$2,'Категорія витрат'!$A$2,IF(H350='Категорія витрат'!$B$3,'Категорія витрат'!$A$3,IF(H350='Категорія витрат'!$B$4,'Категорія витрат'!$A$4,IF(H350='Категорія витрат'!$B$5,'Категорія витрат'!$A$5,IF(H350='Категорія витрат'!$B$6,'Категорія витрат'!$A$6,IF(H350='Категорія витрат'!$B$7,'Категорія витрат'!$A$7,IF(H350='Категорія витрат'!$B$8,'Категорія витрат'!$A$8,IF(H350='Категорія витрат'!$B$9,'Категорія витрат'!$A$9,IF(H350='Категорія витрат'!$B$10,'Категорія витрат'!$A$10,IF(H350='Категорія витрат'!$B$11,'Категорія витрат'!$A$11,IF(H350='Категорія витрат'!$B$12,'Категорія витрат'!$A$12,IF(H350='Категорія витрат'!$B$13,'Категорія витрат'!$A$13,IF(H350='Категорія витрат'!$B$14,'Категорія витрат'!$A$14,IF(H350='Категорія витрат'!$B$15,'Категорія витрат'!$A$15,IF(H350='Категорія витрат'!$B$16,'Категорія витрат'!$A$16,IF(H350='Категорія витрат'!$B$17,'Категорія витрат'!$A$17,IF(H350='Категорія витрат'!$B$18,'Категорія витрат'!$A$18,IF(H350='Категорія витрат'!$B$19,'Категорія витрат'!$A$19,IF(H350='Категорія витрат'!$B$20,'Категорія витрат'!$A$20,IF(H350='Категорія витрат'!$B$21,'Категорія витрат'!$A$21,IF(H350='Категорія витрат'!$B$22,'Категорія витрат'!$A$22,IF(H350='Категорія витрат'!$B$23,'Категорія витрат'!$A$23,IF(H350='Категорія витрат'!$B$24,'Категорія витрат'!$A$24,IF(H350='Категорія витрат'!$B$25,'Категорія витрат'!$A$25,IF(H350='Категорія витрат'!$B$26,'Категорія витрат'!$A$26,IF(H350='Категорія витрат'!$B$27,'Категорія витрат'!$A$27,IF(H350='Категорія витрат'!$B$28,'Категорія витрат'!$A$28,IF(H350='Категорія витрат'!$B$29,'Категорія витрат'!$A$29,IF(H350='Категорія витрат'!$B$30,'Категорія витрат'!$A$30,IF(H350='Категорія витрат'!$B$31,'Категорія витрат'!$A$31,""))))))))))))))))))))))))))))))</f>
        <v/>
      </c>
      <c r="H350" s="854"/>
      <c r="I350" s="68"/>
      <c r="J350" s="72"/>
      <c r="K350" s="41">
        <f t="shared" si="60"/>
        <v>0</v>
      </c>
      <c r="L350" s="72"/>
      <c r="M350" s="74"/>
      <c r="N350" s="71">
        <f t="shared" si="62"/>
        <v>0</v>
      </c>
      <c r="O350" s="836">
        <f>IF(I350='Категорія витрат'!$G$2,ROUND(N350*0.22,2),IF(I350='Категорія витрат'!$G$4,ROUND(N350*0.22,2),IF(I350='Категорія витрат'!$G$5,ROUND(N350*0.22,2),IF(I350='Категорія витрат'!$G$3,ROUND(N350*0.0841,2),0))))</f>
        <v>0</v>
      </c>
      <c r="P350" s="828">
        <f t="shared" si="63"/>
        <v>0</v>
      </c>
      <c r="Q350" s="76"/>
      <c r="R350" s="76"/>
      <c r="S350" s="76"/>
      <c r="T350" s="76"/>
      <c r="U350" s="76"/>
      <c r="V350" s="76"/>
      <c r="W350" s="76"/>
      <c r="X350" s="76"/>
      <c r="Y350" s="76"/>
      <c r="Z350" s="76"/>
      <c r="AA350" s="76"/>
      <c r="AB350" s="76"/>
      <c r="AC350" s="11">
        <f t="shared" si="64"/>
        <v>0</v>
      </c>
      <c r="AD350" s="11">
        <f t="shared" si="65"/>
        <v>0</v>
      </c>
      <c r="AE350" s="11">
        <f t="shared" si="66"/>
        <v>0</v>
      </c>
      <c r="AF350" s="11">
        <f t="shared" si="67"/>
        <v>0</v>
      </c>
      <c r="AG350" s="11">
        <f t="shared" si="68"/>
        <v>0</v>
      </c>
      <c r="AH350" s="11">
        <f t="shared" si="69"/>
        <v>0</v>
      </c>
      <c r="AI350" s="11">
        <f t="shared" si="70"/>
        <v>0</v>
      </c>
      <c r="AJ350" s="11">
        <f t="shared" si="71"/>
        <v>0</v>
      </c>
      <c r="AK350" s="223"/>
      <c r="AL350" s="223"/>
      <c r="AM350" s="35"/>
    </row>
    <row r="351" spans="1:39">
      <c r="A351" s="20">
        <v>347</v>
      </c>
      <c r="B351" s="20" t="str">
        <f t="shared" si="61"/>
        <v/>
      </c>
      <c r="C351" s="208"/>
      <c r="D351" s="67"/>
      <c r="E351" s="67"/>
      <c r="F351" s="67"/>
      <c r="G351" s="425" t="str">
        <f>IF(H351='Категорія витрат'!$B$2,'Категорія витрат'!$A$2,IF(H351='Категорія витрат'!$B$3,'Категорія витрат'!$A$3,IF(H351='Категорія витрат'!$B$4,'Категорія витрат'!$A$4,IF(H351='Категорія витрат'!$B$5,'Категорія витрат'!$A$5,IF(H351='Категорія витрат'!$B$6,'Категорія витрат'!$A$6,IF(H351='Категорія витрат'!$B$7,'Категорія витрат'!$A$7,IF(H351='Категорія витрат'!$B$8,'Категорія витрат'!$A$8,IF(H351='Категорія витрат'!$B$9,'Категорія витрат'!$A$9,IF(H351='Категорія витрат'!$B$10,'Категорія витрат'!$A$10,IF(H351='Категорія витрат'!$B$11,'Категорія витрат'!$A$11,IF(H351='Категорія витрат'!$B$12,'Категорія витрат'!$A$12,IF(H351='Категорія витрат'!$B$13,'Категорія витрат'!$A$13,IF(H351='Категорія витрат'!$B$14,'Категорія витрат'!$A$14,IF(H351='Категорія витрат'!$B$15,'Категорія витрат'!$A$15,IF(H351='Категорія витрат'!$B$16,'Категорія витрат'!$A$16,IF(H351='Категорія витрат'!$B$17,'Категорія витрат'!$A$17,IF(H351='Категорія витрат'!$B$18,'Категорія витрат'!$A$18,IF(H351='Категорія витрат'!$B$19,'Категорія витрат'!$A$19,IF(H351='Категорія витрат'!$B$20,'Категорія витрат'!$A$20,IF(H351='Категорія витрат'!$B$21,'Категорія витрат'!$A$21,IF(H351='Категорія витрат'!$B$22,'Категорія витрат'!$A$22,IF(H351='Категорія витрат'!$B$23,'Категорія витрат'!$A$23,IF(H351='Категорія витрат'!$B$24,'Категорія витрат'!$A$24,IF(H351='Категорія витрат'!$B$25,'Категорія витрат'!$A$25,IF(H351='Категорія витрат'!$B$26,'Категорія витрат'!$A$26,IF(H351='Категорія витрат'!$B$27,'Категорія витрат'!$A$27,IF(H351='Категорія витрат'!$B$28,'Категорія витрат'!$A$28,IF(H351='Категорія витрат'!$B$29,'Категорія витрат'!$A$29,IF(H351='Категорія витрат'!$B$30,'Категорія витрат'!$A$30,IF(H351='Категорія витрат'!$B$31,'Категорія витрат'!$A$31,""))))))))))))))))))))))))))))))</f>
        <v/>
      </c>
      <c r="H351" s="854"/>
      <c r="I351" s="68"/>
      <c r="J351" s="72"/>
      <c r="K351" s="41">
        <f t="shared" si="60"/>
        <v>0</v>
      </c>
      <c r="L351" s="72"/>
      <c r="M351" s="74"/>
      <c r="N351" s="71">
        <f t="shared" si="62"/>
        <v>0</v>
      </c>
      <c r="O351" s="836">
        <f>IF(I351='Категорія витрат'!$G$2,ROUND(N351*0.22,2),IF(I351='Категорія витрат'!$G$4,ROUND(N351*0.22,2),IF(I351='Категорія витрат'!$G$5,ROUND(N351*0.22,2),IF(I351='Категорія витрат'!$G$3,ROUND(N351*0.0841,2),0))))</f>
        <v>0</v>
      </c>
      <c r="P351" s="828">
        <f t="shared" si="63"/>
        <v>0</v>
      </c>
      <c r="Q351" s="76"/>
      <c r="R351" s="76"/>
      <c r="S351" s="76"/>
      <c r="T351" s="76"/>
      <c r="U351" s="76"/>
      <c r="V351" s="76"/>
      <c r="W351" s="76"/>
      <c r="X351" s="76"/>
      <c r="Y351" s="76"/>
      <c r="Z351" s="76"/>
      <c r="AA351" s="76"/>
      <c r="AB351" s="76"/>
      <c r="AC351" s="11">
        <f t="shared" si="64"/>
        <v>0</v>
      </c>
      <c r="AD351" s="11">
        <f t="shared" si="65"/>
        <v>0</v>
      </c>
      <c r="AE351" s="11">
        <f t="shared" si="66"/>
        <v>0</v>
      </c>
      <c r="AF351" s="11">
        <f t="shared" si="67"/>
        <v>0</v>
      </c>
      <c r="AG351" s="11">
        <f t="shared" si="68"/>
        <v>0</v>
      </c>
      <c r="AH351" s="11">
        <f t="shared" si="69"/>
        <v>0</v>
      </c>
      <c r="AI351" s="11">
        <f t="shared" si="70"/>
        <v>0</v>
      </c>
      <c r="AJ351" s="11">
        <f t="shared" si="71"/>
        <v>0</v>
      </c>
      <c r="AK351" s="223"/>
      <c r="AL351" s="223"/>
      <c r="AM351" s="35"/>
    </row>
    <row r="352" spans="1:39">
      <c r="A352" s="20">
        <v>348</v>
      </c>
      <c r="B352" s="20" t="str">
        <f t="shared" si="61"/>
        <v/>
      </c>
      <c r="C352" s="208"/>
      <c r="D352" s="67"/>
      <c r="E352" s="67"/>
      <c r="F352" s="67"/>
      <c r="G352" s="425" t="str">
        <f>IF(H352='Категорія витрат'!$B$2,'Категорія витрат'!$A$2,IF(H352='Категорія витрат'!$B$3,'Категорія витрат'!$A$3,IF(H352='Категорія витрат'!$B$4,'Категорія витрат'!$A$4,IF(H352='Категорія витрат'!$B$5,'Категорія витрат'!$A$5,IF(H352='Категорія витрат'!$B$6,'Категорія витрат'!$A$6,IF(H352='Категорія витрат'!$B$7,'Категорія витрат'!$A$7,IF(H352='Категорія витрат'!$B$8,'Категорія витрат'!$A$8,IF(H352='Категорія витрат'!$B$9,'Категорія витрат'!$A$9,IF(H352='Категорія витрат'!$B$10,'Категорія витрат'!$A$10,IF(H352='Категорія витрат'!$B$11,'Категорія витрат'!$A$11,IF(H352='Категорія витрат'!$B$12,'Категорія витрат'!$A$12,IF(H352='Категорія витрат'!$B$13,'Категорія витрат'!$A$13,IF(H352='Категорія витрат'!$B$14,'Категорія витрат'!$A$14,IF(H352='Категорія витрат'!$B$15,'Категорія витрат'!$A$15,IF(H352='Категорія витрат'!$B$16,'Категорія витрат'!$A$16,IF(H352='Категорія витрат'!$B$17,'Категорія витрат'!$A$17,IF(H352='Категорія витрат'!$B$18,'Категорія витрат'!$A$18,IF(H352='Категорія витрат'!$B$19,'Категорія витрат'!$A$19,IF(H352='Категорія витрат'!$B$20,'Категорія витрат'!$A$20,IF(H352='Категорія витрат'!$B$21,'Категорія витрат'!$A$21,IF(H352='Категорія витрат'!$B$22,'Категорія витрат'!$A$22,IF(H352='Категорія витрат'!$B$23,'Категорія витрат'!$A$23,IF(H352='Категорія витрат'!$B$24,'Категорія витрат'!$A$24,IF(H352='Категорія витрат'!$B$25,'Категорія витрат'!$A$25,IF(H352='Категорія витрат'!$B$26,'Категорія витрат'!$A$26,IF(H352='Категорія витрат'!$B$27,'Категорія витрат'!$A$27,IF(H352='Категорія витрат'!$B$28,'Категорія витрат'!$A$28,IF(H352='Категорія витрат'!$B$29,'Категорія витрат'!$A$29,IF(H352='Категорія витрат'!$B$30,'Категорія витрат'!$A$30,IF(H352='Категорія витрат'!$B$31,'Категорія витрат'!$A$31,""))))))))))))))))))))))))))))))</f>
        <v/>
      </c>
      <c r="H352" s="854"/>
      <c r="I352" s="68"/>
      <c r="J352" s="72"/>
      <c r="K352" s="41">
        <f t="shared" si="60"/>
        <v>0</v>
      </c>
      <c r="L352" s="72"/>
      <c r="M352" s="74"/>
      <c r="N352" s="71">
        <f t="shared" si="62"/>
        <v>0</v>
      </c>
      <c r="O352" s="836">
        <f>IF(I352='Категорія витрат'!$G$2,ROUND(N352*0.22,2),IF(I352='Категорія витрат'!$G$4,ROUND(N352*0.22,2),IF(I352='Категорія витрат'!$G$5,ROUND(N352*0.22,2),IF(I352='Категорія витрат'!$G$3,ROUND(N352*0.0841,2),0))))</f>
        <v>0</v>
      </c>
      <c r="P352" s="828">
        <f t="shared" si="63"/>
        <v>0</v>
      </c>
      <c r="Q352" s="76"/>
      <c r="R352" s="76"/>
      <c r="S352" s="76"/>
      <c r="T352" s="76"/>
      <c r="U352" s="76"/>
      <c r="V352" s="76"/>
      <c r="W352" s="76"/>
      <c r="X352" s="76"/>
      <c r="Y352" s="76"/>
      <c r="Z352" s="76"/>
      <c r="AA352" s="76"/>
      <c r="AB352" s="76"/>
      <c r="AC352" s="11">
        <f t="shared" si="64"/>
        <v>0</v>
      </c>
      <c r="AD352" s="11">
        <f t="shared" si="65"/>
        <v>0</v>
      </c>
      <c r="AE352" s="11">
        <f t="shared" si="66"/>
        <v>0</v>
      </c>
      <c r="AF352" s="11">
        <f t="shared" si="67"/>
        <v>0</v>
      </c>
      <c r="AG352" s="11">
        <f t="shared" si="68"/>
        <v>0</v>
      </c>
      <c r="AH352" s="11">
        <f t="shared" si="69"/>
        <v>0</v>
      </c>
      <c r="AI352" s="11">
        <f t="shared" si="70"/>
        <v>0</v>
      </c>
      <c r="AJ352" s="11">
        <f t="shared" si="71"/>
        <v>0</v>
      </c>
      <c r="AK352" s="223"/>
      <c r="AL352" s="223"/>
      <c r="AM352" s="35"/>
    </row>
    <row r="353" spans="1:39">
      <c r="A353" s="20">
        <v>349</v>
      </c>
      <c r="B353" s="20" t="str">
        <f t="shared" si="61"/>
        <v/>
      </c>
      <c r="C353" s="208"/>
      <c r="D353" s="67"/>
      <c r="E353" s="67"/>
      <c r="F353" s="67"/>
      <c r="G353" s="425" t="str">
        <f>IF(H353='Категорія витрат'!$B$2,'Категорія витрат'!$A$2,IF(H353='Категорія витрат'!$B$3,'Категорія витрат'!$A$3,IF(H353='Категорія витрат'!$B$4,'Категорія витрат'!$A$4,IF(H353='Категорія витрат'!$B$5,'Категорія витрат'!$A$5,IF(H353='Категорія витрат'!$B$6,'Категорія витрат'!$A$6,IF(H353='Категорія витрат'!$B$7,'Категорія витрат'!$A$7,IF(H353='Категорія витрат'!$B$8,'Категорія витрат'!$A$8,IF(H353='Категорія витрат'!$B$9,'Категорія витрат'!$A$9,IF(H353='Категорія витрат'!$B$10,'Категорія витрат'!$A$10,IF(H353='Категорія витрат'!$B$11,'Категорія витрат'!$A$11,IF(H353='Категорія витрат'!$B$12,'Категорія витрат'!$A$12,IF(H353='Категорія витрат'!$B$13,'Категорія витрат'!$A$13,IF(H353='Категорія витрат'!$B$14,'Категорія витрат'!$A$14,IF(H353='Категорія витрат'!$B$15,'Категорія витрат'!$A$15,IF(H353='Категорія витрат'!$B$16,'Категорія витрат'!$A$16,IF(H353='Категорія витрат'!$B$17,'Категорія витрат'!$A$17,IF(H353='Категорія витрат'!$B$18,'Категорія витрат'!$A$18,IF(H353='Категорія витрат'!$B$19,'Категорія витрат'!$A$19,IF(H353='Категорія витрат'!$B$20,'Категорія витрат'!$A$20,IF(H353='Категорія витрат'!$B$21,'Категорія витрат'!$A$21,IF(H353='Категорія витрат'!$B$22,'Категорія витрат'!$A$22,IF(H353='Категорія витрат'!$B$23,'Категорія витрат'!$A$23,IF(H353='Категорія витрат'!$B$24,'Категорія витрат'!$A$24,IF(H353='Категорія витрат'!$B$25,'Категорія витрат'!$A$25,IF(H353='Категорія витрат'!$B$26,'Категорія витрат'!$A$26,IF(H353='Категорія витрат'!$B$27,'Категорія витрат'!$A$27,IF(H353='Категорія витрат'!$B$28,'Категорія витрат'!$A$28,IF(H353='Категорія витрат'!$B$29,'Категорія витрат'!$A$29,IF(H353='Категорія витрат'!$B$30,'Категорія витрат'!$A$30,IF(H353='Категорія витрат'!$B$31,'Категорія витрат'!$A$31,""))))))))))))))))))))))))))))))</f>
        <v/>
      </c>
      <c r="H353" s="854"/>
      <c r="I353" s="68"/>
      <c r="J353" s="72"/>
      <c r="K353" s="41">
        <f t="shared" si="60"/>
        <v>0</v>
      </c>
      <c r="L353" s="72"/>
      <c r="M353" s="74"/>
      <c r="N353" s="71">
        <f t="shared" si="62"/>
        <v>0</v>
      </c>
      <c r="O353" s="836">
        <f>IF(I353='Категорія витрат'!$G$2,ROUND(N353*0.22,2),IF(I353='Категорія витрат'!$G$4,ROUND(N353*0.22,2),IF(I353='Категорія витрат'!$G$5,ROUND(N353*0.22,2),IF(I353='Категорія витрат'!$G$3,ROUND(N353*0.0841,2),0))))</f>
        <v>0</v>
      </c>
      <c r="P353" s="828">
        <f t="shared" si="63"/>
        <v>0</v>
      </c>
      <c r="Q353" s="76"/>
      <c r="R353" s="76"/>
      <c r="S353" s="76"/>
      <c r="T353" s="76"/>
      <c r="U353" s="76"/>
      <c r="V353" s="76"/>
      <c r="W353" s="76"/>
      <c r="X353" s="76"/>
      <c r="Y353" s="76"/>
      <c r="Z353" s="76"/>
      <c r="AA353" s="76"/>
      <c r="AB353" s="76"/>
      <c r="AC353" s="11">
        <f t="shared" si="64"/>
        <v>0</v>
      </c>
      <c r="AD353" s="11">
        <f t="shared" si="65"/>
        <v>0</v>
      </c>
      <c r="AE353" s="11">
        <f t="shared" si="66"/>
        <v>0</v>
      </c>
      <c r="AF353" s="11">
        <f t="shared" si="67"/>
        <v>0</v>
      </c>
      <c r="AG353" s="11">
        <f t="shared" si="68"/>
        <v>0</v>
      </c>
      <c r="AH353" s="11">
        <f t="shared" si="69"/>
        <v>0</v>
      </c>
      <c r="AI353" s="11">
        <f t="shared" si="70"/>
        <v>0</v>
      </c>
      <c r="AJ353" s="11">
        <f t="shared" si="71"/>
        <v>0</v>
      </c>
      <c r="AK353" s="223"/>
      <c r="AL353" s="223"/>
      <c r="AM353" s="35"/>
    </row>
    <row r="354" spans="1:39">
      <c r="A354" s="20">
        <v>350</v>
      </c>
      <c r="B354" s="20" t="str">
        <f t="shared" si="61"/>
        <v/>
      </c>
      <c r="C354" s="208"/>
      <c r="D354" s="67"/>
      <c r="E354" s="67"/>
      <c r="F354" s="67"/>
      <c r="G354" s="425" t="str">
        <f>IF(H354='Категорія витрат'!$B$2,'Категорія витрат'!$A$2,IF(H354='Категорія витрат'!$B$3,'Категорія витрат'!$A$3,IF(H354='Категорія витрат'!$B$4,'Категорія витрат'!$A$4,IF(H354='Категорія витрат'!$B$5,'Категорія витрат'!$A$5,IF(H354='Категорія витрат'!$B$6,'Категорія витрат'!$A$6,IF(H354='Категорія витрат'!$B$7,'Категорія витрат'!$A$7,IF(H354='Категорія витрат'!$B$8,'Категорія витрат'!$A$8,IF(H354='Категорія витрат'!$B$9,'Категорія витрат'!$A$9,IF(H354='Категорія витрат'!$B$10,'Категорія витрат'!$A$10,IF(H354='Категорія витрат'!$B$11,'Категорія витрат'!$A$11,IF(H354='Категорія витрат'!$B$12,'Категорія витрат'!$A$12,IF(H354='Категорія витрат'!$B$13,'Категорія витрат'!$A$13,IF(H354='Категорія витрат'!$B$14,'Категорія витрат'!$A$14,IF(H354='Категорія витрат'!$B$15,'Категорія витрат'!$A$15,IF(H354='Категорія витрат'!$B$16,'Категорія витрат'!$A$16,IF(H354='Категорія витрат'!$B$17,'Категорія витрат'!$A$17,IF(H354='Категорія витрат'!$B$18,'Категорія витрат'!$A$18,IF(H354='Категорія витрат'!$B$19,'Категорія витрат'!$A$19,IF(H354='Категорія витрат'!$B$20,'Категорія витрат'!$A$20,IF(H354='Категорія витрат'!$B$21,'Категорія витрат'!$A$21,IF(H354='Категорія витрат'!$B$22,'Категорія витрат'!$A$22,IF(H354='Категорія витрат'!$B$23,'Категорія витрат'!$A$23,IF(H354='Категорія витрат'!$B$24,'Категорія витрат'!$A$24,IF(H354='Категорія витрат'!$B$25,'Категорія витрат'!$A$25,IF(H354='Категорія витрат'!$B$26,'Категорія витрат'!$A$26,IF(H354='Категорія витрат'!$B$27,'Категорія витрат'!$A$27,IF(H354='Категорія витрат'!$B$28,'Категорія витрат'!$A$28,IF(H354='Категорія витрат'!$B$29,'Категорія витрат'!$A$29,IF(H354='Категорія витрат'!$B$30,'Категорія витрат'!$A$30,IF(H354='Категорія витрат'!$B$31,'Категорія витрат'!$A$31,""))))))))))))))))))))))))))))))</f>
        <v/>
      </c>
      <c r="H354" s="854"/>
      <c r="I354" s="68"/>
      <c r="J354" s="72"/>
      <c r="K354" s="41">
        <f t="shared" si="60"/>
        <v>0</v>
      </c>
      <c r="L354" s="72"/>
      <c r="M354" s="74"/>
      <c r="N354" s="71">
        <f t="shared" si="62"/>
        <v>0</v>
      </c>
      <c r="O354" s="836">
        <f>IF(I354='Категорія витрат'!$G$2,ROUND(N354*0.22,2),IF(I354='Категорія витрат'!$G$4,ROUND(N354*0.22,2),IF(I354='Категорія витрат'!$G$5,ROUND(N354*0.22,2),IF(I354='Категорія витрат'!$G$3,ROUND(N354*0.0841,2),0))))</f>
        <v>0</v>
      </c>
      <c r="P354" s="828">
        <f t="shared" si="63"/>
        <v>0</v>
      </c>
      <c r="Q354" s="76"/>
      <c r="R354" s="76"/>
      <c r="S354" s="76"/>
      <c r="T354" s="76"/>
      <c r="U354" s="76"/>
      <c r="V354" s="76"/>
      <c r="W354" s="76"/>
      <c r="X354" s="76"/>
      <c r="Y354" s="76"/>
      <c r="Z354" s="76"/>
      <c r="AA354" s="76"/>
      <c r="AB354" s="76"/>
      <c r="AC354" s="11">
        <f t="shared" si="64"/>
        <v>0</v>
      </c>
      <c r="AD354" s="11">
        <f t="shared" si="65"/>
        <v>0</v>
      </c>
      <c r="AE354" s="11">
        <f t="shared" si="66"/>
        <v>0</v>
      </c>
      <c r="AF354" s="11">
        <f t="shared" si="67"/>
        <v>0</v>
      </c>
      <c r="AG354" s="11">
        <f t="shared" si="68"/>
        <v>0</v>
      </c>
      <c r="AH354" s="11">
        <f t="shared" si="69"/>
        <v>0</v>
      </c>
      <c r="AI354" s="11">
        <f t="shared" si="70"/>
        <v>0</v>
      </c>
      <c r="AJ354" s="11">
        <f t="shared" si="71"/>
        <v>0</v>
      </c>
      <c r="AK354" s="223"/>
      <c r="AL354" s="223"/>
      <c r="AM354" s="35"/>
    </row>
    <row r="355" spans="1:39">
      <c r="A355" s="20">
        <v>351</v>
      </c>
      <c r="B355" s="20" t="str">
        <f t="shared" si="61"/>
        <v/>
      </c>
      <c r="C355" s="208"/>
      <c r="D355" s="67"/>
      <c r="E355" s="67"/>
      <c r="F355" s="67"/>
      <c r="G355" s="425" t="str">
        <f>IF(H355='Категорія витрат'!$B$2,'Категорія витрат'!$A$2,IF(H355='Категорія витрат'!$B$3,'Категорія витрат'!$A$3,IF(H355='Категорія витрат'!$B$4,'Категорія витрат'!$A$4,IF(H355='Категорія витрат'!$B$5,'Категорія витрат'!$A$5,IF(H355='Категорія витрат'!$B$6,'Категорія витрат'!$A$6,IF(H355='Категорія витрат'!$B$7,'Категорія витрат'!$A$7,IF(H355='Категорія витрат'!$B$8,'Категорія витрат'!$A$8,IF(H355='Категорія витрат'!$B$9,'Категорія витрат'!$A$9,IF(H355='Категорія витрат'!$B$10,'Категорія витрат'!$A$10,IF(H355='Категорія витрат'!$B$11,'Категорія витрат'!$A$11,IF(H355='Категорія витрат'!$B$12,'Категорія витрат'!$A$12,IF(H355='Категорія витрат'!$B$13,'Категорія витрат'!$A$13,IF(H355='Категорія витрат'!$B$14,'Категорія витрат'!$A$14,IF(H355='Категорія витрат'!$B$15,'Категорія витрат'!$A$15,IF(H355='Категорія витрат'!$B$16,'Категорія витрат'!$A$16,IF(H355='Категорія витрат'!$B$17,'Категорія витрат'!$A$17,IF(H355='Категорія витрат'!$B$18,'Категорія витрат'!$A$18,IF(H355='Категорія витрат'!$B$19,'Категорія витрат'!$A$19,IF(H355='Категорія витрат'!$B$20,'Категорія витрат'!$A$20,IF(H355='Категорія витрат'!$B$21,'Категорія витрат'!$A$21,IF(H355='Категорія витрат'!$B$22,'Категорія витрат'!$A$22,IF(H355='Категорія витрат'!$B$23,'Категорія витрат'!$A$23,IF(H355='Категорія витрат'!$B$24,'Категорія витрат'!$A$24,IF(H355='Категорія витрат'!$B$25,'Категорія витрат'!$A$25,IF(H355='Категорія витрат'!$B$26,'Категорія витрат'!$A$26,IF(H355='Категорія витрат'!$B$27,'Категорія витрат'!$A$27,IF(H355='Категорія витрат'!$B$28,'Категорія витрат'!$A$28,IF(H355='Категорія витрат'!$B$29,'Категорія витрат'!$A$29,IF(H355='Категорія витрат'!$B$30,'Категорія витрат'!$A$30,IF(H355='Категорія витрат'!$B$31,'Категорія витрат'!$A$31,""))))))))))))))))))))))))))))))</f>
        <v/>
      </c>
      <c r="H355" s="854"/>
      <c r="I355" s="68"/>
      <c r="J355" s="72"/>
      <c r="K355" s="41">
        <f t="shared" si="60"/>
        <v>0</v>
      </c>
      <c r="L355" s="72"/>
      <c r="M355" s="74"/>
      <c r="N355" s="71">
        <f t="shared" si="62"/>
        <v>0</v>
      </c>
      <c r="O355" s="836">
        <f>IF(I355='Категорія витрат'!$G$2,ROUND(N355*0.22,2),IF(I355='Категорія витрат'!$G$4,ROUND(N355*0.22,2),IF(I355='Категорія витрат'!$G$5,ROUND(N355*0.22,2),IF(I355='Категорія витрат'!$G$3,ROUND(N355*0.0841,2),0))))</f>
        <v>0</v>
      </c>
      <c r="P355" s="828">
        <f t="shared" si="63"/>
        <v>0</v>
      </c>
      <c r="Q355" s="76"/>
      <c r="R355" s="76"/>
      <c r="S355" s="76"/>
      <c r="T355" s="76"/>
      <c r="U355" s="76"/>
      <c r="V355" s="76"/>
      <c r="W355" s="76"/>
      <c r="X355" s="76"/>
      <c r="Y355" s="76"/>
      <c r="Z355" s="76"/>
      <c r="AA355" s="76"/>
      <c r="AB355" s="76"/>
      <c r="AC355" s="11">
        <f t="shared" si="64"/>
        <v>0</v>
      </c>
      <c r="AD355" s="11">
        <f t="shared" si="65"/>
        <v>0</v>
      </c>
      <c r="AE355" s="11">
        <f t="shared" si="66"/>
        <v>0</v>
      </c>
      <c r="AF355" s="11">
        <f t="shared" si="67"/>
        <v>0</v>
      </c>
      <c r="AG355" s="11">
        <f t="shared" si="68"/>
        <v>0</v>
      </c>
      <c r="AH355" s="11">
        <f t="shared" si="69"/>
        <v>0</v>
      </c>
      <c r="AI355" s="11">
        <f t="shared" si="70"/>
        <v>0</v>
      </c>
      <c r="AJ355" s="11">
        <f t="shared" si="71"/>
        <v>0</v>
      </c>
      <c r="AK355" s="223"/>
      <c r="AL355" s="223"/>
      <c r="AM355" s="35"/>
    </row>
    <row r="356" spans="1:39">
      <c r="A356" s="20">
        <v>352</v>
      </c>
      <c r="B356" s="20" t="str">
        <f t="shared" si="61"/>
        <v/>
      </c>
      <c r="C356" s="208"/>
      <c r="D356" s="67"/>
      <c r="E356" s="67"/>
      <c r="F356" s="67"/>
      <c r="G356" s="425" t="str">
        <f>IF(H356='Категорія витрат'!$B$2,'Категорія витрат'!$A$2,IF(H356='Категорія витрат'!$B$3,'Категорія витрат'!$A$3,IF(H356='Категорія витрат'!$B$4,'Категорія витрат'!$A$4,IF(H356='Категорія витрат'!$B$5,'Категорія витрат'!$A$5,IF(H356='Категорія витрат'!$B$6,'Категорія витрат'!$A$6,IF(H356='Категорія витрат'!$B$7,'Категорія витрат'!$A$7,IF(H356='Категорія витрат'!$B$8,'Категорія витрат'!$A$8,IF(H356='Категорія витрат'!$B$9,'Категорія витрат'!$A$9,IF(H356='Категорія витрат'!$B$10,'Категорія витрат'!$A$10,IF(H356='Категорія витрат'!$B$11,'Категорія витрат'!$A$11,IF(H356='Категорія витрат'!$B$12,'Категорія витрат'!$A$12,IF(H356='Категорія витрат'!$B$13,'Категорія витрат'!$A$13,IF(H356='Категорія витрат'!$B$14,'Категорія витрат'!$A$14,IF(H356='Категорія витрат'!$B$15,'Категорія витрат'!$A$15,IF(H356='Категорія витрат'!$B$16,'Категорія витрат'!$A$16,IF(H356='Категорія витрат'!$B$17,'Категорія витрат'!$A$17,IF(H356='Категорія витрат'!$B$18,'Категорія витрат'!$A$18,IF(H356='Категорія витрат'!$B$19,'Категорія витрат'!$A$19,IF(H356='Категорія витрат'!$B$20,'Категорія витрат'!$A$20,IF(H356='Категорія витрат'!$B$21,'Категорія витрат'!$A$21,IF(H356='Категорія витрат'!$B$22,'Категорія витрат'!$A$22,IF(H356='Категорія витрат'!$B$23,'Категорія витрат'!$A$23,IF(H356='Категорія витрат'!$B$24,'Категорія витрат'!$A$24,IF(H356='Категорія витрат'!$B$25,'Категорія витрат'!$A$25,IF(H356='Категорія витрат'!$B$26,'Категорія витрат'!$A$26,IF(H356='Категорія витрат'!$B$27,'Категорія витрат'!$A$27,IF(H356='Категорія витрат'!$B$28,'Категорія витрат'!$A$28,IF(H356='Категорія витрат'!$B$29,'Категорія витрат'!$A$29,IF(H356='Категорія витрат'!$B$30,'Категорія витрат'!$A$30,IF(H356='Категорія витрат'!$B$31,'Категорія витрат'!$A$31,""))))))))))))))))))))))))))))))</f>
        <v/>
      </c>
      <c r="H356" s="854"/>
      <c r="I356" s="68"/>
      <c r="J356" s="72"/>
      <c r="K356" s="41">
        <f t="shared" si="60"/>
        <v>0</v>
      </c>
      <c r="L356" s="72"/>
      <c r="M356" s="74"/>
      <c r="N356" s="71">
        <f t="shared" si="62"/>
        <v>0</v>
      </c>
      <c r="O356" s="836">
        <f>IF(I356='Категорія витрат'!$G$2,ROUND(N356*0.22,2),IF(I356='Категорія витрат'!$G$4,ROUND(N356*0.22,2),IF(I356='Категорія витрат'!$G$5,ROUND(N356*0.22,2),IF(I356='Категорія витрат'!$G$3,ROUND(N356*0.0841,2),0))))</f>
        <v>0</v>
      </c>
      <c r="P356" s="828">
        <f t="shared" si="63"/>
        <v>0</v>
      </c>
      <c r="Q356" s="76"/>
      <c r="R356" s="76"/>
      <c r="S356" s="76"/>
      <c r="T356" s="76"/>
      <c r="U356" s="76"/>
      <c r="V356" s="76"/>
      <c r="W356" s="76"/>
      <c r="X356" s="76"/>
      <c r="Y356" s="76"/>
      <c r="Z356" s="76"/>
      <c r="AA356" s="76"/>
      <c r="AB356" s="76"/>
      <c r="AC356" s="11">
        <f t="shared" si="64"/>
        <v>0</v>
      </c>
      <c r="AD356" s="11">
        <f t="shared" si="65"/>
        <v>0</v>
      </c>
      <c r="AE356" s="11">
        <f t="shared" si="66"/>
        <v>0</v>
      </c>
      <c r="AF356" s="11">
        <f t="shared" si="67"/>
        <v>0</v>
      </c>
      <c r="AG356" s="11">
        <f t="shared" si="68"/>
        <v>0</v>
      </c>
      <c r="AH356" s="11">
        <f t="shared" si="69"/>
        <v>0</v>
      </c>
      <c r="AI356" s="11">
        <f t="shared" si="70"/>
        <v>0</v>
      </c>
      <c r="AJ356" s="11">
        <f t="shared" si="71"/>
        <v>0</v>
      </c>
      <c r="AK356" s="223"/>
      <c r="AL356" s="223"/>
      <c r="AM356" s="35"/>
    </row>
    <row r="357" spans="1:39">
      <c r="A357" s="20">
        <v>353</v>
      </c>
      <c r="B357" s="20" t="str">
        <f t="shared" si="61"/>
        <v/>
      </c>
      <c r="C357" s="208"/>
      <c r="D357" s="67"/>
      <c r="E357" s="67"/>
      <c r="F357" s="67"/>
      <c r="G357" s="425" t="str">
        <f>IF(H357='Категорія витрат'!$B$2,'Категорія витрат'!$A$2,IF(H357='Категорія витрат'!$B$3,'Категорія витрат'!$A$3,IF(H357='Категорія витрат'!$B$4,'Категорія витрат'!$A$4,IF(H357='Категорія витрат'!$B$5,'Категорія витрат'!$A$5,IF(H357='Категорія витрат'!$B$6,'Категорія витрат'!$A$6,IF(H357='Категорія витрат'!$B$7,'Категорія витрат'!$A$7,IF(H357='Категорія витрат'!$B$8,'Категорія витрат'!$A$8,IF(H357='Категорія витрат'!$B$9,'Категорія витрат'!$A$9,IF(H357='Категорія витрат'!$B$10,'Категорія витрат'!$A$10,IF(H357='Категорія витрат'!$B$11,'Категорія витрат'!$A$11,IF(H357='Категорія витрат'!$B$12,'Категорія витрат'!$A$12,IF(H357='Категорія витрат'!$B$13,'Категорія витрат'!$A$13,IF(H357='Категорія витрат'!$B$14,'Категорія витрат'!$A$14,IF(H357='Категорія витрат'!$B$15,'Категорія витрат'!$A$15,IF(H357='Категорія витрат'!$B$16,'Категорія витрат'!$A$16,IF(H357='Категорія витрат'!$B$17,'Категорія витрат'!$A$17,IF(H357='Категорія витрат'!$B$18,'Категорія витрат'!$A$18,IF(H357='Категорія витрат'!$B$19,'Категорія витрат'!$A$19,IF(H357='Категорія витрат'!$B$20,'Категорія витрат'!$A$20,IF(H357='Категорія витрат'!$B$21,'Категорія витрат'!$A$21,IF(H357='Категорія витрат'!$B$22,'Категорія витрат'!$A$22,IF(H357='Категорія витрат'!$B$23,'Категорія витрат'!$A$23,IF(H357='Категорія витрат'!$B$24,'Категорія витрат'!$A$24,IF(H357='Категорія витрат'!$B$25,'Категорія витрат'!$A$25,IF(H357='Категорія витрат'!$B$26,'Категорія витрат'!$A$26,IF(H357='Категорія витрат'!$B$27,'Категорія витрат'!$A$27,IF(H357='Категорія витрат'!$B$28,'Категорія витрат'!$A$28,IF(H357='Категорія витрат'!$B$29,'Категорія витрат'!$A$29,IF(H357='Категорія витрат'!$B$30,'Категорія витрат'!$A$30,IF(H357='Категорія витрат'!$B$31,'Категорія витрат'!$A$31,""))))))))))))))))))))))))))))))</f>
        <v/>
      </c>
      <c r="H357" s="854"/>
      <c r="I357" s="68"/>
      <c r="J357" s="72"/>
      <c r="K357" s="41">
        <f t="shared" si="60"/>
        <v>0</v>
      </c>
      <c r="L357" s="72"/>
      <c r="M357" s="74"/>
      <c r="N357" s="71">
        <f t="shared" si="62"/>
        <v>0</v>
      </c>
      <c r="O357" s="836">
        <f>IF(I357='Категорія витрат'!$G$2,ROUND(N357*0.22,2),IF(I357='Категорія витрат'!$G$4,ROUND(N357*0.22,2),IF(I357='Категорія витрат'!$G$5,ROUND(N357*0.22,2),IF(I357='Категорія витрат'!$G$3,ROUND(N357*0.0841,2),0))))</f>
        <v>0</v>
      </c>
      <c r="P357" s="828">
        <f t="shared" si="63"/>
        <v>0</v>
      </c>
      <c r="Q357" s="76"/>
      <c r="R357" s="76"/>
      <c r="S357" s="76"/>
      <c r="T357" s="76"/>
      <c r="U357" s="76"/>
      <c r="V357" s="76"/>
      <c r="W357" s="76"/>
      <c r="X357" s="76"/>
      <c r="Y357" s="76"/>
      <c r="Z357" s="76"/>
      <c r="AA357" s="76"/>
      <c r="AB357" s="76"/>
      <c r="AC357" s="11">
        <f t="shared" si="64"/>
        <v>0</v>
      </c>
      <c r="AD357" s="11">
        <f t="shared" si="65"/>
        <v>0</v>
      </c>
      <c r="AE357" s="11">
        <f t="shared" si="66"/>
        <v>0</v>
      </c>
      <c r="AF357" s="11">
        <f t="shared" si="67"/>
        <v>0</v>
      </c>
      <c r="AG357" s="11">
        <f t="shared" si="68"/>
        <v>0</v>
      </c>
      <c r="AH357" s="11">
        <f t="shared" si="69"/>
        <v>0</v>
      </c>
      <c r="AI357" s="11">
        <f t="shared" si="70"/>
        <v>0</v>
      </c>
      <c r="AJ357" s="11">
        <f t="shared" si="71"/>
        <v>0</v>
      </c>
      <c r="AK357" s="223"/>
      <c r="AL357" s="223"/>
      <c r="AM357" s="35"/>
    </row>
    <row r="358" spans="1:39">
      <c r="A358" s="20">
        <v>354</v>
      </c>
      <c r="B358" s="20" t="str">
        <f t="shared" si="61"/>
        <v/>
      </c>
      <c r="C358" s="208"/>
      <c r="D358" s="67"/>
      <c r="E358" s="67"/>
      <c r="F358" s="67"/>
      <c r="G358" s="425" t="str">
        <f>IF(H358='Категорія витрат'!$B$2,'Категорія витрат'!$A$2,IF(H358='Категорія витрат'!$B$3,'Категорія витрат'!$A$3,IF(H358='Категорія витрат'!$B$4,'Категорія витрат'!$A$4,IF(H358='Категорія витрат'!$B$5,'Категорія витрат'!$A$5,IF(H358='Категорія витрат'!$B$6,'Категорія витрат'!$A$6,IF(H358='Категорія витрат'!$B$7,'Категорія витрат'!$A$7,IF(H358='Категорія витрат'!$B$8,'Категорія витрат'!$A$8,IF(H358='Категорія витрат'!$B$9,'Категорія витрат'!$A$9,IF(H358='Категорія витрат'!$B$10,'Категорія витрат'!$A$10,IF(H358='Категорія витрат'!$B$11,'Категорія витрат'!$A$11,IF(H358='Категорія витрат'!$B$12,'Категорія витрат'!$A$12,IF(H358='Категорія витрат'!$B$13,'Категорія витрат'!$A$13,IF(H358='Категорія витрат'!$B$14,'Категорія витрат'!$A$14,IF(H358='Категорія витрат'!$B$15,'Категорія витрат'!$A$15,IF(H358='Категорія витрат'!$B$16,'Категорія витрат'!$A$16,IF(H358='Категорія витрат'!$B$17,'Категорія витрат'!$A$17,IF(H358='Категорія витрат'!$B$18,'Категорія витрат'!$A$18,IF(H358='Категорія витрат'!$B$19,'Категорія витрат'!$A$19,IF(H358='Категорія витрат'!$B$20,'Категорія витрат'!$A$20,IF(H358='Категорія витрат'!$B$21,'Категорія витрат'!$A$21,IF(H358='Категорія витрат'!$B$22,'Категорія витрат'!$A$22,IF(H358='Категорія витрат'!$B$23,'Категорія витрат'!$A$23,IF(H358='Категорія витрат'!$B$24,'Категорія витрат'!$A$24,IF(H358='Категорія витрат'!$B$25,'Категорія витрат'!$A$25,IF(H358='Категорія витрат'!$B$26,'Категорія витрат'!$A$26,IF(H358='Категорія витрат'!$B$27,'Категорія витрат'!$A$27,IF(H358='Категорія витрат'!$B$28,'Категорія витрат'!$A$28,IF(H358='Категорія витрат'!$B$29,'Категорія витрат'!$A$29,IF(H358='Категорія витрат'!$B$30,'Категорія витрат'!$A$30,IF(H358='Категорія витрат'!$B$31,'Категорія витрат'!$A$31,""))))))))))))))))))))))))))))))</f>
        <v/>
      </c>
      <c r="H358" s="854"/>
      <c r="I358" s="68"/>
      <c r="J358" s="72"/>
      <c r="K358" s="41">
        <f t="shared" si="60"/>
        <v>0</v>
      </c>
      <c r="L358" s="72"/>
      <c r="M358" s="74"/>
      <c r="N358" s="71">
        <f t="shared" si="62"/>
        <v>0</v>
      </c>
      <c r="O358" s="836">
        <f>IF(I358='Категорія витрат'!$G$2,ROUND(N358*0.22,2),IF(I358='Категорія витрат'!$G$4,ROUND(N358*0.22,2),IF(I358='Категорія витрат'!$G$5,ROUND(N358*0.22,2),IF(I358='Категорія витрат'!$G$3,ROUND(N358*0.0841,2),0))))</f>
        <v>0</v>
      </c>
      <c r="P358" s="828">
        <f t="shared" si="63"/>
        <v>0</v>
      </c>
      <c r="Q358" s="76"/>
      <c r="R358" s="76"/>
      <c r="S358" s="76"/>
      <c r="T358" s="76"/>
      <c r="U358" s="76"/>
      <c r="V358" s="76"/>
      <c r="W358" s="76"/>
      <c r="X358" s="76"/>
      <c r="Y358" s="76"/>
      <c r="Z358" s="76"/>
      <c r="AA358" s="76"/>
      <c r="AB358" s="76"/>
      <c r="AC358" s="11">
        <f t="shared" si="64"/>
        <v>0</v>
      </c>
      <c r="AD358" s="11">
        <f t="shared" si="65"/>
        <v>0</v>
      </c>
      <c r="AE358" s="11">
        <f t="shared" si="66"/>
        <v>0</v>
      </c>
      <c r="AF358" s="11">
        <f t="shared" si="67"/>
        <v>0</v>
      </c>
      <c r="AG358" s="11">
        <f t="shared" si="68"/>
        <v>0</v>
      </c>
      <c r="AH358" s="11">
        <f t="shared" si="69"/>
        <v>0</v>
      </c>
      <c r="AI358" s="11">
        <f t="shared" si="70"/>
        <v>0</v>
      </c>
      <c r="AJ358" s="11">
        <f t="shared" si="71"/>
        <v>0</v>
      </c>
      <c r="AK358" s="223"/>
      <c r="AL358" s="223"/>
      <c r="AM358" s="35"/>
    </row>
    <row r="359" spans="1:39">
      <c r="A359" s="20">
        <v>355</v>
      </c>
      <c r="B359" s="20" t="str">
        <f t="shared" si="61"/>
        <v/>
      </c>
      <c r="C359" s="208"/>
      <c r="D359" s="67"/>
      <c r="E359" s="67"/>
      <c r="F359" s="67"/>
      <c r="G359" s="425" t="str">
        <f>IF(H359='Категорія витрат'!$B$2,'Категорія витрат'!$A$2,IF(H359='Категорія витрат'!$B$3,'Категорія витрат'!$A$3,IF(H359='Категорія витрат'!$B$4,'Категорія витрат'!$A$4,IF(H359='Категорія витрат'!$B$5,'Категорія витрат'!$A$5,IF(H359='Категорія витрат'!$B$6,'Категорія витрат'!$A$6,IF(H359='Категорія витрат'!$B$7,'Категорія витрат'!$A$7,IF(H359='Категорія витрат'!$B$8,'Категорія витрат'!$A$8,IF(H359='Категорія витрат'!$B$9,'Категорія витрат'!$A$9,IF(H359='Категорія витрат'!$B$10,'Категорія витрат'!$A$10,IF(H359='Категорія витрат'!$B$11,'Категорія витрат'!$A$11,IF(H359='Категорія витрат'!$B$12,'Категорія витрат'!$A$12,IF(H359='Категорія витрат'!$B$13,'Категорія витрат'!$A$13,IF(H359='Категорія витрат'!$B$14,'Категорія витрат'!$A$14,IF(H359='Категорія витрат'!$B$15,'Категорія витрат'!$A$15,IF(H359='Категорія витрат'!$B$16,'Категорія витрат'!$A$16,IF(H359='Категорія витрат'!$B$17,'Категорія витрат'!$A$17,IF(H359='Категорія витрат'!$B$18,'Категорія витрат'!$A$18,IF(H359='Категорія витрат'!$B$19,'Категорія витрат'!$A$19,IF(H359='Категорія витрат'!$B$20,'Категорія витрат'!$A$20,IF(H359='Категорія витрат'!$B$21,'Категорія витрат'!$A$21,IF(H359='Категорія витрат'!$B$22,'Категорія витрат'!$A$22,IF(H359='Категорія витрат'!$B$23,'Категорія витрат'!$A$23,IF(H359='Категорія витрат'!$B$24,'Категорія витрат'!$A$24,IF(H359='Категорія витрат'!$B$25,'Категорія витрат'!$A$25,IF(H359='Категорія витрат'!$B$26,'Категорія витрат'!$A$26,IF(H359='Категорія витрат'!$B$27,'Категорія витрат'!$A$27,IF(H359='Категорія витрат'!$B$28,'Категорія витрат'!$A$28,IF(H359='Категорія витрат'!$B$29,'Категорія витрат'!$A$29,IF(H359='Категорія витрат'!$B$30,'Категорія витрат'!$A$30,IF(H359='Категорія витрат'!$B$31,'Категорія витрат'!$A$31,""))))))))))))))))))))))))))))))</f>
        <v/>
      </c>
      <c r="H359" s="854"/>
      <c r="I359" s="68"/>
      <c r="J359" s="72"/>
      <c r="K359" s="41">
        <f t="shared" si="60"/>
        <v>0</v>
      </c>
      <c r="L359" s="72"/>
      <c r="M359" s="74"/>
      <c r="N359" s="71">
        <f t="shared" si="62"/>
        <v>0</v>
      </c>
      <c r="O359" s="836">
        <f>IF(I359='Категорія витрат'!$G$2,ROUND(N359*0.22,2),IF(I359='Категорія витрат'!$G$4,ROUND(N359*0.22,2),IF(I359='Категорія витрат'!$G$5,ROUND(N359*0.22,2),IF(I359='Категорія витрат'!$G$3,ROUND(N359*0.0841,2),0))))</f>
        <v>0</v>
      </c>
      <c r="P359" s="828">
        <f t="shared" si="63"/>
        <v>0</v>
      </c>
      <c r="Q359" s="76"/>
      <c r="R359" s="76"/>
      <c r="S359" s="76"/>
      <c r="T359" s="76"/>
      <c r="U359" s="76"/>
      <c r="V359" s="76"/>
      <c r="W359" s="76"/>
      <c r="X359" s="76"/>
      <c r="Y359" s="76"/>
      <c r="Z359" s="76"/>
      <c r="AA359" s="76"/>
      <c r="AB359" s="76"/>
      <c r="AC359" s="11">
        <f t="shared" si="64"/>
        <v>0</v>
      </c>
      <c r="AD359" s="11">
        <f t="shared" si="65"/>
        <v>0</v>
      </c>
      <c r="AE359" s="11">
        <f t="shared" si="66"/>
        <v>0</v>
      </c>
      <c r="AF359" s="11">
        <f t="shared" si="67"/>
        <v>0</v>
      </c>
      <c r="AG359" s="11">
        <f t="shared" si="68"/>
        <v>0</v>
      </c>
      <c r="AH359" s="11">
        <f t="shared" si="69"/>
        <v>0</v>
      </c>
      <c r="AI359" s="11">
        <f t="shared" si="70"/>
        <v>0</v>
      </c>
      <c r="AJ359" s="11">
        <f t="shared" si="71"/>
        <v>0</v>
      </c>
      <c r="AK359" s="223"/>
      <c r="AL359" s="223"/>
      <c r="AM359" s="35"/>
    </row>
    <row r="360" spans="1:39">
      <c r="A360" s="20">
        <v>356</v>
      </c>
      <c r="B360" s="20" t="str">
        <f t="shared" si="61"/>
        <v/>
      </c>
      <c r="C360" s="208"/>
      <c r="D360" s="67"/>
      <c r="E360" s="67"/>
      <c r="F360" s="67"/>
      <c r="G360" s="425" t="str">
        <f>IF(H360='Категорія витрат'!$B$2,'Категорія витрат'!$A$2,IF(H360='Категорія витрат'!$B$3,'Категорія витрат'!$A$3,IF(H360='Категорія витрат'!$B$4,'Категорія витрат'!$A$4,IF(H360='Категорія витрат'!$B$5,'Категорія витрат'!$A$5,IF(H360='Категорія витрат'!$B$6,'Категорія витрат'!$A$6,IF(H360='Категорія витрат'!$B$7,'Категорія витрат'!$A$7,IF(H360='Категорія витрат'!$B$8,'Категорія витрат'!$A$8,IF(H360='Категорія витрат'!$B$9,'Категорія витрат'!$A$9,IF(H360='Категорія витрат'!$B$10,'Категорія витрат'!$A$10,IF(H360='Категорія витрат'!$B$11,'Категорія витрат'!$A$11,IF(H360='Категорія витрат'!$B$12,'Категорія витрат'!$A$12,IF(H360='Категорія витрат'!$B$13,'Категорія витрат'!$A$13,IF(H360='Категорія витрат'!$B$14,'Категорія витрат'!$A$14,IF(H360='Категорія витрат'!$B$15,'Категорія витрат'!$A$15,IF(H360='Категорія витрат'!$B$16,'Категорія витрат'!$A$16,IF(H360='Категорія витрат'!$B$17,'Категорія витрат'!$A$17,IF(H360='Категорія витрат'!$B$18,'Категорія витрат'!$A$18,IF(H360='Категорія витрат'!$B$19,'Категорія витрат'!$A$19,IF(H360='Категорія витрат'!$B$20,'Категорія витрат'!$A$20,IF(H360='Категорія витрат'!$B$21,'Категорія витрат'!$A$21,IF(H360='Категорія витрат'!$B$22,'Категорія витрат'!$A$22,IF(H360='Категорія витрат'!$B$23,'Категорія витрат'!$A$23,IF(H360='Категорія витрат'!$B$24,'Категорія витрат'!$A$24,IF(H360='Категорія витрат'!$B$25,'Категорія витрат'!$A$25,IF(H360='Категорія витрат'!$B$26,'Категорія витрат'!$A$26,IF(H360='Категорія витрат'!$B$27,'Категорія витрат'!$A$27,IF(H360='Категорія витрат'!$B$28,'Категорія витрат'!$A$28,IF(H360='Категорія витрат'!$B$29,'Категорія витрат'!$A$29,IF(H360='Категорія витрат'!$B$30,'Категорія витрат'!$A$30,IF(H360='Категорія витрат'!$B$31,'Категорія витрат'!$A$31,""))))))))))))))))))))))))))))))</f>
        <v/>
      </c>
      <c r="H360" s="854"/>
      <c r="I360" s="68"/>
      <c r="J360" s="72"/>
      <c r="K360" s="41">
        <f t="shared" si="60"/>
        <v>0</v>
      </c>
      <c r="L360" s="72"/>
      <c r="M360" s="74"/>
      <c r="N360" s="71">
        <f t="shared" si="62"/>
        <v>0</v>
      </c>
      <c r="O360" s="836">
        <f>IF(I360='Категорія витрат'!$G$2,ROUND(N360*0.22,2),IF(I360='Категорія витрат'!$G$4,ROUND(N360*0.22,2),IF(I360='Категорія витрат'!$G$5,ROUND(N360*0.22,2),IF(I360='Категорія витрат'!$G$3,ROUND(N360*0.0841,2),0))))</f>
        <v>0</v>
      </c>
      <c r="P360" s="828">
        <f t="shared" si="63"/>
        <v>0</v>
      </c>
      <c r="Q360" s="76"/>
      <c r="R360" s="76"/>
      <c r="S360" s="76"/>
      <c r="T360" s="76"/>
      <c r="U360" s="76"/>
      <c r="V360" s="76"/>
      <c r="W360" s="76"/>
      <c r="X360" s="76"/>
      <c r="Y360" s="76"/>
      <c r="Z360" s="76"/>
      <c r="AA360" s="76"/>
      <c r="AB360" s="76"/>
      <c r="AC360" s="11">
        <f t="shared" si="64"/>
        <v>0</v>
      </c>
      <c r="AD360" s="11">
        <f t="shared" si="65"/>
        <v>0</v>
      </c>
      <c r="AE360" s="11">
        <f t="shared" si="66"/>
        <v>0</v>
      </c>
      <c r="AF360" s="11">
        <f t="shared" si="67"/>
        <v>0</v>
      </c>
      <c r="AG360" s="11">
        <f t="shared" si="68"/>
        <v>0</v>
      </c>
      <c r="AH360" s="11">
        <f t="shared" si="69"/>
        <v>0</v>
      </c>
      <c r="AI360" s="11">
        <f t="shared" si="70"/>
        <v>0</v>
      </c>
      <c r="AJ360" s="11">
        <f t="shared" si="71"/>
        <v>0</v>
      </c>
      <c r="AK360" s="223"/>
      <c r="AL360" s="223"/>
      <c r="AM360" s="35"/>
    </row>
    <row r="361" spans="1:39">
      <c r="A361" s="20">
        <v>357</v>
      </c>
      <c r="B361" s="20" t="str">
        <f t="shared" si="61"/>
        <v/>
      </c>
      <c r="C361" s="208"/>
      <c r="D361" s="67"/>
      <c r="E361" s="67"/>
      <c r="F361" s="67"/>
      <c r="G361" s="425" t="str">
        <f>IF(H361='Категорія витрат'!$B$2,'Категорія витрат'!$A$2,IF(H361='Категорія витрат'!$B$3,'Категорія витрат'!$A$3,IF(H361='Категорія витрат'!$B$4,'Категорія витрат'!$A$4,IF(H361='Категорія витрат'!$B$5,'Категорія витрат'!$A$5,IF(H361='Категорія витрат'!$B$6,'Категорія витрат'!$A$6,IF(H361='Категорія витрат'!$B$7,'Категорія витрат'!$A$7,IF(H361='Категорія витрат'!$B$8,'Категорія витрат'!$A$8,IF(H361='Категорія витрат'!$B$9,'Категорія витрат'!$A$9,IF(H361='Категорія витрат'!$B$10,'Категорія витрат'!$A$10,IF(H361='Категорія витрат'!$B$11,'Категорія витрат'!$A$11,IF(H361='Категорія витрат'!$B$12,'Категорія витрат'!$A$12,IF(H361='Категорія витрат'!$B$13,'Категорія витрат'!$A$13,IF(H361='Категорія витрат'!$B$14,'Категорія витрат'!$A$14,IF(H361='Категорія витрат'!$B$15,'Категорія витрат'!$A$15,IF(H361='Категорія витрат'!$B$16,'Категорія витрат'!$A$16,IF(H361='Категорія витрат'!$B$17,'Категорія витрат'!$A$17,IF(H361='Категорія витрат'!$B$18,'Категорія витрат'!$A$18,IF(H361='Категорія витрат'!$B$19,'Категорія витрат'!$A$19,IF(H361='Категорія витрат'!$B$20,'Категорія витрат'!$A$20,IF(H361='Категорія витрат'!$B$21,'Категорія витрат'!$A$21,IF(H361='Категорія витрат'!$B$22,'Категорія витрат'!$A$22,IF(H361='Категорія витрат'!$B$23,'Категорія витрат'!$A$23,IF(H361='Категорія витрат'!$B$24,'Категорія витрат'!$A$24,IF(H361='Категорія витрат'!$B$25,'Категорія витрат'!$A$25,IF(H361='Категорія витрат'!$B$26,'Категорія витрат'!$A$26,IF(H361='Категорія витрат'!$B$27,'Категорія витрат'!$A$27,IF(H361='Категорія витрат'!$B$28,'Категорія витрат'!$A$28,IF(H361='Категорія витрат'!$B$29,'Категорія витрат'!$A$29,IF(H361='Категорія витрат'!$B$30,'Категорія витрат'!$A$30,IF(H361='Категорія витрат'!$B$31,'Категорія витрат'!$A$31,""))))))))))))))))))))))))))))))</f>
        <v/>
      </c>
      <c r="H361" s="854"/>
      <c r="I361" s="68"/>
      <c r="J361" s="72"/>
      <c r="K361" s="41">
        <f t="shared" si="60"/>
        <v>0</v>
      </c>
      <c r="L361" s="72"/>
      <c r="M361" s="74"/>
      <c r="N361" s="71">
        <f t="shared" si="62"/>
        <v>0</v>
      </c>
      <c r="O361" s="836">
        <f>IF(I361='Категорія витрат'!$G$2,ROUND(N361*0.22,2),IF(I361='Категорія витрат'!$G$4,ROUND(N361*0.22,2),IF(I361='Категорія витрат'!$G$5,ROUND(N361*0.22,2),IF(I361='Категорія витрат'!$G$3,ROUND(N361*0.0841,2),0))))</f>
        <v>0</v>
      </c>
      <c r="P361" s="828">
        <f t="shared" si="63"/>
        <v>0</v>
      </c>
      <c r="Q361" s="76"/>
      <c r="R361" s="76"/>
      <c r="S361" s="76"/>
      <c r="T361" s="76"/>
      <c r="U361" s="76"/>
      <c r="V361" s="76"/>
      <c r="W361" s="76"/>
      <c r="X361" s="76"/>
      <c r="Y361" s="76"/>
      <c r="Z361" s="76"/>
      <c r="AA361" s="76"/>
      <c r="AB361" s="76"/>
      <c r="AC361" s="11">
        <f t="shared" si="64"/>
        <v>0</v>
      </c>
      <c r="AD361" s="11">
        <f t="shared" si="65"/>
        <v>0</v>
      </c>
      <c r="AE361" s="11">
        <f t="shared" si="66"/>
        <v>0</v>
      </c>
      <c r="AF361" s="11">
        <f t="shared" si="67"/>
        <v>0</v>
      </c>
      <c r="AG361" s="11">
        <f t="shared" si="68"/>
        <v>0</v>
      </c>
      <c r="AH361" s="11">
        <f t="shared" si="69"/>
        <v>0</v>
      </c>
      <c r="AI361" s="11">
        <f t="shared" si="70"/>
        <v>0</v>
      </c>
      <c r="AJ361" s="11">
        <f t="shared" si="71"/>
        <v>0</v>
      </c>
      <c r="AK361" s="223"/>
      <c r="AL361" s="223"/>
      <c r="AM361" s="35"/>
    </row>
    <row r="362" spans="1:39">
      <c r="A362" s="20">
        <v>358</v>
      </c>
      <c r="B362" s="20" t="str">
        <f t="shared" si="61"/>
        <v/>
      </c>
      <c r="C362" s="208"/>
      <c r="D362" s="67"/>
      <c r="E362" s="67"/>
      <c r="F362" s="67"/>
      <c r="G362" s="425" t="str">
        <f>IF(H362='Категорія витрат'!$B$2,'Категорія витрат'!$A$2,IF(H362='Категорія витрат'!$B$3,'Категорія витрат'!$A$3,IF(H362='Категорія витрат'!$B$4,'Категорія витрат'!$A$4,IF(H362='Категорія витрат'!$B$5,'Категорія витрат'!$A$5,IF(H362='Категорія витрат'!$B$6,'Категорія витрат'!$A$6,IF(H362='Категорія витрат'!$B$7,'Категорія витрат'!$A$7,IF(H362='Категорія витрат'!$B$8,'Категорія витрат'!$A$8,IF(H362='Категорія витрат'!$B$9,'Категорія витрат'!$A$9,IF(H362='Категорія витрат'!$B$10,'Категорія витрат'!$A$10,IF(H362='Категорія витрат'!$B$11,'Категорія витрат'!$A$11,IF(H362='Категорія витрат'!$B$12,'Категорія витрат'!$A$12,IF(H362='Категорія витрат'!$B$13,'Категорія витрат'!$A$13,IF(H362='Категорія витрат'!$B$14,'Категорія витрат'!$A$14,IF(H362='Категорія витрат'!$B$15,'Категорія витрат'!$A$15,IF(H362='Категорія витрат'!$B$16,'Категорія витрат'!$A$16,IF(H362='Категорія витрат'!$B$17,'Категорія витрат'!$A$17,IF(H362='Категорія витрат'!$B$18,'Категорія витрат'!$A$18,IF(H362='Категорія витрат'!$B$19,'Категорія витрат'!$A$19,IF(H362='Категорія витрат'!$B$20,'Категорія витрат'!$A$20,IF(H362='Категорія витрат'!$B$21,'Категорія витрат'!$A$21,IF(H362='Категорія витрат'!$B$22,'Категорія витрат'!$A$22,IF(H362='Категорія витрат'!$B$23,'Категорія витрат'!$A$23,IF(H362='Категорія витрат'!$B$24,'Категорія витрат'!$A$24,IF(H362='Категорія витрат'!$B$25,'Категорія витрат'!$A$25,IF(H362='Категорія витрат'!$B$26,'Категорія витрат'!$A$26,IF(H362='Категорія витрат'!$B$27,'Категорія витрат'!$A$27,IF(H362='Категорія витрат'!$B$28,'Категорія витрат'!$A$28,IF(H362='Категорія витрат'!$B$29,'Категорія витрат'!$A$29,IF(H362='Категорія витрат'!$B$30,'Категорія витрат'!$A$30,IF(H362='Категорія витрат'!$B$31,'Категорія витрат'!$A$31,""))))))))))))))))))))))))))))))</f>
        <v/>
      </c>
      <c r="H362" s="854"/>
      <c r="I362" s="68"/>
      <c r="J362" s="72"/>
      <c r="K362" s="41">
        <f t="shared" si="60"/>
        <v>0</v>
      </c>
      <c r="L362" s="72"/>
      <c r="M362" s="74"/>
      <c r="N362" s="71">
        <f t="shared" si="62"/>
        <v>0</v>
      </c>
      <c r="O362" s="836">
        <f>IF(I362='Категорія витрат'!$G$2,ROUND(N362*0.22,2),IF(I362='Категорія витрат'!$G$4,ROUND(N362*0.22,2),IF(I362='Категорія витрат'!$G$5,ROUND(N362*0.22,2),IF(I362='Категорія витрат'!$G$3,ROUND(N362*0.0841,2),0))))</f>
        <v>0</v>
      </c>
      <c r="P362" s="828">
        <f t="shared" si="63"/>
        <v>0</v>
      </c>
      <c r="Q362" s="76"/>
      <c r="R362" s="76"/>
      <c r="S362" s="76"/>
      <c r="T362" s="76"/>
      <c r="U362" s="76"/>
      <c r="V362" s="76"/>
      <c r="W362" s="76"/>
      <c r="X362" s="76"/>
      <c r="Y362" s="76"/>
      <c r="Z362" s="76"/>
      <c r="AA362" s="76"/>
      <c r="AB362" s="76"/>
      <c r="AC362" s="11">
        <f t="shared" si="64"/>
        <v>0</v>
      </c>
      <c r="AD362" s="11">
        <f t="shared" si="65"/>
        <v>0</v>
      </c>
      <c r="AE362" s="11">
        <f t="shared" si="66"/>
        <v>0</v>
      </c>
      <c r="AF362" s="11">
        <f t="shared" si="67"/>
        <v>0</v>
      </c>
      <c r="AG362" s="11">
        <f t="shared" si="68"/>
        <v>0</v>
      </c>
      <c r="AH362" s="11">
        <f t="shared" si="69"/>
        <v>0</v>
      </c>
      <c r="AI362" s="11">
        <f t="shared" si="70"/>
        <v>0</v>
      </c>
      <c r="AJ362" s="11">
        <f t="shared" si="71"/>
        <v>0</v>
      </c>
      <c r="AK362" s="223"/>
      <c r="AL362" s="223"/>
      <c r="AM362" s="35"/>
    </row>
    <row r="363" spans="1:39">
      <c r="A363" s="20">
        <v>359</v>
      </c>
      <c r="B363" s="20" t="str">
        <f t="shared" si="61"/>
        <v/>
      </c>
      <c r="C363" s="208"/>
      <c r="D363" s="67"/>
      <c r="E363" s="67"/>
      <c r="F363" s="67"/>
      <c r="G363" s="425" t="str">
        <f>IF(H363='Категорія витрат'!$B$2,'Категорія витрат'!$A$2,IF(H363='Категорія витрат'!$B$3,'Категорія витрат'!$A$3,IF(H363='Категорія витрат'!$B$4,'Категорія витрат'!$A$4,IF(H363='Категорія витрат'!$B$5,'Категорія витрат'!$A$5,IF(H363='Категорія витрат'!$B$6,'Категорія витрат'!$A$6,IF(H363='Категорія витрат'!$B$7,'Категорія витрат'!$A$7,IF(H363='Категорія витрат'!$B$8,'Категорія витрат'!$A$8,IF(H363='Категорія витрат'!$B$9,'Категорія витрат'!$A$9,IF(H363='Категорія витрат'!$B$10,'Категорія витрат'!$A$10,IF(H363='Категорія витрат'!$B$11,'Категорія витрат'!$A$11,IF(H363='Категорія витрат'!$B$12,'Категорія витрат'!$A$12,IF(H363='Категорія витрат'!$B$13,'Категорія витрат'!$A$13,IF(H363='Категорія витрат'!$B$14,'Категорія витрат'!$A$14,IF(H363='Категорія витрат'!$B$15,'Категорія витрат'!$A$15,IF(H363='Категорія витрат'!$B$16,'Категорія витрат'!$A$16,IF(H363='Категорія витрат'!$B$17,'Категорія витрат'!$A$17,IF(H363='Категорія витрат'!$B$18,'Категорія витрат'!$A$18,IF(H363='Категорія витрат'!$B$19,'Категорія витрат'!$A$19,IF(H363='Категорія витрат'!$B$20,'Категорія витрат'!$A$20,IF(H363='Категорія витрат'!$B$21,'Категорія витрат'!$A$21,IF(H363='Категорія витрат'!$B$22,'Категорія витрат'!$A$22,IF(H363='Категорія витрат'!$B$23,'Категорія витрат'!$A$23,IF(H363='Категорія витрат'!$B$24,'Категорія витрат'!$A$24,IF(H363='Категорія витрат'!$B$25,'Категорія витрат'!$A$25,IF(H363='Категорія витрат'!$B$26,'Категорія витрат'!$A$26,IF(H363='Категорія витрат'!$B$27,'Категорія витрат'!$A$27,IF(H363='Категорія витрат'!$B$28,'Категорія витрат'!$A$28,IF(H363='Категорія витрат'!$B$29,'Категорія витрат'!$A$29,IF(H363='Категорія витрат'!$B$30,'Категорія витрат'!$A$30,IF(H363='Категорія витрат'!$B$31,'Категорія витрат'!$A$31,""))))))))))))))))))))))))))))))</f>
        <v/>
      </c>
      <c r="H363" s="854"/>
      <c r="I363" s="68"/>
      <c r="J363" s="72"/>
      <c r="K363" s="41">
        <f t="shared" si="60"/>
        <v>0</v>
      </c>
      <c r="L363" s="72"/>
      <c r="M363" s="74"/>
      <c r="N363" s="71">
        <f t="shared" si="62"/>
        <v>0</v>
      </c>
      <c r="O363" s="836">
        <f>IF(I363='Категорія витрат'!$G$2,ROUND(N363*0.22,2),IF(I363='Категорія витрат'!$G$4,ROUND(N363*0.22,2),IF(I363='Категорія витрат'!$G$5,ROUND(N363*0.22,2),IF(I363='Категорія витрат'!$G$3,ROUND(N363*0.0841,2),0))))</f>
        <v>0</v>
      </c>
      <c r="P363" s="828">
        <f t="shared" si="63"/>
        <v>0</v>
      </c>
      <c r="Q363" s="76"/>
      <c r="R363" s="76"/>
      <c r="S363" s="76"/>
      <c r="T363" s="76"/>
      <c r="U363" s="76"/>
      <c r="V363" s="76"/>
      <c r="W363" s="76"/>
      <c r="X363" s="76"/>
      <c r="Y363" s="76"/>
      <c r="Z363" s="76"/>
      <c r="AA363" s="76"/>
      <c r="AB363" s="76"/>
      <c r="AC363" s="11">
        <f t="shared" si="64"/>
        <v>0</v>
      </c>
      <c r="AD363" s="11">
        <f t="shared" si="65"/>
        <v>0</v>
      </c>
      <c r="AE363" s="11">
        <f t="shared" si="66"/>
        <v>0</v>
      </c>
      <c r="AF363" s="11">
        <f t="shared" si="67"/>
        <v>0</v>
      </c>
      <c r="AG363" s="11">
        <f t="shared" si="68"/>
        <v>0</v>
      </c>
      <c r="AH363" s="11">
        <f t="shared" si="69"/>
        <v>0</v>
      </c>
      <c r="AI363" s="11">
        <f t="shared" si="70"/>
        <v>0</v>
      </c>
      <c r="AJ363" s="11">
        <f t="shared" si="71"/>
        <v>0</v>
      </c>
      <c r="AK363" s="223"/>
      <c r="AL363" s="223"/>
      <c r="AM363" s="35"/>
    </row>
    <row r="364" spans="1:39">
      <c r="A364" s="20">
        <v>360</v>
      </c>
      <c r="B364" s="20" t="str">
        <f t="shared" si="61"/>
        <v/>
      </c>
      <c r="C364" s="208"/>
      <c r="D364" s="67"/>
      <c r="E364" s="67"/>
      <c r="F364" s="67"/>
      <c r="G364" s="425" t="str">
        <f>IF(H364='Категорія витрат'!$B$2,'Категорія витрат'!$A$2,IF(H364='Категорія витрат'!$B$3,'Категорія витрат'!$A$3,IF(H364='Категорія витрат'!$B$4,'Категорія витрат'!$A$4,IF(H364='Категорія витрат'!$B$5,'Категорія витрат'!$A$5,IF(H364='Категорія витрат'!$B$6,'Категорія витрат'!$A$6,IF(H364='Категорія витрат'!$B$7,'Категорія витрат'!$A$7,IF(H364='Категорія витрат'!$B$8,'Категорія витрат'!$A$8,IF(H364='Категорія витрат'!$B$9,'Категорія витрат'!$A$9,IF(H364='Категорія витрат'!$B$10,'Категорія витрат'!$A$10,IF(H364='Категорія витрат'!$B$11,'Категорія витрат'!$A$11,IF(H364='Категорія витрат'!$B$12,'Категорія витрат'!$A$12,IF(H364='Категорія витрат'!$B$13,'Категорія витрат'!$A$13,IF(H364='Категорія витрат'!$B$14,'Категорія витрат'!$A$14,IF(H364='Категорія витрат'!$B$15,'Категорія витрат'!$A$15,IF(H364='Категорія витрат'!$B$16,'Категорія витрат'!$A$16,IF(H364='Категорія витрат'!$B$17,'Категорія витрат'!$A$17,IF(H364='Категорія витрат'!$B$18,'Категорія витрат'!$A$18,IF(H364='Категорія витрат'!$B$19,'Категорія витрат'!$A$19,IF(H364='Категорія витрат'!$B$20,'Категорія витрат'!$A$20,IF(H364='Категорія витрат'!$B$21,'Категорія витрат'!$A$21,IF(H364='Категорія витрат'!$B$22,'Категорія витрат'!$A$22,IF(H364='Категорія витрат'!$B$23,'Категорія витрат'!$A$23,IF(H364='Категорія витрат'!$B$24,'Категорія витрат'!$A$24,IF(H364='Категорія витрат'!$B$25,'Категорія витрат'!$A$25,IF(H364='Категорія витрат'!$B$26,'Категорія витрат'!$A$26,IF(H364='Категорія витрат'!$B$27,'Категорія витрат'!$A$27,IF(H364='Категорія витрат'!$B$28,'Категорія витрат'!$A$28,IF(H364='Категорія витрат'!$B$29,'Категорія витрат'!$A$29,IF(H364='Категорія витрат'!$B$30,'Категорія витрат'!$A$30,IF(H364='Категорія витрат'!$B$31,'Категорія витрат'!$A$31,""))))))))))))))))))))))))))))))</f>
        <v/>
      </c>
      <c r="H364" s="854"/>
      <c r="I364" s="68"/>
      <c r="J364" s="72"/>
      <c r="K364" s="41">
        <f t="shared" si="60"/>
        <v>0</v>
      </c>
      <c r="L364" s="72"/>
      <c r="M364" s="74"/>
      <c r="N364" s="71">
        <f t="shared" si="62"/>
        <v>0</v>
      </c>
      <c r="O364" s="836">
        <f>IF(I364='Категорія витрат'!$G$2,ROUND(N364*0.22,2),IF(I364='Категорія витрат'!$G$4,ROUND(N364*0.22,2),IF(I364='Категорія витрат'!$G$5,ROUND(N364*0.22,2),IF(I364='Категорія витрат'!$G$3,ROUND(N364*0.0841,2),0))))</f>
        <v>0</v>
      </c>
      <c r="P364" s="828">
        <f t="shared" si="63"/>
        <v>0</v>
      </c>
      <c r="Q364" s="76"/>
      <c r="R364" s="76"/>
      <c r="S364" s="76"/>
      <c r="T364" s="76"/>
      <c r="U364" s="76"/>
      <c r="V364" s="76"/>
      <c r="W364" s="76"/>
      <c r="X364" s="76"/>
      <c r="Y364" s="76"/>
      <c r="Z364" s="76"/>
      <c r="AA364" s="76"/>
      <c r="AB364" s="76"/>
      <c r="AC364" s="11">
        <f t="shared" si="64"/>
        <v>0</v>
      </c>
      <c r="AD364" s="11">
        <f t="shared" si="65"/>
        <v>0</v>
      </c>
      <c r="AE364" s="11">
        <f t="shared" si="66"/>
        <v>0</v>
      </c>
      <c r="AF364" s="11">
        <f t="shared" si="67"/>
        <v>0</v>
      </c>
      <c r="AG364" s="11">
        <f t="shared" si="68"/>
        <v>0</v>
      </c>
      <c r="AH364" s="11">
        <f t="shared" si="69"/>
        <v>0</v>
      </c>
      <c r="AI364" s="11">
        <f t="shared" si="70"/>
        <v>0</v>
      </c>
      <c r="AJ364" s="11">
        <f t="shared" si="71"/>
        <v>0</v>
      </c>
      <c r="AK364" s="223"/>
      <c r="AL364" s="223"/>
      <c r="AM364" s="35"/>
    </row>
    <row r="365" spans="1:39">
      <c r="A365" s="20">
        <v>361</v>
      </c>
      <c r="B365" s="20" t="str">
        <f t="shared" si="61"/>
        <v/>
      </c>
      <c r="C365" s="208"/>
      <c r="D365" s="67"/>
      <c r="E365" s="67"/>
      <c r="F365" s="67"/>
      <c r="G365" s="425" t="str">
        <f>IF(H365='Категорія витрат'!$B$2,'Категорія витрат'!$A$2,IF(H365='Категорія витрат'!$B$3,'Категорія витрат'!$A$3,IF(H365='Категорія витрат'!$B$4,'Категорія витрат'!$A$4,IF(H365='Категорія витрат'!$B$5,'Категорія витрат'!$A$5,IF(H365='Категорія витрат'!$B$6,'Категорія витрат'!$A$6,IF(H365='Категорія витрат'!$B$7,'Категорія витрат'!$A$7,IF(H365='Категорія витрат'!$B$8,'Категорія витрат'!$A$8,IF(H365='Категорія витрат'!$B$9,'Категорія витрат'!$A$9,IF(H365='Категорія витрат'!$B$10,'Категорія витрат'!$A$10,IF(H365='Категорія витрат'!$B$11,'Категорія витрат'!$A$11,IF(H365='Категорія витрат'!$B$12,'Категорія витрат'!$A$12,IF(H365='Категорія витрат'!$B$13,'Категорія витрат'!$A$13,IF(H365='Категорія витрат'!$B$14,'Категорія витрат'!$A$14,IF(H365='Категорія витрат'!$B$15,'Категорія витрат'!$A$15,IF(H365='Категорія витрат'!$B$16,'Категорія витрат'!$A$16,IF(H365='Категорія витрат'!$B$17,'Категорія витрат'!$A$17,IF(H365='Категорія витрат'!$B$18,'Категорія витрат'!$A$18,IF(H365='Категорія витрат'!$B$19,'Категорія витрат'!$A$19,IF(H365='Категорія витрат'!$B$20,'Категорія витрат'!$A$20,IF(H365='Категорія витрат'!$B$21,'Категорія витрат'!$A$21,IF(H365='Категорія витрат'!$B$22,'Категорія витрат'!$A$22,IF(H365='Категорія витрат'!$B$23,'Категорія витрат'!$A$23,IF(H365='Категорія витрат'!$B$24,'Категорія витрат'!$A$24,IF(H365='Категорія витрат'!$B$25,'Категорія витрат'!$A$25,IF(H365='Категорія витрат'!$B$26,'Категорія витрат'!$A$26,IF(H365='Категорія витрат'!$B$27,'Категорія витрат'!$A$27,IF(H365='Категорія витрат'!$B$28,'Категорія витрат'!$A$28,IF(H365='Категорія витрат'!$B$29,'Категорія витрат'!$A$29,IF(H365='Категорія витрат'!$B$30,'Категорія витрат'!$A$30,IF(H365='Категорія витрат'!$B$31,'Категорія витрат'!$A$31,""))))))))))))))))))))))))))))))</f>
        <v/>
      </c>
      <c r="H365" s="854"/>
      <c r="I365" s="68"/>
      <c r="J365" s="72"/>
      <c r="K365" s="41">
        <f t="shared" si="60"/>
        <v>0</v>
      </c>
      <c r="L365" s="72"/>
      <c r="M365" s="74"/>
      <c r="N365" s="71">
        <f t="shared" si="62"/>
        <v>0</v>
      </c>
      <c r="O365" s="836">
        <f>IF(I365='Категорія витрат'!$G$2,ROUND(N365*0.22,2),IF(I365='Категорія витрат'!$G$4,ROUND(N365*0.22,2),IF(I365='Категорія витрат'!$G$5,ROUND(N365*0.22,2),IF(I365='Категорія витрат'!$G$3,ROUND(N365*0.0841,2),0))))</f>
        <v>0</v>
      </c>
      <c r="P365" s="828">
        <f t="shared" si="63"/>
        <v>0</v>
      </c>
      <c r="Q365" s="76"/>
      <c r="R365" s="76"/>
      <c r="S365" s="76"/>
      <c r="T365" s="76"/>
      <c r="U365" s="76"/>
      <c r="V365" s="76"/>
      <c r="W365" s="76"/>
      <c r="X365" s="76"/>
      <c r="Y365" s="76"/>
      <c r="Z365" s="76"/>
      <c r="AA365" s="76"/>
      <c r="AB365" s="76"/>
      <c r="AC365" s="11">
        <f t="shared" si="64"/>
        <v>0</v>
      </c>
      <c r="AD365" s="11">
        <f t="shared" si="65"/>
        <v>0</v>
      </c>
      <c r="AE365" s="11">
        <f t="shared" si="66"/>
        <v>0</v>
      </c>
      <c r="AF365" s="11">
        <f t="shared" si="67"/>
        <v>0</v>
      </c>
      <c r="AG365" s="11">
        <f t="shared" si="68"/>
        <v>0</v>
      </c>
      <c r="AH365" s="11">
        <f t="shared" si="69"/>
        <v>0</v>
      </c>
      <c r="AI365" s="11">
        <f t="shared" si="70"/>
        <v>0</v>
      </c>
      <c r="AJ365" s="11">
        <f t="shared" si="71"/>
        <v>0</v>
      </c>
      <c r="AK365" s="223"/>
      <c r="AL365" s="223"/>
      <c r="AM365" s="35"/>
    </row>
    <row r="366" spans="1:39">
      <c r="A366" s="20">
        <v>362</v>
      </c>
      <c r="B366" s="20" t="str">
        <f t="shared" si="61"/>
        <v/>
      </c>
      <c r="C366" s="208"/>
      <c r="D366" s="67"/>
      <c r="E366" s="67"/>
      <c r="F366" s="67"/>
      <c r="G366" s="425" t="str">
        <f>IF(H366='Категорія витрат'!$B$2,'Категорія витрат'!$A$2,IF(H366='Категорія витрат'!$B$3,'Категорія витрат'!$A$3,IF(H366='Категорія витрат'!$B$4,'Категорія витрат'!$A$4,IF(H366='Категорія витрат'!$B$5,'Категорія витрат'!$A$5,IF(H366='Категорія витрат'!$B$6,'Категорія витрат'!$A$6,IF(H366='Категорія витрат'!$B$7,'Категорія витрат'!$A$7,IF(H366='Категорія витрат'!$B$8,'Категорія витрат'!$A$8,IF(H366='Категорія витрат'!$B$9,'Категорія витрат'!$A$9,IF(H366='Категорія витрат'!$B$10,'Категорія витрат'!$A$10,IF(H366='Категорія витрат'!$B$11,'Категорія витрат'!$A$11,IF(H366='Категорія витрат'!$B$12,'Категорія витрат'!$A$12,IF(H366='Категорія витрат'!$B$13,'Категорія витрат'!$A$13,IF(H366='Категорія витрат'!$B$14,'Категорія витрат'!$A$14,IF(H366='Категорія витрат'!$B$15,'Категорія витрат'!$A$15,IF(H366='Категорія витрат'!$B$16,'Категорія витрат'!$A$16,IF(H366='Категорія витрат'!$B$17,'Категорія витрат'!$A$17,IF(H366='Категорія витрат'!$B$18,'Категорія витрат'!$A$18,IF(H366='Категорія витрат'!$B$19,'Категорія витрат'!$A$19,IF(H366='Категорія витрат'!$B$20,'Категорія витрат'!$A$20,IF(H366='Категорія витрат'!$B$21,'Категорія витрат'!$A$21,IF(H366='Категорія витрат'!$B$22,'Категорія витрат'!$A$22,IF(H366='Категорія витрат'!$B$23,'Категорія витрат'!$A$23,IF(H366='Категорія витрат'!$B$24,'Категорія витрат'!$A$24,IF(H366='Категорія витрат'!$B$25,'Категорія витрат'!$A$25,IF(H366='Категорія витрат'!$B$26,'Категорія витрат'!$A$26,IF(H366='Категорія витрат'!$B$27,'Категорія витрат'!$A$27,IF(H366='Категорія витрат'!$B$28,'Категорія витрат'!$A$28,IF(H366='Категорія витрат'!$B$29,'Категорія витрат'!$A$29,IF(H366='Категорія витрат'!$B$30,'Категорія витрат'!$A$30,IF(H366='Категорія витрат'!$B$31,'Категорія витрат'!$A$31,""))))))))))))))))))))))))))))))</f>
        <v/>
      </c>
      <c r="H366" s="854"/>
      <c r="I366" s="68"/>
      <c r="J366" s="72"/>
      <c r="K366" s="41">
        <f t="shared" si="60"/>
        <v>0</v>
      </c>
      <c r="L366" s="72"/>
      <c r="M366" s="74"/>
      <c r="N366" s="71">
        <f t="shared" si="62"/>
        <v>0</v>
      </c>
      <c r="O366" s="836">
        <f>IF(I366='Категорія витрат'!$G$2,ROUND(N366*0.22,2),IF(I366='Категорія витрат'!$G$4,ROUND(N366*0.22,2),IF(I366='Категорія витрат'!$G$5,ROUND(N366*0.22,2),IF(I366='Категорія витрат'!$G$3,ROUND(N366*0.0841,2),0))))</f>
        <v>0</v>
      </c>
      <c r="P366" s="828">
        <f t="shared" si="63"/>
        <v>0</v>
      </c>
      <c r="Q366" s="76"/>
      <c r="R366" s="76"/>
      <c r="S366" s="76"/>
      <c r="T366" s="76"/>
      <c r="U366" s="76"/>
      <c r="V366" s="76"/>
      <c r="W366" s="76"/>
      <c r="X366" s="76"/>
      <c r="Y366" s="76"/>
      <c r="Z366" s="76"/>
      <c r="AA366" s="76"/>
      <c r="AB366" s="76"/>
      <c r="AC366" s="11">
        <f t="shared" si="64"/>
        <v>0</v>
      </c>
      <c r="AD366" s="11">
        <f t="shared" si="65"/>
        <v>0</v>
      </c>
      <c r="AE366" s="11">
        <f t="shared" si="66"/>
        <v>0</v>
      </c>
      <c r="AF366" s="11">
        <f t="shared" si="67"/>
        <v>0</v>
      </c>
      <c r="AG366" s="11">
        <f t="shared" si="68"/>
        <v>0</v>
      </c>
      <c r="AH366" s="11">
        <f t="shared" si="69"/>
        <v>0</v>
      </c>
      <c r="AI366" s="11">
        <f t="shared" si="70"/>
        <v>0</v>
      </c>
      <c r="AJ366" s="11">
        <f t="shared" si="71"/>
        <v>0</v>
      </c>
      <c r="AK366" s="223"/>
      <c r="AL366" s="223"/>
      <c r="AM366" s="35"/>
    </row>
    <row r="367" spans="1:39">
      <c r="A367" s="20">
        <v>363</v>
      </c>
      <c r="B367" s="20" t="str">
        <f t="shared" si="61"/>
        <v/>
      </c>
      <c r="C367" s="208"/>
      <c r="D367" s="67"/>
      <c r="E367" s="67"/>
      <c r="F367" s="67"/>
      <c r="G367" s="425" t="str">
        <f>IF(H367='Категорія витрат'!$B$2,'Категорія витрат'!$A$2,IF(H367='Категорія витрат'!$B$3,'Категорія витрат'!$A$3,IF(H367='Категорія витрат'!$B$4,'Категорія витрат'!$A$4,IF(H367='Категорія витрат'!$B$5,'Категорія витрат'!$A$5,IF(H367='Категорія витрат'!$B$6,'Категорія витрат'!$A$6,IF(H367='Категорія витрат'!$B$7,'Категорія витрат'!$A$7,IF(H367='Категорія витрат'!$B$8,'Категорія витрат'!$A$8,IF(H367='Категорія витрат'!$B$9,'Категорія витрат'!$A$9,IF(H367='Категорія витрат'!$B$10,'Категорія витрат'!$A$10,IF(H367='Категорія витрат'!$B$11,'Категорія витрат'!$A$11,IF(H367='Категорія витрат'!$B$12,'Категорія витрат'!$A$12,IF(H367='Категорія витрат'!$B$13,'Категорія витрат'!$A$13,IF(H367='Категорія витрат'!$B$14,'Категорія витрат'!$A$14,IF(H367='Категорія витрат'!$B$15,'Категорія витрат'!$A$15,IF(H367='Категорія витрат'!$B$16,'Категорія витрат'!$A$16,IF(H367='Категорія витрат'!$B$17,'Категорія витрат'!$A$17,IF(H367='Категорія витрат'!$B$18,'Категорія витрат'!$A$18,IF(H367='Категорія витрат'!$B$19,'Категорія витрат'!$A$19,IF(H367='Категорія витрат'!$B$20,'Категорія витрат'!$A$20,IF(H367='Категорія витрат'!$B$21,'Категорія витрат'!$A$21,IF(H367='Категорія витрат'!$B$22,'Категорія витрат'!$A$22,IF(H367='Категорія витрат'!$B$23,'Категорія витрат'!$A$23,IF(H367='Категорія витрат'!$B$24,'Категорія витрат'!$A$24,IF(H367='Категорія витрат'!$B$25,'Категорія витрат'!$A$25,IF(H367='Категорія витрат'!$B$26,'Категорія витрат'!$A$26,IF(H367='Категорія витрат'!$B$27,'Категорія витрат'!$A$27,IF(H367='Категорія витрат'!$B$28,'Категорія витрат'!$A$28,IF(H367='Категорія витрат'!$B$29,'Категорія витрат'!$A$29,IF(H367='Категорія витрат'!$B$30,'Категорія витрат'!$A$30,IF(H367='Категорія витрат'!$B$31,'Категорія витрат'!$A$31,""))))))))))))))))))))))))))))))</f>
        <v/>
      </c>
      <c r="H367" s="854"/>
      <c r="I367" s="68"/>
      <c r="J367" s="72"/>
      <c r="K367" s="41">
        <f t="shared" si="60"/>
        <v>0</v>
      </c>
      <c r="L367" s="72"/>
      <c r="M367" s="74"/>
      <c r="N367" s="71">
        <f t="shared" si="62"/>
        <v>0</v>
      </c>
      <c r="O367" s="836">
        <f>IF(I367='Категорія витрат'!$G$2,ROUND(N367*0.22,2),IF(I367='Категорія витрат'!$G$4,ROUND(N367*0.22,2),IF(I367='Категорія витрат'!$G$5,ROUND(N367*0.22,2),IF(I367='Категорія витрат'!$G$3,ROUND(N367*0.0841,2),0))))</f>
        <v>0</v>
      </c>
      <c r="P367" s="828">
        <f t="shared" si="63"/>
        <v>0</v>
      </c>
      <c r="Q367" s="76"/>
      <c r="R367" s="76"/>
      <c r="S367" s="76"/>
      <c r="T367" s="76"/>
      <c r="U367" s="76"/>
      <c r="V367" s="76"/>
      <c r="W367" s="76"/>
      <c r="X367" s="76"/>
      <c r="Y367" s="76"/>
      <c r="Z367" s="76"/>
      <c r="AA367" s="76"/>
      <c r="AB367" s="76"/>
      <c r="AC367" s="11">
        <f t="shared" si="64"/>
        <v>0</v>
      </c>
      <c r="AD367" s="11">
        <f t="shared" si="65"/>
        <v>0</v>
      </c>
      <c r="AE367" s="11">
        <f t="shared" si="66"/>
        <v>0</v>
      </c>
      <c r="AF367" s="11">
        <f t="shared" si="67"/>
        <v>0</v>
      </c>
      <c r="AG367" s="11">
        <f t="shared" si="68"/>
        <v>0</v>
      </c>
      <c r="AH367" s="11">
        <f t="shared" si="69"/>
        <v>0</v>
      </c>
      <c r="AI367" s="11">
        <f t="shared" si="70"/>
        <v>0</v>
      </c>
      <c r="AJ367" s="11">
        <f t="shared" si="71"/>
        <v>0</v>
      </c>
      <c r="AK367" s="223"/>
      <c r="AL367" s="223"/>
      <c r="AM367" s="35"/>
    </row>
    <row r="368" spans="1:39">
      <c r="A368" s="20">
        <v>364</v>
      </c>
      <c r="B368" s="20" t="str">
        <f t="shared" si="61"/>
        <v/>
      </c>
      <c r="C368" s="208"/>
      <c r="D368" s="67"/>
      <c r="E368" s="67"/>
      <c r="F368" s="67"/>
      <c r="G368" s="425" t="str">
        <f>IF(H368='Категорія витрат'!$B$2,'Категорія витрат'!$A$2,IF(H368='Категорія витрат'!$B$3,'Категорія витрат'!$A$3,IF(H368='Категорія витрат'!$B$4,'Категорія витрат'!$A$4,IF(H368='Категорія витрат'!$B$5,'Категорія витрат'!$A$5,IF(H368='Категорія витрат'!$B$6,'Категорія витрат'!$A$6,IF(H368='Категорія витрат'!$B$7,'Категорія витрат'!$A$7,IF(H368='Категорія витрат'!$B$8,'Категорія витрат'!$A$8,IF(H368='Категорія витрат'!$B$9,'Категорія витрат'!$A$9,IF(H368='Категорія витрат'!$B$10,'Категорія витрат'!$A$10,IF(H368='Категорія витрат'!$B$11,'Категорія витрат'!$A$11,IF(H368='Категорія витрат'!$B$12,'Категорія витрат'!$A$12,IF(H368='Категорія витрат'!$B$13,'Категорія витрат'!$A$13,IF(H368='Категорія витрат'!$B$14,'Категорія витрат'!$A$14,IF(H368='Категорія витрат'!$B$15,'Категорія витрат'!$A$15,IF(H368='Категорія витрат'!$B$16,'Категорія витрат'!$A$16,IF(H368='Категорія витрат'!$B$17,'Категорія витрат'!$A$17,IF(H368='Категорія витрат'!$B$18,'Категорія витрат'!$A$18,IF(H368='Категорія витрат'!$B$19,'Категорія витрат'!$A$19,IF(H368='Категорія витрат'!$B$20,'Категорія витрат'!$A$20,IF(H368='Категорія витрат'!$B$21,'Категорія витрат'!$A$21,IF(H368='Категорія витрат'!$B$22,'Категорія витрат'!$A$22,IF(H368='Категорія витрат'!$B$23,'Категорія витрат'!$A$23,IF(H368='Категорія витрат'!$B$24,'Категорія витрат'!$A$24,IF(H368='Категорія витрат'!$B$25,'Категорія витрат'!$A$25,IF(H368='Категорія витрат'!$B$26,'Категорія витрат'!$A$26,IF(H368='Категорія витрат'!$B$27,'Категорія витрат'!$A$27,IF(H368='Категорія витрат'!$B$28,'Категорія витрат'!$A$28,IF(H368='Категорія витрат'!$B$29,'Категорія витрат'!$A$29,IF(H368='Категорія витрат'!$B$30,'Категорія витрат'!$A$30,IF(H368='Категорія витрат'!$B$31,'Категорія витрат'!$A$31,""))))))))))))))))))))))))))))))</f>
        <v/>
      </c>
      <c r="H368" s="854"/>
      <c r="I368" s="68"/>
      <c r="J368" s="72"/>
      <c r="K368" s="41">
        <f t="shared" si="60"/>
        <v>0</v>
      </c>
      <c r="L368" s="72"/>
      <c r="M368" s="74"/>
      <c r="N368" s="71">
        <f t="shared" si="62"/>
        <v>0</v>
      </c>
      <c r="O368" s="836">
        <f>IF(I368='Категорія витрат'!$G$2,ROUND(N368*0.22,2),IF(I368='Категорія витрат'!$G$4,ROUND(N368*0.22,2),IF(I368='Категорія витрат'!$G$5,ROUND(N368*0.22,2),IF(I368='Категорія витрат'!$G$3,ROUND(N368*0.0841,2),0))))</f>
        <v>0</v>
      </c>
      <c r="P368" s="828">
        <f t="shared" si="63"/>
        <v>0</v>
      </c>
      <c r="Q368" s="76"/>
      <c r="R368" s="76"/>
      <c r="S368" s="76"/>
      <c r="T368" s="76"/>
      <c r="U368" s="76"/>
      <c r="V368" s="76"/>
      <c r="W368" s="76"/>
      <c r="X368" s="76"/>
      <c r="Y368" s="76"/>
      <c r="Z368" s="76"/>
      <c r="AA368" s="76"/>
      <c r="AB368" s="76"/>
      <c r="AC368" s="11">
        <f t="shared" si="64"/>
        <v>0</v>
      </c>
      <c r="AD368" s="11">
        <f t="shared" si="65"/>
        <v>0</v>
      </c>
      <c r="AE368" s="11">
        <f t="shared" si="66"/>
        <v>0</v>
      </c>
      <c r="AF368" s="11">
        <f t="shared" si="67"/>
        <v>0</v>
      </c>
      <c r="AG368" s="11">
        <f t="shared" si="68"/>
        <v>0</v>
      </c>
      <c r="AH368" s="11">
        <f t="shared" si="69"/>
        <v>0</v>
      </c>
      <c r="AI368" s="11">
        <f t="shared" si="70"/>
        <v>0</v>
      </c>
      <c r="AJ368" s="11">
        <f t="shared" si="71"/>
        <v>0</v>
      </c>
      <c r="AK368" s="223"/>
      <c r="AL368" s="223"/>
      <c r="AM368" s="35"/>
    </row>
    <row r="369" spans="1:39">
      <c r="A369" s="20">
        <v>365</v>
      </c>
      <c r="B369" s="20" t="str">
        <f t="shared" si="61"/>
        <v/>
      </c>
      <c r="C369" s="208"/>
      <c r="D369" s="67"/>
      <c r="E369" s="67"/>
      <c r="F369" s="67"/>
      <c r="G369" s="425" t="str">
        <f>IF(H369='Категорія витрат'!$B$2,'Категорія витрат'!$A$2,IF(H369='Категорія витрат'!$B$3,'Категорія витрат'!$A$3,IF(H369='Категорія витрат'!$B$4,'Категорія витрат'!$A$4,IF(H369='Категорія витрат'!$B$5,'Категорія витрат'!$A$5,IF(H369='Категорія витрат'!$B$6,'Категорія витрат'!$A$6,IF(H369='Категорія витрат'!$B$7,'Категорія витрат'!$A$7,IF(H369='Категорія витрат'!$B$8,'Категорія витрат'!$A$8,IF(H369='Категорія витрат'!$B$9,'Категорія витрат'!$A$9,IF(H369='Категорія витрат'!$B$10,'Категорія витрат'!$A$10,IF(H369='Категорія витрат'!$B$11,'Категорія витрат'!$A$11,IF(H369='Категорія витрат'!$B$12,'Категорія витрат'!$A$12,IF(H369='Категорія витрат'!$B$13,'Категорія витрат'!$A$13,IF(H369='Категорія витрат'!$B$14,'Категорія витрат'!$A$14,IF(H369='Категорія витрат'!$B$15,'Категорія витрат'!$A$15,IF(H369='Категорія витрат'!$B$16,'Категорія витрат'!$A$16,IF(H369='Категорія витрат'!$B$17,'Категорія витрат'!$A$17,IF(H369='Категорія витрат'!$B$18,'Категорія витрат'!$A$18,IF(H369='Категорія витрат'!$B$19,'Категорія витрат'!$A$19,IF(H369='Категорія витрат'!$B$20,'Категорія витрат'!$A$20,IF(H369='Категорія витрат'!$B$21,'Категорія витрат'!$A$21,IF(H369='Категорія витрат'!$B$22,'Категорія витрат'!$A$22,IF(H369='Категорія витрат'!$B$23,'Категорія витрат'!$A$23,IF(H369='Категорія витрат'!$B$24,'Категорія витрат'!$A$24,IF(H369='Категорія витрат'!$B$25,'Категорія витрат'!$A$25,IF(H369='Категорія витрат'!$B$26,'Категорія витрат'!$A$26,IF(H369='Категорія витрат'!$B$27,'Категорія витрат'!$A$27,IF(H369='Категорія витрат'!$B$28,'Категорія витрат'!$A$28,IF(H369='Категорія витрат'!$B$29,'Категорія витрат'!$A$29,IF(H369='Категорія витрат'!$B$30,'Категорія витрат'!$A$30,IF(H369='Категорія витрат'!$B$31,'Категорія витрат'!$A$31,""))))))))))))))))))))))))))))))</f>
        <v/>
      </c>
      <c r="H369" s="854"/>
      <c r="I369" s="68"/>
      <c r="J369" s="72"/>
      <c r="K369" s="41">
        <f t="shared" si="60"/>
        <v>0</v>
      </c>
      <c r="L369" s="72"/>
      <c r="M369" s="74"/>
      <c r="N369" s="71">
        <f t="shared" si="62"/>
        <v>0</v>
      </c>
      <c r="O369" s="836">
        <f>IF(I369='Категорія витрат'!$G$2,ROUND(N369*0.22,2),IF(I369='Категорія витрат'!$G$4,ROUND(N369*0.22,2),IF(I369='Категорія витрат'!$G$5,ROUND(N369*0.22,2),IF(I369='Категорія витрат'!$G$3,ROUND(N369*0.0841,2),0))))</f>
        <v>0</v>
      </c>
      <c r="P369" s="828">
        <f t="shared" si="63"/>
        <v>0</v>
      </c>
      <c r="Q369" s="76"/>
      <c r="R369" s="76"/>
      <c r="S369" s="76"/>
      <c r="T369" s="76"/>
      <c r="U369" s="76"/>
      <c r="V369" s="76"/>
      <c r="W369" s="76"/>
      <c r="X369" s="76"/>
      <c r="Y369" s="76"/>
      <c r="Z369" s="76"/>
      <c r="AA369" s="76"/>
      <c r="AB369" s="76"/>
      <c r="AC369" s="11">
        <f t="shared" si="64"/>
        <v>0</v>
      </c>
      <c r="AD369" s="11">
        <f t="shared" si="65"/>
        <v>0</v>
      </c>
      <c r="AE369" s="11">
        <f t="shared" si="66"/>
        <v>0</v>
      </c>
      <c r="AF369" s="11">
        <f t="shared" si="67"/>
        <v>0</v>
      </c>
      <c r="AG369" s="11">
        <f t="shared" si="68"/>
        <v>0</v>
      </c>
      <c r="AH369" s="11">
        <f t="shared" si="69"/>
        <v>0</v>
      </c>
      <c r="AI369" s="11">
        <f t="shared" si="70"/>
        <v>0</v>
      </c>
      <c r="AJ369" s="11">
        <f t="shared" si="71"/>
        <v>0</v>
      </c>
      <c r="AK369" s="223"/>
      <c r="AL369" s="223"/>
      <c r="AM369" s="35"/>
    </row>
    <row r="370" spans="1:39">
      <c r="A370" s="20">
        <v>366</v>
      </c>
      <c r="B370" s="20" t="str">
        <f t="shared" si="61"/>
        <v/>
      </c>
      <c r="C370" s="208"/>
      <c r="D370" s="67"/>
      <c r="E370" s="67"/>
      <c r="F370" s="67"/>
      <c r="G370" s="425" t="str">
        <f>IF(H370='Категорія витрат'!$B$2,'Категорія витрат'!$A$2,IF(H370='Категорія витрат'!$B$3,'Категорія витрат'!$A$3,IF(H370='Категорія витрат'!$B$4,'Категорія витрат'!$A$4,IF(H370='Категорія витрат'!$B$5,'Категорія витрат'!$A$5,IF(H370='Категорія витрат'!$B$6,'Категорія витрат'!$A$6,IF(H370='Категорія витрат'!$B$7,'Категорія витрат'!$A$7,IF(H370='Категорія витрат'!$B$8,'Категорія витрат'!$A$8,IF(H370='Категорія витрат'!$B$9,'Категорія витрат'!$A$9,IF(H370='Категорія витрат'!$B$10,'Категорія витрат'!$A$10,IF(H370='Категорія витрат'!$B$11,'Категорія витрат'!$A$11,IF(H370='Категорія витрат'!$B$12,'Категорія витрат'!$A$12,IF(H370='Категорія витрат'!$B$13,'Категорія витрат'!$A$13,IF(H370='Категорія витрат'!$B$14,'Категорія витрат'!$A$14,IF(H370='Категорія витрат'!$B$15,'Категорія витрат'!$A$15,IF(H370='Категорія витрат'!$B$16,'Категорія витрат'!$A$16,IF(H370='Категорія витрат'!$B$17,'Категорія витрат'!$A$17,IF(H370='Категорія витрат'!$B$18,'Категорія витрат'!$A$18,IF(H370='Категорія витрат'!$B$19,'Категорія витрат'!$A$19,IF(H370='Категорія витрат'!$B$20,'Категорія витрат'!$A$20,IF(H370='Категорія витрат'!$B$21,'Категорія витрат'!$A$21,IF(H370='Категорія витрат'!$B$22,'Категорія витрат'!$A$22,IF(H370='Категорія витрат'!$B$23,'Категорія витрат'!$A$23,IF(H370='Категорія витрат'!$B$24,'Категорія витрат'!$A$24,IF(H370='Категорія витрат'!$B$25,'Категорія витрат'!$A$25,IF(H370='Категорія витрат'!$B$26,'Категорія витрат'!$A$26,IF(H370='Категорія витрат'!$B$27,'Категорія витрат'!$A$27,IF(H370='Категорія витрат'!$B$28,'Категорія витрат'!$A$28,IF(H370='Категорія витрат'!$B$29,'Категорія витрат'!$A$29,IF(H370='Категорія витрат'!$B$30,'Категорія витрат'!$A$30,IF(H370='Категорія витрат'!$B$31,'Категорія витрат'!$A$31,""))))))))))))))))))))))))))))))</f>
        <v/>
      </c>
      <c r="H370" s="854"/>
      <c r="I370" s="68"/>
      <c r="J370" s="72"/>
      <c r="K370" s="41">
        <f t="shared" si="60"/>
        <v>0</v>
      </c>
      <c r="L370" s="72"/>
      <c r="M370" s="74"/>
      <c r="N370" s="71">
        <f t="shared" si="62"/>
        <v>0</v>
      </c>
      <c r="O370" s="836">
        <f>IF(I370='Категорія витрат'!$G$2,ROUND(N370*0.22,2),IF(I370='Категорія витрат'!$G$4,ROUND(N370*0.22,2),IF(I370='Категорія витрат'!$G$5,ROUND(N370*0.22,2),IF(I370='Категорія витрат'!$G$3,ROUND(N370*0.0841,2),0))))</f>
        <v>0</v>
      </c>
      <c r="P370" s="828">
        <f t="shared" si="63"/>
        <v>0</v>
      </c>
      <c r="Q370" s="76"/>
      <c r="R370" s="76"/>
      <c r="S370" s="76"/>
      <c r="T370" s="76"/>
      <c r="U370" s="76"/>
      <c r="V370" s="76"/>
      <c r="W370" s="76"/>
      <c r="X370" s="76"/>
      <c r="Y370" s="76"/>
      <c r="Z370" s="76"/>
      <c r="AA370" s="76"/>
      <c r="AB370" s="76"/>
      <c r="AC370" s="11">
        <f t="shared" si="64"/>
        <v>0</v>
      </c>
      <c r="AD370" s="11">
        <f t="shared" si="65"/>
        <v>0</v>
      </c>
      <c r="AE370" s="11">
        <f t="shared" si="66"/>
        <v>0</v>
      </c>
      <c r="AF370" s="11">
        <f t="shared" si="67"/>
        <v>0</v>
      </c>
      <c r="AG370" s="11">
        <f t="shared" si="68"/>
        <v>0</v>
      </c>
      <c r="AH370" s="11">
        <f t="shared" si="69"/>
        <v>0</v>
      </c>
      <c r="AI370" s="11">
        <f t="shared" si="70"/>
        <v>0</v>
      </c>
      <c r="AJ370" s="11">
        <f t="shared" si="71"/>
        <v>0</v>
      </c>
      <c r="AK370" s="223"/>
      <c r="AL370" s="223"/>
      <c r="AM370" s="35"/>
    </row>
    <row r="371" spans="1:39">
      <c r="A371" s="20">
        <v>367</v>
      </c>
      <c r="B371" s="20" t="str">
        <f t="shared" si="61"/>
        <v/>
      </c>
      <c r="C371" s="208"/>
      <c r="D371" s="67"/>
      <c r="E371" s="67"/>
      <c r="F371" s="67"/>
      <c r="G371" s="425" t="str">
        <f>IF(H371='Категорія витрат'!$B$2,'Категорія витрат'!$A$2,IF(H371='Категорія витрат'!$B$3,'Категорія витрат'!$A$3,IF(H371='Категорія витрат'!$B$4,'Категорія витрат'!$A$4,IF(H371='Категорія витрат'!$B$5,'Категорія витрат'!$A$5,IF(H371='Категорія витрат'!$B$6,'Категорія витрат'!$A$6,IF(H371='Категорія витрат'!$B$7,'Категорія витрат'!$A$7,IF(H371='Категорія витрат'!$B$8,'Категорія витрат'!$A$8,IF(H371='Категорія витрат'!$B$9,'Категорія витрат'!$A$9,IF(H371='Категорія витрат'!$B$10,'Категорія витрат'!$A$10,IF(H371='Категорія витрат'!$B$11,'Категорія витрат'!$A$11,IF(H371='Категорія витрат'!$B$12,'Категорія витрат'!$A$12,IF(H371='Категорія витрат'!$B$13,'Категорія витрат'!$A$13,IF(H371='Категорія витрат'!$B$14,'Категорія витрат'!$A$14,IF(H371='Категорія витрат'!$B$15,'Категорія витрат'!$A$15,IF(H371='Категорія витрат'!$B$16,'Категорія витрат'!$A$16,IF(H371='Категорія витрат'!$B$17,'Категорія витрат'!$A$17,IF(H371='Категорія витрат'!$B$18,'Категорія витрат'!$A$18,IF(H371='Категорія витрат'!$B$19,'Категорія витрат'!$A$19,IF(H371='Категорія витрат'!$B$20,'Категорія витрат'!$A$20,IF(H371='Категорія витрат'!$B$21,'Категорія витрат'!$A$21,IF(H371='Категорія витрат'!$B$22,'Категорія витрат'!$A$22,IF(H371='Категорія витрат'!$B$23,'Категорія витрат'!$A$23,IF(H371='Категорія витрат'!$B$24,'Категорія витрат'!$A$24,IF(H371='Категорія витрат'!$B$25,'Категорія витрат'!$A$25,IF(H371='Категорія витрат'!$B$26,'Категорія витрат'!$A$26,IF(H371='Категорія витрат'!$B$27,'Категорія витрат'!$A$27,IF(H371='Категорія витрат'!$B$28,'Категорія витрат'!$A$28,IF(H371='Категорія витрат'!$B$29,'Категорія витрат'!$A$29,IF(H371='Категорія витрат'!$B$30,'Категорія витрат'!$A$30,IF(H371='Категорія витрат'!$B$31,'Категорія витрат'!$A$31,""))))))))))))))))))))))))))))))</f>
        <v/>
      </c>
      <c r="H371" s="854"/>
      <c r="I371" s="68"/>
      <c r="J371" s="72"/>
      <c r="K371" s="41">
        <f t="shared" si="60"/>
        <v>0</v>
      </c>
      <c r="L371" s="72"/>
      <c r="M371" s="74"/>
      <c r="N371" s="71">
        <f t="shared" si="62"/>
        <v>0</v>
      </c>
      <c r="O371" s="836">
        <f>IF(I371='Категорія витрат'!$G$2,ROUND(N371*0.22,2),IF(I371='Категорія витрат'!$G$4,ROUND(N371*0.22,2),IF(I371='Категорія витрат'!$G$5,ROUND(N371*0.22,2),IF(I371='Категорія витрат'!$G$3,ROUND(N371*0.0841,2),0))))</f>
        <v>0</v>
      </c>
      <c r="P371" s="828">
        <f t="shared" si="63"/>
        <v>0</v>
      </c>
      <c r="Q371" s="76"/>
      <c r="R371" s="76"/>
      <c r="S371" s="76"/>
      <c r="T371" s="76"/>
      <c r="U371" s="76"/>
      <c r="V371" s="76"/>
      <c r="W371" s="76"/>
      <c r="X371" s="76"/>
      <c r="Y371" s="76"/>
      <c r="Z371" s="76"/>
      <c r="AA371" s="76"/>
      <c r="AB371" s="76"/>
      <c r="AC371" s="11">
        <f t="shared" si="64"/>
        <v>0</v>
      </c>
      <c r="AD371" s="11">
        <f t="shared" si="65"/>
        <v>0</v>
      </c>
      <c r="AE371" s="11">
        <f t="shared" si="66"/>
        <v>0</v>
      </c>
      <c r="AF371" s="11">
        <f t="shared" si="67"/>
        <v>0</v>
      </c>
      <c r="AG371" s="11">
        <f t="shared" si="68"/>
        <v>0</v>
      </c>
      <c r="AH371" s="11">
        <f t="shared" si="69"/>
        <v>0</v>
      </c>
      <c r="AI371" s="11">
        <f t="shared" si="70"/>
        <v>0</v>
      </c>
      <c r="AJ371" s="11">
        <f t="shared" si="71"/>
        <v>0</v>
      </c>
      <c r="AK371" s="223"/>
      <c r="AL371" s="223"/>
      <c r="AM371" s="35"/>
    </row>
    <row r="372" spans="1:39">
      <c r="A372" s="20">
        <v>368</v>
      </c>
      <c r="B372" s="20" t="str">
        <f t="shared" si="61"/>
        <v/>
      </c>
      <c r="C372" s="208"/>
      <c r="D372" s="67"/>
      <c r="E372" s="67"/>
      <c r="F372" s="67"/>
      <c r="G372" s="425" t="str">
        <f>IF(H372='Категорія витрат'!$B$2,'Категорія витрат'!$A$2,IF(H372='Категорія витрат'!$B$3,'Категорія витрат'!$A$3,IF(H372='Категорія витрат'!$B$4,'Категорія витрат'!$A$4,IF(H372='Категорія витрат'!$B$5,'Категорія витрат'!$A$5,IF(H372='Категорія витрат'!$B$6,'Категорія витрат'!$A$6,IF(H372='Категорія витрат'!$B$7,'Категорія витрат'!$A$7,IF(H372='Категорія витрат'!$B$8,'Категорія витрат'!$A$8,IF(H372='Категорія витрат'!$B$9,'Категорія витрат'!$A$9,IF(H372='Категорія витрат'!$B$10,'Категорія витрат'!$A$10,IF(H372='Категорія витрат'!$B$11,'Категорія витрат'!$A$11,IF(H372='Категорія витрат'!$B$12,'Категорія витрат'!$A$12,IF(H372='Категорія витрат'!$B$13,'Категорія витрат'!$A$13,IF(H372='Категорія витрат'!$B$14,'Категорія витрат'!$A$14,IF(H372='Категорія витрат'!$B$15,'Категорія витрат'!$A$15,IF(H372='Категорія витрат'!$B$16,'Категорія витрат'!$A$16,IF(H372='Категорія витрат'!$B$17,'Категорія витрат'!$A$17,IF(H372='Категорія витрат'!$B$18,'Категорія витрат'!$A$18,IF(H372='Категорія витрат'!$B$19,'Категорія витрат'!$A$19,IF(H372='Категорія витрат'!$B$20,'Категорія витрат'!$A$20,IF(H372='Категорія витрат'!$B$21,'Категорія витрат'!$A$21,IF(H372='Категорія витрат'!$B$22,'Категорія витрат'!$A$22,IF(H372='Категорія витрат'!$B$23,'Категорія витрат'!$A$23,IF(H372='Категорія витрат'!$B$24,'Категорія витрат'!$A$24,IF(H372='Категорія витрат'!$B$25,'Категорія витрат'!$A$25,IF(H372='Категорія витрат'!$B$26,'Категорія витрат'!$A$26,IF(H372='Категорія витрат'!$B$27,'Категорія витрат'!$A$27,IF(H372='Категорія витрат'!$B$28,'Категорія витрат'!$A$28,IF(H372='Категорія витрат'!$B$29,'Категорія витрат'!$A$29,IF(H372='Категорія витрат'!$B$30,'Категорія витрат'!$A$30,IF(H372='Категорія витрат'!$B$31,'Категорія витрат'!$A$31,""))))))))))))))))))))))))))))))</f>
        <v/>
      </c>
      <c r="H372" s="854"/>
      <c r="I372" s="68"/>
      <c r="J372" s="72"/>
      <c r="K372" s="41">
        <f t="shared" si="60"/>
        <v>0</v>
      </c>
      <c r="L372" s="72"/>
      <c r="M372" s="74"/>
      <c r="N372" s="71">
        <f t="shared" si="62"/>
        <v>0</v>
      </c>
      <c r="O372" s="836">
        <f>IF(I372='Категорія витрат'!$G$2,ROUND(N372*0.22,2),IF(I372='Категорія витрат'!$G$4,ROUND(N372*0.22,2),IF(I372='Категорія витрат'!$G$5,ROUND(N372*0.22,2),IF(I372='Категорія витрат'!$G$3,ROUND(N372*0.0841,2),0))))</f>
        <v>0</v>
      </c>
      <c r="P372" s="828">
        <f t="shared" si="63"/>
        <v>0</v>
      </c>
      <c r="Q372" s="76"/>
      <c r="R372" s="76"/>
      <c r="S372" s="76"/>
      <c r="T372" s="76"/>
      <c r="U372" s="76"/>
      <c r="V372" s="76"/>
      <c r="W372" s="76"/>
      <c r="X372" s="76"/>
      <c r="Y372" s="76"/>
      <c r="Z372" s="76"/>
      <c r="AA372" s="76"/>
      <c r="AB372" s="76"/>
      <c r="AC372" s="11">
        <f t="shared" si="64"/>
        <v>0</v>
      </c>
      <c r="AD372" s="11">
        <f t="shared" si="65"/>
        <v>0</v>
      </c>
      <c r="AE372" s="11">
        <f t="shared" si="66"/>
        <v>0</v>
      </c>
      <c r="AF372" s="11">
        <f t="shared" si="67"/>
        <v>0</v>
      </c>
      <c r="AG372" s="11">
        <f t="shared" si="68"/>
        <v>0</v>
      </c>
      <c r="AH372" s="11">
        <f t="shared" si="69"/>
        <v>0</v>
      </c>
      <c r="AI372" s="11">
        <f t="shared" si="70"/>
        <v>0</v>
      </c>
      <c r="AJ372" s="11">
        <f t="shared" si="71"/>
        <v>0</v>
      </c>
      <c r="AK372" s="223"/>
      <c r="AL372" s="223"/>
      <c r="AM372" s="35"/>
    </row>
    <row r="373" spans="1:39">
      <c r="A373" s="20">
        <v>369</v>
      </c>
      <c r="B373" s="20" t="str">
        <f t="shared" si="61"/>
        <v/>
      </c>
      <c r="C373" s="208"/>
      <c r="D373" s="67"/>
      <c r="E373" s="67"/>
      <c r="F373" s="67"/>
      <c r="G373" s="425" t="str">
        <f>IF(H373='Категорія витрат'!$B$2,'Категорія витрат'!$A$2,IF(H373='Категорія витрат'!$B$3,'Категорія витрат'!$A$3,IF(H373='Категорія витрат'!$B$4,'Категорія витрат'!$A$4,IF(H373='Категорія витрат'!$B$5,'Категорія витрат'!$A$5,IF(H373='Категорія витрат'!$B$6,'Категорія витрат'!$A$6,IF(H373='Категорія витрат'!$B$7,'Категорія витрат'!$A$7,IF(H373='Категорія витрат'!$B$8,'Категорія витрат'!$A$8,IF(H373='Категорія витрат'!$B$9,'Категорія витрат'!$A$9,IF(H373='Категорія витрат'!$B$10,'Категорія витрат'!$A$10,IF(H373='Категорія витрат'!$B$11,'Категорія витрат'!$A$11,IF(H373='Категорія витрат'!$B$12,'Категорія витрат'!$A$12,IF(H373='Категорія витрат'!$B$13,'Категорія витрат'!$A$13,IF(H373='Категорія витрат'!$B$14,'Категорія витрат'!$A$14,IF(H373='Категорія витрат'!$B$15,'Категорія витрат'!$A$15,IF(H373='Категорія витрат'!$B$16,'Категорія витрат'!$A$16,IF(H373='Категорія витрат'!$B$17,'Категорія витрат'!$A$17,IF(H373='Категорія витрат'!$B$18,'Категорія витрат'!$A$18,IF(H373='Категорія витрат'!$B$19,'Категорія витрат'!$A$19,IF(H373='Категорія витрат'!$B$20,'Категорія витрат'!$A$20,IF(H373='Категорія витрат'!$B$21,'Категорія витрат'!$A$21,IF(H373='Категорія витрат'!$B$22,'Категорія витрат'!$A$22,IF(H373='Категорія витрат'!$B$23,'Категорія витрат'!$A$23,IF(H373='Категорія витрат'!$B$24,'Категорія витрат'!$A$24,IF(H373='Категорія витрат'!$B$25,'Категорія витрат'!$A$25,IF(H373='Категорія витрат'!$B$26,'Категорія витрат'!$A$26,IF(H373='Категорія витрат'!$B$27,'Категорія витрат'!$A$27,IF(H373='Категорія витрат'!$B$28,'Категорія витрат'!$A$28,IF(H373='Категорія витрат'!$B$29,'Категорія витрат'!$A$29,IF(H373='Категорія витрат'!$B$30,'Категорія витрат'!$A$30,IF(H373='Категорія витрат'!$B$31,'Категорія витрат'!$A$31,""))))))))))))))))))))))))))))))</f>
        <v/>
      </c>
      <c r="H373" s="854"/>
      <c r="I373" s="68"/>
      <c r="J373" s="72"/>
      <c r="K373" s="41">
        <f t="shared" si="60"/>
        <v>0</v>
      </c>
      <c r="L373" s="72"/>
      <c r="M373" s="74"/>
      <c r="N373" s="71">
        <f t="shared" si="62"/>
        <v>0</v>
      </c>
      <c r="O373" s="836">
        <f>IF(I373='Категорія витрат'!$G$2,ROUND(N373*0.22,2),IF(I373='Категорія витрат'!$G$4,ROUND(N373*0.22,2),IF(I373='Категорія витрат'!$G$5,ROUND(N373*0.22,2),IF(I373='Категорія витрат'!$G$3,ROUND(N373*0.0841,2),0))))</f>
        <v>0</v>
      </c>
      <c r="P373" s="828">
        <f t="shared" si="63"/>
        <v>0</v>
      </c>
      <c r="Q373" s="76"/>
      <c r="R373" s="76"/>
      <c r="S373" s="76"/>
      <c r="T373" s="76"/>
      <c r="U373" s="76"/>
      <c r="V373" s="76"/>
      <c r="W373" s="76"/>
      <c r="X373" s="76"/>
      <c r="Y373" s="76"/>
      <c r="Z373" s="76"/>
      <c r="AA373" s="76"/>
      <c r="AB373" s="76"/>
      <c r="AC373" s="11">
        <f t="shared" si="64"/>
        <v>0</v>
      </c>
      <c r="AD373" s="11">
        <f t="shared" si="65"/>
        <v>0</v>
      </c>
      <c r="AE373" s="11">
        <f t="shared" si="66"/>
        <v>0</v>
      </c>
      <c r="AF373" s="11">
        <f t="shared" si="67"/>
        <v>0</v>
      </c>
      <c r="AG373" s="11">
        <f t="shared" si="68"/>
        <v>0</v>
      </c>
      <c r="AH373" s="11">
        <f t="shared" si="69"/>
        <v>0</v>
      </c>
      <c r="AI373" s="11">
        <f t="shared" si="70"/>
        <v>0</v>
      </c>
      <c r="AJ373" s="11">
        <f t="shared" si="71"/>
        <v>0</v>
      </c>
      <c r="AK373" s="223"/>
      <c r="AL373" s="223"/>
      <c r="AM373" s="35"/>
    </row>
    <row r="374" spans="1:39">
      <c r="A374" s="20">
        <v>370</v>
      </c>
      <c r="B374" s="20" t="str">
        <f t="shared" si="61"/>
        <v/>
      </c>
      <c r="C374" s="208"/>
      <c r="D374" s="67"/>
      <c r="E374" s="67"/>
      <c r="F374" s="67"/>
      <c r="G374" s="425" t="str">
        <f>IF(H374='Категорія витрат'!$B$2,'Категорія витрат'!$A$2,IF(H374='Категорія витрат'!$B$3,'Категорія витрат'!$A$3,IF(H374='Категорія витрат'!$B$4,'Категорія витрат'!$A$4,IF(H374='Категорія витрат'!$B$5,'Категорія витрат'!$A$5,IF(H374='Категорія витрат'!$B$6,'Категорія витрат'!$A$6,IF(H374='Категорія витрат'!$B$7,'Категорія витрат'!$A$7,IF(H374='Категорія витрат'!$B$8,'Категорія витрат'!$A$8,IF(H374='Категорія витрат'!$B$9,'Категорія витрат'!$A$9,IF(H374='Категорія витрат'!$B$10,'Категорія витрат'!$A$10,IF(H374='Категорія витрат'!$B$11,'Категорія витрат'!$A$11,IF(H374='Категорія витрат'!$B$12,'Категорія витрат'!$A$12,IF(H374='Категорія витрат'!$B$13,'Категорія витрат'!$A$13,IF(H374='Категорія витрат'!$B$14,'Категорія витрат'!$A$14,IF(H374='Категорія витрат'!$B$15,'Категорія витрат'!$A$15,IF(H374='Категорія витрат'!$B$16,'Категорія витрат'!$A$16,IF(H374='Категорія витрат'!$B$17,'Категорія витрат'!$A$17,IF(H374='Категорія витрат'!$B$18,'Категорія витрат'!$A$18,IF(H374='Категорія витрат'!$B$19,'Категорія витрат'!$A$19,IF(H374='Категорія витрат'!$B$20,'Категорія витрат'!$A$20,IF(H374='Категорія витрат'!$B$21,'Категорія витрат'!$A$21,IF(H374='Категорія витрат'!$B$22,'Категорія витрат'!$A$22,IF(H374='Категорія витрат'!$B$23,'Категорія витрат'!$A$23,IF(H374='Категорія витрат'!$B$24,'Категорія витрат'!$A$24,IF(H374='Категорія витрат'!$B$25,'Категорія витрат'!$A$25,IF(H374='Категорія витрат'!$B$26,'Категорія витрат'!$A$26,IF(H374='Категорія витрат'!$B$27,'Категорія витрат'!$A$27,IF(H374='Категорія витрат'!$B$28,'Категорія витрат'!$A$28,IF(H374='Категорія витрат'!$B$29,'Категорія витрат'!$A$29,IF(H374='Категорія витрат'!$B$30,'Категорія витрат'!$A$30,IF(H374='Категорія витрат'!$B$31,'Категорія витрат'!$A$31,""))))))))))))))))))))))))))))))</f>
        <v/>
      </c>
      <c r="H374" s="854"/>
      <c r="I374" s="68"/>
      <c r="J374" s="72"/>
      <c r="K374" s="41">
        <f t="shared" si="60"/>
        <v>0</v>
      </c>
      <c r="L374" s="72"/>
      <c r="M374" s="74"/>
      <c r="N374" s="71">
        <f t="shared" si="62"/>
        <v>0</v>
      </c>
      <c r="O374" s="836">
        <f>IF(I374='Категорія витрат'!$G$2,ROUND(N374*0.22,2),IF(I374='Категорія витрат'!$G$4,ROUND(N374*0.22,2),IF(I374='Категорія витрат'!$G$5,ROUND(N374*0.22,2),IF(I374='Категорія витрат'!$G$3,ROUND(N374*0.0841,2),0))))</f>
        <v>0</v>
      </c>
      <c r="P374" s="828">
        <f t="shared" si="63"/>
        <v>0</v>
      </c>
      <c r="Q374" s="76"/>
      <c r="R374" s="76"/>
      <c r="S374" s="76"/>
      <c r="T374" s="76"/>
      <c r="U374" s="76"/>
      <c r="V374" s="76"/>
      <c r="W374" s="76"/>
      <c r="X374" s="76"/>
      <c r="Y374" s="76"/>
      <c r="Z374" s="76"/>
      <c r="AA374" s="76"/>
      <c r="AB374" s="76"/>
      <c r="AC374" s="11">
        <f t="shared" si="64"/>
        <v>0</v>
      </c>
      <c r="AD374" s="11">
        <f t="shared" si="65"/>
        <v>0</v>
      </c>
      <c r="AE374" s="11">
        <f t="shared" si="66"/>
        <v>0</v>
      </c>
      <c r="AF374" s="11">
        <f t="shared" si="67"/>
        <v>0</v>
      </c>
      <c r="AG374" s="11">
        <f t="shared" si="68"/>
        <v>0</v>
      </c>
      <c r="AH374" s="11">
        <f t="shared" si="69"/>
        <v>0</v>
      </c>
      <c r="AI374" s="11">
        <f t="shared" si="70"/>
        <v>0</v>
      </c>
      <c r="AJ374" s="11">
        <f t="shared" si="71"/>
        <v>0</v>
      </c>
      <c r="AK374" s="223"/>
      <c r="AL374" s="223"/>
      <c r="AM374" s="35"/>
    </row>
    <row r="375" spans="1:39">
      <c r="A375" s="20">
        <v>371</v>
      </c>
      <c r="B375" s="20" t="str">
        <f t="shared" si="61"/>
        <v/>
      </c>
      <c r="C375" s="208"/>
      <c r="D375" s="67"/>
      <c r="E375" s="67"/>
      <c r="F375" s="67"/>
      <c r="G375" s="425" t="str">
        <f>IF(H375='Категорія витрат'!$B$2,'Категорія витрат'!$A$2,IF(H375='Категорія витрат'!$B$3,'Категорія витрат'!$A$3,IF(H375='Категорія витрат'!$B$4,'Категорія витрат'!$A$4,IF(H375='Категорія витрат'!$B$5,'Категорія витрат'!$A$5,IF(H375='Категорія витрат'!$B$6,'Категорія витрат'!$A$6,IF(H375='Категорія витрат'!$B$7,'Категорія витрат'!$A$7,IF(H375='Категорія витрат'!$B$8,'Категорія витрат'!$A$8,IF(H375='Категорія витрат'!$B$9,'Категорія витрат'!$A$9,IF(H375='Категорія витрат'!$B$10,'Категорія витрат'!$A$10,IF(H375='Категорія витрат'!$B$11,'Категорія витрат'!$A$11,IF(H375='Категорія витрат'!$B$12,'Категорія витрат'!$A$12,IF(H375='Категорія витрат'!$B$13,'Категорія витрат'!$A$13,IF(H375='Категорія витрат'!$B$14,'Категорія витрат'!$A$14,IF(H375='Категорія витрат'!$B$15,'Категорія витрат'!$A$15,IF(H375='Категорія витрат'!$B$16,'Категорія витрат'!$A$16,IF(H375='Категорія витрат'!$B$17,'Категорія витрат'!$A$17,IF(H375='Категорія витрат'!$B$18,'Категорія витрат'!$A$18,IF(H375='Категорія витрат'!$B$19,'Категорія витрат'!$A$19,IF(H375='Категорія витрат'!$B$20,'Категорія витрат'!$A$20,IF(H375='Категорія витрат'!$B$21,'Категорія витрат'!$A$21,IF(H375='Категорія витрат'!$B$22,'Категорія витрат'!$A$22,IF(H375='Категорія витрат'!$B$23,'Категорія витрат'!$A$23,IF(H375='Категорія витрат'!$B$24,'Категорія витрат'!$A$24,IF(H375='Категорія витрат'!$B$25,'Категорія витрат'!$A$25,IF(H375='Категорія витрат'!$B$26,'Категорія витрат'!$A$26,IF(H375='Категорія витрат'!$B$27,'Категорія витрат'!$A$27,IF(H375='Категорія витрат'!$B$28,'Категорія витрат'!$A$28,IF(H375='Категорія витрат'!$B$29,'Категорія витрат'!$A$29,IF(H375='Категорія витрат'!$B$30,'Категорія витрат'!$A$30,IF(H375='Категорія витрат'!$B$31,'Категорія витрат'!$A$31,""))))))))))))))))))))))))))))))</f>
        <v/>
      </c>
      <c r="H375" s="854"/>
      <c r="I375" s="68"/>
      <c r="J375" s="72"/>
      <c r="K375" s="41">
        <f t="shared" si="60"/>
        <v>0</v>
      </c>
      <c r="L375" s="72"/>
      <c r="M375" s="74"/>
      <c r="N375" s="71">
        <f t="shared" si="62"/>
        <v>0</v>
      </c>
      <c r="O375" s="836">
        <f>IF(I375='Категорія витрат'!$G$2,ROUND(N375*0.22,2),IF(I375='Категорія витрат'!$G$4,ROUND(N375*0.22,2),IF(I375='Категорія витрат'!$G$5,ROUND(N375*0.22,2),IF(I375='Категорія витрат'!$G$3,ROUND(N375*0.0841,2),0))))</f>
        <v>0</v>
      </c>
      <c r="P375" s="828">
        <f t="shared" si="63"/>
        <v>0</v>
      </c>
      <c r="Q375" s="76"/>
      <c r="R375" s="76"/>
      <c r="S375" s="76"/>
      <c r="T375" s="76"/>
      <c r="U375" s="76"/>
      <c r="V375" s="76"/>
      <c r="W375" s="76"/>
      <c r="X375" s="76"/>
      <c r="Y375" s="76"/>
      <c r="Z375" s="76"/>
      <c r="AA375" s="76"/>
      <c r="AB375" s="76"/>
      <c r="AC375" s="11">
        <f t="shared" si="64"/>
        <v>0</v>
      </c>
      <c r="AD375" s="11">
        <f t="shared" si="65"/>
        <v>0</v>
      </c>
      <c r="AE375" s="11">
        <f t="shared" si="66"/>
        <v>0</v>
      </c>
      <c r="AF375" s="11">
        <f t="shared" si="67"/>
        <v>0</v>
      </c>
      <c r="AG375" s="11">
        <f t="shared" si="68"/>
        <v>0</v>
      </c>
      <c r="AH375" s="11">
        <f t="shared" si="69"/>
        <v>0</v>
      </c>
      <c r="AI375" s="11">
        <f t="shared" si="70"/>
        <v>0</v>
      </c>
      <c r="AJ375" s="11">
        <f t="shared" si="71"/>
        <v>0</v>
      </c>
      <c r="AK375" s="223"/>
      <c r="AL375" s="223"/>
      <c r="AM375" s="35"/>
    </row>
    <row r="376" spans="1:39">
      <c r="A376" s="20">
        <v>372</v>
      </c>
      <c r="B376" s="20" t="str">
        <f t="shared" si="61"/>
        <v/>
      </c>
      <c r="C376" s="208"/>
      <c r="D376" s="67"/>
      <c r="E376" s="67"/>
      <c r="F376" s="67"/>
      <c r="G376" s="425" t="str">
        <f>IF(H376='Категорія витрат'!$B$2,'Категорія витрат'!$A$2,IF(H376='Категорія витрат'!$B$3,'Категорія витрат'!$A$3,IF(H376='Категорія витрат'!$B$4,'Категорія витрат'!$A$4,IF(H376='Категорія витрат'!$B$5,'Категорія витрат'!$A$5,IF(H376='Категорія витрат'!$B$6,'Категорія витрат'!$A$6,IF(H376='Категорія витрат'!$B$7,'Категорія витрат'!$A$7,IF(H376='Категорія витрат'!$B$8,'Категорія витрат'!$A$8,IF(H376='Категорія витрат'!$B$9,'Категорія витрат'!$A$9,IF(H376='Категорія витрат'!$B$10,'Категорія витрат'!$A$10,IF(H376='Категорія витрат'!$B$11,'Категорія витрат'!$A$11,IF(H376='Категорія витрат'!$B$12,'Категорія витрат'!$A$12,IF(H376='Категорія витрат'!$B$13,'Категорія витрат'!$A$13,IF(H376='Категорія витрат'!$B$14,'Категорія витрат'!$A$14,IF(H376='Категорія витрат'!$B$15,'Категорія витрат'!$A$15,IF(H376='Категорія витрат'!$B$16,'Категорія витрат'!$A$16,IF(H376='Категорія витрат'!$B$17,'Категорія витрат'!$A$17,IF(H376='Категорія витрат'!$B$18,'Категорія витрат'!$A$18,IF(H376='Категорія витрат'!$B$19,'Категорія витрат'!$A$19,IF(H376='Категорія витрат'!$B$20,'Категорія витрат'!$A$20,IF(H376='Категорія витрат'!$B$21,'Категорія витрат'!$A$21,IF(H376='Категорія витрат'!$B$22,'Категорія витрат'!$A$22,IF(H376='Категорія витрат'!$B$23,'Категорія витрат'!$A$23,IF(H376='Категорія витрат'!$B$24,'Категорія витрат'!$A$24,IF(H376='Категорія витрат'!$B$25,'Категорія витрат'!$A$25,IF(H376='Категорія витрат'!$B$26,'Категорія витрат'!$A$26,IF(H376='Категорія витрат'!$B$27,'Категорія витрат'!$A$27,IF(H376='Категорія витрат'!$B$28,'Категорія витрат'!$A$28,IF(H376='Категорія витрат'!$B$29,'Категорія витрат'!$A$29,IF(H376='Категорія витрат'!$B$30,'Категорія витрат'!$A$30,IF(H376='Категорія витрат'!$B$31,'Категорія витрат'!$A$31,""))))))))))))))))))))))))))))))</f>
        <v/>
      </c>
      <c r="H376" s="854"/>
      <c r="I376" s="68"/>
      <c r="J376" s="72"/>
      <c r="K376" s="41">
        <f t="shared" si="60"/>
        <v>0</v>
      </c>
      <c r="L376" s="72"/>
      <c r="M376" s="74"/>
      <c r="N376" s="71">
        <f t="shared" si="62"/>
        <v>0</v>
      </c>
      <c r="O376" s="836">
        <f>IF(I376='Категорія витрат'!$G$2,ROUND(N376*0.22,2),IF(I376='Категорія витрат'!$G$4,ROUND(N376*0.22,2),IF(I376='Категорія витрат'!$G$5,ROUND(N376*0.22,2),IF(I376='Категорія витрат'!$G$3,ROUND(N376*0.0841,2),0))))</f>
        <v>0</v>
      </c>
      <c r="P376" s="828">
        <f t="shared" si="63"/>
        <v>0</v>
      </c>
      <c r="Q376" s="76"/>
      <c r="R376" s="76"/>
      <c r="S376" s="76"/>
      <c r="T376" s="76"/>
      <c r="U376" s="76"/>
      <c r="V376" s="76"/>
      <c r="W376" s="76"/>
      <c r="X376" s="76"/>
      <c r="Y376" s="76"/>
      <c r="Z376" s="76"/>
      <c r="AA376" s="76"/>
      <c r="AB376" s="76"/>
      <c r="AC376" s="11">
        <f t="shared" si="64"/>
        <v>0</v>
      </c>
      <c r="AD376" s="11">
        <f t="shared" si="65"/>
        <v>0</v>
      </c>
      <c r="AE376" s="11">
        <f t="shared" si="66"/>
        <v>0</v>
      </c>
      <c r="AF376" s="11">
        <f t="shared" si="67"/>
        <v>0</v>
      </c>
      <c r="AG376" s="11">
        <f t="shared" si="68"/>
        <v>0</v>
      </c>
      <c r="AH376" s="11">
        <f t="shared" si="69"/>
        <v>0</v>
      </c>
      <c r="AI376" s="11">
        <f t="shared" si="70"/>
        <v>0</v>
      </c>
      <c r="AJ376" s="11">
        <f t="shared" si="71"/>
        <v>0</v>
      </c>
      <c r="AK376" s="223"/>
      <c r="AL376" s="223"/>
      <c r="AM376" s="35"/>
    </row>
    <row r="377" spans="1:39">
      <c r="A377" s="20">
        <v>373</v>
      </c>
      <c r="B377" s="20" t="str">
        <f t="shared" si="61"/>
        <v/>
      </c>
      <c r="C377" s="208"/>
      <c r="D377" s="67"/>
      <c r="E377" s="67"/>
      <c r="F377" s="67"/>
      <c r="G377" s="425" t="str">
        <f>IF(H377='Категорія витрат'!$B$2,'Категорія витрат'!$A$2,IF(H377='Категорія витрат'!$B$3,'Категорія витрат'!$A$3,IF(H377='Категорія витрат'!$B$4,'Категорія витрат'!$A$4,IF(H377='Категорія витрат'!$B$5,'Категорія витрат'!$A$5,IF(H377='Категорія витрат'!$B$6,'Категорія витрат'!$A$6,IF(H377='Категорія витрат'!$B$7,'Категорія витрат'!$A$7,IF(H377='Категорія витрат'!$B$8,'Категорія витрат'!$A$8,IF(H377='Категорія витрат'!$B$9,'Категорія витрат'!$A$9,IF(H377='Категорія витрат'!$B$10,'Категорія витрат'!$A$10,IF(H377='Категорія витрат'!$B$11,'Категорія витрат'!$A$11,IF(H377='Категорія витрат'!$B$12,'Категорія витрат'!$A$12,IF(H377='Категорія витрат'!$B$13,'Категорія витрат'!$A$13,IF(H377='Категорія витрат'!$B$14,'Категорія витрат'!$A$14,IF(H377='Категорія витрат'!$B$15,'Категорія витрат'!$A$15,IF(H377='Категорія витрат'!$B$16,'Категорія витрат'!$A$16,IF(H377='Категорія витрат'!$B$17,'Категорія витрат'!$A$17,IF(H377='Категорія витрат'!$B$18,'Категорія витрат'!$A$18,IF(H377='Категорія витрат'!$B$19,'Категорія витрат'!$A$19,IF(H377='Категорія витрат'!$B$20,'Категорія витрат'!$A$20,IF(H377='Категорія витрат'!$B$21,'Категорія витрат'!$A$21,IF(H377='Категорія витрат'!$B$22,'Категорія витрат'!$A$22,IF(H377='Категорія витрат'!$B$23,'Категорія витрат'!$A$23,IF(H377='Категорія витрат'!$B$24,'Категорія витрат'!$A$24,IF(H377='Категорія витрат'!$B$25,'Категорія витрат'!$A$25,IF(H377='Категорія витрат'!$B$26,'Категорія витрат'!$A$26,IF(H377='Категорія витрат'!$B$27,'Категорія витрат'!$A$27,IF(H377='Категорія витрат'!$B$28,'Категорія витрат'!$A$28,IF(H377='Категорія витрат'!$B$29,'Категорія витрат'!$A$29,IF(H377='Категорія витрат'!$B$30,'Категорія витрат'!$A$30,IF(H377='Категорія витрат'!$B$31,'Категорія витрат'!$A$31,""))))))))))))))))))))))))))))))</f>
        <v/>
      </c>
      <c r="H377" s="854"/>
      <c r="I377" s="68"/>
      <c r="J377" s="72"/>
      <c r="K377" s="41">
        <f t="shared" si="60"/>
        <v>0</v>
      </c>
      <c r="L377" s="72"/>
      <c r="M377" s="74"/>
      <c r="N377" s="71">
        <f t="shared" si="62"/>
        <v>0</v>
      </c>
      <c r="O377" s="836">
        <f>IF(I377='Категорія витрат'!$G$2,ROUND(N377*0.22,2),IF(I377='Категорія витрат'!$G$4,ROUND(N377*0.22,2),IF(I377='Категорія витрат'!$G$5,ROUND(N377*0.22,2),IF(I377='Категорія витрат'!$G$3,ROUND(N377*0.0841,2),0))))</f>
        <v>0</v>
      </c>
      <c r="P377" s="828">
        <f t="shared" si="63"/>
        <v>0</v>
      </c>
      <c r="Q377" s="76"/>
      <c r="R377" s="76"/>
      <c r="S377" s="76"/>
      <c r="T377" s="76"/>
      <c r="U377" s="76"/>
      <c r="V377" s="76"/>
      <c r="W377" s="76"/>
      <c r="X377" s="76"/>
      <c r="Y377" s="76"/>
      <c r="Z377" s="76"/>
      <c r="AA377" s="76"/>
      <c r="AB377" s="76"/>
      <c r="AC377" s="11">
        <f t="shared" si="64"/>
        <v>0</v>
      </c>
      <c r="AD377" s="11">
        <f t="shared" si="65"/>
        <v>0</v>
      </c>
      <c r="AE377" s="11">
        <f t="shared" si="66"/>
        <v>0</v>
      </c>
      <c r="AF377" s="11">
        <f t="shared" si="67"/>
        <v>0</v>
      </c>
      <c r="AG377" s="11">
        <f t="shared" si="68"/>
        <v>0</v>
      </c>
      <c r="AH377" s="11">
        <f t="shared" si="69"/>
        <v>0</v>
      </c>
      <c r="AI377" s="11">
        <f t="shared" si="70"/>
        <v>0</v>
      </c>
      <c r="AJ377" s="11">
        <f t="shared" si="71"/>
        <v>0</v>
      </c>
      <c r="AK377" s="223"/>
      <c r="AL377" s="223"/>
      <c r="AM377" s="35"/>
    </row>
    <row r="378" spans="1:39">
      <c r="A378" s="20">
        <v>374</v>
      </c>
      <c r="B378" s="20" t="str">
        <f t="shared" si="61"/>
        <v/>
      </c>
      <c r="C378" s="208"/>
      <c r="D378" s="67"/>
      <c r="E378" s="67"/>
      <c r="F378" s="67"/>
      <c r="G378" s="425" t="str">
        <f>IF(H378='Категорія витрат'!$B$2,'Категорія витрат'!$A$2,IF(H378='Категорія витрат'!$B$3,'Категорія витрат'!$A$3,IF(H378='Категорія витрат'!$B$4,'Категорія витрат'!$A$4,IF(H378='Категорія витрат'!$B$5,'Категорія витрат'!$A$5,IF(H378='Категорія витрат'!$B$6,'Категорія витрат'!$A$6,IF(H378='Категорія витрат'!$B$7,'Категорія витрат'!$A$7,IF(H378='Категорія витрат'!$B$8,'Категорія витрат'!$A$8,IF(H378='Категорія витрат'!$B$9,'Категорія витрат'!$A$9,IF(H378='Категорія витрат'!$B$10,'Категорія витрат'!$A$10,IF(H378='Категорія витрат'!$B$11,'Категорія витрат'!$A$11,IF(H378='Категорія витрат'!$B$12,'Категорія витрат'!$A$12,IF(H378='Категорія витрат'!$B$13,'Категорія витрат'!$A$13,IF(H378='Категорія витрат'!$B$14,'Категорія витрат'!$A$14,IF(H378='Категорія витрат'!$B$15,'Категорія витрат'!$A$15,IF(H378='Категорія витрат'!$B$16,'Категорія витрат'!$A$16,IF(H378='Категорія витрат'!$B$17,'Категорія витрат'!$A$17,IF(H378='Категорія витрат'!$B$18,'Категорія витрат'!$A$18,IF(H378='Категорія витрат'!$B$19,'Категорія витрат'!$A$19,IF(H378='Категорія витрат'!$B$20,'Категорія витрат'!$A$20,IF(H378='Категорія витрат'!$B$21,'Категорія витрат'!$A$21,IF(H378='Категорія витрат'!$B$22,'Категорія витрат'!$A$22,IF(H378='Категорія витрат'!$B$23,'Категорія витрат'!$A$23,IF(H378='Категорія витрат'!$B$24,'Категорія витрат'!$A$24,IF(H378='Категорія витрат'!$B$25,'Категорія витрат'!$A$25,IF(H378='Категорія витрат'!$B$26,'Категорія витрат'!$A$26,IF(H378='Категорія витрат'!$B$27,'Категорія витрат'!$A$27,IF(H378='Категорія витрат'!$B$28,'Категорія витрат'!$A$28,IF(H378='Категорія витрат'!$B$29,'Категорія витрат'!$A$29,IF(H378='Категорія витрат'!$B$30,'Категорія витрат'!$A$30,IF(H378='Категорія витрат'!$B$31,'Категорія витрат'!$A$31,""))))))))))))))))))))))))))))))</f>
        <v/>
      </c>
      <c r="H378" s="854"/>
      <c r="I378" s="68"/>
      <c r="J378" s="72"/>
      <c r="K378" s="41">
        <f t="shared" si="60"/>
        <v>0</v>
      </c>
      <c r="L378" s="72"/>
      <c r="M378" s="74"/>
      <c r="N378" s="71">
        <f t="shared" si="62"/>
        <v>0</v>
      </c>
      <c r="O378" s="836">
        <f>IF(I378='Категорія витрат'!$G$2,ROUND(N378*0.22,2),IF(I378='Категорія витрат'!$G$4,ROUND(N378*0.22,2),IF(I378='Категорія витрат'!$G$5,ROUND(N378*0.22,2),IF(I378='Категорія витрат'!$G$3,ROUND(N378*0.0841,2),0))))</f>
        <v>0</v>
      </c>
      <c r="P378" s="828">
        <f t="shared" si="63"/>
        <v>0</v>
      </c>
      <c r="Q378" s="76"/>
      <c r="R378" s="76"/>
      <c r="S378" s="76"/>
      <c r="T378" s="76"/>
      <c r="U378" s="76"/>
      <c r="V378" s="76"/>
      <c r="W378" s="76"/>
      <c r="X378" s="76"/>
      <c r="Y378" s="76"/>
      <c r="Z378" s="76"/>
      <c r="AA378" s="76"/>
      <c r="AB378" s="76"/>
      <c r="AC378" s="11">
        <f t="shared" si="64"/>
        <v>0</v>
      </c>
      <c r="AD378" s="11">
        <f t="shared" si="65"/>
        <v>0</v>
      </c>
      <c r="AE378" s="11">
        <f t="shared" si="66"/>
        <v>0</v>
      </c>
      <c r="AF378" s="11">
        <f t="shared" si="67"/>
        <v>0</v>
      </c>
      <c r="AG378" s="11">
        <f t="shared" si="68"/>
        <v>0</v>
      </c>
      <c r="AH378" s="11">
        <f t="shared" si="69"/>
        <v>0</v>
      </c>
      <c r="AI378" s="11">
        <f t="shared" si="70"/>
        <v>0</v>
      </c>
      <c r="AJ378" s="11">
        <f t="shared" si="71"/>
        <v>0</v>
      </c>
      <c r="AK378" s="223"/>
      <c r="AL378" s="223"/>
      <c r="AM378" s="35"/>
    </row>
    <row r="379" spans="1:39">
      <c r="A379" s="20">
        <v>375</v>
      </c>
      <c r="B379" s="20" t="str">
        <f t="shared" si="61"/>
        <v/>
      </c>
      <c r="C379" s="208"/>
      <c r="D379" s="67"/>
      <c r="E379" s="67"/>
      <c r="F379" s="67"/>
      <c r="G379" s="425" t="str">
        <f>IF(H379='Категорія витрат'!$B$2,'Категорія витрат'!$A$2,IF(H379='Категорія витрат'!$B$3,'Категорія витрат'!$A$3,IF(H379='Категорія витрат'!$B$4,'Категорія витрат'!$A$4,IF(H379='Категорія витрат'!$B$5,'Категорія витрат'!$A$5,IF(H379='Категорія витрат'!$B$6,'Категорія витрат'!$A$6,IF(H379='Категорія витрат'!$B$7,'Категорія витрат'!$A$7,IF(H379='Категорія витрат'!$B$8,'Категорія витрат'!$A$8,IF(H379='Категорія витрат'!$B$9,'Категорія витрат'!$A$9,IF(H379='Категорія витрат'!$B$10,'Категорія витрат'!$A$10,IF(H379='Категорія витрат'!$B$11,'Категорія витрат'!$A$11,IF(H379='Категорія витрат'!$B$12,'Категорія витрат'!$A$12,IF(H379='Категорія витрат'!$B$13,'Категорія витрат'!$A$13,IF(H379='Категорія витрат'!$B$14,'Категорія витрат'!$A$14,IF(H379='Категорія витрат'!$B$15,'Категорія витрат'!$A$15,IF(H379='Категорія витрат'!$B$16,'Категорія витрат'!$A$16,IF(H379='Категорія витрат'!$B$17,'Категорія витрат'!$A$17,IF(H379='Категорія витрат'!$B$18,'Категорія витрат'!$A$18,IF(H379='Категорія витрат'!$B$19,'Категорія витрат'!$A$19,IF(H379='Категорія витрат'!$B$20,'Категорія витрат'!$A$20,IF(H379='Категорія витрат'!$B$21,'Категорія витрат'!$A$21,IF(H379='Категорія витрат'!$B$22,'Категорія витрат'!$A$22,IF(H379='Категорія витрат'!$B$23,'Категорія витрат'!$A$23,IF(H379='Категорія витрат'!$B$24,'Категорія витрат'!$A$24,IF(H379='Категорія витрат'!$B$25,'Категорія витрат'!$A$25,IF(H379='Категорія витрат'!$B$26,'Категорія витрат'!$A$26,IF(H379='Категорія витрат'!$B$27,'Категорія витрат'!$A$27,IF(H379='Категорія витрат'!$B$28,'Категорія витрат'!$A$28,IF(H379='Категорія витрат'!$B$29,'Категорія витрат'!$A$29,IF(H379='Категорія витрат'!$B$30,'Категорія витрат'!$A$30,IF(H379='Категорія витрат'!$B$31,'Категорія витрат'!$A$31,""))))))))))))))))))))))))))))))</f>
        <v/>
      </c>
      <c r="H379" s="854"/>
      <c r="I379" s="68"/>
      <c r="J379" s="72"/>
      <c r="K379" s="41">
        <f t="shared" si="60"/>
        <v>0</v>
      </c>
      <c r="L379" s="72"/>
      <c r="M379" s="74"/>
      <c r="N379" s="71">
        <f t="shared" si="62"/>
        <v>0</v>
      </c>
      <c r="O379" s="836">
        <f>IF(I379='Категорія витрат'!$G$2,ROUND(N379*0.22,2),IF(I379='Категорія витрат'!$G$4,ROUND(N379*0.22,2),IF(I379='Категорія витрат'!$G$5,ROUND(N379*0.22,2),IF(I379='Категорія витрат'!$G$3,ROUND(N379*0.0841,2),0))))</f>
        <v>0</v>
      </c>
      <c r="P379" s="828">
        <f t="shared" si="63"/>
        <v>0</v>
      </c>
      <c r="Q379" s="76"/>
      <c r="R379" s="76"/>
      <c r="S379" s="76"/>
      <c r="T379" s="76"/>
      <c r="U379" s="76"/>
      <c r="V379" s="76"/>
      <c r="W379" s="76"/>
      <c r="X379" s="76"/>
      <c r="Y379" s="76"/>
      <c r="Z379" s="76"/>
      <c r="AA379" s="76"/>
      <c r="AB379" s="76"/>
      <c r="AC379" s="11">
        <f t="shared" si="64"/>
        <v>0</v>
      </c>
      <c r="AD379" s="11">
        <f t="shared" si="65"/>
        <v>0</v>
      </c>
      <c r="AE379" s="11">
        <f t="shared" si="66"/>
        <v>0</v>
      </c>
      <c r="AF379" s="11">
        <f t="shared" si="67"/>
        <v>0</v>
      </c>
      <c r="AG379" s="11">
        <f t="shared" si="68"/>
        <v>0</v>
      </c>
      <c r="AH379" s="11">
        <f t="shared" si="69"/>
        <v>0</v>
      </c>
      <c r="AI379" s="11">
        <f t="shared" si="70"/>
        <v>0</v>
      </c>
      <c r="AJ379" s="11">
        <f t="shared" si="71"/>
        <v>0</v>
      </c>
      <c r="AK379" s="223"/>
      <c r="AL379" s="223"/>
      <c r="AM379" s="35"/>
    </row>
    <row r="380" spans="1:39">
      <c r="A380" s="20">
        <v>376</v>
      </c>
      <c r="B380" s="20" t="str">
        <f t="shared" si="61"/>
        <v/>
      </c>
      <c r="C380" s="208"/>
      <c r="D380" s="67"/>
      <c r="E380" s="67"/>
      <c r="F380" s="67"/>
      <c r="G380" s="425" t="str">
        <f>IF(H380='Категорія витрат'!$B$2,'Категорія витрат'!$A$2,IF(H380='Категорія витрат'!$B$3,'Категорія витрат'!$A$3,IF(H380='Категорія витрат'!$B$4,'Категорія витрат'!$A$4,IF(H380='Категорія витрат'!$B$5,'Категорія витрат'!$A$5,IF(H380='Категорія витрат'!$B$6,'Категорія витрат'!$A$6,IF(H380='Категорія витрат'!$B$7,'Категорія витрат'!$A$7,IF(H380='Категорія витрат'!$B$8,'Категорія витрат'!$A$8,IF(H380='Категорія витрат'!$B$9,'Категорія витрат'!$A$9,IF(H380='Категорія витрат'!$B$10,'Категорія витрат'!$A$10,IF(H380='Категорія витрат'!$B$11,'Категорія витрат'!$A$11,IF(H380='Категорія витрат'!$B$12,'Категорія витрат'!$A$12,IF(H380='Категорія витрат'!$B$13,'Категорія витрат'!$A$13,IF(H380='Категорія витрат'!$B$14,'Категорія витрат'!$A$14,IF(H380='Категорія витрат'!$B$15,'Категорія витрат'!$A$15,IF(H380='Категорія витрат'!$B$16,'Категорія витрат'!$A$16,IF(H380='Категорія витрат'!$B$17,'Категорія витрат'!$A$17,IF(H380='Категорія витрат'!$B$18,'Категорія витрат'!$A$18,IF(H380='Категорія витрат'!$B$19,'Категорія витрат'!$A$19,IF(H380='Категорія витрат'!$B$20,'Категорія витрат'!$A$20,IF(H380='Категорія витрат'!$B$21,'Категорія витрат'!$A$21,IF(H380='Категорія витрат'!$B$22,'Категорія витрат'!$A$22,IF(H380='Категорія витрат'!$B$23,'Категорія витрат'!$A$23,IF(H380='Категорія витрат'!$B$24,'Категорія витрат'!$A$24,IF(H380='Категорія витрат'!$B$25,'Категорія витрат'!$A$25,IF(H380='Категорія витрат'!$B$26,'Категорія витрат'!$A$26,IF(H380='Категорія витрат'!$B$27,'Категорія витрат'!$A$27,IF(H380='Категорія витрат'!$B$28,'Категорія витрат'!$A$28,IF(H380='Категорія витрат'!$B$29,'Категорія витрат'!$A$29,IF(H380='Категорія витрат'!$B$30,'Категорія витрат'!$A$30,IF(H380='Категорія витрат'!$B$31,'Категорія витрат'!$A$31,""))))))))))))))))))))))))))))))</f>
        <v/>
      </c>
      <c r="H380" s="854"/>
      <c r="I380" s="68"/>
      <c r="J380" s="72"/>
      <c r="K380" s="41">
        <f t="shared" si="60"/>
        <v>0</v>
      </c>
      <c r="L380" s="72"/>
      <c r="M380" s="74"/>
      <c r="N380" s="71">
        <f t="shared" si="62"/>
        <v>0</v>
      </c>
      <c r="O380" s="836">
        <f>IF(I380='Категорія витрат'!$G$2,ROUND(N380*0.22,2),IF(I380='Категорія витрат'!$G$4,ROUND(N380*0.22,2),IF(I380='Категорія витрат'!$G$5,ROUND(N380*0.22,2),IF(I380='Категорія витрат'!$G$3,ROUND(N380*0.0841,2),0))))</f>
        <v>0</v>
      </c>
      <c r="P380" s="828">
        <f t="shared" si="63"/>
        <v>0</v>
      </c>
      <c r="Q380" s="76"/>
      <c r="R380" s="76"/>
      <c r="S380" s="76"/>
      <c r="T380" s="76"/>
      <c r="U380" s="76"/>
      <c r="V380" s="76"/>
      <c r="W380" s="76"/>
      <c r="X380" s="76"/>
      <c r="Y380" s="76"/>
      <c r="Z380" s="76"/>
      <c r="AA380" s="76"/>
      <c r="AB380" s="76"/>
      <c r="AC380" s="11">
        <f t="shared" si="64"/>
        <v>0</v>
      </c>
      <c r="AD380" s="11">
        <f t="shared" si="65"/>
        <v>0</v>
      </c>
      <c r="AE380" s="11">
        <f t="shared" si="66"/>
        <v>0</v>
      </c>
      <c r="AF380" s="11">
        <f t="shared" si="67"/>
        <v>0</v>
      </c>
      <c r="AG380" s="11">
        <f t="shared" si="68"/>
        <v>0</v>
      </c>
      <c r="AH380" s="11">
        <f t="shared" si="69"/>
        <v>0</v>
      </c>
      <c r="AI380" s="11">
        <f t="shared" si="70"/>
        <v>0</v>
      </c>
      <c r="AJ380" s="11">
        <f t="shared" si="71"/>
        <v>0</v>
      </c>
      <c r="AK380" s="223"/>
      <c r="AL380" s="223"/>
      <c r="AM380" s="35"/>
    </row>
    <row r="381" spans="1:39">
      <c r="A381" s="20">
        <v>377</v>
      </c>
      <c r="B381" s="20" t="str">
        <f t="shared" si="61"/>
        <v/>
      </c>
      <c r="C381" s="208"/>
      <c r="D381" s="67"/>
      <c r="E381" s="67"/>
      <c r="F381" s="67"/>
      <c r="G381" s="425" t="str">
        <f>IF(H381='Категорія витрат'!$B$2,'Категорія витрат'!$A$2,IF(H381='Категорія витрат'!$B$3,'Категорія витрат'!$A$3,IF(H381='Категорія витрат'!$B$4,'Категорія витрат'!$A$4,IF(H381='Категорія витрат'!$B$5,'Категорія витрат'!$A$5,IF(H381='Категорія витрат'!$B$6,'Категорія витрат'!$A$6,IF(H381='Категорія витрат'!$B$7,'Категорія витрат'!$A$7,IF(H381='Категорія витрат'!$B$8,'Категорія витрат'!$A$8,IF(H381='Категорія витрат'!$B$9,'Категорія витрат'!$A$9,IF(H381='Категорія витрат'!$B$10,'Категорія витрат'!$A$10,IF(H381='Категорія витрат'!$B$11,'Категорія витрат'!$A$11,IF(H381='Категорія витрат'!$B$12,'Категорія витрат'!$A$12,IF(H381='Категорія витрат'!$B$13,'Категорія витрат'!$A$13,IF(H381='Категорія витрат'!$B$14,'Категорія витрат'!$A$14,IF(H381='Категорія витрат'!$B$15,'Категорія витрат'!$A$15,IF(H381='Категорія витрат'!$B$16,'Категорія витрат'!$A$16,IF(H381='Категорія витрат'!$B$17,'Категорія витрат'!$A$17,IF(H381='Категорія витрат'!$B$18,'Категорія витрат'!$A$18,IF(H381='Категорія витрат'!$B$19,'Категорія витрат'!$A$19,IF(H381='Категорія витрат'!$B$20,'Категорія витрат'!$A$20,IF(H381='Категорія витрат'!$B$21,'Категорія витрат'!$A$21,IF(H381='Категорія витрат'!$B$22,'Категорія витрат'!$A$22,IF(H381='Категорія витрат'!$B$23,'Категорія витрат'!$A$23,IF(H381='Категорія витрат'!$B$24,'Категорія витрат'!$A$24,IF(H381='Категорія витрат'!$B$25,'Категорія витрат'!$A$25,IF(H381='Категорія витрат'!$B$26,'Категорія витрат'!$A$26,IF(H381='Категорія витрат'!$B$27,'Категорія витрат'!$A$27,IF(H381='Категорія витрат'!$B$28,'Категорія витрат'!$A$28,IF(H381='Категорія витрат'!$B$29,'Категорія витрат'!$A$29,IF(H381='Категорія витрат'!$B$30,'Категорія витрат'!$A$30,IF(H381='Категорія витрат'!$B$31,'Категорія витрат'!$A$31,""))))))))))))))))))))))))))))))</f>
        <v/>
      </c>
      <c r="H381" s="854"/>
      <c r="I381" s="68"/>
      <c r="J381" s="72"/>
      <c r="K381" s="41">
        <f t="shared" si="60"/>
        <v>0</v>
      </c>
      <c r="L381" s="72"/>
      <c r="M381" s="74"/>
      <c r="N381" s="71">
        <f t="shared" si="62"/>
        <v>0</v>
      </c>
      <c r="O381" s="836">
        <f>IF(I381='Категорія витрат'!$G$2,ROUND(N381*0.22,2),IF(I381='Категорія витрат'!$G$4,ROUND(N381*0.22,2),IF(I381='Категорія витрат'!$G$5,ROUND(N381*0.22,2),IF(I381='Категорія витрат'!$G$3,ROUND(N381*0.0841,2),0))))</f>
        <v>0</v>
      </c>
      <c r="P381" s="828">
        <f t="shared" si="63"/>
        <v>0</v>
      </c>
      <c r="Q381" s="76"/>
      <c r="R381" s="76"/>
      <c r="S381" s="76"/>
      <c r="T381" s="76"/>
      <c r="U381" s="76"/>
      <c r="V381" s="76"/>
      <c r="W381" s="76"/>
      <c r="X381" s="76"/>
      <c r="Y381" s="76"/>
      <c r="Z381" s="76"/>
      <c r="AA381" s="76"/>
      <c r="AB381" s="76"/>
      <c r="AC381" s="11">
        <f t="shared" si="64"/>
        <v>0</v>
      </c>
      <c r="AD381" s="11">
        <f t="shared" si="65"/>
        <v>0</v>
      </c>
      <c r="AE381" s="11">
        <f t="shared" si="66"/>
        <v>0</v>
      </c>
      <c r="AF381" s="11">
        <f t="shared" si="67"/>
        <v>0</v>
      </c>
      <c r="AG381" s="11">
        <f t="shared" si="68"/>
        <v>0</v>
      </c>
      <c r="AH381" s="11">
        <f t="shared" si="69"/>
        <v>0</v>
      </c>
      <c r="AI381" s="11">
        <f t="shared" si="70"/>
        <v>0</v>
      </c>
      <c r="AJ381" s="11">
        <f t="shared" si="71"/>
        <v>0</v>
      </c>
      <c r="AK381" s="223"/>
      <c r="AL381" s="223"/>
      <c r="AM381" s="35"/>
    </row>
    <row r="382" spans="1:39">
      <c r="A382" s="20">
        <v>378</v>
      </c>
      <c r="B382" s="20" t="str">
        <f t="shared" si="61"/>
        <v/>
      </c>
      <c r="C382" s="208"/>
      <c r="D382" s="67"/>
      <c r="E382" s="67"/>
      <c r="F382" s="67"/>
      <c r="G382" s="425" t="str">
        <f>IF(H382='Категорія витрат'!$B$2,'Категорія витрат'!$A$2,IF(H382='Категорія витрат'!$B$3,'Категорія витрат'!$A$3,IF(H382='Категорія витрат'!$B$4,'Категорія витрат'!$A$4,IF(H382='Категорія витрат'!$B$5,'Категорія витрат'!$A$5,IF(H382='Категорія витрат'!$B$6,'Категорія витрат'!$A$6,IF(H382='Категорія витрат'!$B$7,'Категорія витрат'!$A$7,IF(H382='Категорія витрат'!$B$8,'Категорія витрат'!$A$8,IF(H382='Категорія витрат'!$B$9,'Категорія витрат'!$A$9,IF(H382='Категорія витрат'!$B$10,'Категорія витрат'!$A$10,IF(H382='Категорія витрат'!$B$11,'Категорія витрат'!$A$11,IF(H382='Категорія витрат'!$B$12,'Категорія витрат'!$A$12,IF(H382='Категорія витрат'!$B$13,'Категорія витрат'!$A$13,IF(H382='Категорія витрат'!$B$14,'Категорія витрат'!$A$14,IF(H382='Категорія витрат'!$B$15,'Категорія витрат'!$A$15,IF(H382='Категорія витрат'!$B$16,'Категорія витрат'!$A$16,IF(H382='Категорія витрат'!$B$17,'Категорія витрат'!$A$17,IF(H382='Категорія витрат'!$B$18,'Категорія витрат'!$A$18,IF(H382='Категорія витрат'!$B$19,'Категорія витрат'!$A$19,IF(H382='Категорія витрат'!$B$20,'Категорія витрат'!$A$20,IF(H382='Категорія витрат'!$B$21,'Категорія витрат'!$A$21,IF(H382='Категорія витрат'!$B$22,'Категорія витрат'!$A$22,IF(H382='Категорія витрат'!$B$23,'Категорія витрат'!$A$23,IF(H382='Категорія витрат'!$B$24,'Категорія витрат'!$A$24,IF(H382='Категорія витрат'!$B$25,'Категорія витрат'!$A$25,IF(H382='Категорія витрат'!$B$26,'Категорія витрат'!$A$26,IF(H382='Категорія витрат'!$B$27,'Категорія витрат'!$A$27,IF(H382='Категорія витрат'!$B$28,'Категорія витрат'!$A$28,IF(H382='Категорія витрат'!$B$29,'Категорія витрат'!$A$29,IF(H382='Категорія витрат'!$B$30,'Категорія витрат'!$A$30,IF(H382='Категорія витрат'!$B$31,'Категорія витрат'!$A$31,""))))))))))))))))))))))))))))))</f>
        <v/>
      </c>
      <c r="H382" s="854"/>
      <c r="I382" s="68"/>
      <c r="J382" s="72"/>
      <c r="K382" s="41">
        <f t="shared" si="60"/>
        <v>0</v>
      </c>
      <c r="L382" s="72"/>
      <c r="M382" s="74"/>
      <c r="N382" s="71">
        <f t="shared" si="62"/>
        <v>0</v>
      </c>
      <c r="O382" s="836">
        <f>IF(I382='Категорія витрат'!$G$2,ROUND(N382*0.22,2),IF(I382='Категорія витрат'!$G$4,ROUND(N382*0.22,2),IF(I382='Категорія витрат'!$G$5,ROUND(N382*0.22,2),IF(I382='Категорія витрат'!$G$3,ROUND(N382*0.0841,2),0))))</f>
        <v>0</v>
      </c>
      <c r="P382" s="828">
        <f t="shared" si="63"/>
        <v>0</v>
      </c>
      <c r="Q382" s="76"/>
      <c r="R382" s="76"/>
      <c r="S382" s="76"/>
      <c r="T382" s="76"/>
      <c r="U382" s="76"/>
      <c r="V382" s="76"/>
      <c r="W382" s="76"/>
      <c r="X382" s="76"/>
      <c r="Y382" s="76"/>
      <c r="Z382" s="76"/>
      <c r="AA382" s="76"/>
      <c r="AB382" s="76"/>
      <c r="AC382" s="11">
        <f t="shared" si="64"/>
        <v>0</v>
      </c>
      <c r="AD382" s="11">
        <f t="shared" si="65"/>
        <v>0</v>
      </c>
      <c r="AE382" s="11">
        <f t="shared" si="66"/>
        <v>0</v>
      </c>
      <c r="AF382" s="11">
        <f t="shared" si="67"/>
        <v>0</v>
      </c>
      <c r="AG382" s="11">
        <f t="shared" si="68"/>
        <v>0</v>
      </c>
      <c r="AH382" s="11">
        <f t="shared" si="69"/>
        <v>0</v>
      </c>
      <c r="AI382" s="11">
        <f t="shared" si="70"/>
        <v>0</v>
      </c>
      <c r="AJ382" s="11">
        <f t="shared" si="71"/>
        <v>0</v>
      </c>
      <c r="AK382" s="223"/>
      <c r="AL382" s="223"/>
      <c r="AM382" s="35"/>
    </row>
    <row r="383" spans="1:39">
      <c r="A383" s="20">
        <v>379</v>
      </c>
      <c r="B383" s="20" t="str">
        <f t="shared" si="61"/>
        <v/>
      </c>
      <c r="C383" s="208"/>
      <c r="D383" s="67"/>
      <c r="E383" s="67"/>
      <c r="F383" s="67"/>
      <c r="G383" s="425" t="str">
        <f>IF(H383='Категорія витрат'!$B$2,'Категорія витрат'!$A$2,IF(H383='Категорія витрат'!$B$3,'Категорія витрат'!$A$3,IF(H383='Категорія витрат'!$B$4,'Категорія витрат'!$A$4,IF(H383='Категорія витрат'!$B$5,'Категорія витрат'!$A$5,IF(H383='Категорія витрат'!$B$6,'Категорія витрат'!$A$6,IF(H383='Категорія витрат'!$B$7,'Категорія витрат'!$A$7,IF(H383='Категорія витрат'!$B$8,'Категорія витрат'!$A$8,IF(H383='Категорія витрат'!$B$9,'Категорія витрат'!$A$9,IF(H383='Категорія витрат'!$B$10,'Категорія витрат'!$A$10,IF(H383='Категорія витрат'!$B$11,'Категорія витрат'!$A$11,IF(H383='Категорія витрат'!$B$12,'Категорія витрат'!$A$12,IF(H383='Категорія витрат'!$B$13,'Категорія витрат'!$A$13,IF(H383='Категорія витрат'!$B$14,'Категорія витрат'!$A$14,IF(H383='Категорія витрат'!$B$15,'Категорія витрат'!$A$15,IF(H383='Категорія витрат'!$B$16,'Категорія витрат'!$A$16,IF(H383='Категорія витрат'!$B$17,'Категорія витрат'!$A$17,IF(H383='Категорія витрат'!$B$18,'Категорія витрат'!$A$18,IF(H383='Категорія витрат'!$B$19,'Категорія витрат'!$A$19,IF(H383='Категорія витрат'!$B$20,'Категорія витрат'!$A$20,IF(H383='Категорія витрат'!$B$21,'Категорія витрат'!$A$21,IF(H383='Категорія витрат'!$B$22,'Категорія витрат'!$A$22,IF(H383='Категорія витрат'!$B$23,'Категорія витрат'!$A$23,IF(H383='Категорія витрат'!$B$24,'Категорія витрат'!$A$24,IF(H383='Категорія витрат'!$B$25,'Категорія витрат'!$A$25,IF(H383='Категорія витрат'!$B$26,'Категорія витрат'!$A$26,IF(H383='Категорія витрат'!$B$27,'Категорія витрат'!$A$27,IF(H383='Категорія витрат'!$B$28,'Категорія витрат'!$A$28,IF(H383='Категорія витрат'!$B$29,'Категорія витрат'!$A$29,IF(H383='Категорія витрат'!$B$30,'Категорія витрат'!$A$30,IF(H383='Категорія витрат'!$B$31,'Категорія витрат'!$A$31,""))))))))))))))))))))))))))))))</f>
        <v/>
      </c>
      <c r="H383" s="854"/>
      <c r="I383" s="68"/>
      <c r="J383" s="72"/>
      <c r="K383" s="41">
        <f t="shared" si="60"/>
        <v>0</v>
      </c>
      <c r="L383" s="72"/>
      <c r="M383" s="74"/>
      <c r="N383" s="71">
        <f t="shared" si="62"/>
        <v>0</v>
      </c>
      <c r="O383" s="836">
        <f>IF(I383='Категорія витрат'!$G$2,ROUND(N383*0.22,2),IF(I383='Категорія витрат'!$G$4,ROUND(N383*0.22,2),IF(I383='Категорія витрат'!$G$5,ROUND(N383*0.22,2),IF(I383='Категорія витрат'!$G$3,ROUND(N383*0.0841,2),0))))</f>
        <v>0</v>
      </c>
      <c r="P383" s="828">
        <f t="shared" si="63"/>
        <v>0</v>
      </c>
      <c r="Q383" s="76"/>
      <c r="R383" s="76"/>
      <c r="S383" s="76"/>
      <c r="T383" s="76"/>
      <c r="U383" s="76"/>
      <c r="V383" s="76"/>
      <c r="W383" s="76"/>
      <c r="X383" s="76"/>
      <c r="Y383" s="76"/>
      <c r="Z383" s="76"/>
      <c r="AA383" s="76"/>
      <c r="AB383" s="76"/>
      <c r="AC383" s="11">
        <f t="shared" si="64"/>
        <v>0</v>
      </c>
      <c r="AD383" s="11">
        <f t="shared" si="65"/>
        <v>0</v>
      </c>
      <c r="AE383" s="11">
        <f t="shared" si="66"/>
        <v>0</v>
      </c>
      <c r="AF383" s="11">
        <f t="shared" si="67"/>
        <v>0</v>
      </c>
      <c r="AG383" s="11">
        <f t="shared" si="68"/>
        <v>0</v>
      </c>
      <c r="AH383" s="11">
        <f t="shared" si="69"/>
        <v>0</v>
      </c>
      <c r="AI383" s="11">
        <f t="shared" si="70"/>
        <v>0</v>
      </c>
      <c r="AJ383" s="11">
        <f t="shared" si="71"/>
        <v>0</v>
      </c>
      <c r="AK383" s="223"/>
      <c r="AL383" s="223"/>
      <c r="AM383" s="35"/>
    </row>
    <row r="384" spans="1:39">
      <c r="A384" s="20">
        <v>380</v>
      </c>
      <c r="B384" s="20" t="str">
        <f t="shared" si="61"/>
        <v/>
      </c>
      <c r="C384" s="208"/>
      <c r="D384" s="67"/>
      <c r="E384" s="67"/>
      <c r="F384" s="67"/>
      <c r="G384" s="425" t="str">
        <f>IF(H384='Категорія витрат'!$B$2,'Категорія витрат'!$A$2,IF(H384='Категорія витрат'!$B$3,'Категорія витрат'!$A$3,IF(H384='Категорія витрат'!$B$4,'Категорія витрат'!$A$4,IF(H384='Категорія витрат'!$B$5,'Категорія витрат'!$A$5,IF(H384='Категорія витрат'!$B$6,'Категорія витрат'!$A$6,IF(H384='Категорія витрат'!$B$7,'Категорія витрат'!$A$7,IF(H384='Категорія витрат'!$B$8,'Категорія витрат'!$A$8,IF(H384='Категорія витрат'!$B$9,'Категорія витрат'!$A$9,IF(H384='Категорія витрат'!$B$10,'Категорія витрат'!$A$10,IF(H384='Категорія витрат'!$B$11,'Категорія витрат'!$A$11,IF(H384='Категорія витрат'!$B$12,'Категорія витрат'!$A$12,IF(H384='Категорія витрат'!$B$13,'Категорія витрат'!$A$13,IF(H384='Категорія витрат'!$B$14,'Категорія витрат'!$A$14,IF(H384='Категорія витрат'!$B$15,'Категорія витрат'!$A$15,IF(H384='Категорія витрат'!$B$16,'Категорія витрат'!$A$16,IF(H384='Категорія витрат'!$B$17,'Категорія витрат'!$A$17,IF(H384='Категорія витрат'!$B$18,'Категорія витрат'!$A$18,IF(H384='Категорія витрат'!$B$19,'Категорія витрат'!$A$19,IF(H384='Категорія витрат'!$B$20,'Категорія витрат'!$A$20,IF(H384='Категорія витрат'!$B$21,'Категорія витрат'!$A$21,IF(H384='Категорія витрат'!$B$22,'Категорія витрат'!$A$22,IF(H384='Категорія витрат'!$B$23,'Категорія витрат'!$A$23,IF(H384='Категорія витрат'!$B$24,'Категорія витрат'!$A$24,IF(H384='Категорія витрат'!$B$25,'Категорія витрат'!$A$25,IF(H384='Категорія витрат'!$B$26,'Категорія витрат'!$A$26,IF(H384='Категорія витрат'!$B$27,'Категорія витрат'!$A$27,IF(H384='Категорія витрат'!$B$28,'Категорія витрат'!$A$28,IF(H384='Категорія витрат'!$B$29,'Категорія витрат'!$A$29,IF(H384='Категорія витрат'!$B$30,'Категорія витрат'!$A$30,IF(H384='Категорія витрат'!$B$31,'Категорія витрат'!$A$31,""))))))))))))))))))))))))))))))</f>
        <v/>
      </c>
      <c r="H384" s="854"/>
      <c r="I384" s="68"/>
      <c r="J384" s="72"/>
      <c r="K384" s="41">
        <f t="shared" si="60"/>
        <v>0</v>
      </c>
      <c r="L384" s="72"/>
      <c r="M384" s="74"/>
      <c r="N384" s="71">
        <f t="shared" si="62"/>
        <v>0</v>
      </c>
      <c r="O384" s="836">
        <f>IF(I384='Категорія витрат'!$G$2,ROUND(N384*0.22,2),IF(I384='Категорія витрат'!$G$4,ROUND(N384*0.22,2),IF(I384='Категорія витрат'!$G$5,ROUND(N384*0.22,2),IF(I384='Категорія витрат'!$G$3,ROUND(N384*0.0841,2),0))))</f>
        <v>0</v>
      </c>
      <c r="P384" s="828">
        <f t="shared" si="63"/>
        <v>0</v>
      </c>
      <c r="Q384" s="76"/>
      <c r="R384" s="76"/>
      <c r="S384" s="76"/>
      <c r="T384" s="76"/>
      <c r="U384" s="76"/>
      <c r="V384" s="76"/>
      <c r="W384" s="76"/>
      <c r="X384" s="76"/>
      <c r="Y384" s="76"/>
      <c r="Z384" s="76"/>
      <c r="AA384" s="76"/>
      <c r="AB384" s="76"/>
      <c r="AC384" s="11">
        <f t="shared" si="64"/>
        <v>0</v>
      </c>
      <c r="AD384" s="11">
        <f t="shared" si="65"/>
        <v>0</v>
      </c>
      <c r="AE384" s="11">
        <f t="shared" si="66"/>
        <v>0</v>
      </c>
      <c r="AF384" s="11">
        <f t="shared" si="67"/>
        <v>0</v>
      </c>
      <c r="AG384" s="11">
        <f t="shared" si="68"/>
        <v>0</v>
      </c>
      <c r="AH384" s="11">
        <f t="shared" si="69"/>
        <v>0</v>
      </c>
      <c r="AI384" s="11">
        <f t="shared" si="70"/>
        <v>0</v>
      </c>
      <c r="AJ384" s="11">
        <f t="shared" si="71"/>
        <v>0</v>
      </c>
      <c r="AK384" s="223"/>
      <c r="AL384" s="223"/>
      <c r="AM384" s="35"/>
    </row>
    <row r="385" spans="1:39">
      <c r="A385" s="20">
        <v>381</v>
      </c>
      <c r="B385" s="20" t="str">
        <f t="shared" si="61"/>
        <v/>
      </c>
      <c r="C385" s="208"/>
      <c r="D385" s="67"/>
      <c r="E385" s="67"/>
      <c r="F385" s="67"/>
      <c r="G385" s="425" t="str">
        <f>IF(H385='Категорія витрат'!$B$2,'Категорія витрат'!$A$2,IF(H385='Категорія витрат'!$B$3,'Категорія витрат'!$A$3,IF(H385='Категорія витрат'!$B$4,'Категорія витрат'!$A$4,IF(H385='Категорія витрат'!$B$5,'Категорія витрат'!$A$5,IF(H385='Категорія витрат'!$B$6,'Категорія витрат'!$A$6,IF(H385='Категорія витрат'!$B$7,'Категорія витрат'!$A$7,IF(H385='Категорія витрат'!$B$8,'Категорія витрат'!$A$8,IF(H385='Категорія витрат'!$B$9,'Категорія витрат'!$A$9,IF(H385='Категорія витрат'!$B$10,'Категорія витрат'!$A$10,IF(H385='Категорія витрат'!$B$11,'Категорія витрат'!$A$11,IF(H385='Категорія витрат'!$B$12,'Категорія витрат'!$A$12,IF(H385='Категорія витрат'!$B$13,'Категорія витрат'!$A$13,IF(H385='Категорія витрат'!$B$14,'Категорія витрат'!$A$14,IF(H385='Категорія витрат'!$B$15,'Категорія витрат'!$A$15,IF(H385='Категорія витрат'!$B$16,'Категорія витрат'!$A$16,IF(H385='Категорія витрат'!$B$17,'Категорія витрат'!$A$17,IF(H385='Категорія витрат'!$B$18,'Категорія витрат'!$A$18,IF(H385='Категорія витрат'!$B$19,'Категорія витрат'!$A$19,IF(H385='Категорія витрат'!$B$20,'Категорія витрат'!$A$20,IF(H385='Категорія витрат'!$B$21,'Категорія витрат'!$A$21,IF(H385='Категорія витрат'!$B$22,'Категорія витрат'!$A$22,IF(H385='Категорія витрат'!$B$23,'Категорія витрат'!$A$23,IF(H385='Категорія витрат'!$B$24,'Категорія витрат'!$A$24,IF(H385='Категорія витрат'!$B$25,'Категорія витрат'!$A$25,IF(H385='Категорія витрат'!$B$26,'Категорія витрат'!$A$26,IF(H385='Категорія витрат'!$B$27,'Категорія витрат'!$A$27,IF(H385='Категорія витрат'!$B$28,'Категорія витрат'!$A$28,IF(H385='Категорія витрат'!$B$29,'Категорія витрат'!$A$29,IF(H385='Категорія витрат'!$B$30,'Категорія витрат'!$A$30,IF(H385='Категорія витрат'!$B$31,'Категорія витрат'!$A$31,""))))))))))))))))))))))))))))))</f>
        <v/>
      </c>
      <c r="H385" s="854"/>
      <c r="I385" s="68"/>
      <c r="J385" s="72"/>
      <c r="K385" s="41">
        <f t="shared" si="60"/>
        <v>0</v>
      </c>
      <c r="L385" s="72"/>
      <c r="M385" s="74"/>
      <c r="N385" s="71">
        <f t="shared" si="62"/>
        <v>0</v>
      </c>
      <c r="O385" s="836">
        <f>IF(I385='Категорія витрат'!$G$2,ROUND(N385*0.22,2),IF(I385='Категорія витрат'!$G$4,ROUND(N385*0.22,2),IF(I385='Категорія витрат'!$G$5,ROUND(N385*0.22,2),IF(I385='Категорія витрат'!$G$3,ROUND(N385*0.0841,2),0))))</f>
        <v>0</v>
      </c>
      <c r="P385" s="828">
        <f t="shared" si="63"/>
        <v>0</v>
      </c>
      <c r="Q385" s="76"/>
      <c r="R385" s="76"/>
      <c r="S385" s="76"/>
      <c r="T385" s="76"/>
      <c r="U385" s="76"/>
      <c r="V385" s="76"/>
      <c r="W385" s="76"/>
      <c r="X385" s="76"/>
      <c r="Y385" s="76"/>
      <c r="Z385" s="76"/>
      <c r="AA385" s="76"/>
      <c r="AB385" s="76"/>
      <c r="AC385" s="11">
        <f t="shared" si="64"/>
        <v>0</v>
      </c>
      <c r="AD385" s="11">
        <f t="shared" si="65"/>
        <v>0</v>
      </c>
      <c r="AE385" s="11">
        <f t="shared" si="66"/>
        <v>0</v>
      </c>
      <c r="AF385" s="11">
        <f t="shared" si="67"/>
        <v>0</v>
      </c>
      <c r="AG385" s="11">
        <f t="shared" si="68"/>
        <v>0</v>
      </c>
      <c r="AH385" s="11">
        <f t="shared" si="69"/>
        <v>0</v>
      </c>
      <c r="AI385" s="11">
        <f t="shared" si="70"/>
        <v>0</v>
      </c>
      <c r="AJ385" s="11">
        <f t="shared" si="71"/>
        <v>0</v>
      </c>
      <c r="AK385" s="223"/>
      <c r="AL385" s="223"/>
      <c r="AM385" s="35"/>
    </row>
    <row r="386" spans="1:39">
      <c r="A386" s="20">
        <v>382</v>
      </c>
      <c r="B386" s="20" t="str">
        <f t="shared" si="61"/>
        <v/>
      </c>
      <c r="C386" s="208"/>
      <c r="D386" s="67"/>
      <c r="E386" s="67"/>
      <c r="F386" s="67"/>
      <c r="G386" s="425" t="str">
        <f>IF(H386='Категорія витрат'!$B$2,'Категорія витрат'!$A$2,IF(H386='Категорія витрат'!$B$3,'Категорія витрат'!$A$3,IF(H386='Категорія витрат'!$B$4,'Категорія витрат'!$A$4,IF(H386='Категорія витрат'!$B$5,'Категорія витрат'!$A$5,IF(H386='Категорія витрат'!$B$6,'Категорія витрат'!$A$6,IF(H386='Категорія витрат'!$B$7,'Категорія витрат'!$A$7,IF(H386='Категорія витрат'!$B$8,'Категорія витрат'!$A$8,IF(H386='Категорія витрат'!$B$9,'Категорія витрат'!$A$9,IF(H386='Категорія витрат'!$B$10,'Категорія витрат'!$A$10,IF(H386='Категорія витрат'!$B$11,'Категорія витрат'!$A$11,IF(H386='Категорія витрат'!$B$12,'Категорія витрат'!$A$12,IF(H386='Категорія витрат'!$B$13,'Категорія витрат'!$A$13,IF(H386='Категорія витрат'!$B$14,'Категорія витрат'!$A$14,IF(H386='Категорія витрат'!$B$15,'Категорія витрат'!$A$15,IF(H386='Категорія витрат'!$B$16,'Категорія витрат'!$A$16,IF(H386='Категорія витрат'!$B$17,'Категорія витрат'!$A$17,IF(H386='Категорія витрат'!$B$18,'Категорія витрат'!$A$18,IF(H386='Категорія витрат'!$B$19,'Категорія витрат'!$A$19,IF(H386='Категорія витрат'!$B$20,'Категорія витрат'!$A$20,IF(H386='Категорія витрат'!$B$21,'Категорія витрат'!$A$21,IF(H386='Категорія витрат'!$B$22,'Категорія витрат'!$A$22,IF(H386='Категорія витрат'!$B$23,'Категорія витрат'!$A$23,IF(H386='Категорія витрат'!$B$24,'Категорія витрат'!$A$24,IF(H386='Категорія витрат'!$B$25,'Категорія витрат'!$A$25,IF(H386='Категорія витрат'!$B$26,'Категорія витрат'!$A$26,IF(H386='Категорія витрат'!$B$27,'Категорія витрат'!$A$27,IF(H386='Категорія витрат'!$B$28,'Категорія витрат'!$A$28,IF(H386='Категорія витрат'!$B$29,'Категорія витрат'!$A$29,IF(H386='Категорія витрат'!$B$30,'Категорія витрат'!$A$30,IF(H386='Категорія витрат'!$B$31,'Категорія витрат'!$A$31,""))))))))))))))))))))))))))))))</f>
        <v/>
      </c>
      <c r="H386" s="854"/>
      <c r="I386" s="68"/>
      <c r="J386" s="72"/>
      <c r="K386" s="41">
        <f t="shared" si="60"/>
        <v>0</v>
      </c>
      <c r="L386" s="72"/>
      <c r="M386" s="74"/>
      <c r="N386" s="71">
        <f t="shared" si="62"/>
        <v>0</v>
      </c>
      <c r="O386" s="836">
        <f>IF(I386='Категорія витрат'!$G$2,ROUND(N386*0.22,2),IF(I386='Категорія витрат'!$G$4,ROUND(N386*0.22,2),IF(I386='Категорія витрат'!$G$5,ROUND(N386*0.22,2),IF(I386='Категорія витрат'!$G$3,ROUND(N386*0.0841,2),0))))</f>
        <v>0</v>
      </c>
      <c r="P386" s="828">
        <f t="shared" si="63"/>
        <v>0</v>
      </c>
      <c r="Q386" s="76"/>
      <c r="R386" s="76"/>
      <c r="S386" s="76"/>
      <c r="T386" s="76"/>
      <c r="U386" s="76"/>
      <c r="V386" s="76"/>
      <c r="W386" s="76"/>
      <c r="X386" s="76"/>
      <c r="Y386" s="76"/>
      <c r="Z386" s="76"/>
      <c r="AA386" s="76"/>
      <c r="AB386" s="76"/>
      <c r="AC386" s="11">
        <f t="shared" si="64"/>
        <v>0</v>
      </c>
      <c r="AD386" s="11">
        <f t="shared" si="65"/>
        <v>0</v>
      </c>
      <c r="AE386" s="11">
        <f t="shared" si="66"/>
        <v>0</v>
      </c>
      <c r="AF386" s="11">
        <f t="shared" si="67"/>
        <v>0</v>
      </c>
      <c r="AG386" s="11">
        <f t="shared" si="68"/>
        <v>0</v>
      </c>
      <c r="AH386" s="11">
        <f t="shared" si="69"/>
        <v>0</v>
      </c>
      <c r="AI386" s="11">
        <f t="shared" si="70"/>
        <v>0</v>
      </c>
      <c r="AJ386" s="11">
        <f t="shared" si="71"/>
        <v>0</v>
      </c>
      <c r="AK386" s="223"/>
      <c r="AL386" s="223"/>
      <c r="AM386" s="35"/>
    </row>
    <row r="387" spans="1:39">
      <c r="A387" s="20">
        <v>383</v>
      </c>
      <c r="B387" s="20" t="str">
        <f t="shared" si="61"/>
        <v/>
      </c>
      <c r="C387" s="208"/>
      <c r="D387" s="67"/>
      <c r="E387" s="67"/>
      <c r="F387" s="67"/>
      <c r="G387" s="425" t="str">
        <f>IF(H387='Категорія витрат'!$B$2,'Категорія витрат'!$A$2,IF(H387='Категорія витрат'!$B$3,'Категорія витрат'!$A$3,IF(H387='Категорія витрат'!$B$4,'Категорія витрат'!$A$4,IF(H387='Категорія витрат'!$B$5,'Категорія витрат'!$A$5,IF(H387='Категорія витрат'!$B$6,'Категорія витрат'!$A$6,IF(H387='Категорія витрат'!$B$7,'Категорія витрат'!$A$7,IF(H387='Категорія витрат'!$B$8,'Категорія витрат'!$A$8,IF(H387='Категорія витрат'!$B$9,'Категорія витрат'!$A$9,IF(H387='Категорія витрат'!$B$10,'Категорія витрат'!$A$10,IF(H387='Категорія витрат'!$B$11,'Категорія витрат'!$A$11,IF(H387='Категорія витрат'!$B$12,'Категорія витрат'!$A$12,IF(H387='Категорія витрат'!$B$13,'Категорія витрат'!$A$13,IF(H387='Категорія витрат'!$B$14,'Категорія витрат'!$A$14,IF(H387='Категорія витрат'!$B$15,'Категорія витрат'!$A$15,IF(H387='Категорія витрат'!$B$16,'Категорія витрат'!$A$16,IF(H387='Категорія витрат'!$B$17,'Категорія витрат'!$A$17,IF(H387='Категорія витрат'!$B$18,'Категорія витрат'!$A$18,IF(H387='Категорія витрат'!$B$19,'Категорія витрат'!$A$19,IF(H387='Категорія витрат'!$B$20,'Категорія витрат'!$A$20,IF(H387='Категорія витрат'!$B$21,'Категорія витрат'!$A$21,IF(H387='Категорія витрат'!$B$22,'Категорія витрат'!$A$22,IF(H387='Категорія витрат'!$B$23,'Категорія витрат'!$A$23,IF(H387='Категорія витрат'!$B$24,'Категорія витрат'!$A$24,IF(H387='Категорія витрат'!$B$25,'Категорія витрат'!$A$25,IF(H387='Категорія витрат'!$B$26,'Категорія витрат'!$A$26,IF(H387='Категорія витрат'!$B$27,'Категорія витрат'!$A$27,IF(H387='Категорія витрат'!$B$28,'Категорія витрат'!$A$28,IF(H387='Категорія витрат'!$B$29,'Категорія витрат'!$A$29,IF(H387='Категорія витрат'!$B$30,'Категорія витрат'!$A$30,IF(H387='Категорія витрат'!$B$31,'Категорія витрат'!$A$31,""))))))))))))))))))))))))))))))</f>
        <v/>
      </c>
      <c r="H387" s="854"/>
      <c r="I387" s="68"/>
      <c r="J387" s="72"/>
      <c r="K387" s="41">
        <f t="shared" si="60"/>
        <v>0</v>
      </c>
      <c r="L387" s="72"/>
      <c r="M387" s="74"/>
      <c r="N387" s="71">
        <f t="shared" si="62"/>
        <v>0</v>
      </c>
      <c r="O387" s="836">
        <f>IF(I387='Категорія витрат'!$G$2,ROUND(N387*0.22,2),IF(I387='Категорія витрат'!$G$4,ROUND(N387*0.22,2),IF(I387='Категорія витрат'!$G$5,ROUND(N387*0.22,2),IF(I387='Категорія витрат'!$G$3,ROUND(N387*0.0841,2),0))))</f>
        <v>0</v>
      </c>
      <c r="P387" s="828">
        <f t="shared" si="63"/>
        <v>0</v>
      </c>
      <c r="Q387" s="76"/>
      <c r="R387" s="76"/>
      <c r="S387" s="76"/>
      <c r="T387" s="76"/>
      <c r="U387" s="76"/>
      <c r="V387" s="76"/>
      <c r="W387" s="76"/>
      <c r="X387" s="76"/>
      <c r="Y387" s="76"/>
      <c r="Z387" s="76"/>
      <c r="AA387" s="76"/>
      <c r="AB387" s="76"/>
      <c r="AC387" s="11">
        <f t="shared" si="64"/>
        <v>0</v>
      </c>
      <c r="AD387" s="11">
        <f t="shared" si="65"/>
        <v>0</v>
      </c>
      <c r="AE387" s="11">
        <f t="shared" si="66"/>
        <v>0</v>
      </c>
      <c r="AF387" s="11">
        <f t="shared" si="67"/>
        <v>0</v>
      </c>
      <c r="AG387" s="11">
        <f t="shared" si="68"/>
        <v>0</v>
      </c>
      <c r="AH387" s="11">
        <f t="shared" si="69"/>
        <v>0</v>
      </c>
      <c r="AI387" s="11">
        <f t="shared" si="70"/>
        <v>0</v>
      </c>
      <c r="AJ387" s="11">
        <f t="shared" si="71"/>
        <v>0</v>
      </c>
      <c r="AK387" s="223"/>
      <c r="AL387" s="223"/>
      <c r="AM387" s="35"/>
    </row>
    <row r="388" spans="1:39">
      <c r="A388" s="20">
        <v>384</v>
      </c>
      <c r="B388" s="20" t="str">
        <f t="shared" si="61"/>
        <v/>
      </c>
      <c r="C388" s="208"/>
      <c r="D388" s="67"/>
      <c r="E388" s="67"/>
      <c r="F388" s="67"/>
      <c r="G388" s="425" t="str">
        <f>IF(H388='Категорія витрат'!$B$2,'Категорія витрат'!$A$2,IF(H388='Категорія витрат'!$B$3,'Категорія витрат'!$A$3,IF(H388='Категорія витрат'!$B$4,'Категорія витрат'!$A$4,IF(H388='Категорія витрат'!$B$5,'Категорія витрат'!$A$5,IF(H388='Категорія витрат'!$B$6,'Категорія витрат'!$A$6,IF(H388='Категорія витрат'!$B$7,'Категорія витрат'!$A$7,IF(H388='Категорія витрат'!$B$8,'Категорія витрат'!$A$8,IF(H388='Категорія витрат'!$B$9,'Категорія витрат'!$A$9,IF(H388='Категорія витрат'!$B$10,'Категорія витрат'!$A$10,IF(H388='Категорія витрат'!$B$11,'Категорія витрат'!$A$11,IF(H388='Категорія витрат'!$B$12,'Категорія витрат'!$A$12,IF(H388='Категорія витрат'!$B$13,'Категорія витрат'!$A$13,IF(H388='Категорія витрат'!$B$14,'Категорія витрат'!$A$14,IF(H388='Категорія витрат'!$B$15,'Категорія витрат'!$A$15,IF(H388='Категорія витрат'!$B$16,'Категорія витрат'!$A$16,IF(H388='Категорія витрат'!$B$17,'Категорія витрат'!$A$17,IF(H388='Категорія витрат'!$B$18,'Категорія витрат'!$A$18,IF(H388='Категорія витрат'!$B$19,'Категорія витрат'!$A$19,IF(H388='Категорія витрат'!$B$20,'Категорія витрат'!$A$20,IF(H388='Категорія витрат'!$B$21,'Категорія витрат'!$A$21,IF(H388='Категорія витрат'!$B$22,'Категорія витрат'!$A$22,IF(H388='Категорія витрат'!$B$23,'Категорія витрат'!$A$23,IF(H388='Категорія витрат'!$B$24,'Категорія витрат'!$A$24,IF(H388='Категорія витрат'!$B$25,'Категорія витрат'!$A$25,IF(H388='Категорія витрат'!$B$26,'Категорія витрат'!$A$26,IF(H388='Категорія витрат'!$B$27,'Категорія витрат'!$A$27,IF(H388='Категорія витрат'!$B$28,'Категорія витрат'!$A$28,IF(H388='Категорія витрат'!$B$29,'Категорія витрат'!$A$29,IF(H388='Категорія витрат'!$B$30,'Категорія витрат'!$A$30,IF(H388='Категорія витрат'!$B$31,'Категорія витрат'!$A$31,""))))))))))))))))))))))))))))))</f>
        <v/>
      </c>
      <c r="H388" s="854"/>
      <c r="I388" s="68"/>
      <c r="J388" s="72"/>
      <c r="K388" s="41">
        <f t="shared" si="60"/>
        <v>0</v>
      </c>
      <c r="L388" s="72"/>
      <c r="M388" s="74"/>
      <c r="N388" s="71">
        <f t="shared" si="62"/>
        <v>0</v>
      </c>
      <c r="O388" s="836">
        <f>IF(I388='Категорія витрат'!$G$2,ROUND(N388*0.22,2),IF(I388='Категорія витрат'!$G$4,ROUND(N388*0.22,2),IF(I388='Категорія витрат'!$G$5,ROUND(N388*0.22,2),IF(I388='Категорія витрат'!$G$3,ROUND(N388*0.0841,2),0))))</f>
        <v>0</v>
      </c>
      <c r="P388" s="828">
        <f t="shared" si="63"/>
        <v>0</v>
      </c>
      <c r="Q388" s="76"/>
      <c r="R388" s="76"/>
      <c r="S388" s="76"/>
      <c r="T388" s="76"/>
      <c r="U388" s="76"/>
      <c r="V388" s="76"/>
      <c r="W388" s="76"/>
      <c r="X388" s="76"/>
      <c r="Y388" s="76"/>
      <c r="Z388" s="76"/>
      <c r="AA388" s="76"/>
      <c r="AB388" s="76"/>
      <c r="AC388" s="11">
        <f t="shared" si="64"/>
        <v>0</v>
      </c>
      <c r="AD388" s="11">
        <f t="shared" si="65"/>
        <v>0</v>
      </c>
      <c r="AE388" s="11">
        <f t="shared" si="66"/>
        <v>0</v>
      </c>
      <c r="AF388" s="11">
        <f t="shared" si="67"/>
        <v>0</v>
      </c>
      <c r="AG388" s="11">
        <f t="shared" si="68"/>
        <v>0</v>
      </c>
      <c r="AH388" s="11">
        <f t="shared" si="69"/>
        <v>0</v>
      </c>
      <c r="AI388" s="11">
        <f t="shared" si="70"/>
        <v>0</v>
      </c>
      <c r="AJ388" s="11">
        <f t="shared" si="71"/>
        <v>0</v>
      </c>
      <c r="AK388" s="223"/>
      <c r="AL388" s="223"/>
      <c r="AM388" s="35"/>
    </row>
    <row r="389" spans="1:39">
      <c r="A389" s="20">
        <v>385</v>
      </c>
      <c r="B389" s="20" t="str">
        <f t="shared" si="61"/>
        <v/>
      </c>
      <c r="C389" s="208"/>
      <c r="D389" s="67"/>
      <c r="E389" s="67"/>
      <c r="F389" s="67"/>
      <c r="G389" s="425" t="str">
        <f>IF(H389='Категорія витрат'!$B$2,'Категорія витрат'!$A$2,IF(H389='Категорія витрат'!$B$3,'Категорія витрат'!$A$3,IF(H389='Категорія витрат'!$B$4,'Категорія витрат'!$A$4,IF(H389='Категорія витрат'!$B$5,'Категорія витрат'!$A$5,IF(H389='Категорія витрат'!$B$6,'Категорія витрат'!$A$6,IF(H389='Категорія витрат'!$B$7,'Категорія витрат'!$A$7,IF(H389='Категорія витрат'!$B$8,'Категорія витрат'!$A$8,IF(H389='Категорія витрат'!$B$9,'Категорія витрат'!$A$9,IF(H389='Категорія витрат'!$B$10,'Категорія витрат'!$A$10,IF(H389='Категорія витрат'!$B$11,'Категорія витрат'!$A$11,IF(H389='Категорія витрат'!$B$12,'Категорія витрат'!$A$12,IF(H389='Категорія витрат'!$B$13,'Категорія витрат'!$A$13,IF(H389='Категорія витрат'!$B$14,'Категорія витрат'!$A$14,IF(H389='Категорія витрат'!$B$15,'Категорія витрат'!$A$15,IF(H389='Категорія витрат'!$B$16,'Категорія витрат'!$A$16,IF(H389='Категорія витрат'!$B$17,'Категорія витрат'!$A$17,IF(H389='Категорія витрат'!$B$18,'Категорія витрат'!$A$18,IF(H389='Категорія витрат'!$B$19,'Категорія витрат'!$A$19,IF(H389='Категорія витрат'!$B$20,'Категорія витрат'!$A$20,IF(H389='Категорія витрат'!$B$21,'Категорія витрат'!$A$21,IF(H389='Категорія витрат'!$B$22,'Категорія витрат'!$A$22,IF(H389='Категорія витрат'!$B$23,'Категорія витрат'!$A$23,IF(H389='Категорія витрат'!$B$24,'Категорія витрат'!$A$24,IF(H389='Категорія витрат'!$B$25,'Категорія витрат'!$A$25,IF(H389='Категорія витрат'!$B$26,'Категорія витрат'!$A$26,IF(H389='Категорія витрат'!$B$27,'Категорія витрат'!$A$27,IF(H389='Категорія витрат'!$B$28,'Категорія витрат'!$A$28,IF(H389='Категорія витрат'!$B$29,'Категорія витрат'!$A$29,IF(H389='Категорія витрат'!$B$30,'Категорія витрат'!$A$30,IF(H389='Категорія витрат'!$B$31,'Категорія витрат'!$A$31,""))))))))))))))))))))))))))))))</f>
        <v/>
      </c>
      <c r="H389" s="854"/>
      <c r="I389" s="68"/>
      <c r="J389" s="72"/>
      <c r="K389" s="41">
        <f t="shared" ref="K389:K447" si="72">SUM(Q389:AB389)</f>
        <v>0</v>
      </c>
      <c r="L389" s="72"/>
      <c r="M389" s="74"/>
      <c r="N389" s="71">
        <f t="shared" si="62"/>
        <v>0</v>
      </c>
      <c r="O389" s="836">
        <f>IF(I389='Категорія витрат'!$G$2,ROUND(N389*0.22,2),IF(I389='Категорія витрат'!$G$4,ROUND(N389*0.22,2),IF(I389='Категорія витрат'!$G$5,ROUND(N389*0.22,2),IF(I389='Категорія витрат'!$G$3,ROUND(N389*0.0841,2),0))))</f>
        <v>0</v>
      </c>
      <c r="P389" s="828">
        <f t="shared" si="63"/>
        <v>0</v>
      </c>
      <c r="Q389" s="76"/>
      <c r="R389" s="76"/>
      <c r="S389" s="76"/>
      <c r="T389" s="76"/>
      <c r="U389" s="76"/>
      <c r="V389" s="76"/>
      <c r="W389" s="76"/>
      <c r="X389" s="76"/>
      <c r="Y389" s="76"/>
      <c r="Z389" s="76"/>
      <c r="AA389" s="76"/>
      <c r="AB389" s="76"/>
      <c r="AC389" s="11">
        <f t="shared" si="64"/>
        <v>0</v>
      </c>
      <c r="AD389" s="11">
        <f t="shared" si="65"/>
        <v>0</v>
      </c>
      <c r="AE389" s="11">
        <f t="shared" si="66"/>
        <v>0</v>
      </c>
      <c r="AF389" s="11">
        <f t="shared" si="67"/>
        <v>0</v>
      </c>
      <c r="AG389" s="11">
        <f t="shared" si="68"/>
        <v>0</v>
      </c>
      <c r="AH389" s="11">
        <f t="shared" si="69"/>
        <v>0</v>
      </c>
      <c r="AI389" s="11">
        <f t="shared" si="70"/>
        <v>0</v>
      </c>
      <c r="AJ389" s="11">
        <f t="shared" si="71"/>
        <v>0</v>
      </c>
      <c r="AK389" s="223"/>
      <c r="AL389" s="223"/>
      <c r="AM389" s="35"/>
    </row>
    <row r="390" spans="1:39">
      <c r="A390" s="20">
        <v>386</v>
      </c>
      <c r="B390" s="20" t="str">
        <f t="shared" ref="B390:B448" si="73">IF(C390="","","Мережа")</f>
        <v/>
      </c>
      <c r="C390" s="208"/>
      <c r="D390" s="67"/>
      <c r="E390" s="67"/>
      <c r="F390" s="67"/>
      <c r="G390" s="425" t="str">
        <f>IF(H390='Категорія витрат'!$B$2,'Категорія витрат'!$A$2,IF(H390='Категорія витрат'!$B$3,'Категорія витрат'!$A$3,IF(H390='Категорія витрат'!$B$4,'Категорія витрат'!$A$4,IF(H390='Категорія витрат'!$B$5,'Категорія витрат'!$A$5,IF(H390='Категорія витрат'!$B$6,'Категорія витрат'!$A$6,IF(H390='Категорія витрат'!$B$7,'Категорія витрат'!$A$7,IF(H390='Категорія витрат'!$B$8,'Категорія витрат'!$A$8,IF(H390='Категорія витрат'!$B$9,'Категорія витрат'!$A$9,IF(H390='Категорія витрат'!$B$10,'Категорія витрат'!$A$10,IF(H390='Категорія витрат'!$B$11,'Категорія витрат'!$A$11,IF(H390='Категорія витрат'!$B$12,'Категорія витрат'!$A$12,IF(H390='Категорія витрат'!$B$13,'Категорія витрат'!$A$13,IF(H390='Категорія витрат'!$B$14,'Категорія витрат'!$A$14,IF(H390='Категорія витрат'!$B$15,'Категорія витрат'!$A$15,IF(H390='Категорія витрат'!$B$16,'Категорія витрат'!$A$16,IF(H390='Категорія витрат'!$B$17,'Категорія витрат'!$A$17,IF(H390='Категорія витрат'!$B$18,'Категорія витрат'!$A$18,IF(H390='Категорія витрат'!$B$19,'Категорія витрат'!$A$19,IF(H390='Категорія витрат'!$B$20,'Категорія витрат'!$A$20,IF(H390='Категорія витрат'!$B$21,'Категорія витрат'!$A$21,IF(H390='Категорія витрат'!$B$22,'Категорія витрат'!$A$22,IF(H390='Категорія витрат'!$B$23,'Категорія витрат'!$A$23,IF(H390='Категорія витрат'!$B$24,'Категорія витрат'!$A$24,IF(H390='Категорія витрат'!$B$25,'Категорія витрат'!$A$25,IF(H390='Категорія витрат'!$B$26,'Категорія витрат'!$A$26,IF(H390='Категорія витрат'!$B$27,'Категорія витрат'!$A$27,IF(H390='Категорія витрат'!$B$28,'Категорія витрат'!$A$28,IF(H390='Категорія витрат'!$B$29,'Категорія витрат'!$A$29,IF(H390='Категорія витрат'!$B$30,'Категорія витрат'!$A$30,IF(H390='Категорія витрат'!$B$31,'Категорія витрат'!$A$31,""))))))))))))))))))))))))))))))</f>
        <v/>
      </c>
      <c r="H390" s="854"/>
      <c r="I390" s="68"/>
      <c r="J390" s="72"/>
      <c r="K390" s="41">
        <f t="shared" si="72"/>
        <v>0</v>
      </c>
      <c r="L390" s="72"/>
      <c r="M390" s="74"/>
      <c r="N390" s="71">
        <f t="shared" ref="N390:N448" si="74">L390*M390</f>
        <v>0</v>
      </c>
      <c r="O390" s="836">
        <f>IF(I390='Категорія витрат'!$G$2,ROUND(N390*0.22,2),IF(I390='Категорія витрат'!$G$4,ROUND(N390*0.22,2),IF(I390='Категорія витрат'!$G$5,ROUND(N390*0.22,2),IF(I390='Категорія витрат'!$G$3,ROUND(N390*0.0841,2),0))))</f>
        <v>0</v>
      </c>
      <c r="P390" s="828">
        <f t="shared" ref="P390:P448" si="75">(N390+O390)*K390</f>
        <v>0</v>
      </c>
      <c r="Q390" s="76"/>
      <c r="R390" s="76"/>
      <c r="S390" s="76"/>
      <c r="T390" s="76"/>
      <c r="U390" s="76"/>
      <c r="V390" s="76"/>
      <c r="W390" s="76"/>
      <c r="X390" s="76"/>
      <c r="Y390" s="76"/>
      <c r="Z390" s="76"/>
      <c r="AA390" s="76"/>
      <c r="AB390" s="76"/>
      <c r="AC390" s="11">
        <f t="shared" ref="AC390:AC448" si="76">(N390+O390)*AG390</f>
        <v>0</v>
      </c>
      <c r="AD390" s="11">
        <f t="shared" ref="AD390:AD448" si="77">(N390+O390)*AH390</f>
        <v>0</v>
      </c>
      <c r="AE390" s="11">
        <f t="shared" ref="AE390:AE448" si="78">(N390+O390)*AI390</f>
        <v>0</v>
      </c>
      <c r="AF390" s="11">
        <f t="shared" ref="AF390:AF448" si="79">(N390+O390)*AJ390</f>
        <v>0</v>
      </c>
      <c r="AG390" s="11">
        <f t="shared" ref="AG390:AG448" si="80">Q390+R390+S390</f>
        <v>0</v>
      </c>
      <c r="AH390" s="11">
        <f t="shared" ref="AH390:AH448" si="81">T390+U390+V390</f>
        <v>0</v>
      </c>
      <c r="AI390" s="11">
        <f t="shared" ref="AI390:AI448" si="82">W390+X390+Y390</f>
        <v>0</v>
      </c>
      <c r="AJ390" s="11">
        <f t="shared" ref="AJ390:AJ448" si="83">Z390+AA390+AB390</f>
        <v>0</v>
      </c>
      <c r="AK390" s="223"/>
      <c r="AL390" s="223"/>
      <c r="AM390" s="35"/>
    </row>
    <row r="391" spans="1:39">
      <c r="A391" s="20">
        <v>387</v>
      </c>
      <c r="B391" s="20" t="str">
        <f t="shared" si="73"/>
        <v/>
      </c>
      <c r="C391" s="208"/>
      <c r="D391" s="67"/>
      <c r="E391" s="67"/>
      <c r="F391" s="67"/>
      <c r="G391" s="425" t="str">
        <f>IF(H391='Категорія витрат'!$B$2,'Категорія витрат'!$A$2,IF(H391='Категорія витрат'!$B$3,'Категорія витрат'!$A$3,IF(H391='Категорія витрат'!$B$4,'Категорія витрат'!$A$4,IF(H391='Категорія витрат'!$B$5,'Категорія витрат'!$A$5,IF(H391='Категорія витрат'!$B$6,'Категорія витрат'!$A$6,IF(H391='Категорія витрат'!$B$7,'Категорія витрат'!$A$7,IF(H391='Категорія витрат'!$B$8,'Категорія витрат'!$A$8,IF(H391='Категорія витрат'!$B$9,'Категорія витрат'!$A$9,IF(H391='Категорія витрат'!$B$10,'Категорія витрат'!$A$10,IF(H391='Категорія витрат'!$B$11,'Категорія витрат'!$A$11,IF(H391='Категорія витрат'!$B$12,'Категорія витрат'!$A$12,IF(H391='Категорія витрат'!$B$13,'Категорія витрат'!$A$13,IF(H391='Категорія витрат'!$B$14,'Категорія витрат'!$A$14,IF(H391='Категорія витрат'!$B$15,'Категорія витрат'!$A$15,IF(H391='Категорія витрат'!$B$16,'Категорія витрат'!$A$16,IF(H391='Категорія витрат'!$B$17,'Категорія витрат'!$A$17,IF(H391='Категорія витрат'!$B$18,'Категорія витрат'!$A$18,IF(H391='Категорія витрат'!$B$19,'Категорія витрат'!$A$19,IF(H391='Категорія витрат'!$B$20,'Категорія витрат'!$A$20,IF(H391='Категорія витрат'!$B$21,'Категорія витрат'!$A$21,IF(H391='Категорія витрат'!$B$22,'Категорія витрат'!$A$22,IF(H391='Категорія витрат'!$B$23,'Категорія витрат'!$A$23,IF(H391='Категорія витрат'!$B$24,'Категорія витрат'!$A$24,IF(H391='Категорія витрат'!$B$25,'Категорія витрат'!$A$25,IF(H391='Категорія витрат'!$B$26,'Категорія витрат'!$A$26,IF(H391='Категорія витрат'!$B$27,'Категорія витрат'!$A$27,IF(H391='Категорія витрат'!$B$28,'Категорія витрат'!$A$28,IF(H391='Категорія витрат'!$B$29,'Категорія витрат'!$A$29,IF(H391='Категорія витрат'!$B$30,'Категорія витрат'!$A$30,IF(H391='Категорія витрат'!$B$31,'Категорія витрат'!$A$31,""))))))))))))))))))))))))))))))</f>
        <v/>
      </c>
      <c r="H391" s="854"/>
      <c r="I391" s="68"/>
      <c r="J391" s="72"/>
      <c r="K391" s="41">
        <f t="shared" si="72"/>
        <v>0</v>
      </c>
      <c r="L391" s="72"/>
      <c r="M391" s="74"/>
      <c r="N391" s="71">
        <f t="shared" si="74"/>
        <v>0</v>
      </c>
      <c r="O391" s="836">
        <f>IF(I391='Категорія витрат'!$G$2,ROUND(N391*0.22,2),IF(I391='Категорія витрат'!$G$4,ROUND(N391*0.22,2),IF(I391='Категорія витрат'!$G$5,ROUND(N391*0.22,2),IF(I391='Категорія витрат'!$G$3,ROUND(N391*0.0841,2),0))))</f>
        <v>0</v>
      </c>
      <c r="P391" s="828">
        <f t="shared" si="75"/>
        <v>0</v>
      </c>
      <c r="Q391" s="76"/>
      <c r="R391" s="76"/>
      <c r="S391" s="76"/>
      <c r="T391" s="76"/>
      <c r="U391" s="76"/>
      <c r="V391" s="76"/>
      <c r="W391" s="76"/>
      <c r="X391" s="76"/>
      <c r="Y391" s="76"/>
      <c r="Z391" s="76"/>
      <c r="AA391" s="76"/>
      <c r="AB391" s="76"/>
      <c r="AC391" s="11">
        <f t="shared" si="76"/>
        <v>0</v>
      </c>
      <c r="AD391" s="11">
        <f t="shared" si="77"/>
        <v>0</v>
      </c>
      <c r="AE391" s="11">
        <f t="shared" si="78"/>
        <v>0</v>
      </c>
      <c r="AF391" s="11">
        <f t="shared" si="79"/>
        <v>0</v>
      </c>
      <c r="AG391" s="11">
        <f t="shared" si="80"/>
        <v>0</v>
      </c>
      <c r="AH391" s="11">
        <f t="shared" si="81"/>
        <v>0</v>
      </c>
      <c r="AI391" s="11">
        <f t="shared" si="82"/>
        <v>0</v>
      </c>
      <c r="AJ391" s="11">
        <f t="shared" si="83"/>
        <v>0</v>
      </c>
      <c r="AK391" s="223"/>
      <c r="AL391" s="223"/>
      <c r="AM391" s="35"/>
    </row>
    <row r="392" spans="1:39">
      <c r="A392" s="20">
        <v>388</v>
      </c>
      <c r="B392" s="20" t="str">
        <f t="shared" si="73"/>
        <v/>
      </c>
      <c r="C392" s="208"/>
      <c r="D392" s="67"/>
      <c r="E392" s="67"/>
      <c r="F392" s="67"/>
      <c r="G392" s="425" t="str">
        <f>IF(H392='Категорія витрат'!$B$2,'Категорія витрат'!$A$2,IF(H392='Категорія витрат'!$B$3,'Категорія витрат'!$A$3,IF(H392='Категорія витрат'!$B$4,'Категорія витрат'!$A$4,IF(H392='Категорія витрат'!$B$5,'Категорія витрат'!$A$5,IF(H392='Категорія витрат'!$B$6,'Категорія витрат'!$A$6,IF(H392='Категорія витрат'!$B$7,'Категорія витрат'!$A$7,IF(H392='Категорія витрат'!$B$8,'Категорія витрат'!$A$8,IF(H392='Категорія витрат'!$B$9,'Категорія витрат'!$A$9,IF(H392='Категорія витрат'!$B$10,'Категорія витрат'!$A$10,IF(H392='Категорія витрат'!$B$11,'Категорія витрат'!$A$11,IF(H392='Категорія витрат'!$B$12,'Категорія витрат'!$A$12,IF(H392='Категорія витрат'!$B$13,'Категорія витрат'!$A$13,IF(H392='Категорія витрат'!$B$14,'Категорія витрат'!$A$14,IF(H392='Категорія витрат'!$B$15,'Категорія витрат'!$A$15,IF(H392='Категорія витрат'!$B$16,'Категорія витрат'!$A$16,IF(H392='Категорія витрат'!$B$17,'Категорія витрат'!$A$17,IF(H392='Категорія витрат'!$B$18,'Категорія витрат'!$A$18,IF(H392='Категорія витрат'!$B$19,'Категорія витрат'!$A$19,IF(H392='Категорія витрат'!$B$20,'Категорія витрат'!$A$20,IF(H392='Категорія витрат'!$B$21,'Категорія витрат'!$A$21,IF(H392='Категорія витрат'!$B$22,'Категорія витрат'!$A$22,IF(H392='Категорія витрат'!$B$23,'Категорія витрат'!$A$23,IF(H392='Категорія витрат'!$B$24,'Категорія витрат'!$A$24,IF(H392='Категорія витрат'!$B$25,'Категорія витрат'!$A$25,IF(H392='Категорія витрат'!$B$26,'Категорія витрат'!$A$26,IF(H392='Категорія витрат'!$B$27,'Категорія витрат'!$A$27,IF(H392='Категорія витрат'!$B$28,'Категорія витрат'!$A$28,IF(H392='Категорія витрат'!$B$29,'Категорія витрат'!$A$29,IF(H392='Категорія витрат'!$B$30,'Категорія витрат'!$A$30,IF(H392='Категорія витрат'!$B$31,'Категорія витрат'!$A$31,""))))))))))))))))))))))))))))))</f>
        <v/>
      </c>
      <c r="H392" s="854"/>
      <c r="I392" s="68"/>
      <c r="J392" s="72"/>
      <c r="K392" s="41">
        <f t="shared" si="72"/>
        <v>0</v>
      </c>
      <c r="L392" s="72"/>
      <c r="M392" s="74"/>
      <c r="N392" s="71">
        <f t="shared" si="74"/>
        <v>0</v>
      </c>
      <c r="O392" s="836">
        <f>IF(I392='Категорія витрат'!$G$2,ROUND(N392*0.22,2),IF(I392='Категорія витрат'!$G$4,ROUND(N392*0.22,2),IF(I392='Категорія витрат'!$G$5,ROUND(N392*0.22,2),IF(I392='Категорія витрат'!$G$3,ROUND(N392*0.0841,2),0))))</f>
        <v>0</v>
      </c>
      <c r="P392" s="828">
        <f t="shared" si="75"/>
        <v>0</v>
      </c>
      <c r="Q392" s="76"/>
      <c r="R392" s="76"/>
      <c r="S392" s="76"/>
      <c r="T392" s="76"/>
      <c r="U392" s="76"/>
      <c r="V392" s="76"/>
      <c r="W392" s="76"/>
      <c r="X392" s="76"/>
      <c r="Y392" s="76"/>
      <c r="Z392" s="76"/>
      <c r="AA392" s="76"/>
      <c r="AB392" s="76"/>
      <c r="AC392" s="11">
        <f t="shared" si="76"/>
        <v>0</v>
      </c>
      <c r="AD392" s="11">
        <f t="shared" si="77"/>
        <v>0</v>
      </c>
      <c r="AE392" s="11">
        <f t="shared" si="78"/>
        <v>0</v>
      </c>
      <c r="AF392" s="11">
        <f t="shared" si="79"/>
        <v>0</v>
      </c>
      <c r="AG392" s="11">
        <f t="shared" si="80"/>
        <v>0</v>
      </c>
      <c r="AH392" s="11">
        <f t="shared" si="81"/>
        <v>0</v>
      </c>
      <c r="AI392" s="11">
        <f t="shared" si="82"/>
        <v>0</v>
      </c>
      <c r="AJ392" s="11">
        <f t="shared" si="83"/>
        <v>0</v>
      </c>
      <c r="AK392" s="223"/>
      <c r="AL392" s="223"/>
      <c r="AM392" s="35"/>
    </row>
    <row r="393" spans="1:39">
      <c r="A393" s="20">
        <v>389</v>
      </c>
      <c r="B393" s="20" t="str">
        <f t="shared" si="73"/>
        <v/>
      </c>
      <c r="C393" s="208"/>
      <c r="D393" s="67"/>
      <c r="E393" s="67"/>
      <c r="F393" s="67"/>
      <c r="G393" s="425" t="str">
        <f>IF(H393='Категорія витрат'!$B$2,'Категорія витрат'!$A$2,IF(H393='Категорія витрат'!$B$3,'Категорія витрат'!$A$3,IF(H393='Категорія витрат'!$B$4,'Категорія витрат'!$A$4,IF(H393='Категорія витрат'!$B$5,'Категорія витрат'!$A$5,IF(H393='Категорія витрат'!$B$6,'Категорія витрат'!$A$6,IF(H393='Категорія витрат'!$B$7,'Категорія витрат'!$A$7,IF(H393='Категорія витрат'!$B$8,'Категорія витрат'!$A$8,IF(H393='Категорія витрат'!$B$9,'Категорія витрат'!$A$9,IF(H393='Категорія витрат'!$B$10,'Категорія витрат'!$A$10,IF(H393='Категорія витрат'!$B$11,'Категорія витрат'!$A$11,IF(H393='Категорія витрат'!$B$12,'Категорія витрат'!$A$12,IF(H393='Категорія витрат'!$B$13,'Категорія витрат'!$A$13,IF(H393='Категорія витрат'!$B$14,'Категорія витрат'!$A$14,IF(H393='Категорія витрат'!$B$15,'Категорія витрат'!$A$15,IF(H393='Категорія витрат'!$B$16,'Категорія витрат'!$A$16,IF(H393='Категорія витрат'!$B$17,'Категорія витрат'!$A$17,IF(H393='Категорія витрат'!$B$18,'Категорія витрат'!$A$18,IF(H393='Категорія витрат'!$B$19,'Категорія витрат'!$A$19,IF(H393='Категорія витрат'!$B$20,'Категорія витрат'!$A$20,IF(H393='Категорія витрат'!$B$21,'Категорія витрат'!$A$21,IF(H393='Категорія витрат'!$B$22,'Категорія витрат'!$A$22,IF(H393='Категорія витрат'!$B$23,'Категорія витрат'!$A$23,IF(H393='Категорія витрат'!$B$24,'Категорія витрат'!$A$24,IF(H393='Категорія витрат'!$B$25,'Категорія витрат'!$A$25,IF(H393='Категорія витрат'!$B$26,'Категорія витрат'!$A$26,IF(H393='Категорія витрат'!$B$27,'Категорія витрат'!$A$27,IF(H393='Категорія витрат'!$B$28,'Категорія витрат'!$A$28,IF(H393='Категорія витрат'!$B$29,'Категорія витрат'!$A$29,IF(H393='Категорія витрат'!$B$30,'Категорія витрат'!$A$30,IF(H393='Категорія витрат'!$B$31,'Категорія витрат'!$A$31,""))))))))))))))))))))))))))))))</f>
        <v/>
      </c>
      <c r="H393" s="854"/>
      <c r="I393" s="68"/>
      <c r="J393" s="72"/>
      <c r="K393" s="41">
        <f t="shared" si="72"/>
        <v>0</v>
      </c>
      <c r="L393" s="72"/>
      <c r="M393" s="74"/>
      <c r="N393" s="71">
        <f t="shared" si="74"/>
        <v>0</v>
      </c>
      <c r="O393" s="836">
        <f>IF(I393='Категорія витрат'!$G$2,ROUND(N393*0.22,2),IF(I393='Категорія витрат'!$G$4,ROUND(N393*0.22,2),IF(I393='Категорія витрат'!$G$5,ROUND(N393*0.22,2),IF(I393='Категорія витрат'!$G$3,ROUND(N393*0.0841,2),0))))</f>
        <v>0</v>
      </c>
      <c r="P393" s="828">
        <f t="shared" si="75"/>
        <v>0</v>
      </c>
      <c r="Q393" s="76"/>
      <c r="R393" s="76"/>
      <c r="S393" s="76"/>
      <c r="T393" s="76"/>
      <c r="U393" s="76"/>
      <c r="V393" s="76"/>
      <c r="W393" s="76"/>
      <c r="X393" s="76"/>
      <c r="Y393" s="76"/>
      <c r="Z393" s="76"/>
      <c r="AA393" s="76"/>
      <c r="AB393" s="76"/>
      <c r="AC393" s="11">
        <f t="shared" si="76"/>
        <v>0</v>
      </c>
      <c r="AD393" s="11">
        <f t="shared" si="77"/>
        <v>0</v>
      </c>
      <c r="AE393" s="11">
        <f t="shared" si="78"/>
        <v>0</v>
      </c>
      <c r="AF393" s="11">
        <f t="shared" si="79"/>
        <v>0</v>
      </c>
      <c r="AG393" s="11">
        <f t="shared" si="80"/>
        <v>0</v>
      </c>
      <c r="AH393" s="11">
        <f t="shared" si="81"/>
        <v>0</v>
      </c>
      <c r="AI393" s="11">
        <f t="shared" si="82"/>
        <v>0</v>
      </c>
      <c r="AJ393" s="11">
        <f t="shared" si="83"/>
        <v>0</v>
      </c>
      <c r="AK393" s="223"/>
      <c r="AL393" s="223"/>
      <c r="AM393" s="35"/>
    </row>
    <row r="394" spans="1:39">
      <c r="A394" s="20">
        <v>390</v>
      </c>
      <c r="B394" s="20" t="str">
        <f t="shared" si="73"/>
        <v/>
      </c>
      <c r="C394" s="208"/>
      <c r="D394" s="67"/>
      <c r="E394" s="67"/>
      <c r="F394" s="67"/>
      <c r="G394" s="425" t="str">
        <f>IF(H394='Категорія витрат'!$B$2,'Категорія витрат'!$A$2,IF(H394='Категорія витрат'!$B$3,'Категорія витрат'!$A$3,IF(H394='Категорія витрат'!$B$4,'Категорія витрат'!$A$4,IF(H394='Категорія витрат'!$B$5,'Категорія витрат'!$A$5,IF(H394='Категорія витрат'!$B$6,'Категорія витрат'!$A$6,IF(H394='Категорія витрат'!$B$7,'Категорія витрат'!$A$7,IF(H394='Категорія витрат'!$B$8,'Категорія витрат'!$A$8,IF(H394='Категорія витрат'!$B$9,'Категорія витрат'!$A$9,IF(H394='Категорія витрат'!$B$10,'Категорія витрат'!$A$10,IF(H394='Категорія витрат'!$B$11,'Категорія витрат'!$A$11,IF(H394='Категорія витрат'!$B$12,'Категорія витрат'!$A$12,IF(H394='Категорія витрат'!$B$13,'Категорія витрат'!$A$13,IF(H394='Категорія витрат'!$B$14,'Категорія витрат'!$A$14,IF(H394='Категорія витрат'!$B$15,'Категорія витрат'!$A$15,IF(H394='Категорія витрат'!$B$16,'Категорія витрат'!$A$16,IF(H394='Категорія витрат'!$B$17,'Категорія витрат'!$A$17,IF(H394='Категорія витрат'!$B$18,'Категорія витрат'!$A$18,IF(H394='Категорія витрат'!$B$19,'Категорія витрат'!$A$19,IF(H394='Категорія витрат'!$B$20,'Категорія витрат'!$A$20,IF(H394='Категорія витрат'!$B$21,'Категорія витрат'!$A$21,IF(H394='Категорія витрат'!$B$22,'Категорія витрат'!$A$22,IF(H394='Категорія витрат'!$B$23,'Категорія витрат'!$A$23,IF(H394='Категорія витрат'!$B$24,'Категорія витрат'!$A$24,IF(H394='Категорія витрат'!$B$25,'Категорія витрат'!$A$25,IF(H394='Категорія витрат'!$B$26,'Категорія витрат'!$A$26,IF(H394='Категорія витрат'!$B$27,'Категорія витрат'!$A$27,IF(H394='Категорія витрат'!$B$28,'Категорія витрат'!$A$28,IF(H394='Категорія витрат'!$B$29,'Категорія витрат'!$A$29,IF(H394='Категорія витрат'!$B$30,'Категорія витрат'!$A$30,IF(H394='Категорія витрат'!$B$31,'Категорія витрат'!$A$31,""))))))))))))))))))))))))))))))</f>
        <v/>
      </c>
      <c r="H394" s="854"/>
      <c r="I394" s="68"/>
      <c r="J394" s="72"/>
      <c r="K394" s="41">
        <f t="shared" si="72"/>
        <v>0</v>
      </c>
      <c r="L394" s="72"/>
      <c r="M394" s="74"/>
      <c r="N394" s="71">
        <f t="shared" si="74"/>
        <v>0</v>
      </c>
      <c r="O394" s="836">
        <f>IF(I394='Категорія витрат'!$G$2,ROUND(N394*0.22,2),IF(I394='Категорія витрат'!$G$4,ROUND(N394*0.22,2),IF(I394='Категорія витрат'!$G$5,ROUND(N394*0.22,2),IF(I394='Категорія витрат'!$G$3,ROUND(N394*0.0841,2),0))))</f>
        <v>0</v>
      </c>
      <c r="P394" s="828">
        <f t="shared" si="75"/>
        <v>0</v>
      </c>
      <c r="Q394" s="76"/>
      <c r="R394" s="76"/>
      <c r="S394" s="76"/>
      <c r="T394" s="76"/>
      <c r="U394" s="76"/>
      <c r="V394" s="76"/>
      <c r="W394" s="76"/>
      <c r="X394" s="76"/>
      <c r="Y394" s="76"/>
      <c r="Z394" s="76"/>
      <c r="AA394" s="76"/>
      <c r="AB394" s="76"/>
      <c r="AC394" s="11">
        <f t="shared" si="76"/>
        <v>0</v>
      </c>
      <c r="AD394" s="11">
        <f t="shared" si="77"/>
        <v>0</v>
      </c>
      <c r="AE394" s="11">
        <f t="shared" si="78"/>
        <v>0</v>
      </c>
      <c r="AF394" s="11">
        <f t="shared" si="79"/>
        <v>0</v>
      </c>
      <c r="AG394" s="11">
        <f t="shared" si="80"/>
        <v>0</v>
      </c>
      <c r="AH394" s="11">
        <f t="shared" si="81"/>
        <v>0</v>
      </c>
      <c r="AI394" s="11">
        <f t="shared" si="82"/>
        <v>0</v>
      </c>
      <c r="AJ394" s="11">
        <f t="shared" si="83"/>
        <v>0</v>
      </c>
      <c r="AK394" s="223"/>
      <c r="AL394" s="223"/>
      <c r="AM394" s="35"/>
    </row>
    <row r="395" spans="1:39">
      <c r="A395" s="20">
        <v>391</v>
      </c>
      <c r="B395" s="20" t="str">
        <f t="shared" si="73"/>
        <v/>
      </c>
      <c r="C395" s="208"/>
      <c r="D395" s="67"/>
      <c r="E395" s="67"/>
      <c r="F395" s="67"/>
      <c r="G395" s="425" t="str">
        <f>IF(H395='Категорія витрат'!$B$2,'Категорія витрат'!$A$2,IF(H395='Категорія витрат'!$B$3,'Категорія витрат'!$A$3,IF(H395='Категорія витрат'!$B$4,'Категорія витрат'!$A$4,IF(H395='Категорія витрат'!$B$5,'Категорія витрат'!$A$5,IF(H395='Категорія витрат'!$B$6,'Категорія витрат'!$A$6,IF(H395='Категорія витрат'!$B$7,'Категорія витрат'!$A$7,IF(H395='Категорія витрат'!$B$8,'Категорія витрат'!$A$8,IF(H395='Категорія витрат'!$B$9,'Категорія витрат'!$A$9,IF(H395='Категорія витрат'!$B$10,'Категорія витрат'!$A$10,IF(H395='Категорія витрат'!$B$11,'Категорія витрат'!$A$11,IF(H395='Категорія витрат'!$B$12,'Категорія витрат'!$A$12,IF(H395='Категорія витрат'!$B$13,'Категорія витрат'!$A$13,IF(H395='Категорія витрат'!$B$14,'Категорія витрат'!$A$14,IF(H395='Категорія витрат'!$B$15,'Категорія витрат'!$A$15,IF(H395='Категорія витрат'!$B$16,'Категорія витрат'!$A$16,IF(H395='Категорія витрат'!$B$17,'Категорія витрат'!$A$17,IF(H395='Категорія витрат'!$B$18,'Категорія витрат'!$A$18,IF(H395='Категорія витрат'!$B$19,'Категорія витрат'!$A$19,IF(H395='Категорія витрат'!$B$20,'Категорія витрат'!$A$20,IF(H395='Категорія витрат'!$B$21,'Категорія витрат'!$A$21,IF(H395='Категорія витрат'!$B$22,'Категорія витрат'!$A$22,IF(H395='Категорія витрат'!$B$23,'Категорія витрат'!$A$23,IF(H395='Категорія витрат'!$B$24,'Категорія витрат'!$A$24,IF(H395='Категорія витрат'!$B$25,'Категорія витрат'!$A$25,IF(H395='Категорія витрат'!$B$26,'Категорія витрат'!$A$26,IF(H395='Категорія витрат'!$B$27,'Категорія витрат'!$A$27,IF(H395='Категорія витрат'!$B$28,'Категорія витрат'!$A$28,IF(H395='Категорія витрат'!$B$29,'Категорія витрат'!$A$29,IF(H395='Категорія витрат'!$B$30,'Категорія витрат'!$A$30,IF(H395='Категорія витрат'!$B$31,'Категорія витрат'!$A$31,""))))))))))))))))))))))))))))))</f>
        <v/>
      </c>
      <c r="H395" s="854"/>
      <c r="I395" s="68"/>
      <c r="J395" s="72"/>
      <c r="K395" s="41">
        <f t="shared" si="72"/>
        <v>0</v>
      </c>
      <c r="L395" s="72"/>
      <c r="M395" s="74"/>
      <c r="N395" s="71">
        <f t="shared" si="74"/>
        <v>0</v>
      </c>
      <c r="O395" s="836">
        <f>IF(I395='Категорія витрат'!$G$2,ROUND(N395*0.22,2),IF(I395='Категорія витрат'!$G$4,ROUND(N395*0.22,2),IF(I395='Категорія витрат'!$G$5,ROUND(N395*0.22,2),IF(I395='Категорія витрат'!$G$3,ROUND(N395*0.0841,2),0))))</f>
        <v>0</v>
      </c>
      <c r="P395" s="828">
        <f t="shared" si="75"/>
        <v>0</v>
      </c>
      <c r="Q395" s="76"/>
      <c r="R395" s="76"/>
      <c r="S395" s="76"/>
      <c r="T395" s="76"/>
      <c r="U395" s="76"/>
      <c r="V395" s="76"/>
      <c r="W395" s="76"/>
      <c r="X395" s="76"/>
      <c r="Y395" s="76"/>
      <c r="Z395" s="76"/>
      <c r="AA395" s="76"/>
      <c r="AB395" s="76"/>
      <c r="AC395" s="11">
        <f t="shared" si="76"/>
        <v>0</v>
      </c>
      <c r="AD395" s="11">
        <f t="shared" si="77"/>
        <v>0</v>
      </c>
      <c r="AE395" s="11">
        <f t="shared" si="78"/>
        <v>0</v>
      </c>
      <c r="AF395" s="11">
        <f t="shared" si="79"/>
        <v>0</v>
      </c>
      <c r="AG395" s="11">
        <f t="shared" si="80"/>
        <v>0</v>
      </c>
      <c r="AH395" s="11">
        <f t="shared" si="81"/>
        <v>0</v>
      </c>
      <c r="AI395" s="11">
        <f t="shared" si="82"/>
        <v>0</v>
      </c>
      <c r="AJ395" s="11">
        <f t="shared" si="83"/>
        <v>0</v>
      </c>
      <c r="AK395" s="223"/>
      <c r="AL395" s="223"/>
      <c r="AM395" s="35"/>
    </row>
    <row r="396" spans="1:39">
      <c r="A396" s="20">
        <v>392</v>
      </c>
      <c r="B396" s="20" t="str">
        <f t="shared" si="73"/>
        <v/>
      </c>
      <c r="C396" s="208"/>
      <c r="D396" s="67"/>
      <c r="E396" s="67"/>
      <c r="F396" s="67"/>
      <c r="G396" s="425" t="str">
        <f>IF(H396='Категорія витрат'!$B$2,'Категорія витрат'!$A$2,IF(H396='Категорія витрат'!$B$3,'Категорія витрат'!$A$3,IF(H396='Категорія витрат'!$B$4,'Категорія витрат'!$A$4,IF(H396='Категорія витрат'!$B$5,'Категорія витрат'!$A$5,IF(H396='Категорія витрат'!$B$6,'Категорія витрат'!$A$6,IF(H396='Категорія витрат'!$B$7,'Категорія витрат'!$A$7,IF(H396='Категорія витрат'!$B$8,'Категорія витрат'!$A$8,IF(H396='Категорія витрат'!$B$9,'Категорія витрат'!$A$9,IF(H396='Категорія витрат'!$B$10,'Категорія витрат'!$A$10,IF(H396='Категорія витрат'!$B$11,'Категорія витрат'!$A$11,IF(H396='Категорія витрат'!$B$12,'Категорія витрат'!$A$12,IF(H396='Категорія витрат'!$B$13,'Категорія витрат'!$A$13,IF(H396='Категорія витрат'!$B$14,'Категорія витрат'!$A$14,IF(H396='Категорія витрат'!$B$15,'Категорія витрат'!$A$15,IF(H396='Категорія витрат'!$B$16,'Категорія витрат'!$A$16,IF(H396='Категорія витрат'!$B$17,'Категорія витрат'!$A$17,IF(H396='Категорія витрат'!$B$18,'Категорія витрат'!$A$18,IF(H396='Категорія витрат'!$B$19,'Категорія витрат'!$A$19,IF(H396='Категорія витрат'!$B$20,'Категорія витрат'!$A$20,IF(H396='Категорія витрат'!$B$21,'Категорія витрат'!$A$21,IF(H396='Категорія витрат'!$B$22,'Категорія витрат'!$A$22,IF(H396='Категорія витрат'!$B$23,'Категорія витрат'!$A$23,IF(H396='Категорія витрат'!$B$24,'Категорія витрат'!$A$24,IF(H396='Категорія витрат'!$B$25,'Категорія витрат'!$A$25,IF(H396='Категорія витрат'!$B$26,'Категорія витрат'!$A$26,IF(H396='Категорія витрат'!$B$27,'Категорія витрат'!$A$27,IF(H396='Категорія витрат'!$B$28,'Категорія витрат'!$A$28,IF(H396='Категорія витрат'!$B$29,'Категорія витрат'!$A$29,IF(H396='Категорія витрат'!$B$30,'Категорія витрат'!$A$30,IF(H396='Категорія витрат'!$B$31,'Категорія витрат'!$A$31,""))))))))))))))))))))))))))))))</f>
        <v/>
      </c>
      <c r="H396" s="854"/>
      <c r="I396" s="68"/>
      <c r="J396" s="72"/>
      <c r="K396" s="41">
        <f t="shared" si="72"/>
        <v>0</v>
      </c>
      <c r="L396" s="72"/>
      <c r="M396" s="74"/>
      <c r="N396" s="71">
        <f t="shared" si="74"/>
        <v>0</v>
      </c>
      <c r="O396" s="836">
        <f>IF(I396='Категорія витрат'!$G$2,ROUND(N396*0.22,2),IF(I396='Категорія витрат'!$G$4,ROUND(N396*0.22,2),IF(I396='Категорія витрат'!$G$5,ROUND(N396*0.22,2),IF(I396='Категорія витрат'!$G$3,ROUND(N396*0.0841,2),0))))</f>
        <v>0</v>
      </c>
      <c r="P396" s="828">
        <f t="shared" si="75"/>
        <v>0</v>
      </c>
      <c r="Q396" s="76"/>
      <c r="R396" s="76"/>
      <c r="S396" s="76"/>
      <c r="T396" s="76"/>
      <c r="U396" s="76"/>
      <c r="V396" s="76"/>
      <c r="W396" s="76"/>
      <c r="X396" s="76"/>
      <c r="Y396" s="76"/>
      <c r="Z396" s="76"/>
      <c r="AA396" s="76"/>
      <c r="AB396" s="76"/>
      <c r="AC396" s="11">
        <f t="shared" si="76"/>
        <v>0</v>
      </c>
      <c r="AD396" s="11">
        <f t="shared" si="77"/>
        <v>0</v>
      </c>
      <c r="AE396" s="11">
        <f t="shared" si="78"/>
        <v>0</v>
      </c>
      <c r="AF396" s="11">
        <f t="shared" si="79"/>
        <v>0</v>
      </c>
      <c r="AG396" s="11">
        <f t="shared" si="80"/>
        <v>0</v>
      </c>
      <c r="AH396" s="11">
        <f t="shared" si="81"/>
        <v>0</v>
      </c>
      <c r="AI396" s="11">
        <f t="shared" si="82"/>
        <v>0</v>
      </c>
      <c r="AJ396" s="11">
        <f t="shared" si="83"/>
        <v>0</v>
      </c>
      <c r="AK396" s="223"/>
      <c r="AL396" s="223"/>
      <c r="AM396" s="35"/>
    </row>
    <row r="397" spans="1:39">
      <c r="A397" s="20">
        <v>393</v>
      </c>
      <c r="B397" s="20" t="str">
        <f t="shared" si="73"/>
        <v/>
      </c>
      <c r="C397" s="208"/>
      <c r="D397" s="67"/>
      <c r="E397" s="67"/>
      <c r="F397" s="67"/>
      <c r="G397" s="425" t="str">
        <f>IF(H397='Категорія витрат'!$B$2,'Категорія витрат'!$A$2,IF(H397='Категорія витрат'!$B$3,'Категорія витрат'!$A$3,IF(H397='Категорія витрат'!$B$4,'Категорія витрат'!$A$4,IF(H397='Категорія витрат'!$B$5,'Категорія витрат'!$A$5,IF(H397='Категорія витрат'!$B$6,'Категорія витрат'!$A$6,IF(H397='Категорія витрат'!$B$7,'Категорія витрат'!$A$7,IF(H397='Категорія витрат'!$B$8,'Категорія витрат'!$A$8,IF(H397='Категорія витрат'!$B$9,'Категорія витрат'!$A$9,IF(H397='Категорія витрат'!$B$10,'Категорія витрат'!$A$10,IF(H397='Категорія витрат'!$B$11,'Категорія витрат'!$A$11,IF(H397='Категорія витрат'!$B$12,'Категорія витрат'!$A$12,IF(H397='Категорія витрат'!$B$13,'Категорія витрат'!$A$13,IF(H397='Категорія витрат'!$B$14,'Категорія витрат'!$A$14,IF(H397='Категорія витрат'!$B$15,'Категорія витрат'!$A$15,IF(H397='Категорія витрат'!$B$16,'Категорія витрат'!$A$16,IF(H397='Категорія витрат'!$B$17,'Категорія витрат'!$A$17,IF(H397='Категорія витрат'!$B$18,'Категорія витрат'!$A$18,IF(H397='Категорія витрат'!$B$19,'Категорія витрат'!$A$19,IF(H397='Категорія витрат'!$B$20,'Категорія витрат'!$A$20,IF(H397='Категорія витрат'!$B$21,'Категорія витрат'!$A$21,IF(H397='Категорія витрат'!$B$22,'Категорія витрат'!$A$22,IF(H397='Категорія витрат'!$B$23,'Категорія витрат'!$A$23,IF(H397='Категорія витрат'!$B$24,'Категорія витрат'!$A$24,IF(H397='Категорія витрат'!$B$25,'Категорія витрат'!$A$25,IF(H397='Категорія витрат'!$B$26,'Категорія витрат'!$A$26,IF(H397='Категорія витрат'!$B$27,'Категорія витрат'!$A$27,IF(H397='Категорія витрат'!$B$28,'Категорія витрат'!$A$28,IF(H397='Категорія витрат'!$B$29,'Категорія витрат'!$A$29,IF(H397='Категорія витрат'!$B$30,'Категорія витрат'!$A$30,IF(H397='Категорія витрат'!$B$31,'Категорія витрат'!$A$31,""))))))))))))))))))))))))))))))</f>
        <v/>
      </c>
      <c r="H397" s="854"/>
      <c r="I397" s="68"/>
      <c r="J397" s="72"/>
      <c r="K397" s="41">
        <f t="shared" si="72"/>
        <v>0</v>
      </c>
      <c r="L397" s="72"/>
      <c r="M397" s="74"/>
      <c r="N397" s="71">
        <f t="shared" si="74"/>
        <v>0</v>
      </c>
      <c r="O397" s="836">
        <f>IF(I397='Категорія витрат'!$G$2,ROUND(N397*0.22,2),IF(I397='Категорія витрат'!$G$4,ROUND(N397*0.22,2),IF(I397='Категорія витрат'!$G$5,ROUND(N397*0.22,2),IF(I397='Категорія витрат'!$G$3,ROUND(N397*0.0841,2),0))))</f>
        <v>0</v>
      </c>
      <c r="P397" s="828">
        <f t="shared" si="75"/>
        <v>0</v>
      </c>
      <c r="Q397" s="76"/>
      <c r="R397" s="76"/>
      <c r="S397" s="76"/>
      <c r="T397" s="76"/>
      <c r="U397" s="76"/>
      <c r="V397" s="76"/>
      <c r="W397" s="76"/>
      <c r="X397" s="76"/>
      <c r="Y397" s="76"/>
      <c r="Z397" s="76"/>
      <c r="AA397" s="76"/>
      <c r="AB397" s="76"/>
      <c r="AC397" s="11">
        <f t="shared" si="76"/>
        <v>0</v>
      </c>
      <c r="AD397" s="11">
        <f t="shared" si="77"/>
        <v>0</v>
      </c>
      <c r="AE397" s="11">
        <f t="shared" si="78"/>
        <v>0</v>
      </c>
      <c r="AF397" s="11">
        <f t="shared" si="79"/>
        <v>0</v>
      </c>
      <c r="AG397" s="11">
        <f t="shared" si="80"/>
        <v>0</v>
      </c>
      <c r="AH397" s="11">
        <f t="shared" si="81"/>
        <v>0</v>
      </c>
      <c r="AI397" s="11">
        <f t="shared" si="82"/>
        <v>0</v>
      </c>
      <c r="AJ397" s="11">
        <f t="shared" si="83"/>
        <v>0</v>
      </c>
      <c r="AK397" s="223"/>
      <c r="AL397" s="223"/>
      <c r="AM397" s="35"/>
    </row>
    <row r="398" spans="1:39">
      <c r="A398" s="20">
        <v>394</v>
      </c>
      <c r="B398" s="20" t="str">
        <f t="shared" si="73"/>
        <v/>
      </c>
      <c r="C398" s="208"/>
      <c r="D398" s="67"/>
      <c r="E398" s="67"/>
      <c r="F398" s="67"/>
      <c r="G398" s="425" t="str">
        <f>IF(H398='Категорія витрат'!$B$2,'Категорія витрат'!$A$2,IF(H398='Категорія витрат'!$B$3,'Категорія витрат'!$A$3,IF(H398='Категорія витрат'!$B$4,'Категорія витрат'!$A$4,IF(H398='Категорія витрат'!$B$5,'Категорія витрат'!$A$5,IF(H398='Категорія витрат'!$B$6,'Категорія витрат'!$A$6,IF(H398='Категорія витрат'!$B$7,'Категорія витрат'!$A$7,IF(H398='Категорія витрат'!$B$8,'Категорія витрат'!$A$8,IF(H398='Категорія витрат'!$B$9,'Категорія витрат'!$A$9,IF(H398='Категорія витрат'!$B$10,'Категорія витрат'!$A$10,IF(H398='Категорія витрат'!$B$11,'Категорія витрат'!$A$11,IF(H398='Категорія витрат'!$B$12,'Категорія витрат'!$A$12,IF(H398='Категорія витрат'!$B$13,'Категорія витрат'!$A$13,IF(H398='Категорія витрат'!$B$14,'Категорія витрат'!$A$14,IF(H398='Категорія витрат'!$B$15,'Категорія витрат'!$A$15,IF(H398='Категорія витрат'!$B$16,'Категорія витрат'!$A$16,IF(H398='Категорія витрат'!$B$17,'Категорія витрат'!$A$17,IF(H398='Категорія витрат'!$B$18,'Категорія витрат'!$A$18,IF(H398='Категорія витрат'!$B$19,'Категорія витрат'!$A$19,IF(H398='Категорія витрат'!$B$20,'Категорія витрат'!$A$20,IF(H398='Категорія витрат'!$B$21,'Категорія витрат'!$A$21,IF(H398='Категорія витрат'!$B$22,'Категорія витрат'!$A$22,IF(H398='Категорія витрат'!$B$23,'Категорія витрат'!$A$23,IF(H398='Категорія витрат'!$B$24,'Категорія витрат'!$A$24,IF(H398='Категорія витрат'!$B$25,'Категорія витрат'!$A$25,IF(H398='Категорія витрат'!$B$26,'Категорія витрат'!$A$26,IF(H398='Категорія витрат'!$B$27,'Категорія витрат'!$A$27,IF(H398='Категорія витрат'!$B$28,'Категорія витрат'!$A$28,IF(H398='Категорія витрат'!$B$29,'Категорія витрат'!$A$29,IF(H398='Категорія витрат'!$B$30,'Категорія витрат'!$A$30,IF(H398='Категорія витрат'!$B$31,'Категорія витрат'!$A$31,""))))))))))))))))))))))))))))))</f>
        <v/>
      </c>
      <c r="H398" s="854"/>
      <c r="I398" s="68"/>
      <c r="J398" s="72"/>
      <c r="K398" s="41">
        <f t="shared" si="72"/>
        <v>0</v>
      </c>
      <c r="L398" s="72"/>
      <c r="M398" s="74"/>
      <c r="N398" s="71">
        <f t="shared" si="74"/>
        <v>0</v>
      </c>
      <c r="O398" s="836">
        <f>IF(I398='Категорія витрат'!$G$2,ROUND(N398*0.22,2),IF(I398='Категорія витрат'!$G$4,ROUND(N398*0.22,2),IF(I398='Категорія витрат'!$G$5,ROUND(N398*0.22,2),IF(I398='Категорія витрат'!$G$3,ROUND(N398*0.0841,2),0))))</f>
        <v>0</v>
      </c>
      <c r="P398" s="828">
        <f t="shared" si="75"/>
        <v>0</v>
      </c>
      <c r="Q398" s="76"/>
      <c r="R398" s="76"/>
      <c r="S398" s="76"/>
      <c r="T398" s="76"/>
      <c r="U398" s="76"/>
      <c r="V398" s="76"/>
      <c r="W398" s="76"/>
      <c r="X398" s="76"/>
      <c r="Y398" s="76"/>
      <c r="Z398" s="76"/>
      <c r="AA398" s="76"/>
      <c r="AB398" s="76"/>
      <c r="AC398" s="11">
        <f t="shared" si="76"/>
        <v>0</v>
      </c>
      <c r="AD398" s="11">
        <f t="shared" si="77"/>
        <v>0</v>
      </c>
      <c r="AE398" s="11">
        <f t="shared" si="78"/>
        <v>0</v>
      </c>
      <c r="AF398" s="11">
        <f t="shared" si="79"/>
        <v>0</v>
      </c>
      <c r="AG398" s="11">
        <f t="shared" si="80"/>
        <v>0</v>
      </c>
      <c r="AH398" s="11">
        <f t="shared" si="81"/>
        <v>0</v>
      </c>
      <c r="AI398" s="11">
        <f t="shared" si="82"/>
        <v>0</v>
      </c>
      <c r="AJ398" s="11">
        <f t="shared" si="83"/>
        <v>0</v>
      </c>
      <c r="AK398" s="223"/>
      <c r="AL398" s="223"/>
      <c r="AM398" s="35"/>
    </row>
    <row r="399" spans="1:39">
      <c r="A399" s="20">
        <v>395</v>
      </c>
      <c r="B399" s="20" t="str">
        <f t="shared" si="73"/>
        <v/>
      </c>
      <c r="C399" s="208"/>
      <c r="D399" s="67"/>
      <c r="E399" s="67"/>
      <c r="F399" s="67"/>
      <c r="G399" s="425" t="str">
        <f>IF(H399='Категорія витрат'!$B$2,'Категорія витрат'!$A$2,IF(H399='Категорія витрат'!$B$3,'Категорія витрат'!$A$3,IF(H399='Категорія витрат'!$B$4,'Категорія витрат'!$A$4,IF(H399='Категорія витрат'!$B$5,'Категорія витрат'!$A$5,IF(H399='Категорія витрат'!$B$6,'Категорія витрат'!$A$6,IF(H399='Категорія витрат'!$B$7,'Категорія витрат'!$A$7,IF(H399='Категорія витрат'!$B$8,'Категорія витрат'!$A$8,IF(H399='Категорія витрат'!$B$9,'Категорія витрат'!$A$9,IF(H399='Категорія витрат'!$B$10,'Категорія витрат'!$A$10,IF(H399='Категорія витрат'!$B$11,'Категорія витрат'!$A$11,IF(H399='Категорія витрат'!$B$12,'Категорія витрат'!$A$12,IF(H399='Категорія витрат'!$B$13,'Категорія витрат'!$A$13,IF(H399='Категорія витрат'!$B$14,'Категорія витрат'!$A$14,IF(H399='Категорія витрат'!$B$15,'Категорія витрат'!$A$15,IF(H399='Категорія витрат'!$B$16,'Категорія витрат'!$A$16,IF(H399='Категорія витрат'!$B$17,'Категорія витрат'!$A$17,IF(H399='Категорія витрат'!$B$18,'Категорія витрат'!$A$18,IF(H399='Категорія витрат'!$B$19,'Категорія витрат'!$A$19,IF(H399='Категорія витрат'!$B$20,'Категорія витрат'!$A$20,IF(H399='Категорія витрат'!$B$21,'Категорія витрат'!$A$21,IF(H399='Категорія витрат'!$B$22,'Категорія витрат'!$A$22,IF(H399='Категорія витрат'!$B$23,'Категорія витрат'!$A$23,IF(H399='Категорія витрат'!$B$24,'Категорія витрат'!$A$24,IF(H399='Категорія витрат'!$B$25,'Категорія витрат'!$A$25,IF(H399='Категорія витрат'!$B$26,'Категорія витрат'!$A$26,IF(H399='Категорія витрат'!$B$27,'Категорія витрат'!$A$27,IF(H399='Категорія витрат'!$B$28,'Категорія витрат'!$A$28,IF(H399='Категорія витрат'!$B$29,'Категорія витрат'!$A$29,IF(H399='Категорія витрат'!$B$30,'Категорія витрат'!$A$30,IF(H399='Категорія витрат'!$B$31,'Категорія витрат'!$A$31,""))))))))))))))))))))))))))))))</f>
        <v/>
      </c>
      <c r="H399" s="854"/>
      <c r="I399" s="68"/>
      <c r="J399" s="72"/>
      <c r="K399" s="41">
        <f t="shared" si="72"/>
        <v>0</v>
      </c>
      <c r="L399" s="72"/>
      <c r="M399" s="74"/>
      <c r="N399" s="71">
        <f t="shared" si="74"/>
        <v>0</v>
      </c>
      <c r="O399" s="836">
        <f>IF(I399='Категорія витрат'!$G$2,ROUND(N399*0.22,2),IF(I399='Категорія витрат'!$G$4,ROUND(N399*0.22,2),IF(I399='Категорія витрат'!$G$5,ROUND(N399*0.22,2),IF(I399='Категорія витрат'!$G$3,ROUND(N399*0.0841,2),0))))</f>
        <v>0</v>
      </c>
      <c r="P399" s="828">
        <f t="shared" si="75"/>
        <v>0</v>
      </c>
      <c r="Q399" s="76"/>
      <c r="R399" s="76"/>
      <c r="S399" s="76"/>
      <c r="T399" s="76"/>
      <c r="U399" s="76"/>
      <c r="V399" s="76"/>
      <c r="W399" s="76"/>
      <c r="X399" s="76"/>
      <c r="Y399" s="76"/>
      <c r="Z399" s="76"/>
      <c r="AA399" s="76"/>
      <c r="AB399" s="76"/>
      <c r="AC399" s="11">
        <f t="shared" si="76"/>
        <v>0</v>
      </c>
      <c r="AD399" s="11">
        <f t="shared" si="77"/>
        <v>0</v>
      </c>
      <c r="AE399" s="11">
        <f t="shared" si="78"/>
        <v>0</v>
      </c>
      <c r="AF399" s="11">
        <f t="shared" si="79"/>
        <v>0</v>
      </c>
      <c r="AG399" s="11">
        <f t="shared" si="80"/>
        <v>0</v>
      </c>
      <c r="AH399" s="11">
        <f t="shared" si="81"/>
        <v>0</v>
      </c>
      <c r="AI399" s="11">
        <f t="shared" si="82"/>
        <v>0</v>
      </c>
      <c r="AJ399" s="11">
        <f t="shared" si="83"/>
        <v>0</v>
      </c>
      <c r="AK399" s="223"/>
      <c r="AL399" s="223"/>
      <c r="AM399" s="35"/>
    </row>
    <row r="400" spans="1:39">
      <c r="A400" s="20">
        <v>396</v>
      </c>
      <c r="B400" s="20" t="str">
        <f t="shared" si="73"/>
        <v/>
      </c>
      <c r="C400" s="208"/>
      <c r="D400" s="67"/>
      <c r="E400" s="67"/>
      <c r="F400" s="67"/>
      <c r="G400" s="425" t="str">
        <f>IF(H400='Категорія витрат'!$B$2,'Категорія витрат'!$A$2,IF(H400='Категорія витрат'!$B$3,'Категорія витрат'!$A$3,IF(H400='Категорія витрат'!$B$4,'Категорія витрат'!$A$4,IF(H400='Категорія витрат'!$B$5,'Категорія витрат'!$A$5,IF(H400='Категорія витрат'!$B$6,'Категорія витрат'!$A$6,IF(H400='Категорія витрат'!$B$7,'Категорія витрат'!$A$7,IF(H400='Категорія витрат'!$B$8,'Категорія витрат'!$A$8,IF(H400='Категорія витрат'!$B$9,'Категорія витрат'!$A$9,IF(H400='Категорія витрат'!$B$10,'Категорія витрат'!$A$10,IF(H400='Категорія витрат'!$B$11,'Категорія витрат'!$A$11,IF(H400='Категорія витрат'!$B$12,'Категорія витрат'!$A$12,IF(H400='Категорія витрат'!$B$13,'Категорія витрат'!$A$13,IF(H400='Категорія витрат'!$B$14,'Категорія витрат'!$A$14,IF(H400='Категорія витрат'!$B$15,'Категорія витрат'!$A$15,IF(H400='Категорія витрат'!$B$16,'Категорія витрат'!$A$16,IF(H400='Категорія витрат'!$B$17,'Категорія витрат'!$A$17,IF(H400='Категорія витрат'!$B$18,'Категорія витрат'!$A$18,IF(H400='Категорія витрат'!$B$19,'Категорія витрат'!$A$19,IF(H400='Категорія витрат'!$B$20,'Категорія витрат'!$A$20,IF(H400='Категорія витрат'!$B$21,'Категорія витрат'!$A$21,IF(H400='Категорія витрат'!$B$22,'Категорія витрат'!$A$22,IF(H400='Категорія витрат'!$B$23,'Категорія витрат'!$A$23,IF(H400='Категорія витрат'!$B$24,'Категорія витрат'!$A$24,IF(H400='Категорія витрат'!$B$25,'Категорія витрат'!$A$25,IF(H400='Категорія витрат'!$B$26,'Категорія витрат'!$A$26,IF(H400='Категорія витрат'!$B$27,'Категорія витрат'!$A$27,IF(H400='Категорія витрат'!$B$28,'Категорія витрат'!$A$28,IF(H400='Категорія витрат'!$B$29,'Категорія витрат'!$A$29,IF(H400='Категорія витрат'!$B$30,'Категорія витрат'!$A$30,IF(H400='Категорія витрат'!$B$31,'Категорія витрат'!$A$31,""))))))))))))))))))))))))))))))</f>
        <v/>
      </c>
      <c r="H400" s="854"/>
      <c r="I400" s="68"/>
      <c r="J400" s="72"/>
      <c r="K400" s="41">
        <f t="shared" si="72"/>
        <v>0</v>
      </c>
      <c r="L400" s="72"/>
      <c r="M400" s="74"/>
      <c r="N400" s="71">
        <f t="shared" si="74"/>
        <v>0</v>
      </c>
      <c r="O400" s="836">
        <f>IF(I400='Категорія витрат'!$G$2,ROUND(N400*0.22,2),IF(I400='Категорія витрат'!$G$4,ROUND(N400*0.22,2),IF(I400='Категорія витрат'!$G$5,ROUND(N400*0.22,2),IF(I400='Категорія витрат'!$G$3,ROUND(N400*0.0841,2),0))))</f>
        <v>0</v>
      </c>
      <c r="P400" s="828">
        <f t="shared" si="75"/>
        <v>0</v>
      </c>
      <c r="Q400" s="76"/>
      <c r="R400" s="76"/>
      <c r="S400" s="76"/>
      <c r="T400" s="76"/>
      <c r="U400" s="76"/>
      <c r="V400" s="76"/>
      <c r="W400" s="76"/>
      <c r="X400" s="76"/>
      <c r="Y400" s="76"/>
      <c r="Z400" s="76"/>
      <c r="AA400" s="76"/>
      <c r="AB400" s="76"/>
      <c r="AC400" s="11">
        <f t="shared" si="76"/>
        <v>0</v>
      </c>
      <c r="AD400" s="11">
        <f t="shared" si="77"/>
        <v>0</v>
      </c>
      <c r="AE400" s="11">
        <f t="shared" si="78"/>
        <v>0</v>
      </c>
      <c r="AF400" s="11">
        <f t="shared" si="79"/>
        <v>0</v>
      </c>
      <c r="AG400" s="11">
        <f t="shared" si="80"/>
        <v>0</v>
      </c>
      <c r="AH400" s="11">
        <f t="shared" si="81"/>
        <v>0</v>
      </c>
      <c r="AI400" s="11">
        <f t="shared" si="82"/>
        <v>0</v>
      </c>
      <c r="AJ400" s="11">
        <f t="shared" si="83"/>
        <v>0</v>
      </c>
      <c r="AK400" s="223"/>
      <c r="AL400" s="223"/>
      <c r="AM400" s="35"/>
    </row>
    <row r="401" spans="1:39">
      <c r="A401" s="20">
        <v>397</v>
      </c>
      <c r="B401" s="20" t="str">
        <f t="shared" si="73"/>
        <v/>
      </c>
      <c r="C401" s="208"/>
      <c r="D401" s="67"/>
      <c r="E401" s="67"/>
      <c r="F401" s="67"/>
      <c r="G401" s="425" t="str">
        <f>IF(H401='Категорія витрат'!$B$2,'Категорія витрат'!$A$2,IF(H401='Категорія витрат'!$B$3,'Категорія витрат'!$A$3,IF(H401='Категорія витрат'!$B$4,'Категорія витрат'!$A$4,IF(H401='Категорія витрат'!$B$5,'Категорія витрат'!$A$5,IF(H401='Категорія витрат'!$B$6,'Категорія витрат'!$A$6,IF(H401='Категорія витрат'!$B$7,'Категорія витрат'!$A$7,IF(H401='Категорія витрат'!$B$8,'Категорія витрат'!$A$8,IF(H401='Категорія витрат'!$B$9,'Категорія витрат'!$A$9,IF(H401='Категорія витрат'!$B$10,'Категорія витрат'!$A$10,IF(H401='Категорія витрат'!$B$11,'Категорія витрат'!$A$11,IF(H401='Категорія витрат'!$B$12,'Категорія витрат'!$A$12,IF(H401='Категорія витрат'!$B$13,'Категорія витрат'!$A$13,IF(H401='Категорія витрат'!$B$14,'Категорія витрат'!$A$14,IF(H401='Категорія витрат'!$B$15,'Категорія витрат'!$A$15,IF(H401='Категорія витрат'!$B$16,'Категорія витрат'!$A$16,IF(H401='Категорія витрат'!$B$17,'Категорія витрат'!$A$17,IF(H401='Категорія витрат'!$B$18,'Категорія витрат'!$A$18,IF(H401='Категорія витрат'!$B$19,'Категорія витрат'!$A$19,IF(H401='Категорія витрат'!$B$20,'Категорія витрат'!$A$20,IF(H401='Категорія витрат'!$B$21,'Категорія витрат'!$A$21,IF(H401='Категорія витрат'!$B$22,'Категорія витрат'!$A$22,IF(H401='Категорія витрат'!$B$23,'Категорія витрат'!$A$23,IF(H401='Категорія витрат'!$B$24,'Категорія витрат'!$A$24,IF(H401='Категорія витрат'!$B$25,'Категорія витрат'!$A$25,IF(H401='Категорія витрат'!$B$26,'Категорія витрат'!$A$26,IF(H401='Категорія витрат'!$B$27,'Категорія витрат'!$A$27,IF(H401='Категорія витрат'!$B$28,'Категорія витрат'!$A$28,IF(H401='Категорія витрат'!$B$29,'Категорія витрат'!$A$29,IF(H401='Категорія витрат'!$B$30,'Категорія витрат'!$A$30,IF(H401='Категорія витрат'!$B$31,'Категорія витрат'!$A$31,""))))))))))))))))))))))))))))))</f>
        <v/>
      </c>
      <c r="H401" s="854"/>
      <c r="I401" s="68"/>
      <c r="J401" s="72"/>
      <c r="K401" s="41">
        <f t="shared" si="72"/>
        <v>0</v>
      </c>
      <c r="L401" s="72"/>
      <c r="M401" s="74"/>
      <c r="N401" s="71">
        <f t="shared" si="74"/>
        <v>0</v>
      </c>
      <c r="O401" s="836">
        <f>IF(I401='Категорія витрат'!$G$2,ROUND(N401*0.22,2),IF(I401='Категорія витрат'!$G$4,ROUND(N401*0.22,2),IF(I401='Категорія витрат'!$G$5,ROUND(N401*0.22,2),IF(I401='Категорія витрат'!$G$3,ROUND(N401*0.0841,2),0))))</f>
        <v>0</v>
      </c>
      <c r="P401" s="828">
        <f t="shared" si="75"/>
        <v>0</v>
      </c>
      <c r="Q401" s="76"/>
      <c r="R401" s="76"/>
      <c r="S401" s="76"/>
      <c r="T401" s="76"/>
      <c r="U401" s="76"/>
      <c r="V401" s="76"/>
      <c r="W401" s="76"/>
      <c r="X401" s="76"/>
      <c r="Y401" s="76"/>
      <c r="Z401" s="76"/>
      <c r="AA401" s="76"/>
      <c r="AB401" s="76"/>
      <c r="AC401" s="11">
        <f t="shared" si="76"/>
        <v>0</v>
      </c>
      <c r="AD401" s="11">
        <f t="shared" si="77"/>
        <v>0</v>
      </c>
      <c r="AE401" s="11">
        <f t="shared" si="78"/>
        <v>0</v>
      </c>
      <c r="AF401" s="11">
        <f t="shared" si="79"/>
        <v>0</v>
      </c>
      <c r="AG401" s="11">
        <f t="shared" si="80"/>
        <v>0</v>
      </c>
      <c r="AH401" s="11">
        <f t="shared" si="81"/>
        <v>0</v>
      </c>
      <c r="AI401" s="11">
        <f t="shared" si="82"/>
        <v>0</v>
      </c>
      <c r="AJ401" s="11">
        <f t="shared" si="83"/>
        <v>0</v>
      </c>
      <c r="AK401" s="223"/>
      <c r="AL401" s="223"/>
      <c r="AM401" s="35"/>
    </row>
    <row r="402" spans="1:39">
      <c r="A402" s="20">
        <v>398</v>
      </c>
      <c r="B402" s="20" t="str">
        <f t="shared" si="73"/>
        <v/>
      </c>
      <c r="C402" s="208"/>
      <c r="D402" s="67"/>
      <c r="E402" s="67"/>
      <c r="F402" s="67"/>
      <c r="G402" s="425" t="str">
        <f>IF(H402='Категорія витрат'!$B$2,'Категорія витрат'!$A$2,IF(H402='Категорія витрат'!$B$3,'Категорія витрат'!$A$3,IF(H402='Категорія витрат'!$B$4,'Категорія витрат'!$A$4,IF(H402='Категорія витрат'!$B$5,'Категорія витрат'!$A$5,IF(H402='Категорія витрат'!$B$6,'Категорія витрат'!$A$6,IF(H402='Категорія витрат'!$B$7,'Категорія витрат'!$A$7,IF(H402='Категорія витрат'!$B$8,'Категорія витрат'!$A$8,IF(H402='Категорія витрат'!$B$9,'Категорія витрат'!$A$9,IF(H402='Категорія витрат'!$B$10,'Категорія витрат'!$A$10,IF(H402='Категорія витрат'!$B$11,'Категорія витрат'!$A$11,IF(H402='Категорія витрат'!$B$12,'Категорія витрат'!$A$12,IF(H402='Категорія витрат'!$B$13,'Категорія витрат'!$A$13,IF(H402='Категорія витрат'!$B$14,'Категорія витрат'!$A$14,IF(H402='Категорія витрат'!$B$15,'Категорія витрат'!$A$15,IF(H402='Категорія витрат'!$B$16,'Категорія витрат'!$A$16,IF(H402='Категорія витрат'!$B$17,'Категорія витрат'!$A$17,IF(H402='Категорія витрат'!$B$18,'Категорія витрат'!$A$18,IF(H402='Категорія витрат'!$B$19,'Категорія витрат'!$A$19,IF(H402='Категорія витрат'!$B$20,'Категорія витрат'!$A$20,IF(H402='Категорія витрат'!$B$21,'Категорія витрат'!$A$21,IF(H402='Категорія витрат'!$B$22,'Категорія витрат'!$A$22,IF(H402='Категорія витрат'!$B$23,'Категорія витрат'!$A$23,IF(H402='Категорія витрат'!$B$24,'Категорія витрат'!$A$24,IF(H402='Категорія витрат'!$B$25,'Категорія витрат'!$A$25,IF(H402='Категорія витрат'!$B$26,'Категорія витрат'!$A$26,IF(H402='Категорія витрат'!$B$27,'Категорія витрат'!$A$27,IF(H402='Категорія витрат'!$B$28,'Категорія витрат'!$A$28,IF(H402='Категорія витрат'!$B$29,'Категорія витрат'!$A$29,IF(H402='Категорія витрат'!$B$30,'Категорія витрат'!$A$30,IF(H402='Категорія витрат'!$B$31,'Категорія витрат'!$A$31,""))))))))))))))))))))))))))))))</f>
        <v/>
      </c>
      <c r="H402" s="854"/>
      <c r="I402" s="68"/>
      <c r="J402" s="72"/>
      <c r="K402" s="41">
        <f t="shared" si="72"/>
        <v>0</v>
      </c>
      <c r="L402" s="72"/>
      <c r="M402" s="74"/>
      <c r="N402" s="71">
        <f t="shared" si="74"/>
        <v>0</v>
      </c>
      <c r="O402" s="836">
        <f>IF(I402='Категорія витрат'!$G$2,ROUND(N402*0.22,2),IF(I402='Категорія витрат'!$G$4,ROUND(N402*0.22,2),IF(I402='Категорія витрат'!$G$5,ROUND(N402*0.22,2),IF(I402='Категорія витрат'!$G$3,ROUND(N402*0.0841,2),0))))</f>
        <v>0</v>
      </c>
      <c r="P402" s="828">
        <f t="shared" si="75"/>
        <v>0</v>
      </c>
      <c r="Q402" s="76"/>
      <c r="R402" s="76"/>
      <c r="S402" s="76"/>
      <c r="T402" s="76"/>
      <c r="U402" s="76"/>
      <c r="V402" s="76"/>
      <c r="W402" s="76"/>
      <c r="X402" s="76"/>
      <c r="Y402" s="76"/>
      <c r="Z402" s="76"/>
      <c r="AA402" s="76"/>
      <c r="AB402" s="76"/>
      <c r="AC402" s="11">
        <f t="shared" si="76"/>
        <v>0</v>
      </c>
      <c r="AD402" s="11">
        <f t="shared" si="77"/>
        <v>0</v>
      </c>
      <c r="AE402" s="11">
        <f t="shared" si="78"/>
        <v>0</v>
      </c>
      <c r="AF402" s="11">
        <f t="shared" si="79"/>
        <v>0</v>
      </c>
      <c r="AG402" s="11">
        <f t="shared" si="80"/>
        <v>0</v>
      </c>
      <c r="AH402" s="11">
        <f t="shared" si="81"/>
        <v>0</v>
      </c>
      <c r="AI402" s="11">
        <f t="shared" si="82"/>
        <v>0</v>
      </c>
      <c r="AJ402" s="11">
        <f t="shared" si="83"/>
        <v>0</v>
      </c>
      <c r="AK402" s="223"/>
      <c r="AL402" s="223"/>
      <c r="AM402" s="35"/>
    </row>
    <row r="403" spans="1:39">
      <c r="A403" s="20">
        <v>399</v>
      </c>
      <c r="B403" s="20" t="str">
        <f t="shared" si="73"/>
        <v/>
      </c>
      <c r="C403" s="208"/>
      <c r="D403" s="67"/>
      <c r="E403" s="67"/>
      <c r="F403" s="67"/>
      <c r="G403" s="425" t="str">
        <f>IF(H403='Категорія витрат'!$B$2,'Категорія витрат'!$A$2,IF(H403='Категорія витрат'!$B$3,'Категорія витрат'!$A$3,IF(H403='Категорія витрат'!$B$4,'Категорія витрат'!$A$4,IF(H403='Категорія витрат'!$B$5,'Категорія витрат'!$A$5,IF(H403='Категорія витрат'!$B$6,'Категорія витрат'!$A$6,IF(H403='Категорія витрат'!$B$7,'Категорія витрат'!$A$7,IF(H403='Категорія витрат'!$B$8,'Категорія витрат'!$A$8,IF(H403='Категорія витрат'!$B$9,'Категорія витрат'!$A$9,IF(H403='Категорія витрат'!$B$10,'Категорія витрат'!$A$10,IF(H403='Категорія витрат'!$B$11,'Категорія витрат'!$A$11,IF(H403='Категорія витрат'!$B$12,'Категорія витрат'!$A$12,IF(H403='Категорія витрат'!$B$13,'Категорія витрат'!$A$13,IF(H403='Категорія витрат'!$B$14,'Категорія витрат'!$A$14,IF(H403='Категорія витрат'!$B$15,'Категорія витрат'!$A$15,IF(H403='Категорія витрат'!$B$16,'Категорія витрат'!$A$16,IF(H403='Категорія витрат'!$B$17,'Категорія витрат'!$A$17,IF(H403='Категорія витрат'!$B$18,'Категорія витрат'!$A$18,IF(H403='Категорія витрат'!$B$19,'Категорія витрат'!$A$19,IF(H403='Категорія витрат'!$B$20,'Категорія витрат'!$A$20,IF(H403='Категорія витрат'!$B$21,'Категорія витрат'!$A$21,IF(H403='Категорія витрат'!$B$22,'Категорія витрат'!$A$22,IF(H403='Категорія витрат'!$B$23,'Категорія витрат'!$A$23,IF(H403='Категорія витрат'!$B$24,'Категорія витрат'!$A$24,IF(H403='Категорія витрат'!$B$25,'Категорія витрат'!$A$25,IF(H403='Категорія витрат'!$B$26,'Категорія витрат'!$A$26,IF(H403='Категорія витрат'!$B$27,'Категорія витрат'!$A$27,IF(H403='Категорія витрат'!$B$28,'Категорія витрат'!$A$28,IF(H403='Категорія витрат'!$B$29,'Категорія витрат'!$A$29,IF(H403='Категорія витрат'!$B$30,'Категорія витрат'!$A$30,IF(H403='Категорія витрат'!$B$31,'Категорія витрат'!$A$31,""))))))))))))))))))))))))))))))</f>
        <v/>
      </c>
      <c r="H403" s="854"/>
      <c r="I403" s="68"/>
      <c r="J403" s="72"/>
      <c r="K403" s="41">
        <f t="shared" si="72"/>
        <v>0</v>
      </c>
      <c r="L403" s="72"/>
      <c r="M403" s="74"/>
      <c r="N403" s="71">
        <f t="shared" si="74"/>
        <v>0</v>
      </c>
      <c r="O403" s="836">
        <f>IF(I403='Категорія витрат'!$G$2,ROUND(N403*0.22,2),IF(I403='Категорія витрат'!$G$4,ROUND(N403*0.22,2),IF(I403='Категорія витрат'!$G$5,ROUND(N403*0.22,2),IF(I403='Категорія витрат'!$G$3,ROUND(N403*0.0841,2),0))))</f>
        <v>0</v>
      </c>
      <c r="P403" s="828">
        <f t="shared" si="75"/>
        <v>0</v>
      </c>
      <c r="Q403" s="76"/>
      <c r="R403" s="76"/>
      <c r="S403" s="76"/>
      <c r="T403" s="76"/>
      <c r="U403" s="76"/>
      <c r="V403" s="76"/>
      <c r="W403" s="76"/>
      <c r="X403" s="76"/>
      <c r="Y403" s="76"/>
      <c r="Z403" s="76"/>
      <c r="AA403" s="76"/>
      <c r="AB403" s="76"/>
      <c r="AC403" s="11">
        <f t="shared" si="76"/>
        <v>0</v>
      </c>
      <c r="AD403" s="11">
        <f t="shared" si="77"/>
        <v>0</v>
      </c>
      <c r="AE403" s="11">
        <f t="shared" si="78"/>
        <v>0</v>
      </c>
      <c r="AF403" s="11">
        <f t="shared" si="79"/>
        <v>0</v>
      </c>
      <c r="AG403" s="11">
        <f t="shared" si="80"/>
        <v>0</v>
      </c>
      <c r="AH403" s="11">
        <f t="shared" si="81"/>
        <v>0</v>
      </c>
      <c r="AI403" s="11">
        <f t="shared" si="82"/>
        <v>0</v>
      </c>
      <c r="AJ403" s="11">
        <f t="shared" si="83"/>
        <v>0</v>
      </c>
      <c r="AK403" s="223"/>
      <c r="AL403" s="223"/>
      <c r="AM403" s="35"/>
    </row>
    <row r="404" spans="1:39">
      <c r="A404" s="20">
        <v>400</v>
      </c>
      <c r="B404" s="20" t="str">
        <f t="shared" si="73"/>
        <v/>
      </c>
      <c r="C404" s="208"/>
      <c r="D404" s="67"/>
      <c r="E404" s="67"/>
      <c r="F404" s="67"/>
      <c r="G404" s="425" t="str">
        <f>IF(H404='Категорія витрат'!$B$2,'Категорія витрат'!$A$2,IF(H404='Категорія витрат'!$B$3,'Категорія витрат'!$A$3,IF(H404='Категорія витрат'!$B$4,'Категорія витрат'!$A$4,IF(H404='Категорія витрат'!$B$5,'Категорія витрат'!$A$5,IF(H404='Категорія витрат'!$B$6,'Категорія витрат'!$A$6,IF(H404='Категорія витрат'!$B$7,'Категорія витрат'!$A$7,IF(H404='Категорія витрат'!$B$8,'Категорія витрат'!$A$8,IF(H404='Категорія витрат'!$B$9,'Категорія витрат'!$A$9,IF(H404='Категорія витрат'!$B$10,'Категорія витрат'!$A$10,IF(H404='Категорія витрат'!$B$11,'Категорія витрат'!$A$11,IF(H404='Категорія витрат'!$B$12,'Категорія витрат'!$A$12,IF(H404='Категорія витрат'!$B$13,'Категорія витрат'!$A$13,IF(H404='Категорія витрат'!$B$14,'Категорія витрат'!$A$14,IF(H404='Категорія витрат'!$B$15,'Категорія витрат'!$A$15,IF(H404='Категорія витрат'!$B$16,'Категорія витрат'!$A$16,IF(H404='Категорія витрат'!$B$17,'Категорія витрат'!$A$17,IF(H404='Категорія витрат'!$B$18,'Категорія витрат'!$A$18,IF(H404='Категорія витрат'!$B$19,'Категорія витрат'!$A$19,IF(H404='Категорія витрат'!$B$20,'Категорія витрат'!$A$20,IF(H404='Категорія витрат'!$B$21,'Категорія витрат'!$A$21,IF(H404='Категорія витрат'!$B$22,'Категорія витрат'!$A$22,IF(H404='Категорія витрат'!$B$23,'Категорія витрат'!$A$23,IF(H404='Категорія витрат'!$B$24,'Категорія витрат'!$A$24,IF(H404='Категорія витрат'!$B$25,'Категорія витрат'!$A$25,IF(H404='Категорія витрат'!$B$26,'Категорія витрат'!$A$26,IF(H404='Категорія витрат'!$B$27,'Категорія витрат'!$A$27,IF(H404='Категорія витрат'!$B$28,'Категорія витрат'!$A$28,IF(H404='Категорія витрат'!$B$29,'Категорія витрат'!$A$29,IF(H404='Категорія витрат'!$B$30,'Категорія витрат'!$A$30,IF(H404='Категорія витрат'!$B$31,'Категорія витрат'!$A$31,""))))))))))))))))))))))))))))))</f>
        <v/>
      </c>
      <c r="H404" s="854"/>
      <c r="I404" s="68"/>
      <c r="J404" s="72"/>
      <c r="K404" s="41">
        <f t="shared" si="72"/>
        <v>0</v>
      </c>
      <c r="L404" s="72"/>
      <c r="M404" s="74"/>
      <c r="N404" s="71">
        <f t="shared" si="74"/>
        <v>0</v>
      </c>
      <c r="O404" s="836">
        <f>IF(I404='Категорія витрат'!$G$2,ROUND(N404*0.22,2),IF(I404='Категорія витрат'!$G$4,ROUND(N404*0.22,2),IF(I404='Категорія витрат'!$G$5,ROUND(N404*0.22,2),IF(I404='Категорія витрат'!$G$3,ROUND(N404*0.0841,2),0))))</f>
        <v>0</v>
      </c>
      <c r="P404" s="828">
        <f t="shared" si="75"/>
        <v>0</v>
      </c>
      <c r="Q404" s="76"/>
      <c r="R404" s="76"/>
      <c r="S404" s="76"/>
      <c r="T404" s="76"/>
      <c r="U404" s="76"/>
      <c r="V404" s="76"/>
      <c r="W404" s="76"/>
      <c r="X404" s="76"/>
      <c r="Y404" s="76"/>
      <c r="Z404" s="76"/>
      <c r="AA404" s="76"/>
      <c r="AB404" s="76"/>
      <c r="AC404" s="11">
        <f t="shared" si="76"/>
        <v>0</v>
      </c>
      <c r="AD404" s="11">
        <f t="shared" si="77"/>
        <v>0</v>
      </c>
      <c r="AE404" s="11">
        <f t="shared" si="78"/>
        <v>0</v>
      </c>
      <c r="AF404" s="11">
        <f t="shared" si="79"/>
        <v>0</v>
      </c>
      <c r="AG404" s="11">
        <f t="shared" si="80"/>
        <v>0</v>
      </c>
      <c r="AH404" s="11">
        <f t="shared" si="81"/>
        <v>0</v>
      </c>
      <c r="AI404" s="11">
        <f t="shared" si="82"/>
        <v>0</v>
      </c>
      <c r="AJ404" s="11">
        <f t="shared" si="83"/>
        <v>0</v>
      </c>
      <c r="AK404" s="223"/>
      <c r="AL404" s="223"/>
      <c r="AM404" s="35"/>
    </row>
    <row r="405" spans="1:39">
      <c r="A405" s="20">
        <v>401</v>
      </c>
      <c r="B405" s="20" t="str">
        <f t="shared" si="73"/>
        <v/>
      </c>
      <c r="C405" s="208"/>
      <c r="D405" s="67"/>
      <c r="E405" s="67"/>
      <c r="F405" s="67"/>
      <c r="G405" s="425" t="str">
        <f>IF(H405='Категорія витрат'!$B$2,'Категорія витрат'!$A$2,IF(H405='Категорія витрат'!$B$3,'Категорія витрат'!$A$3,IF(H405='Категорія витрат'!$B$4,'Категорія витрат'!$A$4,IF(H405='Категорія витрат'!$B$5,'Категорія витрат'!$A$5,IF(H405='Категорія витрат'!$B$6,'Категорія витрат'!$A$6,IF(H405='Категорія витрат'!$B$7,'Категорія витрат'!$A$7,IF(H405='Категорія витрат'!$B$8,'Категорія витрат'!$A$8,IF(H405='Категорія витрат'!$B$9,'Категорія витрат'!$A$9,IF(H405='Категорія витрат'!$B$10,'Категорія витрат'!$A$10,IF(H405='Категорія витрат'!$B$11,'Категорія витрат'!$A$11,IF(H405='Категорія витрат'!$B$12,'Категорія витрат'!$A$12,IF(H405='Категорія витрат'!$B$13,'Категорія витрат'!$A$13,IF(H405='Категорія витрат'!$B$14,'Категорія витрат'!$A$14,IF(H405='Категорія витрат'!$B$15,'Категорія витрат'!$A$15,IF(H405='Категорія витрат'!$B$16,'Категорія витрат'!$A$16,IF(H405='Категорія витрат'!$B$17,'Категорія витрат'!$A$17,IF(H405='Категорія витрат'!$B$18,'Категорія витрат'!$A$18,IF(H405='Категорія витрат'!$B$19,'Категорія витрат'!$A$19,IF(H405='Категорія витрат'!$B$20,'Категорія витрат'!$A$20,IF(H405='Категорія витрат'!$B$21,'Категорія витрат'!$A$21,IF(H405='Категорія витрат'!$B$22,'Категорія витрат'!$A$22,IF(H405='Категорія витрат'!$B$23,'Категорія витрат'!$A$23,IF(H405='Категорія витрат'!$B$24,'Категорія витрат'!$A$24,IF(H405='Категорія витрат'!$B$25,'Категорія витрат'!$A$25,IF(H405='Категорія витрат'!$B$26,'Категорія витрат'!$A$26,IF(H405='Категорія витрат'!$B$27,'Категорія витрат'!$A$27,IF(H405='Категорія витрат'!$B$28,'Категорія витрат'!$A$28,IF(H405='Категорія витрат'!$B$29,'Категорія витрат'!$A$29,IF(H405='Категорія витрат'!$B$30,'Категорія витрат'!$A$30,IF(H405='Категорія витрат'!$B$31,'Категорія витрат'!$A$31,""))))))))))))))))))))))))))))))</f>
        <v/>
      </c>
      <c r="H405" s="854"/>
      <c r="I405" s="68"/>
      <c r="J405" s="72"/>
      <c r="K405" s="41">
        <f t="shared" si="72"/>
        <v>0</v>
      </c>
      <c r="L405" s="72"/>
      <c r="M405" s="74"/>
      <c r="N405" s="71">
        <f t="shared" si="74"/>
        <v>0</v>
      </c>
      <c r="O405" s="836">
        <f>IF(I405='Категорія витрат'!$G$2,ROUND(N405*0.22,2),IF(I405='Категорія витрат'!$G$4,ROUND(N405*0.22,2),IF(I405='Категорія витрат'!$G$5,ROUND(N405*0.22,2),IF(I405='Категорія витрат'!$G$3,ROUND(N405*0.0841,2),0))))</f>
        <v>0</v>
      </c>
      <c r="P405" s="828">
        <f t="shared" si="75"/>
        <v>0</v>
      </c>
      <c r="Q405" s="76"/>
      <c r="R405" s="76"/>
      <c r="S405" s="76"/>
      <c r="T405" s="76"/>
      <c r="U405" s="76"/>
      <c r="V405" s="76"/>
      <c r="W405" s="76"/>
      <c r="X405" s="76"/>
      <c r="Y405" s="76"/>
      <c r="Z405" s="76"/>
      <c r="AA405" s="76"/>
      <c r="AB405" s="76"/>
      <c r="AC405" s="11">
        <f t="shared" si="76"/>
        <v>0</v>
      </c>
      <c r="AD405" s="11">
        <f t="shared" si="77"/>
        <v>0</v>
      </c>
      <c r="AE405" s="11">
        <f t="shared" si="78"/>
        <v>0</v>
      </c>
      <c r="AF405" s="11">
        <f t="shared" si="79"/>
        <v>0</v>
      </c>
      <c r="AG405" s="11">
        <f t="shared" si="80"/>
        <v>0</v>
      </c>
      <c r="AH405" s="11">
        <f t="shared" si="81"/>
        <v>0</v>
      </c>
      <c r="AI405" s="11">
        <f t="shared" si="82"/>
        <v>0</v>
      </c>
      <c r="AJ405" s="11">
        <f t="shared" si="83"/>
        <v>0</v>
      </c>
      <c r="AK405" s="223"/>
      <c r="AL405" s="223"/>
      <c r="AM405" s="35"/>
    </row>
    <row r="406" spans="1:39">
      <c r="A406" s="20">
        <v>402</v>
      </c>
      <c r="B406" s="20" t="str">
        <f t="shared" si="73"/>
        <v/>
      </c>
      <c r="C406" s="208"/>
      <c r="D406" s="67"/>
      <c r="E406" s="67"/>
      <c r="F406" s="67"/>
      <c r="G406" s="425" t="str">
        <f>IF(H406='Категорія витрат'!$B$2,'Категорія витрат'!$A$2,IF(H406='Категорія витрат'!$B$3,'Категорія витрат'!$A$3,IF(H406='Категорія витрат'!$B$4,'Категорія витрат'!$A$4,IF(H406='Категорія витрат'!$B$5,'Категорія витрат'!$A$5,IF(H406='Категорія витрат'!$B$6,'Категорія витрат'!$A$6,IF(H406='Категорія витрат'!$B$7,'Категорія витрат'!$A$7,IF(H406='Категорія витрат'!$B$8,'Категорія витрат'!$A$8,IF(H406='Категорія витрат'!$B$9,'Категорія витрат'!$A$9,IF(H406='Категорія витрат'!$B$10,'Категорія витрат'!$A$10,IF(H406='Категорія витрат'!$B$11,'Категорія витрат'!$A$11,IF(H406='Категорія витрат'!$B$12,'Категорія витрат'!$A$12,IF(H406='Категорія витрат'!$B$13,'Категорія витрат'!$A$13,IF(H406='Категорія витрат'!$B$14,'Категорія витрат'!$A$14,IF(H406='Категорія витрат'!$B$15,'Категорія витрат'!$A$15,IF(H406='Категорія витрат'!$B$16,'Категорія витрат'!$A$16,IF(H406='Категорія витрат'!$B$17,'Категорія витрат'!$A$17,IF(H406='Категорія витрат'!$B$18,'Категорія витрат'!$A$18,IF(H406='Категорія витрат'!$B$19,'Категорія витрат'!$A$19,IF(H406='Категорія витрат'!$B$20,'Категорія витрат'!$A$20,IF(H406='Категорія витрат'!$B$21,'Категорія витрат'!$A$21,IF(H406='Категорія витрат'!$B$22,'Категорія витрат'!$A$22,IF(H406='Категорія витрат'!$B$23,'Категорія витрат'!$A$23,IF(H406='Категорія витрат'!$B$24,'Категорія витрат'!$A$24,IF(H406='Категорія витрат'!$B$25,'Категорія витрат'!$A$25,IF(H406='Категорія витрат'!$B$26,'Категорія витрат'!$A$26,IF(H406='Категорія витрат'!$B$27,'Категорія витрат'!$A$27,IF(H406='Категорія витрат'!$B$28,'Категорія витрат'!$A$28,IF(H406='Категорія витрат'!$B$29,'Категорія витрат'!$A$29,IF(H406='Категорія витрат'!$B$30,'Категорія витрат'!$A$30,IF(H406='Категорія витрат'!$B$31,'Категорія витрат'!$A$31,""))))))))))))))))))))))))))))))</f>
        <v/>
      </c>
      <c r="H406" s="854"/>
      <c r="I406" s="68"/>
      <c r="J406" s="72"/>
      <c r="K406" s="41">
        <f t="shared" si="72"/>
        <v>0</v>
      </c>
      <c r="L406" s="72"/>
      <c r="M406" s="74"/>
      <c r="N406" s="71">
        <f t="shared" si="74"/>
        <v>0</v>
      </c>
      <c r="O406" s="836">
        <f>IF(I406='Категорія витрат'!$G$2,ROUND(N406*0.22,2),IF(I406='Категорія витрат'!$G$4,ROUND(N406*0.22,2),IF(I406='Категорія витрат'!$G$5,ROUND(N406*0.22,2),IF(I406='Категорія витрат'!$G$3,ROUND(N406*0.0841,2),0))))</f>
        <v>0</v>
      </c>
      <c r="P406" s="828">
        <f t="shared" si="75"/>
        <v>0</v>
      </c>
      <c r="Q406" s="76"/>
      <c r="R406" s="76"/>
      <c r="S406" s="76"/>
      <c r="T406" s="76"/>
      <c r="U406" s="76"/>
      <c r="V406" s="76"/>
      <c r="W406" s="76"/>
      <c r="X406" s="76"/>
      <c r="Y406" s="76"/>
      <c r="Z406" s="76"/>
      <c r="AA406" s="76"/>
      <c r="AB406" s="76"/>
      <c r="AC406" s="11">
        <f t="shared" si="76"/>
        <v>0</v>
      </c>
      <c r="AD406" s="11">
        <f t="shared" si="77"/>
        <v>0</v>
      </c>
      <c r="AE406" s="11">
        <f t="shared" si="78"/>
        <v>0</v>
      </c>
      <c r="AF406" s="11">
        <f t="shared" si="79"/>
        <v>0</v>
      </c>
      <c r="AG406" s="11">
        <f t="shared" si="80"/>
        <v>0</v>
      </c>
      <c r="AH406" s="11">
        <f t="shared" si="81"/>
        <v>0</v>
      </c>
      <c r="AI406" s="11">
        <f t="shared" si="82"/>
        <v>0</v>
      </c>
      <c r="AJ406" s="11">
        <f t="shared" si="83"/>
        <v>0</v>
      </c>
      <c r="AK406" s="223"/>
      <c r="AL406" s="223"/>
      <c r="AM406" s="35"/>
    </row>
    <row r="407" spans="1:39">
      <c r="A407" s="20">
        <v>403</v>
      </c>
      <c r="B407" s="20" t="str">
        <f t="shared" si="73"/>
        <v/>
      </c>
      <c r="C407" s="208"/>
      <c r="D407" s="67"/>
      <c r="E407" s="67"/>
      <c r="F407" s="67"/>
      <c r="G407" s="425" t="str">
        <f>IF(H407='Категорія витрат'!$B$2,'Категорія витрат'!$A$2,IF(H407='Категорія витрат'!$B$3,'Категорія витрат'!$A$3,IF(H407='Категорія витрат'!$B$4,'Категорія витрат'!$A$4,IF(H407='Категорія витрат'!$B$5,'Категорія витрат'!$A$5,IF(H407='Категорія витрат'!$B$6,'Категорія витрат'!$A$6,IF(H407='Категорія витрат'!$B$7,'Категорія витрат'!$A$7,IF(H407='Категорія витрат'!$B$8,'Категорія витрат'!$A$8,IF(H407='Категорія витрат'!$B$9,'Категорія витрат'!$A$9,IF(H407='Категорія витрат'!$B$10,'Категорія витрат'!$A$10,IF(H407='Категорія витрат'!$B$11,'Категорія витрат'!$A$11,IF(H407='Категорія витрат'!$B$12,'Категорія витрат'!$A$12,IF(H407='Категорія витрат'!$B$13,'Категорія витрат'!$A$13,IF(H407='Категорія витрат'!$B$14,'Категорія витрат'!$A$14,IF(H407='Категорія витрат'!$B$15,'Категорія витрат'!$A$15,IF(H407='Категорія витрат'!$B$16,'Категорія витрат'!$A$16,IF(H407='Категорія витрат'!$B$17,'Категорія витрат'!$A$17,IF(H407='Категорія витрат'!$B$18,'Категорія витрат'!$A$18,IF(H407='Категорія витрат'!$B$19,'Категорія витрат'!$A$19,IF(H407='Категорія витрат'!$B$20,'Категорія витрат'!$A$20,IF(H407='Категорія витрат'!$B$21,'Категорія витрат'!$A$21,IF(H407='Категорія витрат'!$B$22,'Категорія витрат'!$A$22,IF(H407='Категорія витрат'!$B$23,'Категорія витрат'!$A$23,IF(H407='Категорія витрат'!$B$24,'Категорія витрат'!$A$24,IF(H407='Категорія витрат'!$B$25,'Категорія витрат'!$A$25,IF(H407='Категорія витрат'!$B$26,'Категорія витрат'!$A$26,IF(H407='Категорія витрат'!$B$27,'Категорія витрат'!$A$27,IF(H407='Категорія витрат'!$B$28,'Категорія витрат'!$A$28,IF(H407='Категорія витрат'!$B$29,'Категорія витрат'!$A$29,IF(H407='Категорія витрат'!$B$30,'Категорія витрат'!$A$30,IF(H407='Категорія витрат'!$B$31,'Категорія витрат'!$A$31,""))))))))))))))))))))))))))))))</f>
        <v/>
      </c>
      <c r="H407" s="854"/>
      <c r="I407" s="68"/>
      <c r="J407" s="72"/>
      <c r="K407" s="41">
        <f t="shared" si="72"/>
        <v>0</v>
      </c>
      <c r="L407" s="72"/>
      <c r="M407" s="74"/>
      <c r="N407" s="71">
        <f t="shared" si="74"/>
        <v>0</v>
      </c>
      <c r="O407" s="836">
        <f>IF(I407='Категорія витрат'!$G$2,ROUND(N407*0.22,2),IF(I407='Категорія витрат'!$G$4,ROUND(N407*0.22,2),IF(I407='Категорія витрат'!$G$5,ROUND(N407*0.22,2),IF(I407='Категорія витрат'!$G$3,ROUND(N407*0.0841,2),0))))</f>
        <v>0</v>
      </c>
      <c r="P407" s="828">
        <f t="shared" si="75"/>
        <v>0</v>
      </c>
      <c r="Q407" s="76"/>
      <c r="R407" s="76"/>
      <c r="S407" s="76"/>
      <c r="T407" s="76"/>
      <c r="U407" s="76"/>
      <c r="V407" s="76"/>
      <c r="W407" s="76"/>
      <c r="X407" s="76"/>
      <c r="Y407" s="76"/>
      <c r="Z407" s="76"/>
      <c r="AA407" s="76"/>
      <c r="AB407" s="76"/>
      <c r="AC407" s="11">
        <f t="shared" si="76"/>
        <v>0</v>
      </c>
      <c r="AD407" s="11">
        <f t="shared" si="77"/>
        <v>0</v>
      </c>
      <c r="AE407" s="11">
        <f t="shared" si="78"/>
        <v>0</v>
      </c>
      <c r="AF407" s="11">
        <f t="shared" si="79"/>
        <v>0</v>
      </c>
      <c r="AG407" s="11">
        <f t="shared" si="80"/>
        <v>0</v>
      </c>
      <c r="AH407" s="11">
        <f t="shared" si="81"/>
        <v>0</v>
      </c>
      <c r="AI407" s="11">
        <f t="shared" si="82"/>
        <v>0</v>
      </c>
      <c r="AJ407" s="11">
        <f t="shared" si="83"/>
        <v>0</v>
      </c>
      <c r="AK407" s="223"/>
      <c r="AL407" s="223"/>
      <c r="AM407" s="35"/>
    </row>
    <row r="408" spans="1:39">
      <c r="A408" s="20">
        <v>404</v>
      </c>
      <c r="B408" s="20" t="str">
        <f t="shared" si="73"/>
        <v/>
      </c>
      <c r="C408" s="208"/>
      <c r="D408" s="67"/>
      <c r="E408" s="67"/>
      <c r="F408" s="67"/>
      <c r="G408" s="425" t="str">
        <f>IF(H408='Категорія витрат'!$B$2,'Категорія витрат'!$A$2,IF(H408='Категорія витрат'!$B$3,'Категорія витрат'!$A$3,IF(H408='Категорія витрат'!$B$4,'Категорія витрат'!$A$4,IF(H408='Категорія витрат'!$B$5,'Категорія витрат'!$A$5,IF(H408='Категорія витрат'!$B$6,'Категорія витрат'!$A$6,IF(H408='Категорія витрат'!$B$7,'Категорія витрат'!$A$7,IF(H408='Категорія витрат'!$B$8,'Категорія витрат'!$A$8,IF(H408='Категорія витрат'!$B$9,'Категорія витрат'!$A$9,IF(H408='Категорія витрат'!$B$10,'Категорія витрат'!$A$10,IF(H408='Категорія витрат'!$B$11,'Категорія витрат'!$A$11,IF(H408='Категорія витрат'!$B$12,'Категорія витрат'!$A$12,IF(H408='Категорія витрат'!$B$13,'Категорія витрат'!$A$13,IF(H408='Категорія витрат'!$B$14,'Категорія витрат'!$A$14,IF(H408='Категорія витрат'!$B$15,'Категорія витрат'!$A$15,IF(H408='Категорія витрат'!$B$16,'Категорія витрат'!$A$16,IF(H408='Категорія витрат'!$B$17,'Категорія витрат'!$A$17,IF(H408='Категорія витрат'!$B$18,'Категорія витрат'!$A$18,IF(H408='Категорія витрат'!$B$19,'Категорія витрат'!$A$19,IF(H408='Категорія витрат'!$B$20,'Категорія витрат'!$A$20,IF(H408='Категорія витрат'!$B$21,'Категорія витрат'!$A$21,IF(H408='Категорія витрат'!$B$22,'Категорія витрат'!$A$22,IF(H408='Категорія витрат'!$B$23,'Категорія витрат'!$A$23,IF(H408='Категорія витрат'!$B$24,'Категорія витрат'!$A$24,IF(H408='Категорія витрат'!$B$25,'Категорія витрат'!$A$25,IF(H408='Категорія витрат'!$B$26,'Категорія витрат'!$A$26,IF(H408='Категорія витрат'!$B$27,'Категорія витрат'!$A$27,IF(H408='Категорія витрат'!$B$28,'Категорія витрат'!$A$28,IF(H408='Категорія витрат'!$B$29,'Категорія витрат'!$A$29,IF(H408='Категорія витрат'!$B$30,'Категорія витрат'!$A$30,IF(H408='Категорія витрат'!$B$31,'Категорія витрат'!$A$31,""))))))))))))))))))))))))))))))</f>
        <v/>
      </c>
      <c r="H408" s="854"/>
      <c r="I408" s="68"/>
      <c r="J408" s="72"/>
      <c r="K408" s="41">
        <f t="shared" si="72"/>
        <v>0</v>
      </c>
      <c r="L408" s="72"/>
      <c r="M408" s="74"/>
      <c r="N408" s="71">
        <f t="shared" si="74"/>
        <v>0</v>
      </c>
      <c r="O408" s="836">
        <f>IF(I408='Категорія витрат'!$G$2,ROUND(N408*0.22,2),IF(I408='Категорія витрат'!$G$4,ROUND(N408*0.22,2),IF(I408='Категорія витрат'!$G$5,ROUND(N408*0.22,2),IF(I408='Категорія витрат'!$G$3,ROUND(N408*0.0841,2),0))))</f>
        <v>0</v>
      </c>
      <c r="P408" s="828">
        <f t="shared" si="75"/>
        <v>0</v>
      </c>
      <c r="Q408" s="76"/>
      <c r="R408" s="76"/>
      <c r="S408" s="76"/>
      <c r="T408" s="76"/>
      <c r="U408" s="76"/>
      <c r="V408" s="76"/>
      <c r="W408" s="76"/>
      <c r="X408" s="76"/>
      <c r="Y408" s="76"/>
      <c r="Z408" s="76"/>
      <c r="AA408" s="76"/>
      <c r="AB408" s="76"/>
      <c r="AC408" s="11">
        <f t="shared" si="76"/>
        <v>0</v>
      </c>
      <c r="AD408" s="11">
        <f t="shared" si="77"/>
        <v>0</v>
      </c>
      <c r="AE408" s="11">
        <f t="shared" si="78"/>
        <v>0</v>
      </c>
      <c r="AF408" s="11">
        <f t="shared" si="79"/>
        <v>0</v>
      </c>
      <c r="AG408" s="11">
        <f t="shared" si="80"/>
        <v>0</v>
      </c>
      <c r="AH408" s="11">
        <f t="shared" si="81"/>
        <v>0</v>
      </c>
      <c r="AI408" s="11">
        <f t="shared" si="82"/>
        <v>0</v>
      </c>
      <c r="AJ408" s="11">
        <f t="shared" si="83"/>
        <v>0</v>
      </c>
      <c r="AK408" s="223"/>
      <c r="AL408" s="223"/>
      <c r="AM408" s="35"/>
    </row>
    <row r="409" spans="1:39" hidden="1" outlineLevel="1">
      <c r="A409" s="20">
        <v>405</v>
      </c>
      <c r="B409" s="20" t="str">
        <f t="shared" si="73"/>
        <v>Мережа</v>
      </c>
      <c r="C409" s="203">
        <f>Налаштування!E17</f>
        <v>0</v>
      </c>
      <c r="D409" s="9"/>
      <c r="E409" s="9"/>
      <c r="F409" s="9"/>
      <c r="G409" s="562" t="str">
        <f>IF(H409='Категорія витрат'!$B$2,'Категорія витрат'!$A$2,IF(H409='Категорія витрат'!$B$3,'Категорія витрат'!$A$3,IF(H409='Категорія витрат'!$B$4,'Категорія витрат'!$A$4,IF(H409='Категорія витрат'!$B$5,'Категорія витрат'!$A$5,IF(H409='Категорія витрат'!$B$6,'Категорія витрат'!$A$6,IF(H409='Категорія витрат'!$B$7,'Категорія витрат'!$A$7,IF(H409='Категорія витрат'!$B$8,'Категорія витрат'!$A$8,IF(H409='Категорія витрат'!$B$9,'Категорія витрат'!$A$9,IF(H409='Категорія витрат'!$B$10,'Категорія витрат'!$A$10,IF(H409='Категорія витрат'!$B$11,'Категорія витрат'!$A$11,IF(H409='Категорія витрат'!$B$12,'Категорія витрат'!$A$12,IF(H409='Категорія витрат'!$B$13,'Категорія витрат'!$A$13,IF(H409='Категорія витрат'!$B$14,'Категорія витрат'!$A$14,IF(H409='Категорія витрат'!$B$15,'Категорія витрат'!$A$15,IF(H409='Категорія витрат'!$B$16,'Категорія витрат'!$A$16,IF(H409='Категорія витрат'!$B$17,'Категорія витрат'!$A$17,IF(H409='Категорія витрат'!$B$18,'Категорія витрат'!$A$18,IF(H409='Категорія витрат'!$B$19,'Категорія витрат'!$A$19,IF(H409='Категорія витрат'!$B$20,'Категорія витрат'!$A$20,IF(H409='Категорія витрат'!$B$21,'Категорія витрат'!$A$21,IF(H409='Категорія витрат'!$B$22,'Категорія витрат'!$A$22,IF(H409='Категорія витрат'!$B$23,'Категорія витрат'!$A$23,IF(H409='Категорія витрат'!$B$24,'Категорія витрат'!$A$24,IF(H409='Категорія витрат'!$B$25,'Категорія витрат'!$A$25,IF(H409='Категорія витрат'!$B$26,'Категорія витрат'!$A$26,IF(H409='Категорія витрат'!$B$27,'Категорія витрат'!$A$27,IF(H409='Категорія витрат'!$B$28,'Категорія витрат'!$A$28,IF(H409='Категорія витрат'!$B$29,'Категорія витрат'!$A$29,IF(H409='Категорія витрат'!$B$30,'Категорія витрат'!$A$30,IF(H409='Категорія витрат'!$B$31,'Категорія витрат'!$A$31,""))))))))))))))))))))))))))))))</f>
        <v/>
      </c>
      <c r="H409" s="193"/>
      <c r="I409" s="221"/>
      <c r="J409" s="10"/>
      <c r="K409" s="41">
        <f t="shared" si="72"/>
        <v>0</v>
      </c>
      <c r="L409" s="10"/>
      <c r="M409" s="222"/>
      <c r="N409" s="165">
        <f t="shared" si="74"/>
        <v>0</v>
      </c>
      <c r="O409" s="828">
        <f>IF(I409='Категорія витрат'!$G$2,ROUND(N409*0.22,2),IF(I409='Категорія витрат'!$G$4,ROUND(N409*0.22,2),IF(I409='Категорія витрат'!$G$5,ROUND(N409*0.22,2),IF(I409='Категорія витрат'!$G$3,ROUND(N409*0.0841,2),0))))</f>
        <v>0</v>
      </c>
      <c r="P409" s="828">
        <f t="shared" si="75"/>
        <v>0</v>
      </c>
      <c r="Q409" s="223"/>
      <c r="R409" s="223"/>
      <c r="S409" s="223"/>
      <c r="T409" s="223"/>
      <c r="U409" s="223"/>
      <c r="V409" s="223"/>
      <c r="W409" s="223"/>
      <c r="X409" s="223"/>
      <c r="Y409" s="223"/>
      <c r="Z409" s="223"/>
      <c r="AA409" s="223"/>
      <c r="AB409" s="223"/>
      <c r="AC409" s="11">
        <f t="shared" si="76"/>
        <v>0</v>
      </c>
      <c r="AD409" s="11">
        <f t="shared" si="77"/>
        <v>0</v>
      </c>
      <c r="AE409" s="11">
        <f t="shared" si="78"/>
        <v>0</v>
      </c>
      <c r="AF409" s="11">
        <f t="shared" si="79"/>
        <v>0</v>
      </c>
      <c r="AG409" s="11">
        <f t="shared" si="80"/>
        <v>0</v>
      </c>
      <c r="AH409" s="11">
        <f t="shared" si="81"/>
        <v>0</v>
      </c>
      <c r="AI409" s="11">
        <f t="shared" si="82"/>
        <v>0</v>
      </c>
      <c r="AJ409" s="11">
        <f t="shared" si="83"/>
        <v>0</v>
      </c>
      <c r="AK409" s="223"/>
      <c r="AL409" s="223"/>
      <c r="AM409" s="35"/>
    </row>
    <row r="410" spans="1:39" hidden="1" outlineLevel="1">
      <c r="A410" s="20">
        <v>406</v>
      </c>
      <c r="B410" s="20" t="str">
        <f t="shared" si="73"/>
        <v>Мережа</v>
      </c>
      <c r="C410" s="203">
        <f>Налаштування!E18</f>
        <v>0</v>
      </c>
      <c r="D410" s="9"/>
      <c r="E410" s="9"/>
      <c r="F410" s="9"/>
      <c r="G410" s="562" t="str">
        <f>IF(H410='Категорія витрат'!$B$2,'Категорія витрат'!$A$2,IF(H410='Категорія витрат'!$B$3,'Категорія витрат'!$A$3,IF(H410='Категорія витрат'!$B$4,'Категорія витрат'!$A$4,IF(H410='Категорія витрат'!$B$5,'Категорія витрат'!$A$5,IF(H410='Категорія витрат'!$B$6,'Категорія витрат'!$A$6,IF(H410='Категорія витрат'!$B$7,'Категорія витрат'!$A$7,IF(H410='Категорія витрат'!$B$8,'Категорія витрат'!$A$8,IF(H410='Категорія витрат'!$B$9,'Категорія витрат'!$A$9,IF(H410='Категорія витрат'!$B$10,'Категорія витрат'!$A$10,IF(H410='Категорія витрат'!$B$11,'Категорія витрат'!$A$11,IF(H410='Категорія витрат'!$B$12,'Категорія витрат'!$A$12,IF(H410='Категорія витрат'!$B$13,'Категорія витрат'!$A$13,IF(H410='Категорія витрат'!$B$14,'Категорія витрат'!$A$14,IF(H410='Категорія витрат'!$B$15,'Категорія витрат'!$A$15,IF(H410='Категорія витрат'!$B$16,'Категорія витрат'!$A$16,IF(H410='Категорія витрат'!$B$17,'Категорія витрат'!$A$17,IF(H410='Категорія витрат'!$B$18,'Категорія витрат'!$A$18,IF(H410='Категорія витрат'!$B$19,'Категорія витрат'!$A$19,IF(H410='Категорія витрат'!$B$20,'Категорія витрат'!$A$20,IF(H410='Категорія витрат'!$B$21,'Категорія витрат'!$A$21,IF(H410='Категорія витрат'!$B$22,'Категорія витрат'!$A$22,IF(H410='Категорія витрат'!$B$23,'Категорія витрат'!$A$23,IF(H410='Категорія витрат'!$B$24,'Категорія витрат'!$A$24,IF(H410='Категорія витрат'!$B$25,'Категорія витрат'!$A$25,IF(H410='Категорія витрат'!$B$26,'Категорія витрат'!$A$26,IF(H410='Категорія витрат'!$B$27,'Категорія витрат'!$A$27,IF(H410='Категорія витрат'!$B$28,'Категорія витрат'!$A$28,IF(H410='Категорія витрат'!$B$29,'Категорія витрат'!$A$29,IF(H410='Категорія витрат'!$B$30,'Категорія витрат'!$A$30,IF(H410='Категорія витрат'!$B$31,'Категорія витрат'!$A$31,""))))))))))))))))))))))))))))))</f>
        <v/>
      </c>
      <c r="H410" s="193"/>
      <c r="I410" s="221"/>
      <c r="J410" s="10"/>
      <c r="K410" s="41">
        <f t="shared" si="72"/>
        <v>0</v>
      </c>
      <c r="L410" s="10"/>
      <c r="M410" s="222"/>
      <c r="N410" s="165">
        <f t="shared" si="74"/>
        <v>0</v>
      </c>
      <c r="O410" s="828">
        <f>IF(I410='Категорія витрат'!$G$2,ROUND(N410*0.22,2),IF(I410='Категорія витрат'!$G$4,ROUND(N410*0.22,2),IF(I410='Категорія витрат'!$G$5,ROUND(N410*0.22,2),IF(I410='Категорія витрат'!$G$3,ROUND(N410*0.0841,2),0))))</f>
        <v>0</v>
      </c>
      <c r="P410" s="828">
        <f t="shared" si="75"/>
        <v>0</v>
      </c>
      <c r="Q410" s="223"/>
      <c r="R410" s="223"/>
      <c r="S410" s="223"/>
      <c r="T410" s="223"/>
      <c r="U410" s="223"/>
      <c r="V410" s="223"/>
      <c r="W410" s="223"/>
      <c r="X410" s="223"/>
      <c r="Y410" s="223"/>
      <c r="Z410" s="223"/>
      <c r="AA410" s="223"/>
      <c r="AB410" s="223"/>
      <c r="AC410" s="11">
        <f t="shared" si="76"/>
        <v>0</v>
      </c>
      <c r="AD410" s="11">
        <f t="shared" si="77"/>
        <v>0</v>
      </c>
      <c r="AE410" s="11">
        <f t="shared" si="78"/>
        <v>0</v>
      </c>
      <c r="AF410" s="11">
        <f t="shared" si="79"/>
        <v>0</v>
      </c>
      <c r="AG410" s="11">
        <f t="shared" si="80"/>
        <v>0</v>
      </c>
      <c r="AH410" s="11">
        <f t="shared" si="81"/>
        <v>0</v>
      </c>
      <c r="AI410" s="11">
        <f t="shared" si="82"/>
        <v>0</v>
      </c>
      <c r="AJ410" s="11">
        <f t="shared" si="83"/>
        <v>0</v>
      </c>
      <c r="AK410" s="223"/>
      <c r="AL410" s="223"/>
      <c r="AM410" s="35"/>
    </row>
    <row r="411" spans="1:39" hidden="1" outlineLevel="1">
      <c r="A411" s="20">
        <v>407</v>
      </c>
      <c r="B411" s="20" t="str">
        <f t="shared" si="73"/>
        <v>Мережа</v>
      </c>
      <c r="C411" s="203">
        <f>Налаштування!E19</f>
        <v>0</v>
      </c>
      <c r="D411" s="9"/>
      <c r="E411" s="9"/>
      <c r="F411" s="9"/>
      <c r="G411" s="562" t="str">
        <f>IF(H411='Категорія витрат'!$B$2,'Категорія витрат'!$A$2,IF(H411='Категорія витрат'!$B$3,'Категорія витрат'!$A$3,IF(H411='Категорія витрат'!$B$4,'Категорія витрат'!$A$4,IF(H411='Категорія витрат'!$B$5,'Категорія витрат'!$A$5,IF(H411='Категорія витрат'!$B$6,'Категорія витрат'!$A$6,IF(H411='Категорія витрат'!$B$7,'Категорія витрат'!$A$7,IF(H411='Категорія витрат'!$B$8,'Категорія витрат'!$A$8,IF(H411='Категорія витрат'!$B$9,'Категорія витрат'!$A$9,IF(H411='Категорія витрат'!$B$10,'Категорія витрат'!$A$10,IF(H411='Категорія витрат'!$B$11,'Категорія витрат'!$A$11,IF(H411='Категорія витрат'!$B$12,'Категорія витрат'!$A$12,IF(H411='Категорія витрат'!$B$13,'Категорія витрат'!$A$13,IF(H411='Категорія витрат'!$B$14,'Категорія витрат'!$A$14,IF(H411='Категорія витрат'!$B$15,'Категорія витрат'!$A$15,IF(H411='Категорія витрат'!$B$16,'Категорія витрат'!$A$16,IF(H411='Категорія витрат'!$B$17,'Категорія витрат'!$A$17,IF(H411='Категорія витрат'!$B$18,'Категорія витрат'!$A$18,IF(H411='Категорія витрат'!$B$19,'Категорія витрат'!$A$19,IF(H411='Категорія витрат'!$B$20,'Категорія витрат'!$A$20,IF(H411='Категорія витрат'!$B$21,'Категорія витрат'!$A$21,IF(H411='Категорія витрат'!$B$22,'Категорія витрат'!$A$22,IF(H411='Категорія витрат'!$B$23,'Категорія витрат'!$A$23,IF(H411='Категорія витрат'!$B$24,'Категорія витрат'!$A$24,IF(H411='Категорія витрат'!$B$25,'Категорія витрат'!$A$25,IF(H411='Категорія витрат'!$B$26,'Категорія витрат'!$A$26,IF(H411='Категорія витрат'!$B$27,'Категорія витрат'!$A$27,IF(H411='Категорія витрат'!$B$28,'Категорія витрат'!$A$28,IF(H411='Категорія витрат'!$B$29,'Категорія витрат'!$A$29,IF(H411='Категорія витрат'!$B$30,'Категорія витрат'!$A$30,IF(H411='Категорія витрат'!$B$31,'Категорія витрат'!$A$31,""))))))))))))))))))))))))))))))</f>
        <v/>
      </c>
      <c r="H411" s="193"/>
      <c r="I411" s="221"/>
      <c r="J411" s="10"/>
      <c r="K411" s="41">
        <f t="shared" si="72"/>
        <v>0</v>
      </c>
      <c r="L411" s="10"/>
      <c r="M411" s="222"/>
      <c r="N411" s="165">
        <f t="shared" si="74"/>
        <v>0</v>
      </c>
      <c r="O411" s="828">
        <f>IF(I411='Категорія витрат'!$G$2,ROUND(N411*0.22,2),IF(I411='Категорія витрат'!$G$4,ROUND(N411*0.22,2),IF(I411='Категорія витрат'!$G$5,ROUND(N411*0.22,2),IF(I411='Категорія витрат'!$G$3,ROUND(N411*0.0841,2),0))))</f>
        <v>0</v>
      </c>
      <c r="P411" s="828">
        <f t="shared" si="75"/>
        <v>0</v>
      </c>
      <c r="Q411" s="223"/>
      <c r="R411" s="223"/>
      <c r="S411" s="223"/>
      <c r="T411" s="223"/>
      <c r="U411" s="223"/>
      <c r="V411" s="223"/>
      <c r="W411" s="223"/>
      <c r="X411" s="223"/>
      <c r="Y411" s="223"/>
      <c r="Z411" s="223"/>
      <c r="AA411" s="223"/>
      <c r="AB411" s="223"/>
      <c r="AC411" s="11">
        <f t="shared" si="76"/>
        <v>0</v>
      </c>
      <c r="AD411" s="11">
        <f t="shared" si="77"/>
        <v>0</v>
      </c>
      <c r="AE411" s="11">
        <f t="shared" si="78"/>
        <v>0</v>
      </c>
      <c r="AF411" s="11">
        <f t="shared" si="79"/>
        <v>0</v>
      </c>
      <c r="AG411" s="11">
        <f t="shared" si="80"/>
        <v>0</v>
      </c>
      <c r="AH411" s="11">
        <f t="shared" si="81"/>
        <v>0</v>
      </c>
      <c r="AI411" s="11">
        <f t="shared" si="82"/>
        <v>0</v>
      </c>
      <c r="AJ411" s="11">
        <f t="shared" si="83"/>
        <v>0</v>
      </c>
      <c r="AK411" s="223"/>
      <c r="AL411" s="223"/>
      <c r="AM411" s="35"/>
    </row>
    <row r="412" spans="1:39" hidden="1" outlineLevel="1">
      <c r="A412" s="20">
        <v>408</v>
      </c>
      <c r="B412" s="20" t="str">
        <f t="shared" si="73"/>
        <v>Мережа</v>
      </c>
      <c r="C412" s="203">
        <f>Налаштування!E20</f>
        <v>0</v>
      </c>
      <c r="D412" s="9"/>
      <c r="E412" s="9"/>
      <c r="F412" s="9"/>
      <c r="G412" s="562" t="str">
        <f>IF(H412='Категорія витрат'!$B$2,'Категорія витрат'!$A$2,IF(H412='Категорія витрат'!$B$3,'Категорія витрат'!$A$3,IF(H412='Категорія витрат'!$B$4,'Категорія витрат'!$A$4,IF(H412='Категорія витрат'!$B$5,'Категорія витрат'!$A$5,IF(H412='Категорія витрат'!$B$6,'Категорія витрат'!$A$6,IF(H412='Категорія витрат'!$B$7,'Категорія витрат'!$A$7,IF(H412='Категорія витрат'!$B$8,'Категорія витрат'!$A$8,IF(H412='Категорія витрат'!$B$9,'Категорія витрат'!$A$9,IF(H412='Категорія витрат'!$B$10,'Категорія витрат'!$A$10,IF(H412='Категорія витрат'!$B$11,'Категорія витрат'!$A$11,IF(H412='Категорія витрат'!$B$12,'Категорія витрат'!$A$12,IF(H412='Категорія витрат'!$B$13,'Категорія витрат'!$A$13,IF(H412='Категорія витрат'!$B$14,'Категорія витрат'!$A$14,IF(H412='Категорія витрат'!$B$15,'Категорія витрат'!$A$15,IF(H412='Категорія витрат'!$B$16,'Категорія витрат'!$A$16,IF(H412='Категорія витрат'!$B$17,'Категорія витрат'!$A$17,IF(H412='Категорія витрат'!$B$18,'Категорія витрат'!$A$18,IF(H412='Категорія витрат'!$B$19,'Категорія витрат'!$A$19,IF(H412='Категорія витрат'!$B$20,'Категорія витрат'!$A$20,IF(H412='Категорія витрат'!$B$21,'Категорія витрат'!$A$21,IF(H412='Категорія витрат'!$B$22,'Категорія витрат'!$A$22,IF(H412='Категорія витрат'!$B$23,'Категорія витрат'!$A$23,IF(H412='Категорія витрат'!$B$24,'Категорія витрат'!$A$24,IF(H412='Категорія витрат'!$B$25,'Категорія витрат'!$A$25,IF(H412='Категорія витрат'!$B$26,'Категорія витрат'!$A$26,IF(H412='Категорія витрат'!$B$27,'Категорія витрат'!$A$27,IF(H412='Категорія витрат'!$B$28,'Категорія витрат'!$A$28,IF(H412='Категорія витрат'!$B$29,'Категорія витрат'!$A$29,IF(H412='Категорія витрат'!$B$30,'Категорія витрат'!$A$30,IF(H412='Категорія витрат'!$B$31,'Категорія витрат'!$A$31,""))))))))))))))))))))))))))))))</f>
        <v>01.0 Людські ресурси</v>
      </c>
      <c r="H412" s="193" t="str">
        <f>'Категорія витрат'!B2</f>
        <v>01.1 Людські ресурси - управління проектом</v>
      </c>
      <c r="I412" s="221"/>
      <c r="J412" s="10"/>
      <c r="K412" s="41">
        <f t="shared" si="72"/>
        <v>0</v>
      </c>
      <c r="L412" s="10"/>
      <c r="M412" s="222"/>
      <c r="N412" s="165">
        <f t="shared" si="74"/>
        <v>0</v>
      </c>
      <c r="O412" s="828">
        <f>IF(I412='Категорія витрат'!$G$2,ROUND(N412*0.22,2),IF(I412='Категорія витрат'!$G$4,ROUND(N412*0.22,2),IF(I412='Категорія витрат'!$G$5,ROUND(N412*0.22,2),IF(I412='Категорія витрат'!$G$3,ROUND(N412*0.0841,2),0))))</f>
        <v>0</v>
      </c>
      <c r="P412" s="828">
        <f t="shared" si="75"/>
        <v>0</v>
      </c>
      <c r="Q412" s="223"/>
      <c r="R412" s="223"/>
      <c r="S412" s="223"/>
      <c r="T412" s="223"/>
      <c r="U412" s="223"/>
      <c r="V412" s="223"/>
      <c r="W412" s="223"/>
      <c r="X412" s="223"/>
      <c r="Y412" s="223"/>
      <c r="Z412" s="223"/>
      <c r="AA412" s="223"/>
      <c r="AB412" s="223"/>
      <c r="AC412" s="11">
        <f t="shared" si="76"/>
        <v>0</v>
      </c>
      <c r="AD412" s="11">
        <f t="shared" si="77"/>
        <v>0</v>
      </c>
      <c r="AE412" s="11">
        <f t="shared" si="78"/>
        <v>0</v>
      </c>
      <c r="AF412" s="11">
        <f t="shared" si="79"/>
        <v>0</v>
      </c>
      <c r="AG412" s="11">
        <f t="shared" si="80"/>
        <v>0</v>
      </c>
      <c r="AH412" s="11">
        <f t="shared" si="81"/>
        <v>0</v>
      </c>
      <c r="AI412" s="11">
        <f t="shared" si="82"/>
        <v>0</v>
      </c>
      <c r="AJ412" s="11">
        <f t="shared" si="83"/>
        <v>0</v>
      </c>
      <c r="AK412" s="223"/>
      <c r="AL412" s="223"/>
      <c r="AM412" s="35"/>
    </row>
    <row r="413" spans="1:39" hidden="1" outlineLevel="1">
      <c r="A413" s="20">
        <v>409</v>
      </c>
      <c r="B413" s="20" t="str">
        <f t="shared" si="73"/>
        <v>Мережа</v>
      </c>
      <c r="C413" s="203">
        <f>Налаштування!E21</f>
        <v>0</v>
      </c>
      <c r="D413" s="9"/>
      <c r="E413" s="9"/>
      <c r="F413" s="9"/>
      <c r="G413" s="562" t="str">
        <f>IF(H413='Категорія витрат'!$B$2,'Категорія витрат'!$A$2,IF(H413='Категорія витрат'!$B$3,'Категорія витрат'!$A$3,IF(H413='Категорія витрат'!$B$4,'Категорія витрат'!$A$4,IF(H413='Категорія витрат'!$B$5,'Категорія витрат'!$A$5,IF(H413='Категорія витрат'!$B$6,'Категорія витрат'!$A$6,IF(H413='Категорія витрат'!$B$7,'Категорія витрат'!$A$7,IF(H413='Категорія витрат'!$B$8,'Категорія витрат'!$A$8,IF(H413='Категорія витрат'!$B$9,'Категорія витрат'!$A$9,IF(H413='Категорія витрат'!$B$10,'Категорія витрат'!$A$10,IF(H413='Категорія витрат'!$B$11,'Категорія витрат'!$A$11,IF(H413='Категорія витрат'!$B$12,'Категорія витрат'!$A$12,IF(H413='Категорія витрат'!$B$13,'Категорія витрат'!$A$13,IF(H413='Категорія витрат'!$B$14,'Категорія витрат'!$A$14,IF(H413='Категорія витрат'!$B$15,'Категорія витрат'!$A$15,IF(H413='Категорія витрат'!$B$16,'Категорія витрат'!$A$16,IF(H413='Категорія витрат'!$B$17,'Категорія витрат'!$A$17,IF(H413='Категорія витрат'!$B$18,'Категорія витрат'!$A$18,IF(H413='Категорія витрат'!$B$19,'Категорія витрат'!$A$19,IF(H413='Категорія витрат'!$B$20,'Категорія витрат'!$A$20,IF(H413='Категорія витрат'!$B$21,'Категорія витрат'!$A$21,IF(H413='Категорія витрат'!$B$22,'Категорія витрат'!$A$22,IF(H413='Категорія витрат'!$B$23,'Категорія витрат'!$A$23,IF(H413='Категорія витрат'!$B$24,'Категорія витрат'!$A$24,IF(H413='Категорія витрат'!$B$25,'Категорія витрат'!$A$25,IF(H413='Категорія витрат'!$B$26,'Категорія витрат'!$A$26,IF(H413='Категорія витрат'!$B$27,'Категорія витрат'!$A$27,IF(H413='Категорія витрат'!$B$28,'Категорія витрат'!$A$28,IF(H413='Категорія витрат'!$B$29,'Категорія витрат'!$A$29,IF(H413='Категорія витрат'!$B$30,'Категорія витрат'!$A$30,IF(H413='Категорія витрат'!$B$31,'Категорія витрат'!$A$31,""))))))))))))))))))))))))))))))</f>
        <v>01.0 Людські ресурси</v>
      </c>
      <c r="H413" s="193" t="str">
        <f>'Категорія витрат'!B3</f>
        <v>01.2 Людські ресурси - соціальні, аутріч-працівники, медперсонал та інші надавачі послуг</v>
      </c>
      <c r="I413" s="221"/>
      <c r="J413" s="10"/>
      <c r="K413" s="41">
        <f t="shared" si="72"/>
        <v>0</v>
      </c>
      <c r="L413" s="10"/>
      <c r="M413" s="222"/>
      <c r="N413" s="165">
        <f t="shared" si="74"/>
        <v>0</v>
      </c>
      <c r="O413" s="828">
        <f>IF(I413='Категорія витрат'!$G$2,ROUND(N413*0.22,2),IF(I413='Категорія витрат'!$G$4,ROUND(N413*0.22,2),IF(I413='Категорія витрат'!$G$5,ROUND(N413*0.22,2),IF(I413='Категорія витрат'!$G$3,ROUND(N413*0.0841,2),0))))</f>
        <v>0</v>
      </c>
      <c r="P413" s="828">
        <f t="shared" si="75"/>
        <v>0</v>
      </c>
      <c r="Q413" s="223"/>
      <c r="R413" s="223"/>
      <c r="S413" s="223"/>
      <c r="T413" s="223"/>
      <c r="U413" s="223"/>
      <c r="V413" s="223"/>
      <c r="W413" s="223"/>
      <c r="X413" s="223"/>
      <c r="Y413" s="223"/>
      <c r="Z413" s="223"/>
      <c r="AA413" s="223"/>
      <c r="AB413" s="223"/>
      <c r="AC413" s="11">
        <f t="shared" si="76"/>
        <v>0</v>
      </c>
      <c r="AD413" s="11">
        <f t="shared" si="77"/>
        <v>0</v>
      </c>
      <c r="AE413" s="11">
        <f t="shared" si="78"/>
        <v>0</v>
      </c>
      <c r="AF413" s="11">
        <f t="shared" si="79"/>
        <v>0</v>
      </c>
      <c r="AG413" s="11">
        <f t="shared" si="80"/>
        <v>0</v>
      </c>
      <c r="AH413" s="11">
        <f t="shared" si="81"/>
        <v>0</v>
      </c>
      <c r="AI413" s="11">
        <f t="shared" si="82"/>
        <v>0</v>
      </c>
      <c r="AJ413" s="11">
        <f t="shared" si="83"/>
        <v>0</v>
      </c>
      <c r="AK413" s="223"/>
      <c r="AL413" s="223"/>
      <c r="AM413" s="35"/>
    </row>
    <row r="414" spans="1:39" hidden="1" outlineLevel="1">
      <c r="A414" s="20">
        <v>410</v>
      </c>
      <c r="B414" s="20" t="str">
        <f t="shared" si="73"/>
        <v>Мережа</v>
      </c>
      <c r="C414" s="203">
        <f>Налаштування!E22</f>
        <v>0</v>
      </c>
      <c r="D414" s="9"/>
      <c r="E414" s="9"/>
      <c r="F414" s="9"/>
      <c r="G414" s="562" t="str">
        <f>IF(H414='Категорія витрат'!$B$2,'Категорія витрат'!$A$2,IF(H414='Категорія витрат'!$B$3,'Категорія витрат'!$A$3,IF(H414='Категорія витрат'!$B$4,'Категорія витрат'!$A$4,IF(H414='Категорія витрат'!$B$5,'Категорія витрат'!$A$5,IF(H414='Категорія витрат'!$B$6,'Категорія витрат'!$A$6,IF(H414='Категорія витрат'!$B$7,'Категорія витрат'!$A$7,IF(H414='Категорія витрат'!$B$8,'Категорія витрат'!$A$8,IF(H414='Категорія витрат'!$B$9,'Категорія витрат'!$A$9,IF(H414='Категорія витрат'!$B$10,'Категорія витрат'!$A$10,IF(H414='Категорія витрат'!$B$11,'Категорія витрат'!$A$11,IF(H414='Категорія витрат'!$B$12,'Категорія витрат'!$A$12,IF(H414='Категорія витрат'!$B$13,'Категорія витрат'!$A$13,IF(H414='Категорія витрат'!$B$14,'Категорія витрат'!$A$14,IF(H414='Категорія витрат'!$B$15,'Категорія витрат'!$A$15,IF(H414='Категорія витрат'!$B$16,'Категорія витрат'!$A$16,IF(H414='Категорія витрат'!$B$17,'Категорія витрат'!$A$17,IF(H414='Категорія витрат'!$B$18,'Категорія витрат'!$A$18,IF(H414='Категорія витрат'!$B$19,'Категорія витрат'!$A$19,IF(H414='Категорія витрат'!$B$20,'Категорія витрат'!$A$20,IF(H414='Категорія витрат'!$B$21,'Категорія витрат'!$A$21,IF(H414='Категорія витрат'!$B$22,'Категорія витрат'!$A$22,IF(H414='Категорія витрат'!$B$23,'Категорія витрат'!$A$23,IF(H414='Категорія витрат'!$B$24,'Категорія витрат'!$A$24,IF(H414='Категорія витрат'!$B$25,'Категорія витрат'!$A$25,IF(H414='Категорія витрат'!$B$26,'Категорія витрат'!$A$26,IF(H414='Категорія витрат'!$B$27,'Категорія витрат'!$A$27,IF(H414='Категорія витрат'!$B$28,'Категорія витрат'!$A$28,IF(H414='Категорія витрат'!$B$29,'Категорія витрат'!$A$29,IF(H414='Категорія витрат'!$B$30,'Категорія витрат'!$A$30,IF(H414='Категорія витрат'!$B$31,'Категорія витрат'!$A$31,""))))))))))))))))))))))))))))))</f>
        <v>01.0 Людські ресурси</v>
      </c>
      <c r="H414" s="193" t="str">
        <f>'Категорія витрат'!B4</f>
        <v xml:space="preserve">01.3 Орієнтовані на результат надбавки, заохочувальні та бонусні  виплати </v>
      </c>
      <c r="I414" s="221"/>
      <c r="J414" s="10"/>
      <c r="K414" s="41">
        <f t="shared" si="72"/>
        <v>0</v>
      </c>
      <c r="L414" s="10"/>
      <c r="M414" s="222"/>
      <c r="N414" s="165">
        <f t="shared" si="74"/>
        <v>0</v>
      </c>
      <c r="O414" s="828">
        <f>IF(I414='Категорія витрат'!$G$2,ROUND(N414*0.22,2),IF(I414='Категорія витрат'!$G$4,ROUND(N414*0.22,2),IF(I414='Категорія витрат'!$G$5,ROUND(N414*0.22,2),IF(I414='Категорія витрат'!$G$3,ROUND(N414*0.0841,2),0))))</f>
        <v>0</v>
      </c>
      <c r="P414" s="828">
        <f t="shared" si="75"/>
        <v>0</v>
      </c>
      <c r="Q414" s="223"/>
      <c r="R414" s="223"/>
      <c r="S414" s="223"/>
      <c r="T414" s="223"/>
      <c r="U414" s="223"/>
      <c r="V414" s="223"/>
      <c r="W414" s="223"/>
      <c r="X414" s="223"/>
      <c r="Y414" s="223"/>
      <c r="Z414" s="223"/>
      <c r="AA414" s="223"/>
      <c r="AB414" s="223"/>
      <c r="AC414" s="11">
        <f t="shared" si="76"/>
        <v>0</v>
      </c>
      <c r="AD414" s="11">
        <f t="shared" si="77"/>
        <v>0</v>
      </c>
      <c r="AE414" s="11">
        <f t="shared" si="78"/>
        <v>0</v>
      </c>
      <c r="AF414" s="11">
        <f t="shared" si="79"/>
        <v>0</v>
      </c>
      <c r="AG414" s="11">
        <f t="shared" si="80"/>
        <v>0</v>
      </c>
      <c r="AH414" s="11">
        <f t="shared" si="81"/>
        <v>0</v>
      </c>
      <c r="AI414" s="11">
        <f t="shared" si="82"/>
        <v>0</v>
      </c>
      <c r="AJ414" s="11">
        <f t="shared" si="83"/>
        <v>0</v>
      </c>
      <c r="AK414" s="223"/>
      <c r="AL414" s="223"/>
      <c r="AM414" s="35"/>
    </row>
    <row r="415" spans="1:39" hidden="1" outlineLevel="1">
      <c r="A415" s="20">
        <v>411</v>
      </c>
      <c r="B415" s="20" t="str">
        <f t="shared" si="73"/>
        <v>Мережа</v>
      </c>
      <c r="C415" s="203">
        <f>Налаштування!E23</f>
        <v>0</v>
      </c>
      <c r="D415" s="9"/>
      <c r="E415" s="9"/>
      <c r="F415" s="9"/>
      <c r="G415" s="562" t="str">
        <f>IF(H415='Категорія витрат'!$B$2,'Категорія витрат'!$A$2,IF(H415='Категорія витрат'!$B$3,'Категорія витрат'!$A$3,IF(H415='Категорія витрат'!$B$4,'Категорія витрат'!$A$4,IF(H415='Категорія витрат'!$B$5,'Категорія витрат'!$A$5,IF(H415='Категорія витрат'!$B$6,'Категорія витрат'!$A$6,IF(H415='Категорія витрат'!$B$7,'Категорія витрат'!$A$7,IF(H415='Категорія витрат'!$B$8,'Категорія витрат'!$A$8,IF(H415='Категорія витрат'!$B$9,'Категорія витрат'!$A$9,IF(H415='Категорія витрат'!$B$10,'Категорія витрат'!$A$10,IF(H415='Категорія витрат'!$B$11,'Категорія витрат'!$A$11,IF(H415='Категорія витрат'!$B$12,'Категорія витрат'!$A$12,IF(H415='Категорія витрат'!$B$13,'Категорія витрат'!$A$13,IF(H415='Категорія витрат'!$B$14,'Категорія витрат'!$A$14,IF(H415='Категорія витрат'!$B$15,'Категорія витрат'!$A$15,IF(H415='Категорія витрат'!$B$16,'Категорія витрат'!$A$16,IF(H415='Категорія витрат'!$B$17,'Категорія витрат'!$A$17,IF(H415='Категорія витрат'!$B$18,'Категорія витрат'!$A$18,IF(H415='Категорія витрат'!$B$19,'Категорія витрат'!$A$19,IF(H415='Категорія витрат'!$B$20,'Категорія витрат'!$A$20,IF(H415='Категорія витрат'!$B$21,'Категорія витрат'!$A$21,IF(H415='Категорія витрат'!$B$22,'Категорія витрат'!$A$22,IF(H415='Категорія витрат'!$B$23,'Категорія витрат'!$A$23,IF(H415='Категорія витрат'!$B$24,'Категорія витрат'!$A$24,IF(H415='Категорія витрат'!$B$25,'Категорія витрат'!$A$25,IF(H415='Категорія витрат'!$B$26,'Категорія витрат'!$A$26,IF(H415='Категорія витрат'!$B$27,'Категорія витрат'!$A$27,IF(H415='Категорія витрат'!$B$28,'Категорія витрат'!$A$28,IF(H415='Категорія витрат'!$B$29,'Категорія витрат'!$A$29,IF(H415='Категорія витрат'!$B$30,'Категорія витрат'!$A$30,IF(H415='Категорія витрат'!$B$31,'Категорія витрат'!$A$31,""))))))))))))))))))))))))))))))</f>
        <v>02.0 Витрати на відрядження</v>
      </c>
      <c r="H415" s="193" t="str">
        <f>'Категорія витрат'!B5</f>
        <v>02.1 Добові, проїзд, інші витрати , пов'язані з проведенням тренінгів</v>
      </c>
      <c r="I415" s="221"/>
      <c r="J415" s="10"/>
      <c r="K415" s="41">
        <f t="shared" si="72"/>
        <v>0</v>
      </c>
      <c r="L415" s="10"/>
      <c r="M415" s="222"/>
      <c r="N415" s="165">
        <f t="shared" si="74"/>
        <v>0</v>
      </c>
      <c r="O415" s="828">
        <f>IF(I415='Категорія витрат'!$G$2,ROUND(N415*0.22,2),IF(I415='Категорія витрат'!$G$4,ROUND(N415*0.22,2),IF(I415='Категорія витрат'!$G$5,ROUND(N415*0.22,2),IF(I415='Категорія витрат'!$G$3,ROUND(N415*0.0841,2),0))))</f>
        <v>0</v>
      </c>
      <c r="P415" s="828">
        <f t="shared" si="75"/>
        <v>0</v>
      </c>
      <c r="Q415" s="223"/>
      <c r="R415" s="223"/>
      <c r="S415" s="223"/>
      <c r="T415" s="223"/>
      <c r="U415" s="223"/>
      <c r="V415" s="223"/>
      <c r="W415" s="223"/>
      <c r="X415" s="223"/>
      <c r="Y415" s="223"/>
      <c r="Z415" s="223"/>
      <c r="AA415" s="223"/>
      <c r="AB415" s="223"/>
      <c r="AC415" s="11">
        <f t="shared" si="76"/>
        <v>0</v>
      </c>
      <c r="AD415" s="11">
        <f t="shared" si="77"/>
        <v>0</v>
      </c>
      <c r="AE415" s="11">
        <f t="shared" si="78"/>
        <v>0</v>
      </c>
      <c r="AF415" s="11">
        <f t="shared" si="79"/>
        <v>0</v>
      </c>
      <c r="AG415" s="11">
        <f t="shared" si="80"/>
        <v>0</v>
      </c>
      <c r="AH415" s="11">
        <f t="shared" si="81"/>
        <v>0</v>
      </c>
      <c r="AI415" s="11">
        <f t="shared" si="82"/>
        <v>0</v>
      </c>
      <c r="AJ415" s="11">
        <f t="shared" si="83"/>
        <v>0</v>
      </c>
      <c r="AK415" s="223"/>
      <c r="AL415" s="223"/>
      <c r="AM415" s="35"/>
    </row>
    <row r="416" spans="1:39" hidden="1" outlineLevel="1">
      <c r="A416" s="20">
        <v>412</v>
      </c>
      <c r="B416" s="20" t="str">
        <f t="shared" si="73"/>
        <v>Мережа</v>
      </c>
      <c r="C416" s="203">
        <f>Налаштування!E24</f>
        <v>0</v>
      </c>
      <c r="D416" s="9"/>
      <c r="E416" s="9"/>
      <c r="F416" s="9"/>
      <c r="G416" s="562" t="str">
        <f>IF(H416='Категорія витрат'!$B$2,'Категорія витрат'!$A$2,IF(H416='Категорія витрат'!$B$3,'Категорія витрат'!$A$3,IF(H416='Категорія витрат'!$B$4,'Категорія витрат'!$A$4,IF(H416='Категорія витрат'!$B$5,'Категорія витрат'!$A$5,IF(H416='Категорія витрат'!$B$6,'Категорія витрат'!$A$6,IF(H416='Категорія витрат'!$B$7,'Категорія витрат'!$A$7,IF(H416='Категорія витрат'!$B$8,'Категорія витрат'!$A$8,IF(H416='Категорія витрат'!$B$9,'Категорія витрат'!$A$9,IF(H416='Категорія витрат'!$B$10,'Категорія витрат'!$A$10,IF(H416='Категорія витрат'!$B$11,'Категорія витрат'!$A$11,IF(H416='Категорія витрат'!$B$12,'Категорія витрат'!$A$12,IF(H416='Категорія витрат'!$B$13,'Категорія витрат'!$A$13,IF(H416='Категорія витрат'!$B$14,'Категорія витрат'!$A$14,IF(H416='Категорія витрат'!$B$15,'Категорія витрат'!$A$15,IF(H416='Категорія витрат'!$B$16,'Категорія витрат'!$A$16,IF(H416='Категорія витрат'!$B$17,'Категорія витрат'!$A$17,IF(H416='Категорія витрат'!$B$18,'Категорія витрат'!$A$18,IF(H416='Категорія витрат'!$B$19,'Категорія витрат'!$A$19,IF(H416='Категорія витрат'!$B$20,'Категорія витрат'!$A$20,IF(H416='Категорія витрат'!$B$21,'Категорія витрат'!$A$21,IF(H416='Категорія витрат'!$B$22,'Категорія витрат'!$A$22,IF(H416='Категорія витрат'!$B$23,'Категорія витрат'!$A$23,IF(H416='Категорія витрат'!$B$24,'Категорія витрат'!$A$24,IF(H416='Категорія витрат'!$B$25,'Категорія витрат'!$A$25,IF(H416='Категорія витрат'!$B$26,'Категорія витрат'!$A$26,IF(H416='Категорія витрат'!$B$27,'Категорія витрат'!$A$27,IF(H416='Категорія витрат'!$B$28,'Категорія витрат'!$A$28,IF(H416='Категорія витрат'!$B$29,'Категорія витрат'!$A$29,IF(H416='Категорія витрат'!$B$30,'Категорія витрат'!$A$30,IF(H416='Категорія витрат'!$B$31,'Категорія витрат'!$A$31,""))))))))))))))))))))))))))))))</f>
        <v>02.0 Витрати на відрядження</v>
      </c>
      <c r="H416" s="193" t="str">
        <f>'Категорія витрат'!B6</f>
        <v>02.2 Добові, проїзд, інші витрати , пов'язані з візитами технічної допомоги</v>
      </c>
      <c r="I416" s="221"/>
      <c r="J416" s="10"/>
      <c r="K416" s="41">
        <f t="shared" si="72"/>
        <v>0</v>
      </c>
      <c r="L416" s="10"/>
      <c r="M416" s="222"/>
      <c r="N416" s="165">
        <f t="shared" si="74"/>
        <v>0</v>
      </c>
      <c r="O416" s="828">
        <f>IF(I416='Категорія витрат'!$G$2,ROUND(N416*0.22,2),IF(I416='Категорія витрат'!$G$4,ROUND(N416*0.22,2),IF(I416='Категорія витрат'!$G$5,ROUND(N416*0.22,2),IF(I416='Категорія витрат'!$G$3,ROUND(N416*0.0841,2),0))))</f>
        <v>0</v>
      </c>
      <c r="P416" s="828">
        <f t="shared" si="75"/>
        <v>0</v>
      </c>
      <c r="Q416" s="223"/>
      <c r="R416" s="223"/>
      <c r="S416" s="223"/>
      <c r="T416" s="223"/>
      <c r="U416" s="223"/>
      <c r="V416" s="223"/>
      <c r="W416" s="223"/>
      <c r="X416" s="223"/>
      <c r="Y416" s="223"/>
      <c r="Z416" s="223"/>
      <c r="AA416" s="223"/>
      <c r="AB416" s="223"/>
      <c r="AC416" s="11">
        <f t="shared" si="76"/>
        <v>0</v>
      </c>
      <c r="AD416" s="11">
        <f t="shared" si="77"/>
        <v>0</v>
      </c>
      <c r="AE416" s="11">
        <f t="shared" si="78"/>
        <v>0</v>
      </c>
      <c r="AF416" s="11">
        <f t="shared" si="79"/>
        <v>0</v>
      </c>
      <c r="AG416" s="11">
        <f t="shared" si="80"/>
        <v>0</v>
      </c>
      <c r="AH416" s="11">
        <f t="shared" si="81"/>
        <v>0</v>
      </c>
      <c r="AI416" s="11">
        <f t="shared" si="82"/>
        <v>0</v>
      </c>
      <c r="AJ416" s="11">
        <f t="shared" si="83"/>
        <v>0</v>
      </c>
      <c r="AK416" s="223"/>
      <c r="AL416" s="223"/>
      <c r="AM416" s="35"/>
    </row>
    <row r="417" spans="1:39" hidden="1" outlineLevel="1">
      <c r="A417" s="20">
        <v>413</v>
      </c>
      <c r="B417" s="20" t="str">
        <f t="shared" si="73"/>
        <v>Мережа</v>
      </c>
      <c r="C417" s="203">
        <f>Налаштування!E25</f>
        <v>0</v>
      </c>
      <c r="D417" s="9"/>
      <c r="E417" s="9"/>
      <c r="F417" s="9"/>
      <c r="G417" s="562" t="str">
        <f>IF(H417='Категорія витрат'!$B$2,'Категорія витрат'!$A$2,IF(H417='Категорія витрат'!$B$3,'Категорія витрат'!$A$3,IF(H417='Категорія витрат'!$B$4,'Категорія витрат'!$A$4,IF(H417='Категорія витрат'!$B$5,'Категорія витрат'!$A$5,IF(H417='Категорія витрат'!$B$6,'Категорія витрат'!$A$6,IF(H417='Категорія витрат'!$B$7,'Категорія витрат'!$A$7,IF(H417='Категорія витрат'!$B$8,'Категорія витрат'!$A$8,IF(H417='Категорія витрат'!$B$9,'Категорія витрат'!$A$9,IF(H417='Категорія витрат'!$B$10,'Категорія витрат'!$A$10,IF(H417='Категорія витрат'!$B$11,'Категорія витрат'!$A$11,IF(H417='Категорія витрат'!$B$12,'Категорія витрат'!$A$12,IF(H417='Категорія витрат'!$B$13,'Категорія витрат'!$A$13,IF(H417='Категорія витрат'!$B$14,'Категорія витрат'!$A$14,IF(H417='Категорія витрат'!$B$15,'Категорія витрат'!$A$15,IF(H417='Категорія витрат'!$B$16,'Категорія витрат'!$A$16,IF(H417='Категорія витрат'!$B$17,'Категорія витрат'!$A$17,IF(H417='Категорія витрат'!$B$18,'Категорія витрат'!$A$18,IF(H417='Категорія витрат'!$B$19,'Категорія витрат'!$A$19,IF(H417='Категорія витрат'!$B$20,'Категорія витрат'!$A$20,IF(H417='Категорія витрат'!$B$21,'Категорія витрат'!$A$21,IF(H417='Категорія витрат'!$B$22,'Категорія витрат'!$A$22,IF(H417='Категорія витрат'!$B$23,'Категорія витрат'!$A$23,IF(H417='Категорія витрат'!$B$24,'Категорія витрат'!$A$24,IF(H417='Категорія витрат'!$B$25,'Категорія витрат'!$A$25,IF(H417='Категорія витрат'!$B$26,'Категорія витрат'!$A$26,IF(H417='Категорія витрат'!$B$27,'Категорія витрат'!$A$27,IF(H417='Категорія витрат'!$B$28,'Категорія витрат'!$A$28,IF(H417='Категорія витрат'!$B$29,'Категорія витрат'!$A$29,IF(H417='Категорія витрат'!$B$30,'Категорія витрат'!$A$30,IF(H417='Категорія витрат'!$B$31,'Категорія витрат'!$A$31,""))))))))))))))))))))))))))))))</f>
        <v>02.0 Витрати на відрядження</v>
      </c>
      <c r="H417" s="193" t="str">
        <f>'Категорія витрат'!B7</f>
        <v>02.3 Добові, проїзд, інші витрати , пов'язані з проведенням супервізій, збором даних</v>
      </c>
      <c r="I417" s="221"/>
      <c r="J417" s="10"/>
      <c r="K417" s="41">
        <f t="shared" si="72"/>
        <v>0</v>
      </c>
      <c r="L417" s="10"/>
      <c r="M417" s="222"/>
      <c r="N417" s="165">
        <f t="shared" si="74"/>
        <v>0</v>
      </c>
      <c r="O417" s="828">
        <f>IF(I417='Категорія витрат'!$G$2,ROUND(N417*0.22,2),IF(I417='Категорія витрат'!$G$4,ROUND(N417*0.22,2),IF(I417='Категорія витрат'!$G$5,ROUND(N417*0.22,2),IF(I417='Категорія витрат'!$G$3,ROUND(N417*0.0841,2),0))))</f>
        <v>0</v>
      </c>
      <c r="P417" s="828">
        <f t="shared" si="75"/>
        <v>0</v>
      </c>
      <c r="Q417" s="223"/>
      <c r="R417" s="223"/>
      <c r="S417" s="223"/>
      <c r="T417" s="223"/>
      <c r="U417" s="223"/>
      <c r="V417" s="223"/>
      <c r="W417" s="223"/>
      <c r="X417" s="223"/>
      <c r="Y417" s="223"/>
      <c r="Z417" s="223"/>
      <c r="AA417" s="223"/>
      <c r="AB417" s="223"/>
      <c r="AC417" s="11">
        <f t="shared" si="76"/>
        <v>0</v>
      </c>
      <c r="AD417" s="11">
        <f t="shared" si="77"/>
        <v>0</v>
      </c>
      <c r="AE417" s="11">
        <f t="shared" si="78"/>
        <v>0</v>
      </c>
      <c r="AF417" s="11">
        <f t="shared" si="79"/>
        <v>0</v>
      </c>
      <c r="AG417" s="11">
        <f t="shared" si="80"/>
        <v>0</v>
      </c>
      <c r="AH417" s="11">
        <f t="shared" si="81"/>
        <v>0</v>
      </c>
      <c r="AI417" s="11">
        <f t="shared" si="82"/>
        <v>0</v>
      </c>
      <c r="AJ417" s="11">
        <f t="shared" si="83"/>
        <v>0</v>
      </c>
      <c r="AK417" s="223"/>
      <c r="AL417" s="223"/>
      <c r="AM417" s="35"/>
    </row>
    <row r="418" spans="1:39" hidden="1" outlineLevel="1">
      <c r="A418" s="20">
        <v>414</v>
      </c>
      <c r="B418" s="20" t="str">
        <f t="shared" si="73"/>
        <v>Мережа</v>
      </c>
      <c r="C418" s="203">
        <f>Налаштування!E26</f>
        <v>0</v>
      </c>
      <c r="D418" s="9"/>
      <c r="E418" s="9"/>
      <c r="F418" s="9"/>
      <c r="G418" s="562" t="str">
        <f>IF(H418='Категорія витрат'!$B$2,'Категорія витрат'!$A$2,IF(H418='Категорія витрат'!$B$3,'Категорія витрат'!$A$3,IF(H418='Категорія витрат'!$B$4,'Категорія витрат'!$A$4,IF(H418='Категорія витрат'!$B$5,'Категорія витрат'!$A$5,IF(H418='Категорія витрат'!$B$6,'Категорія витрат'!$A$6,IF(H418='Категорія витрат'!$B$7,'Категорія витрат'!$A$7,IF(H418='Категорія витрат'!$B$8,'Категорія витрат'!$A$8,IF(H418='Категорія витрат'!$B$9,'Категорія витрат'!$A$9,IF(H418='Категорія витрат'!$B$10,'Категорія витрат'!$A$10,IF(H418='Категорія витрат'!$B$11,'Категорія витрат'!$A$11,IF(H418='Категорія витрат'!$B$12,'Категорія витрат'!$A$12,IF(H418='Категорія витрат'!$B$13,'Категорія витрат'!$A$13,IF(H418='Категорія витрат'!$B$14,'Категорія витрат'!$A$14,IF(H418='Категорія витрат'!$B$15,'Категорія витрат'!$A$15,IF(H418='Категорія витрат'!$B$16,'Категорія витрат'!$A$16,IF(H418='Категорія витрат'!$B$17,'Категорія витрат'!$A$17,IF(H418='Категорія витрат'!$B$18,'Категорія витрат'!$A$18,IF(H418='Категорія витрат'!$B$19,'Категорія витрат'!$A$19,IF(H418='Категорія витрат'!$B$20,'Категорія витрат'!$A$20,IF(H418='Категорія витрат'!$B$21,'Категорія витрат'!$A$21,IF(H418='Категорія витрат'!$B$22,'Категорія витрат'!$A$22,IF(H418='Категорія витрат'!$B$23,'Категорія витрат'!$A$23,IF(H418='Категорія витрат'!$B$24,'Категорія витрат'!$A$24,IF(H418='Категорія витрат'!$B$25,'Категорія витрат'!$A$25,IF(H418='Категорія витрат'!$B$26,'Категорія витрат'!$A$26,IF(H418='Категорія витрат'!$B$27,'Категорія витрат'!$A$27,IF(H418='Категорія витрат'!$B$28,'Категорія витрат'!$A$28,IF(H418='Категорія витрат'!$B$29,'Категорія витрат'!$A$29,IF(H418='Категорія витрат'!$B$30,'Категорія витрат'!$A$30,IF(H418='Категорія витрат'!$B$31,'Категорія витрат'!$A$31,""))))))))))))))))))))))))))))))</f>
        <v>02.0 Витрати на відрядження</v>
      </c>
      <c r="H418" s="193" t="str">
        <f>'Категорія витрат'!B8</f>
        <v>02.4 Добові, проїзд, інші витрати , пов'язані з проведенням робочих зустрічей, адвокаційних заходів</v>
      </c>
      <c r="I418" s="221"/>
      <c r="J418" s="10"/>
      <c r="K418" s="41">
        <f t="shared" si="72"/>
        <v>0</v>
      </c>
      <c r="L418" s="10"/>
      <c r="M418" s="222"/>
      <c r="N418" s="165">
        <f t="shared" si="74"/>
        <v>0</v>
      </c>
      <c r="O418" s="828">
        <f>IF(I418='Категорія витрат'!$G$2,ROUND(N418*0.22,2),IF(I418='Категорія витрат'!$G$4,ROUND(N418*0.22,2),IF(I418='Категорія витрат'!$G$5,ROUND(N418*0.22,2),IF(I418='Категорія витрат'!$G$3,ROUND(N418*0.0841,2),0))))</f>
        <v>0</v>
      </c>
      <c r="P418" s="828">
        <f t="shared" si="75"/>
        <v>0</v>
      </c>
      <c r="Q418" s="223"/>
      <c r="R418" s="223"/>
      <c r="S418" s="223"/>
      <c r="T418" s="223"/>
      <c r="U418" s="223"/>
      <c r="V418" s="223"/>
      <c r="W418" s="223"/>
      <c r="X418" s="223"/>
      <c r="Y418" s="223"/>
      <c r="Z418" s="223"/>
      <c r="AA418" s="223"/>
      <c r="AB418" s="223"/>
      <c r="AC418" s="11">
        <f t="shared" si="76"/>
        <v>0</v>
      </c>
      <c r="AD418" s="11">
        <f t="shared" si="77"/>
        <v>0</v>
      </c>
      <c r="AE418" s="11">
        <f t="shared" si="78"/>
        <v>0</v>
      </c>
      <c r="AF418" s="11">
        <f t="shared" si="79"/>
        <v>0</v>
      </c>
      <c r="AG418" s="11">
        <f t="shared" si="80"/>
        <v>0</v>
      </c>
      <c r="AH418" s="11">
        <f t="shared" si="81"/>
        <v>0</v>
      </c>
      <c r="AI418" s="11">
        <f t="shared" si="82"/>
        <v>0</v>
      </c>
      <c r="AJ418" s="11">
        <f t="shared" si="83"/>
        <v>0</v>
      </c>
      <c r="AK418" s="223"/>
      <c r="AL418" s="223"/>
      <c r="AM418" s="35"/>
    </row>
    <row r="419" spans="1:39" hidden="1" outlineLevel="1">
      <c r="A419" s="20">
        <v>415</v>
      </c>
      <c r="B419" s="20" t="str">
        <f t="shared" si="73"/>
        <v>Мережа</v>
      </c>
      <c r="C419" s="203">
        <f>Налаштування!E27</f>
        <v>0</v>
      </c>
      <c r="D419" s="9"/>
      <c r="E419" s="9"/>
      <c r="F419" s="9"/>
      <c r="G419" s="562" t="str">
        <f>IF(H419='Категорія витрат'!$B$2,'Категорія витрат'!$A$2,IF(H419='Категорія витрат'!$B$3,'Категорія витрат'!$A$3,IF(H419='Категорія витрат'!$B$4,'Категорія витрат'!$A$4,IF(H419='Категорія витрат'!$B$5,'Категорія витрат'!$A$5,IF(H419='Категорія витрат'!$B$6,'Категорія витрат'!$A$6,IF(H419='Категорія витрат'!$B$7,'Категорія витрат'!$A$7,IF(H419='Категорія витрат'!$B$8,'Категорія витрат'!$A$8,IF(H419='Категорія витрат'!$B$9,'Категорія витрат'!$A$9,IF(H419='Категорія витрат'!$B$10,'Категорія витрат'!$A$10,IF(H419='Категорія витрат'!$B$11,'Категорія витрат'!$A$11,IF(H419='Категорія витрат'!$B$12,'Категорія витрат'!$A$12,IF(H419='Категорія витрат'!$B$13,'Категорія витрат'!$A$13,IF(H419='Категорія витрат'!$B$14,'Категорія витрат'!$A$14,IF(H419='Категорія витрат'!$B$15,'Категорія витрат'!$A$15,IF(H419='Категорія витрат'!$B$16,'Категорія витрат'!$A$16,IF(H419='Категорія витрат'!$B$17,'Категорія витрат'!$A$17,IF(H419='Категорія витрат'!$B$18,'Категорія витрат'!$A$18,IF(H419='Категорія витрат'!$B$19,'Категорія витрат'!$A$19,IF(H419='Категорія витрат'!$B$20,'Категорія витрат'!$A$20,IF(H419='Категорія витрат'!$B$21,'Категорія витрат'!$A$21,IF(H419='Категорія витрат'!$B$22,'Категорія витрат'!$A$22,IF(H419='Категорія витрат'!$B$23,'Категорія витрат'!$A$23,IF(H419='Категорія витрат'!$B$24,'Категорія витрат'!$A$24,IF(H419='Категорія витрат'!$B$25,'Категорія витрат'!$A$25,IF(H419='Категорія витрат'!$B$26,'Категорія витрат'!$A$26,IF(H419='Категорія витрат'!$B$27,'Категорія витрат'!$A$27,IF(H419='Категорія витрат'!$B$28,'Категорія витрат'!$A$28,IF(H419='Категорія витрат'!$B$29,'Категорія витрат'!$A$29,IF(H419='Категорія витрат'!$B$30,'Категорія витрат'!$A$30,IF(H419='Категорія витрат'!$B$31,'Категорія витрат'!$A$31,""))))))))))))))))))))))))))))))</f>
        <v>02.0 Витрати на відрядження</v>
      </c>
      <c r="H419" s="193" t="str">
        <f>'Категорія витрат'!B9</f>
        <v>02.5 Інші транспортні витрати</v>
      </c>
      <c r="I419" s="221"/>
      <c r="J419" s="10"/>
      <c r="K419" s="41">
        <f t="shared" si="72"/>
        <v>0</v>
      </c>
      <c r="L419" s="10"/>
      <c r="M419" s="222"/>
      <c r="N419" s="165">
        <f t="shared" si="74"/>
        <v>0</v>
      </c>
      <c r="O419" s="828">
        <f>IF(I419='Категорія витрат'!$G$2,ROUND(N419*0.22,2),IF(I419='Категорія витрат'!$G$4,ROUND(N419*0.22,2),IF(I419='Категорія витрат'!$G$5,ROUND(N419*0.22,2),IF(I419='Категорія витрат'!$G$3,ROUND(N419*0.0841,2),0))))</f>
        <v>0</v>
      </c>
      <c r="P419" s="828">
        <f t="shared" si="75"/>
        <v>0</v>
      </c>
      <c r="Q419" s="223"/>
      <c r="R419" s="223"/>
      <c r="S419" s="223"/>
      <c r="T419" s="223"/>
      <c r="U419" s="223"/>
      <c r="V419" s="223"/>
      <c r="W419" s="223"/>
      <c r="X419" s="223"/>
      <c r="Y419" s="223"/>
      <c r="Z419" s="223"/>
      <c r="AA419" s="223"/>
      <c r="AB419" s="223"/>
      <c r="AC419" s="11">
        <f t="shared" si="76"/>
        <v>0</v>
      </c>
      <c r="AD419" s="11">
        <f t="shared" si="77"/>
        <v>0</v>
      </c>
      <c r="AE419" s="11">
        <f t="shared" si="78"/>
        <v>0</v>
      </c>
      <c r="AF419" s="11">
        <f t="shared" si="79"/>
        <v>0</v>
      </c>
      <c r="AG419" s="11">
        <f t="shared" si="80"/>
        <v>0</v>
      </c>
      <c r="AH419" s="11">
        <f t="shared" si="81"/>
        <v>0</v>
      </c>
      <c r="AI419" s="11">
        <f t="shared" si="82"/>
        <v>0</v>
      </c>
      <c r="AJ419" s="11">
        <f t="shared" si="83"/>
        <v>0</v>
      </c>
      <c r="AK419" s="223"/>
      <c r="AL419" s="223"/>
      <c r="AM419" s="35"/>
    </row>
    <row r="420" spans="1:39" hidden="1" outlineLevel="1">
      <c r="A420" s="20">
        <v>416</v>
      </c>
      <c r="B420" s="20" t="str">
        <f t="shared" si="73"/>
        <v>Мережа</v>
      </c>
      <c r="C420" s="203">
        <f>Налаштування!E28</f>
        <v>0</v>
      </c>
      <c r="D420" s="9"/>
      <c r="E420" s="9"/>
      <c r="F420" s="9"/>
      <c r="G420" s="562" t="str">
        <f>IF(H420='Категорія витрат'!$B$2,'Категорія витрат'!$A$2,IF(H420='Категорія витрат'!$B$3,'Категорія витрат'!$A$3,IF(H420='Категорія витрат'!$B$4,'Категорія витрат'!$A$4,IF(H420='Категорія витрат'!$B$5,'Категорія витрат'!$A$5,IF(H420='Категорія витрат'!$B$6,'Категорія витрат'!$A$6,IF(H420='Категорія витрат'!$B$7,'Категорія витрат'!$A$7,IF(H420='Категорія витрат'!$B$8,'Категорія витрат'!$A$8,IF(H420='Категорія витрат'!$B$9,'Категорія витрат'!$A$9,IF(H420='Категорія витрат'!$B$10,'Категорія витрат'!$A$10,IF(H420='Категорія витрат'!$B$11,'Категорія витрат'!$A$11,IF(H420='Категорія витрат'!$B$12,'Категорія витрат'!$A$12,IF(H420='Категорія витрат'!$B$13,'Категорія витрат'!$A$13,IF(H420='Категорія витрат'!$B$14,'Категорія витрат'!$A$14,IF(H420='Категорія витрат'!$B$15,'Категорія витрат'!$A$15,IF(H420='Категорія витрат'!$B$16,'Категорія витрат'!$A$16,IF(H420='Категорія витрат'!$B$17,'Категорія витрат'!$A$17,IF(H420='Категорія витрат'!$B$18,'Категорія витрат'!$A$18,IF(H420='Категорія витрат'!$B$19,'Категорія витрат'!$A$19,IF(H420='Категорія витрат'!$B$20,'Категорія витрат'!$A$20,IF(H420='Категорія витрат'!$B$21,'Категорія витрат'!$A$21,IF(H420='Категорія витрат'!$B$22,'Категорія витрат'!$A$22,IF(H420='Категорія витрат'!$B$23,'Категорія витрат'!$A$23,IF(H420='Категорія витрат'!$B$24,'Категорія витрат'!$A$24,IF(H420='Категорія витрат'!$B$25,'Категорія витрат'!$A$25,IF(H420='Категорія витрат'!$B$26,'Категорія витрат'!$A$26,IF(H420='Категорія витрат'!$B$27,'Категорія витрат'!$A$27,IF(H420='Категорія витрат'!$B$28,'Категорія витрат'!$A$28,IF(H420='Категорія витрат'!$B$29,'Категорія витрат'!$A$29,IF(H420='Категорія витрат'!$B$30,'Категорія витрат'!$A$30,IF(H420='Категорія витрат'!$B$31,'Категорія витрат'!$A$31,""))))))))))))))))))))))))))))))</f>
        <v>03.0 Зовнішні професійні послуги</v>
      </c>
      <c r="H420" s="193" t="str">
        <f>'Категорія витрат'!B10</f>
        <v>03.1 Оплата за надання технічної допомоги, консультаційних послуг</v>
      </c>
      <c r="I420" s="221"/>
      <c r="J420" s="10"/>
      <c r="K420" s="41">
        <f t="shared" si="72"/>
        <v>0</v>
      </c>
      <c r="L420" s="10"/>
      <c r="M420" s="222"/>
      <c r="N420" s="165">
        <f t="shared" si="74"/>
        <v>0</v>
      </c>
      <c r="O420" s="828">
        <f>IF(I420='Категорія витрат'!$G$2,ROUND(N420*0.22,2),IF(I420='Категорія витрат'!$G$4,ROUND(N420*0.22,2),IF(I420='Категорія витрат'!$G$5,ROUND(N420*0.22,2),IF(I420='Категорія витрат'!$G$3,ROUND(N420*0.0841,2),0))))</f>
        <v>0</v>
      </c>
      <c r="P420" s="828">
        <f t="shared" si="75"/>
        <v>0</v>
      </c>
      <c r="Q420" s="223"/>
      <c r="R420" s="223"/>
      <c r="S420" s="223"/>
      <c r="T420" s="223"/>
      <c r="U420" s="223"/>
      <c r="V420" s="223"/>
      <c r="W420" s="223"/>
      <c r="X420" s="223"/>
      <c r="Y420" s="223"/>
      <c r="Z420" s="223"/>
      <c r="AA420" s="223"/>
      <c r="AB420" s="223"/>
      <c r="AC420" s="11">
        <f t="shared" si="76"/>
        <v>0</v>
      </c>
      <c r="AD420" s="11">
        <f t="shared" si="77"/>
        <v>0</v>
      </c>
      <c r="AE420" s="11">
        <f t="shared" si="78"/>
        <v>0</v>
      </c>
      <c r="AF420" s="11">
        <f t="shared" si="79"/>
        <v>0</v>
      </c>
      <c r="AG420" s="11">
        <f t="shared" si="80"/>
        <v>0</v>
      </c>
      <c r="AH420" s="11">
        <f t="shared" si="81"/>
        <v>0</v>
      </c>
      <c r="AI420" s="11">
        <f t="shared" si="82"/>
        <v>0</v>
      </c>
      <c r="AJ420" s="11">
        <f t="shared" si="83"/>
        <v>0</v>
      </c>
      <c r="AK420" s="223"/>
      <c r="AL420" s="223"/>
      <c r="AM420" s="35"/>
    </row>
    <row r="421" spans="1:39" hidden="1" outlineLevel="1">
      <c r="A421" s="20">
        <v>417</v>
      </c>
      <c r="B421" s="20" t="str">
        <f t="shared" si="73"/>
        <v>Мережа</v>
      </c>
      <c r="C421" s="203">
        <f>Налаштування!E29</f>
        <v>0</v>
      </c>
      <c r="D421" s="9"/>
      <c r="E421" s="9"/>
      <c r="F421" s="9"/>
      <c r="G421" s="562" t="str">
        <f>IF(H421='Категорія витрат'!$B$2,'Категорія витрат'!$A$2,IF(H421='Категорія витрат'!$B$3,'Категорія витрат'!$A$3,IF(H421='Категорія витрат'!$B$4,'Категорія витрат'!$A$4,IF(H421='Категорія витрат'!$B$5,'Категорія витрат'!$A$5,IF(H421='Категорія витрат'!$B$6,'Категорія витрат'!$A$6,IF(H421='Категорія витрат'!$B$7,'Категорія витрат'!$A$7,IF(H421='Категорія витрат'!$B$8,'Категорія витрат'!$A$8,IF(H421='Категорія витрат'!$B$9,'Категорія витрат'!$A$9,IF(H421='Категорія витрат'!$B$10,'Категорія витрат'!$A$10,IF(H421='Категорія витрат'!$B$11,'Категорія витрат'!$A$11,IF(H421='Категорія витрат'!$B$12,'Категорія витрат'!$A$12,IF(H421='Категорія витрат'!$B$13,'Категорія витрат'!$A$13,IF(H421='Категорія витрат'!$B$14,'Категорія витрат'!$A$14,IF(H421='Категорія витрат'!$B$15,'Категорія витрат'!$A$15,IF(H421='Категорія витрат'!$B$16,'Категорія витрат'!$A$16,IF(H421='Категорія витрат'!$B$17,'Категорія витрат'!$A$17,IF(H421='Категорія витрат'!$B$18,'Категорія витрат'!$A$18,IF(H421='Категорія витрат'!$B$19,'Категорія витрат'!$A$19,IF(H421='Категорія витрат'!$B$20,'Категорія витрат'!$A$20,IF(H421='Категорія витрат'!$B$21,'Категорія витрат'!$A$21,IF(H421='Категорія витрат'!$B$22,'Категорія витрат'!$A$22,IF(H421='Категорія витрат'!$B$23,'Категорія витрат'!$A$23,IF(H421='Категорія витрат'!$B$24,'Категорія витрат'!$A$24,IF(H421='Категорія витрат'!$B$25,'Категорія витрат'!$A$25,IF(H421='Категорія витрат'!$B$26,'Категорія витрат'!$A$26,IF(H421='Категорія витрат'!$B$27,'Категорія витрат'!$A$27,IF(H421='Категорія витрат'!$B$28,'Категорія витрат'!$A$28,IF(H421='Категорія витрат'!$B$29,'Категорія витрат'!$A$29,IF(H421='Категорія витрат'!$B$30,'Категорія витрат'!$A$30,IF(H421='Категорія витрат'!$B$31,'Категорія витрат'!$A$31,""))))))))))))))))))))))))))))))</f>
        <v>03.0 Зовнішні професійні послуги</v>
      </c>
      <c r="H421" s="193" t="str">
        <f>'Категорія витрат'!B11</f>
        <v>03.4 Оплата інших професійних послуг</v>
      </c>
      <c r="I421" s="221"/>
      <c r="J421" s="10"/>
      <c r="K421" s="41">
        <f t="shared" si="72"/>
        <v>0</v>
      </c>
      <c r="L421" s="10"/>
      <c r="M421" s="222"/>
      <c r="N421" s="165">
        <f t="shared" si="74"/>
        <v>0</v>
      </c>
      <c r="O421" s="828">
        <f>IF(I421='Категорія витрат'!$G$2,ROUND(N421*0.22,2),IF(I421='Категорія витрат'!$G$4,ROUND(N421*0.22,2),IF(I421='Категорія витрат'!$G$5,ROUND(N421*0.22,2),IF(I421='Категорія витрат'!$G$3,ROUND(N421*0.0841,2),0))))</f>
        <v>0</v>
      </c>
      <c r="P421" s="828">
        <f t="shared" si="75"/>
        <v>0</v>
      </c>
      <c r="Q421" s="223"/>
      <c r="R421" s="223"/>
      <c r="S421" s="223"/>
      <c r="T421" s="223"/>
      <c r="U421" s="223"/>
      <c r="V421" s="223"/>
      <c r="W421" s="223"/>
      <c r="X421" s="223"/>
      <c r="Y421" s="223"/>
      <c r="Z421" s="223"/>
      <c r="AA421" s="223"/>
      <c r="AB421" s="223"/>
      <c r="AC421" s="11">
        <f t="shared" si="76"/>
        <v>0</v>
      </c>
      <c r="AD421" s="11">
        <f t="shared" si="77"/>
        <v>0</v>
      </c>
      <c r="AE421" s="11">
        <f t="shared" si="78"/>
        <v>0</v>
      </c>
      <c r="AF421" s="11">
        <f t="shared" si="79"/>
        <v>0</v>
      </c>
      <c r="AG421" s="11">
        <f t="shared" si="80"/>
        <v>0</v>
      </c>
      <c r="AH421" s="11">
        <f t="shared" si="81"/>
        <v>0</v>
      </c>
      <c r="AI421" s="11">
        <f t="shared" si="82"/>
        <v>0</v>
      </c>
      <c r="AJ421" s="11">
        <f t="shared" si="83"/>
        <v>0</v>
      </c>
      <c r="AK421" s="223"/>
      <c r="AL421" s="223"/>
      <c r="AM421" s="35"/>
    </row>
    <row r="422" spans="1:39" hidden="1" outlineLevel="1">
      <c r="A422" s="20">
        <v>418</v>
      </c>
      <c r="B422" s="20" t="str">
        <f t="shared" si="73"/>
        <v>Мережа</v>
      </c>
      <c r="C422" s="203">
        <f>Налаштування!E30</f>
        <v>0</v>
      </c>
      <c r="D422" s="9"/>
      <c r="E422" s="9"/>
      <c r="F422" s="9"/>
      <c r="G422" s="562" t="str">
        <f>IF(H422='Категорія витрат'!$B$2,'Категорія витрат'!$A$2,IF(H422='Категорія витрат'!$B$3,'Категорія витрат'!$A$3,IF(H422='Категорія витрат'!$B$4,'Категорія витрат'!$A$4,IF(H422='Категорія витрат'!$B$5,'Категорія витрат'!$A$5,IF(H422='Категорія витрат'!$B$6,'Категорія витрат'!$A$6,IF(H422='Категорія витрат'!$B$7,'Категорія витрат'!$A$7,IF(H422='Категорія витрат'!$B$8,'Категорія витрат'!$A$8,IF(H422='Категорія витрат'!$B$9,'Категорія витрат'!$A$9,IF(H422='Категорія витрат'!$B$10,'Категорія витрат'!$A$10,IF(H422='Категорія витрат'!$B$11,'Категорія витрат'!$A$11,IF(H422='Категорія витрат'!$B$12,'Категорія витрат'!$A$12,IF(H422='Категорія витрат'!$B$13,'Категорія витрат'!$A$13,IF(H422='Категорія витрат'!$B$14,'Категорія витрат'!$A$14,IF(H422='Категорія витрат'!$B$15,'Категорія витрат'!$A$15,IF(H422='Категорія витрат'!$B$16,'Категорія витрат'!$A$16,IF(H422='Категорія витрат'!$B$17,'Категорія витрат'!$A$17,IF(H422='Категорія витрат'!$B$18,'Категорія витрат'!$A$18,IF(H422='Категорія витрат'!$B$19,'Категорія витрат'!$A$19,IF(H422='Категорія витрат'!$B$20,'Категорія витрат'!$A$20,IF(H422='Категорія витрат'!$B$21,'Категорія витрат'!$A$21,IF(H422='Категорія витрат'!$B$22,'Категорія витрат'!$A$22,IF(H422='Категорія витрат'!$B$23,'Категорія витрат'!$A$23,IF(H422='Категорія витрат'!$B$24,'Категорія витрат'!$A$24,IF(H422='Категорія витрат'!$B$25,'Категорія витрат'!$A$25,IF(H422='Категорія витрат'!$B$26,'Категорія витрат'!$A$26,IF(H422='Категорія витрат'!$B$27,'Категорія витрат'!$A$27,IF(H422='Категорія витрат'!$B$28,'Категорія витрат'!$A$28,IF(H422='Категорія витрат'!$B$29,'Категорія витрат'!$A$29,IF(H422='Категорія витрат'!$B$30,'Категорія витрат'!$A$30,IF(H422='Категорія витрат'!$B$31,'Категорія витрат'!$A$31,""))))))))))))))))))))))))))))))</f>
        <v>03.0 Зовнішні професійні послуги</v>
      </c>
      <c r="H422" s="193" t="str">
        <f>'Категорія витрат'!B12</f>
        <v>03.5. Витрати на страхування</v>
      </c>
      <c r="I422" s="221"/>
      <c r="J422" s="10"/>
      <c r="K422" s="41">
        <f t="shared" si="72"/>
        <v>0</v>
      </c>
      <c r="L422" s="10"/>
      <c r="M422" s="222"/>
      <c r="N422" s="165">
        <f t="shared" si="74"/>
        <v>0</v>
      </c>
      <c r="O422" s="828">
        <f>IF(I422='Категорія витрат'!$G$2,ROUND(N422*0.22,2),IF(I422='Категорія витрат'!$G$4,ROUND(N422*0.22,2),IF(I422='Категорія витрат'!$G$5,ROUND(N422*0.22,2),IF(I422='Категорія витрат'!$G$3,ROUND(N422*0.0841,2),0))))</f>
        <v>0</v>
      </c>
      <c r="P422" s="828">
        <f t="shared" si="75"/>
        <v>0</v>
      </c>
      <c r="Q422" s="223"/>
      <c r="R422" s="223"/>
      <c r="S422" s="223"/>
      <c r="T422" s="223"/>
      <c r="U422" s="223"/>
      <c r="V422" s="223"/>
      <c r="W422" s="223"/>
      <c r="X422" s="223"/>
      <c r="Y422" s="223"/>
      <c r="Z422" s="223"/>
      <c r="AA422" s="223"/>
      <c r="AB422" s="223"/>
      <c r="AC422" s="11">
        <f t="shared" si="76"/>
        <v>0</v>
      </c>
      <c r="AD422" s="11">
        <f t="shared" si="77"/>
        <v>0</v>
      </c>
      <c r="AE422" s="11">
        <f t="shared" si="78"/>
        <v>0</v>
      </c>
      <c r="AF422" s="11">
        <f t="shared" si="79"/>
        <v>0</v>
      </c>
      <c r="AG422" s="11">
        <f t="shared" si="80"/>
        <v>0</v>
      </c>
      <c r="AH422" s="11">
        <f t="shared" si="81"/>
        <v>0</v>
      </c>
      <c r="AI422" s="11">
        <f t="shared" si="82"/>
        <v>0</v>
      </c>
      <c r="AJ422" s="11">
        <f t="shared" si="83"/>
        <v>0</v>
      </c>
      <c r="AK422" s="223"/>
      <c r="AL422" s="223"/>
      <c r="AM422" s="35"/>
    </row>
    <row r="423" spans="1:39" hidden="1" outlineLevel="1">
      <c r="A423" s="20">
        <v>419</v>
      </c>
      <c r="B423" s="20" t="str">
        <f t="shared" si="73"/>
        <v>Мережа</v>
      </c>
      <c r="C423" s="203">
        <f>Налаштування!E31</f>
        <v>0</v>
      </c>
      <c r="D423" s="9"/>
      <c r="E423" s="9"/>
      <c r="F423" s="9"/>
      <c r="G423" s="562" t="str">
        <f>IF(H423='Категорія витрат'!$B$2,'Категорія витрат'!$A$2,IF(H423='Категорія витрат'!$B$3,'Категорія витрат'!$A$3,IF(H423='Категорія витрат'!$B$4,'Категорія витрат'!$A$4,IF(H423='Категорія витрат'!$B$5,'Категорія витрат'!$A$5,IF(H423='Категорія витрат'!$B$6,'Категорія витрат'!$A$6,IF(H423='Категорія витрат'!$B$7,'Категорія витрат'!$A$7,IF(H423='Категорія витрат'!$B$8,'Категорія витрат'!$A$8,IF(H423='Категорія витрат'!$B$9,'Категорія витрат'!$A$9,IF(H423='Категорія витрат'!$B$10,'Категорія витрат'!$A$10,IF(H423='Категорія витрат'!$B$11,'Категорія витрат'!$A$11,IF(H423='Категорія витрат'!$B$12,'Категорія витрат'!$A$12,IF(H423='Категорія витрат'!$B$13,'Категорія витрат'!$A$13,IF(H423='Категорія витрат'!$B$14,'Категорія витрат'!$A$14,IF(H423='Категорія витрат'!$B$15,'Категорія витрат'!$A$15,IF(H423='Категорія витрат'!$B$16,'Категорія витрат'!$A$16,IF(H423='Категорія витрат'!$B$17,'Категорія витрат'!$A$17,IF(H423='Категорія витрат'!$B$18,'Категорія витрат'!$A$18,IF(H423='Категорія витрат'!$B$19,'Категорія витрат'!$A$19,IF(H423='Категорія витрат'!$B$20,'Категорія витрат'!$A$20,IF(H423='Категорія витрат'!$B$21,'Категорія витрат'!$A$21,IF(H423='Категорія витрат'!$B$22,'Категорія витрат'!$A$22,IF(H423='Категорія витрат'!$B$23,'Категорія витрат'!$A$23,IF(H423='Категорія витрат'!$B$24,'Категорія витрат'!$A$24,IF(H423='Категорія витрат'!$B$25,'Категорія витрат'!$A$25,IF(H423='Категорія витрат'!$B$26,'Категорія витрат'!$A$26,IF(H423='Категорія витрат'!$B$27,'Категорія витрат'!$A$27,IF(H423='Категорія витрат'!$B$28,'Категорія витрат'!$A$28,IF(H423='Категорія витрат'!$B$29,'Категорія витрат'!$A$29,IF(H423='Категорія витрат'!$B$30,'Категорія витрат'!$A$30,IF(H423='Категорія витрат'!$B$31,'Категорія витрат'!$A$31,""))))))))))))))))))))))))))))))</f>
        <v>04.0 Товари для сфери охорони здоров'я - фармацевтична продукція</v>
      </c>
      <c r="H423" s="193" t="str">
        <f>'Категорія витрат'!B13</f>
        <v>04.7 Інші лікарські засоби</v>
      </c>
      <c r="I423" s="221"/>
      <c r="J423" s="10"/>
      <c r="K423" s="41">
        <f t="shared" si="72"/>
        <v>0</v>
      </c>
      <c r="L423" s="10"/>
      <c r="M423" s="222"/>
      <c r="N423" s="165">
        <f t="shared" si="74"/>
        <v>0</v>
      </c>
      <c r="O423" s="828">
        <f>IF(I423='Категорія витрат'!$G$2,ROUND(N423*0.22,2),IF(I423='Категорія витрат'!$G$4,ROUND(N423*0.22,2),IF(I423='Категорія витрат'!$G$5,ROUND(N423*0.22,2),IF(I423='Категорія витрат'!$G$3,ROUND(N423*0.0841,2),0))))</f>
        <v>0</v>
      </c>
      <c r="P423" s="828">
        <f t="shared" si="75"/>
        <v>0</v>
      </c>
      <c r="Q423" s="223"/>
      <c r="R423" s="223"/>
      <c r="S423" s="223"/>
      <c r="T423" s="223"/>
      <c r="U423" s="223"/>
      <c r="V423" s="223"/>
      <c r="W423" s="223"/>
      <c r="X423" s="223"/>
      <c r="Y423" s="223"/>
      <c r="Z423" s="223"/>
      <c r="AA423" s="223"/>
      <c r="AB423" s="223"/>
      <c r="AC423" s="11">
        <f t="shared" si="76"/>
        <v>0</v>
      </c>
      <c r="AD423" s="11">
        <f t="shared" si="77"/>
        <v>0</v>
      </c>
      <c r="AE423" s="11">
        <f t="shared" si="78"/>
        <v>0</v>
      </c>
      <c r="AF423" s="11">
        <f t="shared" si="79"/>
        <v>0</v>
      </c>
      <c r="AG423" s="11">
        <f t="shared" si="80"/>
        <v>0</v>
      </c>
      <c r="AH423" s="11">
        <f t="shared" si="81"/>
        <v>0</v>
      </c>
      <c r="AI423" s="11">
        <f t="shared" si="82"/>
        <v>0</v>
      </c>
      <c r="AJ423" s="11">
        <f t="shared" si="83"/>
        <v>0</v>
      </c>
      <c r="AK423" s="223"/>
      <c r="AL423" s="223"/>
      <c r="AM423" s="35"/>
    </row>
    <row r="424" spans="1:39" hidden="1" outlineLevel="1">
      <c r="A424" s="20">
        <v>420</v>
      </c>
      <c r="B424" s="20" t="str">
        <f t="shared" si="73"/>
        <v>Мережа</v>
      </c>
      <c r="C424" s="203">
        <f>Налаштування!E32</f>
        <v>0</v>
      </c>
      <c r="D424" s="9"/>
      <c r="E424" s="9"/>
      <c r="F424" s="9"/>
      <c r="G424" s="562" t="str">
        <f>IF(H424='Категорія витрат'!$B$2,'Категорія витрат'!$A$2,IF(H424='Категорія витрат'!$B$3,'Категорія витрат'!$A$3,IF(H424='Категорія витрат'!$B$4,'Категорія витрат'!$A$4,IF(H424='Категорія витрат'!$B$5,'Категорія витрат'!$A$5,IF(H424='Категорія витрат'!$B$6,'Категорія витрат'!$A$6,IF(H424='Категорія витрат'!$B$7,'Категорія витрат'!$A$7,IF(H424='Категорія витрат'!$B$8,'Категорія витрат'!$A$8,IF(H424='Категорія витрат'!$B$9,'Категорія витрат'!$A$9,IF(H424='Категорія витрат'!$B$10,'Категорія витрат'!$A$10,IF(H424='Категорія витрат'!$B$11,'Категорія витрат'!$A$11,IF(H424='Категорія витрат'!$B$12,'Категорія витрат'!$A$12,IF(H424='Категорія витрат'!$B$13,'Категорія витрат'!$A$13,IF(H424='Категорія витрат'!$B$14,'Категорія витрат'!$A$14,IF(H424='Категорія витрат'!$B$15,'Категорія витрат'!$A$15,IF(H424='Категорія витрат'!$B$16,'Категорія витрат'!$A$16,IF(H424='Категорія витрат'!$B$17,'Категорія витрат'!$A$17,IF(H424='Категорія витрат'!$B$18,'Категорія витрат'!$A$18,IF(H424='Категорія витрат'!$B$19,'Категорія витрат'!$A$19,IF(H424='Категорія витрат'!$B$20,'Категорія витрат'!$A$20,IF(H424='Категорія витрат'!$B$21,'Категорія витрат'!$A$21,IF(H424='Категорія витрат'!$B$22,'Категорія витрат'!$A$22,IF(H424='Категорія витрат'!$B$23,'Категорія витрат'!$A$23,IF(H424='Категорія витрат'!$B$24,'Категорія витрат'!$A$24,IF(H424='Категорія витрат'!$B$25,'Категорія витрат'!$A$25,IF(H424='Категорія витрат'!$B$26,'Категорія витрат'!$A$26,IF(H424='Категорія витрат'!$B$27,'Категорія витрат'!$A$27,IF(H424='Категорія витрат'!$B$28,'Категорія витрат'!$A$28,IF(H424='Категорія витрат'!$B$29,'Категорія витрат'!$A$29,IF(H424='Категорія витрат'!$B$30,'Категорія витрат'!$A$30,IF(H424='Категорія витрат'!$B$31,'Категорія витрат'!$A$31,""))))))))))))))))))))))))))))))</f>
        <v>05.0 Товари для сфери охорони здоров'я - нефармацевтична продукція</v>
      </c>
      <c r="H424" s="193" t="str">
        <f>'Категорія витрат'!B14</f>
        <v>05.8 Інші витратні матеріали</v>
      </c>
      <c r="I424" s="221"/>
      <c r="J424" s="10"/>
      <c r="K424" s="41">
        <f t="shared" si="72"/>
        <v>0</v>
      </c>
      <c r="L424" s="10"/>
      <c r="M424" s="222"/>
      <c r="N424" s="165">
        <f t="shared" si="74"/>
        <v>0</v>
      </c>
      <c r="O424" s="828">
        <f>IF(I424='Категорія витрат'!$G$2,ROUND(N424*0.22,2),IF(I424='Категорія витрат'!$G$4,ROUND(N424*0.22,2),IF(I424='Категорія витрат'!$G$5,ROUND(N424*0.22,2),IF(I424='Категорія витрат'!$G$3,ROUND(N424*0.0841,2),0))))</f>
        <v>0</v>
      </c>
      <c r="P424" s="828">
        <f t="shared" si="75"/>
        <v>0</v>
      </c>
      <c r="Q424" s="223"/>
      <c r="R424" s="223"/>
      <c r="S424" s="223"/>
      <c r="T424" s="223"/>
      <c r="U424" s="223"/>
      <c r="V424" s="223"/>
      <c r="W424" s="223"/>
      <c r="X424" s="223"/>
      <c r="Y424" s="223"/>
      <c r="Z424" s="223"/>
      <c r="AA424" s="223"/>
      <c r="AB424" s="223"/>
      <c r="AC424" s="11">
        <f t="shared" si="76"/>
        <v>0</v>
      </c>
      <c r="AD424" s="11">
        <f t="shared" si="77"/>
        <v>0</v>
      </c>
      <c r="AE424" s="11">
        <f t="shared" si="78"/>
        <v>0</v>
      </c>
      <c r="AF424" s="11">
        <f t="shared" si="79"/>
        <v>0</v>
      </c>
      <c r="AG424" s="11">
        <f t="shared" si="80"/>
        <v>0</v>
      </c>
      <c r="AH424" s="11">
        <f t="shared" si="81"/>
        <v>0</v>
      </c>
      <c r="AI424" s="11">
        <f t="shared" si="82"/>
        <v>0</v>
      </c>
      <c r="AJ424" s="11">
        <f t="shared" si="83"/>
        <v>0</v>
      </c>
      <c r="AK424" s="223"/>
      <c r="AL424" s="223"/>
      <c r="AM424" s="35"/>
    </row>
    <row r="425" spans="1:39" hidden="1" outlineLevel="1">
      <c r="A425" s="20">
        <v>421</v>
      </c>
      <c r="B425" s="20" t="str">
        <f t="shared" si="73"/>
        <v>Мережа</v>
      </c>
      <c r="C425" s="203">
        <f>Налаштування!E33</f>
        <v>0</v>
      </c>
      <c r="D425" s="9"/>
      <c r="E425" s="9"/>
      <c r="F425" s="9"/>
      <c r="G425" s="562" t="str">
        <f>IF(H425='Категорія витрат'!$B$2,'Категорія витрат'!$A$2,IF(H425='Категорія витрат'!$B$3,'Категорія витрат'!$A$3,IF(H425='Категорія витрат'!$B$4,'Категорія витрат'!$A$4,IF(H425='Категорія витрат'!$B$5,'Категорія витрат'!$A$5,IF(H425='Категорія витрат'!$B$6,'Категорія витрат'!$A$6,IF(H425='Категорія витрат'!$B$7,'Категорія витрат'!$A$7,IF(H425='Категорія витрат'!$B$8,'Категорія витрат'!$A$8,IF(H425='Категорія витрат'!$B$9,'Категорія витрат'!$A$9,IF(H425='Категорія витрат'!$B$10,'Категорія витрат'!$A$10,IF(H425='Категорія витрат'!$B$11,'Категорія витрат'!$A$11,IF(H425='Категорія витрат'!$B$12,'Категорія витрат'!$A$12,IF(H425='Категорія витрат'!$B$13,'Категорія витрат'!$A$13,IF(H425='Категорія витрат'!$B$14,'Категорія витрат'!$A$14,IF(H425='Категорія витрат'!$B$15,'Категорія витрат'!$A$15,IF(H425='Категорія витрат'!$B$16,'Категорія витрат'!$A$16,IF(H425='Категорія витрат'!$B$17,'Категорія витрат'!$A$17,IF(H425='Категорія витрат'!$B$18,'Категорія витрат'!$A$18,IF(H425='Категорія витрат'!$B$19,'Категорія витрат'!$A$19,IF(H425='Категорія витрат'!$B$20,'Категорія витрат'!$A$20,IF(H425='Категорія витрат'!$B$21,'Категорія витрат'!$A$21,IF(H425='Категорія витрат'!$B$22,'Категорія витрат'!$A$22,IF(H425='Категорія витрат'!$B$23,'Категорія витрат'!$A$23,IF(H425='Категорія витрат'!$B$24,'Категорія витрат'!$A$24,IF(H425='Категорія витрат'!$B$25,'Категорія витрат'!$A$25,IF(H425='Категорія витрат'!$B$26,'Категорія витрат'!$A$26,IF(H425='Категорія витрат'!$B$27,'Категорія витрат'!$A$27,IF(H425='Категорія витрат'!$B$28,'Категорія витрат'!$A$28,IF(H425='Категорія витрат'!$B$29,'Категорія витрат'!$A$29,IF(H425='Категорія витрат'!$B$30,'Категорія витрат'!$A$30,IF(H425='Категорія витрат'!$B$31,'Категорія витрат'!$A$31,""))))))))))))))))))))))))))))))</f>
        <v>07.0 Витрати на забезпечення закупівель та поставок</v>
      </c>
      <c r="H425" s="193" t="str">
        <f>'Категорія витрат'!B15</f>
        <v>07.3 Витрати на оренду складських приміщень та зберігання</v>
      </c>
      <c r="I425" s="221"/>
      <c r="J425" s="10"/>
      <c r="K425" s="41">
        <f t="shared" si="72"/>
        <v>0</v>
      </c>
      <c r="L425" s="10"/>
      <c r="M425" s="222"/>
      <c r="N425" s="165">
        <f t="shared" si="74"/>
        <v>0</v>
      </c>
      <c r="O425" s="828">
        <f>IF(I425='Категорія витрат'!$G$2,ROUND(N425*0.22,2),IF(I425='Категорія витрат'!$G$4,ROUND(N425*0.22,2),IF(I425='Категорія витрат'!$G$5,ROUND(N425*0.22,2),IF(I425='Категорія витрат'!$G$3,ROUND(N425*0.0841,2),0))))</f>
        <v>0</v>
      </c>
      <c r="P425" s="828">
        <f t="shared" si="75"/>
        <v>0</v>
      </c>
      <c r="Q425" s="223"/>
      <c r="R425" s="223"/>
      <c r="S425" s="223"/>
      <c r="T425" s="223"/>
      <c r="U425" s="223"/>
      <c r="V425" s="223"/>
      <c r="W425" s="223"/>
      <c r="X425" s="223"/>
      <c r="Y425" s="223"/>
      <c r="Z425" s="223"/>
      <c r="AA425" s="223"/>
      <c r="AB425" s="223"/>
      <c r="AC425" s="11">
        <f t="shared" si="76"/>
        <v>0</v>
      </c>
      <c r="AD425" s="11">
        <f t="shared" si="77"/>
        <v>0</v>
      </c>
      <c r="AE425" s="11">
        <f t="shared" si="78"/>
        <v>0</v>
      </c>
      <c r="AF425" s="11">
        <f t="shared" si="79"/>
        <v>0</v>
      </c>
      <c r="AG425" s="11">
        <f t="shared" si="80"/>
        <v>0</v>
      </c>
      <c r="AH425" s="11">
        <f t="shared" si="81"/>
        <v>0</v>
      </c>
      <c r="AI425" s="11">
        <f t="shared" si="82"/>
        <v>0</v>
      </c>
      <c r="AJ425" s="11">
        <f t="shared" si="83"/>
        <v>0</v>
      </c>
      <c r="AK425" s="223"/>
      <c r="AL425" s="223"/>
      <c r="AM425" s="35"/>
    </row>
    <row r="426" spans="1:39" hidden="1" outlineLevel="1">
      <c r="A426" s="20">
        <v>422</v>
      </c>
      <c r="B426" s="20" t="str">
        <f t="shared" si="73"/>
        <v>Мережа</v>
      </c>
      <c r="C426" s="203">
        <f>Налаштування!E34</f>
        <v>0</v>
      </c>
      <c r="D426" s="9"/>
      <c r="E426" s="9"/>
      <c r="F426" s="9"/>
      <c r="G426" s="562" t="str">
        <f>IF(H426='Категорія витрат'!$B$2,'Категорія витрат'!$A$2,IF(H426='Категорія витрат'!$B$3,'Категорія витрат'!$A$3,IF(H426='Категорія витрат'!$B$4,'Категорія витрат'!$A$4,IF(H426='Категорія витрат'!$B$5,'Категорія витрат'!$A$5,IF(H426='Категорія витрат'!$B$6,'Категорія витрат'!$A$6,IF(H426='Категорія витрат'!$B$7,'Категорія витрат'!$A$7,IF(H426='Категорія витрат'!$B$8,'Категорія витрат'!$A$8,IF(H426='Категорія витрат'!$B$9,'Категорія витрат'!$A$9,IF(H426='Категорія витрат'!$B$10,'Категорія витрат'!$A$10,IF(H426='Категорія витрат'!$B$11,'Категорія витрат'!$A$11,IF(H426='Категорія витрат'!$B$12,'Категорія витрат'!$A$12,IF(H426='Категорія витрат'!$B$13,'Категорія витрат'!$A$13,IF(H426='Категорія витрат'!$B$14,'Категорія витрат'!$A$14,IF(H426='Категорія витрат'!$B$15,'Категорія витрат'!$A$15,IF(H426='Категорія витрат'!$B$16,'Категорія витрат'!$A$16,IF(H426='Категорія витрат'!$B$17,'Категорія витрат'!$A$17,IF(H426='Категорія витрат'!$B$18,'Категорія витрат'!$A$18,IF(H426='Категорія витрат'!$B$19,'Категорія витрат'!$A$19,IF(H426='Категорія витрат'!$B$20,'Категорія витрат'!$A$20,IF(H426='Категорія витрат'!$B$21,'Категорія витрат'!$A$21,IF(H426='Категорія витрат'!$B$22,'Категорія витрат'!$A$22,IF(H426='Категорія витрат'!$B$23,'Категорія витрат'!$A$23,IF(H426='Категорія витрат'!$B$24,'Категорія витрат'!$A$24,IF(H426='Категорія витрат'!$B$25,'Категорія витрат'!$A$25,IF(H426='Категорія витрат'!$B$26,'Категорія витрат'!$A$26,IF(H426='Категорія витрат'!$B$27,'Категорія витрат'!$A$27,IF(H426='Категорія витрат'!$B$28,'Категорія витрат'!$A$28,IF(H426='Категорія витрат'!$B$29,'Категорія витрат'!$A$29,IF(H426='Категорія витрат'!$B$30,'Категорія витрат'!$A$30,IF(H426='Категорія витрат'!$B$31,'Категорія витрат'!$A$31,""))))))))))))))))))))))))))))))</f>
        <v>07.0 Витрати на забезпечення закупівель та поставок</v>
      </c>
      <c r="H426" s="193" t="str">
        <f>'Категорія витрат'!B16</f>
        <v>07.7 Ішні витрати, пов'язані з забезпеченням закупівель та поставок</v>
      </c>
      <c r="I426" s="221"/>
      <c r="J426" s="10"/>
      <c r="K426" s="41">
        <f t="shared" si="72"/>
        <v>0</v>
      </c>
      <c r="L426" s="10"/>
      <c r="M426" s="222"/>
      <c r="N426" s="165">
        <f t="shared" si="74"/>
        <v>0</v>
      </c>
      <c r="O426" s="828">
        <f>IF(I426='Категорія витрат'!$G$2,ROUND(N426*0.22,2),IF(I426='Категорія витрат'!$G$4,ROUND(N426*0.22,2),IF(I426='Категорія витрат'!$G$5,ROUND(N426*0.22,2),IF(I426='Категорія витрат'!$G$3,ROUND(N426*0.0841,2),0))))</f>
        <v>0</v>
      </c>
      <c r="P426" s="828">
        <f t="shared" si="75"/>
        <v>0</v>
      </c>
      <c r="Q426" s="223"/>
      <c r="R426" s="223"/>
      <c r="S426" s="223"/>
      <c r="T426" s="223"/>
      <c r="U426" s="223"/>
      <c r="V426" s="223"/>
      <c r="W426" s="223"/>
      <c r="X426" s="223"/>
      <c r="Y426" s="223"/>
      <c r="Z426" s="223"/>
      <c r="AA426" s="223"/>
      <c r="AB426" s="223"/>
      <c r="AC426" s="11">
        <f t="shared" si="76"/>
        <v>0</v>
      </c>
      <c r="AD426" s="11">
        <f t="shared" si="77"/>
        <v>0</v>
      </c>
      <c r="AE426" s="11">
        <f t="shared" si="78"/>
        <v>0</v>
      </c>
      <c r="AF426" s="11">
        <f t="shared" si="79"/>
        <v>0</v>
      </c>
      <c r="AG426" s="11">
        <f t="shared" si="80"/>
        <v>0</v>
      </c>
      <c r="AH426" s="11">
        <f t="shared" si="81"/>
        <v>0</v>
      </c>
      <c r="AI426" s="11">
        <f t="shared" si="82"/>
        <v>0</v>
      </c>
      <c r="AJ426" s="11">
        <f t="shared" si="83"/>
        <v>0</v>
      </c>
      <c r="AK426" s="223"/>
      <c r="AL426" s="223"/>
      <c r="AM426" s="35"/>
    </row>
    <row r="427" spans="1:39" hidden="1" outlineLevel="1">
      <c r="A427" s="20">
        <v>423</v>
      </c>
      <c r="B427" s="20" t="str">
        <f t="shared" si="73"/>
        <v>Мережа</v>
      </c>
      <c r="C427" s="203">
        <f>Налаштування!E35</f>
        <v>0</v>
      </c>
      <c r="D427" s="9"/>
      <c r="E427" s="9"/>
      <c r="F427" s="9"/>
      <c r="G427" s="562" t="str">
        <f>IF(H427='Категорія витрат'!$B$2,'Категорія витрат'!$A$2,IF(H427='Категорія витрат'!$B$3,'Категорія витрат'!$A$3,IF(H427='Категорія витрат'!$B$4,'Категорія витрат'!$A$4,IF(H427='Категорія витрат'!$B$5,'Категорія витрат'!$A$5,IF(H427='Категорія витрат'!$B$6,'Категорія витрат'!$A$6,IF(H427='Категорія витрат'!$B$7,'Категорія витрат'!$A$7,IF(H427='Категорія витрат'!$B$8,'Категорія витрат'!$A$8,IF(H427='Категорія витрат'!$B$9,'Категорія витрат'!$A$9,IF(H427='Категорія витрат'!$B$10,'Категорія витрат'!$A$10,IF(H427='Категорія витрат'!$B$11,'Категорія витрат'!$A$11,IF(H427='Категорія витрат'!$B$12,'Категорія витрат'!$A$12,IF(H427='Категорія витрат'!$B$13,'Категорія витрат'!$A$13,IF(H427='Категорія витрат'!$B$14,'Категорія витрат'!$A$14,IF(H427='Категорія витрат'!$B$15,'Категорія витрат'!$A$15,IF(H427='Категорія витрат'!$B$16,'Категорія витрат'!$A$16,IF(H427='Категорія витрат'!$B$17,'Категорія витрат'!$A$17,IF(H427='Категорія витрат'!$B$18,'Категорія витрат'!$A$18,IF(H427='Категорія витрат'!$B$19,'Категорія витрат'!$A$19,IF(H427='Категорія витрат'!$B$20,'Категорія витрат'!$A$20,IF(H427='Категорія витрат'!$B$21,'Категорія витрат'!$A$21,IF(H427='Категорія витрат'!$B$22,'Категорія витрат'!$A$22,IF(H427='Категорія витрат'!$B$23,'Категорія витрат'!$A$23,IF(H427='Категорія витрат'!$B$24,'Категорія витрат'!$A$24,IF(H427='Категорія витрат'!$B$25,'Категорія витрат'!$A$25,IF(H427='Категорія витрат'!$B$26,'Категорія витрат'!$A$26,IF(H427='Категорія витрат'!$B$27,'Категорія витрат'!$A$27,IF(H427='Категорія витрат'!$B$28,'Категорія витрат'!$A$28,IF(H427='Категорія витрат'!$B$29,'Категорія витрат'!$A$29,IF(H427='Категорія витрат'!$B$30,'Категорія витрат'!$A$30,IF(H427='Категорія витрат'!$B$31,'Категорія витрат'!$A$31,""))))))))))))))))))))))))))))))</f>
        <v>08.0 Інфраструктура</v>
      </c>
      <c r="H427" s="193" t="str">
        <f>'Категорія витрат'!B17</f>
        <v>08.1 Меблі</v>
      </c>
      <c r="I427" s="221"/>
      <c r="J427" s="10"/>
      <c r="K427" s="41">
        <f t="shared" si="72"/>
        <v>0</v>
      </c>
      <c r="L427" s="10"/>
      <c r="M427" s="222"/>
      <c r="N427" s="165">
        <f t="shared" si="74"/>
        <v>0</v>
      </c>
      <c r="O427" s="828">
        <f>IF(I427='Категорія витрат'!$G$2,ROUND(N427*0.22,2),IF(I427='Категорія витрат'!$G$4,ROUND(N427*0.22,2),IF(I427='Категорія витрат'!$G$5,ROUND(N427*0.22,2),IF(I427='Категорія витрат'!$G$3,ROUND(N427*0.0841,2),0))))</f>
        <v>0</v>
      </c>
      <c r="P427" s="828">
        <f t="shared" si="75"/>
        <v>0</v>
      </c>
      <c r="Q427" s="223"/>
      <c r="R427" s="223"/>
      <c r="S427" s="223"/>
      <c r="T427" s="223"/>
      <c r="U427" s="223"/>
      <c r="V427" s="223"/>
      <c r="W427" s="223"/>
      <c r="X427" s="223"/>
      <c r="Y427" s="223"/>
      <c r="Z427" s="223"/>
      <c r="AA427" s="223"/>
      <c r="AB427" s="223"/>
      <c r="AC427" s="11">
        <f t="shared" si="76"/>
        <v>0</v>
      </c>
      <c r="AD427" s="11">
        <f t="shared" si="77"/>
        <v>0</v>
      </c>
      <c r="AE427" s="11">
        <f t="shared" si="78"/>
        <v>0</v>
      </c>
      <c r="AF427" s="11">
        <f t="shared" si="79"/>
        <v>0</v>
      </c>
      <c r="AG427" s="11">
        <f t="shared" si="80"/>
        <v>0</v>
      </c>
      <c r="AH427" s="11">
        <f t="shared" si="81"/>
        <v>0</v>
      </c>
      <c r="AI427" s="11">
        <f t="shared" si="82"/>
        <v>0</v>
      </c>
      <c r="AJ427" s="11">
        <f t="shared" si="83"/>
        <v>0</v>
      </c>
      <c r="AK427" s="223"/>
      <c r="AL427" s="223"/>
      <c r="AM427" s="35"/>
    </row>
    <row r="428" spans="1:39" hidden="1" outlineLevel="1">
      <c r="A428" s="20">
        <v>424</v>
      </c>
      <c r="B428" s="20" t="str">
        <f t="shared" si="73"/>
        <v>Мережа</v>
      </c>
      <c r="C428" s="203">
        <f>Налаштування!E36</f>
        <v>0</v>
      </c>
      <c r="D428" s="9"/>
      <c r="E428" s="9"/>
      <c r="F428" s="9"/>
      <c r="G428" s="562" t="str">
        <f>IF(H428='Категорія витрат'!$B$2,'Категорія витрат'!$A$2,IF(H428='Категорія витрат'!$B$3,'Категорія витрат'!$A$3,IF(H428='Категорія витрат'!$B$4,'Категорія витрат'!$A$4,IF(H428='Категорія витрат'!$B$5,'Категорія витрат'!$A$5,IF(H428='Категорія витрат'!$B$6,'Категорія витрат'!$A$6,IF(H428='Категорія витрат'!$B$7,'Категорія витрат'!$A$7,IF(H428='Категорія витрат'!$B$8,'Категорія витрат'!$A$8,IF(H428='Категорія витрат'!$B$9,'Категорія витрат'!$A$9,IF(H428='Категорія витрат'!$B$10,'Категорія витрат'!$A$10,IF(H428='Категорія витрат'!$B$11,'Категорія витрат'!$A$11,IF(H428='Категорія витрат'!$B$12,'Категорія витрат'!$A$12,IF(H428='Категорія витрат'!$B$13,'Категорія витрат'!$A$13,IF(H428='Категорія витрат'!$B$14,'Категорія витрат'!$A$14,IF(H428='Категорія витрат'!$B$15,'Категорія витрат'!$A$15,IF(H428='Категорія витрат'!$B$16,'Категорія витрат'!$A$16,IF(H428='Категорія витрат'!$B$17,'Категорія витрат'!$A$17,IF(H428='Категорія витрат'!$B$18,'Категорія витрат'!$A$18,IF(H428='Категорія витрат'!$B$19,'Категорія витрат'!$A$19,IF(H428='Категорія витрат'!$B$20,'Категорія витрат'!$A$20,IF(H428='Категорія витрат'!$B$21,'Категорія витрат'!$A$21,IF(H428='Категорія витрат'!$B$22,'Категорія витрат'!$A$22,IF(H428='Категорія витрат'!$B$23,'Категорія витрат'!$A$23,IF(H428='Категорія витрат'!$B$24,'Категорія витрат'!$A$24,IF(H428='Категорія витрат'!$B$25,'Категорія витрат'!$A$25,IF(H428='Категорія витрат'!$B$26,'Категорія витрат'!$A$26,IF(H428='Категорія витрат'!$B$27,'Категорія витрат'!$A$27,IF(H428='Категорія витрат'!$B$28,'Категорія витрат'!$A$28,IF(H428='Категорія витрат'!$B$29,'Категорія витрат'!$A$29,IF(H428='Категорія витрат'!$B$30,'Категорія витрат'!$A$30,IF(H428='Категорія витрат'!$B$31,'Категорія витрат'!$A$31,""))))))))))))))))))))))))))))))</f>
        <v>08.0 Інфраструктура</v>
      </c>
      <c r="H428" s="193" t="str">
        <f>'Категорія витрат'!B18</f>
        <v>08.2 Ремонт/ будівництво</v>
      </c>
      <c r="I428" s="221"/>
      <c r="J428" s="10"/>
      <c r="K428" s="41">
        <f t="shared" si="72"/>
        <v>0</v>
      </c>
      <c r="L428" s="10"/>
      <c r="M428" s="222"/>
      <c r="N428" s="165">
        <f t="shared" si="74"/>
        <v>0</v>
      </c>
      <c r="O428" s="828">
        <f>IF(I428='Категорія витрат'!$G$2,ROUND(N428*0.22,2),IF(I428='Категорія витрат'!$G$4,ROUND(N428*0.22,2),IF(I428='Категорія витрат'!$G$5,ROUND(N428*0.22,2),IF(I428='Категорія витрат'!$G$3,ROUND(N428*0.0841,2),0))))</f>
        <v>0</v>
      </c>
      <c r="P428" s="828">
        <f t="shared" si="75"/>
        <v>0</v>
      </c>
      <c r="Q428" s="223"/>
      <c r="R428" s="223"/>
      <c r="S428" s="223"/>
      <c r="T428" s="223"/>
      <c r="U428" s="223"/>
      <c r="V428" s="223"/>
      <c r="W428" s="223"/>
      <c r="X428" s="223"/>
      <c r="Y428" s="223"/>
      <c r="Z428" s="223"/>
      <c r="AA428" s="223"/>
      <c r="AB428" s="223"/>
      <c r="AC428" s="11">
        <f t="shared" si="76"/>
        <v>0</v>
      </c>
      <c r="AD428" s="11">
        <f t="shared" si="77"/>
        <v>0</v>
      </c>
      <c r="AE428" s="11">
        <f t="shared" si="78"/>
        <v>0</v>
      </c>
      <c r="AF428" s="11">
        <f t="shared" si="79"/>
        <v>0</v>
      </c>
      <c r="AG428" s="11">
        <f t="shared" si="80"/>
        <v>0</v>
      </c>
      <c r="AH428" s="11">
        <f t="shared" si="81"/>
        <v>0</v>
      </c>
      <c r="AI428" s="11">
        <f t="shared" si="82"/>
        <v>0</v>
      </c>
      <c r="AJ428" s="11">
        <f t="shared" si="83"/>
        <v>0</v>
      </c>
      <c r="AK428" s="223"/>
      <c r="AL428" s="223"/>
      <c r="AM428" s="35"/>
    </row>
    <row r="429" spans="1:39" hidden="1" outlineLevel="1">
      <c r="A429" s="20">
        <v>425</v>
      </c>
      <c r="B429" s="20" t="str">
        <f t="shared" si="73"/>
        <v>Мережа</v>
      </c>
      <c r="C429" s="203">
        <f>Налаштування!E37</f>
        <v>0</v>
      </c>
      <c r="D429" s="9"/>
      <c r="E429" s="9"/>
      <c r="F429" s="9"/>
      <c r="G429" s="562" t="str">
        <f>IF(H429='Категорія витрат'!$B$2,'Категорія витрат'!$A$2,IF(H429='Категорія витрат'!$B$3,'Категорія витрат'!$A$3,IF(H429='Категорія витрат'!$B$4,'Категорія витрат'!$A$4,IF(H429='Категорія витрат'!$B$5,'Категорія витрат'!$A$5,IF(H429='Категорія витрат'!$B$6,'Категорія витрат'!$A$6,IF(H429='Категорія витрат'!$B$7,'Категорія витрат'!$A$7,IF(H429='Категорія витрат'!$B$8,'Категорія витрат'!$A$8,IF(H429='Категорія витрат'!$B$9,'Категорія витрат'!$A$9,IF(H429='Категорія витрат'!$B$10,'Категорія витрат'!$A$10,IF(H429='Категорія витрат'!$B$11,'Категорія витрат'!$A$11,IF(H429='Категорія витрат'!$B$12,'Категорія витрат'!$A$12,IF(H429='Категорія витрат'!$B$13,'Категорія витрат'!$A$13,IF(H429='Категорія витрат'!$B$14,'Категорія витрат'!$A$14,IF(H429='Категорія витрат'!$B$15,'Категорія витрат'!$A$15,IF(H429='Категорія витрат'!$B$16,'Категорія витрат'!$A$16,IF(H429='Категорія витрат'!$B$17,'Категорія витрат'!$A$17,IF(H429='Категорія витрат'!$B$18,'Категорія витрат'!$A$18,IF(H429='Категорія витрат'!$B$19,'Категорія витрат'!$A$19,IF(H429='Категорія витрат'!$B$20,'Категорія витрат'!$A$20,IF(H429='Категорія витрат'!$B$21,'Категорія витрат'!$A$21,IF(H429='Категорія витрат'!$B$22,'Категорія витрат'!$A$22,IF(H429='Категорія витрат'!$B$23,'Категорія витрат'!$A$23,IF(H429='Категорія витрат'!$B$24,'Категорія витрат'!$A$24,IF(H429='Категорія витрат'!$B$25,'Категорія витрат'!$A$25,IF(H429='Категорія витрат'!$B$26,'Категорія витрат'!$A$26,IF(H429='Категорія витрат'!$B$27,'Категорія витрат'!$A$27,IF(H429='Категорія витрат'!$B$28,'Категорія витрат'!$A$28,IF(H429='Категорія витрат'!$B$29,'Категорія витрат'!$A$29,IF(H429='Категорія витрат'!$B$30,'Категорія витрат'!$A$30,IF(H429='Категорія витрат'!$B$31,'Категорія витрат'!$A$31,""))))))))))))))))))))))))))))))</f>
        <v>08.0 Інфраструктура</v>
      </c>
      <c r="H429" s="193" t="str">
        <f>'Категорія витрат'!B19</f>
        <v>08.3 Утримання  та інші  пов'язані з інфраструктурою витрати</v>
      </c>
      <c r="I429" s="221"/>
      <c r="J429" s="10"/>
      <c r="K429" s="41">
        <f t="shared" si="72"/>
        <v>0</v>
      </c>
      <c r="L429" s="10"/>
      <c r="M429" s="222"/>
      <c r="N429" s="165">
        <f t="shared" si="74"/>
        <v>0</v>
      </c>
      <c r="O429" s="828">
        <f>IF(I429='Категорія витрат'!$G$2,ROUND(N429*0.22,2),IF(I429='Категорія витрат'!$G$4,ROUND(N429*0.22,2),IF(I429='Категорія витрат'!$G$5,ROUND(N429*0.22,2),IF(I429='Категорія витрат'!$G$3,ROUND(N429*0.0841,2),0))))</f>
        <v>0</v>
      </c>
      <c r="P429" s="828">
        <f t="shared" si="75"/>
        <v>0</v>
      </c>
      <c r="Q429" s="223"/>
      <c r="R429" s="223"/>
      <c r="S429" s="223"/>
      <c r="T429" s="223"/>
      <c r="U429" s="223"/>
      <c r="V429" s="223"/>
      <c r="W429" s="223"/>
      <c r="X429" s="223"/>
      <c r="Y429" s="223"/>
      <c r="Z429" s="223"/>
      <c r="AA429" s="223"/>
      <c r="AB429" s="223"/>
      <c r="AC429" s="11">
        <f t="shared" si="76"/>
        <v>0</v>
      </c>
      <c r="AD429" s="11">
        <f t="shared" si="77"/>
        <v>0</v>
      </c>
      <c r="AE429" s="11">
        <f t="shared" si="78"/>
        <v>0</v>
      </c>
      <c r="AF429" s="11">
        <f t="shared" si="79"/>
        <v>0</v>
      </c>
      <c r="AG429" s="11">
        <f t="shared" si="80"/>
        <v>0</v>
      </c>
      <c r="AH429" s="11">
        <f t="shared" si="81"/>
        <v>0</v>
      </c>
      <c r="AI429" s="11">
        <f t="shared" si="82"/>
        <v>0</v>
      </c>
      <c r="AJ429" s="11">
        <f t="shared" si="83"/>
        <v>0</v>
      </c>
      <c r="AK429" s="223"/>
      <c r="AL429" s="223"/>
      <c r="AM429" s="35"/>
    </row>
    <row r="430" spans="1:39" hidden="1" outlineLevel="1">
      <c r="A430" s="20">
        <v>426</v>
      </c>
      <c r="B430" s="20" t="str">
        <f t="shared" si="73"/>
        <v>Мережа</v>
      </c>
      <c r="C430" s="203">
        <f>Налаштування!E38</f>
        <v>0</v>
      </c>
      <c r="D430" s="9"/>
      <c r="E430" s="9"/>
      <c r="F430" s="9"/>
      <c r="G430" s="562" t="str">
        <f>IF(H430='Категорія витрат'!$B$2,'Категорія витрат'!$A$2,IF(H430='Категорія витрат'!$B$3,'Категорія витрат'!$A$3,IF(H430='Категорія витрат'!$B$4,'Категорія витрат'!$A$4,IF(H430='Категорія витрат'!$B$5,'Категорія витрат'!$A$5,IF(H430='Категорія витрат'!$B$6,'Категорія витрат'!$A$6,IF(H430='Категорія витрат'!$B$7,'Категорія витрат'!$A$7,IF(H430='Категорія витрат'!$B$8,'Категорія витрат'!$A$8,IF(H430='Категорія витрат'!$B$9,'Категорія витрат'!$A$9,IF(H430='Категорія витрат'!$B$10,'Категорія витрат'!$A$10,IF(H430='Категорія витрат'!$B$11,'Категорія витрат'!$A$11,IF(H430='Категорія витрат'!$B$12,'Категорія витрат'!$A$12,IF(H430='Категорія витрат'!$B$13,'Категорія витрат'!$A$13,IF(H430='Категорія витрат'!$B$14,'Категорія витрат'!$A$14,IF(H430='Категорія витрат'!$B$15,'Категорія витрат'!$A$15,IF(H430='Категорія витрат'!$B$16,'Категорія витрат'!$A$16,IF(H430='Категорія витрат'!$B$17,'Категорія витрат'!$A$17,IF(H430='Категорія витрат'!$B$18,'Категорія витрат'!$A$18,IF(H430='Категорія витрат'!$B$19,'Категорія витрат'!$A$19,IF(H430='Категорія витрат'!$B$20,'Категорія витрат'!$A$20,IF(H430='Категорія витрат'!$B$21,'Категорія витрат'!$A$21,IF(H430='Категорія витрат'!$B$22,'Категорія витрат'!$A$22,IF(H430='Категорія витрат'!$B$23,'Категорія витрат'!$A$23,IF(H430='Категорія витрат'!$B$24,'Категорія витрат'!$A$24,IF(H430='Категорія витрат'!$B$25,'Категорія витрат'!$A$25,IF(H430='Категорія витрат'!$B$26,'Категорія витрат'!$A$26,IF(H430='Категорія витрат'!$B$27,'Категорія витрат'!$A$27,IF(H430='Категорія витрат'!$B$28,'Категорія витрат'!$A$28,IF(H430='Категорія витрат'!$B$29,'Категорія витрат'!$A$29,IF(H430='Категорія витрат'!$B$30,'Категорія витрат'!$A$30,IF(H430='Категорія витрат'!$B$31,'Категорія витрат'!$A$31,""))))))))))))))))))))))))))))))</f>
        <v>09.0 Обладнання немедичного призначення</v>
      </c>
      <c r="H430" s="193" t="str">
        <f>'Категорія витрат'!B20</f>
        <v>09.1 IT - Комп'ютери, комп'ютерна техніка, програмне забезпечення та програми</v>
      </c>
      <c r="I430" s="221"/>
      <c r="J430" s="10"/>
      <c r="K430" s="41">
        <f t="shared" si="72"/>
        <v>0</v>
      </c>
      <c r="L430" s="10"/>
      <c r="M430" s="222"/>
      <c r="N430" s="165">
        <f t="shared" si="74"/>
        <v>0</v>
      </c>
      <c r="O430" s="828">
        <f>IF(I430='Категорія витрат'!$G$2,ROUND(N430*0.22,2),IF(I430='Категорія витрат'!$G$4,ROUND(N430*0.22,2),IF(I430='Категорія витрат'!$G$5,ROUND(N430*0.22,2),IF(I430='Категорія витрат'!$G$3,ROUND(N430*0.0841,2),0))))</f>
        <v>0</v>
      </c>
      <c r="P430" s="828">
        <f t="shared" si="75"/>
        <v>0</v>
      </c>
      <c r="Q430" s="223"/>
      <c r="R430" s="223"/>
      <c r="S430" s="223"/>
      <c r="T430" s="223"/>
      <c r="U430" s="223"/>
      <c r="V430" s="223"/>
      <c r="W430" s="223"/>
      <c r="X430" s="223"/>
      <c r="Y430" s="223"/>
      <c r="Z430" s="223"/>
      <c r="AA430" s="223"/>
      <c r="AB430" s="223"/>
      <c r="AC430" s="11">
        <f t="shared" si="76"/>
        <v>0</v>
      </c>
      <c r="AD430" s="11">
        <f t="shared" si="77"/>
        <v>0</v>
      </c>
      <c r="AE430" s="11">
        <f t="shared" si="78"/>
        <v>0</v>
      </c>
      <c r="AF430" s="11">
        <f t="shared" si="79"/>
        <v>0</v>
      </c>
      <c r="AG430" s="11">
        <f t="shared" si="80"/>
        <v>0</v>
      </c>
      <c r="AH430" s="11">
        <f t="shared" si="81"/>
        <v>0</v>
      </c>
      <c r="AI430" s="11">
        <f t="shared" si="82"/>
        <v>0</v>
      </c>
      <c r="AJ430" s="11">
        <f t="shared" si="83"/>
        <v>0</v>
      </c>
      <c r="AK430" s="223"/>
      <c r="AL430" s="223"/>
      <c r="AM430" s="35"/>
    </row>
    <row r="431" spans="1:39" hidden="1" outlineLevel="1">
      <c r="A431" s="20">
        <v>427</v>
      </c>
      <c r="B431" s="20" t="str">
        <f t="shared" si="73"/>
        <v>Мережа</v>
      </c>
      <c r="C431" s="203">
        <f>Налаштування!E39</f>
        <v>0</v>
      </c>
      <c r="D431" s="9"/>
      <c r="E431" s="9"/>
      <c r="F431" s="9"/>
      <c r="G431" s="562" t="str">
        <f>IF(H431='Категорія витрат'!$B$2,'Категорія витрат'!$A$2,IF(H431='Категорія витрат'!$B$3,'Категорія витрат'!$A$3,IF(H431='Категорія витрат'!$B$4,'Категорія витрат'!$A$4,IF(H431='Категорія витрат'!$B$5,'Категорія витрат'!$A$5,IF(H431='Категорія витрат'!$B$6,'Категорія витрат'!$A$6,IF(H431='Категорія витрат'!$B$7,'Категорія витрат'!$A$7,IF(H431='Категорія витрат'!$B$8,'Категорія витрат'!$A$8,IF(H431='Категорія витрат'!$B$9,'Категорія витрат'!$A$9,IF(H431='Категорія витрат'!$B$10,'Категорія витрат'!$A$10,IF(H431='Категорія витрат'!$B$11,'Категорія витрат'!$A$11,IF(H431='Категорія витрат'!$B$12,'Категорія витрат'!$A$12,IF(H431='Категорія витрат'!$B$13,'Категорія витрат'!$A$13,IF(H431='Категорія витрат'!$B$14,'Категорія витрат'!$A$14,IF(H431='Категорія витрат'!$B$15,'Категорія витрат'!$A$15,IF(H431='Категорія витрат'!$B$16,'Категорія витрат'!$A$16,IF(H431='Категорія витрат'!$B$17,'Категорія витрат'!$A$17,IF(H431='Категорія витрат'!$B$18,'Категорія витрат'!$A$18,IF(H431='Категорія витрат'!$B$19,'Категорія витрат'!$A$19,IF(H431='Категорія витрат'!$B$20,'Категорія витрат'!$A$20,IF(H431='Категорія витрат'!$B$21,'Категорія витрат'!$A$21,IF(H431='Категорія витрат'!$B$22,'Категорія витрат'!$A$22,IF(H431='Категорія витрат'!$B$23,'Категорія витрат'!$A$23,IF(H431='Категорія витрат'!$B$24,'Категорія витрат'!$A$24,IF(H431='Категорія витрат'!$B$25,'Категорія витрат'!$A$25,IF(H431='Категорія витрат'!$B$26,'Категорія витрат'!$A$26,IF(H431='Категорія витрат'!$B$27,'Категорія витрат'!$A$27,IF(H431='Категорія витрат'!$B$28,'Категорія витрат'!$A$28,IF(H431='Категорія витрат'!$B$29,'Категорія витрат'!$A$29,IF(H431='Категорія витрат'!$B$30,'Категорія витрат'!$A$30,IF(H431='Категорія витрат'!$B$31,'Категорія витрат'!$A$31,""))))))))))))))))))))))))))))))</f>
        <v>09.0 Обладнання немедичного призначення</v>
      </c>
      <c r="H431" s="193" t="str">
        <f>'Категорія витрат'!B21</f>
        <v>09.3 Інше обладнання, що не належить до категорії медичного</v>
      </c>
      <c r="I431" s="221"/>
      <c r="J431" s="10"/>
      <c r="K431" s="41">
        <f t="shared" si="72"/>
        <v>0</v>
      </c>
      <c r="L431" s="10"/>
      <c r="M431" s="222"/>
      <c r="N431" s="165">
        <f t="shared" si="74"/>
        <v>0</v>
      </c>
      <c r="O431" s="828">
        <f>IF(I431='Категорія витрат'!$G$2,ROUND(N431*0.22,2),IF(I431='Категорія витрат'!$G$4,ROUND(N431*0.22,2),IF(I431='Категорія витрат'!$G$5,ROUND(N431*0.22,2),IF(I431='Категорія витрат'!$G$3,ROUND(N431*0.0841,2),0))))</f>
        <v>0</v>
      </c>
      <c r="P431" s="828">
        <f t="shared" si="75"/>
        <v>0</v>
      </c>
      <c r="Q431" s="223"/>
      <c r="R431" s="223"/>
      <c r="S431" s="223"/>
      <c r="T431" s="223"/>
      <c r="U431" s="223"/>
      <c r="V431" s="223"/>
      <c r="W431" s="223"/>
      <c r="X431" s="223"/>
      <c r="Y431" s="223"/>
      <c r="Z431" s="223"/>
      <c r="AA431" s="223"/>
      <c r="AB431" s="223"/>
      <c r="AC431" s="11">
        <f t="shared" si="76"/>
        <v>0</v>
      </c>
      <c r="AD431" s="11">
        <f t="shared" si="77"/>
        <v>0</v>
      </c>
      <c r="AE431" s="11">
        <f t="shared" si="78"/>
        <v>0</v>
      </c>
      <c r="AF431" s="11">
        <f t="shared" si="79"/>
        <v>0</v>
      </c>
      <c r="AG431" s="11">
        <f t="shared" si="80"/>
        <v>0</v>
      </c>
      <c r="AH431" s="11">
        <f t="shared" si="81"/>
        <v>0</v>
      </c>
      <c r="AI431" s="11">
        <f t="shared" si="82"/>
        <v>0</v>
      </c>
      <c r="AJ431" s="11">
        <f t="shared" si="83"/>
        <v>0</v>
      </c>
      <c r="AK431" s="223"/>
      <c r="AL431" s="223"/>
      <c r="AM431" s="35"/>
    </row>
    <row r="432" spans="1:39" hidden="1" outlineLevel="1">
      <c r="A432" s="20">
        <v>428</v>
      </c>
      <c r="B432" s="20" t="str">
        <f t="shared" si="73"/>
        <v>Мережа</v>
      </c>
      <c r="C432" s="203">
        <f>Налаштування!E40</f>
        <v>0</v>
      </c>
      <c r="D432" s="9"/>
      <c r="E432" s="9"/>
      <c r="F432" s="9"/>
      <c r="G432" s="562" t="str">
        <f>IF(H432='Категорія витрат'!$B$2,'Категорія витрат'!$A$2,IF(H432='Категорія витрат'!$B$3,'Категорія витрат'!$A$3,IF(H432='Категорія витрат'!$B$4,'Категорія витрат'!$A$4,IF(H432='Категорія витрат'!$B$5,'Категорія витрат'!$A$5,IF(H432='Категорія витрат'!$B$6,'Категорія витрат'!$A$6,IF(H432='Категорія витрат'!$B$7,'Категорія витрат'!$A$7,IF(H432='Категорія витрат'!$B$8,'Категорія витрат'!$A$8,IF(H432='Категорія витрат'!$B$9,'Категорія витрат'!$A$9,IF(H432='Категорія витрат'!$B$10,'Категорія витрат'!$A$10,IF(H432='Категорія витрат'!$B$11,'Категорія витрат'!$A$11,IF(H432='Категорія витрат'!$B$12,'Категорія витрат'!$A$12,IF(H432='Категорія витрат'!$B$13,'Категорія витрат'!$A$13,IF(H432='Категорія витрат'!$B$14,'Категорія витрат'!$A$14,IF(H432='Категорія витрат'!$B$15,'Категорія витрат'!$A$15,IF(H432='Категорія витрат'!$B$16,'Категорія витрат'!$A$16,IF(H432='Категорія витрат'!$B$17,'Категорія витрат'!$A$17,IF(H432='Категорія витрат'!$B$18,'Категорія витрат'!$A$18,IF(H432='Категорія витрат'!$B$19,'Категорія витрат'!$A$19,IF(H432='Категорія витрат'!$B$20,'Категорія витрат'!$A$20,IF(H432='Категорія витрат'!$B$21,'Категорія витрат'!$A$21,IF(H432='Категорія витрат'!$B$22,'Категорія витрат'!$A$22,IF(H432='Категорія витрат'!$B$23,'Категорія витрат'!$A$23,IF(H432='Категорія витрат'!$B$24,'Категорія витрат'!$A$24,IF(H432='Категорія витрат'!$B$25,'Категорія витрат'!$A$25,IF(H432='Категорія витрат'!$B$26,'Категорія витрат'!$A$26,IF(H432='Категорія витрат'!$B$27,'Категорія витрат'!$A$27,IF(H432='Категорія витрат'!$B$28,'Категорія витрат'!$A$28,IF(H432='Категорія витрат'!$B$29,'Категорія витрат'!$A$29,IF(H432='Категорія витрат'!$B$30,'Категорія витрат'!$A$30,IF(H432='Категорія витрат'!$B$31,'Категорія витрат'!$A$31,""))))))))))))))))))))))))))))))</f>
        <v>09.0 Обладнання немедичного призначення</v>
      </c>
      <c r="H432" s="193" t="str">
        <f>'Категорія витрат'!B22</f>
        <v>09.4 Технічне та сервісне обслуговування обладнання немедичного призначення</v>
      </c>
      <c r="I432" s="221"/>
      <c r="J432" s="10"/>
      <c r="K432" s="41">
        <f t="shared" si="72"/>
        <v>0</v>
      </c>
      <c r="L432" s="10"/>
      <c r="M432" s="222"/>
      <c r="N432" s="165">
        <f t="shared" si="74"/>
        <v>0</v>
      </c>
      <c r="O432" s="828">
        <f>IF(I432='Категорія витрат'!$G$2,ROUND(N432*0.22,2),IF(I432='Категорія витрат'!$G$4,ROUND(N432*0.22,2),IF(I432='Категорія витрат'!$G$5,ROUND(N432*0.22,2),IF(I432='Категорія витрат'!$G$3,ROUND(N432*0.0841,2),0))))</f>
        <v>0</v>
      </c>
      <c r="P432" s="828">
        <f t="shared" si="75"/>
        <v>0</v>
      </c>
      <c r="Q432" s="223"/>
      <c r="R432" s="223"/>
      <c r="S432" s="223"/>
      <c r="T432" s="223"/>
      <c r="U432" s="223"/>
      <c r="V432" s="223"/>
      <c r="W432" s="223"/>
      <c r="X432" s="223"/>
      <c r="Y432" s="223"/>
      <c r="Z432" s="223"/>
      <c r="AA432" s="223"/>
      <c r="AB432" s="223"/>
      <c r="AC432" s="11">
        <f t="shared" si="76"/>
        <v>0</v>
      </c>
      <c r="AD432" s="11">
        <f t="shared" si="77"/>
        <v>0</v>
      </c>
      <c r="AE432" s="11">
        <f t="shared" si="78"/>
        <v>0</v>
      </c>
      <c r="AF432" s="11">
        <f t="shared" si="79"/>
        <v>0</v>
      </c>
      <c r="AG432" s="11">
        <f t="shared" si="80"/>
        <v>0</v>
      </c>
      <c r="AH432" s="11">
        <f t="shared" si="81"/>
        <v>0</v>
      </c>
      <c r="AI432" s="11">
        <f t="shared" si="82"/>
        <v>0</v>
      </c>
      <c r="AJ432" s="11">
        <f t="shared" si="83"/>
        <v>0</v>
      </c>
      <c r="AK432" s="223"/>
      <c r="AL432" s="223"/>
      <c r="AM432" s="35"/>
    </row>
    <row r="433" spans="1:39" hidden="1" outlineLevel="1">
      <c r="A433" s="20">
        <v>429</v>
      </c>
      <c r="B433" s="20" t="str">
        <f t="shared" si="73"/>
        <v>Мережа</v>
      </c>
      <c r="C433" s="203">
        <f>Налаштування!E41</f>
        <v>0</v>
      </c>
      <c r="D433" s="9"/>
      <c r="E433" s="9"/>
      <c r="F433" s="9"/>
      <c r="G433" s="562" t="str">
        <f>IF(H433='Категорія витрат'!$B$2,'Категорія витрат'!$A$2,IF(H433='Категорія витрат'!$B$3,'Категорія витрат'!$A$3,IF(H433='Категорія витрат'!$B$4,'Категорія витрат'!$A$4,IF(H433='Категорія витрат'!$B$5,'Категорія витрат'!$A$5,IF(H433='Категорія витрат'!$B$6,'Категорія витрат'!$A$6,IF(H433='Категорія витрат'!$B$7,'Категорія витрат'!$A$7,IF(H433='Категорія витрат'!$B$8,'Категорія витрат'!$A$8,IF(H433='Категорія витрат'!$B$9,'Категорія витрат'!$A$9,IF(H433='Категорія витрат'!$B$10,'Категорія витрат'!$A$10,IF(H433='Категорія витрат'!$B$11,'Категорія витрат'!$A$11,IF(H433='Категорія витрат'!$B$12,'Категорія витрат'!$A$12,IF(H433='Категорія витрат'!$B$13,'Категорія витрат'!$A$13,IF(H433='Категорія витрат'!$B$14,'Категорія витрат'!$A$14,IF(H433='Категорія витрат'!$B$15,'Категорія витрат'!$A$15,IF(H433='Категорія витрат'!$B$16,'Категорія витрат'!$A$16,IF(H433='Категорія витрат'!$B$17,'Категорія витрат'!$A$17,IF(H433='Категорія витрат'!$B$18,'Категорія витрат'!$A$18,IF(H433='Категорія витрат'!$B$19,'Категорія витрат'!$A$19,IF(H433='Категорія витрат'!$B$20,'Категорія витрат'!$A$20,IF(H433='Категорія витрат'!$B$21,'Категорія витрат'!$A$21,IF(H433='Категорія витрат'!$B$22,'Категорія витрат'!$A$22,IF(H433='Категорія витрат'!$B$23,'Категорія витрат'!$A$23,IF(H433='Категорія витрат'!$B$24,'Категорія витрат'!$A$24,IF(H433='Категорія витрат'!$B$25,'Категорія витрат'!$A$25,IF(H433='Категорія витрат'!$B$26,'Категорія витрат'!$A$26,IF(H433='Категорія витрат'!$B$27,'Категорія витрат'!$A$27,IF(H433='Категорія витрат'!$B$28,'Категорія витрат'!$A$28,IF(H433='Категорія витрат'!$B$29,'Категорія витрат'!$A$29,IF(H433='Категорія витрат'!$B$30,'Категорія витрат'!$A$30,IF(H433='Категорія витрат'!$B$31,'Категорія витрат'!$A$31,""))))))))))))))))))))))))))))))</f>
        <v>10.0 Видавничі та комунікаційні витрати</v>
      </c>
      <c r="H433" s="193" t="str">
        <f>'Категорія витрат'!B23</f>
        <v>10.1 Друкована продукція (бланки, книги, посібники, брошури, буклети…)</v>
      </c>
      <c r="I433" s="221"/>
      <c r="J433" s="10"/>
      <c r="K433" s="41">
        <f t="shared" si="72"/>
        <v>0</v>
      </c>
      <c r="L433" s="10"/>
      <c r="M433" s="222"/>
      <c r="N433" s="165">
        <f t="shared" si="74"/>
        <v>0</v>
      </c>
      <c r="O433" s="828">
        <f>IF(I433='Категорія витрат'!$G$2,ROUND(N433*0.22,2),IF(I433='Категорія витрат'!$G$4,ROUND(N433*0.22,2),IF(I433='Категорія витрат'!$G$5,ROUND(N433*0.22,2),IF(I433='Категорія витрат'!$G$3,ROUND(N433*0.0841,2),0))))</f>
        <v>0</v>
      </c>
      <c r="P433" s="828">
        <f t="shared" si="75"/>
        <v>0</v>
      </c>
      <c r="Q433" s="223"/>
      <c r="R433" s="223"/>
      <c r="S433" s="223"/>
      <c r="T433" s="223"/>
      <c r="U433" s="223"/>
      <c r="V433" s="223"/>
      <c r="W433" s="223"/>
      <c r="X433" s="223"/>
      <c r="Y433" s="223"/>
      <c r="Z433" s="223"/>
      <c r="AA433" s="223"/>
      <c r="AB433" s="223"/>
      <c r="AC433" s="11">
        <f t="shared" si="76"/>
        <v>0</v>
      </c>
      <c r="AD433" s="11">
        <f t="shared" si="77"/>
        <v>0</v>
      </c>
      <c r="AE433" s="11">
        <f t="shared" si="78"/>
        <v>0</v>
      </c>
      <c r="AF433" s="11">
        <f t="shared" si="79"/>
        <v>0</v>
      </c>
      <c r="AG433" s="11">
        <f t="shared" si="80"/>
        <v>0</v>
      </c>
      <c r="AH433" s="11">
        <f t="shared" si="81"/>
        <v>0</v>
      </c>
      <c r="AI433" s="11">
        <f t="shared" si="82"/>
        <v>0</v>
      </c>
      <c r="AJ433" s="11">
        <f t="shared" si="83"/>
        <v>0</v>
      </c>
      <c r="AK433" s="223"/>
      <c r="AL433" s="223"/>
      <c r="AM433" s="35"/>
    </row>
    <row r="434" spans="1:39" hidden="1" outlineLevel="1">
      <c r="A434" s="20">
        <v>430</v>
      </c>
      <c r="B434" s="20" t="str">
        <f t="shared" si="73"/>
        <v>Мережа</v>
      </c>
      <c r="C434" s="203">
        <f>Налаштування!E42</f>
        <v>0</v>
      </c>
      <c r="D434" s="9"/>
      <c r="E434" s="9"/>
      <c r="F434" s="9"/>
      <c r="G434" s="562" t="str">
        <f>IF(H434='Категорія витрат'!$B$2,'Категорія витрат'!$A$2,IF(H434='Категорія витрат'!$B$3,'Категорія витрат'!$A$3,IF(H434='Категорія витрат'!$B$4,'Категорія витрат'!$A$4,IF(H434='Категорія витрат'!$B$5,'Категорія витрат'!$A$5,IF(H434='Категорія витрат'!$B$6,'Категорія витрат'!$A$6,IF(H434='Категорія витрат'!$B$7,'Категорія витрат'!$A$7,IF(H434='Категорія витрат'!$B$8,'Категорія витрат'!$A$8,IF(H434='Категорія витрат'!$B$9,'Категорія витрат'!$A$9,IF(H434='Категорія витрат'!$B$10,'Категорія витрат'!$A$10,IF(H434='Категорія витрат'!$B$11,'Категорія витрат'!$A$11,IF(H434='Категорія витрат'!$B$12,'Категорія витрат'!$A$12,IF(H434='Категорія витрат'!$B$13,'Категорія витрат'!$A$13,IF(H434='Категорія витрат'!$B$14,'Категорія витрат'!$A$14,IF(H434='Категорія витрат'!$B$15,'Категорія витрат'!$A$15,IF(H434='Категорія витрат'!$B$16,'Категорія витрат'!$A$16,IF(H434='Категорія витрат'!$B$17,'Категорія витрат'!$A$17,IF(H434='Категорія витрат'!$B$18,'Категорія витрат'!$A$18,IF(H434='Категорія витрат'!$B$19,'Категорія витрат'!$A$19,IF(H434='Категорія витрат'!$B$20,'Категорія витрат'!$A$20,IF(H434='Категорія витрат'!$B$21,'Категорія витрат'!$A$21,IF(H434='Категорія витрат'!$B$22,'Категорія витрат'!$A$22,IF(H434='Категорія витрат'!$B$23,'Категорія витрат'!$A$23,IF(H434='Категорія витрат'!$B$24,'Категорія витрат'!$A$24,IF(H434='Категорія витрат'!$B$25,'Категорія витрат'!$A$25,IF(H434='Категорія витрат'!$B$26,'Категорія витрат'!$A$26,IF(H434='Категорія витрат'!$B$27,'Категорія витрат'!$A$27,IF(H434='Категорія витрат'!$B$28,'Категорія витрат'!$A$28,IF(H434='Категорія витрат'!$B$29,'Категорія витрат'!$A$29,IF(H434='Категорія витрат'!$B$30,'Категорія витрат'!$A$30,IF(H434='Категорія витрат'!$B$31,'Категорія витрат'!$A$31,""))))))))))))))))))))))))))))))</f>
        <v>10.0 Видавничі та комунікаційні витрати</v>
      </c>
      <c r="H434" s="193" t="str">
        <f>'Категорія витрат'!B24</f>
        <v>10.2 ТВ/Радіо ролики та програми</v>
      </c>
      <c r="I434" s="221"/>
      <c r="J434" s="10"/>
      <c r="K434" s="41">
        <f t="shared" si="72"/>
        <v>0</v>
      </c>
      <c r="L434" s="10"/>
      <c r="M434" s="222"/>
      <c r="N434" s="165">
        <f t="shared" si="74"/>
        <v>0</v>
      </c>
      <c r="O434" s="828">
        <f>IF(I434='Категорія витрат'!$G$2,ROUND(N434*0.22,2),IF(I434='Категорія витрат'!$G$4,ROUND(N434*0.22,2),IF(I434='Категорія витрат'!$G$5,ROUND(N434*0.22,2),IF(I434='Категорія витрат'!$G$3,ROUND(N434*0.0841,2),0))))</f>
        <v>0</v>
      </c>
      <c r="P434" s="828">
        <f t="shared" si="75"/>
        <v>0</v>
      </c>
      <c r="Q434" s="223"/>
      <c r="R434" s="223"/>
      <c r="S434" s="223"/>
      <c r="T434" s="223"/>
      <c r="U434" s="223"/>
      <c r="V434" s="223"/>
      <c r="W434" s="223"/>
      <c r="X434" s="223"/>
      <c r="Y434" s="223"/>
      <c r="Z434" s="223"/>
      <c r="AA434" s="223"/>
      <c r="AB434" s="223"/>
      <c r="AC434" s="11">
        <f t="shared" si="76"/>
        <v>0</v>
      </c>
      <c r="AD434" s="11">
        <f t="shared" si="77"/>
        <v>0</v>
      </c>
      <c r="AE434" s="11">
        <f t="shared" si="78"/>
        <v>0</v>
      </c>
      <c r="AF434" s="11">
        <f t="shared" si="79"/>
        <v>0</v>
      </c>
      <c r="AG434" s="11">
        <f t="shared" si="80"/>
        <v>0</v>
      </c>
      <c r="AH434" s="11">
        <f t="shared" si="81"/>
        <v>0</v>
      </c>
      <c r="AI434" s="11">
        <f t="shared" si="82"/>
        <v>0</v>
      </c>
      <c r="AJ434" s="11">
        <f t="shared" si="83"/>
        <v>0</v>
      </c>
      <c r="AK434" s="223"/>
      <c r="AL434" s="223"/>
      <c r="AM434" s="35"/>
    </row>
    <row r="435" spans="1:39" hidden="1" outlineLevel="1">
      <c r="A435" s="20">
        <v>431</v>
      </c>
      <c r="B435" s="20" t="str">
        <f t="shared" si="73"/>
        <v>Мережа</v>
      </c>
      <c r="C435" s="203">
        <f>Налаштування!E43</f>
        <v>0</v>
      </c>
      <c r="D435" s="9"/>
      <c r="E435" s="9"/>
      <c r="F435" s="9"/>
      <c r="G435" s="562" t="str">
        <f>IF(H435='Категорія витрат'!$B$2,'Категорія витрат'!$A$2,IF(H435='Категорія витрат'!$B$3,'Категорія витрат'!$A$3,IF(H435='Категорія витрат'!$B$4,'Категорія витрат'!$A$4,IF(H435='Категорія витрат'!$B$5,'Категорія витрат'!$A$5,IF(H435='Категорія витрат'!$B$6,'Категорія витрат'!$A$6,IF(H435='Категорія витрат'!$B$7,'Категорія витрат'!$A$7,IF(H435='Категорія витрат'!$B$8,'Категорія витрат'!$A$8,IF(H435='Категорія витрат'!$B$9,'Категорія витрат'!$A$9,IF(H435='Категорія витрат'!$B$10,'Категорія витрат'!$A$10,IF(H435='Категорія витрат'!$B$11,'Категорія витрат'!$A$11,IF(H435='Категорія витрат'!$B$12,'Категорія витрат'!$A$12,IF(H435='Категорія витрат'!$B$13,'Категорія витрат'!$A$13,IF(H435='Категорія витрат'!$B$14,'Категорія витрат'!$A$14,IF(H435='Категорія витрат'!$B$15,'Категорія витрат'!$A$15,IF(H435='Категорія витрат'!$B$16,'Категорія витрат'!$A$16,IF(H435='Категорія витрат'!$B$17,'Категорія витрат'!$A$17,IF(H435='Категорія витрат'!$B$18,'Категорія витрат'!$A$18,IF(H435='Категорія витрат'!$B$19,'Категорія витрат'!$A$19,IF(H435='Категорія витрат'!$B$20,'Категорія витрат'!$A$20,IF(H435='Категорія витрат'!$B$21,'Категорія витрат'!$A$21,IF(H435='Категорія витрат'!$B$22,'Категорія витрат'!$A$22,IF(H435='Категорія витрат'!$B$23,'Категорія витрат'!$A$23,IF(H435='Категорія витрат'!$B$24,'Категорія витрат'!$A$24,IF(H435='Категорія витрат'!$B$25,'Категорія витрат'!$A$25,IF(H435='Категорія витрат'!$B$26,'Категорія витрат'!$A$26,IF(H435='Категорія витрат'!$B$27,'Категорія витрат'!$A$27,IF(H435='Категорія витрат'!$B$28,'Категорія витрат'!$A$28,IF(H435='Категорія витрат'!$B$29,'Категорія витрат'!$A$29,IF(H435='Категорія витрат'!$B$30,'Категорія витрат'!$A$30,IF(H435='Категорія витрат'!$B$31,'Категорія витрат'!$A$31,""))))))))))))))))))))))))))))))</f>
        <v>10.0 Видавничі та комунікаційні витрати</v>
      </c>
      <c r="H435" s="193" t="str">
        <f>'Категорія витрат'!B25</f>
        <v>10.3 Промо продукція (майки, кружки, значки…) та інші комунікаційні та видавничі витрати</v>
      </c>
      <c r="I435" s="221"/>
      <c r="J435" s="10"/>
      <c r="K435" s="41">
        <f t="shared" si="72"/>
        <v>0</v>
      </c>
      <c r="L435" s="10"/>
      <c r="M435" s="222"/>
      <c r="N435" s="165">
        <f t="shared" si="74"/>
        <v>0</v>
      </c>
      <c r="O435" s="828">
        <f>IF(I435='Категорія витрат'!$G$2,ROUND(N435*0.22,2),IF(I435='Категорія витрат'!$G$4,ROUND(N435*0.22,2),IF(I435='Категорія витрат'!$G$5,ROUND(N435*0.22,2),IF(I435='Категорія витрат'!$G$3,ROUND(N435*0.0841,2),0))))</f>
        <v>0</v>
      </c>
      <c r="P435" s="828">
        <f t="shared" si="75"/>
        <v>0</v>
      </c>
      <c r="Q435" s="223"/>
      <c r="R435" s="223"/>
      <c r="S435" s="223"/>
      <c r="T435" s="223"/>
      <c r="U435" s="223"/>
      <c r="V435" s="223"/>
      <c r="W435" s="223"/>
      <c r="X435" s="223"/>
      <c r="Y435" s="223"/>
      <c r="Z435" s="223"/>
      <c r="AA435" s="223"/>
      <c r="AB435" s="223"/>
      <c r="AC435" s="11">
        <f t="shared" si="76"/>
        <v>0</v>
      </c>
      <c r="AD435" s="11">
        <f t="shared" si="77"/>
        <v>0</v>
      </c>
      <c r="AE435" s="11">
        <f t="shared" si="78"/>
        <v>0</v>
      </c>
      <c r="AF435" s="11">
        <f t="shared" si="79"/>
        <v>0</v>
      </c>
      <c r="AG435" s="11">
        <f t="shared" si="80"/>
        <v>0</v>
      </c>
      <c r="AH435" s="11">
        <f t="shared" si="81"/>
        <v>0</v>
      </c>
      <c r="AI435" s="11">
        <f t="shared" si="82"/>
        <v>0</v>
      </c>
      <c r="AJ435" s="11">
        <f t="shared" si="83"/>
        <v>0</v>
      </c>
      <c r="AK435" s="223"/>
      <c r="AL435" s="223"/>
      <c r="AM435" s="35"/>
    </row>
    <row r="436" spans="1:39" hidden="1" outlineLevel="1">
      <c r="A436" s="20">
        <v>432</v>
      </c>
      <c r="B436" s="20" t="str">
        <f t="shared" si="73"/>
        <v>Мережа</v>
      </c>
      <c r="C436" s="203">
        <f>Налаштування!E44</f>
        <v>0</v>
      </c>
      <c r="D436" s="9"/>
      <c r="E436" s="9"/>
      <c r="F436" s="9"/>
      <c r="G436" s="562" t="str">
        <f>IF(H436='Категорія витрат'!$B$2,'Категорія витрат'!$A$2,IF(H436='Категорія витрат'!$B$3,'Категорія витрат'!$A$3,IF(H436='Категорія витрат'!$B$4,'Категорія витрат'!$A$4,IF(H436='Категорія витрат'!$B$5,'Категорія витрат'!$A$5,IF(H436='Категорія витрат'!$B$6,'Категорія витрат'!$A$6,IF(H436='Категорія витрат'!$B$7,'Категорія витрат'!$A$7,IF(H436='Категорія витрат'!$B$8,'Категорія витрат'!$A$8,IF(H436='Категорія витрат'!$B$9,'Категорія витрат'!$A$9,IF(H436='Категорія витрат'!$B$10,'Категорія витрат'!$A$10,IF(H436='Категорія витрат'!$B$11,'Категорія витрат'!$A$11,IF(H436='Категорія витрат'!$B$12,'Категорія витрат'!$A$12,IF(H436='Категорія витрат'!$B$13,'Категорія витрат'!$A$13,IF(H436='Категорія витрат'!$B$14,'Категорія витрат'!$A$14,IF(H436='Категорія витрат'!$B$15,'Категорія витрат'!$A$15,IF(H436='Категорія витрат'!$B$16,'Категорія витрат'!$A$16,IF(H436='Категорія витрат'!$B$17,'Категорія витрат'!$A$17,IF(H436='Категорія витрат'!$B$18,'Категорія витрат'!$A$18,IF(H436='Категорія витрат'!$B$19,'Категорія витрат'!$A$19,IF(H436='Категорія витрат'!$B$20,'Категорія витрат'!$A$20,IF(H436='Категорія витрат'!$B$21,'Категорія витрат'!$A$21,IF(H436='Категорія витрат'!$B$22,'Категорія витрат'!$A$22,IF(H436='Категорія витрат'!$B$23,'Категорія витрат'!$A$23,IF(H436='Категорія витрат'!$B$24,'Категорія витрат'!$A$24,IF(H436='Категорія витрат'!$B$25,'Категорія витрат'!$A$25,IF(H436='Категорія витрат'!$B$26,'Категорія витрат'!$A$26,IF(H436='Категорія витрат'!$B$27,'Категорія витрат'!$A$27,IF(H436='Категорія витрат'!$B$28,'Категорія витрат'!$A$28,IF(H436='Категорія витрат'!$B$29,'Категорія витрат'!$A$29,IF(H436='Категорія витрат'!$B$30,'Категорія витрат'!$A$30,IF(H436='Категорія витрат'!$B$31,'Категорія витрат'!$A$31,""))))))))))))))))))))))))))))))</f>
        <v>11.0 Витрати на підтримку діяльності організації</v>
      </c>
      <c r="H436" s="193" t="str">
        <f>'Категорія витрат'!B26</f>
        <v>11.1 Витрати на утримання офісу</v>
      </c>
      <c r="I436" s="221"/>
      <c r="J436" s="10"/>
      <c r="K436" s="41">
        <f t="shared" si="72"/>
        <v>0</v>
      </c>
      <c r="L436" s="10"/>
      <c r="M436" s="222"/>
      <c r="N436" s="165">
        <f t="shared" si="74"/>
        <v>0</v>
      </c>
      <c r="O436" s="828">
        <f>IF(I436='Категорія витрат'!$G$2,ROUND(N436*0.22,2),IF(I436='Категорія витрат'!$G$4,ROUND(N436*0.22,2),IF(I436='Категорія витрат'!$G$5,ROUND(N436*0.22,2),IF(I436='Категорія витрат'!$G$3,ROUND(N436*0.0841,2),0))))</f>
        <v>0</v>
      </c>
      <c r="P436" s="828">
        <f t="shared" si="75"/>
        <v>0</v>
      </c>
      <c r="Q436" s="223"/>
      <c r="R436" s="223"/>
      <c r="S436" s="223"/>
      <c r="T436" s="223"/>
      <c r="U436" s="223"/>
      <c r="V436" s="223"/>
      <c r="W436" s="223"/>
      <c r="X436" s="223"/>
      <c r="Y436" s="223"/>
      <c r="Z436" s="223"/>
      <c r="AA436" s="223"/>
      <c r="AB436" s="223"/>
      <c r="AC436" s="11">
        <f t="shared" si="76"/>
        <v>0</v>
      </c>
      <c r="AD436" s="11">
        <f t="shared" si="77"/>
        <v>0</v>
      </c>
      <c r="AE436" s="11">
        <f t="shared" si="78"/>
        <v>0</v>
      </c>
      <c r="AF436" s="11">
        <f t="shared" si="79"/>
        <v>0</v>
      </c>
      <c r="AG436" s="11">
        <f t="shared" si="80"/>
        <v>0</v>
      </c>
      <c r="AH436" s="11">
        <f t="shared" si="81"/>
        <v>0</v>
      </c>
      <c r="AI436" s="11">
        <f t="shared" si="82"/>
        <v>0</v>
      </c>
      <c r="AJ436" s="11">
        <f t="shared" si="83"/>
        <v>0</v>
      </c>
      <c r="AK436" s="223"/>
      <c r="AL436" s="223"/>
      <c r="AM436" s="35"/>
    </row>
    <row r="437" spans="1:39" hidden="1" outlineLevel="1">
      <c r="A437" s="20">
        <v>433</v>
      </c>
      <c r="B437" s="20" t="str">
        <f t="shared" si="73"/>
        <v>Мережа</v>
      </c>
      <c r="C437" s="203">
        <f>Налаштування!E45</f>
        <v>0</v>
      </c>
      <c r="D437" s="9"/>
      <c r="E437" s="9"/>
      <c r="F437" s="9"/>
      <c r="G437" s="562" t="str">
        <f>IF(H437='Категорія витрат'!$B$2,'Категорія витрат'!$A$2,IF(H437='Категорія витрат'!$B$3,'Категорія витрат'!$A$3,IF(H437='Категорія витрат'!$B$4,'Категорія витрат'!$A$4,IF(H437='Категорія витрат'!$B$5,'Категорія витрат'!$A$5,IF(H437='Категорія витрат'!$B$6,'Категорія витрат'!$A$6,IF(H437='Категорія витрат'!$B$7,'Категорія витрат'!$A$7,IF(H437='Категорія витрат'!$B$8,'Категорія витрат'!$A$8,IF(H437='Категорія витрат'!$B$9,'Категорія витрат'!$A$9,IF(H437='Категорія витрат'!$B$10,'Категорія витрат'!$A$10,IF(H437='Категорія витрат'!$B$11,'Категорія витрат'!$A$11,IF(H437='Категорія витрат'!$B$12,'Категорія витрат'!$A$12,IF(H437='Категорія витрат'!$B$13,'Категорія витрат'!$A$13,IF(H437='Категорія витрат'!$B$14,'Категорія витрат'!$A$14,IF(H437='Категорія витрат'!$B$15,'Категорія витрат'!$A$15,IF(H437='Категорія витрат'!$B$16,'Категорія витрат'!$A$16,IF(H437='Категорія витрат'!$B$17,'Категорія витрат'!$A$17,IF(H437='Категорія витрат'!$B$18,'Категорія витрат'!$A$18,IF(H437='Категорія витрат'!$B$19,'Категорія витрат'!$A$19,IF(H437='Категорія витрат'!$B$20,'Категорія витрат'!$A$20,IF(H437='Категорія витрат'!$B$21,'Категорія витрат'!$A$21,IF(H437='Категорія витрат'!$B$22,'Категорія витрат'!$A$22,IF(H437='Категорія витрат'!$B$23,'Категорія витрат'!$A$23,IF(H437='Категорія витрат'!$B$24,'Категорія витрат'!$A$24,IF(H437='Категорія витрат'!$B$25,'Категорія витрат'!$A$25,IF(H437='Категорія витрат'!$B$26,'Категорія витрат'!$A$26,IF(H437='Категорія витрат'!$B$27,'Категорія витрат'!$A$27,IF(H437='Категорія витрат'!$B$28,'Категорія витрат'!$A$28,IF(H437='Категорія витрат'!$B$29,'Категорія витрат'!$A$29,IF(H437='Категорія витрат'!$B$30,'Категорія витрат'!$A$30,IF(H437='Категорія витрат'!$B$31,'Категорія витрат'!$A$31,""))))))))))))))))))))))))))))))</f>
        <v>11.0 Витрати на підтримку діяльності організації</v>
      </c>
      <c r="H437" s="193" t="str">
        <f>'Категорія витрат'!B27</f>
        <v>11.2 Невідшкодовані податки та збори</v>
      </c>
      <c r="I437" s="221"/>
      <c r="J437" s="10"/>
      <c r="K437" s="41">
        <f t="shared" si="72"/>
        <v>0</v>
      </c>
      <c r="L437" s="10"/>
      <c r="M437" s="222"/>
      <c r="N437" s="165">
        <f t="shared" si="74"/>
        <v>0</v>
      </c>
      <c r="O437" s="828">
        <f>IF(I437='Категорія витрат'!$G$2,ROUND(N437*0.22,2),IF(I437='Категорія витрат'!$G$4,ROUND(N437*0.22,2),IF(I437='Категорія витрат'!$G$5,ROUND(N437*0.22,2),IF(I437='Категорія витрат'!$G$3,ROUND(N437*0.0841,2),0))))</f>
        <v>0</v>
      </c>
      <c r="P437" s="828">
        <f t="shared" si="75"/>
        <v>0</v>
      </c>
      <c r="Q437" s="223"/>
      <c r="R437" s="223"/>
      <c r="S437" s="223"/>
      <c r="T437" s="223"/>
      <c r="U437" s="223"/>
      <c r="V437" s="223"/>
      <c r="W437" s="223"/>
      <c r="X437" s="223"/>
      <c r="Y437" s="223"/>
      <c r="Z437" s="223"/>
      <c r="AA437" s="223"/>
      <c r="AB437" s="223"/>
      <c r="AC437" s="11">
        <f t="shared" si="76"/>
        <v>0</v>
      </c>
      <c r="AD437" s="11">
        <f t="shared" si="77"/>
        <v>0</v>
      </c>
      <c r="AE437" s="11">
        <f t="shared" si="78"/>
        <v>0</v>
      </c>
      <c r="AF437" s="11">
        <f t="shared" si="79"/>
        <v>0</v>
      </c>
      <c r="AG437" s="11">
        <f t="shared" si="80"/>
        <v>0</v>
      </c>
      <c r="AH437" s="11">
        <f t="shared" si="81"/>
        <v>0</v>
      </c>
      <c r="AI437" s="11">
        <f t="shared" si="82"/>
        <v>0</v>
      </c>
      <c r="AJ437" s="11">
        <f t="shared" si="83"/>
        <v>0</v>
      </c>
      <c r="AK437" s="223"/>
      <c r="AL437" s="223"/>
      <c r="AM437" s="35"/>
    </row>
    <row r="438" spans="1:39" hidden="1" outlineLevel="1">
      <c r="A438" s="20">
        <v>434</v>
      </c>
      <c r="B438" s="20" t="str">
        <f t="shared" si="73"/>
        <v>Мережа</v>
      </c>
      <c r="C438" s="203">
        <f>Налаштування!E46</f>
        <v>0</v>
      </c>
      <c r="D438" s="9"/>
      <c r="E438" s="9"/>
      <c r="F438" s="9"/>
      <c r="G438" s="562" t="str">
        <f>IF(H438='Категорія витрат'!$B$2,'Категорія витрат'!$A$2,IF(H438='Категорія витрат'!$B$3,'Категорія витрат'!$A$3,IF(H438='Категорія витрат'!$B$4,'Категорія витрат'!$A$4,IF(H438='Категорія витрат'!$B$5,'Категорія витрат'!$A$5,IF(H438='Категорія витрат'!$B$6,'Категорія витрат'!$A$6,IF(H438='Категорія витрат'!$B$7,'Категорія витрат'!$A$7,IF(H438='Категорія витрат'!$B$8,'Категорія витрат'!$A$8,IF(H438='Категорія витрат'!$B$9,'Категорія витрат'!$A$9,IF(H438='Категорія витрат'!$B$10,'Категорія витрат'!$A$10,IF(H438='Категорія витрат'!$B$11,'Категорія витрат'!$A$11,IF(H438='Категорія витрат'!$B$12,'Категорія витрат'!$A$12,IF(H438='Категорія витрат'!$B$13,'Категорія витрат'!$A$13,IF(H438='Категорія витрат'!$B$14,'Категорія витрат'!$A$14,IF(H438='Категорія витрат'!$B$15,'Категорія витрат'!$A$15,IF(H438='Категорія витрат'!$B$16,'Категорія витрат'!$A$16,IF(H438='Категорія витрат'!$B$17,'Категорія витрат'!$A$17,IF(H438='Категорія витрат'!$B$18,'Категорія витрат'!$A$18,IF(H438='Категорія витрат'!$B$19,'Категорія витрат'!$A$19,IF(H438='Категорія витрат'!$B$20,'Категорія витрат'!$A$20,IF(H438='Категорія витрат'!$B$21,'Категорія витрат'!$A$21,IF(H438='Категорія витрат'!$B$22,'Категорія витрат'!$A$22,IF(H438='Категорія витрат'!$B$23,'Категорія витрат'!$A$23,IF(H438='Категорія витрат'!$B$24,'Категорія витрат'!$A$24,IF(H438='Категорія витрат'!$B$25,'Категорія витрат'!$A$25,IF(H438='Категорія витрат'!$B$26,'Категорія витрат'!$A$26,IF(H438='Категорія витрат'!$B$27,'Категорія витрат'!$A$27,IF(H438='Категорія витрат'!$B$28,'Категорія витрат'!$A$28,IF(H438='Категорія витрат'!$B$29,'Категорія витрат'!$A$29,IF(H438='Категорія витрат'!$B$30,'Категорія витрат'!$A$30,IF(H438='Категорія витрат'!$B$31,'Категорія витрат'!$A$31,""))))))))))))))))))))))))))))))</f>
        <v>11.0 Витрати на підтримку діяльності організації</v>
      </c>
      <c r="H438" s="193" t="str">
        <f>'Категорія витрат'!B28</f>
        <v>11.4 Інші витрати на підтримку діяльності організації</v>
      </c>
      <c r="I438" s="221"/>
      <c r="J438" s="10"/>
      <c r="K438" s="41">
        <f t="shared" si="72"/>
        <v>0</v>
      </c>
      <c r="L438" s="10"/>
      <c r="M438" s="222"/>
      <c r="N438" s="165">
        <f t="shared" si="74"/>
        <v>0</v>
      </c>
      <c r="O438" s="828">
        <f>IF(I438='Категорія витрат'!$G$2,ROUND(N438*0.22,2),IF(I438='Категорія витрат'!$G$4,ROUND(N438*0.22,2),IF(I438='Категорія витрат'!$G$5,ROUND(N438*0.22,2),IF(I438='Категорія витрат'!$G$3,ROUND(N438*0.0841,2),0))))</f>
        <v>0</v>
      </c>
      <c r="P438" s="828">
        <f t="shared" si="75"/>
        <v>0</v>
      </c>
      <c r="Q438" s="223"/>
      <c r="R438" s="223"/>
      <c r="S438" s="223"/>
      <c r="T438" s="223"/>
      <c r="U438" s="223"/>
      <c r="V438" s="223"/>
      <c r="W438" s="223"/>
      <c r="X438" s="223"/>
      <c r="Y438" s="223"/>
      <c r="Z438" s="223"/>
      <c r="AA438" s="223"/>
      <c r="AB438" s="223"/>
      <c r="AC438" s="11">
        <f t="shared" si="76"/>
        <v>0</v>
      </c>
      <c r="AD438" s="11">
        <f t="shared" si="77"/>
        <v>0</v>
      </c>
      <c r="AE438" s="11">
        <f t="shared" si="78"/>
        <v>0</v>
      </c>
      <c r="AF438" s="11">
        <f t="shared" si="79"/>
        <v>0</v>
      </c>
      <c r="AG438" s="11">
        <f t="shared" si="80"/>
        <v>0</v>
      </c>
      <c r="AH438" s="11">
        <f t="shared" si="81"/>
        <v>0</v>
      </c>
      <c r="AI438" s="11">
        <f t="shared" si="82"/>
        <v>0</v>
      </c>
      <c r="AJ438" s="11">
        <f t="shared" si="83"/>
        <v>0</v>
      </c>
      <c r="AK438" s="223"/>
      <c r="AL438" s="223"/>
      <c r="AM438" s="35"/>
    </row>
    <row r="439" spans="1:39" hidden="1" outlineLevel="1">
      <c r="A439" s="20">
        <v>435</v>
      </c>
      <c r="B439" s="20" t="str">
        <f t="shared" si="73"/>
        <v>Мережа</v>
      </c>
      <c r="C439" s="203">
        <f>Налаштування!E47</f>
        <v>0</v>
      </c>
      <c r="D439" s="9"/>
      <c r="E439" s="9"/>
      <c r="F439" s="9"/>
      <c r="G439" s="562" t="str">
        <f>IF(H439='Категорія витрат'!$B$2,'Категорія витрат'!$A$2,IF(H439='Категорія витрат'!$B$3,'Категорія витрат'!$A$3,IF(H439='Категорія витрат'!$B$4,'Категорія витрат'!$A$4,IF(H439='Категорія витрат'!$B$5,'Категорія витрат'!$A$5,IF(H439='Категорія витрат'!$B$6,'Категорія витрат'!$A$6,IF(H439='Категорія витрат'!$B$7,'Категорія витрат'!$A$7,IF(H439='Категорія витрат'!$B$8,'Категорія витрат'!$A$8,IF(H439='Категорія витрат'!$B$9,'Категорія витрат'!$A$9,IF(H439='Категорія витрат'!$B$10,'Категорія витрат'!$A$10,IF(H439='Категорія витрат'!$B$11,'Категорія витрат'!$A$11,IF(H439='Категорія витрат'!$B$12,'Категорія витрат'!$A$12,IF(H439='Категорія витрат'!$B$13,'Категорія витрат'!$A$13,IF(H439='Категорія витрат'!$B$14,'Категорія витрат'!$A$14,IF(H439='Категорія витрат'!$B$15,'Категорія витрат'!$A$15,IF(H439='Категорія витрат'!$B$16,'Категорія витрат'!$A$16,IF(H439='Категорія витрат'!$B$17,'Категорія витрат'!$A$17,IF(H439='Категорія витрат'!$B$18,'Категорія витрат'!$A$18,IF(H439='Категорія витрат'!$B$19,'Категорія витрат'!$A$19,IF(H439='Категорія витрат'!$B$20,'Категорія витрат'!$A$20,IF(H439='Категорія витрат'!$B$21,'Категорія витрат'!$A$21,IF(H439='Категорія витрат'!$B$22,'Категорія витрат'!$A$22,IF(H439='Категорія витрат'!$B$23,'Категорія витрат'!$A$23,IF(H439='Категорія витрат'!$B$24,'Категорія витрат'!$A$24,IF(H439='Категорія витрат'!$B$25,'Категорія витрат'!$A$25,IF(H439='Категорія витрат'!$B$26,'Категорія витрат'!$A$26,IF(H439='Категорія витрат'!$B$27,'Категорія витрат'!$A$27,IF(H439='Категорія витрат'!$B$28,'Категорія витрат'!$A$28,IF(H439='Категорія витрат'!$B$29,'Категорія витрат'!$A$29,IF(H439='Категорія витрат'!$B$30,'Категорія витрат'!$A$30,IF(H439='Категорія витрат'!$B$31,'Категорія витрат'!$A$31,""))))))))))))))))))))))))))))))</f>
        <v>12.0 Витрати на підтримку життєдіяльності  клієнтів/цільової групи</v>
      </c>
      <c r="H439" s="193" t="str">
        <f>'Категорія витрат'!B29</f>
        <v>12.2 Продуктові та гігієнічні набори</v>
      </c>
      <c r="I439" s="221"/>
      <c r="J439" s="10"/>
      <c r="K439" s="41">
        <f t="shared" si="72"/>
        <v>0</v>
      </c>
      <c r="L439" s="10"/>
      <c r="M439" s="222"/>
      <c r="N439" s="165">
        <f t="shared" si="74"/>
        <v>0</v>
      </c>
      <c r="O439" s="828">
        <f>IF(I439='Категорія витрат'!$G$2,ROUND(N439*0.22,2),IF(I439='Категорія витрат'!$G$4,ROUND(N439*0.22,2),IF(I439='Категорія витрат'!$G$5,ROUND(N439*0.22,2),IF(I439='Категорія витрат'!$G$3,ROUND(N439*0.0841,2),0))))</f>
        <v>0</v>
      </c>
      <c r="P439" s="828">
        <f t="shared" si="75"/>
        <v>0</v>
      </c>
      <c r="Q439" s="223"/>
      <c r="R439" s="223"/>
      <c r="S439" s="223"/>
      <c r="T439" s="223"/>
      <c r="U439" s="223"/>
      <c r="V439" s="223"/>
      <c r="W439" s="223"/>
      <c r="X439" s="223"/>
      <c r="Y439" s="223"/>
      <c r="Z439" s="223"/>
      <c r="AA439" s="223"/>
      <c r="AB439" s="223"/>
      <c r="AC439" s="11">
        <f t="shared" si="76"/>
        <v>0</v>
      </c>
      <c r="AD439" s="11">
        <f t="shared" si="77"/>
        <v>0</v>
      </c>
      <c r="AE439" s="11">
        <f t="shared" si="78"/>
        <v>0</v>
      </c>
      <c r="AF439" s="11">
        <f t="shared" si="79"/>
        <v>0</v>
      </c>
      <c r="AG439" s="11">
        <f t="shared" si="80"/>
        <v>0</v>
      </c>
      <c r="AH439" s="11">
        <f t="shared" si="81"/>
        <v>0</v>
      </c>
      <c r="AI439" s="11">
        <f t="shared" si="82"/>
        <v>0</v>
      </c>
      <c r="AJ439" s="11">
        <f t="shared" si="83"/>
        <v>0</v>
      </c>
      <c r="AK439" s="223"/>
      <c r="AL439" s="223"/>
      <c r="AM439" s="35"/>
    </row>
    <row r="440" spans="1:39" hidden="1" outlineLevel="1">
      <c r="A440" s="20">
        <v>436</v>
      </c>
      <c r="B440" s="20" t="str">
        <f t="shared" si="73"/>
        <v>Мережа</v>
      </c>
      <c r="C440" s="203">
        <f>Налаштування!E48</f>
        <v>0</v>
      </c>
      <c r="D440" s="9"/>
      <c r="E440" s="9"/>
      <c r="F440" s="9"/>
      <c r="G440" s="562" t="str">
        <f>IF(H440='Категорія витрат'!$B$2,'Категорія витрат'!$A$2,IF(H440='Категорія витрат'!$B$3,'Категорія витрат'!$A$3,IF(H440='Категорія витрат'!$B$4,'Категорія витрат'!$A$4,IF(H440='Категорія витрат'!$B$5,'Категорія витрат'!$A$5,IF(H440='Категорія витрат'!$B$6,'Категорія витрат'!$A$6,IF(H440='Категорія витрат'!$B$7,'Категорія витрат'!$A$7,IF(H440='Категорія витрат'!$B$8,'Категорія витрат'!$A$8,IF(H440='Категорія витрат'!$B$9,'Категорія витрат'!$A$9,IF(H440='Категорія витрат'!$B$10,'Категорія витрат'!$A$10,IF(H440='Категорія витрат'!$B$11,'Категорія витрат'!$A$11,IF(H440='Категорія витрат'!$B$12,'Категорія витрат'!$A$12,IF(H440='Категорія витрат'!$B$13,'Категорія витрат'!$A$13,IF(H440='Категорія витрат'!$B$14,'Категорія витрат'!$A$14,IF(H440='Категорія витрат'!$B$15,'Категорія витрат'!$A$15,IF(H440='Категорія витрат'!$B$16,'Категорія витрат'!$A$16,IF(H440='Категорія витрат'!$B$17,'Категорія витрат'!$A$17,IF(H440='Категорія витрат'!$B$18,'Категорія витрат'!$A$18,IF(H440='Категорія витрат'!$B$19,'Категорія витрат'!$A$19,IF(H440='Категорія витрат'!$B$20,'Категорія витрат'!$A$20,IF(H440='Категорія витрат'!$B$21,'Категорія витрат'!$A$21,IF(H440='Категорія витрат'!$B$22,'Категорія витрат'!$A$22,IF(H440='Категорія витрат'!$B$23,'Категорія витрат'!$A$23,IF(H440='Категорія витрат'!$B$24,'Категорія витрат'!$A$24,IF(H440='Категорія витрат'!$B$25,'Категорія витрат'!$A$25,IF(H440='Категорія витрат'!$B$26,'Категорія витрат'!$A$26,IF(H440='Категорія витрат'!$B$27,'Категорія витрат'!$A$27,IF(H440='Категорія витрат'!$B$28,'Категорія витрат'!$A$28,IF(H440='Категорія витрат'!$B$29,'Категорія витрат'!$A$29,IF(H440='Категорія витрат'!$B$30,'Категорія витрат'!$A$30,IF(H440='Категорія витрат'!$B$31,'Категорія витрат'!$A$31,""))))))))))))))))))))))))))))))</f>
        <v>12.0 Витрати на підтримку життєдіяльності  клієнтів/цільової групи</v>
      </c>
      <c r="H440" s="193" t="str">
        <f>'Категорія витрат'!B30</f>
        <v>12.5 Інші витрати на підтримку життєдіяльності клієнтів/цільової групи</v>
      </c>
      <c r="I440" s="221"/>
      <c r="J440" s="10"/>
      <c r="K440" s="41">
        <f t="shared" si="72"/>
        <v>0</v>
      </c>
      <c r="L440" s="10"/>
      <c r="M440" s="222"/>
      <c r="N440" s="165">
        <f t="shared" si="74"/>
        <v>0</v>
      </c>
      <c r="O440" s="828">
        <f>IF(I440='Категорія витрат'!$G$2,ROUND(N440*0.22,2),IF(I440='Категорія витрат'!$G$4,ROUND(N440*0.22,2),IF(I440='Категорія витрат'!$G$5,ROUND(N440*0.22,2),IF(I440='Категорія витрат'!$G$3,ROUND(N440*0.0841,2),0))))</f>
        <v>0</v>
      </c>
      <c r="P440" s="828">
        <f t="shared" si="75"/>
        <v>0</v>
      </c>
      <c r="Q440" s="223"/>
      <c r="R440" s="223"/>
      <c r="S440" s="223"/>
      <c r="T440" s="223"/>
      <c r="U440" s="223"/>
      <c r="V440" s="223"/>
      <c r="W440" s="223"/>
      <c r="X440" s="223"/>
      <c r="Y440" s="223"/>
      <c r="Z440" s="223"/>
      <c r="AA440" s="223"/>
      <c r="AB440" s="223"/>
      <c r="AC440" s="11">
        <f t="shared" si="76"/>
        <v>0</v>
      </c>
      <c r="AD440" s="11">
        <f t="shared" si="77"/>
        <v>0</v>
      </c>
      <c r="AE440" s="11">
        <f t="shared" si="78"/>
        <v>0</v>
      </c>
      <c r="AF440" s="11">
        <f t="shared" si="79"/>
        <v>0</v>
      </c>
      <c r="AG440" s="11">
        <f t="shared" si="80"/>
        <v>0</v>
      </c>
      <c r="AH440" s="11">
        <f t="shared" si="81"/>
        <v>0</v>
      </c>
      <c r="AI440" s="11">
        <f t="shared" si="82"/>
        <v>0</v>
      </c>
      <c r="AJ440" s="11">
        <f t="shared" si="83"/>
        <v>0</v>
      </c>
      <c r="AK440" s="223"/>
      <c r="AL440" s="223"/>
      <c r="AM440" s="35"/>
    </row>
    <row r="441" spans="1:39" hidden="1" outlineLevel="1">
      <c r="A441" s="20">
        <v>437</v>
      </c>
      <c r="B441" s="20" t="str">
        <f t="shared" si="73"/>
        <v>Мережа</v>
      </c>
      <c r="C441" s="203">
        <f>Налаштування!E49</f>
        <v>0</v>
      </c>
      <c r="D441" s="9"/>
      <c r="E441" s="9"/>
      <c r="F441" s="9"/>
      <c r="G441" s="562" t="str">
        <f>IF(H441='Категорія витрат'!$B$2,'Категорія витрат'!$A$2,IF(H441='Категорія витрат'!$B$3,'Категорія витрат'!$A$3,IF(H441='Категорія витрат'!$B$4,'Категорія витрат'!$A$4,IF(H441='Категорія витрат'!$B$5,'Категорія витрат'!$A$5,IF(H441='Категорія витрат'!$B$6,'Категорія витрат'!$A$6,IF(H441='Категорія витрат'!$B$7,'Категорія витрат'!$A$7,IF(H441='Категорія витрат'!$B$8,'Категорія витрат'!$A$8,IF(H441='Категорія витрат'!$B$9,'Категорія витрат'!$A$9,IF(H441='Категорія витрат'!$B$10,'Категорія витрат'!$A$10,IF(H441='Категорія витрат'!$B$11,'Категорія витрат'!$A$11,IF(H441='Категорія витрат'!$B$12,'Категорія витрат'!$A$12,IF(H441='Категорія витрат'!$B$13,'Категорія витрат'!$A$13,IF(H441='Категорія витрат'!$B$14,'Категорія витрат'!$A$14,IF(H441='Категорія витрат'!$B$15,'Категорія витрат'!$A$15,IF(H441='Категорія витрат'!$B$16,'Категорія витрат'!$A$16,IF(H441='Категорія витрат'!$B$17,'Категорія витрат'!$A$17,IF(H441='Категорія витрат'!$B$18,'Категорія витрат'!$A$18,IF(H441='Категорія витрат'!$B$19,'Категорія витрат'!$A$19,IF(H441='Категорія витрат'!$B$20,'Категорія витрат'!$A$20,IF(H441='Категорія витрат'!$B$21,'Категорія витрат'!$A$21,IF(H441='Категорія витрат'!$B$22,'Категорія витрат'!$A$22,IF(H441='Категорія витрат'!$B$23,'Категорія витрат'!$A$23,IF(H441='Категорія витрат'!$B$24,'Категорія витрат'!$A$24,IF(H441='Категорія витрат'!$B$25,'Категорія витрат'!$A$25,IF(H441='Категорія витрат'!$B$26,'Категорія витрат'!$A$26,IF(H441='Категорія витрат'!$B$27,'Категорія витрат'!$A$27,IF(H441='Категорія витрат'!$B$28,'Категорія витрат'!$A$28,IF(H441='Категорія витрат'!$B$29,'Категорія витрат'!$A$29,IF(H441='Категорія витрат'!$B$30,'Категорія витрат'!$A$30,IF(H441='Категорія витрат'!$B$31,'Категорія витрат'!$A$31,""))))))))))))))))))))))))))))))</f>
        <v>14.0 Не потребують фінансування</v>
      </c>
      <c r="H441" s="193" t="str">
        <f>'Категорія витрат'!B31</f>
        <v>14.1 Не потребують фінансування</v>
      </c>
      <c r="I441" s="221"/>
      <c r="J441" s="10"/>
      <c r="K441" s="41">
        <f t="shared" si="72"/>
        <v>0</v>
      </c>
      <c r="L441" s="10"/>
      <c r="M441" s="222"/>
      <c r="N441" s="165">
        <f t="shared" si="74"/>
        <v>0</v>
      </c>
      <c r="O441" s="828">
        <f>IF(I441='Категорія витрат'!$G$2,ROUND(N441*0.22,2),IF(I441='Категорія витрат'!$G$4,ROUND(N441*0.22,2),IF(I441='Категорія витрат'!$G$5,ROUND(N441*0.22,2),IF(I441='Категорія витрат'!$G$3,ROUND(N441*0.0841,2),0))))</f>
        <v>0</v>
      </c>
      <c r="P441" s="828">
        <f t="shared" si="75"/>
        <v>0</v>
      </c>
      <c r="Q441" s="223"/>
      <c r="R441" s="223"/>
      <c r="S441" s="223"/>
      <c r="T441" s="223"/>
      <c r="U441" s="223"/>
      <c r="V441" s="223"/>
      <c r="W441" s="223"/>
      <c r="X441" s="223"/>
      <c r="Y441" s="223"/>
      <c r="Z441" s="223"/>
      <c r="AA441" s="223"/>
      <c r="AB441" s="223"/>
      <c r="AC441" s="11">
        <f t="shared" si="76"/>
        <v>0</v>
      </c>
      <c r="AD441" s="11">
        <f t="shared" si="77"/>
        <v>0</v>
      </c>
      <c r="AE441" s="11">
        <f t="shared" si="78"/>
        <v>0</v>
      </c>
      <c r="AF441" s="11">
        <f t="shared" si="79"/>
        <v>0</v>
      </c>
      <c r="AG441" s="11">
        <f t="shared" si="80"/>
        <v>0</v>
      </c>
      <c r="AH441" s="11">
        <f t="shared" si="81"/>
        <v>0</v>
      </c>
      <c r="AI441" s="11">
        <f t="shared" si="82"/>
        <v>0</v>
      </c>
      <c r="AJ441" s="11">
        <f t="shared" si="83"/>
        <v>0</v>
      </c>
      <c r="AK441" s="223"/>
      <c r="AL441" s="223"/>
      <c r="AM441" s="35"/>
    </row>
    <row r="442" spans="1:39" hidden="1" outlineLevel="1">
      <c r="A442" s="20">
        <v>438</v>
      </c>
      <c r="B442" s="20" t="str">
        <f t="shared" si="73"/>
        <v>Мережа</v>
      </c>
      <c r="C442" s="203">
        <f>Налаштування!E50</f>
        <v>0</v>
      </c>
      <c r="D442" s="9"/>
      <c r="E442" s="9"/>
      <c r="F442" s="9"/>
      <c r="G442" s="562" t="str">
        <f>IF(H442='Категорія витрат'!$B$2,'Категорія витрат'!$A$2,IF(H442='Категорія витрат'!$B$3,'Категорія витрат'!$A$3,IF(H442='Категорія витрат'!$B$4,'Категорія витрат'!$A$4,IF(H442='Категорія витрат'!$B$5,'Категорія витрат'!$A$5,IF(H442='Категорія витрат'!$B$6,'Категорія витрат'!$A$6,IF(H442='Категорія витрат'!$B$7,'Категорія витрат'!$A$7,IF(H442='Категорія витрат'!$B$8,'Категорія витрат'!$A$8,IF(H442='Категорія витрат'!$B$9,'Категорія витрат'!$A$9,IF(H442='Категорія витрат'!$B$10,'Категорія витрат'!$A$10,IF(H442='Категорія витрат'!$B$11,'Категорія витрат'!$A$11,IF(H442='Категорія витрат'!$B$12,'Категорія витрат'!$A$12,IF(H442='Категорія витрат'!$B$13,'Категорія витрат'!$A$13,IF(H442='Категорія витрат'!$B$14,'Категорія витрат'!$A$14,IF(H442='Категорія витрат'!$B$15,'Категорія витрат'!$A$15,IF(H442='Категорія витрат'!$B$16,'Категорія витрат'!$A$16,IF(H442='Категорія витрат'!$B$17,'Категорія витрат'!$A$17,IF(H442='Категорія витрат'!$B$18,'Категорія витрат'!$A$18,IF(H442='Категорія витрат'!$B$19,'Категорія витрат'!$A$19,IF(H442='Категорія витрат'!$B$20,'Категорія витрат'!$A$20,IF(H442='Категорія витрат'!$B$21,'Категорія витрат'!$A$21,IF(H442='Категорія витрат'!$B$22,'Категорія витрат'!$A$22,IF(H442='Категорія витрат'!$B$23,'Категорія витрат'!$A$23,IF(H442='Категорія витрат'!$B$24,'Категорія витрат'!$A$24,IF(H442='Категорія витрат'!$B$25,'Категорія витрат'!$A$25,IF(H442='Категорія витрат'!$B$26,'Категорія витрат'!$A$26,IF(H442='Категорія витрат'!$B$27,'Категорія витрат'!$A$27,IF(H442='Категорія витрат'!$B$28,'Категорія витрат'!$A$28,IF(H442='Категорія витрат'!$B$29,'Категорія витрат'!$A$29,IF(H442='Категорія витрат'!$B$30,'Категорія витрат'!$A$30,IF(H442='Категорія витрат'!$B$31,'Категорія витрат'!$A$31,""))))))))))))))))))))))))))))))</f>
        <v/>
      </c>
      <c r="H442" s="193">
        <f>'Категорія витрат'!B32</f>
        <v>0</v>
      </c>
      <c r="I442" s="221"/>
      <c r="J442" s="10"/>
      <c r="K442" s="41">
        <f t="shared" si="72"/>
        <v>0</v>
      </c>
      <c r="L442" s="10"/>
      <c r="M442" s="222"/>
      <c r="N442" s="165">
        <f t="shared" si="74"/>
        <v>0</v>
      </c>
      <c r="O442" s="828">
        <f>IF(I442='Категорія витрат'!$G$2,ROUND(N442*0.22,2),IF(I442='Категорія витрат'!$G$4,ROUND(N442*0.22,2),IF(I442='Категорія витрат'!$G$5,ROUND(N442*0.22,2),IF(I442='Категорія витрат'!$G$3,ROUND(N442*0.0841,2),0))))</f>
        <v>0</v>
      </c>
      <c r="P442" s="828">
        <f t="shared" si="75"/>
        <v>0</v>
      </c>
      <c r="Q442" s="223"/>
      <c r="R442" s="223"/>
      <c r="S442" s="223"/>
      <c r="T442" s="223"/>
      <c r="U442" s="223"/>
      <c r="V442" s="223"/>
      <c r="W442" s="223"/>
      <c r="X442" s="223"/>
      <c r="Y442" s="223"/>
      <c r="Z442" s="223"/>
      <c r="AA442" s="223"/>
      <c r="AB442" s="223"/>
      <c r="AC442" s="11">
        <f t="shared" si="76"/>
        <v>0</v>
      </c>
      <c r="AD442" s="11">
        <f t="shared" si="77"/>
        <v>0</v>
      </c>
      <c r="AE442" s="11">
        <f t="shared" si="78"/>
        <v>0</v>
      </c>
      <c r="AF442" s="11">
        <f t="shared" si="79"/>
        <v>0</v>
      </c>
      <c r="AG442" s="11">
        <f t="shared" si="80"/>
        <v>0</v>
      </c>
      <c r="AH442" s="11">
        <f t="shared" si="81"/>
        <v>0</v>
      </c>
      <c r="AI442" s="11">
        <f t="shared" si="82"/>
        <v>0</v>
      </c>
      <c r="AJ442" s="11">
        <f t="shared" si="83"/>
        <v>0</v>
      </c>
      <c r="AK442" s="223"/>
      <c r="AL442" s="223"/>
      <c r="AM442" s="35"/>
    </row>
    <row r="443" spans="1:39" hidden="1" outlineLevel="1">
      <c r="A443" s="20">
        <v>439</v>
      </c>
      <c r="B443" s="20" t="str">
        <f t="shared" si="73"/>
        <v>Мережа</v>
      </c>
      <c r="C443" s="203">
        <f>Налаштування!E51</f>
        <v>0</v>
      </c>
      <c r="D443" s="9"/>
      <c r="E443" s="9"/>
      <c r="F443" s="9"/>
      <c r="G443" s="562" t="str">
        <f>IF(H443='Категорія витрат'!$B$2,'Категорія витрат'!$A$2,IF(H443='Категорія витрат'!$B$3,'Категорія витрат'!$A$3,IF(H443='Категорія витрат'!$B$4,'Категорія витрат'!$A$4,IF(H443='Категорія витрат'!$B$5,'Категорія витрат'!$A$5,IF(H443='Категорія витрат'!$B$6,'Категорія витрат'!$A$6,IF(H443='Категорія витрат'!$B$7,'Категорія витрат'!$A$7,IF(H443='Категорія витрат'!$B$8,'Категорія витрат'!$A$8,IF(H443='Категорія витрат'!$B$9,'Категорія витрат'!$A$9,IF(H443='Категорія витрат'!$B$10,'Категорія витрат'!$A$10,IF(H443='Категорія витрат'!$B$11,'Категорія витрат'!$A$11,IF(H443='Категорія витрат'!$B$12,'Категорія витрат'!$A$12,IF(H443='Категорія витрат'!$B$13,'Категорія витрат'!$A$13,IF(H443='Категорія витрат'!$B$14,'Категорія витрат'!$A$14,IF(H443='Категорія витрат'!$B$15,'Категорія витрат'!$A$15,IF(H443='Категорія витрат'!$B$16,'Категорія витрат'!$A$16,IF(H443='Категорія витрат'!$B$17,'Категорія витрат'!$A$17,IF(H443='Категорія витрат'!$B$18,'Категорія витрат'!$A$18,IF(H443='Категорія витрат'!$B$19,'Категорія витрат'!$A$19,IF(H443='Категорія витрат'!$B$20,'Категорія витрат'!$A$20,IF(H443='Категорія витрат'!$B$21,'Категорія витрат'!$A$21,IF(H443='Категорія витрат'!$B$22,'Категорія витрат'!$A$22,IF(H443='Категорія витрат'!$B$23,'Категорія витрат'!$A$23,IF(H443='Категорія витрат'!$B$24,'Категорія витрат'!$A$24,IF(H443='Категорія витрат'!$B$25,'Категорія витрат'!$A$25,IF(H443='Категорія витрат'!$B$26,'Категорія витрат'!$A$26,IF(H443='Категорія витрат'!$B$27,'Категорія витрат'!$A$27,IF(H443='Категорія витрат'!$B$28,'Категорія витрат'!$A$28,IF(H443='Категорія витрат'!$B$29,'Категорія витрат'!$A$29,IF(H443='Категорія витрат'!$B$30,'Категорія витрат'!$A$30,IF(H443='Категорія витрат'!$B$31,'Категорія витрат'!$A$31,""))))))))))))))))))))))))))))))</f>
        <v/>
      </c>
      <c r="H443" s="193">
        <f>'Категорія витрат'!B33</f>
        <v>0</v>
      </c>
      <c r="I443" s="221"/>
      <c r="J443" s="10"/>
      <c r="K443" s="41">
        <f t="shared" si="72"/>
        <v>0</v>
      </c>
      <c r="L443" s="10"/>
      <c r="M443" s="222"/>
      <c r="N443" s="165">
        <f t="shared" si="74"/>
        <v>0</v>
      </c>
      <c r="O443" s="828">
        <f>IF(I443='Категорія витрат'!$G$2,ROUND(N443*0.22,2),IF(I443='Категорія витрат'!$G$4,ROUND(N443*0.22,2),IF(I443='Категорія витрат'!$G$5,ROUND(N443*0.22,2),IF(I443='Категорія витрат'!$G$3,ROUND(N443*0.0841,2),0))))</f>
        <v>0</v>
      </c>
      <c r="P443" s="828">
        <f t="shared" si="75"/>
        <v>0</v>
      </c>
      <c r="Q443" s="223"/>
      <c r="R443" s="223"/>
      <c r="S443" s="223"/>
      <c r="T443" s="223"/>
      <c r="U443" s="223"/>
      <c r="V443" s="223"/>
      <c r="W443" s="223"/>
      <c r="X443" s="223"/>
      <c r="Y443" s="223"/>
      <c r="Z443" s="223"/>
      <c r="AA443" s="223"/>
      <c r="AB443" s="223"/>
      <c r="AC443" s="11">
        <f t="shared" si="76"/>
        <v>0</v>
      </c>
      <c r="AD443" s="11">
        <f t="shared" si="77"/>
        <v>0</v>
      </c>
      <c r="AE443" s="11">
        <f t="shared" si="78"/>
        <v>0</v>
      </c>
      <c r="AF443" s="11">
        <f t="shared" si="79"/>
        <v>0</v>
      </c>
      <c r="AG443" s="11">
        <f t="shared" si="80"/>
        <v>0</v>
      </c>
      <c r="AH443" s="11">
        <f t="shared" si="81"/>
        <v>0</v>
      </c>
      <c r="AI443" s="11">
        <f t="shared" si="82"/>
        <v>0</v>
      </c>
      <c r="AJ443" s="11">
        <f t="shared" si="83"/>
        <v>0</v>
      </c>
      <c r="AK443" s="223"/>
      <c r="AL443" s="223"/>
      <c r="AM443" s="35"/>
    </row>
    <row r="444" spans="1:39" hidden="1" outlineLevel="1">
      <c r="A444" s="20">
        <v>440</v>
      </c>
      <c r="B444" s="20" t="str">
        <f t="shared" si="73"/>
        <v>Мережа</v>
      </c>
      <c r="C444" s="203">
        <f>Налаштування!E52</f>
        <v>0</v>
      </c>
      <c r="D444" s="9"/>
      <c r="E444" s="9"/>
      <c r="F444" s="9"/>
      <c r="G444" s="562" t="str">
        <f>IF(H444='Категорія витрат'!$B$2,'Категорія витрат'!$A$2,IF(H444='Категорія витрат'!$B$3,'Категорія витрат'!$A$3,IF(H444='Категорія витрат'!$B$4,'Категорія витрат'!$A$4,IF(H444='Категорія витрат'!$B$5,'Категорія витрат'!$A$5,IF(H444='Категорія витрат'!$B$6,'Категорія витрат'!$A$6,IF(H444='Категорія витрат'!$B$7,'Категорія витрат'!$A$7,IF(H444='Категорія витрат'!$B$8,'Категорія витрат'!$A$8,IF(H444='Категорія витрат'!$B$9,'Категорія витрат'!$A$9,IF(H444='Категорія витрат'!$B$10,'Категорія витрат'!$A$10,IF(H444='Категорія витрат'!$B$11,'Категорія витрат'!$A$11,IF(H444='Категорія витрат'!$B$12,'Категорія витрат'!$A$12,IF(H444='Категорія витрат'!$B$13,'Категорія витрат'!$A$13,IF(H444='Категорія витрат'!$B$14,'Категорія витрат'!$A$14,IF(H444='Категорія витрат'!$B$15,'Категорія витрат'!$A$15,IF(H444='Категорія витрат'!$B$16,'Категорія витрат'!$A$16,IF(H444='Категорія витрат'!$B$17,'Категорія витрат'!$A$17,IF(H444='Категорія витрат'!$B$18,'Категорія витрат'!$A$18,IF(H444='Категорія витрат'!$B$19,'Категорія витрат'!$A$19,IF(H444='Категорія витрат'!$B$20,'Категорія витрат'!$A$20,IF(H444='Категорія витрат'!$B$21,'Категорія витрат'!$A$21,IF(H444='Категорія витрат'!$B$22,'Категорія витрат'!$A$22,IF(H444='Категорія витрат'!$B$23,'Категорія витрат'!$A$23,IF(H444='Категорія витрат'!$B$24,'Категорія витрат'!$A$24,IF(H444='Категорія витрат'!$B$25,'Категорія витрат'!$A$25,IF(H444='Категорія витрат'!$B$26,'Категорія витрат'!$A$26,IF(H444='Категорія витрат'!$B$27,'Категорія витрат'!$A$27,IF(H444='Категорія витрат'!$B$28,'Категорія витрат'!$A$28,IF(H444='Категорія витрат'!$B$29,'Категорія витрат'!$A$29,IF(H444='Категорія витрат'!$B$30,'Категорія витрат'!$A$30,IF(H444='Категорія витрат'!$B$31,'Категорія витрат'!$A$31,""))))))))))))))))))))))))))))))</f>
        <v/>
      </c>
      <c r="H444" s="193">
        <f>'Категорія витрат'!B34</f>
        <v>0</v>
      </c>
      <c r="I444" s="221"/>
      <c r="J444" s="10"/>
      <c r="K444" s="41">
        <f t="shared" si="72"/>
        <v>0</v>
      </c>
      <c r="L444" s="10"/>
      <c r="M444" s="222"/>
      <c r="N444" s="165">
        <f t="shared" si="74"/>
        <v>0</v>
      </c>
      <c r="O444" s="828">
        <f>IF(I444='Категорія витрат'!$G$2,ROUND(N444*0.22,2),IF(I444='Категорія витрат'!$G$4,ROUND(N444*0.22,2),IF(I444='Категорія витрат'!$G$5,ROUND(N444*0.22,2),IF(I444='Категорія витрат'!$G$3,ROUND(N444*0.0841,2),0))))</f>
        <v>0</v>
      </c>
      <c r="P444" s="828">
        <f t="shared" si="75"/>
        <v>0</v>
      </c>
      <c r="Q444" s="223"/>
      <c r="R444" s="223"/>
      <c r="S444" s="223"/>
      <c r="T444" s="223"/>
      <c r="U444" s="223"/>
      <c r="V444" s="223"/>
      <c r="W444" s="223"/>
      <c r="X444" s="223"/>
      <c r="Y444" s="223"/>
      <c r="Z444" s="223"/>
      <c r="AA444" s="223"/>
      <c r="AB444" s="223"/>
      <c r="AC444" s="11">
        <f t="shared" si="76"/>
        <v>0</v>
      </c>
      <c r="AD444" s="11">
        <f t="shared" si="77"/>
        <v>0</v>
      </c>
      <c r="AE444" s="11">
        <f t="shared" si="78"/>
        <v>0</v>
      </c>
      <c r="AF444" s="11">
        <f t="shared" si="79"/>
        <v>0</v>
      </c>
      <c r="AG444" s="11">
        <f t="shared" si="80"/>
        <v>0</v>
      </c>
      <c r="AH444" s="11">
        <f t="shared" si="81"/>
        <v>0</v>
      </c>
      <c r="AI444" s="11">
        <f t="shared" si="82"/>
        <v>0</v>
      </c>
      <c r="AJ444" s="11">
        <f t="shared" si="83"/>
        <v>0</v>
      </c>
      <c r="AK444" s="223"/>
      <c r="AL444" s="223"/>
      <c r="AM444" s="35"/>
    </row>
    <row r="445" spans="1:39" hidden="1" outlineLevel="1">
      <c r="A445" s="20">
        <v>441</v>
      </c>
      <c r="B445" s="20" t="str">
        <f t="shared" si="73"/>
        <v>Мережа</v>
      </c>
      <c r="C445" s="203">
        <f>Налаштування!E53</f>
        <v>0</v>
      </c>
      <c r="D445" s="9"/>
      <c r="E445" s="9"/>
      <c r="F445" s="9"/>
      <c r="G445" s="562" t="str">
        <f>IF(H445='Категорія витрат'!$B$2,'Категорія витрат'!$A$2,IF(H445='Категорія витрат'!$B$3,'Категорія витрат'!$A$3,IF(H445='Категорія витрат'!$B$4,'Категорія витрат'!$A$4,IF(H445='Категорія витрат'!$B$5,'Категорія витрат'!$A$5,IF(H445='Категорія витрат'!$B$6,'Категорія витрат'!$A$6,IF(H445='Категорія витрат'!$B$7,'Категорія витрат'!$A$7,IF(H445='Категорія витрат'!$B$8,'Категорія витрат'!$A$8,IF(H445='Категорія витрат'!$B$9,'Категорія витрат'!$A$9,IF(H445='Категорія витрат'!$B$10,'Категорія витрат'!$A$10,IF(H445='Категорія витрат'!$B$11,'Категорія витрат'!$A$11,IF(H445='Категорія витрат'!$B$12,'Категорія витрат'!$A$12,IF(H445='Категорія витрат'!$B$13,'Категорія витрат'!$A$13,IF(H445='Категорія витрат'!$B$14,'Категорія витрат'!$A$14,IF(H445='Категорія витрат'!$B$15,'Категорія витрат'!$A$15,IF(H445='Категорія витрат'!$B$16,'Категорія витрат'!$A$16,IF(H445='Категорія витрат'!$B$17,'Категорія витрат'!$A$17,IF(H445='Категорія витрат'!$B$18,'Категорія витрат'!$A$18,IF(H445='Категорія витрат'!$B$19,'Категорія витрат'!$A$19,IF(H445='Категорія витрат'!$B$20,'Категорія витрат'!$A$20,IF(H445='Категорія витрат'!$B$21,'Категорія витрат'!$A$21,IF(H445='Категорія витрат'!$B$22,'Категорія витрат'!$A$22,IF(H445='Категорія витрат'!$B$23,'Категорія витрат'!$A$23,IF(H445='Категорія витрат'!$B$24,'Категорія витрат'!$A$24,IF(H445='Категорія витрат'!$B$25,'Категорія витрат'!$A$25,IF(H445='Категорія витрат'!$B$26,'Категорія витрат'!$A$26,IF(H445='Категорія витрат'!$B$27,'Категорія витрат'!$A$27,IF(H445='Категорія витрат'!$B$28,'Категорія витрат'!$A$28,IF(H445='Категорія витрат'!$B$29,'Категорія витрат'!$A$29,IF(H445='Категорія витрат'!$B$30,'Категорія витрат'!$A$30,IF(H445='Категорія витрат'!$B$31,'Категорія витрат'!$A$31,""))))))))))))))))))))))))))))))</f>
        <v/>
      </c>
      <c r="H445" s="193">
        <f>'Категорія витрат'!B35</f>
        <v>0</v>
      </c>
      <c r="I445" s="221"/>
      <c r="J445" s="10"/>
      <c r="K445" s="41">
        <f t="shared" si="72"/>
        <v>0</v>
      </c>
      <c r="L445" s="10"/>
      <c r="M445" s="222"/>
      <c r="N445" s="165">
        <f t="shared" si="74"/>
        <v>0</v>
      </c>
      <c r="O445" s="828">
        <f>IF(I445='Категорія витрат'!$G$2,ROUND(N445*0.22,2),IF(I445='Категорія витрат'!$G$4,ROUND(N445*0.22,2),IF(I445='Категорія витрат'!$G$5,ROUND(N445*0.22,2),IF(I445='Категорія витрат'!$G$3,ROUND(N445*0.0841,2),0))))</f>
        <v>0</v>
      </c>
      <c r="P445" s="828">
        <f t="shared" si="75"/>
        <v>0</v>
      </c>
      <c r="Q445" s="223"/>
      <c r="R445" s="223"/>
      <c r="S445" s="223"/>
      <c r="T445" s="223"/>
      <c r="U445" s="223"/>
      <c r="V445" s="223"/>
      <c r="W445" s="223"/>
      <c r="X445" s="223"/>
      <c r="Y445" s="223"/>
      <c r="Z445" s="223"/>
      <c r="AA445" s="223"/>
      <c r="AB445" s="223"/>
      <c r="AC445" s="11">
        <f t="shared" si="76"/>
        <v>0</v>
      </c>
      <c r="AD445" s="11">
        <f t="shared" si="77"/>
        <v>0</v>
      </c>
      <c r="AE445" s="11">
        <f t="shared" si="78"/>
        <v>0</v>
      </c>
      <c r="AF445" s="11">
        <f t="shared" si="79"/>
        <v>0</v>
      </c>
      <c r="AG445" s="11">
        <f t="shared" si="80"/>
        <v>0</v>
      </c>
      <c r="AH445" s="11">
        <f t="shared" si="81"/>
        <v>0</v>
      </c>
      <c r="AI445" s="11">
        <f t="shared" si="82"/>
        <v>0</v>
      </c>
      <c r="AJ445" s="11">
        <f t="shared" si="83"/>
        <v>0</v>
      </c>
      <c r="AK445" s="223"/>
      <c r="AL445" s="223"/>
      <c r="AM445" s="35"/>
    </row>
    <row r="446" spans="1:39" hidden="1" outlineLevel="1">
      <c r="A446" s="20">
        <v>442</v>
      </c>
      <c r="B446" s="20" t="str">
        <f t="shared" si="73"/>
        <v>Мережа</v>
      </c>
      <c r="C446" s="203">
        <f>Налаштування!E54</f>
        <v>0</v>
      </c>
      <c r="D446" s="9"/>
      <c r="E446" s="9"/>
      <c r="F446" s="9"/>
      <c r="G446" s="562" t="str">
        <f>IF(H446='Категорія витрат'!$B$2,'Категорія витрат'!$A$2,IF(H446='Категорія витрат'!$B$3,'Категорія витрат'!$A$3,IF(H446='Категорія витрат'!$B$4,'Категорія витрат'!$A$4,IF(H446='Категорія витрат'!$B$5,'Категорія витрат'!$A$5,IF(H446='Категорія витрат'!$B$6,'Категорія витрат'!$A$6,IF(H446='Категорія витрат'!$B$7,'Категорія витрат'!$A$7,IF(H446='Категорія витрат'!$B$8,'Категорія витрат'!$A$8,IF(H446='Категорія витрат'!$B$9,'Категорія витрат'!$A$9,IF(H446='Категорія витрат'!$B$10,'Категорія витрат'!$A$10,IF(H446='Категорія витрат'!$B$11,'Категорія витрат'!$A$11,IF(H446='Категорія витрат'!$B$12,'Категорія витрат'!$A$12,IF(H446='Категорія витрат'!$B$13,'Категорія витрат'!$A$13,IF(H446='Категорія витрат'!$B$14,'Категорія витрат'!$A$14,IF(H446='Категорія витрат'!$B$15,'Категорія витрат'!$A$15,IF(H446='Категорія витрат'!$B$16,'Категорія витрат'!$A$16,IF(H446='Категорія витрат'!$B$17,'Категорія витрат'!$A$17,IF(H446='Категорія витрат'!$B$18,'Категорія витрат'!$A$18,IF(H446='Категорія витрат'!$B$19,'Категорія витрат'!$A$19,IF(H446='Категорія витрат'!$B$20,'Категорія витрат'!$A$20,IF(H446='Категорія витрат'!$B$21,'Категорія витрат'!$A$21,IF(H446='Категорія витрат'!$B$22,'Категорія витрат'!$A$22,IF(H446='Категорія витрат'!$B$23,'Категорія витрат'!$A$23,IF(H446='Категорія витрат'!$B$24,'Категорія витрат'!$A$24,IF(H446='Категорія витрат'!$B$25,'Категорія витрат'!$A$25,IF(H446='Категорія витрат'!$B$26,'Категорія витрат'!$A$26,IF(H446='Категорія витрат'!$B$27,'Категорія витрат'!$A$27,IF(H446='Категорія витрат'!$B$28,'Категорія витрат'!$A$28,IF(H446='Категорія витрат'!$B$29,'Категорія витрат'!$A$29,IF(H446='Категорія витрат'!$B$30,'Категорія витрат'!$A$30,IF(H446='Категорія витрат'!$B$31,'Категорія витрат'!$A$31,""))))))))))))))))))))))))))))))</f>
        <v/>
      </c>
      <c r="H446" s="193">
        <f>'Категорія витрат'!B36</f>
        <v>0</v>
      </c>
      <c r="I446" s="221"/>
      <c r="J446" s="10"/>
      <c r="K446" s="41">
        <f t="shared" si="72"/>
        <v>0</v>
      </c>
      <c r="L446" s="10"/>
      <c r="M446" s="222"/>
      <c r="N446" s="165">
        <f t="shared" si="74"/>
        <v>0</v>
      </c>
      <c r="O446" s="828">
        <f>IF(I446='Категорія витрат'!$G$2,ROUND(N446*0.22,2),IF(I446='Категорія витрат'!$G$4,ROUND(N446*0.22,2),IF(I446='Категорія витрат'!$G$5,ROUND(N446*0.22,2),IF(I446='Категорія витрат'!$G$3,ROUND(N446*0.0841,2),0))))</f>
        <v>0</v>
      </c>
      <c r="P446" s="828">
        <f t="shared" si="75"/>
        <v>0</v>
      </c>
      <c r="Q446" s="223"/>
      <c r="R446" s="223"/>
      <c r="S446" s="223"/>
      <c r="T446" s="223"/>
      <c r="U446" s="223"/>
      <c r="V446" s="223"/>
      <c r="W446" s="223"/>
      <c r="X446" s="223"/>
      <c r="Y446" s="223"/>
      <c r="Z446" s="223"/>
      <c r="AA446" s="223"/>
      <c r="AB446" s="223"/>
      <c r="AC446" s="11">
        <f t="shared" si="76"/>
        <v>0</v>
      </c>
      <c r="AD446" s="11">
        <f t="shared" si="77"/>
        <v>0</v>
      </c>
      <c r="AE446" s="11">
        <f t="shared" si="78"/>
        <v>0</v>
      </c>
      <c r="AF446" s="11">
        <f t="shared" si="79"/>
        <v>0</v>
      </c>
      <c r="AG446" s="11">
        <f t="shared" si="80"/>
        <v>0</v>
      </c>
      <c r="AH446" s="11">
        <f t="shared" si="81"/>
        <v>0</v>
      </c>
      <c r="AI446" s="11">
        <f t="shared" si="82"/>
        <v>0</v>
      </c>
      <c r="AJ446" s="11">
        <f t="shared" si="83"/>
        <v>0</v>
      </c>
      <c r="AK446" s="223"/>
      <c r="AL446" s="223"/>
      <c r="AM446" s="35"/>
    </row>
    <row r="447" spans="1:39" hidden="1" outlineLevel="1">
      <c r="A447" s="20">
        <v>443</v>
      </c>
      <c r="B447" s="20" t="str">
        <f t="shared" si="73"/>
        <v>Мережа</v>
      </c>
      <c r="C447" s="203">
        <f>Налаштування!E55</f>
        <v>0</v>
      </c>
      <c r="D447" s="9"/>
      <c r="E447" s="9"/>
      <c r="F447" s="9"/>
      <c r="G447" s="562" t="str">
        <f>IF(H447='Категорія витрат'!$B$2,'Категорія витрат'!$A$2,IF(H447='Категорія витрат'!$B$3,'Категорія витрат'!$A$3,IF(H447='Категорія витрат'!$B$4,'Категорія витрат'!$A$4,IF(H447='Категорія витрат'!$B$5,'Категорія витрат'!$A$5,IF(H447='Категорія витрат'!$B$6,'Категорія витрат'!$A$6,IF(H447='Категорія витрат'!$B$7,'Категорія витрат'!$A$7,IF(H447='Категорія витрат'!$B$8,'Категорія витрат'!$A$8,IF(H447='Категорія витрат'!$B$9,'Категорія витрат'!$A$9,IF(H447='Категорія витрат'!$B$10,'Категорія витрат'!$A$10,IF(H447='Категорія витрат'!$B$11,'Категорія витрат'!$A$11,IF(H447='Категорія витрат'!$B$12,'Категорія витрат'!$A$12,IF(H447='Категорія витрат'!$B$13,'Категорія витрат'!$A$13,IF(H447='Категорія витрат'!$B$14,'Категорія витрат'!$A$14,IF(H447='Категорія витрат'!$B$15,'Категорія витрат'!$A$15,IF(H447='Категорія витрат'!$B$16,'Категорія витрат'!$A$16,IF(H447='Категорія витрат'!$B$17,'Категорія витрат'!$A$17,IF(H447='Категорія витрат'!$B$18,'Категорія витрат'!$A$18,IF(H447='Категорія витрат'!$B$19,'Категорія витрат'!$A$19,IF(H447='Категорія витрат'!$B$20,'Категорія витрат'!$A$20,IF(H447='Категорія витрат'!$B$21,'Категорія витрат'!$A$21,IF(H447='Категорія витрат'!$B$22,'Категорія витрат'!$A$22,IF(H447='Категорія витрат'!$B$23,'Категорія витрат'!$A$23,IF(H447='Категорія витрат'!$B$24,'Категорія витрат'!$A$24,IF(H447='Категорія витрат'!$B$25,'Категорія витрат'!$A$25,IF(H447='Категорія витрат'!$B$26,'Категорія витрат'!$A$26,IF(H447='Категорія витрат'!$B$27,'Категорія витрат'!$A$27,IF(H447='Категорія витрат'!$B$28,'Категорія витрат'!$A$28,IF(H447='Категорія витрат'!$B$29,'Категорія витрат'!$A$29,IF(H447='Категорія витрат'!$B$30,'Категорія витрат'!$A$30,IF(H447='Категорія витрат'!$B$31,'Категорія витрат'!$A$31,""))))))))))))))))))))))))))))))</f>
        <v/>
      </c>
      <c r="H447" s="193">
        <f>'Категорія витрат'!B37</f>
        <v>0</v>
      </c>
      <c r="I447" s="221"/>
      <c r="J447" s="10"/>
      <c r="K447" s="41">
        <f t="shared" si="72"/>
        <v>0</v>
      </c>
      <c r="L447" s="10"/>
      <c r="M447" s="222"/>
      <c r="N447" s="165">
        <f t="shared" si="74"/>
        <v>0</v>
      </c>
      <c r="O447" s="828">
        <f>IF(I447='Категорія витрат'!$G$2,ROUND(N447*0.22,2),IF(I447='Категорія витрат'!$G$4,ROUND(N447*0.22,2),IF(I447='Категорія витрат'!$G$5,ROUND(N447*0.22,2),IF(I447='Категорія витрат'!$G$3,ROUND(N447*0.0841,2),0))))</f>
        <v>0</v>
      </c>
      <c r="P447" s="828">
        <f t="shared" si="75"/>
        <v>0</v>
      </c>
      <c r="Q447" s="223"/>
      <c r="R447" s="223"/>
      <c r="S447" s="223"/>
      <c r="T447" s="223"/>
      <c r="U447" s="223"/>
      <c r="V447" s="223"/>
      <c r="W447" s="223"/>
      <c r="X447" s="223"/>
      <c r="Y447" s="223"/>
      <c r="Z447" s="223"/>
      <c r="AA447" s="223"/>
      <c r="AB447" s="223"/>
      <c r="AC447" s="11">
        <f t="shared" si="76"/>
        <v>0</v>
      </c>
      <c r="AD447" s="11">
        <f t="shared" si="77"/>
        <v>0</v>
      </c>
      <c r="AE447" s="11">
        <f t="shared" si="78"/>
        <v>0</v>
      </c>
      <c r="AF447" s="11">
        <f t="shared" si="79"/>
        <v>0</v>
      </c>
      <c r="AG447" s="11">
        <f t="shared" si="80"/>
        <v>0</v>
      </c>
      <c r="AH447" s="11">
        <f t="shared" si="81"/>
        <v>0</v>
      </c>
      <c r="AI447" s="11">
        <f t="shared" si="82"/>
        <v>0</v>
      </c>
      <c r="AJ447" s="11">
        <f t="shared" si="83"/>
        <v>0</v>
      </c>
      <c r="AK447" s="223"/>
      <c r="AL447" s="223"/>
      <c r="AM447" s="35"/>
    </row>
    <row r="448" spans="1:39" hidden="1" outlineLevel="1">
      <c r="A448" s="20">
        <v>444</v>
      </c>
      <c r="B448" s="20" t="str">
        <f t="shared" si="73"/>
        <v>Мережа</v>
      </c>
      <c r="C448" s="203" t="str">
        <f>Налаштування!E56</f>
        <v>.</v>
      </c>
      <c r="D448" s="9"/>
      <c r="E448" s="9"/>
      <c r="F448" s="9"/>
      <c r="G448" s="562" t="str">
        <f>IF(H448='Категорія витрат'!$B$2,'Категорія витрат'!$A$2,IF(H448='Категорія витрат'!$B$3,'Категорія витрат'!$A$3,IF(H448='Категорія витрат'!$B$4,'Категорія витрат'!$A$4,IF(H448='Категорія витрат'!$B$5,'Категорія витрат'!$A$5,IF(H448='Категорія витрат'!$B$6,'Категорія витрат'!$A$6,IF(H448='Категорія витрат'!$B$7,'Категорія витрат'!$A$7,IF(H448='Категорія витрат'!$B$8,'Категорія витрат'!$A$8,IF(H448='Категорія витрат'!$B$9,'Категорія витрат'!$A$9,IF(H448='Категорія витрат'!$B$10,'Категорія витрат'!$A$10,IF(H448='Категорія витрат'!$B$11,'Категорія витрат'!$A$11,IF(H448='Категорія витрат'!$B$12,'Категорія витрат'!$A$12,IF(H448='Категорія витрат'!$B$13,'Категорія витрат'!$A$13,IF(H448='Категорія витрат'!$B$14,'Категорія витрат'!$A$14,IF(H448='Категорія витрат'!$B$15,'Категорія витрат'!$A$15,IF(H448='Категорія витрат'!$B$16,'Категорія витрат'!$A$16,IF(H448='Категорія витрат'!$B$17,'Категорія витрат'!$A$17,IF(H448='Категорія витрат'!$B$18,'Категорія витрат'!$A$18,IF(H448='Категорія витрат'!$B$19,'Категорія витрат'!$A$19,IF(H448='Категорія витрат'!$B$20,'Категорія витрат'!$A$20,IF(H448='Категорія витрат'!$B$21,'Категорія витрат'!$A$21,IF(H448='Категорія витрат'!$B$22,'Категорія витрат'!$A$22,IF(H448='Категорія витрат'!$B$23,'Категорія витрат'!$A$23,IF(H448='Категорія витрат'!$B$24,'Категорія витрат'!$A$24,IF(H448='Категорія витрат'!$B$25,'Категорія витрат'!$A$25,IF(H448='Категорія витрат'!$B$26,'Категорія витрат'!$A$26,IF(H448='Категорія витрат'!$B$27,'Категорія витрат'!$A$27,IF(H448='Категорія витрат'!$B$28,'Категорія витрат'!$A$28,IF(H448='Категорія витрат'!$B$29,'Категорія витрат'!$A$29,IF(H448='Категорія витрат'!$B$30,'Категорія витрат'!$A$30,IF(H448='Категорія витрат'!$B$31,'Категорія витрат'!$A$31,""))))))))))))))))))))))))))))))</f>
        <v/>
      </c>
      <c r="H448" s="193">
        <f>'Категорія витрат'!B38</f>
        <v>0</v>
      </c>
      <c r="I448" s="221"/>
      <c r="J448" s="10"/>
      <c r="K448" s="41">
        <f>SUM(Q448:AB448)</f>
        <v>0</v>
      </c>
      <c r="L448" s="10"/>
      <c r="M448" s="222"/>
      <c r="N448" s="165">
        <f t="shared" si="74"/>
        <v>0</v>
      </c>
      <c r="O448" s="828">
        <f>IF(I448='Категорія витрат'!$G$2,ROUND(N448*0.22,2),IF(I448='Категорія витрат'!$G$4,ROUND(N448*0.22,2),IF(I448='Категорія витрат'!$G$5,ROUND(N448*0.22,2),IF(I448='Категорія витрат'!$G$3,ROUND(N448*0.0841,2),0))))</f>
        <v>0</v>
      </c>
      <c r="P448" s="828">
        <f t="shared" si="75"/>
        <v>0</v>
      </c>
      <c r="Q448" s="223"/>
      <c r="R448" s="223"/>
      <c r="S448" s="223"/>
      <c r="T448" s="223"/>
      <c r="U448" s="223"/>
      <c r="V448" s="223"/>
      <c r="W448" s="223"/>
      <c r="X448" s="223"/>
      <c r="Y448" s="223"/>
      <c r="Z448" s="223"/>
      <c r="AA448" s="223"/>
      <c r="AB448" s="223"/>
      <c r="AC448" s="11">
        <f t="shared" si="76"/>
        <v>0</v>
      </c>
      <c r="AD448" s="11">
        <f t="shared" si="77"/>
        <v>0</v>
      </c>
      <c r="AE448" s="11">
        <f t="shared" si="78"/>
        <v>0</v>
      </c>
      <c r="AF448" s="11">
        <f t="shared" si="79"/>
        <v>0</v>
      </c>
      <c r="AG448" s="11">
        <f t="shared" si="80"/>
        <v>0</v>
      </c>
      <c r="AH448" s="11">
        <f t="shared" si="81"/>
        <v>0</v>
      </c>
      <c r="AI448" s="11">
        <f t="shared" si="82"/>
        <v>0</v>
      </c>
      <c r="AJ448" s="11">
        <f t="shared" si="83"/>
        <v>0</v>
      </c>
      <c r="AK448" s="223"/>
      <c r="AL448" s="223"/>
      <c r="AM448" s="35"/>
    </row>
    <row r="449" spans="1:39" collapsed="1">
      <c r="A449" s="36"/>
      <c r="B449" s="36"/>
      <c r="C449" s="193"/>
      <c r="D449" s="37"/>
      <c r="E449" s="37"/>
      <c r="F449" s="37"/>
      <c r="G449" s="199"/>
      <c r="H449" s="199"/>
      <c r="I449" s="37"/>
      <c r="J449" s="37"/>
      <c r="K449" s="36"/>
      <c r="L449" s="37"/>
      <c r="M449" s="38"/>
      <c r="N449" s="37"/>
      <c r="O449" s="37"/>
      <c r="P449" s="37"/>
      <c r="Q449" s="37"/>
      <c r="R449" s="37"/>
      <c r="S449" s="37"/>
      <c r="T449" s="37"/>
      <c r="U449" s="37"/>
      <c r="V449" s="37"/>
      <c r="W449" s="37"/>
      <c r="X449" s="37"/>
      <c r="Y449" s="37"/>
      <c r="Z449" s="37"/>
      <c r="AA449" s="37"/>
      <c r="AB449" s="37"/>
      <c r="AC449" s="37"/>
      <c r="AD449" s="37"/>
      <c r="AE449" s="37"/>
      <c r="AF449" s="37"/>
      <c r="AG449" s="37"/>
      <c r="AH449" s="37"/>
      <c r="AI449" s="37"/>
      <c r="AJ449" s="37"/>
      <c r="AK449" s="37"/>
      <c r="AL449" s="37"/>
      <c r="AM449" s="35"/>
    </row>
    <row r="450" spans="1:39">
      <c r="A450" s="39"/>
      <c r="B450" s="39"/>
      <c r="C450" s="193"/>
      <c r="D450" s="37"/>
      <c r="E450" s="37"/>
      <c r="F450" s="37"/>
      <c r="G450" s="199"/>
      <c r="H450" s="199"/>
      <c r="I450" s="37"/>
      <c r="J450" s="37"/>
      <c r="K450" s="36"/>
      <c r="L450" s="37"/>
      <c r="M450" s="38"/>
      <c r="N450" s="37"/>
      <c r="O450" s="37"/>
      <c r="P450" s="37">
        <f t="shared" ref="P450:AL450" si="84">SUBTOTAL(9,P5:P448)</f>
        <v>0</v>
      </c>
      <c r="Q450" s="37">
        <f t="shared" si="84"/>
        <v>0</v>
      </c>
      <c r="R450" s="37">
        <f t="shared" si="84"/>
        <v>0</v>
      </c>
      <c r="S450" s="37">
        <f t="shared" si="84"/>
        <v>0</v>
      </c>
      <c r="T450" s="37">
        <f t="shared" si="84"/>
        <v>0</v>
      </c>
      <c r="U450" s="37">
        <f t="shared" si="84"/>
        <v>0</v>
      </c>
      <c r="V450" s="37">
        <f t="shared" si="84"/>
        <v>0</v>
      </c>
      <c r="W450" s="37">
        <f t="shared" si="84"/>
        <v>0</v>
      </c>
      <c r="X450" s="37">
        <f t="shared" si="84"/>
        <v>0</v>
      </c>
      <c r="Y450" s="37">
        <f t="shared" si="84"/>
        <v>0</v>
      </c>
      <c r="Z450" s="37">
        <f t="shared" si="84"/>
        <v>0</v>
      </c>
      <c r="AA450" s="37">
        <f t="shared" si="84"/>
        <v>0</v>
      </c>
      <c r="AB450" s="37">
        <f t="shared" si="84"/>
        <v>0</v>
      </c>
      <c r="AC450" s="37">
        <f t="shared" si="84"/>
        <v>0</v>
      </c>
      <c r="AD450" s="37">
        <f t="shared" si="84"/>
        <v>0</v>
      </c>
      <c r="AE450" s="37">
        <f t="shared" si="84"/>
        <v>0</v>
      </c>
      <c r="AF450" s="37">
        <f t="shared" si="84"/>
        <v>0</v>
      </c>
      <c r="AG450" s="37">
        <f t="shared" si="84"/>
        <v>0</v>
      </c>
      <c r="AH450" s="37">
        <f t="shared" si="84"/>
        <v>0</v>
      </c>
      <c r="AI450" s="37">
        <f t="shared" si="84"/>
        <v>0</v>
      </c>
      <c r="AJ450" s="37">
        <f t="shared" si="84"/>
        <v>0</v>
      </c>
      <c r="AK450" s="37">
        <f t="shared" si="84"/>
        <v>0</v>
      </c>
      <c r="AL450" s="37">
        <f t="shared" si="84"/>
        <v>0</v>
      </c>
      <c r="AM450" s="35"/>
    </row>
    <row r="452" spans="1:39">
      <c r="A452" s="991" t="s">
        <v>14</v>
      </c>
      <c r="B452" s="991"/>
      <c r="C452" s="991"/>
      <c r="D452" s="991"/>
      <c r="E452" s="991"/>
      <c r="F452" s="991"/>
      <c r="G452" s="991"/>
      <c r="H452" s="991"/>
      <c r="I452" s="991"/>
      <c r="J452" s="991"/>
      <c r="K452" s="991"/>
      <c r="L452" s="991"/>
      <c r="M452" s="991"/>
      <c r="N452" s="991"/>
      <c r="O452" s="829"/>
    </row>
    <row r="453" spans="1:39">
      <c r="A453" s="991"/>
      <c r="B453" s="991"/>
      <c r="C453" s="991"/>
      <c r="D453" s="991"/>
      <c r="E453" s="991"/>
      <c r="F453" s="991"/>
      <c r="G453" s="991"/>
      <c r="H453" s="991"/>
      <c r="I453" s="991"/>
      <c r="J453" s="991"/>
      <c r="K453" s="991"/>
      <c r="L453" s="991"/>
      <c r="M453" s="991"/>
      <c r="N453" s="991"/>
      <c r="O453" s="829"/>
    </row>
    <row r="454" spans="1:39">
      <c r="A454" s="991"/>
      <c r="B454" s="991"/>
      <c r="C454" s="991"/>
      <c r="D454" s="991"/>
      <c r="E454" s="991"/>
      <c r="F454" s="991"/>
      <c r="G454" s="991"/>
      <c r="H454" s="991"/>
      <c r="I454" s="991"/>
      <c r="J454" s="991"/>
      <c r="K454" s="991"/>
      <c r="L454" s="991"/>
      <c r="M454" s="991"/>
      <c r="N454" s="991"/>
      <c r="O454" s="829"/>
    </row>
  </sheetData>
  <sheetProtection password="CD5E" sheet="1" objects="1" scenarios="1" formatCells="0" formatColumns="0" formatRows="0" autoFilter="0" pivotTables="0"/>
  <autoFilter ref="A4:AM448"/>
  <mergeCells count="6">
    <mergeCell ref="AG1:AJ1"/>
    <mergeCell ref="A452:N454"/>
    <mergeCell ref="A1:D2"/>
    <mergeCell ref="E1:P2"/>
    <mergeCell ref="Q1:AB2"/>
    <mergeCell ref="AC1:AF1"/>
  </mergeCells>
  <dataValidations count="6">
    <dataValidation type="list" allowBlank="1" showInputMessage="1" showErrorMessage="1" sqref="H334:H411">
      <formula1>КВ</formula1>
    </dataValidation>
    <dataValidation type="list" allowBlank="1" showInputMessage="1" showErrorMessage="1" sqref="I449:I1048576">
      <formula1>$E$3:$E$7</formula1>
    </dataValidation>
    <dataValidation type="list" allowBlank="1" showInputMessage="1" showErrorMessage="1" sqref="C449:C1048576 C1:C2">
      <formula1>Напрямки_Набувача</formula1>
    </dataValidation>
    <dataValidation type="list" allowBlank="1" showInputMessage="1" showErrorMessage="1" sqref="I449:I1048576 I1:I2">
      <formula1>Форма_взаємовідносин</formula1>
    </dataValidation>
    <dataValidation type="list" allowBlank="1" showInputMessage="1" showErrorMessage="1" sqref="EXA981667:EXA983491 FH455:FI64159 PD455:PE64159 YZ455:ZA64159 AIV455:AIW64159 ASR455:ASS64159 BCN455:BCO64159 BMJ455:BMK64159 BWF455:BWG64159 CGB455:CGC64159 CPX455:CPY64159 CZT455:CZU64159 DJP455:DJQ64159 DTL455:DTM64159 EDH455:EDI64159 END455:ENE64159 EWZ455:EXA64159 FGV455:FGW64159 FQR455:FQS64159 GAN455:GAO64159 GKJ455:GKK64159 GUF455:GUG64159 HEB455:HEC64159 HNX455:HNY64159 HXT455:HXU64159 IHP455:IHQ64159 IRL455:IRM64159 JBH455:JBI64159 JLD455:JLE64159 JUZ455:JVA64159 KEV455:KEW64159 KOR455:KOS64159 KYN455:KYO64159 LIJ455:LIK64159 LSF455:LSG64159 MCB455:MCC64159 MLX455:MLY64159 MVT455:MVU64159 NFP455:NFQ64159 NPL455:NPM64159 NZH455:NZI64159 OJD455:OJE64159 OSZ455:OTA64159 PCV455:PCW64159 PMR455:PMS64159 PWN455:PWO64159 QGJ455:QGK64159 QQF455:QQG64159 RAB455:RAC64159 RJX455:RJY64159 RTT455:RTU64159 SDP455:SDQ64159 SNL455:SNM64159 SXH455:SXI64159 THD455:THE64159 TQZ455:TRA64159 UAV455:UAW64159 UKR455:UKS64159 UUN455:UUO64159 VEJ455:VEK64159 VOF455:VOG64159 VYB455:VYC64159 WHX455:WHY64159 WRT455:WRU64159 FGW981667:FGW983491 FH65991:FI129695 PD65991:PE129695 YZ65991:ZA129695 AIV65991:AIW129695 ASR65991:ASS129695 BCN65991:BCO129695 BMJ65991:BMK129695 BWF65991:BWG129695 CGB65991:CGC129695 CPX65991:CPY129695 CZT65991:CZU129695 DJP65991:DJQ129695 DTL65991:DTM129695 EDH65991:EDI129695 END65991:ENE129695 EWZ65991:EXA129695 FGV65991:FGW129695 FQR65991:FQS129695 GAN65991:GAO129695 GKJ65991:GKK129695 GUF65991:GUG129695 HEB65991:HEC129695 HNX65991:HNY129695 HXT65991:HXU129695 IHP65991:IHQ129695 IRL65991:IRM129695 JBH65991:JBI129695 JLD65991:JLE129695 JUZ65991:JVA129695 KEV65991:KEW129695 KOR65991:KOS129695 KYN65991:KYO129695 LIJ65991:LIK129695 LSF65991:LSG129695 MCB65991:MCC129695 MLX65991:MLY129695 MVT65991:MVU129695 NFP65991:NFQ129695 NPL65991:NPM129695 NZH65991:NZI129695 OJD65991:OJE129695 OSZ65991:OTA129695 PCV65991:PCW129695 PMR65991:PMS129695 PWN65991:PWO129695 QGJ65991:QGK129695 QQF65991:QQG129695 RAB65991:RAC129695 RJX65991:RJY129695 RTT65991:RTU129695 SDP65991:SDQ129695 SNL65991:SNM129695 SXH65991:SXI129695 THD65991:THE129695 TQZ65991:TRA129695 UAV65991:UAW129695 UKR65991:UKS129695 UUN65991:UUO129695 VEJ65991:VEK129695 VOF65991:VOG129695 VYB65991:VYC129695 WHX65991:WHY129695 WRT65991:WRU129695 FQS981667:FQS983491 FH131527:FI195231 PD131527:PE195231 YZ131527:ZA195231 AIV131527:AIW195231 ASR131527:ASS195231 BCN131527:BCO195231 BMJ131527:BMK195231 BWF131527:BWG195231 CGB131527:CGC195231 CPX131527:CPY195231 CZT131527:CZU195231 DJP131527:DJQ195231 DTL131527:DTM195231 EDH131527:EDI195231 END131527:ENE195231 EWZ131527:EXA195231 FGV131527:FGW195231 FQR131527:FQS195231 GAN131527:GAO195231 GKJ131527:GKK195231 GUF131527:GUG195231 HEB131527:HEC195231 HNX131527:HNY195231 HXT131527:HXU195231 IHP131527:IHQ195231 IRL131527:IRM195231 JBH131527:JBI195231 JLD131527:JLE195231 JUZ131527:JVA195231 KEV131527:KEW195231 KOR131527:KOS195231 KYN131527:KYO195231 LIJ131527:LIK195231 LSF131527:LSG195231 MCB131527:MCC195231 MLX131527:MLY195231 MVT131527:MVU195231 NFP131527:NFQ195231 NPL131527:NPM195231 NZH131527:NZI195231 OJD131527:OJE195231 OSZ131527:OTA195231 PCV131527:PCW195231 PMR131527:PMS195231 PWN131527:PWO195231 QGJ131527:QGK195231 QQF131527:QQG195231 RAB131527:RAC195231 RJX131527:RJY195231 RTT131527:RTU195231 SDP131527:SDQ195231 SNL131527:SNM195231 SXH131527:SXI195231 THD131527:THE195231 TQZ131527:TRA195231 UAV131527:UAW195231 UKR131527:UKS195231 UUN131527:UUO195231 VEJ131527:VEK195231 VOF131527:VOG195231 VYB131527:VYC195231 WHX131527:WHY195231 WRT131527:WRU195231 GAO981667:GAO983491 FH197063:FI260767 PD197063:PE260767 YZ197063:ZA260767 AIV197063:AIW260767 ASR197063:ASS260767 BCN197063:BCO260767 BMJ197063:BMK260767 BWF197063:BWG260767 CGB197063:CGC260767 CPX197063:CPY260767 CZT197063:CZU260767 DJP197063:DJQ260767 DTL197063:DTM260767 EDH197063:EDI260767 END197063:ENE260767 EWZ197063:EXA260767 FGV197063:FGW260767 FQR197063:FQS260767 GAN197063:GAO260767 GKJ197063:GKK260767 GUF197063:GUG260767 HEB197063:HEC260767 HNX197063:HNY260767 HXT197063:HXU260767 IHP197063:IHQ260767 IRL197063:IRM260767 JBH197063:JBI260767 JLD197063:JLE260767 JUZ197063:JVA260767 KEV197063:KEW260767 KOR197063:KOS260767 KYN197063:KYO260767 LIJ197063:LIK260767 LSF197063:LSG260767 MCB197063:MCC260767 MLX197063:MLY260767 MVT197063:MVU260767 NFP197063:NFQ260767 NPL197063:NPM260767 NZH197063:NZI260767 OJD197063:OJE260767 OSZ197063:OTA260767 PCV197063:PCW260767 PMR197063:PMS260767 PWN197063:PWO260767 QGJ197063:QGK260767 QQF197063:QQG260767 RAB197063:RAC260767 RJX197063:RJY260767 RTT197063:RTU260767 SDP197063:SDQ260767 SNL197063:SNM260767 SXH197063:SXI260767 THD197063:THE260767 TQZ197063:TRA260767 UAV197063:UAW260767 UKR197063:UKS260767 UUN197063:UUO260767 VEJ197063:VEK260767 VOF197063:VOG260767 VYB197063:VYC260767 WHX197063:WHY260767 WRT197063:WRU260767 GKK981667:GKK983491 FH262599:FI326303 PD262599:PE326303 YZ262599:ZA326303 AIV262599:AIW326303 ASR262599:ASS326303 BCN262599:BCO326303 BMJ262599:BMK326303 BWF262599:BWG326303 CGB262599:CGC326303 CPX262599:CPY326303 CZT262599:CZU326303 DJP262599:DJQ326303 DTL262599:DTM326303 EDH262599:EDI326303 END262599:ENE326303 EWZ262599:EXA326303 FGV262599:FGW326303 FQR262599:FQS326303 GAN262599:GAO326303 GKJ262599:GKK326303 GUF262599:GUG326303 HEB262599:HEC326303 HNX262599:HNY326303 HXT262599:HXU326303 IHP262599:IHQ326303 IRL262599:IRM326303 JBH262599:JBI326303 JLD262599:JLE326303 JUZ262599:JVA326303 KEV262599:KEW326303 KOR262599:KOS326303 KYN262599:KYO326303 LIJ262599:LIK326303 LSF262599:LSG326303 MCB262599:MCC326303 MLX262599:MLY326303 MVT262599:MVU326303 NFP262599:NFQ326303 NPL262599:NPM326303 NZH262599:NZI326303 OJD262599:OJE326303 OSZ262599:OTA326303 PCV262599:PCW326303 PMR262599:PMS326303 PWN262599:PWO326303 QGJ262599:QGK326303 QQF262599:QQG326303 RAB262599:RAC326303 RJX262599:RJY326303 RTT262599:RTU326303 SDP262599:SDQ326303 SNL262599:SNM326303 SXH262599:SXI326303 THD262599:THE326303 TQZ262599:TRA326303 UAV262599:UAW326303 UKR262599:UKS326303 UUN262599:UUO326303 VEJ262599:VEK326303 VOF262599:VOG326303 VYB262599:VYC326303 WHX262599:WHY326303 WRT262599:WRU326303 GUG981667:GUG983491 FH328135:FI391839 PD328135:PE391839 YZ328135:ZA391839 AIV328135:AIW391839 ASR328135:ASS391839 BCN328135:BCO391839 BMJ328135:BMK391839 BWF328135:BWG391839 CGB328135:CGC391839 CPX328135:CPY391839 CZT328135:CZU391839 DJP328135:DJQ391839 DTL328135:DTM391839 EDH328135:EDI391839 END328135:ENE391839 EWZ328135:EXA391839 FGV328135:FGW391839 FQR328135:FQS391839 GAN328135:GAO391839 GKJ328135:GKK391839 GUF328135:GUG391839 HEB328135:HEC391839 HNX328135:HNY391839 HXT328135:HXU391839 IHP328135:IHQ391839 IRL328135:IRM391839 JBH328135:JBI391839 JLD328135:JLE391839 JUZ328135:JVA391839 KEV328135:KEW391839 KOR328135:KOS391839 KYN328135:KYO391839 LIJ328135:LIK391839 LSF328135:LSG391839 MCB328135:MCC391839 MLX328135:MLY391839 MVT328135:MVU391839 NFP328135:NFQ391839 NPL328135:NPM391839 NZH328135:NZI391839 OJD328135:OJE391839 OSZ328135:OTA391839 PCV328135:PCW391839 PMR328135:PMS391839 PWN328135:PWO391839 QGJ328135:QGK391839 QQF328135:QQG391839 RAB328135:RAC391839 RJX328135:RJY391839 RTT328135:RTU391839 SDP328135:SDQ391839 SNL328135:SNM391839 SXH328135:SXI391839 THD328135:THE391839 TQZ328135:TRA391839 UAV328135:UAW391839 UKR328135:UKS391839 UUN328135:UUO391839 VEJ328135:VEK391839 VOF328135:VOG391839 VYB328135:VYC391839 WHX328135:WHY391839 WRT328135:WRU391839 HEC981667:HEC983491 FH393671:FI457375 PD393671:PE457375 YZ393671:ZA457375 AIV393671:AIW457375 ASR393671:ASS457375 BCN393671:BCO457375 BMJ393671:BMK457375 BWF393671:BWG457375 CGB393671:CGC457375 CPX393671:CPY457375 CZT393671:CZU457375 DJP393671:DJQ457375 DTL393671:DTM457375 EDH393671:EDI457375 END393671:ENE457375 EWZ393671:EXA457375 FGV393671:FGW457375 FQR393671:FQS457375 GAN393671:GAO457375 GKJ393671:GKK457375 GUF393671:GUG457375 HEB393671:HEC457375 HNX393671:HNY457375 HXT393671:HXU457375 IHP393671:IHQ457375 IRL393671:IRM457375 JBH393671:JBI457375 JLD393671:JLE457375 JUZ393671:JVA457375 KEV393671:KEW457375 KOR393671:KOS457375 KYN393671:KYO457375 LIJ393671:LIK457375 LSF393671:LSG457375 MCB393671:MCC457375 MLX393671:MLY457375 MVT393671:MVU457375 NFP393671:NFQ457375 NPL393671:NPM457375 NZH393671:NZI457375 OJD393671:OJE457375 OSZ393671:OTA457375 PCV393671:PCW457375 PMR393671:PMS457375 PWN393671:PWO457375 QGJ393671:QGK457375 QQF393671:QQG457375 RAB393671:RAC457375 RJX393671:RJY457375 RTT393671:RTU457375 SDP393671:SDQ457375 SNL393671:SNM457375 SXH393671:SXI457375 THD393671:THE457375 TQZ393671:TRA457375 UAV393671:UAW457375 UKR393671:UKS457375 UUN393671:UUO457375 VEJ393671:VEK457375 VOF393671:VOG457375 VYB393671:VYC457375 WHX393671:WHY457375 WRT393671:WRU457375 HNY981667:HNY983491 FH459207:FI522911 PD459207:PE522911 YZ459207:ZA522911 AIV459207:AIW522911 ASR459207:ASS522911 BCN459207:BCO522911 BMJ459207:BMK522911 BWF459207:BWG522911 CGB459207:CGC522911 CPX459207:CPY522911 CZT459207:CZU522911 DJP459207:DJQ522911 DTL459207:DTM522911 EDH459207:EDI522911 END459207:ENE522911 EWZ459207:EXA522911 FGV459207:FGW522911 FQR459207:FQS522911 GAN459207:GAO522911 GKJ459207:GKK522911 GUF459207:GUG522911 HEB459207:HEC522911 HNX459207:HNY522911 HXT459207:HXU522911 IHP459207:IHQ522911 IRL459207:IRM522911 JBH459207:JBI522911 JLD459207:JLE522911 JUZ459207:JVA522911 KEV459207:KEW522911 KOR459207:KOS522911 KYN459207:KYO522911 LIJ459207:LIK522911 LSF459207:LSG522911 MCB459207:MCC522911 MLX459207:MLY522911 MVT459207:MVU522911 NFP459207:NFQ522911 NPL459207:NPM522911 NZH459207:NZI522911 OJD459207:OJE522911 OSZ459207:OTA522911 PCV459207:PCW522911 PMR459207:PMS522911 PWN459207:PWO522911 QGJ459207:QGK522911 QQF459207:QQG522911 RAB459207:RAC522911 RJX459207:RJY522911 RTT459207:RTU522911 SDP459207:SDQ522911 SNL459207:SNM522911 SXH459207:SXI522911 THD459207:THE522911 TQZ459207:TRA522911 UAV459207:UAW522911 UKR459207:UKS522911 UUN459207:UUO522911 VEJ459207:VEK522911 VOF459207:VOG522911 VYB459207:VYC522911 WHX459207:WHY522911 WRT459207:WRU522911 HXU981667:HXU983491 FH524743:FI588447 PD524743:PE588447 YZ524743:ZA588447 AIV524743:AIW588447 ASR524743:ASS588447 BCN524743:BCO588447 BMJ524743:BMK588447 BWF524743:BWG588447 CGB524743:CGC588447 CPX524743:CPY588447 CZT524743:CZU588447 DJP524743:DJQ588447 DTL524743:DTM588447 EDH524743:EDI588447 END524743:ENE588447 EWZ524743:EXA588447 FGV524743:FGW588447 FQR524743:FQS588447 GAN524743:GAO588447 GKJ524743:GKK588447 GUF524743:GUG588447 HEB524743:HEC588447 HNX524743:HNY588447 HXT524743:HXU588447 IHP524743:IHQ588447 IRL524743:IRM588447 JBH524743:JBI588447 JLD524743:JLE588447 JUZ524743:JVA588447 KEV524743:KEW588447 KOR524743:KOS588447 KYN524743:KYO588447 LIJ524743:LIK588447 LSF524743:LSG588447 MCB524743:MCC588447 MLX524743:MLY588447 MVT524743:MVU588447 NFP524743:NFQ588447 NPL524743:NPM588447 NZH524743:NZI588447 OJD524743:OJE588447 OSZ524743:OTA588447 PCV524743:PCW588447 PMR524743:PMS588447 PWN524743:PWO588447 QGJ524743:QGK588447 QQF524743:QQG588447 RAB524743:RAC588447 RJX524743:RJY588447 RTT524743:RTU588447 SDP524743:SDQ588447 SNL524743:SNM588447 SXH524743:SXI588447 THD524743:THE588447 TQZ524743:TRA588447 UAV524743:UAW588447 UKR524743:UKS588447 UUN524743:UUO588447 VEJ524743:VEK588447 VOF524743:VOG588447 VYB524743:VYC588447 WHX524743:WHY588447 WRT524743:WRU588447 IHQ981667:IHQ983491 FH590279:FI653983 PD590279:PE653983 YZ590279:ZA653983 AIV590279:AIW653983 ASR590279:ASS653983 BCN590279:BCO653983 BMJ590279:BMK653983 BWF590279:BWG653983 CGB590279:CGC653983 CPX590279:CPY653983 CZT590279:CZU653983 DJP590279:DJQ653983 DTL590279:DTM653983 EDH590279:EDI653983 END590279:ENE653983 EWZ590279:EXA653983 FGV590279:FGW653983 FQR590279:FQS653983 GAN590279:GAO653983 GKJ590279:GKK653983 GUF590279:GUG653983 HEB590279:HEC653983 HNX590279:HNY653983 HXT590279:HXU653983 IHP590279:IHQ653983 IRL590279:IRM653983 JBH590279:JBI653983 JLD590279:JLE653983 JUZ590279:JVA653983 KEV590279:KEW653983 KOR590279:KOS653983 KYN590279:KYO653983 LIJ590279:LIK653983 LSF590279:LSG653983 MCB590279:MCC653983 MLX590279:MLY653983 MVT590279:MVU653983 NFP590279:NFQ653983 NPL590279:NPM653983 NZH590279:NZI653983 OJD590279:OJE653983 OSZ590279:OTA653983 PCV590279:PCW653983 PMR590279:PMS653983 PWN590279:PWO653983 QGJ590279:QGK653983 QQF590279:QQG653983 RAB590279:RAC653983 RJX590279:RJY653983 RTT590279:RTU653983 SDP590279:SDQ653983 SNL590279:SNM653983 SXH590279:SXI653983 THD590279:THE653983 TQZ590279:TRA653983 UAV590279:UAW653983 UKR590279:UKS653983 UUN590279:UUO653983 VEJ590279:VEK653983 VOF590279:VOG653983 VYB590279:VYC653983 WHX590279:WHY653983 WRT590279:WRU653983 IRM981667:IRM983491 FH655815:FI719519 PD655815:PE719519 YZ655815:ZA719519 AIV655815:AIW719519 ASR655815:ASS719519 BCN655815:BCO719519 BMJ655815:BMK719519 BWF655815:BWG719519 CGB655815:CGC719519 CPX655815:CPY719519 CZT655815:CZU719519 DJP655815:DJQ719519 DTL655815:DTM719519 EDH655815:EDI719519 END655815:ENE719519 EWZ655815:EXA719519 FGV655815:FGW719519 FQR655815:FQS719519 GAN655815:GAO719519 GKJ655815:GKK719519 GUF655815:GUG719519 HEB655815:HEC719519 HNX655815:HNY719519 HXT655815:HXU719519 IHP655815:IHQ719519 IRL655815:IRM719519 JBH655815:JBI719519 JLD655815:JLE719519 JUZ655815:JVA719519 KEV655815:KEW719519 KOR655815:KOS719519 KYN655815:KYO719519 LIJ655815:LIK719519 LSF655815:LSG719519 MCB655815:MCC719519 MLX655815:MLY719519 MVT655815:MVU719519 NFP655815:NFQ719519 NPL655815:NPM719519 NZH655815:NZI719519 OJD655815:OJE719519 OSZ655815:OTA719519 PCV655815:PCW719519 PMR655815:PMS719519 PWN655815:PWO719519 QGJ655815:QGK719519 QQF655815:QQG719519 RAB655815:RAC719519 RJX655815:RJY719519 RTT655815:RTU719519 SDP655815:SDQ719519 SNL655815:SNM719519 SXH655815:SXI719519 THD655815:THE719519 TQZ655815:TRA719519 UAV655815:UAW719519 UKR655815:UKS719519 UUN655815:UUO719519 VEJ655815:VEK719519 VOF655815:VOG719519 VYB655815:VYC719519 WHX655815:WHY719519 WRT655815:WRU719519 JBI981667:JBI983491 FH721351:FI785055 PD721351:PE785055 YZ721351:ZA785055 AIV721351:AIW785055 ASR721351:ASS785055 BCN721351:BCO785055 BMJ721351:BMK785055 BWF721351:BWG785055 CGB721351:CGC785055 CPX721351:CPY785055 CZT721351:CZU785055 DJP721351:DJQ785055 DTL721351:DTM785055 EDH721351:EDI785055 END721351:ENE785055 EWZ721351:EXA785055 FGV721351:FGW785055 FQR721351:FQS785055 GAN721351:GAO785055 GKJ721351:GKK785055 GUF721351:GUG785055 HEB721351:HEC785055 HNX721351:HNY785055 HXT721351:HXU785055 IHP721351:IHQ785055 IRL721351:IRM785055 JBH721351:JBI785055 JLD721351:JLE785055 JUZ721351:JVA785055 KEV721351:KEW785055 KOR721351:KOS785055 KYN721351:KYO785055 LIJ721351:LIK785055 LSF721351:LSG785055 MCB721351:MCC785055 MLX721351:MLY785055 MVT721351:MVU785055 NFP721351:NFQ785055 NPL721351:NPM785055 NZH721351:NZI785055 OJD721351:OJE785055 OSZ721351:OTA785055 PCV721351:PCW785055 PMR721351:PMS785055 PWN721351:PWO785055 QGJ721351:QGK785055 QQF721351:QQG785055 RAB721351:RAC785055 RJX721351:RJY785055 RTT721351:RTU785055 SDP721351:SDQ785055 SNL721351:SNM785055 SXH721351:SXI785055 THD721351:THE785055 TQZ721351:TRA785055 UAV721351:UAW785055 UKR721351:UKS785055 UUN721351:UUO785055 VEJ721351:VEK785055 VOF721351:VOG785055 VYB721351:VYC785055 WHX721351:WHY785055 WRT721351:WRU785055 JLE981667:JLE983491 FH786887:FI850591 PD786887:PE850591 YZ786887:ZA850591 AIV786887:AIW850591 ASR786887:ASS850591 BCN786887:BCO850591 BMJ786887:BMK850591 BWF786887:BWG850591 CGB786887:CGC850591 CPX786887:CPY850591 CZT786887:CZU850591 DJP786887:DJQ850591 DTL786887:DTM850591 EDH786887:EDI850591 END786887:ENE850591 EWZ786887:EXA850591 FGV786887:FGW850591 FQR786887:FQS850591 GAN786887:GAO850591 GKJ786887:GKK850591 GUF786887:GUG850591 HEB786887:HEC850591 HNX786887:HNY850591 HXT786887:HXU850591 IHP786887:IHQ850591 IRL786887:IRM850591 JBH786887:JBI850591 JLD786887:JLE850591 JUZ786887:JVA850591 KEV786887:KEW850591 KOR786887:KOS850591 KYN786887:KYO850591 LIJ786887:LIK850591 LSF786887:LSG850591 MCB786887:MCC850591 MLX786887:MLY850591 MVT786887:MVU850591 NFP786887:NFQ850591 NPL786887:NPM850591 NZH786887:NZI850591 OJD786887:OJE850591 OSZ786887:OTA850591 PCV786887:PCW850591 PMR786887:PMS850591 PWN786887:PWO850591 QGJ786887:QGK850591 QQF786887:QQG850591 RAB786887:RAC850591 RJX786887:RJY850591 RTT786887:RTU850591 SDP786887:SDQ850591 SNL786887:SNM850591 SXH786887:SXI850591 THD786887:THE850591 TQZ786887:TRA850591 UAV786887:UAW850591 UKR786887:UKS850591 UUN786887:UUO850591 VEJ786887:VEK850591 VOF786887:VOG850591 VYB786887:VYC850591 WHX786887:WHY850591 WRT786887:WRU850591 JVA981667:JVA983491 FH852423:FI916127 PD852423:PE916127 YZ852423:ZA916127 AIV852423:AIW916127 ASR852423:ASS916127 BCN852423:BCO916127 BMJ852423:BMK916127 BWF852423:BWG916127 CGB852423:CGC916127 CPX852423:CPY916127 CZT852423:CZU916127 DJP852423:DJQ916127 DTL852423:DTM916127 EDH852423:EDI916127 END852423:ENE916127 EWZ852423:EXA916127 FGV852423:FGW916127 FQR852423:FQS916127 GAN852423:GAO916127 GKJ852423:GKK916127 GUF852423:GUG916127 HEB852423:HEC916127 HNX852423:HNY916127 HXT852423:HXU916127 IHP852423:IHQ916127 IRL852423:IRM916127 JBH852423:JBI916127 JLD852423:JLE916127 JUZ852423:JVA916127 KEV852423:KEW916127 KOR852423:KOS916127 KYN852423:KYO916127 LIJ852423:LIK916127 LSF852423:LSG916127 MCB852423:MCC916127 MLX852423:MLY916127 MVT852423:MVU916127 NFP852423:NFQ916127 NPL852423:NPM916127 NZH852423:NZI916127 OJD852423:OJE916127 OSZ852423:OTA916127 PCV852423:PCW916127 PMR852423:PMS916127 PWN852423:PWO916127 QGJ852423:QGK916127 QQF852423:QQG916127 RAB852423:RAC916127 RJX852423:RJY916127 RTT852423:RTU916127 SDP852423:SDQ916127 SNL852423:SNM916127 SXH852423:SXI916127 THD852423:THE916127 TQZ852423:TRA916127 UAV852423:UAW916127 UKR852423:UKS916127 UUN852423:UUO916127 VEJ852423:VEK916127 VOF852423:VOG916127 VYB852423:VYC916127 WHX852423:WHY916127 WRT852423:WRU916127 KEW981667:KEW983491 FH917959:FI981663 PD917959:PE981663 YZ917959:ZA981663 AIV917959:AIW981663 ASR917959:ASS981663 BCN917959:BCO981663 BMJ917959:BMK981663 BWF917959:BWG981663 CGB917959:CGC981663 CPX917959:CPY981663 CZT917959:CZU981663 DJP917959:DJQ981663 DTL917959:DTM981663 EDH917959:EDI981663 END917959:ENE981663 EWZ917959:EXA981663 FGV917959:FGW981663 FQR917959:FQS981663 GAN917959:GAO981663 GKJ917959:GKK981663 GUF917959:GUG981663 HEB917959:HEC981663 HNX917959:HNY981663 HXT917959:HXU981663 IHP917959:IHQ981663 IRL917959:IRM981663 JBH917959:JBI981663 JLD917959:JLE981663 JUZ917959:JVA981663 KEV917959:KEW981663 KOR917959:KOS981663 KYN917959:KYO981663 LIJ917959:LIK981663 LSF917959:LSG981663 MCB917959:MCC981663 MLX917959:MLY981663 MVT917959:MVU981663 NFP917959:NFQ981663 NPL917959:NPM981663 NZH917959:NZI981663 OJD917959:OJE981663 OSZ917959:OTA981663 PCV917959:PCW981663 PMR917959:PMS981663 PWN917959:PWO981663 QGJ917959:QGK981663 QQF917959:QQG981663 RAB917959:RAC981663 RJX917959:RJY981663 RTT917959:RTU981663 SDP917959:SDQ981663 SNL917959:SNM981663 SXH917959:SXI981663 THD917959:THE981663 TQZ917959:TRA981663 UAV917959:UAW981663 UKR917959:UKS981663 UUN917959:UUO981663 VEJ917959:VEK981663 VOF917959:VOG981663 VYB917959:VYC981663 WHX917959:WHY981663 WRT917959:WRU981663 QQG981667:QQG983491 FH983495:FI1048576 PD983495:PE1048576 YZ983495:ZA1048576 AIV983495:AIW1048576 ASR983495:ASS1048576 BCN983495:BCO1048576 BMJ983495:BMK1048576 BWF983495:BWG1048576 CGB983495:CGC1048576 CPX983495:CPY1048576 CZT983495:CZU1048576 DJP983495:DJQ1048576 DTL983495:DTM1048576 EDH983495:EDI1048576 END983495:ENE1048576 EWZ983495:EXA1048576 FGV983495:FGW1048576 FQR983495:FQS1048576 GAN983495:GAO1048576 GKJ983495:GKK1048576 GUF983495:GUG1048576 HEB983495:HEC1048576 HNX983495:HNY1048576 HXT983495:HXU1048576 IHP983495:IHQ1048576 IRL983495:IRM1048576 JBH983495:JBI1048576 JLD983495:JLE1048576 JUZ983495:JVA1048576 KEV983495:KEW1048576 KOR983495:KOS1048576 KYN983495:KYO1048576 LIJ983495:LIK1048576 LSF983495:LSG1048576 MCB983495:MCC1048576 MLX983495:MLY1048576 MVT983495:MVU1048576 NFP983495:NFQ1048576 NPL983495:NPM1048576 NZH983495:NZI1048576 OJD983495:OJE1048576 OSZ983495:OTA1048576 PCV983495:PCW1048576 PMR983495:PMS1048576 PWN983495:PWO1048576 QGJ983495:QGK1048576 QQF983495:QQG1048576 RAB983495:RAC1048576 RJX983495:RJY1048576 RTT983495:RTU1048576 SDP983495:SDQ1048576 SNL983495:SNM1048576 SXH983495:SXI1048576 THD983495:THE1048576 TQZ983495:TRA1048576 UAV983495:UAW1048576 UKR983495:UKS1048576 UUN983495:UUO1048576 VEJ983495:VEK1048576 VOF983495:VOG1048576 VYB983495:VYC1048576 WHX983495:WHY1048576 WRT983495:WRU1048576 KOS981667:KOS983491 ENE981667:ENE983491 KYO981667:KYO983491 FH64162:FH65987 PD64162:PD65987 YZ64162:YZ65987 AIV64162:AIV65987 ASR64162:ASR65987 BCN64162:BCN65987 BMJ64162:BMJ65987 BWF64162:BWF65987 CGB64162:CGB65987 CPX64162:CPX65987 CZT64162:CZT65987 DJP64162:DJP65987 DTL64162:DTL65987 EDH64162:EDH65987 END64162:END65987 EWZ64162:EWZ65987 FGV64162:FGV65987 FQR64162:FQR65987 GAN64162:GAN65987 GKJ64162:GKJ65987 GUF64162:GUF65987 HEB64162:HEB65987 HNX64162:HNX65987 HXT64162:HXT65987 IHP64162:IHP65987 IRL64162:IRL65987 JBH64162:JBH65987 JLD64162:JLD65987 JUZ64162:JUZ65987 KEV64162:KEV65987 KOR64162:KOR65987 KYN64162:KYN65987 LIJ64162:LIJ65987 LSF64162:LSF65987 MCB64162:MCB65987 MLX64162:MLX65987 MVT64162:MVT65987 NFP64162:NFP65987 NPL64162:NPL65987 NZH64162:NZH65987 OJD64162:OJD65987 OSZ64162:OSZ65987 PCV64162:PCV65987 PMR64162:PMR65987 PWN64162:PWN65987 QGJ64162:QGJ65987 QQF64162:QQF65987 RAB64162:RAB65987 RJX64162:RJX65987 RTT64162:RTT65987 SDP64162:SDP65987 SNL64162:SNL65987 SXH64162:SXH65987 THD64162:THD65987 TQZ64162:TQZ65987 UAV64162:UAV65987 UKR64162:UKR65987 UUN64162:UUN65987 VEJ64162:VEJ65987 VOF64162:VOF65987 VYB64162:VYB65987 WHX64162:WHX65987 WRT64162:WRT65987 LIK981667:LIK983491 FH129698:FH131523 PD129698:PD131523 YZ129698:YZ131523 AIV129698:AIV131523 ASR129698:ASR131523 BCN129698:BCN131523 BMJ129698:BMJ131523 BWF129698:BWF131523 CGB129698:CGB131523 CPX129698:CPX131523 CZT129698:CZT131523 DJP129698:DJP131523 DTL129698:DTL131523 EDH129698:EDH131523 END129698:END131523 EWZ129698:EWZ131523 FGV129698:FGV131523 FQR129698:FQR131523 GAN129698:GAN131523 GKJ129698:GKJ131523 GUF129698:GUF131523 HEB129698:HEB131523 HNX129698:HNX131523 HXT129698:HXT131523 IHP129698:IHP131523 IRL129698:IRL131523 JBH129698:JBH131523 JLD129698:JLD131523 JUZ129698:JUZ131523 KEV129698:KEV131523 KOR129698:KOR131523 KYN129698:KYN131523 LIJ129698:LIJ131523 LSF129698:LSF131523 MCB129698:MCB131523 MLX129698:MLX131523 MVT129698:MVT131523 NFP129698:NFP131523 NPL129698:NPL131523 NZH129698:NZH131523 OJD129698:OJD131523 OSZ129698:OSZ131523 PCV129698:PCV131523 PMR129698:PMR131523 PWN129698:PWN131523 QGJ129698:QGJ131523 QQF129698:QQF131523 RAB129698:RAB131523 RJX129698:RJX131523 RTT129698:RTT131523 SDP129698:SDP131523 SNL129698:SNL131523 SXH129698:SXH131523 THD129698:THD131523 TQZ129698:TQZ131523 UAV129698:UAV131523 UKR129698:UKR131523 UUN129698:UUN131523 VEJ129698:VEJ131523 VOF129698:VOF131523 VYB129698:VYB131523 WHX129698:WHX131523 WRT129698:WRT131523 LSG981667:LSG983491 FH195234:FH197059 PD195234:PD197059 YZ195234:YZ197059 AIV195234:AIV197059 ASR195234:ASR197059 BCN195234:BCN197059 BMJ195234:BMJ197059 BWF195234:BWF197059 CGB195234:CGB197059 CPX195234:CPX197059 CZT195234:CZT197059 DJP195234:DJP197059 DTL195234:DTL197059 EDH195234:EDH197059 END195234:END197059 EWZ195234:EWZ197059 FGV195234:FGV197059 FQR195234:FQR197059 GAN195234:GAN197059 GKJ195234:GKJ197059 GUF195234:GUF197059 HEB195234:HEB197059 HNX195234:HNX197059 HXT195234:HXT197059 IHP195234:IHP197059 IRL195234:IRL197059 JBH195234:JBH197059 JLD195234:JLD197059 JUZ195234:JUZ197059 KEV195234:KEV197059 KOR195234:KOR197059 KYN195234:KYN197059 LIJ195234:LIJ197059 LSF195234:LSF197059 MCB195234:MCB197059 MLX195234:MLX197059 MVT195234:MVT197059 NFP195234:NFP197059 NPL195234:NPL197059 NZH195234:NZH197059 OJD195234:OJD197059 OSZ195234:OSZ197059 PCV195234:PCV197059 PMR195234:PMR197059 PWN195234:PWN197059 QGJ195234:QGJ197059 QQF195234:QQF197059 RAB195234:RAB197059 RJX195234:RJX197059 RTT195234:RTT197059 SDP195234:SDP197059 SNL195234:SNL197059 SXH195234:SXH197059 THD195234:THD197059 TQZ195234:TQZ197059 UAV195234:UAV197059 UKR195234:UKR197059 UUN195234:UUN197059 VEJ195234:VEJ197059 VOF195234:VOF197059 VYB195234:VYB197059 WHX195234:WHX197059 WRT195234:WRT197059 MCC981667:MCC983491 FH260770:FH262595 PD260770:PD262595 YZ260770:YZ262595 AIV260770:AIV262595 ASR260770:ASR262595 BCN260770:BCN262595 BMJ260770:BMJ262595 BWF260770:BWF262595 CGB260770:CGB262595 CPX260770:CPX262595 CZT260770:CZT262595 DJP260770:DJP262595 DTL260770:DTL262595 EDH260770:EDH262595 END260770:END262595 EWZ260770:EWZ262595 FGV260770:FGV262595 FQR260770:FQR262595 GAN260770:GAN262595 GKJ260770:GKJ262595 GUF260770:GUF262595 HEB260770:HEB262595 HNX260770:HNX262595 HXT260770:HXT262595 IHP260770:IHP262595 IRL260770:IRL262595 JBH260770:JBH262595 JLD260770:JLD262595 JUZ260770:JUZ262595 KEV260770:KEV262595 KOR260770:KOR262595 KYN260770:KYN262595 LIJ260770:LIJ262595 LSF260770:LSF262595 MCB260770:MCB262595 MLX260770:MLX262595 MVT260770:MVT262595 NFP260770:NFP262595 NPL260770:NPL262595 NZH260770:NZH262595 OJD260770:OJD262595 OSZ260770:OSZ262595 PCV260770:PCV262595 PMR260770:PMR262595 PWN260770:PWN262595 QGJ260770:QGJ262595 QQF260770:QQF262595 RAB260770:RAB262595 RJX260770:RJX262595 RTT260770:RTT262595 SDP260770:SDP262595 SNL260770:SNL262595 SXH260770:SXH262595 THD260770:THD262595 TQZ260770:TQZ262595 UAV260770:UAV262595 UKR260770:UKR262595 UUN260770:UUN262595 VEJ260770:VEJ262595 VOF260770:VOF262595 VYB260770:VYB262595 WHX260770:WHX262595 WRT260770:WRT262595 MLY981667:MLY983491 FH326306:FH328131 PD326306:PD328131 YZ326306:YZ328131 AIV326306:AIV328131 ASR326306:ASR328131 BCN326306:BCN328131 BMJ326306:BMJ328131 BWF326306:BWF328131 CGB326306:CGB328131 CPX326306:CPX328131 CZT326306:CZT328131 DJP326306:DJP328131 DTL326306:DTL328131 EDH326306:EDH328131 END326306:END328131 EWZ326306:EWZ328131 FGV326306:FGV328131 FQR326306:FQR328131 GAN326306:GAN328131 GKJ326306:GKJ328131 GUF326306:GUF328131 HEB326306:HEB328131 HNX326306:HNX328131 HXT326306:HXT328131 IHP326306:IHP328131 IRL326306:IRL328131 JBH326306:JBH328131 JLD326306:JLD328131 JUZ326306:JUZ328131 KEV326306:KEV328131 KOR326306:KOR328131 KYN326306:KYN328131 LIJ326306:LIJ328131 LSF326306:LSF328131 MCB326306:MCB328131 MLX326306:MLX328131 MVT326306:MVT328131 NFP326306:NFP328131 NPL326306:NPL328131 NZH326306:NZH328131 OJD326306:OJD328131 OSZ326306:OSZ328131 PCV326306:PCV328131 PMR326306:PMR328131 PWN326306:PWN328131 QGJ326306:QGJ328131 QQF326306:QQF328131 RAB326306:RAB328131 RJX326306:RJX328131 RTT326306:RTT328131 SDP326306:SDP328131 SNL326306:SNL328131 SXH326306:SXH328131 THD326306:THD328131 TQZ326306:TQZ328131 UAV326306:UAV328131 UKR326306:UKR328131 UUN326306:UUN328131 VEJ326306:VEJ328131 VOF326306:VOF328131 VYB326306:VYB328131 WHX326306:WHX328131 WRT326306:WRT328131 MVU981667:MVU983491 FH391842:FH393667 PD391842:PD393667 YZ391842:YZ393667 AIV391842:AIV393667 ASR391842:ASR393667 BCN391842:BCN393667 BMJ391842:BMJ393667 BWF391842:BWF393667 CGB391842:CGB393667 CPX391842:CPX393667 CZT391842:CZT393667 DJP391842:DJP393667 DTL391842:DTL393667 EDH391842:EDH393667 END391842:END393667 EWZ391842:EWZ393667 FGV391842:FGV393667 FQR391842:FQR393667 GAN391842:GAN393667 GKJ391842:GKJ393667 GUF391842:GUF393667 HEB391842:HEB393667 HNX391842:HNX393667 HXT391842:HXT393667 IHP391842:IHP393667 IRL391842:IRL393667 JBH391842:JBH393667 JLD391842:JLD393667 JUZ391842:JUZ393667 KEV391842:KEV393667 KOR391842:KOR393667 KYN391842:KYN393667 LIJ391842:LIJ393667 LSF391842:LSF393667 MCB391842:MCB393667 MLX391842:MLX393667 MVT391842:MVT393667 NFP391842:NFP393667 NPL391842:NPL393667 NZH391842:NZH393667 OJD391842:OJD393667 OSZ391842:OSZ393667 PCV391842:PCV393667 PMR391842:PMR393667 PWN391842:PWN393667 QGJ391842:QGJ393667 QQF391842:QQF393667 RAB391842:RAB393667 RJX391842:RJX393667 RTT391842:RTT393667 SDP391842:SDP393667 SNL391842:SNL393667 SXH391842:SXH393667 THD391842:THD393667 TQZ391842:TQZ393667 UAV391842:UAV393667 UKR391842:UKR393667 UUN391842:UUN393667 VEJ391842:VEJ393667 VOF391842:VOF393667 VYB391842:VYB393667 WHX391842:WHX393667 WRT391842:WRT393667 NFQ981667:NFQ983491 FH457378:FH459203 PD457378:PD459203 YZ457378:YZ459203 AIV457378:AIV459203 ASR457378:ASR459203 BCN457378:BCN459203 BMJ457378:BMJ459203 BWF457378:BWF459203 CGB457378:CGB459203 CPX457378:CPX459203 CZT457378:CZT459203 DJP457378:DJP459203 DTL457378:DTL459203 EDH457378:EDH459203 END457378:END459203 EWZ457378:EWZ459203 FGV457378:FGV459203 FQR457378:FQR459203 GAN457378:GAN459203 GKJ457378:GKJ459203 GUF457378:GUF459203 HEB457378:HEB459203 HNX457378:HNX459203 HXT457378:HXT459203 IHP457378:IHP459203 IRL457378:IRL459203 JBH457378:JBH459203 JLD457378:JLD459203 JUZ457378:JUZ459203 KEV457378:KEV459203 KOR457378:KOR459203 KYN457378:KYN459203 LIJ457378:LIJ459203 LSF457378:LSF459203 MCB457378:MCB459203 MLX457378:MLX459203 MVT457378:MVT459203 NFP457378:NFP459203 NPL457378:NPL459203 NZH457378:NZH459203 OJD457378:OJD459203 OSZ457378:OSZ459203 PCV457378:PCV459203 PMR457378:PMR459203 PWN457378:PWN459203 QGJ457378:QGJ459203 QQF457378:QQF459203 RAB457378:RAB459203 RJX457378:RJX459203 RTT457378:RTT459203 SDP457378:SDP459203 SNL457378:SNL459203 SXH457378:SXH459203 THD457378:THD459203 TQZ457378:TQZ459203 UAV457378:UAV459203 UKR457378:UKR459203 UUN457378:UUN459203 VEJ457378:VEJ459203 VOF457378:VOF459203 VYB457378:VYB459203 WHX457378:WHX459203 WRT457378:WRT459203 NPM981667:NPM983491 FH522914:FH524739 PD522914:PD524739 YZ522914:YZ524739 AIV522914:AIV524739 ASR522914:ASR524739 BCN522914:BCN524739 BMJ522914:BMJ524739 BWF522914:BWF524739 CGB522914:CGB524739 CPX522914:CPX524739 CZT522914:CZT524739 DJP522914:DJP524739 DTL522914:DTL524739 EDH522914:EDH524739 END522914:END524739 EWZ522914:EWZ524739 FGV522914:FGV524739 FQR522914:FQR524739 GAN522914:GAN524739 GKJ522914:GKJ524739 GUF522914:GUF524739 HEB522914:HEB524739 HNX522914:HNX524739 HXT522914:HXT524739 IHP522914:IHP524739 IRL522914:IRL524739 JBH522914:JBH524739 JLD522914:JLD524739 JUZ522914:JUZ524739 KEV522914:KEV524739 KOR522914:KOR524739 KYN522914:KYN524739 LIJ522914:LIJ524739 LSF522914:LSF524739 MCB522914:MCB524739 MLX522914:MLX524739 MVT522914:MVT524739 NFP522914:NFP524739 NPL522914:NPL524739 NZH522914:NZH524739 OJD522914:OJD524739 OSZ522914:OSZ524739 PCV522914:PCV524739 PMR522914:PMR524739 PWN522914:PWN524739 QGJ522914:QGJ524739 QQF522914:QQF524739 RAB522914:RAB524739 RJX522914:RJX524739 RTT522914:RTT524739 SDP522914:SDP524739 SNL522914:SNL524739 SXH522914:SXH524739 THD522914:THD524739 TQZ522914:TQZ524739 UAV522914:UAV524739 UKR522914:UKR524739 UUN522914:UUN524739 VEJ522914:VEJ524739 VOF522914:VOF524739 VYB522914:VYB524739 WHX522914:WHX524739 WRT522914:WRT524739 NZI981667:NZI983491 FH588450:FH590275 PD588450:PD590275 YZ588450:YZ590275 AIV588450:AIV590275 ASR588450:ASR590275 BCN588450:BCN590275 BMJ588450:BMJ590275 BWF588450:BWF590275 CGB588450:CGB590275 CPX588450:CPX590275 CZT588450:CZT590275 DJP588450:DJP590275 DTL588450:DTL590275 EDH588450:EDH590275 END588450:END590275 EWZ588450:EWZ590275 FGV588450:FGV590275 FQR588450:FQR590275 GAN588450:GAN590275 GKJ588450:GKJ590275 GUF588450:GUF590275 HEB588450:HEB590275 HNX588450:HNX590275 HXT588450:HXT590275 IHP588450:IHP590275 IRL588450:IRL590275 JBH588450:JBH590275 JLD588450:JLD590275 JUZ588450:JUZ590275 KEV588450:KEV590275 KOR588450:KOR590275 KYN588450:KYN590275 LIJ588450:LIJ590275 LSF588450:LSF590275 MCB588450:MCB590275 MLX588450:MLX590275 MVT588450:MVT590275 NFP588450:NFP590275 NPL588450:NPL590275 NZH588450:NZH590275 OJD588450:OJD590275 OSZ588450:OSZ590275 PCV588450:PCV590275 PMR588450:PMR590275 PWN588450:PWN590275 QGJ588450:QGJ590275 QQF588450:QQF590275 RAB588450:RAB590275 RJX588450:RJX590275 RTT588450:RTT590275 SDP588450:SDP590275 SNL588450:SNL590275 SXH588450:SXH590275 THD588450:THD590275 TQZ588450:TQZ590275 UAV588450:UAV590275 UKR588450:UKR590275 UUN588450:UUN590275 VEJ588450:VEJ590275 VOF588450:VOF590275 VYB588450:VYB590275 WHX588450:WHX590275 WRT588450:WRT590275 OJE981667:OJE983491 FH653986:FH655811 PD653986:PD655811 YZ653986:YZ655811 AIV653986:AIV655811 ASR653986:ASR655811 BCN653986:BCN655811 BMJ653986:BMJ655811 BWF653986:BWF655811 CGB653986:CGB655811 CPX653986:CPX655811 CZT653986:CZT655811 DJP653986:DJP655811 DTL653986:DTL655811 EDH653986:EDH655811 END653986:END655811 EWZ653986:EWZ655811 FGV653986:FGV655811 FQR653986:FQR655811 GAN653986:GAN655811 GKJ653986:GKJ655811 GUF653986:GUF655811 HEB653986:HEB655811 HNX653986:HNX655811 HXT653986:HXT655811 IHP653986:IHP655811 IRL653986:IRL655811 JBH653986:JBH655811 JLD653986:JLD655811 JUZ653986:JUZ655811 KEV653986:KEV655811 KOR653986:KOR655811 KYN653986:KYN655811 LIJ653986:LIJ655811 LSF653986:LSF655811 MCB653986:MCB655811 MLX653986:MLX655811 MVT653986:MVT655811 NFP653986:NFP655811 NPL653986:NPL655811 NZH653986:NZH655811 OJD653986:OJD655811 OSZ653986:OSZ655811 PCV653986:PCV655811 PMR653986:PMR655811 PWN653986:PWN655811 QGJ653986:QGJ655811 QQF653986:QQF655811 RAB653986:RAB655811 RJX653986:RJX655811 RTT653986:RTT655811 SDP653986:SDP655811 SNL653986:SNL655811 SXH653986:SXH655811 THD653986:THD655811 TQZ653986:TQZ655811 UAV653986:UAV655811 UKR653986:UKR655811 UUN653986:UUN655811 VEJ653986:VEJ655811 VOF653986:VOF655811 VYB653986:VYB655811 WHX653986:WHX655811 WRT653986:WRT655811 OTA981667:OTA983491 FH719522:FH721347 PD719522:PD721347 YZ719522:YZ721347 AIV719522:AIV721347 ASR719522:ASR721347 BCN719522:BCN721347 BMJ719522:BMJ721347 BWF719522:BWF721347 CGB719522:CGB721347 CPX719522:CPX721347 CZT719522:CZT721347 DJP719522:DJP721347 DTL719522:DTL721347 EDH719522:EDH721347 END719522:END721347 EWZ719522:EWZ721347 FGV719522:FGV721347 FQR719522:FQR721347 GAN719522:GAN721347 GKJ719522:GKJ721347 GUF719522:GUF721347 HEB719522:HEB721347 HNX719522:HNX721347 HXT719522:HXT721347 IHP719522:IHP721347 IRL719522:IRL721347 JBH719522:JBH721347 JLD719522:JLD721347 JUZ719522:JUZ721347 KEV719522:KEV721347 KOR719522:KOR721347 KYN719522:KYN721347 LIJ719522:LIJ721347 LSF719522:LSF721347 MCB719522:MCB721347 MLX719522:MLX721347 MVT719522:MVT721347 NFP719522:NFP721347 NPL719522:NPL721347 NZH719522:NZH721347 OJD719522:OJD721347 OSZ719522:OSZ721347 PCV719522:PCV721347 PMR719522:PMR721347 PWN719522:PWN721347 QGJ719522:QGJ721347 QQF719522:QQF721347 RAB719522:RAB721347 RJX719522:RJX721347 RTT719522:RTT721347 SDP719522:SDP721347 SNL719522:SNL721347 SXH719522:SXH721347 THD719522:THD721347 TQZ719522:TQZ721347 UAV719522:UAV721347 UKR719522:UKR721347 UUN719522:UUN721347 VEJ719522:VEJ721347 VOF719522:VOF721347 VYB719522:VYB721347 WHX719522:WHX721347 WRT719522:WRT721347 PCW981667:PCW983491 FH785058:FH786883 PD785058:PD786883 YZ785058:YZ786883 AIV785058:AIV786883 ASR785058:ASR786883 BCN785058:BCN786883 BMJ785058:BMJ786883 BWF785058:BWF786883 CGB785058:CGB786883 CPX785058:CPX786883 CZT785058:CZT786883 DJP785058:DJP786883 DTL785058:DTL786883 EDH785058:EDH786883 END785058:END786883 EWZ785058:EWZ786883 FGV785058:FGV786883 FQR785058:FQR786883 GAN785058:GAN786883 GKJ785058:GKJ786883 GUF785058:GUF786883 HEB785058:HEB786883 HNX785058:HNX786883 HXT785058:HXT786883 IHP785058:IHP786883 IRL785058:IRL786883 JBH785058:JBH786883 JLD785058:JLD786883 JUZ785058:JUZ786883 KEV785058:KEV786883 KOR785058:KOR786883 KYN785058:KYN786883 LIJ785058:LIJ786883 LSF785058:LSF786883 MCB785058:MCB786883 MLX785058:MLX786883 MVT785058:MVT786883 NFP785058:NFP786883 NPL785058:NPL786883 NZH785058:NZH786883 OJD785058:OJD786883 OSZ785058:OSZ786883 PCV785058:PCV786883 PMR785058:PMR786883 PWN785058:PWN786883 QGJ785058:QGJ786883 QQF785058:QQF786883 RAB785058:RAB786883 RJX785058:RJX786883 RTT785058:RTT786883 SDP785058:SDP786883 SNL785058:SNL786883 SXH785058:SXH786883 THD785058:THD786883 TQZ785058:TQZ786883 UAV785058:UAV786883 UKR785058:UKR786883 UUN785058:UUN786883 VEJ785058:VEJ786883 VOF785058:VOF786883 VYB785058:VYB786883 WHX785058:WHX786883 WRT785058:WRT786883 PMS981667:PMS983491 FH850594:FH852419 PD850594:PD852419 YZ850594:YZ852419 AIV850594:AIV852419 ASR850594:ASR852419 BCN850594:BCN852419 BMJ850594:BMJ852419 BWF850594:BWF852419 CGB850594:CGB852419 CPX850594:CPX852419 CZT850594:CZT852419 DJP850594:DJP852419 DTL850594:DTL852419 EDH850594:EDH852419 END850594:END852419 EWZ850594:EWZ852419 FGV850594:FGV852419 FQR850594:FQR852419 GAN850594:GAN852419 GKJ850594:GKJ852419 GUF850594:GUF852419 HEB850594:HEB852419 HNX850594:HNX852419 HXT850594:HXT852419 IHP850594:IHP852419 IRL850594:IRL852419 JBH850594:JBH852419 JLD850594:JLD852419 JUZ850594:JUZ852419 KEV850594:KEV852419 KOR850594:KOR852419 KYN850594:KYN852419 LIJ850594:LIJ852419 LSF850594:LSF852419 MCB850594:MCB852419 MLX850594:MLX852419 MVT850594:MVT852419 NFP850594:NFP852419 NPL850594:NPL852419 NZH850594:NZH852419 OJD850594:OJD852419 OSZ850594:OSZ852419 PCV850594:PCV852419 PMR850594:PMR852419 PWN850594:PWN852419 QGJ850594:QGJ852419 QQF850594:QQF852419 RAB850594:RAB852419 RJX850594:RJX852419 RTT850594:RTT852419 SDP850594:SDP852419 SNL850594:SNL852419 SXH850594:SXH852419 THD850594:THD852419 TQZ850594:TQZ852419 UAV850594:UAV852419 UKR850594:UKR852419 UUN850594:UUN852419 VEJ850594:VEJ852419 VOF850594:VOF852419 VYB850594:VYB852419 WHX850594:WHX852419 WRT850594:WRT852419 PWO981667:PWO983491 FH916130:FH917955 PD916130:PD917955 YZ916130:YZ917955 AIV916130:AIV917955 ASR916130:ASR917955 BCN916130:BCN917955 BMJ916130:BMJ917955 BWF916130:BWF917955 CGB916130:CGB917955 CPX916130:CPX917955 CZT916130:CZT917955 DJP916130:DJP917955 DTL916130:DTL917955 EDH916130:EDH917955 END916130:END917955 EWZ916130:EWZ917955 FGV916130:FGV917955 FQR916130:FQR917955 GAN916130:GAN917955 GKJ916130:GKJ917955 GUF916130:GUF917955 HEB916130:HEB917955 HNX916130:HNX917955 HXT916130:HXT917955 IHP916130:IHP917955 IRL916130:IRL917955 JBH916130:JBH917955 JLD916130:JLD917955 JUZ916130:JUZ917955 KEV916130:KEV917955 KOR916130:KOR917955 KYN916130:KYN917955 LIJ916130:LIJ917955 LSF916130:LSF917955 MCB916130:MCB917955 MLX916130:MLX917955 MVT916130:MVT917955 NFP916130:NFP917955 NPL916130:NPL917955 NZH916130:NZH917955 OJD916130:OJD917955 OSZ916130:OSZ917955 PCV916130:PCV917955 PMR916130:PMR917955 PWN916130:PWN917955 QGJ916130:QGJ917955 QQF916130:QQF917955 RAB916130:RAB917955 RJX916130:RJX917955 RTT916130:RTT917955 SDP916130:SDP917955 SNL916130:SNL917955 SXH916130:SXH917955 THD916130:THD917955 TQZ916130:TQZ917955 UAV916130:UAV917955 UKR916130:UKR917955 UUN916130:UUN917955 VEJ916130:VEJ917955 VOF916130:VOF917955 VYB916130:VYB917955 WHX916130:WHX917955 WRT916130:WRT917955 QGK981667:QGK983491 FH981666:FH983491 PD981666:PD983491 YZ981666:YZ983491 AIV981666:AIV983491 ASR981666:ASR983491 BCN981666:BCN983491 BMJ981666:BMJ983491 BWF981666:BWF983491 CGB981666:CGB983491 CPX981666:CPX983491 CZT981666:CZT983491 DJP981666:DJP983491 DTL981666:DTL983491 EDH981666:EDH983491 END981666:END983491 EWZ981666:EWZ983491 FGV981666:FGV983491 FQR981666:FQR983491 GAN981666:GAN983491 GKJ981666:GKJ983491 GUF981666:GUF983491 HEB981666:HEB983491 HNX981666:HNX983491 HXT981666:HXT983491 IHP981666:IHP983491 IRL981666:IRL983491 JBH981666:JBH983491 JLD981666:JLD983491 JUZ981666:JUZ983491 KEV981666:KEV983491 KOR981666:KOR983491 KYN981666:KYN983491 LIJ981666:LIJ983491 LSF981666:LSF983491 MCB981666:MCB983491 MLX981666:MLX983491 MVT981666:MVT983491 NFP981666:NFP983491 NPL981666:NPL983491 NZH981666:NZH983491 OJD981666:OJD983491 OSZ981666:OSZ983491 PCV981666:PCV983491 PMR981666:PMR983491 PWN981666:PWN983491 QGJ981666:QGJ983491 QQF981666:QQF983491 RAB981666:RAB983491 RJX981666:RJX983491 RTT981666:RTT983491 SDP981666:SDP983491 SNL981666:SNL983491 SXH981666:SXH983491 THD981666:THD983491 TQZ981666:TQZ983491 UAV981666:UAV983491 UKR981666:UKR983491 UUN981666:UUN983491 VEJ981666:VEJ983491 VOF981666:VOF983491 VYB981666:VYB983491 WHX981666:WHX983491 WRT981666:WRT983491 RAC981667:RAC983491 RJY981667:RJY983491 FI64163:FI65987 PE64163:PE65987 ZA64163:ZA65987 AIW64163:AIW65987 ASS64163:ASS65987 BCO64163:BCO65987 BMK64163:BMK65987 BWG64163:BWG65987 CGC64163:CGC65987 CPY64163:CPY65987 CZU64163:CZU65987 DJQ64163:DJQ65987 DTM64163:DTM65987 EDI64163:EDI65987 ENE64163:ENE65987 EXA64163:EXA65987 FGW64163:FGW65987 FQS64163:FQS65987 GAO64163:GAO65987 GKK64163:GKK65987 GUG64163:GUG65987 HEC64163:HEC65987 HNY64163:HNY65987 HXU64163:HXU65987 IHQ64163:IHQ65987 IRM64163:IRM65987 JBI64163:JBI65987 JLE64163:JLE65987 JVA64163:JVA65987 KEW64163:KEW65987 KOS64163:KOS65987 KYO64163:KYO65987 LIK64163:LIK65987 LSG64163:LSG65987 MCC64163:MCC65987 MLY64163:MLY65987 MVU64163:MVU65987 NFQ64163:NFQ65987 NPM64163:NPM65987 NZI64163:NZI65987 OJE64163:OJE65987 OTA64163:OTA65987 PCW64163:PCW65987 PMS64163:PMS65987 PWO64163:PWO65987 QGK64163:QGK65987 QQG64163:QQG65987 RAC64163:RAC65987 RJY64163:RJY65987 RTU64163:RTU65987 SDQ64163:SDQ65987 SNM64163:SNM65987 SXI64163:SXI65987 THE64163:THE65987 TRA64163:TRA65987 UAW64163:UAW65987 UKS64163:UKS65987 UUO64163:UUO65987 VEK64163:VEK65987 VOG64163:VOG65987 VYC64163:VYC65987 WHY64163:WHY65987 WRU64163:WRU65987 RTU981667:RTU983491 FI129699:FI131523 PE129699:PE131523 ZA129699:ZA131523 AIW129699:AIW131523 ASS129699:ASS131523 BCO129699:BCO131523 BMK129699:BMK131523 BWG129699:BWG131523 CGC129699:CGC131523 CPY129699:CPY131523 CZU129699:CZU131523 DJQ129699:DJQ131523 DTM129699:DTM131523 EDI129699:EDI131523 ENE129699:ENE131523 EXA129699:EXA131523 FGW129699:FGW131523 FQS129699:FQS131523 GAO129699:GAO131523 GKK129699:GKK131523 GUG129699:GUG131523 HEC129699:HEC131523 HNY129699:HNY131523 HXU129699:HXU131523 IHQ129699:IHQ131523 IRM129699:IRM131523 JBI129699:JBI131523 JLE129699:JLE131523 JVA129699:JVA131523 KEW129699:KEW131523 KOS129699:KOS131523 KYO129699:KYO131523 LIK129699:LIK131523 LSG129699:LSG131523 MCC129699:MCC131523 MLY129699:MLY131523 MVU129699:MVU131523 NFQ129699:NFQ131523 NPM129699:NPM131523 NZI129699:NZI131523 OJE129699:OJE131523 OTA129699:OTA131523 PCW129699:PCW131523 PMS129699:PMS131523 PWO129699:PWO131523 QGK129699:QGK131523 QQG129699:QQG131523 RAC129699:RAC131523 RJY129699:RJY131523 RTU129699:RTU131523 SDQ129699:SDQ131523 SNM129699:SNM131523 SXI129699:SXI131523 THE129699:THE131523 TRA129699:TRA131523 UAW129699:UAW131523 UKS129699:UKS131523 UUO129699:UUO131523 VEK129699:VEK131523 VOG129699:VOG131523 VYC129699:VYC131523 WHY129699:WHY131523 WRU129699:WRU131523 SDQ981667:SDQ983491 FI195235:FI197059 PE195235:PE197059 ZA195235:ZA197059 AIW195235:AIW197059 ASS195235:ASS197059 BCO195235:BCO197059 BMK195235:BMK197059 BWG195235:BWG197059 CGC195235:CGC197059 CPY195235:CPY197059 CZU195235:CZU197059 DJQ195235:DJQ197059 DTM195235:DTM197059 EDI195235:EDI197059 ENE195235:ENE197059 EXA195235:EXA197059 FGW195235:FGW197059 FQS195235:FQS197059 GAO195235:GAO197059 GKK195235:GKK197059 GUG195235:GUG197059 HEC195235:HEC197059 HNY195235:HNY197059 HXU195235:HXU197059 IHQ195235:IHQ197059 IRM195235:IRM197059 JBI195235:JBI197059 JLE195235:JLE197059 JVA195235:JVA197059 KEW195235:KEW197059 KOS195235:KOS197059 KYO195235:KYO197059 LIK195235:LIK197059 LSG195235:LSG197059 MCC195235:MCC197059 MLY195235:MLY197059 MVU195235:MVU197059 NFQ195235:NFQ197059 NPM195235:NPM197059 NZI195235:NZI197059 OJE195235:OJE197059 OTA195235:OTA197059 PCW195235:PCW197059 PMS195235:PMS197059 PWO195235:PWO197059 QGK195235:QGK197059 QQG195235:QQG197059 RAC195235:RAC197059 RJY195235:RJY197059 RTU195235:RTU197059 SDQ195235:SDQ197059 SNM195235:SNM197059 SXI195235:SXI197059 THE195235:THE197059 TRA195235:TRA197059 UAW195235:UAW197059 UKS195235:UKS197059 UUO195235:UUO197059 VEK195235:VEK197059 VOG195235:VOG197059 VYC195235:VYC197059 WHY195235:WHY197059 WRU195235:WRU197059 SNM981667:SNM983491 FI260771:FI262595 PE260771:PE262595 ZA260771:ZA262595 AIW260771:AIW262595 ASS260771:ASS262595 BCO260771:BCO262595 BMK260771:BMK262595 BWG260771:BWG262595 CGC260771:CGC262595 CPY260771:CPY262595 CZU260771:CZU262595 DJQ260771:DJQ262595 DTM260771:DTM262595 EDI260771:EDI262595 ENE260771:ENE262595 EXA260771:EXA262595 FGW260771:FGW262595 FQS260771:FQS262595 GAO260771:GAO262595 GKK260771:GKK262595 GUG260771:GUG262595 HEC260771:HEC262595 HNY260771:HNY262595 HXU260771:HXU262595 IHQ260771:IHQ262595 IRM260771:IRM262595 JBI260771:JBI262595 JLE260771:JLE262595 JVA260771:JVA262595 KEW260771:KEW262595 KOS260771:KOS262595 KYO260771:KYO262595 LIK260771:LIK262595 LSG260771:LSG262595 MCC260771:MCC262595 MLY260771:MLY262595 MVU260771:MVU262595 NFQ260771:NFQ262595 NPM260771:NPM262595 NZI260771:NZI262595 OJE260771:OJE262595 OTA260771:OTA262595 PCW260771:PCW262595 PMS260771:PMS262595 PWO260771:PWO262595 QGK260771:QGK262595 QQG260771:QQG262595 RAC260771:RAC262595 RJY260771:RJY262595 RTU260771:RTU262595 SDQ260771:SDQ262595 SNM260771:SNM262595 SXI260771:SXI262595 THE260771:THE262595 TRA260771:TRA262595 UAW260771:UAW262595 UKS260771:UKS262595 UUO260771:UUO262595 VEK260771:VEK262595 VOG260771:VOG262595 VYC260771:VYC262595 WHY260771:WHY262595 WRU260771:WRU262595 SXI981667:SXI983491 FI326307:FI328131 PE326307:PE328131 ZA326307:ZA328131 AIW326307:AIW328131 ASS326307:ASS328131 BCO326307:BCO328131 BMK326307:BMK328131 BWG326307:BWG328131 CGC326307:CGC328131 CPY326307:CPY328131 CZU326307:CZU328131 DJQ326307:DJQ328131 DTM326307:DTM328131 EDI326307:EDI328131 ENE326307:ENE328131 EXA326307:EXA328131 FGW326307:FGW328131 FQS326307:FQS328131 GAO326307:GAO328131 GKK326307:GKK328131 GUG326307:GUG328131 HEC326307:HEC328131 HNY326307:HNY328131 HXU326307:HXU328131 IHQ326307:IHQ328131 IRM326307:IRM328131 JBI326307:JBI328131 JLE326307:JLE328131 JVA326307:JVA328131 KEW326307:KEW328131 KOS326307:KOS328131 KYO326307:KYO328131 LIK326307:LIK328131 LSG326307:LSG328131 MCC326307:MCC328131 MLY326307:MLY328131 MVU326307:MVU328131 NFQ326307:NFQ328131 NPM326307:NPM328131 NZI326307:NZI328131 OJE326307:OJE328131 OTA326307:OTA328131 PCW326307:PCW328131 PMS326307:PMS328131 PWO326307:PWO328131 QGK326307:QGK328131 QQG326307:QQG328131 RAC326307:RAC328131 RJY326307:RJY328131 RTU326307:RTU328131 SDQ326307:SDQ328131 SNM326307:SNM328131 SXI326307:SXI328131 THE326307:THE328131 TRA326307:TRA328131 UAW326307:UAW328131 UKS326307:UKS328131 UUO326307:UUO328131 VEK326307:VEK328131 VOG326307:VOG328131 VYC326307:VYC328131 WHY326307:WHY328131 WRU326307:WRU328131 THE981667:THE983491 FI391843:FI393667 PE391843:PE393667 ZA391843:ZA393667 AIW391843:AIW393667 ASS391843:ASS393667 BCO391843:BCO393667 BMK391843:BMK393667 BWG391843:BWG393667 CGC391843:CGC393667 CPY391843:CPY393667 CZU391843:CZU393667 DJQ391843:DJQ393667 DTM391843:DTM393667 EDI391843:EDI393667 ENE391843:ENE393667 EXA391843:EXA393667 FGW391843:FGW393667 FQS391843:FQS393667 GAO391843:GAO393667 GKK391843:GKK393667 GUG391843:GUG393667 HEC391843:HEC393667 HNY391843:HNY393667 HXU391843:HXU393667 IHQ391843:IHQ393667 IRM391843:IRM393667 JBI391843:JBI393667 JLE391843:JLE393667 JVA391843:JVA393667 KEW391843:KEW393667 KOS391843:KOS393667 KYO391843:KYO393667 LIK391843:LIK393667 LSG391843:LSG393667 MCC391843:MCC393667 MLY391843:MLY393667 MVU391843:MVU393667 NFQ391843:NFQ393667 NPM391843:NPM393667 NZI391843:NZI393667 OJE391843:OJE393667 OTA391843:OTA393667 PCW391843:PCW393667 PMS391843:PMS393667 PWO391843:PWO393667 QGK391843:QGK393667 QQG391843:QQG393667 RAC391843:RAC393667 RJY391843:RJY393667 RTU391843:RTU393667 SDQ391843:SDQ393667 SNM391843:SNM393667 SXI391843:SXI393667 THE391843:THE393667 TRA391843:TRA393667 UAW391843:UAW393667 UKS391843:UKS393667 UUO391843:UUO393667 VEK391843:VEK393667 VOG391843:VOG393667 VYC391843:VYC393667 WHY391843:WHY393667 WRU391843:WRU393667 TRA981667:TRA983491 FI457379:FI459203 PE457379:PE459203 ZA457379:ZA459203 AIW457379:AIW459203 ASS457379:ASS459203 BCO457379:BCO459203 BMK457379:BMK459203 BWG457379:BWG459203 CGC457379:CGC459203 CPY457379:CPY459203 CZU457379:CZU459203 DJQ457379:DJQ459203 DTM457379:DTM459203 EDI457379:EDI459203 ENE457379:ENE459203 EXA457379:EXA459203 FGW457379:FGW459203 FQS457379:FQS459203 GAO457379:GAO459203 GKK457379:GKK459203 GUG457379:GUG459203 HEC457379:HEC459203 HNY457379:HNY459203 HXU457379:HXU459203 IHQ457379:IHQ459203 IRM457379:IRM459203 JBI457379:JBI459203 JLE457379:JLE459203 JVA457379:JVA459203 KEW457379:KEW459203 KOS457379:KOS459203 KYO457379:KYO459203 LIK457379:LIK459203 LSG457379:LSG459203 MCC457379:MCC459203 MLY457379:MLY459203 MVU457379:MVU459203 NFQ457379:NFQ459203 NPM457379:NPM459203 NZI457379:NZI459203 OJE457379:OJE459203 OTA457379:OTA459203 PCW457379:PCW459203 PMS457379:PMS459203 PWO457379:PWO459203 QGK457379:QGK459203 QQG457379:QQG459203 RAC457379:RAC459203 RJY457379:RJY459203 RTU457379:RTU459203 SDQ457379:SDQ459203 SNM457379:SNM459203 SXI457379:SXI459203 THE457379:THE459203 TRA457379:TRA459203 UAW457379:UAW459203 UKS457379:UKS459203 UUO457379:UUO459203 VEK457379:VEK459203 VOG457379:VOG459203 VYC457379:VYC459203 WHY457379:WHY459203 WRU457379:WRU459203 UAW981667:UAW983491 FI522915:FI524739 PE522915:PE524739 ZA522915:ZA524739 AIW522915:AIW524739 ASS522915:ASS524739 BCO522915:BCO524739 BMK522915:BMK524739 BWG522915:BWG524739 CGC522915:CGC524739 CPY522915:CPY524739 CZU522915:CZU524739 DJQ522915:DJQ524739 DTM522915:DTM524739 EDI522915:EDI524739 ENE522915:ENE524739 EXA522915:EXA524739 FGW522915:FGW524739 FQS522915:FQS524739 GAO522915:GAO524739 GKK522915:GKK524739 GUG522915:GUG524739 HEC522915:HEC524739 HNY522915:HNY524739 HXU522915:HXU524739 IHQ522915:IHQ524739 IRM522915:IRM524739 JBI522915:JBI524739 JLE522915:JLE524739 JVA522915:JVA524739 KEW522915:KEW524739 KOS522915:KOS524739 KYO522915:KYO524739 LIK522915:LIK524739 LSG522915:LSG524739 MCC522915:MCC524739 MLY522915:MLY524739 MVU522915:MVU524739 NFQ522915:NFQ524739 NPM522915:NPM524739 NZI522915:NZI524739 OJE522915:OJE524739 OTA522915:OTA524739 PCW522915:PCW524739 PMS522915:PMS524739 PWO522915:PWO524739 QGK522915:QGK524739 QQG522915:QQG524739 RAC522915:RAC524739 RJY522915:RJY524739 RTU522915:RTU524739 SDQ522915:SDQ524739 SNM522915:SNM524739 SXI522915:SXI524739 THE522915:THE524739 TRA522915:TRA524739 UAW522915:UAW524739 UKS522915:UKS524739 UUO522915:UUO524739 VEK522915:VEK524739 VOG522915:VOG524739 VYC522915:VYC524739 WHY522915:WHY524739 WRU522915:WRU524739 UKS981667:UKS983491 FI588451:FI590275 PE588451:PE590275 ZA588451:ZA590275 AIW588451:AIW590275 ASS588451:ASS590275 BCO588451:BCO590275 BMK588451:BMK590275 BWG588451:BWG590275 CGC588451:CGC590275 CPY588451:CPY590275 CZU588451:CZU590275 DJQ588451:DJQ590275 DTM588451:DTM590275 EDI588451:EDI590275 ENE588451:ENE590275 EXA588451:EXA590275 FGW588451:FGW590275 FQS588451:FQS590275 GAO588451:GAO590275 GKK588451:GKK590275 GUG588451:GUG590275 HEC588451:HEC590275 HNY588451:HNY590275 HXU588451:HXU590275 IHQ588451:IHQ590275 IRM588451:IRM590275 JBI588451:JBI590275 JLE588451:JLE590275 JVA588451:JVA590275 KEW588451:KEW590275 KOS588451:KOS590275 KYO588451:KYO590275 LIK588451:LIK590275 LSG588451:LSG590275 MCC588451:MCC590275 MLY588451:MLY590275 MVU588451:MVU590275 NFQ588451:NFQ590275 NPM588451:NPM590275 NZI588451:NZI590275 OJE588451:OJE590275 OTA588451:OTA590275 PCW588451:PCW590275 PMS588451:PMS590275 PWO588451:PWO590275 QGK588451:QGK590275 QQG588451:QQG590275 RAC588451:RAC590275 RJY588451:RJY590275 RTU588451:RTU590275 SDQ588451:SDQ590275 SNM588451:SNM590275 SXI588451:SXI590275 THE588451:THE590275 TRA588451:TRA590275 UAW588451:UAW590275 UKS588451:UKS590275 UUO588451:UUO590275 VEK588451:VEK590275 VOG588451:VOG590275 VYC588451:VYC590275 WHY588451:WHY590275 WRU588451:WRU590275 UUO981667:UUO983491 FI653987:FI655811 PE653987:PE655811 ZA653987:ZA655811 AIW653987:AIW655811 ASS653987:ASS655811 BCO653987:BCO655811 BMK653987:BMK655811 BWG653987:BWG655811 CGC653987:CGC655811 CPY653987:CPY655811 CZU653987:CZU655811 DJQ653987:DJQ655811 DTM653987:DTM655811 EDI653987:EDI655811 ENE653987:ENE655811 EXA653987:EXA655811 FGW653987:FGW655811 FQS653987:FQS655811 GAO653987:GAO655811 GKK653987:GKK655811 GUG653987:GUG655811 HEC653987:HEC655811 HNY653987:HNY655811 HXU653987:HXU655811 IHQ653987:IHQ655811 IRM653987:IRM655811 JBI653987:JBI655811 JLE653987:JLE655811 JVA653987:JVA655811 KEW653987:KEW655811 KOS653987:KOS655811 KYO653987:KYO655811 LIK653987:LIK655811 LSG653987:LSG655811 MCC653987:MCC655811 MLY653987:MLY655811 MVU653987:MVU655811 NFQ653987:NFQ655811 NPM653987:NPM655811 NZI653987:NZI655811 OJE653987:OJE655811 OTA653987:OTA655811 PCW653987:PCW655811 PMS653987:PMS655811 PWO653987:PWO655811 QGK653987:QGK655811 QQG653987:QQG655811 RAC653987:RAC655811 RJY653987:RJY655811 RTU653987:RTU655811 SDQ653987:SDQ655811 SNM653987:SNM655811 SXI653987:SXI655811 THE653987:THE655811 TRA653987:TRA655811 UAW653987:UAW655811 UKS653987:UKS655811 UUO653987:UUO655811 VEK653987:VEK655811 VOG653987:VOG655811 VYC653987:VYC655811 WHY653987:WHY655811 WRU653987:WRU655811 VEK981667:VEK983491 FI719523:FI721347 PE719523:PE721347 ZA719523:ZA721347 AIW719523:AIW721347 ASS719523:ASS721347 BCO719523:BCO721347 BMK719523:BMK721347 BWG719523:BWG721347 CGC719523:CGC721347 CPY719523:CPY721347 CZU719523:CZU721347 DJQ719523:DJQ721347 DTM719523:DTM721347 EDI719523:EDI721347 ENE719523:ENE721347 EXA719523:EXA721347 FGW719523:FGW721347 FQS719523:FQS721347 GAO719523:GAO721347 GKK719523:GKK721347 GUG719523:GUG721347 HEC719523:HEC721347 HNY719523:HNY721347 HXU719523:HXU721347 IHQ719523:IHQ721347 IRM719523:IRM721347 JBI719523:JBI721347 JLE719523:JLE721347 JVA719523:JVA721347 KEW719523:KEW721347 KOS719523:KOS721347 KYO719523:KYO721347 LIK719523:LIK721347 LSG719523:LSG721347 MCC719523:MCC721347 MLY719523:MLY721347 MVU719523:MVU721347 NFQ719523:NFQ721347 NPM719523:NPM721347 NZI719523:NZI721347 OJE719523:OJE721347 OTA719523:OTA721347 PCW719523:PCW721347 PMS719523:PMS721347 PWO719523:PWO721347 QGK719523:QGK721347 QQG719523:QQG721347 RAC719523:RAC721347 RJY719523:RJY721347 RTU719523:RTU721347 SDQ719523:SDQ721347 SNM719523:SNM721347 SXI719523:SXI721347 THE719523:THE721347 TRA719523:TRA721347 UAW719523:UAW721347 UKS719523:UKS721347 UUO719523:UUO721347 VEK719523:VEK721347 VOG719523:VOG721347 VYC719523:VYC721347 WHY719523:WHY721347 WRU719523:WRU721347 VOG981667:VOG983491 FI785059:FI786883 PE785059:PE786883 ZA785059:ZA786883 AIW785059:AIW786883 ASS785059:ASS786883 BCO785059:BCO786883 BMK785059:BMK786883 BWG785059:BWG786883 CGC785059:CGC786883 CPY785059:CPY786883 CZU785059:CZU786883 DJQ785059:DJQ786883 DTM785059:DTM786883 EDI785059:EDI786883 ENE785059:ENE786883 EXA785059:EXA786883 FGW785059:FGW786883 FQS785059:FQS786883 GAO785059:GAO786883 GKK785059:GKK786883 GUG785059:GUG786883 HEC785059:HEC786883 HNY785059:HNY786883 HXU785059:HXU786883 IHQ785059:IHQ786883 IRM785059:IRM786883 JBI785059:JBI786883 JLE785059:JLE786883 JVA785059:JVA786883 KEW785059:KEW786883 KOS785059:KOS786883 KYO785059:KYO786883 LIK785059:LIK786883 LSG785059:LSG786883 MCC785059:MCC786883 MLY785059:MLY786883 MVU785059:MVU786883 NFQ785059:NFQ786883 NPM785059:NPM786883 NZI785059:NZI786883 OJE785059:OJE786883 OTA785059:OTA786883 PCW785059:PCW786883 PMS785059:PMS786883 PWO785059:PWO786883 QGK785059:QGK786883 QQG785059:QQG786883 RAC785059:RAC786883 RJY785059:RJY786883 RTU785059:RTU786883 SDQ785059:SDQ786883 SNM785059:SNM786883 SXI785059:SXI786883 THE785059:THE786883 TRA785059:TRA786883 UAW785059:UAW786883 UKS785059:UKS786883 UUO785059:UUO786883 VEK785059:VEK786883 VOG785059:VOG786883 VYC785059:VYC786883 WHY785059:WHY786883 WRU785059:WRU786883 VYC981667:VYC983491 FI850595:FI852419 PE850595:PE852419 ZA850595:ZA852419 AIW850595:AIW852419 ASS850595:ASS852419 BCO850595:BCO852419 BMK850595:BMK852419 BWG850595:BWG852419 CGC850595:CGC852419 CPY850595:CPY852419 CZU850595:CZU852419 DJQ850595:DJQ852419 DTM850595:DTM852419 EDI850595:EDI852419 ENE850595:ENE852419 EXA850595:EXA852419 FGW850595:FGW852419 FQS850595:FQS852419 GAO850595:GAO852419 GKK850595:GKK852419 GUG850595:GUG852419 HEC850595:HEC852419 HNY850595:HNY852419 HXU850595:HXU852419 IHQ850595:IHQ852419 IRM850595:IRM852419 JBI850595:JBI852419 JLE850595:JLE852419 JVA850595:JVA852419 KEW850595:KEW852419 KOS850595:KOS852419 KYO850595:KYO852419 LIK850595:LIK852419 LSG850595:LSG852419 MCC850595:MCC852419 MLY850595:MLY852419 MVU850595:MVU852419 NFQ850595:NFQ852419 NPM850595:NPM852419 NZI850595:NZI852419 OJE850595:OJE852419 OTA850595:OTA852419 PCW850595:PCW852419 PMS850595:PMS852419 PWO850595:PWO852419 QGK850595:QGK852419 QQG850595:QQG852419 RAC850595:RAC852419 RJY850595:RJY852419 RTU850595:RTU852419 SDQ850595:SDQ852419 SNM850595:SNM852419 SXI850595:SXI852419 THE850595:THE852419 TRA850595:TRA852419 UAW850595:UAW852419 UKS850595:UKS852419 UUO850595:UUO852419 VEK850595:VEK852419 VOG850595:VOG852419 VYC850595:VYC852419 WHY850595:WHY852419 WRU850595:WRU852419 WHY981667:WHY983491 FI916131:FI917955 PE916131:PE917955 ZA916131:ZA917955 AIW916131:AIW917955 ASS916131:ASS917955 BCO916131:BCO917955 BMK916131:BMK917955 BWG916131:BWG917955 CGC916131:CGC917955 CPY916131:CPY917955 CZU916131:CZU917955 DJQ916131:DJQ917955 DTM916131:DTM917955 EDI916131:EDI917955 ENE916131:ENE917955 EXA916131:EXA917955 FGW916131:FGW917955 FQS916131:FQS917955 GAO916131:GAO917955 GKK916131:GKK917955 GUG916131:GUG917955 HEC916131:HEC917955 HNY916131:HNY917955 HXU916131:HXU917955 IHQ916131:IHQ917955 IRM916131:IRM917955 JBI916131:JBI917955 JLE916131:JLE917955 JVA916131:JVA917955 KEW916131:KEW917955 KOS916131:KOS917955 KYO916131:KYO917955 LIK916131:LIK917955 LSG916131:LSG917955 MCC916131:MCC917955 MLY916131:MLY917955 MVU916131:MVU917955 NFQ916131:NFQ917955 NPM916131:NPM917955 NZI916131:NZI917955 OJE916131:OJE917955 OTA916131:OTA917955 PCW916131:PCW917955 PMS916131:PMS917955 PWO916131:PWO917955 QGK916131:QGK917955 QQG916131:QQG917955 RAC916131:RAC917955 RJY916131:RJY917955 RTU916131:RTU917955 SDQ916131:SDQ917955 SNM916131:SNM917955 SXI916131:SXI917955 THE916131:THE917955 TRA916131:TRA917955 UAW916131:UAW917955 UKS916131:UKS917955 UUO916131:UUO917955 VEK916131:VEK917955 VOG916131:VOG917955 VYC916131:VYC917955 WHY916131:WHY917955 WRU916131:WRU917955 WRU981667:WRU983491 FI981667:FI983491 PE981667:PE983491 ZA981667:ZA983491 AIW981667:AIW983491 ASS981667:ASS983491 BCO981667:BCO983491 BMK981667:BMK983491 BWG981667:BWG983491 CGC981667:CGC983491 CPY981667:CPY983491 CZU981667:CZU983491 DJQ981667:DJQ983491 DTM981667:DTM983491 EDI981667:EDI983491 FH5:FI451 FH3 PD3 YZ3 AIV3 ASR3 BCN3 BMJ3 BWF3 CGB3 CPX3 CZT3 DJP3 DTL3 EDH3 END3 EWZ3 FGV3 FQR3 GAN3 GKJ3 GUF3 HEB3 HNX3 HXT3 IHP3 IRL3 JBH3 JLD3 JUZ3 KEV3 KOR3 KYN3 LIJ3 LSF3 MCB3 MLX3 MVT3 NFP3 NPL3 NZH3 OJD3 OSZ3 PCV3 PMR3 PWN3 QGJ3 QQF3 RAB3 RJX3 RTT3 SDP3 SNL3 SXH3 THD3 TQZ3 UAV3 UKR3 UUN3 VEJ3 VOF3 VYB3 WHX3 WRT3 WRT5:WRU451 WHX5:WHY451 VYB5:VYC451 VOF5:VOG451 VEJ5:VEK451 UUN5:UUO451 UKR5:UKS451 UAV5:UAW451 TQZ5:TRA451 THD5:THE451 SXH5:SXI451 SNL5:SNM451 SDP5:SDQ451 RTT5:RTU451 RJX5:RJY451 RAB5:RAC451 QQF5:QQG451 QGJ5:QGK451 PWN5:PWO451 PMR5:PMS451 PCV5:PCW451 OSZ5:OTA451 OJD5:OJE451 NZH5:NZI451 NPL5:NPM451 NFP5:NFQ451 MVT5:MVU451 MLX5:MLY451 MCB5:MCC451 LSF5:LSG451 LIJ5:LIK451 KYN5:KYO451 KOR5:KOS451 KEV5:KEW451 JUZ5:JVA451 JLD5:JLE451 JBH5:JBI451 IRL5:IRM451 IHP5:IHQ451 HXT5:HXU451 HNX5:HNY451 HEB5:HEC451 GUF5:GUG451 GKJ5:GKK451 GAN5:GAO451 FQR5:FQS451 FGV5:FGW451 EWZ5:EXA451 END5:ENE451 EDH5:EDI451 DTL5:DTM451 DJP5:DJQ451 CZT5:CZU451 CPX5:CPY451 CGB5:CGC451 BWF5:BWG451 BMJ5:BMK451 BCN5:BCO451 ASR5:ASS451 AIV5:AIW451 YZ5:ZA451 PD5:PE451">
      <formula1>Категорія_витрат</formula1>
    </dataValidation>
    <dataValidation type="list" allowBlank="1" showInputMessage="1" showErrorMessage="1" sqref="FB64160 OX64160 YT64160 AIP64160 ASL64160 BCH64160 BMD64160 BVZ64160 CFV64160 CPR64160 CZN64160 DJJ64160 DTF64160 EDB64160 EMX64160 EWT64160 FGP64160 FQL64160 GAH64160 GKD64160 GTZ64160 HDV64160 HNR64160 HXN64160 IHJ64160 IRF64160 JBB64160 JKX64160 JUT64160 KEP64160 KOL64160 KYH64160 LID64160 LRZ64160 MBV64160 MLR64160 MVN64160 NFJ64160 NPF64160 NZB64160 OIX64160 OST64160 PCP64160 PML64160 PWH64160 QGD64160 QPZ64160 QZV64160 RJR64160 RTN64160 SDJ64160 SNF64160 SXB64160 TGX64160 TQT64160 UAP64160 UKL64160 UUH64160 VED64160 VNZ64160 VXV64160 WHR64160 WRN64160 FB129696 OX129696 YT129696 AIP129696 ASL129696 BCH129696 BMD129696 BVZ129696 CFV129696 CPR129696 CZN129696 DJJ129696 DTF129696 EDB129696 EMX129696 EWT129696 FGP129696 FQL129696 GAH129696 GKD129696 GTZ129696 HDV129696 HNR129696 HXN129696 IHJ129696 IRF129696 JBB129696 JKX129696 JUT129696 KEP129696 KOL129696 KYH129696 LID129696 LRZ129696 MBV129696 MLR129696 MVN129696 NFJ129696 NPF129696 NZB129696 OIX129696 OST129696 PCP129696 PML129696 PWH129696 QGD129696 QPZ129696 QZV129696 RJR129696 RTN129696 SDJ129696 SNF129696 SXB129696 TGX129696 TQT129696 UAP129696 UKL129696 UUH129696 VED129696 VNZ129696 VXV129696 WHR129696 WRN129696 FB195232 OX195232 YT195232 AIP195232 ASL195232 BCH195232 BMD195232 BVZ195232 CFV195232 CPR195232 CZN195232 DJJ195232 DTF195232 EDB195232 EMX195232 EWT195232 FGP195232 FQL195232 GAH195232 GKD195232 GTZ195232 HDV195232 HNR195232 HXN195232 IHJ195232 IRF195232 JBB195232 JKX195232 JUT195232 KEP195232 KOL195232 KYH195232 LID195232 LRZ195232 MBV195232 MLR195232 MVN195232 NFJ195232 NPF195232 NZB195232 OIX195232 OST195232 PCP195232 PML195232 PWH195232 QGD195232 QPZ195232 QZV195232 RJR195232 RTN195232 SDJ195232 SNF195232 SXB195232 TGX195232 TQT195232 UAP195232 UKL195232 UUH195232 VED195232 VNZ195232 VXV195232 WHR195232 WRN195232 FB260768 OX260768 YT260768 AIP260768 ASL260768 BCH260768 BMD260768 BVZ260768 CFV260768 CPR260768 CZN260768 DJJ260768 DTF260768 EDB260768 EMX260768 EWT260768 FGP260768 FQL260768 GAH260768 GKD260768 GTZ260768 HDV260768 HNR260768 HXN260768 IHJ260768 IRF260768 JBB260768 JKX260768 JUT260768 KEP260768 KOL260768 KYH260768 LID260768 LRZ260768 MBV260768 MLR260768 MVN260768 NFJ260768 NPF260768 NZB260768 OIX260768 OST260768 PCP260768 PML260768 PWH260768 QGD260768 QPZ260768 QZV260768 RJR260768 RTN260768 SDJ260768 SNF260768 SXB260768 TGX260768 TQT260768 UAP260768 UKL260768 UUH260768 VED260768 VNZ260768 VXV260768 WHR260768 WRN260768 FB326304 OX326304 YT326304 AIP326304 ASL326304 BCH326304 BMD326304 BVZ326304 CFV326304 CPR326304 CZN326304 DJJ326304 DTF326304 EDB326304 EMX326304 EWT326304 FGP326304 FQL326304 GAH326304 GKD326304 GTZ326304 HDV326304 HNR326304 HXN326304 IHJ326304 IRF326304 JBB326304 JKX326304 JUT326304 KEP326304 KOL326304 KYH326304 LID326304 LRZ326304 MBV326304 MLR326304 MVN326304 NFJ326304 NPF326304 NZB326304 OIX326304 OST326304 PCP326304 PML326304 PWH326304 QGD326304 QPZ326304 QZV326304 RJR326304 RTN326304 SDJ326304 SNF326304 SXB326304 TGX326304 TQT326304 UAP326304 UKL326304 UUH326304 VED326304 VNZ326304 VXV326304 WHR326304 WRN326304 FB391840 OX391840 YT391840 AIP391840 ASL391840 BCH391840 BMD391840 BVZ391840 CFV391840 CPR391840 CZN391840 DJJ391840 DTF391840 EDB391840 EMX391840 EWT391840 FGP391840 FQL391840 GAH391840 GKD391840 GTZ391840 HDV391840 HNR391840 HXN391840 IHJ391840 IRF391840 JBB391840 JKX391840 JUT391840 KEP391840 KOL391840 KYH391840 LID391840 LRZ391840 MBV391840 MLR391840 MVN391840 NFJ391840 NPF391840 NZB391840 OIX391840 OST391840 PCP391840 PML391840 PWH391840 QGD391840 QPZ391840 QZV391840 RJR391840 RTN391840 SDJ391840 SNF391840 SXB391840 TGX391840 TQT391840 UAP391840 UKL391840 UUH391840 VED391840 VNZ391840 VXV391840 WHR391840 WRN391840 FB457376 OX457376 YT457376 AIP457376 ASL457376 BCH457376 BMD457376 BVZ457376 CFV457376 CPR457376 CZN457376 DJJ457376 DTF457376 EDB457376 EMX457376 EWT457376 FGP457376 FQL457376 GAH457376 GKD457376 GTZ457376 HDV457376 HNR457376 HXN457376 IHJ457376 IRF457376 JBB457376 JKX457376 JUT457376 KEP457376 KOL457376 KYH457376 LID457376 LRZ457376 MBV457376 MLR457376 MVN457376 NFJ457376 NPF457376 NZB457376 OIX457376 OST457376 PCP457376 PML457376 PWH457376 QGD457376 QPZ457376 QZV457376 RJR457376 RTN457376 SDJ457376 SNF457376 SXB457376 TGX457376 TQT457376 UAP457376 UKL457376 UUH457376 VED457376 VNZ457376 VXV457376 WHR457376 WRN457376 FB522912 OX522912 YT522912 AIP522912 ASL522912 BCH522912 BMD522912 BVZ522912 CFV522912 CPR522912 CZN522912 DJJ522912 DTF522912 EDB522912 EMX522912 EWT522912 FGP522912 FQL522912 GAH522912 GKD522912 GTZ522912 HDV522912 HNR522912 HXN522912 IHJ522912 IRF522912 JBB522912 JKX522912 JUT522912 KEP522912 KOL522912 KYH522912 LID522912 LRZ522912 MBV522912 MLR522912 MVN522912 NFJ522912 NPF522912 NZB522912 OIX522912 OST522912 PCP522912 PML522912 PWH522912 QGD522912 QPZ522912 QZV522912 RJR522912 RTN522912 SDJ522912 SNF522912 SXB522912 TGX522912 TQT522912 UAP522912 UKL522912 UUH522912 VED522912 VNZ522912 VXV522912 WHR522912 WRN522912 FB588448 OX588448 YT588448 AIP588448 ASL588448 BCH588448 BMD588448 BVZ588448 CFV588448 CPR588448 CZN588448 DJJ588448 DTF588448 EDB588448 EMX588448 EWT588448 FGP588448 FQL588448 GAH588448 GKD588448 GTZ588448 HDV588448 HNR588448 HXN588448 IHJ588448 IRF588448 JBB588448 JKX588448 JUT588448 KEP588448 KOL588448 KYH588448 LID588448 LRZ588448 MBV588448 MLR588448 MVN588448 NFJ588448 NPF588448 NZB588448 OIX588448 OST588448 PCP588448 PML588448 PWH588448 QGD588448 QPZ588448 QZV588448 RJR588448 RTN588448 SDJ588448 SNF588448 SXB588448 TGX588448 TQT588448 UAP588448 UKL588448 UUH588448 VED588448 VNZ588448 VXV588448 WHR588448 WRN588448 FB653984 OX653984 YT653984 AIP653984 ASL653984 BCH653984 BMD653984 BVZ653984 CFV653984 CPR653984 CZN653984 DJJ653984 DTF653984 EDB653984 EMX653984 EWT653984 FGP653984 FQL653984 GAH653984 GKD653984 GTZ653984 HDV653984 HNR653984 HXN653984 IHJ653984 IRF653984 JBB653984 JKX653984 JUT653984 KEP653984 KOL653984 KYH653984 LID653984 LRZ653984 MBV653984 MLR653984 MVN653984 NFJ653984 NPF653984 NZB653984 OIX653984 OST653984 PCP653984 PML653984 PWH653984 QGD653984 QPZ653984 QZV653984 RJR653984 RTN653984 SDJ653984 SNF653984 SXB653984 TGX653984 TQT653984 UAP653984 UKL653984 UUH653984 VED653984 VNZ653984 VXV653984 WHR653984 WRN653984 FB719520 OX719520 YT719520 AIP719520 ASL719520 BCH719520 BMD719520 BVZ719520 CFV719520 CPR719520 CZN719520 DJJ719520 DTF719520 EDB719520 EMX719520 EWT719520 FGP719520 FQL719520 GAH719520 GKD719520 GTZ719520 HDV719520 HNR719520 HXN719520 IHJ719520 IRF719520 JBB719520 JKX719520 JUT719520 KEP719520 KOL719520 KYH719520 LID719520 LRZ719520 MBV719520 MLR719520 MVN719520 NFJ719520 NPF719520 NZB719520 OIX719520 OST719520 PCP719520 PML719520 PWH719520 QGD719520 QPZ719520 QZV719520 RJR719520 RTN719520 SDJ719520 SNF719520 SXB719520 TGX719520 TQT719520 UAP719520 UKL719520 UUH719520 VED719520 VNZ719520 VXV719520 WHR719520 WRN719520 FB785056 OX785056 YT785056 AIP785056 ASL785056 BCH785056 BMD785056 BVZ785056 CFV785056 CPR785056 CZN785056 DJJ785056 DTF785056 EDB785056 EMX785056 EWT785056 FGP785056 FQL785056 GAH785056 GKD785056 GTZ785056 HDV785056 HNR785056 HXN785056 IHJ785056 IRF785056 JBB785056 JKX785056 JUT785056 KEP785056 KOL785056 KYH785056 LID785056 LRZ785056 MBV785056 MLR785056 MVN785056 NFJ785056 NPF785056 NZB785056 OIX785056 OST785056 PCP785056 PML785056 PWH785056 QGD785056 QPZ785056 QZV785056 RJR785056 RTN785056 SDJ785056 SNF785056 SXB785056 TGX785056 TQT785056 UAP785056 UKL785056 UUH785056 VED785056 VNZ785056 VXV785056 WHR785056 WRN785056 FB850592 OX850592 YT850592 AIP850592 ASL850592 BCH850592 BMD850592 BVZ850592 CFV850592 CPR850592 CZN850592 DJJ850592 DTF850592 EDB850592 EMX850592 EWT850592 FGP850592 FQL850592 GAH850592 GKD850592 GTZ850592 HDV850592 HNR850592 HXN850592 IHJ850592 IRF850592 JBB850592 JKX850592 JUT850592 KEP850592 KOL850592 KYH850592 LID850592 LRZ850592 MBV850592 MLR850592 MVN850592 NFJ850592 NPF850592 NZB850592 OIX850592 OST850592 PCP850592 PML850592 PWH850592 QGD850592 QPZ850592 QZV850592 RJR850592 RTN850592 SDJ850592 SNF850592 SXB850592 TGX850592 TQT850592 UAP850592 UKL850592 UUH850592 VED850592 VNZ850592 VXV850592 WHR850592 WRN850592 FB916128 OX916128 YT916128 AIP916128 ASL916128 BCH916128 BMD916128 BVZ916128 CFV916128 CPR916128 CZN916128 DJJ916128 DTF916128 EDB916128 EMX916128 EWT916128 FGP916128 FQL916128 GAH916128 GKD916128 GTZ916128 HDV916128 HNR916128 HXN916128 IHJ916128 IRF916128 JBB916128 JKX916128 JUT916128 KEP916128 KOL916128 KYH916128 LID916128 LRZ916128 MBV916128 MLR916128 MVN916128 NFJ916128 NPF916128 NZB916128 OIX916128 OST916128 PCP916128 PML916128 PWH916128 QGD916128 QPZ916128 QZV916128 RJR916128 RTN916128 SDJ916128 SNF916128 SXB916128 TGX916128 TQT916128 UAP916128 UKL916128 UUH916128 VED916128 VNZ916128 VXV916128 WHR916128 WRN916128 FB981664 OX981664 YT981664 AIP981664 ASL981664 BCH981664 BMD981664 BVZ981664 CFV981664 CPR981664 CZN981664 DJJ981664 DTF981664 EDB981664 EMX981664 EWT981664 FGP981664 FQL981664 GAH981664 GKD981664 GTZ981664 HDV981664 HNR981664 HXN981664 IHJ981664 IRF981664 JBB981664 JKX981664 JUT981664 KEP981664 KOL981664 KYH981664 LID981664 LRZ981664 MBV981664 MLR981664 MVN981664 NFJ981664 NPF981664 NZB981664 OIX981664 OST981664 PCP981664 PML981664 PWH981664 QGD981664 QPZ981664 QZV981664 RJR981664 RTN981664 SDJ981664 SNF981664 SXB981664 TGX981664 TQT981664 UAP981664 UKL981664 UUH981664 VED981664 VNZ981664 VXV981664 WHR981664 WRN981664 FC455:FD64159 OY455:OZ64159 YU455:YV64159 AIQ455:AIR64159 ASM455:ASN64159 BCI455:BCJ64159 BME455:BMF64159 BWA455:BWB64159 CFW455:CFX64159 CPS455:CPT64159 CZO455:CZP64159 DJK455:DJL64159 DTG455:DTH64159 EDC455:EDD64159 EMY455:EMZ64159 EWU455:EWV64159 FGQ455:FGR64159 FQM455:FQN64159 GAI455:GAJ64159 GKE455:GKF64159 GUA455:GUB64159 HDW455:HDX64159 HNS455:HNT64159 HXO455:HXP64159 IHK455:IHL64159 IRG455:IRH64159 JBC455:JBD64159 JKY455:JKZ64159 JUU455:JUV64159 KEQ455:KER64159 KOM455:KON64159 KYI455:KYJ64159 LIE455:LIF64159 LSA455:LSB64159 MBW455:MBX64159 MLS455:MLT64159 MVO455:MVP64159 NFK455:NFL64159 NPG455:NPH64159 NZC455:NZD64159 OIY455:OIZ64159 OSU455:OSV64159 PCQ455:PCR64159 PMM455:PMN64159 PWI455:PWJ64159 QGE455:QGF64159 QQA455:QQB64159 QZW455:QZX64159 RJS455:RJT64159 RTO455:RTP64159 SDK455:SDL64159 SNG455:SNH64159 SXC455:SXD64159 TGY455:TGZ64159 TQU455:TQV64159 UAQ455:UAR64159 UKM455:UKN64159 UUI455:UUJ64159 VEE455:VEF64159 VOA455:VOB64159 VXW455:VXX64159 WHS455:WHT64159 WRO455:WRP64159 FC65991:FD129695 OY65991:OZ129695 YU65991:YV129695 AIQ65991:AIR129695 ASM65991:ASN129695 BCI65991:BCJ129695 BME65991:BMF129695 BWA65991:BWB129695 CFW65991:CFX129695 CPS65991:CPT129695 CZO65991:CZP129695 DJK65991:DJL129695 DTG65991:DTH129695 EDC65991:EDD129695 EMY65991:EMZ129695 EWU65991:EWV129695 FGQ65991:FGR129695 FQM65991:FQN129695 GAI65991:GAJ129695 GKE65991:GKF129695 GUA65991:GUB129695 HDW65991:HDX129695 HNS65991:HNT129695 HXO65991:HXP129695 IHK65991:IHL129695 IRG65991:IRH129695 JBC65991:JBD129695 JKY65991:JKZ129695 JUU65991:JUV129695 KEQ65991:KER129695 KOM65991:KON129695 KYI65991:KYJ129695 LIE65991:LIF129695 LSA65991:LSB129695 MBW65991:MBX129695 MLS65991:MLT129695 MVO65991:MVP129695 NFK65991:NFL129695 NPG65991:NPH129695 NZC65991:NZD129695 OIY65991:OIZ129695 OSU65991:OSV129695 PCQ65991:PCR129695 PMM65991:PMN129695 PWI65991:PWJ129695 QGE65991:QGF129695 QQA65991:QQB129695 QZW65991:QZX129695 RJS65991:RJT129695 RTO65991:RTP129695 SDK65991:SDL129695 SNG65991:SNH129695 SXC65991:SXD129695 TGY65991:TGZ129695 TQU65991:TQV129695 UAQ65991:UAR129695 UKM65991:UKN129695 UUI65991:UUJ129695 VEE65991:VEF129695 VOA65991:VOB129695 VXW65991:VXX129695 WHS65991:WHT129695 WRO65991:WRP129695 FC131527:FD195231 OY131527:OZ195231 YU131527:YV195231 AIQ131527:AIR195231 ASM131527:ASN195231 BCI131527:BCJ195231 BME131527:BMF195231 BWA131527:BWB195231 CFW131527:CFX195231 CPS131527:CPT195231 CZO131527:CZP195231 DJK131527:DJL195231 DTG131527:DTH195231 EDC131527:EDD195231 EMY131527:EMZ195231 EWU131527:EWV195231 FGQ131527:FGR195231 FQM131527:FQN195231 GAI131527:GAJ195231 GKE131527:GKF195231 GUA131527:GUB195231 HDW131527:HDX195231 HNS131527:HNT195231 HXO131527:HXP195231 IHK131527:IHL195231 IRG131527:IRH195231 JBC131527:JBD195231 JKY131527:JKZ195231 JUU131527:JUV195231 KEQ131527:KER195231 KOM131527:KON195231 KYI131527:KYJ195231 LIE131527:LIF195231 LSA131527:LSB195231 MBW131527:MBX195231 MLS131527:MLT195231 MVO131527:MVP195231 NFK131527:NFL195231 NPG131527:NPH195231 NZC131527:NZD195231 OIY131527:OIZ195231 OSU131527:OSV195231 PCQ131527:PCR195231 PMM131527:PMN195231 PWI131527:PWJ195231 QGE131527:QGF195231 QQA131527:QQB195231 QZW131527:QZX195231 RJS131527:RJT195231 RTO131527:RTP195231 SDK131527:SDL195231 SNG131527:SNH195231 SXC131527:SXD195231 TGY131527:TGZ195231 TQU131527:TQV195231 UAQ131527:UAR195231 UKM131527:UKN195231 UUI131527:UUJ195231 VEE131527:VEF195231 VOA131527:VOB195231 VXW131527:VXX195231 WHS131527:WHT195231 WRO131527:WRP195231 FC197063:FD260767 OY197063:OZ260767 YU197063:YV260767 AIQ197063:AIR260767 ASM197063:ASN260767 BCI197063:BCJ260767 BME197063:BMF260767 BWA197063:BWB260767 CFW197063:CFX260767 CPS197063:CPT260767 CZO197063:CZP260767 DJK197063:DJL260767 DTG197063:DTH260767 EDC197063:EDD260767 EMY197063:EMZ260767 EWU197063:EWV260767 FGQ197063:FGR260767 FQM197063:FQN260767 GAI197063:GAJ260767 GKE197063:GKF260767 GUA197063:GUB260767 HDW197063:HDX260767 HNS197063:HNT260767 HXO197063:HXP260767 IHK197063:IHL260767 IRG197063:IRH260767 JBC197063:JBD260767 JKY197063:JKZ260767 JUU197063:JUV260767 KEQ197063:KER260767 KOM197063:KON260767 KYI197063:KYJ260767 LIE197063:LIF260767 LSA197063:LSB260767 MBW197063:MBX260767 MLS197063:MLT260767 MVO197063:MVP260767 NFK197063:NFL260767 NPG197063:NPH260767 NZC197063:NZD260767 OIY197063:OIZ260767 OSU197063:OSV260767 PCQ197063:PCR260767 PMM197063:PMN260767 PWI197063:PWJ260767 QGE197063:QGF260767 QQA197063:QQB260767 QZW197063:QZX260767 RJS197063:RJT260767 RTO197063:RTP260767 SDK197063:SDL260767 SNG197063:SNH260767 SXC197063:SXD260767 TGY197063:TGZ260767 TQU197063:TQV260767 UAQ197063:UAR260767 UKM197063:UKN260767 UUI197063:UUJ260767 VEE197063:VEF260767 VOA197063:VOB260767 VXW197063:VXX260767 WHS197063:WHT260767 WRO197063:WRP260767 FC262599:FD326303 OY262599:OZ326303 YU262599:YV326303 AIQ262599:AIR326303 ASM262599:ASN326303 BCI262599:BCJ326303 BME262599:BMF326303 BWA262599:BWB326303 CFW262599:CFX326303 CPS262599:CPT326303 CZO262599:CZP326303 DJK262599:DJL326303 DTG262599:DTH326303 EDC262599:EDD326303 EMY262599:EMZ326303 EWU262599:EWV326303 FGQ262599:FGR326303 FQM262599:FQN326303 GAI262599:GAJ326303 GKE262599:GKF326303 GUA262599:GUB326303 HDW262599:HDX326303 HNS262599:HNT326303 HXO262599:HXP326303 IHK262599:IHL326303 IRG262599:IRH326303 JBC262599:JBD326303 JKY262599:JKZ326303 JUU262599:JUV326303 KEQ262599:KER326303 KOM262599:KON326303 KYI262599:KYJ326303 LIE262599:LIF326303 LSA262599:LSB326303 MBW262599:MBX326303 MLS262599:MLT326303 MVO262599:MVP326303 NFK262599:NFL326303 NPG262599:NPH326303 NZC262599:NZD326303 OIY262599:OIZ326303 OSU262599:OSV326303 PCQ262599:PCR326303 PMM262599:PMN326303 PWI262599:PWJ326303 QGE262599:QGF326303 QQA262599:QQB326303 QZW262599:QZX326303 RJS262599:RJT326303 RTO262599:RTP326303 SDK262599:SDL326303 SNG262599:SNH326303 SXC262599:SXD326303 TGY262599:TGZ326303 TQU262599:TQV326303 UAQ262599:UAR326303 UKM262599:UKN326303 UUI262599:UUJ326303 VEE262599:VEF326303 VOA262599:VOB326303 VXW262599:VXX326303 WHS262599:WHT326303 WRO262599:WRP326303 FC328135:FD391839 OY328135:OZ391839 YU328135:YV391839 AIQ328135:AIR391839 ASM328135:ASN391839 BCI328135:BCJ391839 BME328135:BMF391839 BWA328135:BWB391839 CFW328135:CFX391839 CPS328135:CPT391839 CZO328135:CZP391839 DJK328135:DJL391839 DTG328135:DTH391839 EDC328135:EDD391839 EMY328135:EMZ391839 EWU328135:EWV391839 FGQ328135:FGR391839 FQM328135:FQN391839 GAI328135:GAJ391839 GKE328135:GKF391839 GUA328135:GUB391839 HDW328135:HDX391839 HNS328135:HNT391839 HXO328135:HXP391839 IHK328135:IHL391839 IRG328135:IRH391839 JBC328135:JBD391839 JKY328135:JKZ391839 JUU328135:JUV391839 KEQ328135:KER391839 KOM328135:KON391839 KYI328135:KYJ391839 LIE328135:LIF391839 LSA328135:LSB391839 MBW328135:MBX391839 MLS328135:MLT391839 MVO328135:MVP391839 NFK328135:NFL391839 NPG328135:NPH391839 NZC328135:NZD391839 OIY328135:OIZ391839 OSU328135:OSV391839 PCQ328135:PCR391839 PMM328135:PMN391839 PWI328135:PWJ391839 QGE328135:QGF391839 QQA328135:QQB391839 QZW328135:QZX391839 RJS328135:RJT391839 RTO328135:RTP391839 SDK328135:SDL391839 SNG328135:SNH391839 SXC328135:SXD391839 TGY328135:TGZ391839 TQU328135:TQV391839 UAQ328135:UAR391839 UKM328135:UKN391839 UUI328135:UUJ391839 VEE328135:VEF391839 VOA328135:VOB391839 VXW328135:VXX391839 WHS328135:WHT391839 WRO328135:WRP391839 FC393671:FD457375 OY393671:OZ457375 YU393671:YV457375 AIQ393671:AIR457375 ASM393671:ASN457375 BCI393671:BCJ457375 BME393671:BMF457375 BWA393671:BWB457375 CFW393671:CFX457375 CPS393671:CPT457375 CZO393671:CZP457375 DJK393671:DJL457375 DTG393671:DTH457375 EDC393671:EDD457375 EMY393671:EMZ457375 EWU393671:EWV457375 FGQ393671:FGR457375 FQM393671:FQN457375 GAI393671:GAJ457375 GKE393671:GKF457375 GUA393671:GUB457375 HDW393671:HDX457375 HNS393671:HNT457375 HXO393671:HXP457375 IHK393671:IHL457375 IRG393671:IRH457375 JBC393671:JBD457375 JKY393671:JKZ457375 JUU393671:JUV457375 KEQ393671:KER457375 KOM393671:KON457375 KYI393671:KYJ457375 LIE393671:LIF457375 LSA393671:LSB457375 MBW393671:MBX457375 MLS393671:MLT457375 MVO393671:MVP457375 NFK393671:NFL457375 NPG393671:NPH457375 NZC393671:NZD457375 OIY393671:OIZ457375 OSU393671:OSV457375 PCQ393671:PCR457375 PMM393671:PMN457375 PWI393671:PWJ457375 QGE393671:QGF457375 QQA393671:QQB457375 QZW393671:QZX457375 RJS393671:RJT457375 RTO393671:RTP457375 SDK393671:SDL457375 SNG393671:SNH457375 SXC393671:SXD457375 TGY393671:TGZ457375 TQU393671:TQV457375 UAQ393671:UAR457375 UKM393671:UKN457375 UUI393671:UUJ457375 VEE393671:VEF457375 VOA393671:VOB457375 VXW393671:VXX457375 WHS393671:WHT457375 WRO393671:WRP457375 FC459207:FD522911 OY459207:OZ522911 YU459207:YV522911 AIQ459207:AIR522911 ASM459207:ASN522911 BCI459207:BCJ522911 BME459207:BMF522911 BWA459207:BWB522911 CFW459207:CFX522911 CPS459207:CPT522911 CZO459207:CZP522911 DJK459207:DJL522911 DTG459207:DTH522911 EDC459207:EDD522911 EMY459207:EMZ522911 EWU459207:EWV522911 FGQ459207:FGR522911 FQM459207:FQN522911 GAI459207:GAJ522911 GKE459207:GKF522911 GUA459207:GUB522911 HDW459207:HDX522911 HNS459207:HNT522911 HXO459207:HXP522911 IHK459207:IHL522911 IRG459207:IRH522911 JBC459207:JBD522911 JKY459207:JKZ522911 JUU459207:JUV522911 KEQ459207:KER522911 KOM459207:KON522911 KYI459207:KYJ522911 LIE459207:LIF522911 LSA459207:LSB522911 MBW459207:MBX522911 MLS459207:MLT522911 MVO459207:MVP522911 NFK459207:NFL522911 NPG459207:NPH522911 NZC459207:NZD522911 OIY459207:OIZ522911 OSU459207:OSV522911 PCQ459207:PCR522911 PMM459207:PMN522911 PWI459207:PWJ522911 QGE459207:QGF522911 QQA459207:QQB522911 QZW459207:QZX522911 RJS459207:RJT522911 RTO459207:RTP522911 SDK459207:SDL522911 SNG459207:SNH522911 SXC459207:SXD522911 TGY459207:TGZ522911 TQU459207:TQV522911 UAQ459207:UAR522911 UKM459207:UKN522911 UUI459207:UUJ522911 VEE459207:VEF522911 VOA459207:VOB522911 VXW459207:VXX522911 WHS459207:WHT522911 WRO459207:WRP522911 FC524743:FD588447 OY524743:OZ588447 YU524743:YV588447 AIQ524743:AIR588447 ASM524743:ASN588447 BCI524743:BCJ588447 BME524743:BMF588447 BWA524743:BWB588447 CFW524743:CFX588447 CPS524743:CPT588447 CZO524743:CZP588447 DJK524743:DJL588447 DTG524743:DTH588447 EDC524743:EDD588447 EMY524743:EMZ588447 EWU524743:EWV588447 FGQ524743:FGR588447 FQM524743:FQN588447 GAI524743:GAJ588447 GKE524743:GKF588447 GUA524743:GUB588447 HDW524743:HDX588447 HNS524743:HNT588447 HXO524743:HXP588447 IHK524743:IHL588447 IRG524743:IRH588447 JBC524743:JBD588447 JKY524743:JKZ588447 JUU524743:JUV588447 KEQ524743:KER588447 KOM524743:KON588447 KYI524743:KYJ588447 LIE524743:LIF588447 LSA524743:LSB588447 MBW524743:MBX588447 MLS524743:MLT588447 MVO524743:MVP588447 NFK524743:NFL588447 NPG524743:NPH588447 NZC524743:NZD588447 OIY524743:OIZ588447 OSU524743:OSV588447 PCQ524743:PCR588447 PMM524743:PMN588447 PWI524743:PWJ588447 QGE524743:QGF588447 QQA524743:QQB588447 QZW524743:QZX588447 RJS524743:RJT588447 RTO524743:RTP588447 SDK524743:SDL588447 SNG524743:SNH588447 SXC524743:SXD588447 TGY524743:TGZ588447 TQU524743:TQV588447 UAQ524743:UAR588447 UKM524743:UKN588447 UUI524743:UUJ588447 VEE524743:VEF588447 VOA524743:VOB588447 VXW524743:VXX588447 WHS524743:WHT588447 WRO524743:WRP588447 FC590279:FD653983 OY590279:OZ653983 YU590279:YV653983 AIQ590279:AIR653983 ASM590279:ASN653983 BCI590279:BCJ653983 BME590279:BMF653983 BWA590279:BWB653983 CFW590279:CFX653983 CPS590279:CPT653983 CZO590279:CZP653983 DJK590279:DJL653983 DTG590279:DTH653983 EDC590279:EDD653983 EMY590279:EMZ653983 EWU590279:EWV653983 FGQ590279:FGR653983 FQM590279:FQN653983 GAI590279:GAJ653983 GKE590279:GKF653983 GUA590279:GUB653983 HDW590279:HDX653983 HNS590279:HNT653983 HXO590279:HXP653983 IHK590279:IHL653983 IRG590279:IRH653983 JBC590279:JBD653983 JKY590279:JKZ653983 JUU590279:JUV653983 KEQ590279:KER653983 KOM590279:KON653983 KYI590279:KYJ653983 LIE590279:LIF653983 LSA590279:LSB653983 MBW590279:MBX653983 MLS590279:MLT653983 MVO590279:MVP653983 NFK590279:NFL653983 NPG590279:NPH653983 NZC590279:NZD653983 OIY590279:OIZ653983 OSU590279:OSV653983 PCQ590279:PCR653983 PMM590279:PMN653983 PWI590279:PWJ653983 QGE590279:QGF653983 QQA590279:QQB653983 QZW590279:QZX653983 RJS590279:RJT653983 RTO590279:RTP653983 SDK590279:SDL653983 SNG590279:SNH653983 SXC590279:SXD653983 TGY590279:TGZ653983 TQU590279:TQV653983 UAQ590279:UAR653983 UKM590279:UKN653983 UUI590279:UUJ653983 VEE590279:VEF653983 VOA590279:VOB653983 VXW590279:VXX653983 WHS590279:WHT653983 WRO590279:WRP653983 FC655815:FD719519 OY655815:OZ719519 YU655815:YV719519 AIQ655815:AIR719519 ASM655815:ASN719519 BCI655815:BCJ719519 BME655815:BMF719519 BWA655815:BWB719519 CFW655815:CFX719519 CPS655815:CPT719519 CZO655815:CZP719519 DJK655815:DJL719519 DTG655815:DTH719519 EDC655815:EDD719519 EMY655815:EMZ719519 EWU655815:EWV719519 FGQ655815:FGR719519 FQM655815:FQN719519 GAI655815:GAJ719519 GKE655815:GKF719519 GUA655815:GUB719519 HDW655815:HDX719519 HNS655815:HNT719519 HXO655815:HXP719519 IHK655815:IHL719519 IRG655815:IRH719519 JBC655815:JBD719519 JKY655815:JKZ719519 JUU655815:JUV719519 KEQ655815:KER719519 KOM655815:KON719519 KYI655815:KYJ719519 LIE655815:LIF719519 LSA655815:LSB719519 MBW655815:MBX719519 MLS655815:MLT719519 MVO655815:MVP719519 NFK655815:NFL719519 NPG655815:NPH719519 NZC655815:NZD719519 OIY655815:OIZ719519 OSU655815:OSV719519 PCQ655815:PCR719519 PMM655815:PMN719519 PWI655815:PWJ719519 QGE655815:QGF719519 QQA655815:QQB719519 QZW655815:QZX719519 RJS655815:RJT719519 RTO655815:RTP719519 SDK655815:SDL719519 SNG655815:SNH719519 SXC655815:SXD719519 TGY655815:TGZ719519 TQU655815:TQV719519 UAQ655815:UAR719519 UKM655815:UKN719519 UUI655815:UUJ719519 VEE655815:VEF719519 VOA655815:VOB719519 VXW655815:VXX719519 WHS655815:WHT719519 WRO655815:WRP719519 FC721351:FD785055 OY721351:OZ785055 YU721351:YV785055 AIQ721351:AIR785055 ASM721351:ASN785055 BCI721351:BCJ785055 BME721351:BMF785055 BWA721351:BWB785055 CFW721351:CFX785055 CPS721351:CPT785055 CZO721351:CZP785055 DJK721351:DJL785055 DTG721351:DTH785055 EDC721351:EDD785055 EMY721351:EMZ785055 EWU721351:EWV785055 FGQ721351:FGR785055 FQM721351:FQN785055 GAI721351:GAJ785055 GKE721351:GKF785055 GUA721351:GUB785055 HDW721351:HDX785055 HNS721351:HNT785055 HXO721351:HXP785055 IHK721351:IHL785055 IRG721351:IRH785055 JBC721351:JBD785055 JKY721351:JKZ785055 JUU721351:JUV785055 KEQ721351:KER785055 KOM721351:KON785055 KYI721351:KYJ785055 LIE721351:LIF785055 LSA721351:LSB785055 MBW721351:MBX785055 MLS721351:MLT785055 MVO721351:MVP785055 NFK721351:NFL785055 NPG721351:NPH785055 NZC721351:NZD785055 OIY721351:OIZ785055 OSU721351:OSV785055 PCQ721351:PCR785055 PMM721351:PMN785055 PWI721351:PWJ785055 QGE721351:QGF785055 QQA721351:QQB785055 QZW721351:QZX785055 RJS721351:RJT785055 RTO721351:RTP785055 SDK721351:SDL785055 SNG721351:SNH785055 SXC721351:SXD785055 TGY721351:TGZ785055 TQU721351:TQV785055 UAQ721351:UAR785055 UKM721351:UKN785055 UUI721351:UUJ785055 VEE721351:VEF785055 VOA721351:VOB785055 VXW721351:VXX785055 WHS721351:WHT785055 WRO721351:WRP785055 FC786887:FD850591 OY786887:OZ850591 YU786887:YV850591 AIQ786887:AIR850591 ASM786887:ASN850591 BCI786887:BCJ850591 BME786887:BMF850591 BWA786887:BWB850591 CFW786887:CFX850591 CPS786887:CPT850591 CZO786887:CZP850591 DJK786887:DJL850591 DTG786887:DTH850591 EDC786887:EDD850591 EMY786887:EMZ850591 EWU786887:EWV850591 FGQ786887:FGR850591 FQM786887:FQN850591 GAI786887:GAJ850591 GKE786887:GKF850591 GUA786887:GUB850591 HDW786887:HDX850591 HNS786887:HNT850591 HXO786887:HXP850591 IHK786887:IHL850591 IRG786887:IRH850591 JBC786887:JBD850591 JKY786887:JKZ850591 JUU786887:JUV850591 KEQ786887:KER850591 KOM786887:KON850591 KYI786887:KYJ850591 LIE786887:LIF850591 LSA786887:LSB850591 MBW786887:MBX850591 MLS786887:MLT850591 MVO786887:MVP850591 NFK786887:NFL850591 NPG786887:NPH850591 NZC786887:NZD850591 OIY786887:OIZ850591 OSU786887:OSV850591 PCQ786887:PCR850591 PMM786887:PMN850591 PWI786887:PWJ850591 QGE786887:QGF850591 QQA786887:QQB850591 QZW786887:QZX850591 RJS786887:RJT850591 RTO786887:RTP850591 SDK786887:SDL850591 SNG786887:SNH850591 SXC786887:SXD850591 TGY786887:TGZ850591 TQU786887:TQV850591 UAQ786887:UAR850591 UKM786887:UKN850591 UUI786887:UUJ850591 VEE786887:VEF850591 VOA786887:VOB850591 VXW786887:VXX850591 WHS786887:WHT850591 WRO786887:WRP850591 FC852423:FD916127 OY852423:OZ916127 YU852423:YV916127 AIQ852423:AIR916127 ASM852423:ASN916127 BCI852423:BCJ916127 BME852423:BMF916127 BWA852423:BWB916127 CFW852423:CFX916127 CPS852423:CPT916127 CZO852423:CZP916127 DJK852423:DJL916127 DTG852423:DTH916127 EDC852423:EDD916127 EMY852423:EMZ916127 EWU852423:EWV916127 FGQ852423:FGR916127 FQM852423:FQN916127 GAI852423:GAJ916127 GKE852423:GKF916127 GUA852423:GUB916127 HDW852423:HDX916127 HNS852423:HNT916127 HXO852423:HXP916127 IHK852423:IHL916127 IRG852423:IRH916127 JBC852423:JBD916127 JKY852423:JKZ916127 JUU852423:JUV916127 KEQ852423:KER916127 KOM852423:KON916127 KYI852423:KYJ916127 LIE852423:LIF916127 LSA852423:LSB916127 MBW852423:MBX916127 MLS852423:MLT916127 MVO852423:MVP916127 NFK852423:NFL916127 NPG852423:NPH916127 NZC852423:NZD916127 OIY852423:OIZ916127 OSU852423:OSV916127 PCQ852423:PCR916127 PMM852423:PMN916127 PWI852423:PWJ916127 QGE852423:QGF916127 QQA852423:QQB916127 QZW852423:QZX916127 RJS852423:RJT916127 RTO852423:RTP916127 SDK852423:SDL916127 SNG852423:SNH916127 SXC852423:SXD916127 TGY852423:TGZ916127 TQU852423:TQV916127 UAQ852423:UAR916127 UKM852423:UKN916127 UUI852423:UUJ916127 VEE852423:VEF916127 VOA852423:VOB916127 VXW852423:VXX916127 WHS852423:WHT916127 WRO852423:WRP916127 FC917959:FD981663 OY917959:OZ981663 YU917959:YV981663 AIQ917959:AIR981663 ASM917959:ASN981663 BCI917959:BCJ981663 BME917959:BMF981663 BWA917959:BWB981663 CFW917959:CFX981663 CPS917959:CPT981663 CZO917959:CZP981663 DJK917959:DJL981663 DTG917959:DTH981663 EDC917959:EDD981663 EMY917959:EMZ981663 EWU917959:EWV981663 FGQ917959:FGR981663 FQM917959:FQN981663 GAI917959:GAJ981663 GKE917959:GKF981663 GUA917959:GUB981663 HDW917959:HDX981663 HNS917959:HNT981663 HXO917959:HXP981663 IHK917959:IHL981663 IRG917959:IRH981663 JBC917959:JBD981663 JKY917959:JKZ981663 JUU917959:JUV981663 KEQ917959:KER981663 KOM917959:KON981663 KYI917959:KYJ981663 LIE917959:LIF981663 LSA917959:LSB981663 MBW917959:MBX981663 MLS917959:MLT981663 MVO917959:MVP981663 NFK917959:NFL981663 NPG917959:NPH981663 NZC917959:NZD981663 OIY917959:OIZ981663 OSU917959:OSV981663 PCQ917959:PCR981663 PMM917959:PMN981663 PWI917959:PWJ981663 QGE917959:QGF981663 QQA917959:QQB981663 QZW917959:QZX981663 RJS917959:RJT981663 RTO917959:RTP981663 SDK917959:SDL981663 SNG917959:SNH981663 SXC917959:SXD981663 TGY917959:TGZ981663 TQU917959:TQV981663 UAQ917959:UAR981663 UKM917959:UKN981663 UUI917959:UUJ981663 VEE917959:VEF981663 VOA917959:VOB981663 VXW917959:VXX981663 WHS917959:WHT981663 WRO917959:WRP981663 FC983495:FD1048576 OY983495:OZ1048576 YU983495:YV1048576 AIQ983495:AIR1048576 ASM983495:ASN1048576 BCI983495:BCJ1048576 BME983495:BMF1048576 BWA983495:BWB1048576 CFW983495:CFX1048576 CPS983495:CPT1048576 CZO983495:CZP1048576 DJK983495:DJL1048576 DTG983495:DTH1048576 EDC983495:EDD1048576 EMY983495:EMZ1048576 EWU983495:EWV1048576 FGQ983495:FGR1048576 FQM983495:FQN1048576 GAI983495:GAJ1048576 GKE983495:GKF1048576 GUA983495:GUB1048576 HDW983495:HDX1048576 HNS983495:HNT1048576 HXO983495:HXP1048576 IHK983495:IHL1048576 IRG983495:IRH1048576 JBC983495:JBD1048576 JKY983495:JKZ1048576 JUU983495:JUV1048576 KEQ983495:KER1048576 KOM983495:KON1048576 KYI983495:KYJ1048576 LIE983495:LIF1048576 LSA983495:LSB1048576 MBW983495:MBX1048576 MLS983495:MLT1048576 MVO983495:MVP1048576 NFK983495:NFL1048576 NPG983495:NPH1048576 NZC983495:NZD1048576 OIY983495:OIZ1048576 OSU983495:OSV1048576 PCQ983495:PCR1048576 PMM983495:PMN1048576 PWI983495:PWJ1048576 QGE983495:QGF1048576 QQA983495:QQB1048576 QZW983495:QZX1048576 RJS983495:RJT1048576 RTO983495:RTP1048576 SDK983495:SDL1048576 SNG983495:SNH1048576 SXC983495:SXD1048576 TGY983495:TGZ1048576 TQU983495:TQV1048576 UAQ983495:UAR1048576 UKM983495:UKN1048576 UUI983495:UUJ1048576 VEE983495:VEF1048576 VOA983495:VOB1048576 VXW983495:VXX1048576 WHS983495:WHT1048576 WRO983495:WRP1048576 WHS981666:WHT983489 FE64167:FE64168 PA64167:PA64168 YW64167:YW64168 AIS64167:AIS64168 ASO64167:ASO64168 BCK64167:BCK64168 BMG64167:BMG64168 BWC64167:BWC64168 CFY64167:CFY64168 CPU64167:CPU64168 CZQ64167:CZQ64168 DJM64167:DJM64168 DTI64167:DTI64168 EDE64167:EDE64168 ENA64167:ENA64168 EWW64167:EWW64168 FGS64167:FGS64168 FQO64167:FQO64168 GAK64167:GAK64168 GKG64167:GKG64168 GUC64167:GUC64168 HDY64167:HDY64168 HNU64167:HNU64168 HXQ64167:HXQ64168 IHM64167:IHM64168 IRI64167:IRI64168 JBE64167:JBE64168 JLA64167:JLA64168 JUW64167:JUW64168 KES64167:KES64168 KOO64167:KOO64168 KYK64167:KYK64168 LIG64167:LIG64168 LSC64167:LSC64168 MBY64167:MBY64168 MLU64167:MLU64168 MVQ64167:MVQ64168 NFM64167:NFM64168 NPI64167:NPI64168 NZE64167:NZE64168 OJA64167:OJA64168 OSW64167:OSW64168 PCS64167:PCS64168 PMO64167:PMO64168 PWK64167:PWK64168 QGG64167:QGG64168 QQC64167:QQC64168 QZY64167:QZY64168 RJU64167:RJU64168 RTQ64167:RTQ64168 SDM64167:SDM64168 SNI64167:SNI64168 SXE64167:SXE64168 THA64167:THA64168 TQW64167:TQW64168 UAS64167:UAS64168 UKO64167:UKO64168 UUK64167:UUK64168 VEG64167:VEG64168 VOC64167:VOC64168 VXY64167:VXY64168 WHU64167:WHU64168 WRQ64167:WRQ64168 FE129703:FE129704 PA129703:PA129704 YW129703:YW129704 AIS129703:AIS129704 ASO129703:ASO129704 BCK129703:BCK129704 BMG129703:BMG129704 BWC129703:BWC129704 CFY129703:CFY129704 CPU129703:CPU129704 CZQ129703:CZQ129704 DJM129703:DJM129704 DTI129703:DTI129704 EDE129703:EDE129704 ENA129703:ENA129704 EWW129703:EWW129704 FGS129703:FGS129704 FQO129703:FQO129704 GAK129703:GAK129704 GKG129703:GKG129704 GUC129703:GUC129704 HDY129703:HDY129704 HNU129703:HNU129704 HXQ129703:HXQ129704 IHM129703:IHM129704 IRI129703:IRI129704 JBE129703:JBE129704 JLA129703:JLA129704 JUW129703:JUW129704 KES129703:KES129704 KOO129703:KOO129704 KYK129703:KYK129704 LIG129703:LIG129704 LSC129703:LSC129704 MBY129703:MBY129704 MLU129703:MLU129704 MVQ129703:MVQ129704 NFM129703:NFM129704 NPI129703:NPI129704 NZE129703:NZE129704 OJA129703:OJA129704 OSW129703:OSW129704 PCS129703:PCS129704 PMO129703:PMO129704 PWK129703:PWK129704 QGG129703:QGG129704 QQC129703:QQC129704 QZY129703:QZY129704 RJU129703:RJU129704 RTQ129703:RTQ129704 SDM129703:SDM129704 SNI129703:SNI129704 SXE129703:SXE129704 THA129703:THA129704 TQW129703:TQW129704 UAS129703:UAS129704 UKO129703:UKO129704 UUK129703:UUK129704 VEG129703:VEG129704 VOC129703:VOC129704 VXY129703:VXY129704 WHU129703:WHU129704 WRQ129703:WRQ129704 FE195239:FE195240 PA195239:PA195240 YW195239:YW195240 AIS195239:AIS195240 ASO195239:ASO195240 BCK195239:BCK195240 BMG195239:BMG195240 BWC195239:BWC195240 CFY195239:CFY195240 CPU195239:CPU195240 CZQ195239:CZQ195240 DJM195239:DJM195240 DTI195239:DTI195240 EDE195239:EDE195240 ENA195239:ENA195240 EWW195239:EWW195240 FGS195239:FGS195240 FQO195239:FQO195240 GAK195239:GAK195240 GKG195239:GKG195240 GUC195239:GUC195240 HDY195239:HDY195240 HNU195239:HNU195240 HXQ195239:HXQ195240 IHM195239:IHM195240 IRI195239:IRI195240 JBE195239:JBE195240 JLA195239:JLA195240 JUW195239:JUW195240 KES195239:KES195240 KOO195239:KOO195240 KYK195239:KYK195240 LIG195239:LIG195240 LSC195239:LSC195240 MBY195239:MBY195240 MLU195239:MLU195240 MVQ195239:MVQ195240 NFM195239:NFM195240 NPI195239:NPI195240 NZE195239:NZE195240 OJA195239:OJA195240 OSW195239:OSW195240 PCS195239:PCS195240 PMO195239:PMO195240 PWK195239:PWK195240 QGG195239:QGG195240 QQC195239:QQC195240 QZY195239:QZY195240 RJU195239:RJU195240 RTQ195239:RTQ195240 SDM195239:SDM195240 SNI195239:SNI195240 SXE195239:SXE195240 THA195239:THA195240 TQW195239:TQW195240 UAS195239:UAS195240 UKO195239:UKO195240 UUK195239:UUK195240 VEG195239:VEG195240 VOC195239:VOC195240 VXY195239:VXY195240 WHU195239:WHU195240 WRQ195239:WRQ195240 FE260775:FE260776 PA260775:PA260776 YW260775:YW260776 AIS260775:AIS260776 ASO260775:ASO260776 BCK260775:BCK260776 BMG260775:BMG260776 BWC260775:BWC260776 CFY260775:CFY260776 CPU260775:CPU260776 CZQ260775:CZQ260776 DJM260775:DJM260776 DTI260775:DTI260776 EDE260775:EDE260776 ENA260775:ENA260776 EWW260775:EWW260776 FGS260775:FGS260776 FQO260775:FQO260776 GAK260775:GAK260776 GKG260775:GKG260776 GUC260775:GUC260776 HDY260775:HDY260776 HNU260775:HNU260776 HXQ260775:HXQ260776 IHM260775:IHM260776 IRI260775:IRI260776 JBE260775:JBE260776 JLA260775:JLA260776 JUW260775:JUW260776 KES260775:KES260776 KOO260775:KOO260776 KYK260775:KYK260776 LIG260775:LIG260776 LSC260775:LSC260776 MBY260775:MBY260776 MLU260775:MLU260776 MVQ260775:MVQ260776 NFM260775:NFM260776 NPI260775:NPI260776 NZE260775:NZE260776 OJA260775:OJA260776 OSW260775:OSW260776 PCS260775:PCS260776 PMO260775:PMO260776 PWK260775:PWK260776 QGG260775:QGG260776 QQC260775:QQC260776 QZY260775:QZY260776 RJU260775:RJU260776 RTQ260775:RTQ260776 SDM260775:SDM260776 SNI260775:SNI260776 SXE260775:SXE260776 THA260775:THA260776 TQW260775:TQW260776 UAS260775:UAS260776 UKO260775:UKO260776 UUK260775:UUK260776 VEG260775:VEG260776 VOC260775:VOC260776 VXY260775:VXY260776 WHU260775:WHU260776 WRQ260775:WRQ260776 FE326311:FE326312 PA326311:PA326312 YW326311:YW326312 AIS326311:AIS326312 ASO326311:ASO326312 BCK326311:BCK326312 BMG326311:BMG326312 BWC326311:BWC326312 CFY326311:CFY326312 CPU326311:CPU326312 CZQ326311:CZQ326312 DJM326311:DJM326312 DTI326311:DTI326312 EDE326311:EDE326312 ENA326311:ENA326312 EWW326311:EWW326312 FGS326311:FGS326312 FQO326311:FQO326312 GAK326311:GAK326312 GKG326311:GKG326312 GUC326311:GUC326312 HDY326311:HDY326312 HNU326311:HNU326312 HXQ326311:HXQ326312 IHM326311:IHM326312 IRI326311:IRI326312 JBE326311:JBE326312 JLA326311:JLA326312 JUW326311:JUW326312 KES326311:KES326312 KOO326311:KOO326312 KYK326311:KYK326312 LIG326311:LIG326312 LSC326311:LSC326312 MBY326311:MBY326312 MLU326311:MLU326312 MVQ326311:MVQ326312 NFM326311:NFM326312 NPI326311:NPI326312 NZE326311:NZE326312 OJA326311:OJA326312 OSW326311:OSW326312 PCS326311:PCS326312 PMO326311:PMO326312 PWK326311:PWK326312 QGG326311:QGG326312 QQC326311:QQC326312 QZY326311:QZY326312 RJU326311:RJU326312 RTQ326311:RTQ326312 SDM326311:SDM326312 SNI326311:SNI326312 SXE326311:SXE326312 THA326311:THA326312 TQW326311:TQW326312 UAS326311:UAS326312 UKO326311:UKO326312 UUK326311:UUK326312 VEG326311:VEG326312 VOC326311:VOC326312 VXY326311:VXY326312 WHU326311:WHU326312 WRQ326311:WRQ326312 FE391847:FE391848 PA391847:PA391848 YW391847:YW391848 AIS391847:AIS391848 ASO391847:ASO391848 BCK391847:BCK391848 BMG391847:BMG391848 BWC391847:BWC391848 CFY391847:CFY391848 CPU391847:CPU391848 CZQ391847:CZQ391848 DJM391847:DJM391848 DTI391847:DTI391848 EDE391847:EDE391848 ENA391847:ENA391848 EWW391847:EWW391848 FGS391847:FGS391848 FQO391847:FQO391848 GAK391847:GAK391848 GKG391847:GKG391848 GUC391847:GUC391848 HDY391847:HDY391848 HNU391847:HNU391848 HXQ391847:HXQ391848 IHM391847:IHM391848 IRI391847:IRI391848 JBE391847:JBE391848 JLA391847:JLA391848 JUW391847:JUW391848 KES391847:KES391848 KOO391847:KOO391848 KYK391847:KYK391848 LIG391847:LIG391848 LSC391847:LSC391848 MBY391847:MBY391848 MLU391847:MLU391848 MVQ391847:MVQ391848 NFM391847:NFM391848 NPI391847:NPI391848 NZE391847:NZE391848 OJA391847:OJA391848 OSW391847:OSW391848 PCS391847:PCS391848 PMO391847:PMO391848 PWK391847:PWK391848 QGG391847:QGG391848 QQC391847:QQC391848 QZY391847:QZY391848 RJU391847:RJU391848 RTQ391847:RTQ391848 SDM391847:SDM391848 SNI391847:SNI391848 SXE391847:SXE391848 THA391847:THA391848 TQW391847:TQW391848 UAS391847:UAS391848 UKO391847:UKO391848 UUK391847:UUK391848 VEG391847:VEG391848 VOC391847:VOC391848 VXY391847:VXY391848 WHU391847:WHU391848 WRQ391847:WRQ391848 FE457383:FE457384 PA457383:PA457384 YW457383:YW457384 AIS457383:AIS457384 ASO457383:ASO457384 BCK457383:BCK457384 BMG457383:BMG457384 BWC457383:BWC457384 CFY457383:CFY457384 CPU457383:CPU457384 CZQ457383:CZQ457384 DJM457383:DJM457384 DTI457383:DTI457384 EDE457383:EDE457384 ENA457383:ENA457384 EWW457383:EWW457384 FGS457383:FGS457384 FQO457383:FQO457384 GAK457383:GAK457384 GKG457383:GKG457384 GUC457383:GUC457384 HDY457383:HDY457384 HNU457383:HNU457384 HXQ457383:HXQ457384 IHM457383:IHM457384 IRI457383:IRI457384 JBE457383:JBE457384 JLA457383:JLA457384 JUW457383:JUW457384 KES457383:KES457384 KOO457383:KOO457384 KYK457383:KYK457384 LIG457383:LIG457384 LSC457383:LSC457384 MBY457383:MBY457384 MLU457383:MLU457384 MVQ457383:MVQ457384 NFM457383:NFM457384 NPI457383:NPI457384 NZE457383:NZE457384 OJA457383:OJA457384 OSW457383:OSW457384 PCS457383:PCS457384 PMO457383:PMO457384 PWK457383:PWK457384 QGG457383:QGG457384 QQC457383:QQC457384 QZY457383:QZY457384 RJU457383:RJU457384 RTQ457383:RTQ457384 SDM457383:SDM457384 SNI457383:SNI457384 SXE457383:SXE457384 THA457383:THA457384 TQW457383:TQW457384 UAS457383:UAS457384 UKO457383:UKO457384 UUK457383:UUK457384 VEG457383:VEG457384 VOC457383:VOC457384 VXY457383:VXY457384 WHU457383:WHU457384 WRQ457383:WRQ457384 FE522919:FE522920 PA522919:PA522920 YW522919:YW522920 AIS522919:AIS522920 ASO522919:ASO522920 BCK522919:BCK522920 BMG522919:BMG522920 BWC522919:BWC522920 CFY522919:CFY522920 CPU522919:CPU522920 CZQ522919:CZQ522920 DJM522919:DJM522920 DTI522919:DTI522920 EDE522919:EDE522920 ENA522919:ENA522920 EWW522919:EWW522920 FGS522919:FGS522920 FQO522919:FQO522920 GAK522919:GAK522920 GKG522919:GKG522920 GUC522919:GUC522920 HDY522919:HDY522920 HNU522919:HNU522920 HXQ522919:HXQ522920 IHM522919:IHM522920 IRI522919:IRI522920 JBE522919:JBE522920 JLA522919:JLA522920 JUW522919:JUW522920 KES522919:KES522920 KOO522919:KOO522920 KYK522919:KYK522920 LIG522919:LIG522920 LSC522919:LSC522920 MBY522919:MBY522920 MLU522919:MLU522920 MVQ522919:MVQ522920 NFM522919:NFM522920 NPI522919:NPI522920 NZE522919:NZE522920 OJA522919:OJA522920 OSW522919:OSW522920 PCS522919:PCS522920 PMO522919:PMO522920 PWK522919:PWK522920 QGG522919:QGG522920 QQC522919:QQC522920 QZY522919:QZY522920 RJU522919:RJU522920 RTQ522919:RTQ522920 SDM522919:SDM522920 SNI522919:SNI522920 SXE522919:SXE522920 THA522919:THA522920 TQW522919:TQW522920 UAS522919:UAS522920 UKO522919:UKO522920 UUK522919:UUK522920 VEG522919:VEG522920 VOC522919:VOC522920 VXY522919:VXY522920 WHU522919:WHU522920 WRQ522919:WRQ522920 FE588455:FE588456 PA588455:PA588456 YW588455:YW588456 AIS588455:AIS588456 ASO588455:ASO588456 BCK588455:BCK588456 BMG588455:BMG588456 BWC588455:BWC588456 CFY588455:CFY588456 CPU588455:CPU588456 CZQ588455:CZQ588456 DJM588455:DJM588456 DTI588455:DTI588456 EDE588455:EDE588456 ENA588455:ENA588456 EWW588455:EWW588456 FGS588455:FGS588456 FQO588455:FQO588456 GAK588455:GAK588456 GKG588455:GKG588456 GUC588455:GUC588456 HDY588455:HDY588456 HNU588455:HNU588456 HXQ588455:HXQ588456 IHM588455:IHM588456 IRI588455:IRI588456 JBE588455:JBE588456 JLA588455:JLA588456 JUW588455:JUW588456 KES588455:KES588456 KOO588455:KOO588456 KYK588455:KYK588456 LIG588455:LIG588456 LSC588455:LSC588456 MBY588455:MBY588456 MLU588455:MLU588456 MVQ588455:MVQ588456 NFM588455:NFM588456 NPI588455:NPI588456 NZE588455:NZE588456 OJA588455:OJA588456 OSW588455:OSW588456 PCS588455:PCS588456 PMO588455:PMO588456 PWK588455:PWK588456 QGG588455:QGG588456 QQC588455:QQC588456 QZY588455:QZY588456 RJU588455:RJU588456 RTQ588455:RTQ588456 SDM588455:SDM588456 SNI588455:SNI588456 SXE588455:SXE588456 THA588455:THA588456 TQW588455:TQW588456 UAS588455:UAS588456 UKO588455:UKO588456 UUK588455:UUK588456 VEG588455:VEG588456 VOC588455:VOC588456 VXY588455:VXY588456 WHU588455:WHU588456 WRQ588455:WRQ588456 FE653991:FE653992 PA653991:PA653992 YW653991:YW653992 AIS653991:AIS653992 ASO653991:ASO653992 BCK653991:BCK653992 BMG653991:BMG653992 BWC653991:BWC653992 CFY653991:CFY653992 CPU653991:CPU653992 CZQ653991:CZQ653992 DJM653991:DJM653992 DTI653991:DTI653992 EDE653991:EDE653992 ENA653991:ENA653992 EWW653991:EWW653992 FGS653991:FGS653992 FQO653991:FQO653992 GAK653991:GAK653992 GKG653991:GKG653992 GUC653991:GUC653992 HDY653991:HDY653992 HNU653991:HNU653992 HXQ653991:HXQ653992 IHM653991:IHM653992 IRI653991:IRI653992 JBE653991:JBE653992 JLA653991:JLA653992 JUW653991:JUW653992 KES653991:KES653992 KOO653991:KOO653992 KYK653991:KYK653992 LIG653991:LIG653992 LSC653991:LSC653992 MBY653991:MBY653992 MLU653991:MLU653992 MVQ653991:MVQ653992 NFM653991:NFM653992 NPI653991:NPI653992 NZE653991:NZE653992 OJA653991:OJA653992 OSW653991:OSW653992 PCS653991:PCS653992 PMO653991:PMO653992 PWK653991:PWK653992 QGG653991:QGG653992 QQC653991:QQC653992 QZY653991:QZY653992 RJU653991:RJU653992 RTQ653991:RTQ653992 SDM653991:SDM653992 SNI653991:SNI653992 SXE653991:SXE653992 THA653991:THA653992 TQW653991:TQW653992 UAS653991:UAS653992 UKO653991:UKO653992 UUK653991:UUK653992 VEG653991:VEG653992 VOC653991:VOC653992 VXY653991:VXY653992 WHU653991:WHU653992 WRQ653991:WRQ653992 FE719527:FE719528 PA719527:PA719528 YW719527:YW719528 AIS719527:AIS719528 ASO719527:ASO719528 BCK719527:BCK719528 BMG719527:BMG719528 BWC719527:BWC719528 CFY719527:CFY719528 CPU719527:CPU719528 CZQ719527:CZQ719528 DJM719527:DJM719528 DTI719527:DTI719528 EDE719527:EDE719528 ENA719527:ENA719528 EWW719527:EWW719528 FGS719527:FGS719528 FQO719527:FQO719528 GAK719527:GAK719528 GKG719527:GKG719528 GUC719527:GUC719528 HDY719527:HDY719528 HNU719527:HNU719528 HXQ719527:HXQ719528 IHM719527:IHM719528 IRI719527:IRI719528 JBE719527:JBE719528 JLA719527:JLA719528 JUW719527:JUW719528 KES719527:KES719528 KOO719527:KOO719528 KYK719527:KYK719528 LIG719527:LIG719528 LSC719527:LSC719528 MBY719527:MBY719528 MLU719527:MLU719528 MVQ719527:MVQ719528 NFM719527:NFM719528 NPI719527:NPI719528 NZE719527:NZE719528 OJA719527:OJA719528 OSW719527:OSW719528 PCS719527:PCS719528 PMO719527:PMO719528 PWK719527:PWK719528 QGG719527:QGG719528 QQC719527:QQC719528 QZY719527:QZY719528 RJU719527:RJU719528 RTQ719527:RTQ719528 SDM719527:SDM719528 SNI719527:SNI719528 SXE719527:SXE719528 THA719527:THA719528 TQW719527:TQW719528 UAS719527:UAS719528 UKO719527:UKO719528 UUK719527:UUK719528 VEG719527:VEG719528 VOC719527:VOC719528 VXY719527:VXY719528 WHU719527:WHU719528 WRQ719527:WRQ719528 FE785063:FE785064 PA785063:PA785064 YW785063:YW785064 AIS785063:AIS785064 ASO785063:ASO785064 BCK785063:BCK785064 BMG785063:BMG785064 BWC785063:BWC785064 CFY785063:CFY785064 CPU785063:CPU785064 CZQ785063:CZQ785064 DJM785063:DJM785064 DTI785063:DTI785064 EDE785063:EDE785064 ENA785063:ENA785064 EWW785063:EWW785064 FGS785063:FGS785064 FQO785063:FQO785064 GAK785063:GAK785064 GKG785063:GKG785064 GUC785063:GUC785064 HDY785063:HDY785064 HNU785063:HNU785064 HXQ785063:HXQ785064 IHM785063:IHM785064 IRI785063:IRI785064 JBE785063:JBE785064 JLA785063:JLA785064 JUW785063:JUW785064 KES785063:KES785064 KOO785063:KOO785064 KYK785063:KYK785064 LIG785063:LIG785064 LSC785063:LSC785064 MBY785063:MBY785064 MLU785063:MLU785064 MVQ785063:MVQ785064 NFM785063:NFM785064 NPI785063:NPI785064 NZE785063:NZE785064 OJA785063:OJA785064 OSW785063:OSW785064 PCS785063:PCS785064 PMO785063:PMO785064 PWK785063:PWK785064 QGG785063:QGG785064 QQC785063:QQC785064 QZY785063:QZY785064 RJU785063:RJU785064 RTQ785063:RTQ785064 SDM785063:SDM785064 SNI785063:SNI785064 SXE785063:SXE785064 THA785063:THA785064 TQW785063:TQW785064 UAS785063:UAS785064 UKO785063:UKO785064 UUK785063:UUK785064 VEG785063:VEG785064 VOC785063:VOC785064 VXY785063:VXY785064 WHU785063:WHU785064 WRQ785063:WRQ785064 FE850599:FE850600 PA850599:PA850600 YW850599:YW850600 AIS850599:AIS850600 ASO850599:ASO850600 BCK850599:BCK850600 BMG850599:BMG850600 BWC850599:BWC850600 CFY850599:CFY850600 CPU850599:CPU850600 CZQ850599:CZQ850600 DJM850599:DJM850600 DTI850599:DTI850600 EDE850599:EDE850600 ENA850599:ENA850600 EWW850599:EWW850600 FGS850599:FGS850600 FQO850599:FQO850600 GAK850599:GAK850600 GKG850599:GKG850600 GUC850599:GUC850600 HDY850599:HDY850600 HNU850599:HNU850600 HXQ850599:HXQ850600 IHM850599:IHM850600 IRI850599:IRI850600 JBE850599:JBE850600 JLA850599:JLA850600 JUW850599:JUW850600 KES850599:KES850600 KOO850599:KOO850600 KYK850599:KYK850600 LIG850599:LIG850600 LSC850599:LSC850600 MBY850599:MBY850600 MLU850599:MLU850600 MVQ850599:MVQ850600 NFM850599:NFM850600 NPI850599:NPI850600 NZE850599:NZE850600 OJA850599:OJA850600 OSW850599:OSW850600 PCS850599:PCS850600 PMO850599:PMO850600 PWK850599:PWK850600 QGG850599:QGG850600 QQC850599:QQC850600 QZY850599:QZY850600 RJU850599:RJU850600 RTQ850599:RTQ850600 SDM850599:SDM850600 SNI850599:SNI850600 SXE850599:SXE850600 THA850599:THA850600 TQW850599:TQW850600 UAS850599:UAS850600 UKO850599:UKO850600 UUK850599:UUK850600 VEG850599:VEG850600 VOC850599:VOC850600 VXY850599:VXY850600 WHU850599:WHU850600 WRQ850599:WRQ850600 FE916135:FE916136 PA916135:PA916136 YW916135:YW916136 AIS916135:AIS916136 ASO916135:ASO916136 BCK916135:BCK916136 BMG916135:BMG916136 BWC916135:BWC916136 CFY916135:CFY916136 CPU916135:CPU916136 CZQ916135:CZQ916136 DJM916135:DJM916136 DTI916135:DTI916136 EDE916135:EDE916136 ENA916135:ENA916136 EWW916135:EWW916136 FGS916135:FGS916136 FQO916135:FQO916136 GAK916135:GAK916136 GKG916135:GKG916136 GUC916135:GUC916136 HDY916135:HDY916136 HNU916135:HNU916136 HXQ916135:HXQ916136 IHM916135:IHM916136 IRI916135:IRI916136 JBE916135:JBE916136 JLA916135:JLA916136 JUW916135:JUW916136 KES916135:KES916136 KOO916135:KOO916136 KYK916135:KYK916136 LIG916135:LIG916136 LSC916135:LSC916136 MBY916135:MBY916136 MLU916135:MLU916136 MVQ916135:MVQ916136 NFM916135:NFM916136 NPI916135:NPI916136 NZE916135:NZE916136 OJA916135:OJA916136 OSW916135:OSW916136 PCS916135:PCS916136 PMO916135:PMO916136 PWK916135:PWK916136 QGG916135:QGG916136 QQC916135:QQC916136 QZY916135:QZY916136 RJU916135:RJU916136 RTQ916135:RTQ916136 SDM916135:SDM916136 SNI916135:SNI916136 SXE916135:SXE916136 THA916135:THA916136 TQW916135:TQW916136 UAS916135:UAS916136 UKO916135:UKO916136 UUK916135:UUK916136 VEG916135:VEG916136 VOC916135:VOC916136 VXY916135:VXY916136 WHU916135:WHU916136 WRQ916135:WRQ916136 FE981671:FE981672 PA981671:PA981672 YW981671:YW981672 AIS981671:AIS981672 ASO981671:ASO981672 BCK981671:BCK981672 BMG981671:BMG981672 BWC981671:BWC981672 CFY981671:CFY981672 CPU981671:CPU981672 CZQ981671:CZQ981672 DJM981671:DJM981672 DTI981671:DTI981672 EDE981671:EDE981672 ENA981671:ENA981672 EWW981671:EWW981672 FGS981671:FGS981672 FQO981671:FQO981672 GAK981671:GAK981672 GKG981671:GKG981672 GUC981671:GUC981672 HDY981671:HDY981672 HNU981671:HNU981672 HXQ981671:HXQ981672 IHM981671:IHM981672 IRI981671:IRI981672 JBE981671:JBE981672 JLA981671:JLA981672 JUW981671:JUW981672 KES981671:KES981672 KOO981671:KOO981672 KYK981671:KYK981672 LIG981671:LIG981672 LSC981671:LSC981672 MBY981671:MBY981672 MLU981671:MLU981672 MVQ981671:MVQ981672 NFM981671:NFM981672 NPI981671:NPI981672 NZE981671:NZE981672 OJA981671:OJA981672 OSW981671:OSW981672 PCS981671:PCS981672 PMO981671:PMO981672 PWK981671:PWK981672 QGG981671:QGG981672 QQC981671:QQC981672 QZY981671:QZY981672 RJU981671:RJU981672 RTQ981671:RTQ981672 SDM981671:SDM981672 SNI981671:SNI981672 SXE981671:SXE981672 THA981671:THA981672 TQW981671:TQW981672 UAS981671:UAS981672 UKO981671:UKO981672 UUK981671:UUK981672 VEG981671:VEG981672 VOC981671:VOC981672 VXY981671:VXY981672 WHU981671:WHU981672 WRQ981671:WRQ981672 FE64172:FE64174 PA64172:PA64174 YW64172:YW64174 AIS64172:AIS64174 ASO64172:ASO64174 BCK64172:BCK64174 BMG64172:BMG64174 BWC64172:BWC64174 CFY64172:CFY64174 CPU64172:CPU64174 CZQ64172:CZQ64174 DJM64172:DJM64174 DTI64172:DTI64174 EDE64172:EDE64174 ENA64172:ENA64174 EWW64172:EWW64174 FGS64172:FGS64174 FQO64172:FQO64174 GAK64172:GAK64174 GKG64172:GKG64174 GUC64172:GUC64174 HDY64172:HDY64174 HNU64172:HNU64174 HXQ64172:HXQ64174 IHM64172:IHM64174 IRI64172:IRI64174 JBE64172:JBE64174 JLA64172:JLA64174 JUW64172:JUW64174 KES64172:KES64174 KOO64172:KOO64174 KYK64172:KYK64174 LIG64172:LIG64174 LSC64172:LSC64174 MBY64172:MBY64174 MLU64172:MLU64174 MVQ64172:MVQ64174 NFM64172:NFM64174 NPI64172:NPI64174 NZE64172:NZE64174 OJA64172:OJA64174 OSW64172:OSW64174 PCS64172:PCS64174 PMO64172:PMO64174 PWK64172:PWK64174 QGG64172:QGG64174 QQC64172:QQC64174 QZY64172:QZY64174 RJU64172:RJU64174 RTQ64172:RTQ64174 SDM64172:SDM64174 SNI64172:SNI64174 SXE64172:SXE64174 THA64172:THA64174 TQW64172:TQW64174 UAS64172:UAS64174 UKO64172:UKO64174 UUK64172:UUK64174 VEG64172:VEG64174 VOC64172:VOC64174 VXY64172:VXY64174 WHU64172:WHU64174 WRQ64172:WRQ64174 FE129708:FE129710 PA129708:PA129710 YW129708:YW129710 AIS129708:AIS129710 ASO129708:ASO129710 BCK129708:BCK129710 BMG129708:BMG129710 BWC129708:BWC129710 CFY129708:CFY129710 CPU129708:CPU129710 CZQ129708:CZQ129710 DJM129708:DJM129710 DTI129708:DTI129710 EDE129708:EDE129710 ENA129708:ENA129710 EWW129708:EWW129710 FGS129708:FGS129710 FQO129708:FQO129710 GAK129708:GAK129710 GKG129708:GKG129710 GUC129708:GUC129710 HDY129708:HDY129710 HNU129708:HNU129710 HXQ129708:HXQ129710 IHM129708:IHM129710 IRI129708:IRI129710 JBE129708:JBE129710 JLA129708:JLA129710 JUW129708:JUW129710 KES129708:KES129710 KOO129708:KOO129710 KYK129708:KYK129710 LIG129708:LIG129710 LSC129708:LSC129710 MBY129708:MBY129710 MLU129708:MLU129710 MVQ129708:MVQ129710 NFM129708:NFM129710 NPI129708:NPI129710 NZE129708:NZE129710 OJA129708:OJA129710 OSW129708:OSW129710 PCS129708:PCS129710 PMO129708:PMO129710 PWK129708:PWK129710 QGG129708:QGG129710 QQC129708:QQC129710 QZY129708:QZY129710 RJU129708:RJU129710 RTQ129708:RTQ129710 SDM129708:SDM129710 SNI129708:SNI129710 SXE129708:SXE129710 THA129708:THA129710 TQW129708:TQW129710 UAS129708:UAS129710 UKO129708:UKO129710 UUK129708:UUK129710 VEG129708:VEG129710 VOC129708:VOC129710 VXY129708:VXY129710 WHU129708:WHU129710 WRQ129708:WRQ129710 FE195244:FE195246 PA195244:PA195246 YW195244:YW195246 AIS195244:AIS195246 ASO195244:ASO195246 BCK195244:BCK195246 BMG195244:BMG195246 BWC195244:BWC195246 CFY195244:CFY195246 CPU195244:CPU195246 CZQ195244:CZQ195246 DJM195244:DJM195246 DTI195244:DTI195246 EDE195244:EDE195246 ENA195244:ENA195246 EWW195244:EWW195246 FGS195244:FGS195246 FQO195244:FQO195246 GAK195244:GAK195246 GKG195244:GKG195246 GUC195244:GUC195246 HDY195244:HDY195246 HNU195244:HNU195246 HXQ195244:HXQ195246 IHM195244:IHM195246 IRI195244:IRI195246 JBE195244:JBE195246 JLA195244:JLA195246 JUW195244:JUW195246 KES195244:KES195246 KOO195244:KOO195246 KYK195244:KYK195246 LIG195244:LIG195246 LSC195244:LSC195246 MBY195244:MBY195246 MLU195244:MLU195246 MVQ195244:MVQ195246 NFM195244:NFM195246 NPI195244:NPI195246 NZE195244:NZE195246 OJA195244:OJA195246 OSW195244:OSW195246 PCS195244:PCS195246 PMO195244:PMO195246 PWK195244:PWK195246 QGG195244:QGG195246 QQC195244:QQC195246 QZY195244:QZY195246 RJU195244:RJU195246 RTQ195244:RTQ195246 SDM195244:SDM195246 SNI195244:SNI195246 SXE195244:SXE195246 THA195244:THA195246 TQW195244:TQW195246 UAS195244:UAS195246 UKO195244:UKO195246 UUK195244:UUK195246 VEG195244:VEG195246 VOC195244:VOC195246 VXY195244:VXY195246 WHU195244:WHU195246 WRQ195244:WRQ195246 FE260780:FE260782 PA260780:PA260782 YW260780:YW260782 AIS260780:AIS260782 ASO260780:ASO260782 BCK260780:BCK260782 BMG260780:BMG260782 BWC260780:BWC260782 CFY260780:CFY260782 CPU260780:CPU260782 CZQ260780:CZQ260782 DJM260780:DJM260782 DTI260780:DTI260782 EDE260780:EDE260782 ENA260780:ENA260782 EWW260780:EWW260782 FGS260780:FGS260782 FQO260780:FQO260782 GAK260780:GAK260782 GKG260780:GKG260782 GUC260780:GUC260782 HDY260780:HDY260782 HNU260780:HNU260782 HXQ260780:HXQ260782 IHM260780:IHM260782 IRI260780:IRI260782 JBE260780:JBE260782 JLA260780:JLA260782 JUW260780:JUW260782 KES260780:KES260782 KOO260780:KOO260782 KYK260780:KYK260782 LIG260780:LIG260782 LSC260780:LSC260782 MBY260780:MBY260782 MLU260780:MLU260782 MVQ260780:MVQ260782 NFM260780:NFM260782 NPI260780:NPI260782 NZE260780:NZE260782 OJA260780:OJA260782 OSW260780:OSW260782 PCS260780:PCS260782 PMO260780:PMO260782 PWK260780:PWK260782 QGG260780:QGG260782 QQC260780:QQC260782 QZY260780:QZY260782 RJU260780:RJU260782 RTQ260780:RTQ260782 SDM260780:SDM260782 SNI260780:SNI260782 SXE260780:SXE260782 THA260780:THA260782 TQW260780:TQW260782 UAS260780:UAS260782 UKO260780:UKO260782 UUK260780:UUK260782 VEG260780:VEG260782 VOC260780:VOC260782 VXY260780:VXY260782 WHU260780:WHU260782 WRQ260780:WRQ260782 FE326316:FE326318 PA326316:PA326318 YW326316:YW326318 AIS326316:AIS326318 ASO326316:ASO326318 BCK326316:BCK326318 BMG326316:BMG326318 BWC326316:BWC326318 CFY326316:CFY326318 CPU326316:CPU326318 CZQ326316:CZQ326318 DJM326316:DJM326318 DTI326316:DTI326318 EDE326316:EDE326318 ENA326316:ENA326318 EWW326316:EWW326318 FGS326316:FGS326318 FQO326316:FQO326318 GAK326316:GAK326318 GKG326316:GKG326318 GUC326316:GUC326318 HDY326316:HDY326318 HNU326316:HNU326318 HXQ326316:HXQ326318 IHM326316:IHM326318 IRI326316:IRI326318 JBE326316:JBE326318 JLA326316:JLA326318 JUW326316:JUW326318 KES326316:KES326318 KOO326316:KOO326318 KYK326316:KYK326318 LIG326316:LIG326318 LSC326316:LSC326318 MBY326316:MBY326318 MLU326316:MLU326318 MVQ326316:MVQ326318 NFM326316:NFM326318 NPI326316:NPI326318 NZE326316:NZE326318 OJA326316:OJA326318 OSW326316:OSW326318 PCS326316:PCS326318 PMO326316:PMO326318 PWK326316:PWK326318 QGG326316:QGG326318 QQC326316:QQC326318 QZY326316:QZY326318 RJU326316:RJU326318 RTQ326316:RTQ326318 SDM326316:SDM326318 SNI326316:SNI326318 SXE326316:SXE326318 THA326316:THA326318 TQW326316:TQW326318 UAS326316:UAS326318 UKO326316:UKO326318 UUK326316:UUK326318 VEG326316:VEG326318 VOC326316:VOC326318 VXY326316:VXY326318 WHU326316:WHU326318 WRQ326316:WRQ326318 FE391852:FE391854 PA391852:PA391854 YW391852:YW391854 AIS391852:AIS391854 ASO391852:ASO391854 BCK391852:BCK391854 BMG391852:BMG391854 BWC391852:BWC391854 CFY391852:CFY391854 CPU391852:CPU391854 CZQ391852:CZQ391854 DJM391852:DJM391854 DTI391852:DTI391854 EDE391852:EDE391854 ENA391852:ENA391854 EWW391852:EWW391854 FGS391852:FGS391854 FQO391852:FQO391854 GAK391852:GAK391854 GKG391852:GKG391854 GUC391852:GUC391854 HDY391852:HDY391854 HNU391852:HNU391854 HXQ391852:HXQ391854 IHM391852:IHM391854 IRI391852:IRI391854 JBE391852:JBE391854 JLA391852:JLA391854 JUW391852:JUW391854 KES391852:KES391854 KOO391852:KOO391854 KYK391852:KYK391854 LIG391852:LIG391854 LSC391852:LSC391854 MBY391852:MBY391854 MLU391852:MLU391854 MVQ391852:MVQ391854 NFM391852:NFM391854 NPI391852:NPI391854 NZE391852:NZE391854 OJA391852:OJA391854 OSW391852:OSW391854 PCS391852:PCS391854 PMO391852:PMO391854 PWK391852:PWK391854 QGG391852:QGG391854 QQC391852:QQC391854 QZY391852:QZY391854 RJU391852:RJU391854 RTQ391852:RTQ391854 SDM391852:SDM391854 SNI391852:SNI391854 SXE391852:SXE391854 THA391852:THA391854 TQW391852:TQW391854 UAS391852:UAS391854 UKO391852:UKO391854 UUK391852:UUK391854 VEG391852:VEG391854 VOC391852:VOC391854 VXY391852:VXY391854 WHU391852:WHU391854 WRQ391852:WRQ391854 FE457388:FE457390 PA457388:PA457390 YW457388:YW457390 AIS457388:AIS457390 ASO457388:ASO457390 BCK457388:BCK457390 BMG457388:BMG457390 BWC457388:BWC457390 CFY457388:CFY457390 CPU457388:CPU457390 CZQ457388:CZQ457390 DJM457388:DJM457390 DTI457388:DTI457390 EDE457388:EDE457390 ENA457388:ENA457390 EWW457388:EWW457390 FGS457388:FGS457390 FQO457388:FQO457390 GAK457388:GAK457390 GKG457388:GKG457390 GUC457388:GUC457390 HDY457388:HDY457390 HNU457388:HNU457390 HXQ457388:HXQ457390 IHM457388:IHM457390 IRI457388:IRI457390 JBE457388:JBE457390 JLA457388:JLA457390 JUW457388:JUW457390 KES457388:KES457390 KOO457388:KOO457390 KYK457388:KYK457390 LIG457388:LIG457390 LSC457388:LSC457390 MBY457388:MBY457390 MLU457388:MLU457390 MVQ457388:MVQ457390 NFM457388:NFM457390 NPI457388:NPI457390 NZE457388:NZE457390 OJA457388:OJA457390 OSW457388:OSW457390 PCS457388:PCS457390 PMO457388:PMO457390 PWK457388:PWK457390 QGG457388:QGG457390 QQC457388:QQC457390 QZY457388:QZY457390 RJU457388:RJU457390 RTQ457388:RTQ457390 SDM457388:SDM457390 SNI457388:SNI457390 SXE457388:SXE457390 THA457388:THA457390 TQW457388:TQW457390 UAS457388:UAS457390 UKO457388:UKO457390 UUK457388:UUK457390 VEG457388:VEG457390 VOC457388:VOC457390 VXY457388:VXY457390 WHU457388:WHU457390 WRQ457388:WRQ457390 FE522924:FE522926 PA522924:PA522926 YW522924:YW522926 AIS522924:AIS522926 ASO522924:ASO522926 BCK522924:BCK522926 BMG522924:BMG522926 BWC522924:BWC522926 CFY522924:CFY522926 CPU522924:CPU522926 CZQ522924:CZQ522926 DJM522924:DJM522926 DTI522924:DTI522926 EDE522924:EDE522926 ENA522924:ENA522926 EWW522924:EWW522926 FGS522924:FGS522926 FQO522924:FQO522926 GAK522924:GAK522926 GKG522924:GKG522926 GUC522924:GUC522926 HDY522924:HDY522926 HNU522924:HNU522926 HXQ522924:HXQ522926 IHM522924:IHM522926 IRI522924:IRI522926 JBE522924:JBE522926 JLA522924:JLA522926 JUW522924:JUW522926 KES522924:KES522926 KOO522924:KOO522926 KYK522924:KYK522926 LIG522924:LIG522926 LSC522924:LSC522926 MBY522924:MBY522926 MLU522924:MLU522926 MVQ522924:MVQ522926 NFM522924:NFM522926 NPI522924:NPI522926 NZE522924:NZE522926 OJA522924:OJA522926 OSW522924:OSW522926 PCS522924:PCS522926 PMO522924:PMO522926 PWK522924:PWK522926 QGG522924:QGG522926 QQC522924:QQC522926 QZY522924:QZY522926 RJU522924:RJU522926 RTQ522924:RTQ522926 SDM522924:SDM522926 SNI522924:SNI522926 SXE522924:SXE522926 THA522924:THA522926 TQW522924:TQW522926 UAS522924:UAS522926 UKO522924:UKO522926 UUK522924:UUK522926 VEG522924:VEG522926 VOC522924:VOC522926 VXY522924:VXY522926 WHU522924:WHU522926 WRQ522924:WRQ522926 FE588460:FE588462 PA588460:PA588462 YW588460:YW588462 AIS588460:AIS588462 ASO588460:ASO588462 BCK588460:BCK588462 BMG588460:BMG588462 BWC588460:BWC588462 CFY588460:CFY588462 CPU588460:CPU588462 CZQ588460:CZQ588462 DJM588460:DJM588462 DTI588460:DTI588462 EDE588460:EDE588462 ENA588460:ENA588462 EWW588460:EWW588462 FGS588460:FGS588462 FQO588460:FQO588462 GAK588460:GAK588462 GKG588460:GKG588462 GUC588460:GUC588462 HDY588460:HDY588462 HNU588460:HNU588462 HXQ588460:HXQ588462 IHM588460:IHM588462 IRI588460:IRI588462 JBE588460:JBE588462 JLA588460:JLA588462 JUW588460:JUW588462 KES588460:KES588462 KOO588460:KOO588462 KYK588460:KYK588462 LIG588460:LIG588462 LSC588460:LSC588462 MBY588460:MBY588462 MLU588460:MLU588462 MVQ588460:MVQ588462 NFM588460:NFM588462 NPI588460:NPI588462 NZE588460:NZE588462 OJA588460:OJA588462 OSW588460:OSW588462 PCS588460:PCS588462 PMO588460:PMO588462 PWK588460:PWK588462 QGG588460:QGG588462 QQC588460:QQC588462 QZY588460:QZY588462 RJU588460:RJU588462 RTQ588460:RTQ588462 SDM588460:SDM588462 SNI588460:SNI588462 SXE588460:SXE588462 THA588460:THA588462 TQW588460:TQW588462 UAS588460:UAS588462 UKO588460:UKO588462 UUK588460:UUK588462 VEG588460:VEG588462 VOC588460:VOC588462 VXY588460:VXY588462 WHU588460:WHU588462 WRQ588460:WRQ588462 FE653996:FE653998 PA653996:PA653998 YW653996:YW653998 AIS653996:AIS653998 ASO653996:ASO653998 BCK653996:BCK653998 BMG653996:BMG653998 BWC653996:BWC653998 CFY653996:CFY653998 CPU653996:CPU653998 CZQ653996:CZQ653998 DJM653996:DJM653998 DTI653996:DTI653998 EDE653996:EDE653998 ENA653996:ENA653998 EWW653996:EWW653998 FGS653996:FGS653998 FQO653996:FQO653998 GAK653996:GAK653998 GKG653996:GKG653998 GUC653996:GUC653998 HDY653996:HDY653998 HNU653996:HNU653998 HXQ653996:HXQ653998 IHM653996:IHM653998 IRI653996:IRI653998 JBE653996:JBE653998 JLA653996:JLA653998 JUW653996:JUW653998 KES653996:KES653998 KOO653996:KOO653998 KYK653996:KYK653998 LIG653996:LIG653998 LSC653996:LSC653998 MBY653996:MBY653998 MLU653996:MLU653998 MVQ653996:MVQ653998 NFM653996:NFM653998 NPI653996:NPI653998 NZE653996:NZE653998 OJA653996:OJA653998 OSW653996:OSW653998 PCS653996:PCS653998 PMO653996:PMO653998 PWK653996:PWK653998 QGG653996:QGG653998 QQC653996:QQC653998 QZY653996:QZY653998 RJU653996:RJU653998 RTQ653996:RTQ653998 SDM653996:SDM653998 SNI653996:SNI653998 SXE653996:SXE653998 THA653996:THA653998 TQW653996:TQW653998 UAS653996:UAS653998 UKO653996:UKO653998 UUK653996:UUK653998 VEG653996:VEG653998 VOC653996:VOC653998 VXY653996:VXY653998 WHU653996:WHU653998 WRQ653996:WRQ653998 FE719532:FE719534 PA719532:PA719534 YW719532:YW719534 AIS719532:AIS719534 ASO719532:ASO719534 BCK719532:BCK719534 BMG719532:BMG719534 BWC719532:BWC719534 CFY719532:CFY719534 CPU719532:CPU719534 CZQ719532:CZQ719534 DJM719532:DJM719534 DTI719532:DTI719534 EDE719532:EDE719534 ENA719532:ENA719534 EWW719532:EWW719534 FGS719532:FGS719534 FQO719532:FQO719534 GAK719532:GAK719534 GKG719532:GKG719534 GUC719532:GUC719534 HDY719532:HDY719534 HNU719532:HNU719534 HXQ719532:HXQ719534 IHM719532:IHM719534 IRI719532:IRI719534 JBE719532:JBE719534 JLA719532:JLA719534 JUW719532:JUW719534 KES719532:KES719534 KOO719532:KOO719534 KYK719532:KYK719534 LIG719532:LIG719534 LSC719532:LSC719534 MBY719532:MBY719534 MLU719532:MLU719534 MVQ719532:MVQ719534 NFM719532:NFM719534 NPI719532:NPI719534 NZE719532:NZE719534 OJA719532:OJA719534 OSW719532:OSW719534 PCS719532:PCS719534 PMO719532:PMO719534 PWK719532:PWK719534 QGG719532:QGG719534 QQC719532:QQC719534 QZY719532:QZY719534 RJU719532:RJU719534 RTQ719532:RTQ719534 SDM719532:SDM719534 SNI719532:SNI719534 SXE719532:SXE719534 THA719532:THA719534 TQW719532:TQW719534 UAS719532:UAS719534 UKO719532:UKO719534 UUK719532:UUK719534 VEG719532:VEG719534 VOC719532:VOC719534 VXY719532:VXY719534 WHU719532:WHU719534 WRQ719532:WRQ719534 FE785068:FE785070 PA785068:PA785070 YW785068:YW785070 AIS785068:AIS785070 ASO785068:ASO785070 BCK785068:BCK785070 BMG785068:BMG785070 BWC785068:BWC785070 CFY785068:CFY785070 CPU785068:CPU785070 CZQ785068:CZQ785070 DJM785068:DJM785070 DTI785068:DTI785070 EDE785068:EDE785070 ENA785068:ENA785070 EWW785068:EWW785070 FGS785068:FGS785070 FQO785068:FQO785070 GAK785068:GAK785070 GKG785068:GKG785070 GUC785068:GUC785070 HDY785068:HDY785070 HNU785068:HNU785070 HXQ785068:HXQ785070 IHM785068:IHM785070 IRI785068:IRI785070 JBE785068:JBE785070 JLA785068:JLA785070 JUW785068:JUW785070 KES785068:KES785070 KOO785068:KOO785070 KYK785068:KYK785070 LIG785068:LIG785070 LSC785068:LSC785070 MBY785068:MBY785070 MLU785068:MLU785070 MVQ785068:MVQ785070 NFM785068:NFM785070 NPI785068:NPI785070 NZE785068:NZE785070 OJA785068:OJA785070 OSW785068:OSW785070 PCS785068:PCS785070 PMO785068:PMO785070 PWK785068:PWK785070 QGG785068:QGG785070 QQC785068:QQC785070 QZY785068:QZY785070 RJU785068:RJU785070 RTQ785068:RTQ785070 SDM785068:SDM785070 SNI785068:SNI785070 SXE785068:SXE785070 THA785068:THA785070 TQW785068:TQW785070 UAS785068:UAS785070 UKO785068:UKO785070 UUK785068:UUK785070 VEG785068:VEG785070 VOC785068:VOC785070 VXY785068:VXY785070 WHU785068:WHU785070 WRQ785068:WRQ785070 FE850604:FE850606 PA850604:PA850606 YW850604:YW850606 AIS850604:AIS850606 ASO850604:ASO850606 BCK850604:BCK850606 BMG850604:BMG850606 BWC850604:BWC850606 CFY850604:CFY850606 CPU850604:CPU850606 CZQ850604:CZQ850606 DJM850604:DJM850606 DTI850604:DTI850606 EDE850604:EDE850606 ENA850604:ENA850606 EWW850604:EWW850606 FGS850604:FGS850606 FQO850604:FQO850606 GAK850604:GAK850606 GKG850604:GKG850606 GUC850604:GUC850606 HDY850604:HDY850606 HNU850604:HNU850606 HXQ850604:HXQ850606 IHM850604:IHM850606 IRI850604:IRI850606 JBE850604:JBE850606 JLA850604:JLA850606 JUW850604:JUW850606 KES850604:KES850606 KOO850604:KOO850606 KYK850604:KYK850606 LIG850604:LIG850606 LSC850604:LSC850606 MBY850604:MBY850606 MLU850604:MLU850606 MVQ850604:MVQ850606 NFM850604:NFM850606 NPI850604:NPI850606 NZE850604:NZE850606 OJA850604:OJA850606 OSW850604:OSW850606 PCS850604:PCS850606 PMO850604:PMO850606 PWK850604:PWK850606 QGG850604:QGG850606 QQC850604:QQC850606 QZY850604:QZY850606 RJU850604:RJU850606 RTQ850604:RTQ850606 SDM850604:SDM850606 SNI850604:SNI850606 SXE850604:SXE850606 THA850604:THA850606 TQW850604:TQW850606 UAS850604:UAS850606 UKO850604:UKO850606 UUK850604:UUK850606 VEG850604:VEG850606 VOC850604:VOC850606 VXY850604:VXY850606 WHU850604:WHU850606 WRQ850604:WRQ850606 FE916140:FE916142 PA916140:PA916142 YW916140:YW916142 AIS916140:AIS916142 ASO916140:ASO916142 BCK916140:BCK916142 BMG916140:BMG916142 BWC916140:BWC916142 CFY916140:CFY916142 CPU916140:CPU916142 CZQ916140:CZQ916142 DJM916140:DJM916142 DTI916140:DTI916142 EDE916140:EDE916142 ENA916140:ENA916142 EWW916140:EWW916142 FGS916140:FGS916142 FQO916140:FQO916142 GAK916140:GAK916142 GKG916140:GKG916142 GUC916140:GUC916142 HDY916140:HDY916142 HNU916140:HNU916142 HXQ916140:HXQ916142 IHM916140:IHM916142 IRI916140:IRI916142 JBE916140:JBE916142 JLA916140:JLA916142 JUW916140:JUW916142 KES916140:KES916142 KOO916140:KOO916142 KYK916140:KYK916142 LIG916140:LIG916142 LSC916140:LSC916142 MBY916140:MBY916142 MLU916140:MLU916142 MVQ916140:MVQ916142 NFM916140:NFM916142 NPI916140:NPI916142 NZE916140:NZE916142 OJA916140:OJA916142 OSW916140:OSW916142 PCS916140:PCS916142 PMO916140:PMO916142 PWK916140:PWK916142 QGG916140:QGG916142 QQC916140:QQC916142 QZY916140:QZY916142 RJU916140:RJU916142 RTQ916140:RTQ916142 SDM916140:SDM916142 SNI916140:SNI916142 SXE916140:SXE916142 THA916140:THA916142 TQW916140:TQW916142 UAS916140:UAS916142 UKO916140:UKO916142 UUK916140:UUK916142 VEG916140:VEG916142 VOC916140:VOC916142 VXY916140:VXY916142 WHU916140:WHU916142 WRQ916140:WRQ916142 FE981676:FE981678 PA981676:PA981678 YW981676:YW981678 AIS981676:AIS981678 ASO981676:ASO981678 BCK981676:BCK981678 BMG981676:BMG981678 BWC981676:BWC981678 CFY981676:CFY981678 CPU981676:CPU981678 CZQ981676:CZQ981678 DJM981676:DJM981678 DTI981676:DTI981678 EDE981676:EDE981678 ENA981676:ENA981678 EWW981676:EWW981678 FGS981676:FGS981678 FQO981676:FQO981678 GAK981676:GAK981678 GKG981676:GKG981678 GUC981676:GUC981678 HDY981676:HDY981678 HNU981676:HNU981678 HXQ981676:HXQ981678 IHM981676:IHM981678 IRI981676:IRI981678 JBE981676:JBE981678 JLA981676:JLA981678 JUW981676:JUW981678 KES981676:KES981678 KOO981676:KOO981678 KYK981676:KYK981678 LIG981676:LIG981678 LSC981676:LSC981678 MBY981676:MBY981678 MLU981676:MLU981678 MVQ981676:MVQ981678 NFM981676:NFM981678 NPI981676:NPI981678 NZE981676:NZE981678 OJA981676:OJA981678 OSW981676:OSW981678 PCS981676:PCS981678 PMO981676:PMO981678 PWK981676:PWK981678 QGG981676:QGG981678 QQC981676:QQC981678 QZY981676:QZY981678 RJU981676:RJU981678 RTQ981676:RTQ981678 SDM981676:SDM981678 SNI981676:SNI981678 SXE981676:SXE981678 THA981676:THA981678 TQW981676:TQW981678 UAS981676:UAS981678 UKO981676:UKO981678 UUK981676:UUK981678 VEG981676:VEG981678 VOC981676:VOC981678 VXY981676:VXY981678 WHU981676:WHU981678 WRQ981676:WRQ981678 FC451:FD451 OY451:OZ451 YU451:YV451 AIQ451:AIR451 ASM451:ASN451 BCI451:BCJ451 BME451:BMF451 BWA451:BWB451 CFW451:CFX451 CPS451:CPT451 CZO451:CZP451 DJK451:DJL451 DTG451:DTH451 EDC451:EDD451 EMY451:EMZ451 EWU451:EWV451 FGQ451:FGR451 FQM451:FQN451 GAI451:GAJ451 GKE451:GKF451 GUA451:GUB451 HDW451:HDX451 HNS451:HNT451 HXO451:HXP451 IHK451:IHL451 IRG451:IRH451 JBC451:JBD451 JKY451:JKZ451 JUU451:JUV451 KEQ451:KER451 KOM451:KON451 KYI451:KYJ451 LIE451:LIF451 LSA451:LSB451 MBW451:MBX451 MLS451:MLT451 MVO451:MVP451 NFK451:NFL451 NPG451:NPH451 NZC451:NZD451 OIY451:OIZ451 OSU451:OSV451 PCQ451:PCR451 PMM451:PMN451 PWI451:PWJ451 QGE451:QGF451 QQA451:QQB451 QZW451:QZX451 RJS451:RJT451 RTO451:RTP451 SDK451:SDL451 SNG451:SNH451 SXC451:SXD451 TGY451:TGZ451 TQU451:TQV451 UAQ451:UAR451 UKM451:UKN451 UUI451:UUJ451 VEE451:VEF451 VOA451:VOB451 VXW451:VXX451 WHS451:WHT451 WRO451:WRP451 FC65987:FD65987 OY65987:OZ65987 YU65987:YV65987 AIQ65987:AIR65987 ASM65987:ASN65987 BCI65987:BCJ65987 BME65987:BMF65987 BWA65987:BWB65987 CFW65987:CFX65987 CPS65987:CPT65987 CZO65987:CZP65987 DJK65987:DJL65987 DTG65987:DTH65987 EDC65987:EDD65987 EMY65987:EMZ65987 EWU65987:EWV65987 FGQ65987:FGR65987 FQM65987:FQN65987 GAI65987:GAJ65987 GKE65987:GKF65987 GUA65987:GUB65987 HDW65987:HDX65987 HNS65987:HNT65987 HXO65987:HXP65987 IHK65987:IHL65987 IRG65987:IRH65987 JBC65987:JBD65987 JKY65987:JKZ65987 JUU65987:JUV65987 KEQ65987:KER65987 KOM65987:KON65987 KYI65987:KYJ65987 LIE65987:LIF65987 LSA65987:LSB65987 MBW65987:MBX65987 MLS65987:MLT65987 MVO65987:MVP65987 NFK65987:NFL65987 NPG65987:NPH65987 NZC65987:NZD65987 OIY65987:OIZ65987 OSU65987:OSV65987 PCQ65987:PCR65987 PMM65987:PMN65987 PWI65987:PWJ65987 QGE65987:QGF65987 QQA65987:QQB65987 QZW65987:QZX65987 RJS65987:RJT65987 RTO65987:RTP65987 SDK65987:SDL65987 SNG65987:SNH65987 SXC65987:SXD65987 TGY65987:TGZ65987 TQU65987:TQV65987 UAQ65987:UAR65987 UKM65987:UKN65987 UUI65987:UUJ65987 VEE65987:VEF65987 VOA65987:VOB65987 VXW65987:VXX65987 WHS65987:WHT65987 WRO65987:WRP65987 FC131523:FD131523 OY131523:OZ131523 YU131523:YV131523 AIQ131523:AIR131523 ASM131523:ASN131523 BCI131523:BCJ131523 BME131523:BMF131523 BWA131523:BWB131523 CFW131523:CFX131523 CPS131523:CPT131523 CZO131523:CZP131523 DJK131523:DJL131523 DTG131523:DTH131523 EDC131523:EDD131523 EMY131523:EMZ131523 EWU131523:EWV131523 FGQ131523:FGR131523 FQM131523:FQN131523 GAI131523:GAJ131523 GKE131523:GKF131523 GUA131523:GUB131523 HDW131523:HDX131523 HNS131523:HNT131523 HXO131523:HXP131523 IHK131523:IHL131523 IRG131523:IRH131523 JBC131523:JBD131523 JKY131523:JKZ131523 JUU131523:JUV131523 KEQ131523:KER131523 KOM131523:KON131523 KYI131523:KYJ131523 LIE131523:LIF131523 LSA131523:LSB131523 MBW131523:MBX131523 MLS131523:MLT131523 MVO131523:MVP131523 NFK131523:NFL131523 NPG131523:NPH131523 NZC131523:NZD131523 OIY131523:OIZ131523 OSU131523:OSV131523 PCQ131523:PCR131523 PMM131523:PMN131523 PWI131523:PWJ131523 QGE131523:QGF131523 QQA131523:QQB131523 QZW131523:QZX131523 RJS131523:RJT131523 RTO131523:RTP131523 SDK131523:SDL131523 SNG131523:SNH131523 SXC131523:SXD131523 TGY131523:TGZ131523 TQU131523:TQV131523 UAQ131523:UAR131523 UKM131523:UKN131523 UUI131523:UUJ131523 VEE131523:VEF131523 VOA131523:VOB131523 VXW131523:VXX131523 WHS131523:WHT131523 WRO131523:WRP131523 FC197059:FD197059 OY197059:OZ197059 YU197059:YV197059 AIQ197059:AIR197059 ASM197059:ASN197059 BCI197059:BCJ197059 BME197059:BMF197059 BWA197059:BWB197059 CFW197059:CFX197059 CPS197059:CPT197059 CZO197059:CZP197059 DJK197059:DJL197059 DTG197059:DTH197059 EDC197059:EDD197059 EMY197059:EMZ197059 EWU197059:EWV197059 FGQ197059:FGR197059 FQM197059:FQN197059 GAI197059:GAJ197059 GKE197059:GKF197059 GUA197059:GUB197059 HDW197059:HDX197059 HNS197059:HNT197059 HXO197059:HXP197059 IHK197059:IHL197059 IRG197059:IRH197059 JBC197059:JBD197059 JKY197059:JKZ197059 JUU197059:JUV197059 KEQ197059:KER197059 KOM197059:KON197059 KYI197059:KYJ197059 LIE197059:LIF197059 LSA197059:LSB197059 MBW197059:MBX197059 MLS197059:MLT197059 MVO197059:MVP197059 NFK197059:NFL197059 NPG197059:NPH197059 NZC197059:NZD197059 OIY197059:OIZ197059 OSU197059:OSV197059 PCQ197059:PCR197059 PMM197059:PMN197059 PWI197059:PWJ197059 QGE197059:QGF197059 QQA197059:QQB197059 QZW197059:QZX197059 RJS197059:RJT197059 RTO197059:RTP197059 SDK197059:SDL197059 SNG197059:SNH197059 SXC197059:SXD197059 TGY197059:TGZ197059 TQU197059:TQV197059 UAQ197059:UAR197059 UKM197059:UKN197059 UUI197059:UUJ197059 VEE197059:VEF197059 VOA197059:VOB197059 VXW197059:VXX197059 WHS197059:WHT197059 WRO197059:WRP197059 FC262595:FD262595 OY262595:OZ262595 YU262595:YV262595 AIQ262595:AIR262595 ASM262595:ASN262595 BCI262595:BCJ262595 BME262595:BMF262595 BWA262595:BWB262595 CFW262595:CFX262595 CPS262595:CPT262595 CZO262595:CZP262595 DJK262595:DJL262595 DTG262595:DTH262595 EDC262595:EDD262595 EMY262595:EMZ262595 EWU262595:EWV262595 FGQ262595:FGR262595 FQM262595:FQN262595 GAI262595:GAJ262595 GKE262595:GKF262595 GUA262595:GUB262595 HDW262595:HDX262595 HNS262595:HNT262595 HXO262595:HXP262595 IHK262595:IHL262595 IRG262595:IRH262595 JBC262595:JBD262595 JKY262595:JKZ262595 JUU262595:JUV262595 KEQ262595:KER262595 KOM262595:KON262595 KYI262595:KYJ262595 LIE262595:LIF262595 LSA262595:LSB262595 MBW262595:MBX262595 MLS262595:MLT262595 MVO262595:MVP262595 NFK262595:NFL262595 NPG262595:NPH262595 NZC262595:NZD262595 OIY262595:OIZ262595 OSU262595:OSV262595 PCQ262595:PCR262595 PMM262595:PMN262595 PWI262595:PWJ262595 QGE262595:QGF262595 QQA262595:QQB262595 QZW262595:QZX262595 RJS262595:RJT262595 RTO262595:RTP262595 SDK262595:SDL262595 SNG262595:SNH262595 SXC262595:SXD262595 TGY262595:TGZ262595 TQU262595:TQV262595 UAQ262595:UAR262595 UKM262595:UKN262595 UUI262595:UUJ262595 VEE262595:VEF262595 VOA262595:VOB262595 VXW262595:VXX262595 WHS262595:WHT262595 WRO262595:WRP262595 FC328131:FD328131 OY328131:OZ328131 YU328131:YV328131 AIQ328131:AIR328131 ASM328131:ASN328131 BCI328131:BCJ328131 BME328131:BMF328131 BWA328131:BWB328131 CFW328131:CFX328131 CPS328131:CPT328131 CZO328131:CZP328131 DJK328131:DJL328131 DTG328131:DTH328131 EDC328131:EDD328131 EMY328131:EMZ328131 EWU328131:EWV328131 FGQ328131:FGR328131 FQM328131:FQN328131 GAI328131:GAJ328131 GKE328131:GKF328131 GUA328131:GUB328131 HDW328131:HDX328131 HNS328131:HNT328131 HXO328131:HXP328131 IHK328131:IHL328131 IRG328131:IRH328131 JBC328131:JBD328131 JKY328131:JKZ328131 JUU328131:JUV328131 KEQ328131:KER328131 KOM328131:KON328131 KYI328131:KYJ328131 LIE328131:LIF328131 LSA328131:LSB328131 MBW328131:MBX328131 MLS328131:MLT328131 MVO328131:MVP328131 NFK328131:NFL328131 NPG328131:NPH328131 NZC328131:NZD328131 OIY328131:OIZ328131 OSU328131:OSV328131 PCQ328131:PCR328131 PMM328131:PMN328131 PWI328131:PWJ328131 QGE328131:QGF328131 QQA328131:QQB328131 QZW328131:QZX328131 RJS328131:RJT328131 RTO328131:RTP328131 SDK328131:SDL328131 SNG328131:SNH328131 SXC328131:SXD328131 TGY328131:TGZ328131 TQU328131:TQV328131 UAQ328131:UAR328131 UKM328131:UKN328131 UUI328131:UUJ328131 VEE328131:VEF328131 VOA328131:VOB328131 VXW328131:VXX328131 WHS328131:WHT328131 WRO328131:WRP328131 FC393667:FD393667 OY393667:OZ393667 YU393667:YV393667 AIQ393667:AIR393667 ASM393667:ASN393667 BCI393667:BCJ393667 BME393667:BMF393667 BWA393667:BWB393667 CFW393667:CFX393667 CPS393667:CPT393667 CZO393667:CZP393667 DJK393667:DJL393667 DTG393667:DTH393667 EDC393667:EDD393667 EMY393667:EMZ393667 EWU393667:EWV393667 FGQ393667:FGR393667 FQM393667:FQN393667 GAI393667:GAJ393667 GKE393667:GKF393667 GUA393667:GUB393667 HDW393667:HDX393667 HNS393667:HNT393667 HXO393667:HXP393667 IHK393667:IHL393667 IRG393667:IRH393667 JBC393667:JBD393667 JKY393667:JKZ393667 JUU393667:JUV393667 KEQ393667:KER393667 KOM393667:KON393667 KYI393667:KYJ393667 LIE393667:LIF393667 LSA393667:LSB393667 MBW393667:MBX393667 MLS393667:MLT393667 MVO393667:MVP393667 NFK393667:NFL393667 NPG393667:NPH393667 NZC393667:NZD393667 OIY393667:OIZ393667 OSU393667:OSV393667 PCQ393667:PCR393667 PMM393667:PMN393667 PWI393667:PWJ393667 QGE393667:QGF393667 QQA393667:QQB393667 QZW393667:QZX393667 RJS393667:RJT393667 RTO393667:RTP393667 SDK393667:SDL393667 SNG393667:SNH393667 SXC393667:SXD393667 TGY393667:TGZ393667 TQU393667:TQV393667 UAQ393667:UAR393667 UKM393667:UKN393667 UUI393667:UUJ393667 VEE393667:VEF393667 VOA393667:VOB393667 VXW393667:VXX393667 WHS393667:WHT393667 WRO393667:WRP393667 FC459203:FD459203 OY459203:OZ459203 YU459203:YV459203 AIQ459203:AIR459203 ASM459203:ASN459203 BCI459203:BCJ459203 BME459203:BMF459203 BWA459203:BWB459203 CFW459203:CFX459203 CPS459203:CPT459203 CZO459203:CZP459203 DJK459203:DJL459203 DTG459203:DTH459203 EDC459203:EDD459203 EMY459203:EMZ459203 EWU459203:EWV459203 FGQ459203:FGR459203 FQM459203:FQN459203 GAI459203:GAJ459203 GKE459203:GKF459203 GUA459203:GUB459203 HDW459203:HDX459203 HNS459203:HNT459203 HXO459203:HXP459203 IHK459203:IHL459203 IRG459203:IRH459203 JBC459203:JBD459203 JKY459203:JKZ459203 JUU459203:JUV459203 KEQ459203:KER459203 KOM459203:KON459203 KYI459203:KYJ459203 LIE459203:LIF459203 LSA459203:LSB459203 MBW459203:MBX459203 MLS459203:MLT459203 MVO459203:MVP459203 NFK459203:NFL459203 NPG459203:NPH459203 NZC459203:NZD459203 OIY459203:OIZ459203 OSU459203:OSV459203 PCQ459203:PCR459203 PMM459203:PMN459203 PWI459203:PWJ459203 QGE459203:QGF459203 QQA459203:QQB459203 QZW459203:QZX459203 RJS459203:RJT459203 RTO459203:RTP459203 SDK459203:SDL459203 SNG459203:SNH459203 SXC459203:SXD459203 TGY459203:TGZ459203 TQU459203:TQV459203 UAQ459203:UAR459203 UKM459203:UKN459203 UUI459203:UUJ459203 VEE459203:VEF459203 VOA459203:VOB459203 VXW459203:VXX459203 WHS459203:WHT459203 WRO459203:WRP459203 FC524739:FD524739 OY524739:OZ524739 YU524739:YV524739 AIQ524739:AIR524739 ASM524739:ASN524739 BCI524739:BCJ524739 BME524739:BMF524739 BWA524739:BWB524739 CFW524739:CFX524739 CPS524739:CPT524739 CZO524739:CZP524739 DJK524739:DJL524739 DTG524739:DTH524739 EDC524739:EDD524739 EMY524739:EMZ524739 EWU524739:EWV524739 FGQ524739:FGR524739 FQM524739:FQN524739 GAI524739:GAJ524739 GKE524739:GKF524739 GUA524739:GUB524739 HDW524739:HDX524739 HNS524739:HNT524739 HXO524739:HXP524739 IHK524739:IHL524739 IRG524739:IRH524739 JBC524739:JBD524739 JKY524739:JKZ524739 JUU524739:JUV524739 KEQ524739:KER524739 KOM524739:KON524739 KYI524739:KYJ524739 LIE524739:LIF524739 LSA524739:LSB524739 MBW524739:MBX524739 MLS524739:MLT524739 MVO524739:MVP524739 NFK524739:NFL524739 NPG524739:NPH524739 NZC524739:NZD524739 OIY524739:OIZ524739 OSU524739:OSV524739 PCQ524739:PCR524739 PMM524739:PMN524739 PWI524739:PWJ524739 QGE524739:QGF524739 QQA524739:QQB524739 QZW524739:QZX524739 RJS524739:RJT524739 RTO524739:RTP524739 SDK524739:SDL524739 SNG524739:SNH524739 SXC524739:SXD524739 TGY524739:TGZ524739 TQU524739:TQV524739 UAQ524739:UAR524739 UKM524739:UKN524739 UUI524739:UUJ524739 VEE524739:VEF524739 VOA524739:VOB524739 VXW524739:VXX524739 WHS524739:WHT524739 WRO524739:WRP524739 FC590275:FD590275 OY590275:OZ590275 YU590275:YV590275 AIQ590275:AIR590275 ASM590275:ASN590275 BCI590275:BCJ590275 BME590275:BMF590275 BWA590275:BWB590275 CFW590275:CFX590275 CPS590275:CPT590275 CZO590275:CZP590275 DJK590275:DJL590275 DTG590275:DTH590275 EDC590275:EDD590275 EMY590275:EMZ590275 EWU590275:EWV590275 FGQ590275:FGR590275 FQM590275:FQN590275 GAI590275:GAJ590275 GKE590275:GKF590275 GUA590275:GUB590275 HDW590275:HDX590275 HNS590275:HNT590275 HXO590275:HXP590275 IHK590275:IHL590275 IRG590275:IRH590275 JBC590275:JBD590275 JKY590275:JKZ590275 JUU590275:JUV590275 KEQ590275:KER590275 KOM590275:KON590275 KYI590275:KYJ590275 LIE590275:LIF590275 LSA590275:LSB590275 MBW590275:MBX590275 MLS590275:MLT590275 MVO590275:MVP590275 NFK590275:NFL590275 NPG590275:NPH590275 NZC590275:NZD590275 OIY590275:OIZ590275 OSU590275:OSV590275 PCQ590275:PCR590275 PMM590275:PMN590275 PWI590275:PWJ590275 QGE590275:QGF590275 QQA590275:QQB590275 QZW590275:QZX590275 RJS590275:RJT590275 RTO590275:RTP590275 SDK590275:SDL590275 SNG590275:SNH590275 SXC590275:SXD590275 TGY590275:TGZ590275 TQU590275:TQV590275 UAQ590275:UAR590275 UKM590275:UKN590275 UUI590275:UUJ590275 VEE590275:VEF590275 VOA590275:VOB590275 VXW590275:VXX590275 WHS590275:WHT590275 WRO590275:WRP590275 FC655811:FD655811 OY655811:OZ655811 YU655811:YV655811 AIQ655811:AIR655811 ASM655811:ASN655811 BCI655811:BCJ655811 BME655811:BMF655811 BWA655811:BWB655811 CFW655811:CFX655811 CPS655811:CPT655811 CZO655811:CZP655811 DJK655811:DJL655811 DTG655811:DTH655811 EDC655811:EDD655811 EMY655811:EMZ655811 EWU655811:EWV655811 FGQ655811:FGR655811 FQM655811:FQN655811 GAI655811:GAJ655811 GKE655811:GKF655811 GUA655811:GUB655811 HDW655811:HDX655811 HNS655811:HNT655811 HXO655811:HXP655811 IHK655811:IHL655811 IRG655811:IRH655811 JBC655811:JBD655811 JKY655811:JKZ655811 JUU655811:JUV655811 KEQ655811:KER655811 KOM655811:KON655811 KYI655811:KYJ655811 LIE655811:LIF655811 LSA655811:LSB655811 MBW655811:MBX655811 MLS655811:MLT655811 MVO655811:MVP655811 NFK655811:NFL655811 NPG655811:NPH655811 NZC655811:NZD655811 OIY655811:OIZ655811 OSU655811:OSV655811 PCQ655811:PCR655811 PMM655811:PMN655811 PWI655811:PWJ655811 QGE655811:QGF655811 QQA655811:QQB655811 QZW655811:QZX655811 RJS655811:RJT655811 RTO655811:RTP655811 SDK655811:SDL655811 SNG655811:SNH655811 SXC655811:SXD655811 TGY655811:TGZ655811 TQU655811:TQV655811 UAQ655811:UAR655811 UKM655811:UKN655811 UUI655811:UUJ655811 VEE655811:VEF655811 VOA655811:VOB655811 VXW655811:VXX655811 WHS655811:WHT655811 WRO655811:WRP655811 FC721347:FD721347 OY721347:OZ721347 YU721347:YV721347 AIQ721347:AIR721347 ASM721347:ASN721347 BCI721347:BCJ721347 BME721347:BMF721347 BWA721347:BWB721347 CFW721347:CFX721347 CPS721347:CPT721347 CZO721347:CZP721347 DJK721347:DJL721347 DTG721347:DTH721347 EDC721347:EDD721347 EMY721347:EMZ721347 EWU721347:EWV721347 FGQ721347:FGR721347 FQM721347:FQN721347 GAI721347:GAJ721347 GKE721347:GKF721347 GUA721347:GUB721347 HDW721347:HDX721347 HNS721347:HNT721347 HXO721347:HXP721347 IHK721347:IHL721347 IRG721347:IRH721347 JBC721347:JBD721347 JKY721347:JKZ721347 JUU721347:JUV721347 KEQ721347:KER721347 KOM721347:KON721347 KYI721347:KYJ721347 LIE721347:LIF721347 LSA721347:LSB721347 MBW721347:MBX721347 MLS721347:MLT721347 MVO721347:MVP721347 NFK721347:NFL721347 NPG721347:NPH721347 NZC721347:NZD721347 OIY721347:OIZ721347 OSU721347:OSV721347 PCQ721347:PCR721347 PMM721347:PMN721347 PWI721347:PWJ721347 QGE721347:QGF721347 QQA721347:QQB721347 QZW721347:QZX721347 RJS721347:RJT721347 RTO721347:RTP721347 SDK721347:SDL721347 SNG721347:SNH721347 SXC721347:SXD721347 TGY721347:TGZ721347 TQU721347:TQV721347 UAQ721347:UAR721347 UKM721347:UKN721347 UUI721347:UUJ721347 VEE721347:VEF721347 VOA721347:VOB721347 VXW721347:VXX721347 WHS721347:WHT721347 WRO721347:WRP721347 FC786883:FD786883 OY786883:OZ786883 YU786883:YV786883 AIQ786883:AIR786883 ASM786883:ASN786883 BCI786883:BCJ786883 BME786883:BMF786883 BWA786883:BWB786883 CFW786883:CFX786883 CPS786883:CPT786883 CZO786883:CZP786883 DJK786883:DJL786883 DTG786883:DTH786883 EDC786883:EDD786883 EMY786883:EMZ786883 EWU786883:EWV786883 FGQ786883:FGR786883 FQM786883:FQN786883 GAI786883:GAJ786883 GKE786883:GKF786883 GUA786883:GUB786883 HDW786883:HDX786883 HNS786883:HNT786883 HXO786883:HXP786883 IHK786883:IHL786883 IRG786883:IRH786883 JBC786883:JBD786883 JKY786883:JKZ786883 JUU786883:JUV786883 KEQ786883:KER786883 KOM786883:KON786883 KYI786883:KYJ786883 LIE786883:LIF786883 LSA786883:LSB786883 MBW786883:MBX786883 MLS786883:MLT786883 MVO786883:MVP786883 NFK786883:NFL786883 NPG786883:NPH786883 NZC786883:NZD786883 OIY786883:OIZ786883 OSU786883:OSV786883 PCQ786883:PCR786883 PMM786883:PMN786883 PWI786883:PWJ786883 QGE786883:QGF786883 QQA786883:QQB786883 QZW786883:QZX786883 RJS786883:RJT786883 RTO786883:RTP786883 SDK786883:SDL786883 SNG786883:SNH786883 SXC786883:SXD786883 TGY786883:TGZ786883 TQU786883:TQV786883 UAQ786883:UAR786883 UKM786883:UKN786883 UUI786883:UUJ786883 VEE786883:VEF786883 VOA786883:VOB786883 VXW786883:VXX786883 WHS786883:WHT786883 WRO786883:WRP786883 FC852419:FD852419 OY852419:OZ852419 YU852419:YV852419 AIQ852419:AIR852419 ASM852419:ASN852419 BCI852419:BCJ852419 BME852419:BMF852419 BWA852419:BWB852419 CFW852419:CFX852419 CPS852419:CPT852419 CZO852419:CZP852419 DJK852419:DJL852419 DTG852419:DTH852419 EDC852419:EDD852419 EMY852419:EMZ852419 EWU852419:EWV852419 FGQ852419:FGR852419 FQM852419:FQN852419 GAI852419:GAJ852419 GKE852419:GKF852419 GUA852419:GUB852419 HDW852419:HDX852419 HNS852419:HNT852419 HXO852419:HXP852419 IHK852419:IHL852419 IRG852419:IRH852419 JBC852419:JBD852419 JKY852419:JKZ852419 JUU852419:JUV852419 KEQ852419:KER852419 KOM852419:KON852419 KYI852419:KYJ852419 LIE852419:LIF852419 LSA852419:LSB852419 MBW852419:MBX852419 MLS852419:MLT852419 MVO852419:MVP852419 NFK852419:NFL852419 NPG852419:NPH852419 NZC852419:NZD852419 OIY852419:OIZ852419 OSU852419:OSV852419 PCQ852419:PCR852419 PMM852419:PMN852419 PWI852419:PWJ852419 QGE852419:QGF852419 QQA852419:QQB852419 QZW852419:QZX852419 RJS852419:RJT852419 RTO852419:RTP852419 SDK852419:SDL852419 SNG852419:SNH852419 SXC852419:SXD852419 TGY852419:TGZ852419 TQU852419:TQV852419 UAQ852419:UAR852419 UKM852419:UKN852419 UUI852419:UUJ852419 VEE852419:VEF852419 VOA852419:VOB852419 VXW852419:VXX852419 WHS852419:WHT852419 WRO852419:WRP852419 FC917955:FD917955 OY917955:OZ917955 YU917955:YV917955 AIQ917955:AIR917955 ASM917955:ASN917955 BCI917955:BCJ917955 BME917955:BMF917955 BWA917955:BWB917955 CFW917955:CFX917955 CPS917955:CPT917955 CZO917955:CZP917955 DJK917955:DJL917955 DTG917955:DTH917955 EDC917955:EDD917955 EMY917955:EMZ917955 EWU917955:EWV917955 FGQ917955:FGR917955 FQM917955:FQN917955 GAI917955:GAJ917955 GKE917955:GKF917955 GUA917955:GUB917955 HDW917955:HDX917955 HNS917955:HNT917955 HXO917955:HXP917955 IHK917955:IHL917955 IRG917955:IRH917955 JBC917955:JBD917955 JKY917955:JKZ917955 JUU917955:JUV917955 KEQ917955:KER917955 KOM917955:KON917955 KYI917955:KYJ917955 LIE917955:LIF917955 LSA917955:LSB917955 MBW917955:MBX917955 MLS917955:MLT917955 MVO917955:MVP917955 NFK917955:NFL917955 NPG917955:NPH917955 NZC917955:NZD917955 OIY917955:OIZ917955 OSU917955:OSV917955 PCQ917955:PCR917955 PMM917955:PMN917955 PWI917955:PWJ917955 QGE917955:QGF917955 QQA917955:QQB917955 QZW917955:QZX917955 RJS917955:RJT917955 RTO917955:RTP917955 SDK917955:SDL917955 SNG917955:SNH917955 SXC917955:SXD917955 TGY917955:TGZ917955 TQU917955:TQV917955 UAQ917955:UAR917955 UKM917955:UKN917955 UUI917955:UUJ917955 VEE917955:VEF917955 VOA917955:VOB917955 VXW917955:VXX917955 WHS917955:WHT917955 WRO917955:WRP917955 FC983491:FD983491 OY983491:OZ983491 YU983491:YV983491 AIQ983491:AIR983491 ASM983491:ASN983491 BCI983491:BCJ983491 BME983491:BMF983491 BWA983491:BWB983491 CFW983491:CFX983491 CPS983491:CPT983491 CZO983491:CZP983491 DJK983491:DJL983491 DTG983491:DTH983491 EDC983491:EDD983491 EMY983491:EMZ983491 EWU983491:EWV983491 FGQ983491:FGR983491 FQM983491:FQN983491 GAI983491:GAJ983491 GKE983491:GKF983491 GUA983491:GUB983491 HDW983491:HDX983491 HNS983491:HNT983491 HXO983491:HXP983491 IHK983491:IHL983491 IRG983491:IRH983491 JBC983491:JBD983491 JKY983491:JKZ983491 JUU983491:JUV983491 KEQ983491:KER983491 KOM983491:KON983491 KYI983491:KYJ983491 LIE983491:LIF983491 LSA983491:LSB983491 MBW983491:MBX983491 MLS983491:MLT983491 MVO983491:MVP983491 NFK983491:NFL983491 NPG983491:NPH983491 NZC983491:NZD983491 OIY983491:OIZ983491 OSU983491:OSV983491 PCQ983491:PCR983491 PMM983491:PMN983491 PWI983491:PWJ983491 QGE983491:QGF983491 QQA983491:QQB983491 QZW983491:QZX983491 RJS983491:RJT983491 RTO983491:RTP983491 SDK983491:SDL983491 SNG983491:SNH983491 SXC983491:SXD983491 TGY983491:TGZ983491 TQU983491:TQV983491 UAQ983491:UAR983491 UKM983491:UKN983491 UUI983491:UUJ983491 VEE983491:VEF983491 VOA983491:VOB983491 VXW983491:VXX983491 WHS983491:WHT983491 WRO983491:WRP983491 FB450:FD450 OX450:OZ450 YT450:YV450 AIP450:AIR450 ASL450:ASN450 BCH450:BCJ450 BMD450:BMF450 BVZ450:BWB450 CFV450:CFX450 CPR450:CPT450 CZN450:CZP450 DJJ450:DJL450 DTF450:DTH450 EDB450:EDD450 EMX450:EMZ450 EWT450:EWV450 FGP450:FGR450 FQL450:FQN450 GAH450:GAJ450 GKD450:GKF450 GTZ450:GUB450 HDV450:HDX450 HNR450:HNT450 HXN450:HXP450 IHJ450:IHL450 IRF450:IRH450 JBB450:JBD450 JKX450:JKZ450 JUT450:JUV450 KEP450:KER450 KOL450:KON450 KYH450:KYJ450 LID450:LIF450 LRZ450:LSB450 MBV450:MBX450 MLR450:MLT450 MVN450:MVP450 NFJ450:NFL450 NPF450:NPH450 NZB450:NZD450 OIX450:OIZ450 OST450:OSV450 PCP450:PCR450 PML450:PMN450 PWH450:PWJ450 QGD450:QGF450 QPZ450:QQB450 QZV450:QZX450 RJR450:RJT450 RTN450:RTP450 SDJ450:SDL450 SNF450:SNH450 SXB450:SXD450 TGX450:TGZ450 TQT450:TQV450 UAP450:UAR450 UKL450:UKN450 UUH450:UUJ450 VED450:VEF450 VNZ450:VOB450 VXV450:VXX450 WHR450:WHT450 WRN450:WRP450 FB65986:FD65986 OX65986:OZ65986 YT65986:YV65986 AIP65986:AIR65986 ASL65986:ASN65986 BCH65986:BCJ65986 BMD65986:BMF65986 BVZ65986:BWB65986 CFV65986:CFX65986 CPR65986:CPT65986 CZN65986:CZP65986 DJJ65986:DJL65986 DTF65986:DTH65986 EDB65986:EDD65986 EMX65986:EMZ65986 EWT65986:EWV65986 FGP65986:FGR65986 FQL65986:FQN65986 GAH65986:GAJ65986 GKD65986:GKF65986 GTZ65986:GUB65986 HDV65986:HDX65986 HNR65986:HNT65986 HXN65986:HXP65986 IHJ65986:IHL65986 IRF65986:IRH65986 JBB65986:JBD65986 JKX65986:JKZ65986 JUT65986:JUV65986 KEP65986:KER65986 KOL65986:KON65986 KYH65986:KYJ65986 LID65986:LIF65986 LRZ65986:LSB65986 MBV65986:MBX65986 MLR65986:MLT65986 MVN65986:MVP65986 NFJ65986:NFL65986 NPF65986:NPH65986 NZB65986:NZD65986 OIX65986:OIZ65986 OST65986:OSV65986 PCP65986:PCR65986 PML65986:PMN65986 PWH65986:PWJ65986 QGD65986:QGF65986 QPZ65986:QQB65986 QZV65986:QZX65986 RJR65986:RJT65986 RTN65986:RTP65986 SDJ65986:SDL65986 SNF65986:SNH65986 SXB65986:SXD65986 TGX65986:TGZ65986 TQT65986:TQV65986 UAP65986:UAR65986 UKL65986:UKN65986 UUH65986:UUJ65986 VED65986:VEF65986 VNZ65986:VOB65986 VXV65986:VXX65986 WHR65986:WHT65986 WRN65986:WRP65986 FB131522:FD131522 OX131522:OZ131522 YT131522:YV131522 AIP131522:AIR131522 ASL131522:ASN131522 BCH131522:BCJ131522 BMD131522:BMF131522 BVZ131522:BWB131522 CFV131522:CFX131522 CPR131522:CPT131522 CZN131522:CZP131522 DJJ131522:DJL131522 DTF131522:DTH131522 EDB131522:EDD131522 EMX131522:EMZ131522 EWT131522:EWV131522 FGP131522:FGR131522 FQL131522:FQN131522 GAH131522:GAJ131522 GKD131522:GKF131522 GTZ131522:GUB131522 HDV131522:HDX131522 HNR131522:HNT131522 HXN131522:HXP131522 IHJ131522:IHL131522 IRF131522:IRH131522 JBB131522:JBD131522 JKX131522:JKZ131522 JUT131522:JUV131522 KEP131522:KER131522 KOL131522:KON131522 KYH131522:KYJ131522 LID131522:LIF131522 LRZ131522:LSB131522 MBV131522:MBX131522 MLR131522:MLT131522 MVN131522:MVP131522 NFJ131522:NFL131522 NPF131522:NPH131522 NZB131522:NZD131522 OIX131522:OIZ131522 OST131522:OSV131522 PCP131522:PCR131522 PML131522:PMN131522 PWH131522:PWJ131522 QGD131522:QGF131522 QPZ131522:QQB131522 QZV131522:QZX131522 RJR131522:RJT131522 RTN131522:RTP131522 SDJ131522:SDL131522 SNF131522:SNH131522 SXB131522:SXD131522 TGX131522:TGZ131522 TQT131522:TQV131522 UAP131522:UAR131522 UKL131522:UKN131522 UUH131522:UUJ131522 VED131522:VEF131522 VNZ131522:VOB131522 VXV131522:VXX131522 WHR131522:WHT131522 WRN131522:WRP131522 FB197058:FD197058 OX197058:OZ197058 YT197058:YV197058 AIP197058:AIR197058 ASL197058:ASN197058 BCH197058:BCJ197058 BMD197058:BMF197058 BVZ197058:BWB197058 CFV197058:CFX197058 CPR197058:CPT197058 CZN197058:CZP197058 DJJ197058:DJL197058 DTF197058:DTH197058 EDB197058:EDD197058 EMX197058:EMZ197058 EWT197058:EWV197058 FGP197058:FGR197058 FQL197058:FQN197058 GAH197058:GAJ197058 GKD197058:GKF197058 GTZ197058:GUB197058 HDV197058:HDX197058 HNR197058:HNT197058 HXN197058:HXP197058 IHJ197058:IHL197058 IRF197058:IRH197058 JBB197058:JBD197058 JKX197058:JKZ197058 JUT197058:JUV197058 KEP197058:KER197058 KOL197058:KON197058 KYH197058:KYJ197058 LID197058:LIF197058 LRZ197058:LSB197058 MBV197058:MBX197058 MLR197058:MLT197058 MVN197058:MVP197058 NFJ197058:NFL197058 NPF197058:NPH197058 NZB197058:NZD197058 OIX197058:OIZ197058 OST197058:OSV197058 PCP197058:PCR197058 PML197058:PMN197058 PWH197058:PWJ197058 QGD197058:QGF197058 QPZ197058:QQB197058 QZV197058:QZX197058 RJR197058:RJT197058 RTN197058:RTP197058 SDJ197058:SDL197058 SNF197058:SNH197058 SXB197058:SXD197058 TGX197058:TGZ197058 TQT197058:TQV197058 UAP197058:UAR197058 UKL197058:UKN197058 UUH197058:UUJ197058 VED197058:VEF197058 VNZ197058:VOB197058 VXV197058:VXX197058 WHR197058:WHT197058 WRN197058:WRP197058 FB262594:FD262594 OX262594:OZ262594 YT262594:YV262594 AIP262594:AIR262594 ASL262594:ASN262594 BCH262594:BCJ262594 BMD262594:BMF262594 BVZ262594:BWB262594 CFV262594:CFX262594 CPR262594:CPT262594 CZN262594:CZP262594 DJJ262594:DJL262594 DTF262594:DTH262594 EDB262594:EDD262594 EMX262594:EMZ262594 EWT262594:EWV262594 FGP262594:FGR262594 FQL262594:FQN262594 GAH262594:GAJ262594 GKD262594:GKF262594 GTZ262594:GUB262594 HDV262594:HDX262594 HNR262594:HNT262594 HXN262594:HXP262594 IHJ262594:IHL262594 IRF262594:IRH262594 JBB262594:JBD262594 JKX262594:JKZ262594 JUT262594:JUV262594 KEP262594:KER262594 KOL262594:KON262594 KYH262594:KYJ262594 LID262594:LIF262594 LRZ262594:LSB262594 MBV262594:MBX262594 MLR262594:MLT262594 MVN262594:MVP262594 NFJ262594:NFL262594 NPF262594:NPH262594 NZB262594:NZD262594 OIX262594:OIZ262594 OST262594:OSV262594 PCP262594:PCR262594 PML262594:PMN262594 PWH262594:PWJ262594 QGD262594:QGF262594 QPZ262594:QQB262594 QZV262594:QZX262594 RJR262594:RJT262594 RTN262594:RTP262594 SDJ262594:SDL262594 SNF262594:SNH262594 SXB262594:SXD262594 TGX262594:TGZ262594 TQT262594:TQV262594 UAP262594:UAR262594 UKL262594:UKN262594 UUH262594:UUJ262594 VED262594:VEF262594 VNZ262594:VOB262594 VXV262594:VXX262594 WHR262594:WHT262594 WRN262594:WRP262594 FB328130:FD328130 OX328130:OZ328130 YT328130:YV328130 AIP328130:AIR328130 ASL328130:ASN328130 BCH328130:BCJ328130 BMD328130:BMF328130 BVZ328130:BWB328130 CFV328130:CFX328130 CPR328130:CPT328130 CZN328130:CZP328130 DJJ328130:DJL328130 DTF328130:DTH328130 EDB328130:EDD328130 EMX328130:EMZ328130 EWT328130:EWV328130 FGP328130:FGR328130 FQL328130:FQN328130 GAH328130:GAJ328130 GKD328130:GKF328130 GTZ328130:GUB328130 HDV328130:HDX328130 HNR328130:HNT328130 HXN328130:HXP328130 IHJ328130:IHL328130 IRF328130:IRH328130 JBB328130:JBD328130 JKX328130:JKZ328130 JUT328130:JUV328130 KEP328130:KER328130 KOL328130:KON328130 KYH328130:KYJ328130 LID328130:LIF328130 LRZ328130:LSB328130 MBV328130:MBX328130 MLR328130:MLT328130 MVN328130:MVP328130 NFJ328130:NFL328130 NPF328130:NPH328130 NZB328130:NZD328130 OIX328130:OIZ328130 OST328130:OSV328130 PCP328130:PCR328130 PML328130:PMN328130 PWH328130:PWJ328130 QGD328130:QGF328130 QPZ328130:QQB328130 QZV328130:QZX328130 RJR328130:RJT328130 RTN328130:RTP328130 SDJ328130:SDL328130 SNF328130:SNH328130 SXB328130:SXD328130 TGX328130:TGZ328130 TQT328130:TQV328130 UAP328130:UAR328130 UKL328130:UKN328130 UUH328130:UUJ328130 VED328130:VEF328130 VNZ328130:VOB328130 VXV328130:VXX328130 WHR328130:WHT328130 WRN328130:WRP328130 FB393666:FD393666 OX393666:OZ393666 YT393666:YV393666 AIP393666:AIR393666 ASL393666:ASN393666 BCH393666:BCJ393666 BMD393666:BMF393666 BVZ393666:BWB393666 CFV393666:CFX393666 CPR393666:CPT393666 CZN393666:CZP393666 DJJ393666:DJL393666 DTF393666:DTH393666 EDB393666:EDD393666 EMX393666:EMZ393666 EWT393666:EWV393666 FGP393666:FGR393666 FQL393666:FQN393666 GAH393666:GAJ393666 GKD393666:GKF393666 GTZ393666:GUB393666 HDV393666:HDX393666 HNR393666:HNT393666 HXN393666:HXP393666 IHJ393666:IHL393666 IRF393666:IRH393666 JBB393666:JBD393666 JKX393666:JKZ393666 JUT393666:JUV393666 KEP393666:KER393666 KOL393666:KON393666 KYH393666:KYJ393666 LID393666:LIF393666 LRZ393666:LSB393666 MBV393666:MBX393666 MLR393666:MLT393666 MVN393666:MVP393666 NFJ393666:NFL393666 NPF393666:NPH393666 NZB393666:NZD393666 OIX393666:OIZ393666 OST393666:OSV393666 PCP393666:PCR393666 PML393666:PMN393666 PWH393666:PWJ393666 QGD393666:QGF393666 QPZ393666:QQB393666 QZV393666:QZX393666 RJR393666:RJT393666 RTN393666:RTP393666 SDJ393666:SDL393666 SNF393666:SNH393666 SXB393666:SXD393666 TGX393666:TGZ393666 TQT393666:TQV393666 UAP393666:UAR393666 UKL393666:UKN393666 UUH393666:UUJ393666 VED393666:VEF393666 VNZ393666:VOB393666 VXV393666:VXX393666 WHR393666:WHT393666 WRN393666:WRP393666 FB459202:FD459202 OX459202:OZ459202 YT459202:YV459202 AIP459202:AIR459202 ASL459202:ASN459202 BCH459202:BCJ459202 BMD459202:BMF459202 BVZ459202:BWB459202 CFV459202:CFX459202 CPR459202:CPT459202 CZN459202:CZP459202 DJJ459202:DJL459202 DTF459202:DTH459202 EDB459202:EDD459202 EMX459202:EMZ459202 EWT459202:EWV459202 FGP459202:FGR459202 FQL459202:FQN459202 GAH459202:GAJ459202 GKD459202:GKF459202 GTZ459202:GUB459202 HDV459202:HDX459202 HNR459202:HNT459202 HXN459202:HXP459202 IHJ459202:IHL459202 IRF459202:IRH459202 JBB459202:JBD459202 JKX459202:JKZ459202 JUT459202:JUV459202 KEP459202:KER459202 KOL459202:KON459202 KYH459202:KYJ459202 LID459202:LIF459202 LRZ459202:LSB459202 MBV459202:MBX459202 MLR459202:MLT459202 MVN459202:MVP459202 NFJ459202:NFL459202 NPF459202:NPH459202 NZB459202:NZD459202 OIX459202:OIZ459202 OST459202:OSV459202 PCP459202:PCR459202 PML459202:PMN459202 PWH459202:PWJ459202 QGD459202:QGF459202 QPZ459202:QQB459202 QZV459202:QZX459202 RJR459202:RJT459202 RTN459202:RTP459202 SDJ459202:SDL459202 SNF459202:SNH459202 SXB459202:SXD459202 TGX459202:TGZ459202 TQT459202:TQV459202 UAP459202:UAR459202 UKL459202:UKN459202 UUH459202:UUJ459202 VED459202:VEF459202 VNZ459202:VOB459202 VXV459202:VXX459202 WHR459202:WHT459202 WRN459202:WRP459202 FB524738:FD524738 OX524738:OZ524738 YT524738:YV524738 AIP524738:AIR524738 ASL524738:ASN524738 BCH524738:BCJ524738 BMD524738:BMF524738 BVZ524738:BWB524738 CFV524738:CFX524738 CPR524738:CPT524738 CZN524738:CZP524738 DJJ524738:DJL524738 DTF524738:DTH524738 EDB524738:EDD524738 EMX524738:EMZ524738 EWT524738:EWV524738 FGP524738:FGR524738 FQL524738:FQN524738 GAH524738:GAJ524738 GKD524738:GKF524738 GTZ524738:GUB524738 HDV524738:HDX524738 HNR524738:HNT524738 HXN524738:HXP524738 IHJ524738:IHL524738 IRF524738:IRH524738 JBB524738:JBD524738 JKX524738:JKZ524738 JUT524738:JUV524738 KEP524738:KER524738 KOL524738:KON524738 KYH524738:KYJ524738 LID524738:LIF524738 LRZ524738:LSB524738 MBV524738:MBX524738 MLR524738:MLT524738 MVN524738:MVP524738 NFJ524738:NFL524738 NPF524738:NPH524738 NZB524738:NZD524738 OIX524738:OIZ524738 OST524738:OSV524738 PCP524738:PCR524738 PML524738:PMN524738 PWH524738:PWJ524738 QGD524738:QGF524738 QPZ524738:QQB524738 QZV524738:QZX524738 RJR524738:RJT524738 RTN524738:RTP524738 SDJ524738:SDL524738 SNF524738:SNH524738 SXB524738:SXD524738 TGX524738:TGZ524738 TQT524738:TQV524738 UAP524738:UAR524738 UKL524738:UKN524738 UUH524738:UUJ524738 VED524738:VEF524738 VNZ524738:VOB524738 VXV524738:VXX524738 WHR524738:WHT524738 WRN524738:WRP524738 FB590274:FD590274 OX590274:OZ590274 YT590274:YV590274 AIP590274:AIR590274 ASL590274:ASN590274 BCH590274:BCJ590274 BMD590274:BMF590274 BVZ590274:BWB590274 CFV590274:CFX590274 CPR590274:CPT590274 CZN590274:CZP590274 DJJ590274:DJL590274 DTF590274:DTH590274 EDB590274:EDD590274 EMX590274:EMZ590274 EWT590274:EWV590274 FGP590274:FGR590274 FQL590274:FQN590274 GAH590274:GAJ590274 GKD590274:GKF590274 GTZ590274:GUB590274 HDV590274:HDX590274 HNR590274:HNT590274 HXN590274:HXP590274 IHJ590274:IHL590274 IRF590274:IRH590274 JBB590274:JBD590274 JKX590274:JKZ590274 JUT590274:JUV590274 KEP590274:KER590274 KOL590274:KON590274 KYH590274:KYJ590274 LID590274:LIF590274 LRZ590274:LSB590274 MBV590274:MBX590274 MLR590274:MLT590274 MVN590274:MVP590274 NFJ590274:NFL590274 NPF590274:NPH590274 NZB590274:NZD590274 OIX590274:OIZ590274 OST590274:OSV590274 PCP590274:PCR590274 PML590274:PMN590274 PWH590274:PWJ590274 QGD590274:QGF590274 QPZ590274:QQB590274 QZV590274:QZX590274 RJR590274:RJT590274 RTN590274:RTP590274 SDJ590274:SDL590274 SNF590274:SNH590274 SXB590274:SXD590274 TGX590274:TGZ590274 TQT590274:TQV590274 UAP590274:UAR590274 UKL590274:UKN590274 UUH590274:UUJ590274 VED590274:VEF590274 VNZ590274:VOB590274 VXV590274:VXX590274 WHR590274:WHT590274 WRN590274:WRP590274 FB655810:FD655810 OX655810:OZ655810 YT655810:YV655810 AIP655810:AIR655810 ASL655810:ASN655810 BCH655810:BCJ655810 BMD655810:BMF655810 BVZ655810:BWB655810 CFV655810:CFX655810 CPR655810:CPT655810 CZN655810:CZP655810 DJJ655810:DJL655810 DTF655810:DTH655810 EDB655810:EDD655810 EMX655810:EMZ655810 EWT655810:EWV655810 FGP655810:FGR655810 FQL655810:FQN655810 GAH655810:GAJ655810 GKD655810:GKF655810 GTZ655810:GUB655810 HDV655810:HDX655810 HNR655810:HNT655810 HXN655810:HXP655810 IHJ655810:IHL655810 IRF655810:IRH655810 JBB655810:JBD655810 JKX655810:JKZ655810 JUT655810:JUV655810 KEP655810:KER655810 KOL655810:KON655810 KYH655810:KYJ655810 LID655810:LIF655810 LRZ655810:LSB655810 MBV655810:MBX655810 MLR655810:MLT655810 MVN655810:MVP655810 NFJ655810:NFL655810 NPF655810:NPH655810 NZB655810:NZD655810 OIX655810:OIZ655810 OST655810:OSV655810 PCP655810:PCR655810 PML655810:PMN655810 PWH655810:PWJ655810 QGD655810:QGF655810 QPZ655810:QQB655810 QZV655810:QZX655810 RJR655810:RJT655810 RTN655810:RTP655810 SDJ655810:SDL655810 SNF655810:SNH655810 SXB655810:SXD655810 TGX655810:TGZ655810 TQT655810:TQV655810 UAP655810:UAR655810 UKL655810:UKN655810 UUH655810:UUJ655810 VED655810:VEF655810 VNZ655810:VOB655810 VXV655810:VXX655810 WHR655810:WHT655810 WRN655810:WRP655810 FB721346:FD721346 OX721346:OZ721346 YT721346:YV721346 AIP721346:AIR721346 ASL721346:ASN721346 BCH721346:BCJ721346 BMD721346:BMF721346 BVZ721346:BWB721346 CFV721346:CFX721346 CPR721346:CPT721346 CZN721346:CZP721346 DJJ721346:DJL721346 DTF721346:DTH721346 EDB721346:EDD721346 EMX721346:EMZ721346 EWT721346:EWV721346 FGP721346:FGR721346 FQL721346:FQN721346 GAH721346:GAJ721346 GKD721346:GKF721346 GTZ721346:GUB721346 HDV721346:HDX721346 HNR721346:HNT721346 HXN721346:HXP721346 IHJ721346:IHL721346 IRF721346:IRH721346 JBB721346:JBD721346 JKX721346:JKZ721346 JUT721346:JUV721346 KEP721346:KER721346 KOL721346:KON721346 KYH721346:KYJ721346 LID721346:LIF721346 LRZ721346:LSB721346 MBV721346:MBX721346 MLR721346:MLT721346 MVN721346:MVP721346 NFJ721346:NFL721346 NPF721346:NPH721346 NZB721346:NZD721346 OIX721346:OIZ721346 OST721346:OSV721346 PCP721346:PCR721346 PML721346:PMN721346 PWH721346:PWJ721346 QGD721346:QGF721346 QPZ721346:QQB721346 QZV721346:QZX721346 RJR721346:RJT721346 RTN721346:RTP721346 SDJ721346:SDL721346 SNF721346:SNH721346 SXB721346:SXD721346 TGX721346:TGZ721346 TQT721346:TQV721346 UAP721346:UAR721346 UKL721346:UKN721346 UUH721346:UUJ721346 VED721346:VEF721346 VNZ721346:VOB721346 VXV721346:VXX721346 WHR721346:WHT721346 WRN721346:WRP721346 FB786882:FD786882 OX786882:OZ786882 YT786882:YV786882 AIP786882:AIR786882 ASL786882:ASN786882 BCH786882:BCJ786882 BMD786882:BMF786882 BVZ786882:BWB786882 CFV786882:CFX786882 CPR786882:CPT786882 CZN786882:CZP786882 DJJ786882:DJL786882 DTF786882:DTH786882 EDB786882:EDD786882 EMX786882:EMZ786882 EWT786882:EWV786882 FGP786882:FGR786882 FQL786882:FQN786882 GAH786882:GAJ786882 GKD786882:GKF786882 GTZ786882:GUB786882 HDV786882:HDX786882 HNR786882:HNT786882 HXN786882:HXP786882 IHJ786882:IHL786882 IRF786882:IRH786882 JBB786882:JBD786882 JKX786882:JKZ786882 JUT786882:JUV786882 KEP786882:KER786882 KOL786882:KON786882 KYH786882:KYJ786882 LID786882:LIF786882 LRZ786882:LSB786882 MBV786882:MBX786882 MLR786882:MLT786882 MVN786882:MVP786882 NFJ786882:NFL786882 NPF786882:NPH786882 NZB786882:NZD786882 OIX786882:OIZ786882 OST786882:OSV786882 PCP786882:PCR786882 PML786882:PMN786882 PWH786882:PWJ786882 QGD786882:QGF786882 QPZ786882:QQB786882 QZV786882:QZX786882 RJR786882:RJT786882 RTN786882:RTP786882 SDJ786882:SDL786882 SNF786882:SNH786882 SXB786882:SXD786882 TGX786882:TGZ786882 TQT786882:TQV786882 UAP786882:UAR786882 UKL786882:UKN786882 UUH786882:UUJ786882 VED786882:VEF786882 VNZ786882:VOB786882 VXV786882:VXX786882 WHR786882:WHT786882 WRN786882:WRP786882 FB852418:FD852418 OX852418:OZ852418 YT852418:YV852418 AIP852418:AIR852418 ASL852418:ASN852418 BCH852418:BCJ852418 BMD852418:BMF852418 BVZ852418:BWB852418 CFV852418:CFX852418 CPR852418:CPT852418 CZN852418:CZP852418 DJJ852418:DJL852418 DTF852418:DTH852418 EDB852418:EDD852418 EMX852418:EMZ852418 EWT852418:EWV852418 FGP852418:FGR852418 FQL852418:FQN852418 GAH852418:GAJ852418 GKD852418:GKF852418 GTZ852418:GUB852418 HDV852418:HDX852418 HNR852418:HNT852418 HXN852418:HXP852418 IHJ852418:IHL852418 IRF852418:IRH852418 JBB852418:JBD852418 JKX852418:JKZ852418 JUT852418:JUV852418 KEP852418:KER852418 KOL852418:KON852418 KYH852418:KYJ852418 LID852418:LIF852418 LRZ852418:LSB852418 MBV852418:MBX852418 MLR852418:MLT852418 MVN852418:MVP852418 NFJ852418:NFL852418 NPF852418:NPH852418 NZB852418:NZD852418 OIX852418:OIZ852418 OST852418:OSV852418 PCP852418:PCR852418 PML852418:PMN852418 PWH852418:PWJ852418 QGD852418:QGF852418 QPZ852418:QQB852418 QZV852418:QZX852418 RJR852418:RJT852418 RTN852418:RTP852418 SDJ852418:SDL852418 SNF852418:SNH852418 SXB852418:SXD852418 TGX852418:TGZ852418 TQT852418:TQV852418 UAP852418:UAR852418 UKL852418:UKN852418 UUH852418:UUJ852418 VED852418:VEF852418 VNZ852418:VOB852418 VXV852418:VXX852418 WHR852418:WHT852418 WRN852418:WRP852418 FB917954:FD917954 OX917954:OZ917954 YT917954:YV917954 AIP917954:AIR917954 ASL917954:ASN917954 BCH917954:BCJ917954 BMD917954:BMF917954 BVZ917954:BWB917954 CFV917954:CFX917954 CPR917954:CPT917954 CZN917954:CZP917954 DJJ917954:DJL917954 DTF917954:DTH917954 EDB917954:EDD917954 EMX917954:EMZ917954 EWT917954:EWV917954 FGP917954:FGR917954 FQL917954:FQN917954 GAH917954:GAJ917954 GKD917954:GKF917954 GTZ917954:GUB917954 HDV917954:HDX917954 HNR917954:HNT917954 HXN917954:HXP917954 IHJ917954:IHL917954 IRF917954:IRH917954 JBB917954:JBD917954 JKX917954:JKZ917954 JUT917954:JUV917954 KEP917954:KER917954 KOL917954:KON917954 KYH917954:KYJ917954 LID917954:LIF917954 LRZ917954:LSB917954 MBV917954:MBX917954 MLR917954:MLT917954 MVN917954:MVP917954 NFJ917954:NFL917954 NPF917954:NPH917954 NZB917954:NZD917954 OIX917954:OIZ917954 OST917954:OSV917954 PCP917954:PCR917954 PML917954:PMN917954 PWH917954:PWJ917954 QGD917954:QGF917954 QPZ917954:QQB917954 QZV917954:QZX917954 RJR917954:RJT917954 RTN917954:RTP917954 SDJ917954:SDL917954 SNF917954:SNH917954 SXB917954:SXD917954 TGX917954:TGZ917954 TQT917954:TQV917954 UAP917954:UAR917954 UKL917954:UKN917954 UUH917954:UUJ917954 VED917954:VEF917954 VNZ917954:VOB917954 VXV917954:VXX917954 WHR917954:WHT917954 WRN917954:WRP917954 FB983490:FD983490 OX983490:OZ983490 YT983490:YV983490 AIP983490:AIR983490 ASL983490:ASN983490 BCH983490:BCJ983490 BMD983490:BMF983490 BVZ983490:BWB983490 CFV983490:CFX983490 CPR983490:CPT983490 CZN983490:CZP983490 DJJ983490:DJL983490 DTF983490:DTH983490 EDB983490:EDD983490 EMX983490:EMZ983490 EWT983490:EWV983490 FGP983490:FGR983490 FQL983490:FQN983490 GAH983490:GAJ983490 GKD983490:GKF983490 GTZ983490:GUB983490 HDV983490:HDX983490 HNR983490:HNT983490 HXN983490:HXP983490 IHJ983490:IHL983490 IRF983490:IRH983490 JBB983490:JBD983490 JKX983490:JKZ983490 JUT983490:JUV983490 KEP983490:KER983490 KOL983490:KON983490 KYH983490:KYJ983490 LID983490:LIF983490 LRZ983490:LSB983490 MBV983490:MBX983490 MLR983490:MLT983490 MVN983490:MVP983490 NFJ983490:NFL983490 NPF983490:NPH983490 NZB983490:NZD983490 OIX983490:OIZ983490 OST983490:OSV983490 PCP983490:PCR983490 PML983490:PMN983490 PWH983490:PWJ983490 QGD983490:QGF983490 QPZ983490:QQB983490 QZV983490:QZX983490 RJR983490:RJT983490 RTN983490:RTP983490 SDJ983490:SDL983490 SNF983490:SNH983490 SXB983490:SXD983490 TGX983490:TGZ983490 TQT983490:TQV983490 UAP983490:UAR983490 UKL983490:UKN983490 UUH983490:UUJ983490 VED983490:VEF983490 VNZ983490:VOB983490 VXV983490:VXX983490 WHR983490:WHT983490 WRN983490:WRP983490 WRO981666:WRP983489 FC64162:FD65985 OY64162:OZ65985 YU64162:YV65985 AIQ64162:AIR65985 ASM64162:ASN65985 BCI64162:BCJ65985 BME64162:BMF65985 BWA64162:BWB65985 CFW64162:CFX65985 CPS64162:CPT65985 CZO64162:CZP65985 DJK64162:DJL65985 DTG64162:DTH65985 EDC64162:EDD65985 EMY64162:EMZ65985 EWU64162:EWV65985 FGQ64162:FGR65985 FQM64162:FQN65985 GAI64162:GAJ65985 GKE64162:GKF65985 GUA64162:GUB65985 HDW64162:HDX65985 HNS64162:HNT65985 HXO64162:HXP65985 IHK64162:IHL65985 IRG64162:IRH65985 JBC64162:JBD65985 JKY64162:JKZ65985 JUU64162:JUV65985 KEQ64162:KER65985 KOM64162:KON65985 KYI64162:KYJ65985 LIE64162:LIF65985 LSA64162:LSB65985 MBW64162:MBX65985 MLS64162:MLT65985 MVO64162:MVP65985 NFK64162:NFL65985 NPG64162:NPH65985 NZC64162:NZD65985 OIY64162:OIZ65985 OSU64162:OSV65985 PCQ64162:PCR65985 PMM64162:PMN65985 PWI64162:PWJ65985 QGE64162:QGF65985 QQA64162:QQB65985 QZW64162:QZX65985 RJS64162:RJT65985 RTO64162:RTP65985 SDK64162:SDL65985 SNG64162:SNH65985 SXC64162:SXD65985 TGY64162:TGZ65985 TQU64162:TQV65985 UAQ64162:UAR65985 UKM64162:UKN65985 UUI64162:UUJ65985 VEE64162:VEF65985 VOA64162:VOB65985 VXW64162:VXX65985 WHS64162:WHT65985 WRO64162:WRP65985 FC129698:FD131521 OY129698:OZ131521 YU129698:YV131521 AIQ129698:AIR131521 ASM129698:ASN131521 BCI129698:BCJ131521 BME129698:BMF131521 BWA129698:BWB131521 CFW129698:CFX131521 CPS129698:CPT131521 CZO129698:CZP131521 DJK129698:DJL131521 DTG129698:DTH131521 EDC129698:EDD131521 EMY129698:EMZ131521 EWU129698:EWV131521 FGQ129698:FGR131521 FQM129698:FQN131521 GAI129698:GAJ131521 GKE129698:GKF131521 GUA129698:GUB131521 HDW129698:HDX131521 HNS129698:HNT131521 HXO129698:HXP131521 IHK129698:IHL131521 IRG129698:IRH131521 JBC129698:JBD131521 JKY129698:JKZ131521 JUU129698:JUV131521 KEQ129698:KER131521 KOM129698:KON131521 KYI129698:KYJ131521 LIE129698:LIF131521 LSA129698:LSB131521 MBW129698:MBX131521 MLS129698:MLT131521 MVO129698:MVP131521 NFK129698:NFL131521 NPG129698:NPH131521 NZC129698:NZD131521 OIY129698:OIZ131521 OSU129698:OSV131521 PCQ129698:PCR131521 PMM129698:PMN131521 PWI129698:PWJ131521 QGE129698:QGF131521 QQA129698:QQB131521 QZW129698:QZX131521 RJS129698:RJT131521 RTO129698:RTP131521 SDK129698:SDL131521 SNG129698:SNH131521 SXC129698:SXD131521 TGY129698:TGZ131521 TQU129698:TQV131521 UAQ129698:UAR131521 UKM129698:UKN131521 UUI129698:UUJ131521 VEE129698:VEF131521 VOA129698:VOB131521 VXW129698:VXX131521 WHS129698:WHT131521 WRO129698:WRP131521 FC195234:FD197057 OY195234:OZ197057 YU195234:YV197057 AIQ195234:AIR197057 ASM195234:ASN197057 BCI195234:BCJ197057 BME195234:BMF197057 BWA195234:BWB197057 CFW195234:CFX197057 CPS195234:CPT197057 CZO195234:CZP197057 DJK195234:DJL197057 DTG195234:DTH197057 EDC195234:EDD197057 EMY195234:EMZ197057 EWU195234:EWV197057 FGQ195234:FGR197057 FQM195234:FQN197057 GAI195234:GAJ197057 GKE195234:GKF197057 GUA195234:GUB197057 HDW195234:HDX197057 HNS195234:HNT197057 HXO195234:HXP197057 IHK195234:IHL197057 IRG195234:IRH197057 JBC195234:JBD197057 JKY195234:JKZ197057 JUU195234:JUV197057 KEQ195234:KER197057 KOM195234:KON197057 KYI195234:KYJ197057 LIE195234:LIF197057 LSA195234:LSB197057 MBW195234:MBX197057 MLS195234:MLT197057 MVO195234:MVP197057 NFK195234:NFL197057 NPG195234:NPH197057 NZC195234:NZD197057 OIY195234:OIZ197057 OSU195234:OSV197057 PCQ195234:PCR197057 PMM195234:PMN197057 PWI195234:PWJ197057 QGE195234:QGF197057 QQA195234:QQB197057 QZW195234:QZX197057 RJS195234:RJT197057 RTO195234:RTP197057 SDK195234:SDL197057 SNG195234:SNH197057 SXC195234:SXD197057 TGY195234:TGZ197057 TQU195234:TQV197057 UAQ195234:UAR197057 UKM195234:UKN197057 UUI195234:UUJ197057 VEE195234:VEF197057 VOA195234:VOB197057 VXW195234:VXX197057 WHS195234:WHT197057 WRO195234:WRP197057 FC260770:FD262593 OY260770:OZ262593 YU260770:YV262593 AIQ260770:AIR262593 ASM260770:ASN262593 BCI260770:BCJ262593 BME260770:BMF262593 BWA260770:BWB262593 CFW260770:CFX262593 CPS260770:CPT262593 CZO260770:CZP262593 DJK260770:DJL262593 DTG260770:DTH262593 EDC260770:EDD262593 EMY260770:EMZ262593 EWU260770:EWV262593 FGQ260770:FGR262593 FQM260770:FQN262593 GAI260770:GAJ262593 GKE260770:GKF262593 GUA260770:GUB262593 HDW260770:HDX262593 HNS260770:HNT262593 HXO260770:HXP262593 IHK260770:IHL262593 IRG260770:IRH262593 JBC260770:JBD262593 JKY260770:JKZ262593 JUU260770:JUV262593 KEQ260770:KER262593 KOM260770:KON262593 KYI260770:KYJ262593 LIE260770:LIF262593 LSA260770:LSB262593 MBW260770:MBX262593 MLS260770:MLT262593 MVO260770:MVP262593 NFK260770:NFL262593 NPG260770:NPH262593 NZC260770:NZD262593 OIY260770:OIZ262593 OSU260770:OSV262593 PCQ260770:PCR262593 PMM260770:PMN262593 PWI260770:PWJ262593 QGE260770:QGF262593 QQA260770:QQB262593 QZW260770:QZX262593 RJS260770:RJT262593 RTO260770:RTP262593 SDK260770:SDL262593 SNG260770:SNH262593 SXC260770:SXD262593 TGY260770:TGZ262593 TQU260770:TQV262593 UAQ260770:UAR262593 UKM260770:UKN262593 UUI260770:UUJ262593 VEE260770:VEF262593 VOA260770:VOB262593 VXW260770:VXX262593 WHS260770:WHT262593 WRO260770:WRP262593 FC326306:FD328129 OY326306:OZ328129 YU326306:YV328129 AIQ326306:AIR328129 ASM326306:ASN328129 BCI326306:BCJ328129 BME326306:BMF328129 BWA326306:BWB328129 CFW326306:CFX328129 CPS326306:CPT328129 CZO326306:CZP328129 DJK326306:DJL328129 DTG326306:DTH328129 EDC326306:EDD328129 EMY326306:EMZ328129 EWU326306:EWV328129 FGQ326306:FGR328129 FQM326306:FQN328129 GAI326306:GAJ328129 GKE326306:GKF328129 GUA326306:GUB328129 HDW326306:HDX328129 HNS326306:HNT328129 HXO326306:HXP328129 IHK326306:IHL328129 IRG326306:IRH328129 JBC326306:JBD328129 JKY326306:JKZ328129 JUU326306:JUV328129 KEQ326306:KER328129 KOM326306:KON328129 KYI326306:KYJ328129 LIE326306:LIF328129 LSA326306:LSB328129 MBW326306:MBX328129 MLS326306:MLT328129 MVO326306:MVP328129 NFK326306:NFL328129 NPG326306:NPH328129 NZC326306:NZD328129 OIY326306:OIZ328129 OSU326306:OSV328129 PCQ326306:PCR328129 PMM326306:PMN328129 PWI326306:PWJ328129 QGE326306:QGF328129 QQA326306:QQB328129 QZW326306:QZX328129 RJS326306:RJT328129 RTO326306:RTP328129 SDK326306:SDL328129 SNG326306:SNH328129 SXC326306:SXD328129 TGY326306:TGZ328129 TQU326306:TQV328129 UAQ326306:UAR328129 UKM326306:UKN328129 UUI326306:UUJ328129 VEE326306:VEF328129 VOA326306:VOB328129 VXW326306:VXX328129 WHS326306:WHT328129 WRO326306:WRP328129 FC391842:FD393665 OY391842:OZ393665 YU391842:YV393665 AIQ391842:AIR393665 ASM391842:ASN393665 BCI391842:BCJ393665 BME391842:BMF393665 BWA391842:BWB393665 CFW391842:CFX393665 CPS391842:CPT393665 CZO391842:CZP393665 DJK391842:DJL393665 DTG391842:DTH393665 EDC391842:EDD393665 EMY391842:EMZ393665 EWU391842:EWV393665 FGQ391842:FGR393665 FQM391842:FQN393665 GAI391842:GAJ393665 GKE391842:GKF393665 GUA391842:GUB393665 HDW391842:HDX393665 HNS391842:HNT393665 HXO391842:HXP393665 IHK391842:IHL393665 IRG391842:IRH393665 JBC391842:JBD393665 JKY391842:JKZ393665 JUU391842:JUV393665 KEQ391842:KER393665 KOM391842:KON393665 KYI391842:KYJ393665 LIE391842:LIF393665 LSA391842:LSB393665 MBW391842:MBX393665 MLS391842:MLT393665 MVO391842:MVP393665 NFK391842:NFL393665 NPG391842:NPH393665 NZC391842:NZD393665 OIY391842:OIZ393665 OSU391842:OSV393665 PCQ391842:PCR393665 PMM391842:PMN393665 PWI391842:PWJ393665 QGE391842:QGF393665 QQA391842:QQB393665 QZW391842:QZX393665 RJS391842:RJT393665 RTO391842:RTP393665 SDK391842:SDL393665 SNG391842:SNH393665 SXC391842:SXD393665 TGY391842:TGZ393665 TQU391842:TQV393665 UAQ391842:UAR393665 UKM391842:UKN393665 UUI391842:UUJ393665 VEE391842:VEF393665 VOA391842:VOB393665 VXW391842:VXX393665 WHS391842:WHT393665 WRO391842:WRP393665 FC457378:FD459201 OY457378:OZ459201 YU457378:YV459201 AIQ457378:AIR459201 ASM457378:ASN459201 BCI457378:BCJ459201 BME457378:BMF459201 BWA457378:BWB459201 CFW457378:CFX459201 CPS457378:CPT459201 CZO457378:CZP459201 DJK457378:DJL459201 DTG457378:DTH459201 EDC457378:EDD459201 EMY457378:EMZ459201 EWU457378:EWV459201 FGQ457378:FGR459201 FQM457378:FQN459201 GAI457378:GAJ459201 GKE457378:GKF459201 GUA457378:GUB459201 HDW457378:HDX459201 HNS457378:HNT459201 HXO457378:HXP459201 IHK457378:IHL459201 IRG457378:IRH459201 JBC457378:JBD459201 JKY457378:JKZ459201 JUU457378:JUV459201 KEQ457378:KER459201 KOM457378:KON459201 KYI457378:KYJ459201 LIE457378:LIF459201 LSA457378:LSB459201 MBW457378:MBX459201 MLS457378:MLT459201 MVO457378:MVP459201 NFK457378:NFL459201 NPG457378:NPH459201 NZC457378:NZD459201 OIY457378:OIZ459201 OSU457378:OSV459201 PCQ457378:PCR459201 PMM457378:PMN459201 PWI457378:PWJ459201 QGE457378:QGF459201 QQA457378:QQB459201 QZW457378:QZX459201 RJS457378:RJT459201 RTO457378:RTP459201 SDK457378:SDL459201 SNG457378:SNH459201 SXC457378:SXD459201 TGY457378:TGZ459201 TQU457378:TQV459201 UAQ457378:UAR459201 UKM457378:UKN459201 UUI457378:UUJ459201 VEE457378:VEF459201 VOA457378:VOB459201 VXW457378:VXX459201 WHS457378:WHT459201 WRO457378:WRP459201 FC522914:FD524737 OY522914:OZ524737 YU522914:YV524737 AIQ522914:AIR524737 ASM522914:ASN524737 BCI522914:BCJ524737 BME522914:BMF524737 BWA522914:BWB524737 CFW522914:CFX524737 CPS522914:CPT524737 CZO522914:CZP524737 DJK522914:DJL524737 DTG522914:DTH524737 EDC522914:EDD524737 EMY522914:EMZ524737 EWU522914:EWV524737 FGQ522914:FGR524737 FQM522914:FQN524737 GAI522914:GAJ524737 GKE522914:GKF524737 GUA522914:GUB524737 HDW522914:HDX524737 HNS522914:HNT524737 HXO522914:HXP524737 IHK522914:IHL524737 IRG522914:IRH524737 JBC522914:JBD524737 JKY522914:JKZ524737 JUU522914:JUV524737 KEQ522914:KER524737 KOM522914:KON524737 KYI522914:KYJ524737 LIE522914:LIF524737 LSA522914:LSB524737 MBW522914:MBX524737 MLS522914:MLT524737 MVO522914:MVP524737 NFK522914:NFL524737 NPG522914:NPH524737 NZC522914:NZD524737 OIY522914:OIZ524737 OSU522914:OSV524737 PCQ522914:PCR524737 PMM522914:PMN524737 PWI522914:PWJ524737 QGE522914:QGF524737 QQA522914:QQB524737 QZW522914:QZX524737 RJS522914:RJT524737 RTO522914:RTP524737 SDK522914:SDL524737 SNG522914:SNH524737 SXC522914:SXD524737 TGY522914:TGZ524737 TQU522914:TQV524737 UAQ522914:UAR524737 UKM522914:UKN524737 UUI522914:UUJ524737 VEE522914:VEF524737 VOA522914:VOB524737 VXW522914:VXX524737 WHS522914:WHT524737 WRO522914:WRP524737 FC588450:FD590273 OY588450:OZ590273 YU588450:YV590273 AIQ588450:AIR590273 ASM588450:ASN590273 BCI588450:BCJ590273 BME588450:BMF590273 BWA588450:BWB590273 CFW588450:CFX590273 CPS588450:CPT590273 CZO588450:CZP590273 DJK588450:DJL590273 DTG588450:DTH590273 EDC588450:EDD590273 EMY588450:EMZ590273 EWU588450:EWV590273 FGQ588450:FGR590273 FQM588450:FQN590273 GAI588450:GAJ590273 GKE588450:GKF590273 GUA588450:GUB590273 HDW588450:HDX590273 HNS588450:HNT590273 HXO588450:HXP590273 IHK588450:IHL590273 IRG588450:IRH590273 JBC588450:JBD590273 JKY588450:JKZ590273 JUU588450:JUV590273 KEQ588450:KER590273 KOM588450:KON590273 KYI588450:KYJ590273 LIE588450:LIF590273 LSA588450:LSB590273 MBW588450:MBX590273 MLS588450:MLT590273 MVO588450:MVP590273 NFK588450:NFL590273 NPG588450:NPH590273 NZC588450:NZD590273 OIY588450:OIZ590273 OSU588450:OSV590273 PCQ588450:PCR590273 PMM588450:PMN590273 PWI588450:PWJ590273 QGE588450:QGF590273 QQA588450:QQB590273 QZW588450:QZX590273 RJS588450:RJT590273 RTO588450:RTP590273 SDK588450:SDL590273 SNG588450:SNH590273 SXC588450:SXD590273 TGY588450:TGZ590273 TQU588450:TQV590273 UAQ588450:UAR590273 UKM588450:UKN590273 UUI588450:UUJ590273 VEE588450:VEF590273 VOA588450:VOB590273 VXW588450:VXX590273 WHS588450:WHT590273 WRO588450:WRP590273 FC653986:FD655809 OY653986:OZ655809 YU653986:YV655809 AIQ653986:AIR655809 ASM653986:ASN655809 BCI653986:BCJ655809 BME653986:BMF655809 BWA653986:BWB655809 CFW653986:CFX655809 CPS653986:CPT655809 CZO653986:CZP655809 DJK653986:DJL655809 DTG653986:DTH655809 EDC653986:EDD655809 EMY653986:EMZ655809 EWU653986:EWV655809 FGQ653986:FGR655809 FQM653986:FQN655809 GAI653986:GAJ655809 GKE653986:GKF655809 GUA653986:GUB655809 HDW653986:HDX655809 HNS653986:HNT655809 HXO653986:HXP655809 IHK653986:IHL655809 IRG653986:IRH655809 JBC653986:JBD655809 JKY653986:JKZ655809 JUU653986:JUV655809 KEQ653986:KER655809 KOM653986:KON655809 KYI653986:KYJ655809 LIE653986:LIF655809 LSA653986:LSB655809 MBW653986:MBX655809 MLS653986:MLT655809 MVO653986:MVP655809 NFK653986:NFL655809 NPG653986:NPH655809 NZC653986:NZD655809 OIY653986:OIZ655809 OSU653986:OSV655809 PCQ653986:PCR655809 PMM653986:PMN655809 PWI653986:PWJ655809 QGE653986:QGF655809 QQA653986:QQB655809 QZW653986:QZX655809 RJS653986:RJT655809 RTO653986:RTP655809 SDK653986:SDL655809 SNG653986:SNH655809 SXC653986:SXD655809 TGY653986:TGZ655809 TQU653986:TQV655809 UAQ653986:UAR655809 UKM653986:UKN655809 UUI653986:UUJ655809 VEE653986:VEF655809 VOA653986:VOB655809 VXW653986:VXX655809 WHS653986:WHT655809 WRO653986:WRP655809 FC719522:FD721345 OY719522:OZ721345 YU719522:YV721345 AIQ719522:AIR721345 ASM719522:ASN721345 BCI719522:BCJ721345 BME719522:BMF721345 BWA719522:BWB721345 CFW719522:CFX721345 CPS719522:CPT721345 CZO719522:CZP721345 DJK719522:DJL721345 DTG719522:DTH721345 EDC719522:EDD721345 EMY719522:EMZ721345 EWU719522:EWV721345 FGQ719522:FGR721345 FQM719522:FQN721345 GAI719522:GAJ721345 GKE719522:GKF721345 GUA719522:GUB721345 HDW719522:HDX721345 HNS719522:HNT721345 HXO719522:HXP721345 IHK719522:IHL721345 IRG719522:IRH721345 JBC719522:JBD721345 JKY719522:JKZ721345 JUU719522:JUV721345 KEQ719522:KER721345 KOM719522:KON721345 KYI719522:KYJ721345 LIE719522:LIF721345 LSA719522:LSB721345 MBW719522:MBX721345 MLS719522:MLT721345 MVO719522:MVP721345 NFK719522:NFL721345 NPG719522:NPH721345 NZC719522:NZD721345 OIY719522:OIZ721345 OSU719522:OSV721345 PCQ719522:PCR721345 PMM719522:PMN721345 PWI719522:PWJ721345 QGE719522:QGF721345 QQA719522:QQB721345 QZW719522:QZX721345 RJS719522:RJT721345 RTO719522:RTP721345 SDK719522:SDL721345 SNG719522:SNH721345 SXC719522:SXD721345 TGY719522:TGZ721345 TQU719522:TQV721345 UAQ719522:UAR721345 UKM719522:UKN721345 UUI719522:UUJ721345 VEE719522:VEF721345 VOA719522:VOB721345 VXW719522:VXX721345 WHS719522:WHT721345 WRO719522:WRP721345 FC785058:FD786881 OY785058:OZ786881 YU785058:YV786881 AIQ785058:AIR786881 ASM785058:ASN786881 BCI785058:BCJ786881 BME785058:BMF786881 BWA785058:BWB786881 CFW785058:CFX786881 CPS785058:CPT786881 CZO785058:CZP786881 DJK785058:DJL786881 DTG785058:DTH786881 EDC785058:EDD786881 EMY785058:EMZ786881 EWU785058:EWV786881 FGQ785058:FGR786881 FQM785058:FQN786881 GAI785058:GAJ786881 GKE785058:GKF786881 GUA785058:GUB786881 HDW785058:HDX786881 HNS785058:HNT786881 HXO785058:HXP786881 IHK785058:IHL786881 IRG785058:IRH786881 JBC785058:JBD786881 JKY785058:JKZ786881 JUU785058:JUV786881 KEQ785058:KER786881 KOM785058:KON786881 KYI785058:KYJ786881 LIE785058:LIF786881 LSA785058:LSB786881 MBW785058:MBX786881 MLS785058:MLT786881 MVO785058:MVP786881 NFK785058:NFL786881 NPG785058:NPH786881 NZC785058:NZD786881 OIY785058:OIZ786881 OSU785058:OSV786881 PCQ785058:PCR786881 PMM785058:PMN786881 PWI785058:PWJ786881 QGE785058:QGF786881 QQA785058:QQB786881 QZW785058:QZX786881 RJS785058:RJT786881 RTO785058:RTP786881 SDK785058:SDL786881 SNG785058:SNH786881 SXC785058:SXD786881 TGY785058:TGZ786881 TQU785058:TQV786881 UAQ785058:UAR786881 UKM785058:UKN786881 UUI785058:UUJ786881 VEE785058:VEF786881 VOA785058:VOB786881 VXW785058:VXX786881 WHS785058:WHT786881 WRO785058:WRP786881 FC850594:FD852417 OY850594:OZ852417 YU850594:YV852417 AIQ850594:AIR852417 ASM850594:ASN852417 BCI850594:BCJ852417 BME850594:BMF852417 BWA850594:BWB852417 CFW850594:CFX852417 CPS850594:CPT852417 CZO850594:CZP852417 DJK850594:DJL852417 DTG850594:DTH852417 EDC850594:EDD852417 EMY850594:EMZ852417 EWU850594:EWV852417 FGQ850594:FGR852417 FQM850594:FQN852417 GAI850594:GAJ852417 GKE850594:GKF852417 GUA850594:GUB852417 HDW850594:HDX852417 HNS850594:HNT852417 HXO850594:HXP852417 IHK850594:IHL852417 IRG850594:IRH852417 JBC850594:JBD852417 JKY850594:JKZ852417 JUU850594:JUV852417 KEQ850594:KER852417 KOM850594:KON852417 KYI850594:KYJ852417 LIE850594:LIF852417 LSA850594:LSB852417 MBW850594:MBX852417 MLS850594:MLT852417 MVO850594:MVP852417 NFK850594:NFL852417 NPG850594:NPH852417 NZC850594:NZD852417 OIY850594:OIZ852417 OSU850594:OSV852417 PCQ850594:PCR852417 PMM850594:PMN852417 PWI850594:PWJ852417 QGE850594:QGF852417 QQA850594:QQB852417 QZW850594:QZX852417 RJS850594:RJT852417 RTO850594:RTP852417 SDK850594:SDL852417 SNG850594:SNH852417 SXC850594:SXD852417 TGY850594:TGZ852417 TQU850594:TQV852417 UAQ850594:UAR852417 UKM850594:UKN852417 UUI850594:UUJ852417 VEE850594:VEF852417 VOA850594:VOB852417 VXW850594:VXX852417 WHS850594:WHT852417 WRO850594:WRP852417 FC916130:FD917953 OY916130:OZ917953 YU916130:YV917953 AIQ916130:AIR917953 ASM916130:ASN917953 BCI916130:BCJ917953 BME916130:BMF917953 BWA916130:BWB917953 CFW916130:CFX917953 CPS916130:CPT917953 CZO916130:CZP917953 DJK916130:DJL917953 DTG916130:DTH917953 EDC916130:EDD917953 EMY916130:EMZ917953 EWU916130:EWV917953 FGQ916130:FGR917953 FQM916130:FQN917953 GAI916130:GAJ917953 GKE916130:GKF917953 GUA916130:GUB917953 HDW916130:HDX917953 HNS916130:HNT917953 HXO916130:HXP917953 IHK916130:IHL917953 IRG916130:IRH917953 JBC916130:JBD917953 JKY916130:JKZ917953 JUU916130:JUV917953 KEQ916130:KER917953 KOM916130:KON917953 KYI916130:KYJ917953 LIE916130:LIF917953 LSA916130:LSB917953 MBW916130:MBX917953 MLS916130:MLT917953 MVO916130:MVP917953 NFK916130:NFL917953 NPG916130:NPH917953 NZC916130:NZD917953 OIY916130:OIZ917953 OSU916130:OSV917953 PCQ916130:PCR917953 PMM916130:PMN917953 PWI916130:PWJ917953 QGE916130:QGF917953 QQA916130:QQB917953 QZW916130:QZX917953 RJS916130:RJT917953 RTO916130:RTP917953 SDK916130:SDL917953 SNG916130:SNH917953 SXC916130:SXD917953 TGY916130:TGZ917953 TQU916130:TQV917953 UAQ916130:UAR917953 UKM916130:UKN917953 UUI916130:UUJ917953 VEE916130:VEF917953 VOA916130:VOB917953 VXW916130:VXX917953 WHS916130:WHT917953 WRO916130:WRP917953 FC981666:FD983489 OY981666:OZ983489 YU981666:YV983489 AIQ981666:AIR983489 ASM981666:ASN983489 BCI981666:BCJ983489 BME981666:BMF983489 BWA981666:BWB983489 CFW981666:CFX983489 CPS981666:CPT983489 CZO981666:CZP983489 DJK981666:DJL983489 DTG981666:DTH983489 EDC981666:EDD983489 EMY981666:EMZ983489 EWU981666:EWV983489 FGQ981666:FGR983489 FQM981666:FQN983489 GAI981666:GAJ983489 GKE981666:GKF983489 GUA981666:GUB983489 HDW981666:HDX983489 HNS981666:HNT983489 HXO981666:HXP983489 IHK981666:IHL983489 IRG981666:IRH983489 JBC981666:JBD983489 JKY981666:JKZ983489 JUU981666:JUV983489 KEQ981666:KER983489 KOM981666:KON983489 KYI981666:KYJ983489 LIE981666:LIF983489 LSA981666:LSB983489 MBW981666:MBX983489 MLS981666:MLT983489 MVO981666:MVP983489 NFK981666:NFL983489 NPG981666:NPH983489 NZC981666:NZD983489 OIY981666:OIZ983489 OSU981666:OSV983489 PCQ981666:PCR983489 PMM981666:PMN983489 PWI981666:PWJ983489 QGE981666:QGF983489 QQA981666:QQB983489 QZW981666:QZX983489 RJS981666:RJT983489 RTO981666:RTP983489 SDK981666:SDL983489 SNG981666:SNH983489 SXC981666:SXD983489 TGY981666:TGZ983489 TQU981666:TQV983489 UAQ981666:UAR983489 UKM981666:UKN983489 UUI981666:UUJ983489 VEE981666:VEF983489 VOA981666:VOB983489 VXW981666:VXX983489 D64167:D64168 D129703:D129704 D195239:D195240 D260775:D260776 D326311:D326312 D391847:D391848 D457383:D457384 D522919:D522920 D588455:D588456 D653991:D653992 D719527:D719528 D785063:D785064 D850599:D850600 D916135:D916136 D981671:D981672 D64172:D64174 D129708:D129710 D195244:D195246 D260780:D260782 D326316:D326318 D391852:D391854 D457388:D457390 D522924:D522926 D588460:D588462 D653996:D653998 D719532:D719534 D785068:D785070 D850604:D850606 D916140:D916142 D981676:D981678 FB1 A983490:B983490 A917954:B917954 A852418:B852418 A786882:B786882 A721346:B721346 A655810:B655810 A590274:B590274 A524738:B524738 A459202:B459202 A393666:B393666 A328130:B328130 A262594:B262594 A197058:B197058 A131522:B131522 A65986:B65986 A450:B450 A981664:B981664 A916128:B916128 A850592:B850592 A785056:B785056 A719520:B719520 A653984:B653984 A588448:B588448 A522912:B522912 A457376:B457376 A391840:B391840 A326304:B326304 A260768:B260768 A195232:B195232 A129696:B129696 A64160:B64160 A1:B1 FC5:FD449 FC3:FD3 OY3:OZ3 YU3:YV3 AIQ3:AIR3 ASM3:ASN3 BCI3:BCJ3 BME3:BMF3 BWA3:BWB3 CFW3:CFX3 CPS3:CPT3 CZO3:CZP3 DJK3:DJL3 DTG3:DTH3 EDC3:EDD3 EMY3:EMZ3 EWU3:EWV3 FGQ3:FGR3 FQM3:FQN3 GAI3:GAJ3 GKE3:GKF3 GUA3:GUB3 HDW3:HDX3 HNS3:HNT3 HXO3:HXP3 IHK3:IHL3 IRG3:IRH3 JBC3:JBD3 JKY3:JKZ3 JUU3:JUV3 KEQ3:KER3 KOM3:KON3 KYI3:KYJ3 LIE3:LIF3 LSA3:LSB3 MBW3:MBX3 MLS3:MLT3 MVO3:MVP3 NFK3:NFL3 NPG3:NPH3 NZC3:NZD3 OIY3:OIZ3 OSU3:OSV3 PCQ3:PCR3 PMM3:PMN3 PWI3:PWJ3 QGE3:QGF3 QQA3:QQB3 QZW3:QZX3 RJS3:RJT3 RTO3:RTP3 SDK3:SDL3 SNG3:SNH3 SXC3:SXD3 TGY3:TGZ3 TQU3:TQV3 UAQ3:UAR3 UKM3:UKN3 UUI3:UUJ3 VEE3:VEF3 VOA3:VOB3 VXW3:VXX3 WHS3:WHT3 WRO3:WRP3 WRO5:WRP449 WHS5:WHT449 VXW5:VXX449 VOA5:VOB449 VEE5:VEF449 UUI5:UUJ449 UKM5:UKN449 UAQ5:UAR449 TQU5:TQV449 TGY5:TGZ449 SXC5:SXD449 SNG5:SNH449 SDK5:SDL449 RTO5:RTP449 RJS5:RJT449 QZW5:QZX449 QQA5:QQB449 QGE5:QGF449 PWI5:PWJ449 PMM5:PMN449 PCQ5:PCR449 OSU5:OSV449 OIY5:OIZ449 NZC5:NZD449 NPG5:NPH449 NFK5:NFL449 MVO5:MVP449 MLS5:MLT449 MBW5:MBX449 LSA5:LSB449 LIE5:LIF449 KYI5:KYJ449 KOM5:KON449 KEQ5:KER449 JUU5:JUV449 JKY5:JKZ449 JBC5:JBD449 IRG5:IRH449 IHK5:IHL449 HXO5:HXP449 HNS5:HNT449 HDW5:HDX449 GUA5:GUB449 GKE5:GKF449 GAI5:GAJ449 FQM5:FQN449 FGQ5:FGR449 EWU5:EWV449 EMY5:EMZ449 EDC5:EDD449 DTG5:DTH449 DJK5:DJL449 CZO5:CZP449 CPS5:CPT449 CFW5:CFX449 BWA5:BWB449 BME5:BMF449 BCI5:BCJ449 ASM5:ASN449 AIQ5:AIR449 YU5:YV449 OY5:OZ449 WRQ14:WRQ16 WHU14:WHU16 VXY14:VXY16 VOC14:VOC16 VEG14:VEG16 UUK14:UUK16 UKO14:UKO16 UAS14:UAS16 TQW14:TQW16 THA14:THA16 SXE14:SXE16 SNI14:SNI16 SDM14:SDM16 RTQ14:RTQ16 RJU14:RJU16 QZY14:QZY16 QQC14:QQC16 QGG14:QGG16 PWK14:PWK16 PMO14:PMO16 PCS14:PCS16 OSW14:OSW16 OJA14:OJA16 NZE14:NZE16 NPI14:NPI16 NFM14:NFM16 MVQ14:MVQ16 MLU14:MLU16 MBY14:MBY16 LSC14:LSC16 LIG14:LIG16 KYK14:KYK16 KOO14:KOO16 KES14:KES16 JUW14:JUW16 JLA14:JLA16 JBE14:JBE16 IRI14:IRI16 IHM14:IHM16 HXQ14:HXQ16 HNU14:HNU16 HDY14:HDY16 GUC14:GUC16 GKG14:GKG16 GAK14:GAK16 FQO14:FQO16 FGS14:FGS16 EWW14:EWW16 ENA14:ENA16 EDE14:EDE16 DTI14:DTI16 DJM14:DJM16 CZQ14:CZQ16 CPU14:CPU16 CFY14:CFY16 BWC14:BWC16 BMG14:BMG16 BCK14:BCK16 ASO14:ASO16 AIS14:AIS16 YW14:YW16 PA14:PA16 FE14:FE16 WRQ9:WRQ10 WHU9:WHU10 VXY9:VXY10 VOC9:VOC10 VEG9:VEG10 UUK9:UUK10 UKO9:UKO10 UAS9:UAS10 TQW9:TQW10 THA9:THA10 SXE9:SXE10 SNI9:SNI10 SDM9:SDM10 RTQ9:RTQ10 RJU9:RJU10 QZY9:QZY10 QQC9:QQC10 QGG9:QGG10 PWK9:PWK10 PMO9:PMO10 PCS9:PCS10 OSW9:OSW10 OJA9:OJA10 NZE9:NZE10 NPI9:NPI10 NFM9:NFM10 MVQ9:MVQ10 MLU9:MLU10 MBY9:MBY10 LSC9:LSC10 LIG9:LIG10 KYK9:KYK10 KOO9:KOO10 KES9:KES10 JUW9:JUW10 JLA9:JLA10 JBE9:JBE10 IRI9:IRI10 IHM9:IHM10 HXQ9:HXQ10 HNU9:HNU10 HDY9:HDY10 GUC9:GUC10 GKG9:GKG10 GAK9:GAK10 FQO9:FQO10 FGS9:FGS10 EWW9:EWW10 ENA9:ENA10 EDE9:EDE10 DTI9:DTI10 DJM9:DJM10 CZQ9:CZQ10 CPU9:CPU10 CFY9:CFY10 BWC9:BWC10 BMG9:BMG10 BCK9:BCK10 ASO9:ASO10 AIS9:AIS10 YW9:YW10 PA9:PA10 FE9:FE10 WRN1 WHR1 VXV1 VNZ1 VED1 UUH1 UKL1 UAP1 TQT1 TGX1 SXB1 SNF1 SDJ1 RTN1 RJR1 QZV1 QPZ1 QGD1 PWH1 PML1 PCP1 OST1 OIX1 NZB1 NPF1 NFJ1 MVN1 MLR1 MBV1 LRZ1 LID1 KYH1 KOL1 KEP1 JUT1 JKX1 JBB1 IRF1 IHJ1 HXN1 HNR1 HDV1 GTZ1 GKD1 GAH1 FQL1 FGP1 EWT1 EMX1 EDB1 DTF1 DJJ1 CZN1 CPR1 CFV1 BVZ1 BMD1 BCH1 ASL1 AIP1 YT1 OX1">
      <formula1>Напрямки_організації</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14:formula1>
            <xm:f>'Категорія витрат'!$G$2:$G$7</xm:f>
          </x14:formula1>
          <xm:sqref>I5:I448</xm:sqref>
        </x14:dataValidation>
        <x14:dataValidation type="list" allowBlank="1" showInputMessage="1" showErrorMessage="1">
          <x14:formula1>
            <xm:f>'Категорія витрат'!$B$2:$B$31</xm:f>
          </x14:formula1>
          <xm:sqref>H5:H304</xm:sqref>
        </x14:dataValidation>
        <x14:dataValidation type="list" allowBlank="1" showInputMessage="1" showErrorMessage="1">
          <x14:formula1>
            <xm:f>Закони!$D$2:$D$45</xm:f>
          </x14:formula1>
          <xm:sqref>C5:C408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P183"/>
  <sheetViews>
    <sheetView zoomScale="85" zoomScaleNormal="85" zoomScalePageLayoutView="190" workbookViewId="0">
      <pane xSplit="5" ySplit="4" topLeftCell="F5" activePane="bottomRight" state="frozen"/>
      <selection pane="topRight" activeCell="D1" sqref="D1"/>
      <selection pane="bottomLeft" activeCell="A5" sqref="A5"/>
      <selection pane="bottomRight" activeCell="N186" sqref="N186"/>
    </sheetView>
  </sheetViews>
  <sheetFormatPr defaultColWidth="8.85546875" defaultRowHeight="10.5" outlineLevelCol="1"/>
  <cols>
    <col min="1" max="1" width="6.140625" style="231" bestFit="1" customWidth="1"/>
    <col min="2" max="2" width="11.42578125" style="231" customWidth="1"/>
    <col min="3" max="3" width="13.85546875" style="231" customWidth="1"/>
    <col min="4" max="4" width="29.42578125" style="231" customWidth="1"/>
    <col min="5" max="5" width="24.85546875" style="231" customWidth="1"/>
    <col min="6" max="6" width="18.42578125" style="231" customWidth="1"/>
    <col min="7" max="7" width="13.28515625" style="231" customWidth="1"/>
    <col min="8" max="8" width="21.85546875" style="231" customWidth="1"/>
    <col min="9" max="9" width="9" style="231" customWidth="1"/>
    <col min="10" max="10" width="6.42578125" style="231" customWidth="1"/>
    <col min="11" max="11" width="6.140625" style="231" customWidth="1"/>
    <col min="12" max="12" width="11.42578125" style="231" customWidth="1"/>
    <col min="13" max="13" width="9.85546875" style="242" bestFit="1" customWidth="1"/>
    <col min="14" max="14" width="11.85546875" style="829" bestFit="1" customWidth="1"/>
    <col min="15" max="15" width="9.85546875" style="829" customWidth="1"/>
    <col min="16" max="16" width="10.42578125" style="829" customWidth="1"/>
    <col min="17" max="17" width="6.28515625" style="243" customWidth="1"/>
    <col min="18" max="18" width="5.140625" style="243" customWidth="1"/>
    <col min="19" max="19" width="5.5703125" style="243" customWidth="1"/>
    <col min="20" max="20" width="6.28515625" style="243" customWidth="1"/>
    <col min="21" max="21" width="5.5703125" style="243" customWidth="1"/>
    <col min="22" max="22" width="5.28515625" style="243" customWidth="1"/>
    <col min="23" max="23" width="6.28515625" style="243" customWidth="1"/>
    <col min="24" max="24" width="6.7109375" style="243" customWidth="1"/>
    <col min="25" max="25" width="6.5703125" style="243" customWidth="1"/>
    <col min="26" max="26" width="5.140625" style="243" customWidth="1"/>
    <col min="27" max="27" width="5.7109375" style="243" customWidth="1"/>
    <col min="28" max="28" width="5.28515625" style="243" customWidth="1"/>
    <col min="29" max="29" width="12.7109375" style="829" customWidth="1" outlineLevel="1"/>
    <col min="30" max="30" width="11.28515625" style="829" customWidth="1" outlineLevel="1"/>
    <col min="31" max="31" width="9.7109375" style="829" customWidth="1" outlineLevel="1"/>
    <col min="32" max="32" width="11.85546875" style="829" customWidth="1" outlineLevel="1"/>
    <col min="33" max="33" width="6" style="829" customWidth="1" outlineLevel="1"/>
    <col min="34" max="34" width="5.5703125" style="829" customWidth="1" outlineLevel="1"/>
    <col min="35" max="35" width="5.7109375" style="829" customWidth="1" outlineLevel="1"/>
    <col min="36" max="36" width="6.28515625" style="829" customWidth="1" outlineLevel="1"/>
    <col min="37" max="37" width="16.28515625" style="829" customWidth="1" outlineLevel="1"/>
    <col min="38" max="38" width="14.42578125" style="829" customWidth="1" outlineLevel="1"/>
    <col min="39" max="39" width="2.28515625" style="231" customWidth="1"/>
    <col min="40" max="41" width="14.42578125" style="829" hidden="1" customWidth="1"/>
    <col min="42" max="42" width="2.140625" style="231" hidden="1" customWidth="1"/>
    <col min="43" max="16384" width="8.85546875" style="231"/>
  </cols>
  <sheetData>
    <row r="1" spans="1:41" ht="28.5" customHeight="1">
      <c r="A1" s="993" t="s">
        <v>617</v>
      </c>
      <c r="B1" s="994"/>
      <c r="C1" s="994"/>
      <c r="D1" s="994"/>
      <c r="E1" s="994"/>
      <c r="F1" s="994"/>
      <c r="G1" s="994"/>
      <c r="H1" s="994"/>
      <c r="I1" s="994"/>
      <c r="J1" s="994"/>
      <c r="K1" s="994"/>
      <c r="L1" s="994"/>
      <c r="M1" s="994"/>
      <c r="N1" s="994"/>
      <c r="O1" s="994"/>
      <c r="P1" s="995"/>
      <c r="Q1" s="999" t="s">
        <v>619</v>
      </c>
      <c r="R1" s="999"/>
      <c r="S1" s="999"/>
      <c r="T1" s="999"/>
      <c r="U1" s="999"/>
      <c r="V1" s="999"/>
      <c r="W1" s="999"/>
      <c r="X1" s="999"/>
      <c r="Y1" s="999"/>
      <c r="Z1" s="999"/>
      <c r="AA1" s="999"/>
      <c r="AB1" s="999"/>
      <c r="AC1" s="978" t="s">
        <v>620</v>
      </c>
      <c r="AD1" s="979"/>
      <c r="AE1" s="979"/>
      <c r="AF1" s="980"/>
      <c r="AG1" s="981" t="s">
        <v>618</v>
      </c>
      <c r="AH1" s="981"/>
      <c r="AI1" s="981"/>
      <c r="AJ1" s="981"/>
      <c r="AK1" s="1000" t="s">
        <v>2</v>
      </c>
      <c r="AL1" s="1003" t="s">
        <v>3</v>
      </c>
      <c r="AN1" s="992" t="s">
        <v>222</v>
      </c>
      <c r="AO1" s="992"/>
    </row>
    <row r="2" spans="1:41" ht="18.600000000000001" customHeight="1">
      <c r="A2" s="996"/>
      <c r="B2" s="997"/>
      <c r="C2" s="997"/>
      <c r="D2" s="997"/>
      <c r="E2" s="997"/>
      <c r="F2" s="997"/>
      <c r="G2" s="997"/>
      <c r="H2" s="997"/>
      <c r="I2" s="997"/>
      <c r="J2" s="997"/>
      <c r="K2" s="997"/>
      <c r="L2" s="997"/>
      <c r="M2" s="997"/>
      <c r="N2" s="997"/>
      <c r="O2" s="997"/>
      <c r="P2" s="998"/>
      <c r="Q2" s="999"/>
      <c r="R2" s="999"/>
      <c r="S2" s="999"/>
      <c r="T2" s="999"/>
      <c r="U2" s="999"/>
      <c r="V2" s="999"/>
      <c r="W2" s="999"/>
      <c r="X2" s="999"/>
      <c r="Y2" s="999"/>
      <c r="Z2" s="999"/>
      <c r="AA2" s="999"/>
      <c r="AB2" s="999"/>
      <c r="AC2" s="25" t="s">
        <v>4</v>
      </c>
      <c r="AD2" s="25" t="s">
        <v>5</v>
      </c>
      <c r="AE2" s="25" t="s">
        <v>6</v>
      </c>
      <c r="AF2" s="25" t="s">
        <v>7</v>
      </c>
      <c r="AG2" s="26" t="s">
        <v>4</v>
      </c>
      <c r="AH2" s="26" t="s">
        <v>5</v>
      </c>
      <c r="AI2" s="26" t="s">
        <v>6</v>
      </c>
      <c r="AJ2" s="26" t="s">
        <v>7</v>
      </c>
      <c r="AK2" s="1001"/>
      <c r="AL2" s="1004"/>
      <c r="AN2" s="992"/>
      <c r="AO2" s="992"/>
    </row>
    <row r="3" spans="1:41" ht="68.45" customHeight="1">
      <c r="A3" s="828" t="s">
        <v>8</v>
      </c>
      <c r="B3" s="42" t="s">
        <v>88</v>
      </c>
      <c r="C3" s="197" t="s">
        <v>289</v>
      </c>
      <c r="D3" s="21" t="s">
        <v>427</v>
      </c>
      <c r="E3" s="828" t="s">
        <v>190</v>
      </c>
      <c r="F3" s="828" t="s">
        <v>189</v>
      </c>
      <c r="G3" s="828" t="s">
        <v>238</v>
      </c>
      <c r="H3" s="828" t="s">
        <v>10</v>
      </c>
      <c r="I3" s="828" t="s">
        <v>227</v>
      </c>
      <c r="J3" s="22" t="s">
        <v>30</v>
      </c>
      <c r="K3" s="23" t="s">
        <v>12</v>
      </c>
      <c r="L3" s="22" t="s">
        <v>231</v>
      </c>
      <c r="M3" s="179" t="s">
        <v>230</v>
      </c>
      <c r="N3" s="828" t="s">
        <v>13</v>
      </c>
      <c r="O3" s="828" t="s">
        <v>153</v>
      </c>
      <c r="P3" s="828" t="s">
        <v>406</v>
      </c>
      <c r="Q3" s="170" t="s">
        <v>407</v>
      </c>
      <c r="R3" s="170" t="s">
        <v>408</v>
      </c>
      <c r="S3" s="170" t="s">
        <v>409</v>
      </c>
      <c r="T3" s="170" t="s">
        <v>410</v>
      </c>
      <c r="U3" s="170" t="s">
        <v>411</v>
      </c>
      <c r="V3" s="170" t="s">
        <v>412</v>
      </c>
      <c r="W3" s="170" t="s">
        <v>413</v>
      </c>
      <c r="X3" s="170" t="s">
        <v>414</v>
      </c>
      <c r="Y3" s="170" t="s">
        <v>415</v>
      </c>
      <c r="Z3" s="170" t="s">
        <v>416</v>
      </c>
      <c r="AA3" s="170" t="s">
        <v>417</v>
      </c>
      <c r="AB3" s="170" t="s">
        <v>418</v>
      </c>
      <c r="AC3" s="14" t="s">
        <v>419</v>
      </c>
      <c r="AD3" s="14" t="s">
        <v>420</v>
      </c>
      <c r="AE3" s="14" t="s">
        <v>421</v>
      </c>
      <c r="AF3" s="14" t="s">
        <v>422</v>
      </c>
      <c r="AG3" s="15" t="s">
        <v>423</v>
      </c>
      <c r="AH3" s="15" t="s">
        <v>424</v>
      </c>
      <c r="AI3" s="15" t="s">
        <v>425</v>
      </c>
      <c r="AJ3" s="15" t="s">
        <v>426</v>
      </c>
      <c r="AK3" s="1002"/>
      <c r="AL3" s="1005"/>
      <c r="AN3" s="830" t="s">
        <v>290</v>
      </c>
      <c r="AO3" s="830" t="s">
        <v>291</v>
      </c>
    </row>
    <row r="4" spans="1:41" s="232" customFormat="1" ht="11.45" customHeight="1">
      <c r="A4" s="60">
        <v>0</v>
      </c>
      <c r="B4" s="60"/>
      <c r="C4" s="60"/>
      <c r="D4" s="60">
        <v>1</v>
      </c>
      <c r="E4" s="60">
        <v>2</v>
      </c>
      <c r="F4" s="60">
        <v>3</v>
      </c>
      <c r="G4" s="60">
        <v>4</v>
      </c>
      <c r="H4" s="60">
        <v>5</v>
      </c>
      <c r="I4" s="30">
        <v>10</v>
      </c>
      <c r="J4" s="30">
        <v>11</v>
      </c>
      <c r="K4" s="30">
        <v>12</v>
      </c>
      <c r="L4" s="30">
        <v>13</v>
      </c>
      <c r="M4" s="30">
        <v>14</v>
      </c>
      <c r="N4" s="30">
        <v>15</v>
      </c>
      <c r="O4" s="30">
        <v>16</v>
      </c>
      <c r="P4" s="30">
        <v>17</v>
      </c>
      <c r="Q4" s="171">
        <v>18</v>
      </c>
      <c r="R4" s="171">
        <v>19</v>
      </c>
      <c r="S4" s="171">
        <v>20</v>
      </c>
      <c r="T4" s="171">
        <v>21</v>
      </c>
      <c r="U4" s="171">
        <v>22</v>
      </c>
      <c r="V4" s="171">
        <v>23</v>
      </c>
      <c r="W4" s="171">
        <v>24</v>
      </c>
      <c r="X4" s="171">
        <v>25</v>
      </c>
      <c r="Y4" s="171">
        <v>26</v>
      </c>
      <c r="Z4" s="171">
        <v>27</v>
      </c>
      <c r="AA4" s="171">
        <v>28</v>
      </c>
      <c r="AB4" s="171">
        <v>29</v>
      </c>
      <c r="AC4" s="30">
        <v>31</v>
      </c>
      <c r="AD4" s="30">
        <v>32</v>
      </c>
      <c r="AE4" s="30">
        <v>33</v>
      </c>
      <c r="AF4" s="30">
        <v>34</v>
      </c>
      <c r="AG4" s="30">
        <v>35</v>
      </c>
      <c r="AH4" s="30">
        <v>36</v>
      </c>
      <c r="AI4" s="30">
        <v>37</v>
      </c>
      <c r="AJ4" s="30">
        <v>38</v>
      </c>
      <c r="AK4" s="30">
        <v>43</v>
      </c>
      <c r="AL4" s="30">
        <v>44</v>
      </c>
      <c r="AN4" s="61">
        <v>14</v>
      </c>
      <c r="AO4" s="61">
        <v>15</v>
      </c>
    </row>
    <row r="5" spans="1:41" s="234" customFormat="1">
      <c r="A5" s="233">
        <v>1</v>
      </c>
      <c r="B5" s="233" t="e">
        <f>IF(C5="","",VLOOKUP(C5,Закони!$AA$2:$AB$46,2,0))</f>
        <v>#N/A</v>
      </c>
      <c r="C5" s="855" t="s">
        <v>594</v>
      </c>
      <c r="D5" s="856" t="s">
        <v>352</v>
      </c>
      <c r="E5" s="905"/>
      <c r="F5" s="933"/>
      <c r="G5" s="187" t="str">
        <f>IF(H5='Категорія витрат'!$B$2,'Категорія витрат'!$A$2,IF(H5='Категорія витрат'!$B$3,'Категорія витрат'!$A$3,IF(H5='Категорія витрат'!$B$4,'Категорія витрат'!$A$4,IF(H5='Категорія витрат'!$B$5,'Категорія витрат'!$A$5,IF(H5='Категорія витрат'!$B$6,'Категорія витрат'!$A$6,IF(H5='Категорія витрат'!$B$7,'Категорія витрат'!$A$7,IF(H5='Категорія витрат'!$B$8,'Категорія витрат'!$A$8,IF(H5='Категорія витрат'!$B$9,'Категорія витрат'!$A$9,IF(H5='Категорія витрат'!$B$10,'Категорія витрат'!$A$10,IF(H5='Категорія витрат'!$B$11,'Категорія витрат'!$A$11,IF(H5='Категорія витрат'!$B$12,'Категорія витрат'!$A$12,IF(H5='Категорія витрат'!$B$13,'Категорія витрат'!$A$13,IF(H5='Категорія витрат'!$B$14,'Категорія витрат'!$A$14,IF(H5='Категорія витрат'!$B$15,'Категорія витрат'!$A$15,IF(H5='Категорія витрат'!$B$16,'Категорія витрат'!$A$16,IF(H5='Категорія витрат'!$B$17,'Категорія витрат'!$A$17,IF(H5='Категорія витрат'!$B$18,'Категорія витрат'!$A$18,IF(H5='Категорія витрат'!$B$19,'Категорія витрат'!$A$19,IF(H5='Категорія витрат'!$B$20,'Категорія витрат'!$A$20,IF(H5='Категорія витрат'!$B$21,'Категорія витрат'!$A$21,IF(H5='Категорія витрат'!$B$22,'Категорія витрат'!$A$22,IF(H5='Категорія витрат'!$B$23,'Категорія витрат'!$A$23,IF(H5='Категорія витрат'!$B$24,'Категорія витрат'!$A$24,IF(H5='Категорія витрат'!$B$25,'Категорія витрат'!$A$25,IF(H5='Категорія витрат'!$B$26,'Категорія витрат'!$A$26,IF(H5='Категорія витрат'!$B$27,'Категорія витрат'!$A$27,IF(H5='Категорія витрат'!$B$28,'Категорія витрат'!$A$28,IF(H5='Категорія витрат'!$B$29,'Категорія витрат'!$A$29,IF(H5='Категорія витрат'!$B$30,'Категорія витрат'!$A$30,IF(H5='Категорія витрат'!$B$31,'Категорія витрат'!$A$31,""))))))))))))))))))))))))))))))</f>
        <v/>
      </c>
      <c r="H5" s="209"/>
      <c r="I5" s="209"/>
      <c r="J5" s="71"/>
      <c r="K5" s="211">
        <f>SUM(Q5:AB5)</f>
        <v>0</v>
      </c>
      <c r="L5" s="71"/>
      <c r="M5" s="564"/>
      <c r="N5" s="214">
        <f>L5*M5</f>
        <v>0</v>
      </c>
      <c r="O5" s="189">
        <f>IF(I5='Категорія витрат'!$G$2,ROUND(N5*0.22,2),IF(I5='Категорія витрат'!$G$4,ROUND(N5*0.22,2),IF(I5='Категорія витрат'!$G$5,ROUND(N5*0.22,2),IF(I5='Категорія витрат'!$G$3,ROUND(N5*0.0841,2),0))))</f>
        <v>0</v>
      </c>
      <c r="P5" s="187">
        <f>(N5+O5)*K5</f>
        <v>0</v>
      </c>
      <c r="Q5" s="936"/>
      <c r="R5" s="936"/>
      <c r="S5" s="936"/>
      <c r="T5" s="936"/>
      <c r="U5" s="936"/>
      <c r="V5" s="936"/>
      <c r="W5" s="566"/>
      <c r="X5" s="566"/>
      <c r="Y5" s="566"/>
      <c r="Z5" s="566"/>
      <c r="AA5" s="566"/>
      <c r="AB5" s="566"/>
      <c r="AC5" s="215">
        <f>(N5+O5)*AG5</f>
        <v>0</v>
      </c>
      <c r="AD5" s="215">
        <f>(N5+O5)*AH5</f>
        <v>0</v>
      </c>
      <c r="AE5" s="215">
        <f>(N5+O5)*AI5</f>
        <v>0</v>
      </c>
      <c r="AF5" s="215">
        <f>(N5+O5)*AJ5</f>
        <v>0</v>
      </c>
      <c r="AG5" s="215">
        <f>Q5+R5+S5</f>
        <v>0</v>
      </c>
      <c r="AH5" s="215">
        <f>T5+U5+V5</f>
        <v>0</v>
      </c>
      <c r="AI5" s="215">
        <f>W5+X5+Y5</f>
        <v>0</v>
      </c>
      <c r="AJ5" s="215">
        <f>Z5+AA5+AB5</f>
        <v>0</v>
      </c>
      <c r="AK5" s="192"/>
      <c r="AL5" s="192"/>
      <c r="AN5" s="235">
        <f>P5*'ВИКОНАВЦІ ТА ЗАЙНЯТІСТЬ'!$E$3</f>
        <v>0</v>
      </c>
      <c r="AO5" s="235">
        <f>P5*'ВИКОНАВЦІ ТА ЗАЙНЯТІСТЬ'!$E$4</f>
        <v>0</v>
      </c>
    </row>
    <row r="6" spans="1:41" s="234" customFormat="1">
      <c r="A6" s="233">
        <v>2</v>
      </c>
      <c r="B6" s="233" t="e">
        <f>IF(C6="","",VLOOKUP(C6,Закони!$AA$2:$AB$46,2,0))</f>
        <v>#N/A</v>
      </c>
      <c r="C6" s="855" t="s">
        <v>594</v>
      </c>
      <c r="D6" s="856" t="s">
        <v>352</v>
      </c>
      <c r="E6" s="905"/>
      <c r="F6" s="933"/>
      <c r="G6" s="187" t="str">
        <f>IF(H6='Категорія витрат'!$B$2,'Категорія витрат'!$A$2,IF(H6='Категорія витрат'!$B$3,'Категорія витрат'!$A$3,IF(H6='Категорія витрат'!$B$4,'Категорія витрат'!$A$4,IF(H6='Категорія витрат'!$B$5,'Категорія витрат'!$A$5,IF(H6='Категорія витрат'!$B$6,'Категорія витрат'!$A$6,IF(H6='Категорія витрат'!$B$7,'Категорія витрат'!$A$7,IF(H6='Категорія витрат'!$B$8,'Категорія витрат'!$A$8,IF(H6='Категорія витрат'!$B$9,'Категорія витрат'!$A$9,IF(H6='Категорія витрат'!$B$10,'Категорія витрат'!$A$10,IF(H6='Категорія витрат'!$B$11,'Категорія витрат'!$A$11,IF(H6='Категорія витрат'!$B$12,'Категорія витрат'!$A$12,IF(H6='Категорія витрат'!$B$13,'Категорія витрат'!$A$13,IF(H6='Категорія витрат'!$B$14,'Категорія витрат'!$A$14,IF(H6='Категорія витрат'!$B$15,'Категорія витрат'!$A$15,IF(H6='Категорія витрат'!$B$16,'Категорія витрат'!$A$16,IF(H6='Категорія витрат'!$B$17,'Категорія витрат'!$A$17,IF(H6='Категорія витрат'!$B$18,'Категорія витрат'!$A$18,IF(H6='Категорія витрат'!$B$19,'Категорія витрат'!$A$19,IF(H6='Категорія витрат'!$B$20,'Категорія витрат'!$A$20,IF(H6='Категорія витрат'!$B$21,'Категорія витрат'!$A$21,IF(H6='Категорія витрат'!$B$22,'Категорія витрат'!$A$22,IF(H6='Категорія витрат'!$B$23,'Категорія витрат'!$A$23,IF(H6='Категорія витрат'!$B$24,'Категорія витрат'!$A$24,IF(H6='Категорія витрат'!$B$25,'Категорія витрат'!$A$25,IF(H6='Категорія витрат'!$B$26,'Категорія витрат'!$A$26,IF(H6='Категорія витрат'!$B$27,'Категорія витрат'!$A$27,IF(H6='Категорія витрат'!$B$28,'Категорія витрат'!$A$28,IF(H6='Категорія витрат'!$B$29,'Категорія витрат'!$A$29,IF(H6='Категорія витрат'!$B$30,'Категорія витрат'!$A$30,IF(H6='Категорія витрат'!$B$31,'Категорія витрат'!$A$31,""))))))))))))))))))))))))))))))</f>
        <v/>
      </c>
      <c r="H6" s="209"/>
      <c r="I6" s="209"/>
      <c r="J6" s="71"/>
      <c r="K6" s="211">
        <f t="shared" ref="K6:K24" si="0">SUM(Q6:AB6)</f>
        <v>0</v>
      </c>
      <c r="L6" s="71"/>
      <c r="M6" s="564"/>
      <c r="N6" s="214">
        <f t="shared" ref="N6:N70" si="1">L6*M6</f>
        <v>0</v>
      </c>
      <c r="O6" s="189">
        <f>IF(I6='Категорія витрат'!$G$2,ROUND(N6*0.22,2),IF(I6='Категорія витрат'!$G$4,ROUND(N6*0.22,2),IF(I6='Категорія витрат'!$G$5,ROUND(N6*0.22,2),IF(I6='Категорія витрат'!$G$3,ROUND(N6*0.0841,2),0))))</f>
        <v>0</v>
      </c>
      <c r="P6" s="187">
        <f t="shared" ref="P6:P70" si="2">(N6+O6)*K6</f>
        <v>0</v>
      </c>
      <c r="Q6" s="936"/>
      <c r="R6" s="936"/>
      <c r="S6" s="936"/>
      <c r="T6" s="936"/>
      <c r="U6" s="936"/>
      <c r="V6" s="936"/>
      <c r="W6" s="566"/>
      <c r="X6" s="566"/>
      <c r="Y6" s="566"/>
      <c r="Z6" s="566"/>
      <c r="AA6" s="566"/>
      <c r="AB6" s="566"/>
      <c r="AC6" s="215">
        <f t="shared" ref="AC6:AC70" si="3">(N6+O6)*AG6</f>
        <v>0</v>
      </c>
      <c r="AD6" s="215">
        <f t="shared" ref="AD6:AD70" si="4">(N6+O6)*AH6</f>
        <v>0</v>
      </c>
      <c r="AE6" s="215">
        <f t="shared" ref="AE6:AE70" si="5">(N6+O6)*AI6</f>
        <v>0</v>
      </c>
      <c r="AF6" s="215">
        <f t="shared" ref="AF6:AF70" si="6">(N6+O6)*AJ6</f>
        <v>0</v>
      </c>
      <c r="AG6" s="215">
        <f t="shared" ref="AG6:AG70" si="7">Q6+R6+S6</f>
        <v>0</v>
      </c>
      <c r="AH6" s="215">
        <f t="shared" ref="AH6:AH70" si="8">T6+U6+V6</f>
        <v>0</v>
      </c>
      <c r="AI6" s="215">
        <f t="shared" ref="AI6:AI70" si="9">W6+X6+Y6</f>
        <v>0</v>
      </c>
      <c r="AJ6" s="215">
        <f t="shared" ref="AJ6:AJ70" si="10">Z6+AA6+AB6</f>
        <v>0</v>
      </c>
      <c r="AK6" s="192"/>
      <c r="AL6" s="192"/>
      <c r="AN6" s="235">
        <f>P6*'ВИКОНАВЦІ ТА ЗАЙНЯТІСТЬ'!$E$3</f>
        <v>0</v>
      </c>
      <c r="AO6" s="235">
        <f>P6*'ВИКОНАВЦІ ТА ЗАЙНЯТІСТЬ'!$E$4</f>
        <v>0</v>
      </c>
    </row>
    <row r="7" spans="1:41" s="234" customFormat="1">
      <c r="A7" s="233">
        <v>3</v>
      </c>
      <c r="B7" s="233" t="e">
        <f>IF(C7="","",VLOOKUP(C7,Закони!$AA$2:$AB$46,2,0))</f>
        <v>#N/A</v>
      </c>
      <c r="C7" s="855" t="s">
        <v>594</v>
      </c>
      <c r="D7" s="856" t="s">
        <v>352</v>
      </c>
      <c r="E7" s="905"/>
      <c r="F7" s="933"/>
      <c r="G7" s="187" t="str">
        <f>IF(H7='Категорія витрат'!$B$2,'Категорія витрат'!$A$2,IF(H7='Категорія витрат'!$B$3,'Категорія витрат'!$A$3,IF(H7='Категорія витрат'!$B$4,'Категорія витрат'!$A$4,IF(H7='Категорія витрат'!$B$5,'Категорія витрат'!$A$5,IF(H7='Категорія витрат'!$B$6,'Категорія витрат'!$A$6,IF(H7='Категорія витрат'!$B$7,'Категорія витрат'!$A$7,IF(H7='Категорія витрат'!$B$8,'Категорія витрат'!$A$8,IF(H7='Категорія витрат'!$B$9,'Категорія витрат'!$A$9,IF(H7='Категорія витрат'!$B$10,'Категорія витрат'!$A$10,IF(H7='Категорія витрат'!$B$11,'Категорія витрат'!$A$11,IF(H7='Категорія витрат'!$B$12,'Категорія витрат'!$A$12,IF(H7='Категорія витрат'!$B$13,'Категорія витрат'!$A$13,IF(H7='Категорія витрат'!$B$14,'Категорія витрат'!$A$14,IF(H7='Категорія витрат'!$B$15,'Категорія витрат'!$A$15,IF(H7='Категорія витрат'!$B$16,'Категорія витрат'!$A$16,IF(H7='Категорія витрат'!$B$17,'Категорія витрат'!$A$17,IF(H7='Категорія витрат'!$B$18,'Категорія витрат'!$A$18,IF(H7='Категорія витрат'!$B$19,'Категорія витрат'!$A$19,IF(H7='Категорія витрат'!$B$20,'Категорія витрат'!$A$20,IF(H7='Категорія витрат'!$B$21,'Категорія витрат'!$A$21,IF(H7='Категорія витрат'!$B$22,'Категорія витрат'!$A$22,IF(H7='Категорія витрат'!$B$23,'Категорія витрат'!$A$23,IF(H7='Категорія витрат'!$B$24,'Категорія витрат'!$A$24,IF(H7='Категорія витрат'!$B$25,'Категорія витрат'!$A$25,IF(H7='Категорія витрат'!$B$26,'Категорія витрат'!$A$26,IF(H7='Категорія витрат'!$B$27,'Категорія витрат'!$A$27,IF(H7='Категорія витрат'!$B$28,'Категорія витрат'!$A$28,IF(H7='Категорія витрат'!$B$29,'Категорія витрат'!$A$29,IF(H7='Категорія витрат'!$B$30,'Категорія витрат'!$A$30,IF(H7='Категорія витрат'!$B$31,'Категорія витрат'!$A$31,""))))))))))))))))))))))))))))))</f>
        <v/>
      </c>
      <c r="H7" s="209"/>
      <c r="I7" s="209"/>
      <c r="J7" s="71"/>
      <c r="K7" s="211">
        <f t="shared" si="0"/>
        <v>0</v>
      </c>
      <c r="L7" s="71"/>
      <c r="M7" s="564"/>
      <c r="N7" s="214">
        <f t="shared" si="1"/>
        <v>0</v>
      </c>
      <c r="O7" s="189">
        <f>IF(I7='Категорія витрат'!$G$2,ROUND(N7*0.22,2),IF(I7='Категорія витрат'!$G$4,ROUND(N7*0.22,2),IF(I7='Категорія витрат'!$G$5,ROUND(N7*0.22,2),IF(I7='Категорія витрат'!$G$3,ROUND(N7*0.0841,2),0))))</f>
        <v>0</v>
      </c>
      <c r="P7" s="187">
        <f t="shared" si="2"/>
        <v>0</v>
      </c>
      <c r="Q7" s="936"/>
      <c r="R7" s="936"/>
      <c r="S7" s="936"/>
      <c r="T7" s="936"/>
      <c r="U7" s="936"/>
      <c r="V7" s="936"/>
      <c r="W7" s="566"/>
      <c r="X7" s="566"/>
      <c r="Y7" s="566"/>
      <c r="Z7" s="566"/>
      <c r="AA7" s="566"/>
      <c r="AB7" s="566"/>
      <c r="AC7" s="215">
        <f t="shared" si="3"/>
        <v>0</v>
      </c>
      <c r="AD7" s="215">
        <f t="shared" si="4"/>
        <v>0</v>
      </c>
      <c r="AE7" s="215">
        <f t="shared" si="5"/>
        <v>0</v>
      </c>
      <c r="AF7" s="215">
        <f t="shared" si="6"/>
        <v>0</v>
      </c>
      <c r="AG7" s="215">
        <f t="shared" si="7"/>
        <v>0</v>
      </c>
      <c r="AH7" s="215">
        <f t="shared" si="8"/>
        <v>0</v>
      </c>
      <c r="AI7" s="215">
        <f t="shared" si="9"/>
        <v>0</v>
      </c>
      <c r="AJ7" s="215">
        <f t="shared" si="10"/>
        <v>0</v>
      </c>
      <c r="AK7" s="192"/>
      <c r="AL7" s="192"/>
      <c r="AN7" s="235">
        <f>P7*'ВИКОНАВЦІ ТА ЗАЙНЯТІСТЬ'!$E$3</f>
        <v>0</v>
      </c>
      <c r="AO7" s="235">
        <f>P7*'ВИКОНАВЦІ ТА ЗАЙНЯТІСТЬ'!$E$4</f>
        <v>0</v>
      </c>
    </row>
    <row r="8" spans="1:41" s="234" customFormat="1">
      <c r="A8" s="233">
        <v>4</v>
      </c>
      <c r="B8" s="233" t="e">
        <f>IF(C8="","",VLOOKUP(C8,Закони!$AA$2:$AB$46,2,0))</f>
        <v>#N/A</v>
      </c>
      <c r="C8" s="855" t="s">
        <v>594</v>
      </c>
      <c r="D8" s="856" t="s">
        <v>352</v>
      </c>
      <c r="E8" s="905"/>
      <c r="F8" s="933"/>
      <c r="G8" s="187" t="str">
        <f>IF(H8='Категорія витрат'!$B$2,'Категорія витрат'!$A$2,IF(H8='Категорія витрат'!$B$3,'Категорія витрат'!$A$3,IF(H8='Категорія витрат'!$B$4,'Категорія витрат'!$A$4,IF(H8='Категорія витрат'!$B$5,'Категорія витрат'!$A$5,IF(H8='Категорія витрат'!$B$6,'Категорія витрат'!$A$6,IF(H8='Категорія витрат'!$B$7,'Категорія витрат'!$A$7,IF(H8='Категорія витрат'!$B$8,'Категорія витрат'!$A$8,IF(H8='Категорія витрат'!$B$9,'Категорія витрат'!$A$9,IF(H8='Категорія витрат'!$B$10,'Категорія витрат'!$A$10,IF(H8='Категорія витрат'!$B$11,'Категорія витрат'!$A$11,IF(H8='Категорія витрат'!$B$12,'Категорія витрат'!$A$12,IF(H8='Категорія витрат'!$B$13,'Категорія витрат'!$A$13,IF(H8='Категорія витрат'!$B$14,'Категорія витрат'!$A$14,IF(H8='Категорія витрат'!$B$15,'Категорія витрат'!$A$15,IF(H8='Категорія витрат'!$B$16,'Категорія витрат'!$A$16,IF(H8='Категорія витрат'!$B$17,'Категорія витрат'!$A$17,IF(H8='Категорія витрат'!$B$18,'Категорія витрат'!$A$18,IF(H8='Категорія витрат'!$B$19,'Категорія витрат'!$A$19,IF(H8='Категорія витрат'!$B$20,'Категорія витрат'!$A$20,IF(H8='Категорія витрат'!$B$21,'Категорія витрат'!$A$21,IF(H8='Категорія витрат'!$B$22,'Категорія витрат'!$A$22,IF(H8='Категорія витрат'!$B$23,'Категорія витрат'!$A$23,IF(H8='Категорія витрат'!$B$24,'Категорія витрат'!$A$24,IF(H8='Категорія витрат'!$B$25,'Категорія витрат'!$A$25,IF(H8='Категорія витрат'!$B$26,'Категорія витрат'!$A$26,IF(H8='Категорія витрат'!$B$27,'Категорія витрат'!$A$27,IF(H8='Категорія витрат'!$B$28,'Категорія витрат'!$A$28,IF(H8='Категорія витрат'!$B$29,'Категорія витрат'!$A$29,IF(H8='Категорія витрат'!$B$30,'Категорія витрат'!$A$30,IF(H8='Категорія витрат'!$B$31,'Категорія витрат'!$A$31,""))))))))))))))))))))))))))))))</f>
        <v/>
      </c>
      <c r="H8" s="209"/>
      <c r="I8" s="209"/>
      <c r="J8" s="71"/>
      <c r="K8" s="211">
        <f t="shared" si="0"/>
        <v>0</v>
      </c>
      <c r="L8" s="71"/>
      <c r="M8" s="564"/>
      <c r="N8" s="214">
        <f t="shared" si="1"/>
        <v>0</v>
      </c>
      <c r="O8" s="189">
        <f>IF(I8='Категорія витрат'!$G$2,ROUND(N8*0.22,2),IF(I8='Категорія витрат'!$G$4,ROUND(N8*0.22,2),IF(I8='Категорія витрат'!$G$5,ROUND(N8*0.22,2),IF(I8='Категорія витрат'!$G$3,ROUND(N8*0.0841,2),0))))</f>
        <v>0</v>
      </c>
      <c r="P8" s="187">
        <f t="shared" si="2"/>
        <v>0</v>
      </c>
      <c r="Q8" s="936"/>
      <c r="R8" s="936"/>
      <c r="S8" s="936"/>
      <c r="T8" s="936"/>
      <c r="U8" s="936"/>
      <c r="V8" s="936"/>
      <c r="W8" s="566"/>
      <c r="X8" s="566"/>
      <c r="Y8" s="566"/>
      <c r="Z8" s="566"/>
      <c r="AA8" s="566"/>
      <c r="AB8" s="566"/>
      <c r="AC8" s="215">
        <f t="shared" si="3"/>
        <v>0</v>
      </c>
      <c r="AD8" s="215">
        <f t="shared" si="4"/>
        <v>0</v>
      </c>
      <c r="AE8" s="215">
        <f t="shared" si="5"/>
        <v>0</v>
      </c>
      <c r="AF8" s="215">
        <f t="shared" si="6"/>
        <v>0</v>
      </c>
      <c r="AG8" s="215">
        <f t="shared" si="7"/>
        <v>0</v>
      </c>
      <c r="AH8" s="215">
        <f t="shared" si="8"/>
        <v>0</v>
      </c>
      <c r="AI8" s="215">
        <f t="shared" si="9"/>
        <v>0</v>
      </c>
      <c r="AJ8" s="215">
        <f t="shared" si="10"/>
        <v>0</v>
      </c>
      <c r="AK8" s="192"/>
      <c r="AL8" s="192"/>
      <c r="AN8" s="235">
        <f>P8*'ВИКОНАВЦІ ТА ЗАЙНЯТІСТЬ'!$E$3</f>
        <v>0</v>
      </c>
      <c r="AO8" s="235">
        <f>P8*'ВИКОНАВЦІ ТА ЗАЙНЯТІСТЬ'!$E$4</f>
        <v>0</v>
      </c>
    </row>
    <row r="9" spans="1:41" s="234" customFormat="1">
      <c r="A9" s="233">
        <v>5</v>
      </c>
      <c r="B9" s="233" t="e">
        <f>IF(C9="","",VLOOKUP(C9,Закони!$AA$2:$AB$46,2,0))</f>
        <v>#N/A</v>
      </c>
      <c r="C9" s="855" t="s">
        <v>594</v>
      </c>
      <c r="D9" s="856" t="s">
        <v>352</v>
      </c>
      <c r="E9" s="905"/>
      <c r="F9" s="905"/>
      <c r="G9" s="187" t="str">
        <f>IF(H9='Категорія витрат'!$B$2,'Категорія витрат'!$A$2,IF(H9='Категорія витрат'!$B$3,'Категорія витрат'!$A$3,IF(H9='Категорія витрат'!$B$4,'Категорія витрат'!$A$4,IF(H9='Категорія витрат'!$B$5,'Категорія витрат'!$A$5,IF(H9='Категорія витрат'!$B$6,'Категорія витрат'!$A$6,IF(H9='Категорія витрат'!$B$7,'Категорія витрат'!$A$7,IF(H9='Категорія витрат'!$B$8,'Категорія витрат'!$A$8,IF(H9='Категорія витрат'!$B$9,'Категорія витрат'!$A$9,IF(H9='Категорія витрат'!$B$10,'Категорія витрат'!$A$10,IF(H9='Категорія витрат'!$B$11,'Категорія витрат'!$A$11,IF(H9='Категорія витрат'!$B$12,'Категорія витрат'!$A$12,IF(H9='Категорія витрат'!$B$13,'Категорія витрат'!$A$13,IF(H9='Категорія витрат'!$B$14,'Категорія витрат'!$A$14,IF(H9='Категорія витрат'!$B$15,'Категорія витрат'!$A$15,IF(H9='Категорія витрат'!$B$16,'Категорія витрат'!$A$16,IF(H9='Категорія витрат'!$B$17,'Категорія витрат'!$A$17,IF(H9='Категорія витрат'!$B$18,'Категорія витрат'!$A$18,IF(H9='Категорія витрат'!$B$19,'Категорія витрат'!$A$19,IF(H9='Категорія витрат'!$B$20,'Категорія витрат'!$A$20,IF(H9='Категорія витрат'!$B$21,'Категорія витрат'!$A$21,IF(H9='Категорія витрат'!$B$22,'Категорія витрат'!$A$22,IF(H9='Категорія витрат'!$B$23,'Категорія витрат'!$A$23,IF(H9='Категорія витрат'!$B$24,'Категорія витрат'!$A$24,IF(H9='Категорія витрат'!$B$25,'Категорія витрат'!$A$25,IF(H9='Категорія витрат'!$B$26,'Категорія витрат'!$A$26,IF(H9='Категорія витрат'!$B$27,'Категорія витрат'!$A$27,IF(H9='Категорія витрат'!$B$28,'Категорія витрат'!$A$28,IF(H9='Категорія витрат'!$B$29,'Категорія витрат'!$A$29,IF(H9='Категорія витрат'!$B$30,'Категорія витрат'!$A$30,IF(H9='Категорія витрат'!$B$31,'Категорія витрат'!$A$31,""))))))))))))))))))))))))))))))</f>
        <v/>
      </c>
      <c r="H9" s="209"/>
      <c r="I9" s="209"/>
      <c r="J9" s="71"/>
      <c r="K9" s="211">
        <f t="shared" si="0"/>
        <v>0</v>
      </c>
      <c r="L9" s="71"/>
      <c r="M9" s="564"/>
      <c r="N9" s="214">
        <f t="shared" si="1"/>
        <v>0</v>
      </c>
      <c r="O9" s="189">
        <f>IF(I9='Категорія витрат'!$G$2,ROUND(N9*0.22,2),IF(I9='Категорія витрат'!$G$4,ROUND(N9*0.22,2),IF(I9='Категорія витрат'!$G$5,ROUND(N9*0.22,2),IF(I9='Категорія витрат'!$G$3,ROUND(N9*0.0841,2),0))))</f>
        <v>0</v>
      </c>
      <c r="P9" s="187">
        <f t="shared" si="2"/>
        <v>0</v>
      </c>
      <c r="Q9" s="936"/>
      <c r="R9" s="936"/>
      <c r="S9" s="936"/>
      <c r="T9" s="936"/>
      <c r="U9" s="936"/>
      <c r="V9" s="936"/>
      <c r="W9" s="566"/>
      <c r="X9" s="566"/>
      <c r="Y9" s="566"/>
      <c r="Z9" s="566"/>
      <c r="AA9" s="566"/>
      <c r="AB9" s="566"/>
      <c r="AC9" s="215">
        <f t="shared" si="3"/>
        <v>0</v>
      </c>
      <c r="AD9" s="215">
        <f t="shared" si="4"/>
        <v>0</v>
      </c>
      <c r="AE9" s="215">
        <f t="shared" si="5"/>
        <v>0</v>
      </c>
      <c r="AF9" s="215">
        <f t="shared" si="6"/>
        <v>0</v>
      </c>
      <c r="AG9" s="215">
        <f t="shared" si="7"/>
        <v>0</v>
      </c>
      <c r="AH9" s="215">
        <f t="shared" si="8"/>
        <v>0</v>
      </c>
      <c r="AI9" s="215">
        <f t="shared" si="9"/>
        <v>0</v>
      </c>
      <c r="AJ9" s="215">
        <f t="shared" si="10"/>
        <v>0</v>
      </c>
      <c r="AK9" s="192"/>
      <c r="AL9" s="192"/>
      <c r="AN9" s="235">
        <f>P9*'ВИКОНАВЦІ ТА ЗАЙНЯТІСТЬ'!$E$3</f>
        <v>0</v>
      </c>
      <c r="AO9" s="235">
        <f>P9*'ВИКОНАВЦІ ТА ЗАЙНЯТІСТЬ'!$E$4</f>
        <v>0</v>
      </c>
    </row>
    <row r="10" spans="1:41" s="234" customFormat="1">
      <c r="A10" s="233">
        <v>6</v>
      </c>
      <c r="B10" s="233" t="e">
        <f>IF(C10="","",VLOOKUP(C10,Закони!$AA$2:$AB$46,2,0))</f>
        <v>#N/A</v>
      </c>
      <c r="C10" s="855" t="s">
        <v>594</v>
      </c>
      <c r="D10" s="856" t="s">
        <v>352</v>
      </c>
      <c r="E10" s="905"/>
      <c r="F10" s="905"/>
      <c r="G10" s="187" t="str">
        <f>IF(H10='Категорія витрат'!$B$2,'Категорія витрат'!$A$2,IF(H10='Категорія витрат'!$B$3,'Категорія витрат'!$A$3,IF(H10='Категорія витрат'!$B$4,'Категорія витрат'!$A$4,IF(H10='Категорія витрат'!$B$5,'Категорія витрат'!$A$5,IF(H10='Категорія витрат'!$B$6,'Категорія витрат'!$A$6,IF(H10='Категорія витрат'!$B$7,'Категорія витрат'!$A$7,IF(H10='Категорія витрат'!$B$8,'Категорія витрат'!$A$8,IF(H10='Категорія витрат'!$B$9,'Категорія витрат'!$A$9,IF(H10='Категорія витрат'!$B$10,'Категорія витрат'!$A$10,IF(H10='Категорія витрат'!$B$11,'Категорія витрат'!$A$11,IF(H10='Категорія витрат'!$B$12,'Категорія витрат'!$A$12,IF(H10='Категорія витрат'!$B$13,'Категорія витрат'!$A$13,IF(H10='Категорія витрат'!$B$14,'Категорія витрат'!$A$14,IF(H10='Категорія витрат'!$B$15,'Категорія витрат'!$A$15,IF(H10='Категорія витрат'!$B$16,'Категорія витрат'!$A$16,IF(H10='Категорія витрат'!$B$17,'Категорія витрат'!$A$17,IF(H10='Категорія витрат'!$B$18,'Категорія витрат'!$A$18,IF(H10='Категорія витрат'!$B$19,'Категорія витрат'!$A$19,IF(H10='Категорія витрат'!$B$20,'Категорія витрат'!$A$20,IF(H10='Категорія витрат'!$B$21,'Категорія витрат'!$A$21,IF(H10='Категорія витрат'!$B$22,'Категорія витрат'!$A$22,IF(H10='Категорія витрат'!$B$23,'Категорія витрат'!$A$23,IF(H10='Категорія витрат'!$B$24,'Категорія витрат'!$A$24,IF(H10='Категорія витрат'!$B$25,'Категорія витрат'!$A$25,IF(H10='Категорія витрат'!$B$26,'Категорія витрат'!$A$26,IF(H10='Категорія витрат'!$B$27,'Категорія витрат'!$A$27,IF(H10='Категорія витрат'!$B$28,'Категорія витрат'!$A$28,IF(H10='Категорія витрат'!$B$29,'Категорія витрат'!$A$29,IF(H10='Категорія витрат'!$B$30,'Категорія витрат'!$A$30,IF(H10='Категорія витрат'!$B$31,'Категорія витрат'!$A$31,""))))))))))))))))))))))))))))))</f>
        <v/>
      </c>
      <c r="H10" s="209"/>
      <c r="I10" s="209"/>
      <c r="J10" s="905"/>
      <c r="K10" s="211">
        <f t="shared" si="0"/>
        <v>0</v>
      </c>
      <c r="L10" s="563"/>
      <c r="M10" s="564"/>
      <c r="N10" s="214">
        <f t="shared" si="1"/>
        <v>0</v>
      </c>
      <c r="O10" s="189">
        <f>IF(I10='Категорія витрат'!$G$2,ROUND(N10*0.22,2),IF(I10='Категорія витрат'!$G$4,ROUND(N10*0.22,2),IF(I10='Категорія витрат'!$G$5,ROUND(N10*0.22,2),IF(I10='Категорія витрат'!$G$3,ROUND(N10*0.0841,2),0))))</f>
        <v>0</v>
      </c>
      <c r="P10" s="187">
        <f t="shared" si="2"/>
        <v>0</v>
      </c>
      <c r="Q10" s="936"/>
      <c r="R10" s="936"/>
      <c r="S10" s="936"/>
      <c r="T10" s="936"/>
      <c r="U10" s="936"/>
      <c r="V10" s="936"/>
      <c r="W10" s="566"/>
      <c r="X10" s="566"/>
      <c r="Y10" s="566"/>
      <c r="Z10" s="566"/>
      <c r="AA10" s="566"/>
      <c r="AB10" s="566"/>
      <c r="AC10" s="215">
        <f t="shared" si="3"/>
        <v>0</v>
      </c>
      <c r="AD10" s="215">
        <f t="shared" si="4"/>
        <v>0</v>
      </c>
      <c r="AE10" s="215">
        <f t="shared" si="5"/>
        <v>0</v>
      </c>
      <c r="AF10" s="215">
        <f t="shared" si="6"/>
        <v>0</v>
      </c>
      <c r="AG10" s="215">
        <f t="shared" si="7"/>
        <v>0</v>
      </c>
      <c r="AH10" s="215">
        <f t="shared" si="8"/>
        <v>0</v>
      </c>
      <c r="AI10" s="215">
        <f t="shared" si="9"/>
        <v>0</v>
      </c>
      <c r="AJ10" s="215">
        <f t="shared" si="10"/>
        <v>0</v>
      </c>
      <c r="AK10" s="192"/>
      <c r="AL10" s="192"/>
      <c r="AN10" s="235">
        <f>P10*'ВИКОНАВЦІ ТА ЗАЙНЯТІСТЬ'!$E$3</f>
        <v>0</v>
      </c>
      <c r="AO10" s="235">
        <f>P10*'ВИКОНАВЦІ ТА ЗАЙНЯТІСТЬ'!$E$4</f>
        <v>0</v>
      </c>
    </row>
    <row r="11" spans="1:41" s="234" customFormat="1">
      <c r="A11" s="233">
        <v>7</v>
      </c>
      <c r="B11" s="233" t="e">
        <f>IF(C11="","",VLOOKUP(C11,Закони!$AA$2:$AB$46,2,0))</f>
        <v>#N/A</v>
      </c>
      <c r="C11" s="855" t="s">
        <v>594</v>
      </c>
      <c r="D11" s="856" t="s">
        <v>352</v>
      </c>
      <c r="E11" s="906"/>
      <c r="F11" s="906"/>
      <c r="G11" s="187" t="str">
        <f>IF(H11='Категорія витрат'!$B$2,'Категорія витрат'!$A$2,IF(H11='Категорія витрат'!$B$3,'Категорія витрат'!$A$3,IF(H11='Категорія витрат'!$B$4,'Категорія витрат'!$A$4,IF(H11='Категорія витрат'!$B$5,'Категорія витрат'!$A$5,IF(H11='Категорія витрат'!$B$6,'Категорія витрат'!$A$6,IF(H11='Категорія витрат'!$B$7,'Категорія витрат'!$A$7,IF(H11='Категорія витрат'!$B$8,'Категорія витрат'!$A$8,IF(H11='Категорія витрат'!$B$9,'Категорія витрат'!$A$9,IF(H11='Категорія витрат'!$B$10,'Категорія витрат'!$A$10,IF(H11='Категорія витрат'!$B$11,'Категорія витрат'!$A$11,IF(H11='Категорія витрат'!$B$12,'Категорія витрат'!$A$12,IF(H11='Категорія витрат'!$B$13,'Категорія витрат'!$A$13,IF(H11='Категорія витрат'!$B$14,'Категорія витрат'!$A$14,IF(H11='Категорія витрат'!$B$15,'Категорія витрат'!$A$15,IF(H11='Категорія витрат'!$B$16,'Категорія витрат'!$A$16,IF(H11='Категорія витрат'!$B$17,'Категорія витрат'!$A$17,IF(H11='Категорія витрат'!$B$18,'Категорія витрат'!$A$18,IF(H11='Категорія витрат'!$B$19,'Категорія витрат'!$A$19,IF(H11='Категорія витрат'!$B$20,'Категорія витрат'!$A$20,IF(H11='Категорія витрат'!$B$21,'Категорія витрат'!$A$21,IF(H11='Категорія витрат'!$B$22,'Категорія витрат'!$A$22,IF(H11='Категорія витрат'!$B$23,'Категорія витрат'!$A$23,IF(H11='Категорія витрат'!$B$24,'Категорія витрат'!$A$24,IF(H11='Категорія витрат'!$B$25,'Категорія витрат'!$A$25,IF(H11='Категорія витрат'!$B$26,'Категорія витрат'!$A$26,IF(H11='Категорія витрат'!$B$27,'Категорія витрат'!$A$27,IF(H11='Категорія витрат'!$B$28,'Категорія витрат'!$A$28,IF(H11='Категорія витрат'!$B$29,'Категорія витрат'!$A$29,IF(H11='Категорія витрат'!$B$30,'Категорія витрат'!$A$30,IF(H11='Категорія витрат'!$B$31,'Категорія витрат'!$A$31,""))))))))))))))))))))))))))))))</f>
        <v/>
      </c>
      <c r="H11" s="209"/>
      <c r="I11" s="209"/>
      <c r="J11" s="70"/>
      <c r="K11" s="211">
        <f t="shared" si="0"/>
        <v>0</v>
      </c>
      <c r="L11" s="69"/>
      <c r="M11" s="564"/>
      <c r="N11" s="214">
        <f t="shared" si="1"/>
        <v>0</v>
      </c>
      <c r="O11" s="189">
        <f>IF(I11='Категорія витрат'!$G$2,ROUND(N11*0.22,2),IF(I11='Категорія витрат'!$G$4,ROUND(N11*0.22,2),IF(I11='Категорія витрат'!$G$5,ROUND(N11*0.22,2),IF(I11='Категорія витрат'!$G$3,ROUND(N11*0.0841,2),0))))</f>
        <v>0</v>
      </c>
      <c r="P11" s="187">
        <f t="shared" si="2"/>
        <v>0</v>
      </c>
      <c r="Q11" s="936"/>
      <c r="R11" s="936"/>
      <c r="S11" s="936"/>
      <c r="T11" s="936"/>
      <c r="U11" s="936"/>
      <c r="V11" s="936"/>
      <c r="W11" s="566"/>
      <c r="X11" s="566"/>
      <c r="Y11" s="566"/>
      <c r="Z11" s="566"/>
      <c r="AA11" s="566"/>
      <c r="AB11" s="566"/>
      <c r="AC11" s="215">
        <f t="shared" si="3"/>
        <v>0</v>
      </c>
      <c r="AD11" s="215">
        <f t="shared" si="4"/>
        <v>0</v>
      </c>
      <c r="AE11" s="215">
        <f t="shared" si="5"/>
        <v>0</v>
      </c>
      <c r="AF11" s="215">
        <f t="shared" si="6"/>
        <v>0</v>
      </c>
      <c r="AG11" s="215">
        <f t="shared" si="7"/>
        <v>0</v>
      </c>
      <c r="AH11" s="215">
        <f t="shared" si="8"/>
        <v>0</v>
      </c>
      <c r="AI11" s="215">
        <f t="shared" si="9"/>
        <v>0</v>
      </c>
      <c r="AJ11" s="215">
        <f t="shared" si="10"/>
        <v>0</v>
      </c>
      <c r="AK11" s="192"/>
      <c r="AL11" s="192"/>
      <c r="AN11" s="235">
        <f>P11*'ВИКОНАВЦІ ТА ЗАЙНЯТІСТЬ'!$E$3</f>
        <v>0</v>
      </c>
      <c r="AO11" s="235">
        <f>P11*'ВИКОНАВЦІ ТА ЗАЙНЯТІСТЬ'!$E$4</f>
        <v>0</v>
      </c>
    </row>
    <row r="12" spans="1:41" s="234" customFormat="1">
      <c r="A12" s="233">
        <v>8</v>
      </c>
      <c r="B12" s="233" t="e">
        <f>IF(C12="","",VLOOKUP(C12,Закони!$AA$2:$AB$46,2,0))</f>
        <v>#N/A</v>
      </c>
      <c r="C12" s="855" t="s">
        <v>594</v>
      </c>
      <c r="D12" s="856" t="s">
        <v>352</v>
      </c>
      <c r="E12" s="905"/>
      <c r="F12" s="905"/>
      <c r="G12" s="187" t="str">
        <f>IF(H12='Категорія витрат'!$B$2,'Категорія витрат'!$A$2,IF(H12='Категорія витрат'!$B$3,'Категорія витрат'!$A$3,IF(H12='Категорія витрат'!$B$4,'Категорія витрат'!$A$4,IF(H12='Категорія витрат'!$B$5,'Категорія витрат'!$A$5,IF(H12='Категорія витрат'!$B$6,'Категорія витрат'!$A$6,IF(H12='Категорія витрат'!$B$7,'Категорія витрат'!$A$7,IF(H12='Категорія витрат'!$B$8,'Категорія витрат'!$A$8,IF(H12='Категорія витрат'!$B$9,'Категорія витрат'!$A$9,IF(H12='Категорія витрат'!$B$10,'Категорія витрат'!$A$10,IF(H12='Категорія витрат'!$B$11,'Категорія витрат'!$A$11,IF(H12='Категорія витрат'!$B$12,'Категорія витрат'!$A$12,IF(H12='Категорія витрат'!$B$13,'Категорія витрат'!$A$13,IF(H12='Категорія витрат'!$B$14,'Категорія витрат'!$A$14,IF(H12='Категорія витрат'!$B$15,'Категорія витрат'!$A$15,IF(H12='Категорія витрат'!$B$16,'Категорія витрат'!$A$16,IF(H12='Категорія витрат'!$B$17,'Категорія витрат'!$A$17,IF(H12='Категорія витрат'!$B$18,'Категорія витрат'!$A$18,IF(H12='Категорія витрат'!$B$19,'Категорія витрат'!$A$19,IF(H12='Категорія витрат'!$B$20,'Категорія витрат'!$A$20,IF(H12='Категорія витрат'!$B$21,'Категорія витрат'!$A$21,IF(H12='Категорія витрат'!$B$22,'Категорія витрат'!$A$22,IF(H12='Категорія витрат'!$B$23,'Категорія витрат'!$A$23,IF(H12='Категорія витрат'!$B$24,'Категорія витрат'!$A$24,IF(H12='Категорія витрат'!$B$25,'Категорія витрат'!$A$25,IF(H12='Категорія витрат'!$B$26,'Категорія витрат'!$A$26,IF(H12='Категорія витрат'!$B$27,'Категорія витрат'!$A$27,IF(H12='Категорія витрат'!$B$28,'Категорія витрат'!$A$28,IF(H12='Категорія витрат'!$B$29,'Категорія витрат'!$A$29,IF(H12='Категорія витрат'!$B$30,'Категорія витрат'!$A$30,IF(H12='Категорія витрат'!$B$31,'Категорія витрат'!$A$31,""))))))))))))))))))))))))))))))</f>
        <v/>
      </c>
      <c r="H12" s="209"/>
      <c r="I12" s="209"/>
      <c r="J12" s="71"/>
      <c r="K12" s="211">
        <f t="shared" si="0"/>
        <v>0</v>
      </c>
      <c r="L12" s="563"/>
      <c r="M12" s="564"/>
      <c r="N12" s="214">
        <f t="shared" si="1"/>
        <v>0</v>
      </c>
      <c r="O12" s="189">
        <f>IF(I12='Категорія витрат'!$G$2,ROUND(N12*0.22,2),IF(I12='Категорія витрат'!$G$4,ROUND(N12*0.22,2),IF(I12='Категорія витрат'!$G$5,ROUND(N12*0.22,2),IF(I12='Категорія витрат'!$G$3,ROUND(N12*0.0841,2),0))))</f>
        <v>0</v>
      </c>
      <c r="P12" s="187">
        <f t="shared" si="2"/>
        <v>0</v>
      </c>
      <c r="Q12" s="936"/>
      <c r="R12" s="936"/>
      <c r="S12" s="936"/>
      <c r="T12" s="936"/>
      <c r="U12" s="936"/>
      <c r="V12" s="936"/>
      <c r="W12" s="566"/>
      <c r="X12" s="566"/>
      <c r="Y12" s="566"/>
      <c r="Z12" s="566"/>
      <c r="AA12" s="566"/>
      <c r="AB12" s="566"/>
      <c r="AC12" s="215">
        <f t="shared" si="3"/>
        <v>0</v>
      </c>
      <c r="AD12" s="215">
        <f t="shared" si="4"/>
        <v>0</v>
      </c>
      <c r="AE12" s="215">
        <f t="shared" si="5"/>
        <v>0</v>
      </c>
      <c r="AF12" s="215">
        <f t="shared" si="6"/>
        <v>0</v>
      </c>
      <c r="AG12" s="215">
        <f t="shared" si="7"/>
        <v>0</v>
      </c>
      <c r="AH12" s="215">
        <f t="shared" si="8"/>
        <v>0</v>
      </c>
      <c r="AI12" s="215">
        <f t="shared" si="9"/>
        <v>0</v>
      </c>
      <c r="AJ12" s="215">
        <f t="shared" si="10"/>
        <v>0</v>
      </c>
      <c r="AK12" s="192"/>
      <c r="AL12" s="192"/>
      <c r="AN12" s="235">
        <f>P12*'ВИКОНАВЦІ ТА ЗАЙНЯТІСТЬ'!$E$3</f>
        <v>0</v>
      </c>
      <c r="AO12" s="235">
        <f>P12*'ВИКОНАВЦІ ТА ЗАЙНЯТІСТЬ'!$E$4</f>
        <v>0</v>
      </c>
    </row>
    <row r="13" spans="1:41" s="234" customFormat="1">
      <c r="A13" s="233">
        <v>9</v>
      </c>
      <c r="B13" s="233" t="e">
        <f>IF(C13="","",VLOOKUP(C13,Закони!$AA$2:$AB$46,2,0))</f>
        <v>#N/A</v>
      </c>
      <c r="C13" s="855" t="s">
        <v>594</v>
      </c>
      <c r="D13" s="856" t="s">
        <v>352</v>
      </c>
      <c r="E13" s="905"/>
      <c r="F13" s="905"/>
      <c r="G13" s="187" t="str">
        <f>IF(H13='Категорія витрат'!$B$2,'Категорія витрат'!$A$2,IF(H13='Категорія витрат'!$B$3,'Категорія витрат'!$A$3,IF(H13='Категорія витрат'!$B$4,'Категорія витрат'!$A$4,IF(H13='Категорія витрат'!$B$5,'Категорія витрат'!$A$5,IF(H13='Категорія витрат'!$B$6,'Категорія витрат'!$A$6,IF(H13='Категорія витрат'!$B$7,'Категорія витрат'!$A$7,IF(H13='Категорія витрат'!$B$8,'Категорія витрат'!$A$8,IF(H13='Категорія витрат'!$B$9,'Категорія витрат'!$A$9,IF(H13='Категорія витрат'!$B$10,'Категорія витрат'!$A$10,IF(H13='Категорія витрат'!$B$11,'Категорія витрат'!$A$11,IF(H13='Категорія витрат'!$B$12,'Категорія витрат'!$A$12,IF(H13='Категорія витрат'!$B$13,'Категорія витрат'!$A$13,IF(H13='Категорія витрат'!$B$14,'Категорія витрат'!$A$14,IF(H13='Категорія витрат'!$B$15,'Категорія витрат'!$A$15,IF(H13='Категорія витрат'!$B$16,'Категорія витрат'!$A$16,IF(H13='Категорія витрат'!$B$17,'Категорія витрат'!$A$17,IF(H13='Категорія витрат'!$B$18,'Категорія витрат'!$A$18,IF(H13='Категорія витрат'!$B$19,'Категорія витрат'!$A$19,IF(H13='Категорія витрат'!$B$20,'Категорія витрат'!$A$20,IF(H13='Категорія витрат'!$B$21,'Категорія витрат'!$A$21,IF(H13='Категорія витрат'!$B$22,'Категорія витрат'!$A$22,IF(H13='Категорія витрат'!$B$23,'Категорія витрат'!$A$23,IF(H13='Категорія витрат'!$B$24,'Категорія витрат'!$A$24,IF(H13='Категорія витрат'!$B$25,'Категорія витрат'!$A$25,IF(H13='Категорія витрат'!$B$26,'Категорія витрат'!$A$26,IF(H13='Категорія витрат'!$B$27,'Категорія витрат'!$A$27,IF(H13='Категорія витрат'!$B$28,'Категорія витрат'!$A$28,IF(H13='Категорія витрат'!$B$29,'Категорія витрат'!$A$29,IF(H13='Категорія витрат'!$B$30,'Категорія витрат'!$A$30,IF(H13='Категорія витрат'!$B$31,'Категорія витрат'!$A$31,""))))))))))))))))))))))))))))))</f>
        <v/>
      </c>
      <c r="H13" s="209"/>
      <c r="I13" s="209"/>
      <c r="J13" s="71"/>
      <c r="K13" s="211">
        <f t="shared" si="0"/>
        <v>0</v>
      </c>
      <c r="L13" s="563"/>
      <c r="M13" s="564"/>
      <c r="N13" s="214">
        <f t="shared" si="1"/>
        <v>0</v>
      </c>
      <c r="O13" s="189">
        <f>IF(I13='Категорія витрат'!$G$2,ROUND(N13*0.22,2),IF(I13='Категорія витрат'!$G$4,ROUND(N13*0.22,2),IF(I13='Категорія витрат'!$G$5,ROUND(N13*0.22,2),IF(I13='Категорія витрат'!$G$3,ROUND(N13*0.0841,2),0))))</f>
        <v>0</v>
      </c>
      <c r="P13" s="187">
        <f t="shared" si="2"/>
        <v>0</v>
      </c>
      <c r="Q13" s="936"/>
      <c r="R13" s="936"/>
      <c r="S13" s="936"/>
      <c r="T13" s="936"/>
      <c r="U13" s="936"/>
      <c r="V13" s="936"/>
      <c r="W13" s="566"/>
      <c r="X13" s="566"/>
      <c r="Y13" s="566"/>
      <c r="Z13" s="566"/>
      <c r="AA13" s="566"/>
      <c r="AB13" s="566"/>
      <c r="AC13" s="215">
        <f t="shared" si="3"/>
        <v>0</v>
      </c>
      <c r="AD13" s="215">
        <f t="shared" si="4"/>
        <v>0</v>
      </c>
      <c r="AE13" s="215">
        <f t="shared" si="5"/>
        <v>0</v>
      </c>
      <c r="AF13" s="215">
        <f t="shared" si="6"/>
        <v>0</v>
      </c>
      <c r="AG13" s="215">
        <f t="shared" si="7"/>
        <v>0</v>
      </c>
      <c r="AH13" s="215">
        <f t="shared" si="8"/>
        <v>0</v>
      </c>
      <c r="AI13" s="215">
        <f t="shared" si="9"/>
        <v>0</v>
      </c>
      <c r="AJ13" s="215">
        <f t="shared" si="10"/>
        <v>0</v>
      </c>
      <c r="AK13" s="192"/>
      <c r="AL13" s="192"/>
      <c r="AN13" s="235">
        <f>P13*'ВИКОНАВЦІ ТА ЗАЙНЯТІСТЬ'!$E$3</f>
        <v>0</v>
      </c>
      <c r="AO13" s="235">
        <f>P13*'ВИКОНАВЦІ ТА ЗАЙНЯТІСТЬ'!$E$4</f>
        <v>0</v>
      </c>
    </row>
    <row r="14" spans="1:41" s="234" customFormat="1">
      <c r="A14" s="233">
        <v>10</v>
      </c>
      <c r="B14" s="233" t="e">
        <f>IF(C14="","",VLOOKUP(C14,Закони!$AA$2:$AB$46,2,0))</f>
        <v>#N/A</v>
      </c>
      <c r="C14" s="855" t="s">
        <v>594</v>
      </c>
      <c r="D14" s="856" t="s">
        <v>352</v>
      </c>
      <c r="E14" s="905"/>
      <c r="F14" s="905"/>
      <c r="G14" s="187" t="str">
        <f>IF(H14='Категорія витрат'!$B$2,'Категорія витрат'!$A$2,IF(H14='Категорія витрат'!$B$3,'Категорія витрат'!$A$3,IF(H14='Категорія витрат'!$B$4,'Категорія витрат'!$A$4,IF(H14='Категорія витрат'!$B$5,'Категорія витрат'!$A$5,IF(H14='Категорія витрат'!$B$6,'Категорія витрат'!$A$6,IF(H14='Категорія витрат'!$B$7,'Категорія витрат'!$A$7,IF(H14='Категорія витрат'!$B$8,'Категорія витрат'!$A$8,IF(H14='Категорія витрат'!$B$9,'Категорія витрат'!$A$9,IF(H14='Категорія витрат'!$B$10,'Категорія витрат'!$A$10,IF(H14='Категорія витрат'!$B$11,'Категорія витрат'!$A$11,IF(H14='Категорія витрат'!$B$12,'Категорія витрат'!$A$12,IF(H14='Категорія витрат'!$B$13,'Категорія витрат'!$A$13,IF(H14='Категорія витрат'!$B$14,'Категорія витрат'!$A$14,IF(H14='Категорія витрат'!$B$15,'Категорія витрат'!$A$15,IF(H14='Категорія витрат'!$B$16,'Категорія витрат'!$A$16,IF(H14='Категорія витрат'!$B$17,'Категорія витрат'!$A$17,IF(H14='Категорія витрат'!$B$18,'Категорія витрат'!$A$18,IF(H14='Категорія витрат'!$B$19,'Категорія витрат'!$A$19,IF(H14='Категорія витрат'!$B$20,'Категорія витрат'!$A$20,IF(H14='Категорія витрат'!$B$21,'Категорія витрат'!$A$21,IF(H14='Категорія витрат'!$B$22,'Категорія витрат'!$A$22,IF(H14='Категорія витрат'!$B$23,'Категорія витрат'!$A$23,IF(H14='Категорія витрат'!$B$24,'Категорія витрат'!$A$24,IF(H14='Категорія витрат'!$B$25,'Категорія витрат'!$A$25,IF(H14='Категорія витрат'!$B$26,'Категорія витрат'!$A$26,IF(H14='Категорія витрат'!$B$27,'Категорія витрат'!$A$27,IF(H14='Категорія витрат'!$B$28,'Категорія витрат'!$A$28,IF(H14='Категорія витрат'!$B$29,'Категорія витрат'!$A$29,IF(H14='Категорія витрат'!$B$30,'Категорія витрат'!$A$30,IF(H14='Категорія витрат'!$B$31,'Категорія витрат'!$A$31,""))))))))))))))))))))))))))))))</f>
        <v/>
      </c>
      <c r="H14" s="209"/>
      <c r="I14" s="209"/>
      <c r="J14" s="71"/>
      <c r="K14" s="211">
        <f t="shared" si="0"/>
        <v>0</v>
      </c>
      <c r="L14" s="563"/>
      <c r="M14" s="564"/>
      <c r="N14" s="214">
        <f t="shared" si="1"/>
        <v>0</v>
      </c>
      <c r="O14" s="189">
        <f>IF(I14='Категорія витрат'!$G$2,ROUND(N14*0.22,2),IF(I14='Категорія витрат'!$G$4,ROUND(N14*0.22,2),IF(I14='Категорія витрат'!$G$5,ROUND(N14*0.22,2),IF(I14='Категорія витрат'!$G$3,ROUND(N14*0.0841,2),0))))</f>
        <v>0</v>
      </c>
      <c r="P14" s="187">
        <f t="shared" si="2"/>
        <v>0</v>
      </c>
      <c r="Q14" s="936"/>
      <c r="R14" s="936"/>
      <c r="S14" s="936"/>
      <c r="T14" s="936"/>
      <c r="U14" s="936"/>
      <c r="V14" s="936"/>
      <c r="W14" s="566"/>
      <c r="X14" s="566"/>
      <c r="Y14" s="566"/>
      <c r="Z14" s="566"/>
      <c r="AA14" s="566"/>
      <c r="AB14" s="566"/>
      <c r="AC14" s="215">
        <f t="shared" si="3"/>
        <v>0</v>
      </c>
      <c r="AD14" s="215">
        <f t="shared" si="4"/>
        <v>0</v>
      </c>
      <c r="AE14" s="215">
        <f t="shared" si="5"/>
        <v>0</v>
      </c>
      <c r="AF14" s="215">
        <f t="shared" si="6"/>
        <v>0</v>
      </c>
      <c r="AG14" s="215">
        <f t="shared" si="7"/>
        <v>0</v>
      </c>
      <c r="AH14" s="215">
        <f t="shared" si="8"/>
        <v>0</v>
      </c>
      <c r="AI14" s="215">
        <f t="shared" si="9"/>
        <v>0</v>
      </c>
      <c r="AJ14" s="215">
        <f t="shared" si="10"/>
        <v>0</v>
      </c>
      <c r="AK14" s="192"/>
      <c r="AL14" s="192"/>
      <c r="AN14" s="235">
        <f>P14*'ВИКОНАВЦІ ТА ЗАЙНЯТІСТЬ'!$E$3</f>
        <v>0</v>
      </c>
      <c r="AO14" s="235">
        <f>P14*'ВИКОНАВЦІ ТА ЗАЙНЯТІСТЬ'!$E$4</f>
        <v>0</v>
      </c>
    </row>
    <row r="15" spans="1:41" s="234" customFormat="1">
      <c r="A15" s="233">
        <v>11</v>
      </c>
      <c r="B15" s="233" t="e">
        <f>IF(C15="","",VLOOKUP(C15,Закони!$AA$2:$AB$46,2,0))</f>
        <v>#N/A</v>
      </c>
      <c r="C15" s="855" t="s">
        <v>594</v>
      </c>
      <c r="D15" s="856" t="s">
        <v>352</v>
      </c>
      <c r="E15" s="905"/>
      <c r="F15" s="905"/>
      <c r="G15" s="187" t="str">
        <f>IF(H15='Категорія витрат'!$B$2,'Категорія витрат'!$A$2,IF(H15='Категорія витрат'!$B$3,'Категорія витрат'!$A$3,IF(H15='Категорія витрат'!$B$4,'Категорія витрат'!$A$4,IF(H15='Категорія витрат'!$B$5,'Категорія витрат'!$A$5,IF(H15='Категорія витрат'!$B$6,'Категорія витрат'!$A$6,IF(H15='Категорія витрат'!$B$7,'Категорія витрат'!$A$7,IF(H15='Категорія витрат'!$B$8,'Категорія витрат'!$A$8,IF(H15='Категорія витрат'!$B$9,'Категорія витрат'!$A$9,IF(H15='Категорія витрат'!$B$10,'Категорія витрат'!$A$10,IF(H15='Категорія витрат'!$B$11,'Категорія витрат'!$A$11,IF(H15='Категорія витрат'!$B$12,'Категорія витрат'!$A$12,IF(H15='Категорія витрат'!$B$13,'Категорія витрат'!$A$13,IF(H15='Категорія витрат'!$B$14,'Категорія витрат'!$A$14,IF(H15='Категорія витрат'!$B$15,'Категорія витрат'!$A$15,IF(H15='Категорія витрат'!$B$16,'Категорія витрат'!$A$16,IF(H15='Категорія витрат'!$B$17,'Категорія витрат'!$A$17,IF(H15='Категорія витрат'!$B$18,'Категорія витрат'!$A$18,IF(H15='Категорія витрат'!$B$19,'Категорія витрат'!$A$19,IF(H15='Категорія витрат'!$B$20,'Категорія витрат'!$A$20,IF(H15='Категорія витрат'!$B$21,'Категорія витрат'!$A$21,IF(H15='Категорія витрат'!$B$22,'Категорія витрат'!$A$22,IF(H15='Категорія витрат'!$B$23,'Категорія витрат'!$A$23,IF(H15='Категорія витрат'!$B$24,'Категорія витрат'!$A$24,IF(H15='Категорія витрат'!$B$25,'Категорія витрат'!$A$25,IF(H15='Категорія витрат'!$B$26,'Категорія витрат'!$A$26,IF(H15='Категорія витрат'!$B$27,'Категорія витрат'!$A$27,IF(H15='Категорія витрат'!$B$28,'Категорія витрат'!$A$28,IF(H15='Категорія витрат'!$B$29,'Категорія витрат'!$A$29,IF(H15='Категорія витрат'!$B$30,'Категорія витрат'!$A$30,IF(H15='Категорія витрат'!$B$31,'Категорія витрат'!$A$31,""))))))))))))))))))))))))))))))</f>
        <v/>
      </c>
      <c r="H15" s="209"/>
      <c r="I15" s="209"/>
      <c r="J15" s="71"/>
      <c r="K15" s="211">
        <f t="shared" si="0"/>
        <v>0</v>
      </c>
      <c r="L15" s="563"/>
      <c r="M15" s="564"/>
      <c r="N15" s="214">
        <f t="shared" si="1"/>
        <v>0</v>
      </c>
      <c r="O15" s="189">
        <f>IF(I15='Категорія витрат'!$G$2,ROUND(N15*0.22,2),IF(I15='Категорія витрат'!$G$4,ROUND(N15*0.22,2),IF(I15='Категорія витрат'!$G$5,ROUND(N15*0.22,2),IF(I15='Категорія витрат'!$G$3,ROUND(N15*0.0841,2),0))))</f>
        <v>0</v>
      </c>
      <c r="P15" s="187">
        <f t="shared" si="2"/>
        <v>0</v>
      </c>
      <c r="Q15" s="936"/>
      <c r="R15" s="936"/>
      <c r="S15" s="936"/>
      <c r="T15" s="936"/>
      <c r="U15" s="936"/>
      <c r="V15" s="936"/>
      <c r="W15" s="566"/>
      <c r="X15" s="566"/>
      <c r="Y15" s="566"/>
      <c r="Z15" s="566"/>
      <c r="AA15" s="566"/>
      <c r="AB15" s="566"/>
      <c r="AC15" s="215">
        <f t="shared" si="3"/>
        <v>0</v>
      </c>
      <c r="AD15" s="215">
        <f t="shared" si="4"/>
        <v>0</v>
      </c>
      <c r="AE15" s="215">
        <f t="shared" si="5"/>
        <v>0</v>
      </c>
      <c r="AF15" s="215">
        <f t="shared" si="6"/>
        <v>0</v>
      </c>
      <c r="AG15" s="215">
        <f t="shared" si="7"/>
        <v>0</v>
      </c>
      <c r="AH15" s="215">
        <f t="shared" si="8"/>
        <v>0</v>
      </c>
      <c r="AI15" s="215">
        <f t="shared" si="9"/>
        <v>0</v>
      </c>
      <c r="AJ15" s="215">
        <f t="shared" si="10"/>
        <v>0</v>
      </c>
      <c r="AK15" s="192"/>
      <c r="AL15" s="192"/>
      <c r="AN15" s="235">
        <f>P15*'ВИКОНАВЦІ ТА ЗАЙНЯТІСТЬ'!$E$3</f>
        <v>0</v>
      </c>
      <c r="AO15" s="235">
        <f>P15*'ВИКОНАВЦІ ТА ЗАЙНЯТІСТЬ'!$E$4</f>
        <v>0</v>
      </c>
    </row>
    <row r="16" spans="1:41" s="234" customFormat="1">
      <c r="A16" s="233">
        <v>12</v>
      </c>
      <c r="B16" s="233" t="e">
        <f>IF(C16="","",VLOOKUP(C16,Закони!$AA$2:$AB$46,2,0))</f>
        <v>#N/A</v>
      </c>
      <c r="C16" s="855" t="s">
        <v>594</v>
      </c>
      <c r="D16" s="856" t="s">
        <v>352</v>
      </c>
      <c r="E16" s="906"/>
      <c r="F16" s="906"/>
      <c r="G16" s="187" t="str">
        <f>IF(H16='Категорія витрат'!$B$2,'Категорія витрат'!$A$2,IF(H16='Категорія витрат'!$B$3,'Категорія витрат'!$A$3,IF(H16='Категорія витрат'!$B$4,'Категорія витрат'!$A$4,IF(H16='Категорія витрат'!$B$5,'Категорія витрат'!$A$5,IF(H16='Категорія витрат'!$B$6,'Категорія витрат'!$A$6,IF(H16='Категорія витрат'!$B$7,'Категорія витрат'!$A$7,IF(H16='Категорія витрат'!$B$8,'Категорія витрат'!$A$8,IF(H16='Категорія витрат'!$B$9,'Категорія витрат'!$A$9,IF(H16='Категорія витрат'!$B$10,'Категорія витрат'!$A$10,IF(H16='Категорія витрат'!$B$11,'Категорія витрат'!$A$11,IF(H16='Категорія витрат'!$B$12,'Категорія витрат'!$A$12,IF(H16='Категорія витрат'!$B$13,'Категорія витрат'!$A$13,IF(H16='Категорія витрат'!$B$14,'Категорія витрат'!$A$14,IF(H16='Категорія витрат'!$B$15,'Категорія витрат'!$A$15,IF(H16='Категорія витрат'!$B$16,'Категорія витрат'!$A$16,IF(H16='Категорія витрат'!$B$17,'Категорія витрат'!$A$17,IF(H16='Категорія витрат'!$B$18,'Категорія витрат'!$A$18,IF(H16='Категорія витрат'!$B$19,'Категорія витрат'!$A$19,IF(H16='Категорія витрат'!$B$20,'Категорія витрат'!$A$20,IF(H16='Категорія витрат'!$B$21,'Категорія витрат'!$A$21,IF(H16='Категорія витрат'!$B$22,'Категорія витрат'!$A$22,IF(H16='Категорія витрат'!$B$23,'Категорія витрат'!$A$23,IF(H16='Категорія витрат'!$B$24,'Категорія витрат'!$A$24,IF(H16='Категорія витрат'!$B$25,'Категорія витрат'!$A$25,IF(H16='Категорія витрат'!$B$26,'Категорія витрат'!$A$26,IF(H16='Категорія витрат'!$B$27,'Категорія витрат'!$A$27,IF(H16='Категорія витрат'!$B$28,'Категорія витрат'!$A$28,IF(H16='Категорія витрат'!$B$29,'Категорія витрат'!$A$29,IF(H16='Категорія витрат'!$B$30,'Категорія витрат'!$A$30,IF(H16='Категорія витрат'!$B$31,'Категорія витрат'!$A$31,""))))))))))))))))))))))))))))))</f>
        <v/>
      </c>
      <c r="H16" s="209"/>
      <c r="I16" s="209"/>
      <c r="J16" s="71"/>
      <c r="K16" s="211">
        <f t="shared" si="0"/>
        <v>0</v>
      </c>
      <c r="L16" s="563"/>
      <c r="M16" s="564"/>
      <c r="N16" s="214">
        <f t="shared" si="1"/>
        <v>0</v>
      </c>
      <c r="O16" s="189">
        <f>IF(I16='Категорія витрат'!$G$2,ROUND(N16*0.22,2),IF(I16='Категорія витрат'!$G$4,ROUND(N16*0.22,2),IF(I16='Категорія витрат'!$G$5,ROUND(N16*0.22,2),IF(I16='Категорія витрат'!$G$3,ROUND(N16*0.0841,2),0))))</f>
        <v>0</v>
      </c>
      <c r="P16" s="187">
        <f t="shared" si="2"/>
        <v>0</v>
      </c>
      <c r="Q16" s="936"/>
      <c r="R16" s="936"/>
      <c r="S16" s="936"/>
      <c r="T16" s="936"/>
      <c r="U16" s="936"/>
      <c r="V16" s="936"/>
      <c r="W16" s="566"/>
      <c r="X16" s="566"/>
      <c r="Y16" s="566"/>
      <c r="Z16" s="566"/>
      <c r="AA16" s="566"/>
      <c r="AB16" s="566"/>
      <c r="AC16" s="215">
        <f t="shared" si="3"/>
        <v>0</v>
      </c>
      <c r="AD16" s="215">
        <f t="shared" si="4"/>
        <v>0</v>
      </c>
      <c r="AE16" s="215">
        <f t="shared" si="5"/>
        <v>0</v>
      </c>
      <c r="AF16" s="215">
        <f t="shared" si="6"/>
        <v>0</v>
      </c>
      <c r="AG16" s="215">
        <f t="shared" si="7"/>
        <v>0</v>
      </c>
      <c r="AH16" s="215">
        <f t="shared" si="8"/>
        <v>0</v>
      </c>
      <c r="AI16" s="215">
        <f t="shared" si="9"/>
        <v>0</v>
      </c>
      <c r="AJ16" s="215">
        <f t="shared" si="10"/>
        <v>0</v>
      </c>
      <c r="AK16" s="192"/>
      <c r="AL16" s="192"/>
      <c r="AN16" s="235">
        <f>P16*'ВИКОНАВЦІ ТА ЗАЙНЯТІСТЬ'!$E$3</f>
        <v>0</v>
      </c>
      <c r="AO16" s="235">
        <f>P16*'ВИКОНАВЦІ ТА ЗАЙНЯТІСТЬ'!$E$4</f>
        <v>0</v>
      </c>
    </row>
    <row r="17" spans="1:41" s="234" customFormat="1">
      <c r="A17" s="233">
        <v>13</v>
      </c>
      <c r="B17" s="233" t="e">
        <f>IF(C17="","",VLOOKUP(C17,Закони!$AA$2:$AB$46,2,0))</f>
        <v>#N/A</v>
      </c>
      <c r="C17" s="855" t="s">
        <v>594</v>
      </c>
      <c r="D17" s="856" t="s">
        <v>352</v>
      </c>
      <c r="E17" s="905"/>
      <c r="F17" s="905"/>
      <c r="G17" s="187" t="str">
        <f>IF(H17='Категорія витрат'!$B$2,'Категорія витрат'!$A$2,IF(H17='Категорія витрат'!$B$3,'Категорія витрат'!$A$3,IF(H17='Категорія витрат'!$B$4,'Категорія витрат'!$A$4,IF(H17='Категорія витрат'!$B$5,'Категорія витрат'!$A$5,IF(H17='Категорія витрат'!$B$6,'Категорія витрат'!$A$6,IF(H17='Категорія витрат'!$B$7,'Категорія витрат'!$A$7,IF(H17='Категорія витрат'!$B$8,'Категорія витрат'!$A$8,IF(H17='Категорія витрат'!$B$9,'Категорія витрат'!$A$9,IF(H17='Категорія витрат'!$B$10,'Категорія витрат'!$A$10,IF(H17='Категорія витрат'!$B$11,'Категорія витрат'!$A$11,IF(H17='Категорія витрат'!$B$12,'Категорія витрат'!$A$12,IF(H17='Категорія витрат'!$B$13,'Категорія витрат'!$A$13,IF(H17='Категорія витрат'!$B$14,'Категорія витрат'!$A$14,IF(H17='Категорія витрат'!$B$15,'Категорія витрат'!$A$15,IF(H17='Категорія витрат'!$B$16,'Категорія витрат'!$A$16,IF(H17='Категорія витрат'!$B$17,'Категорія витрат'!$A$17,IF(H17='Категорія витрат'!$B$18,'Категорія витрат'!$A$18,IF(H17='Категорія витрат'!$B$19,'Категорія витрат'!$A$19,IF(H17='Категорія витрат'!$B$20,'Категорія витрат'!$A$20,IF(H17='Категорія витрат'!$B$21,'Категорія витрат'!$A$21,IF(H17='Категорія витрат'!$B$22,'Категорія витрат'!$A$22,IF(H17='Категорія витрат'!$B$23,'Категорія витрат'!$A$23,IF(H17='Категорія витрат'!$B$24,'Категорія витрат'!$A$24,IF(H17='Категорія витрат'!$B$25,'Категорія витрат'!$A$25,IF(H17='Категорія витрат'!$B$26,'Категорія витрат'!$A$26,IF(H17='Категорія витрат'!$B$27,'Категорія витрат'!$A$27,IF(H17='Категорія витрат'!$B$28,'Категорія витрат'!$A$28,IF(H17='Категорія витрат'!$B$29,'Категорія витрат'!$A$29,IF(H17='Категорія витрат'!$B$30,'Категорія витрат'!$A$30,IF(H17='Категорія витрат'!$B$31,'Категорія витрат'!$A$31,""))))))))))))))))))))))))))))))</f>
        <v/>
      </c>
      <c r="H17" s="209"/>
      <c r="I17" s="209"/>
      <c r="J17" s="71"/>
      <c r="K17" s="211">
        <f t="shared" si="0"/>
        <v>0</v>
      </c>
      <c r="L17" s="71"/>
      <c r="M17" s="564"/>
      <c r="N17" s="214">
        <f t="shared" si="1"/>
        <v>0</v>
      </c>
      <c r="O17" s="189">
        <f>IF(I17='Категорія витрат'!$G$2,ROUND(N17*0.22,2),IF(I17='Категорія витрат'!$G$4,ROUND(N17*0.22,2),IF(I17='Категорія витрат'!$G$5,ROUND(N17*0.22,2),IF(I17='Категорія витрат'!$G$3,ROUND(N17*0.0841,2),0))))</f>
        <v>0</v>
      </c>
      <c r="P17" s="187">
        <f t="shared" si="2"/>
        <v>0</v>
      </c>
      <c r="Q17" s="936"/>
      <c r="R17" s="936"/>
      <c r="S17" s="936"/>
      <c r="T17" s="936"/>
      <c r="U17" s="936"/>
      <c r="V17" s="936"/>
      <c r="W17" s="566"/>
      <c r="X17" s="566"/>
      <c r="Y17" s="566"/>
      <c r="Z17" s="566"/>
      <c r="AA17" s="566"/>
      <c r="AB17" s="566"/>
      <c r="AC17" s="215">
        <f t="shared" si="3"/>
        <v>0</v>
      </c>
      <c r="AD17" s="215">
        <f t="shared" si="4"/>
        <v>0</v>
      </c>
      <c r="AE17" s="215">
        <f t="shared" si="5"/>
        <v>0</v>
      </c>
      <c r="AF17" s="215">
        <f t="shared" si="6"/>
        <v>0</v>
      </c>
      <c r="AG17" s="215">
        <f t="shared" si="7"/>
        <v>0</v>
      </c>
      <c r="AH17" s="215">
        <f t="shared" si="8"/>
        <v>0</v>
      </c>
      <c r="AI17" s="215">
        <f t="shared" si="9"/>
        <v>0</v>
      </c>
      <c r="AJ17" s="215">
        <f t="shared" si="10"/>
        <v>0</v>
      </c>
      <c r="AK17" s="192"/>
      <c r="AL17" s="192"/>
      <c r="AN17" s="235">
        <f>P17*'ВИКОНАВЦІ ТА ЗАЙНЯТІСТЬ'!$E$3</f>
        <v>0</v>
      </c>
      <c r="AO17" s="235">
        <f>P17*'ВИКОНАВЦІ ТА ЗАЙНЯТІСТЬ'!$E$4</f>
        <v>0</v>
      </c>
    </row>
    <row r="18" spans="1:41" s="234" customFormat="1">
      <c r="A18" s="233">
        <v>14</v>
      </c>
      <c r="B18" s="233" t="e">
        <f>IF(C18="","",VLOOKUP(C18,Закони!$AA$2:$AB$46,2,0))</f>
        <v>#N/A</v>
      </c>
      <c r="C18" s="855" t="s">
        <v>594</v>
      </c>
      <c r="D18" s="856" t="s">
        <v>352</v>
      </c>
      <c r="E18" s="905"/>
      <c r="F18" s="905"/>
      <c r="G18" s="187" t="str">
        <f>IF(H18='Категорія витрат'!$B$2,'Категорія витрат'!$A$2,IF(H18='Категорія витрат'!$B$3,'Категорія витрат'!$A$3,IF(H18='Категорія витрат'!$B$4,'Категорія витрат'!$A$4,IF(H18='Категорія витрат'!$B$5,'Категорія витрат'!$A$5,IF(H18='Категорія витрат'!$B$6,'Категорія витрат'!$A$6,IF(H18='Категорія витрат'!$B$7,'Категорія витрат'!$A$7,IF(H18='Категорія витрат'!$B$8,'Категорія витрат'!$A$8,IF(H18='Категорія витрат'!$B$9,'Категорія витрат'!$A$9,IF(H18='Категорія витрат'!$B$10,'Категорія витрат'!$A$10,IF(H18='Категорія витрат'!$B$11,'Категорія витрат'!$A$11,IF(H18='Категорія витрат'!$B$12,'Категорія витрат'!$A$12,IF(H18='Категорія витрат'!$B$13,'Категорія витрат'!$A$13,IF(H18='Категорія витрат'!$B$14,'Категорія витрат'!$A$14,IF(H18='Категорія витрат'!$B$15,'Категорія витрат'!$A$15,IF(H18='Категорія витрат'!$B$16,'Категорія витрат'!$A$16,IF(H18='Категорія витрат'!$B$17,'Категорія витрат'!$A$17,IF(H18='Категорія витрат'!$B$18,'Категорія витрат'!$A$18,IF(H18='Категорія витрат'!$B$19,'Категорія витрат'!$A$19,IF(H18='Категорія витрат'!$B$20,'Категорія витрат'!$A$20,IF(H18='Категорія витрат'!$B$21,'Категорія витрат'!$A$21,IF(H18='Категорія витрат'!$B$22,'Категорія витрат'!$A$22,IF(H18='Категорія витрат'!$B$23,'Категорія витрат'!$A$23,IF(H18='Категорія витрат'!$B$24,'Категорія витрат'!$A$24,IF(H18='Категорія витрат'!$B$25,'Категорія витрат'!$A$25,IF(H18='Категорія витрат'!$B$26,'Категорія витрат'!$A$26,IF(H18='Категорія витрат'!$B$27,'Категорія витрат'!$A$27,IF(H18='Категорія витрат'!$B$28,'Категорія витрат'!$A$28,IF(H18='Категорія витрат'!$B$29,'Категорія витрат'!$A$29,IF(H18='Категорія витрат'!$B$30,'Категорія витрат'!$A$30,IF(H18='Категорія витрат'!$B$31,'Категорія витрат'!$A$31,""))))))))))))))))))))))))))))))</f>
        <v/>
      </c>
      <c r="H18" s="209"/>
      <c r="I18" s="209"/>
      <c r="J18" s="71"/>
      <c r="K18" s="211">
        <f t="shared" si="0"/>
        <v>0</v>
      </c>
      <c r="L18" s="71"/>
      <c r="M18" s="564"/>
      <c r="N18" s="214">
        <f t="shared" si="1"/>
        <v>0</v>
      </c>
      <c r="O18" s="189">
        <f>IF(I18='Категорія витрат'!$G$2,ROUND(N18*0.22,2),IF(I18='Категорія витрат'!$G$4,ROUND(N18*0.22,2),IF(I18='Категорія витрат'!$G$5,ROUND(N18*0.22,2),IF(I18='Категорія витрат'!$G$3,ROUND(N18*0.0841,2),0))))</f>
        <v>0</v>
      </c>
      <c r="P18" s="187">
        <f t="shared" si="2"/>
        <v>0</v>
      </c>
      <c r="Q18" s="936"/>
      <c r="R18" s="936"/>
      <c r="S18" s="936"/>
      <c r="T18" s="936"/>
      <c r="U18" s="936"/>
      <c r="V18" s="936"/>
      <c r="W18" s="566"/>
      <c r="X18" s="566"/>
      <c r="Y18" s="566"/>
      <c r="Z18" s="566"/>
      <c r="AA18" s="566"/>
      <c r="AB18" s="566"/>
      <c r="AC18" s="215">
        <f t="shared" si="3"/>
        <v>0</v>
      </c>
      <c r="AD18" s="215">
        <f t="shared" si="4"/>
        <v>0</v>
      </c>
      <c r="AE18" s="215">
        <f t="shared" si="5"/>
        <v>0</v>
      </c>
      <c r="AF18" s="215">
        <f t="shared" si="6"/>
        <v>0</v>
      </c>
      <c r="AG18" s="215">
        <f t="shared" si="7"/>
        <v>0</v>
      </c>
      <c r="AH18" s="215">
        <f t="shared" si="8"/>
        <v>0</v>
      </c>
      <c r="AI18" s="215">
        <f t="shared" si="9"/>
        <v>0</v>
      </c>
      <c r="AJ18" s="215">
        <f t="shared" si="10"/>
        <v>0</v>
      </c>
      <c r="AK18" s="192"/>
      <c r="AL18" s="192"/>
      <c r="AN18" s="235">
        <f>P18*'ВИКОНАВЦІ ТА ЗАЙНЯТІСТЬ'!$E$3</f>
        <v>0</v>
      </c>
      <c r="AO18" s="235">
        <f>P18*'ВИКОНАВЦІ ТА ЗАЙНЯТІСТЬ'!$E$4</f>
        <v>0</v>
      </c>
    </row>
    <row r="19" spans="1:41" s="234" customFormat="1">
      <c r="A19" s="233">
        <v>15</v>
      </c>
      <c r="B19" s="233" t="e">
        <f>IF(C19="","",VLOOKUP(C19,Закони!$AA$2:$AB$46,2,0))</f>
        <v>#N/A</v>
      </c>
      <c r="C19" s="855" t="s">
        <v>594</v>
      </c>
      <c r="D19" s="856" t="s">
        <v>352</v>
      </c>
      <c r="E19" s="905"/>
      <c r="F19" s="905"/>
      <c r="G19" s="187" t="str">
        <f>IF(H19='Категорія витрат'!$B$2,'Категорія витрат'!$A$2,IF(H19='Категорія витрат'!$B$3,'Категорія витрат'!$A$3,IF(H19='Категорія витрат'!$B$4,'Категорія витрат'!$A$4,IF(H19='Категорія витрат'!$B$5,'Категорія витрат'!$A$5,IF(H19='Категорія витрат'!$B$6,'Категорія витрат'!$A$6,IF(H19='Категорія витрат'!$B$7,'Категорія витрат'!$A$7,IF(H19='Категорія витрат'!$B$8,'Категорія витрат'!$A$8,IF(H19='Категорія витрат'!$B$9,'Категорія витрат'!$A$9,IF(H19='Категорія витрат'!$B$10,'Категорія витрат'!$A$10,IF(H19='Категорія витрат'!$B$11,'Категорія витрат'!$A$11,IF(H19='Категорія витрат'!$B$12,'Категорія витрат'!$A$12,IF(H19='Категорія витрат'!$B$13,'Категорія витрат'!$A$13,IF(H19='Категорія витрат'!$B$14,'Категорія витрат'!$A$14,IF(H19='Категорія витрат'!$B$15,'Категорія витрат'!$A$15,IF(H19='Категорія витрат'!$B$16,'Категорія витрат'!$A$16,IF(H19='Категорія витрат'!$B$17,'Категорія витрат'!$A$17,IF(H19='Категорія витрат'!$B$18,'Категорія витрат'!$A$18,IF(H19='Категорія витрат'!$B$19,'Категорія витрат'!$A$19,IF(H19='Категорія витрат'!$B$20,'Категорія витрат'!$A$20,IF(H19='Категорія витрат'!$B$21,'Категорія витрат'!$A$21,IF(H19='Категорія витрат'!$B$22,'Категорія витрат'!$A$22,IF(H19='Категорія витрат'!$B$23,'Категорія витрат'!$A$23,IF(H19='Категорія витрат'!$B$24,'Категорія витрат'!$A$24,IF(H19='Категорія витрат'!$B$25,'Категорія витрат'!$A$25,IF(H19='Категорія витрат'!$B$26,'Категорія витрат'!$A$26,IF(H19='Категорія витрат'!$B$27,'Категорія витрат'!$A$27,IF(H19='Категорія витрат'!$B$28,'Категорія витрат'!$A$28,IF(H19='Категорія витрат'!$B$29,'Категорія витрат'!$A$29,IF(H19='Категорія витрат'!$B$30,'Категорія витрат'!$A$30,IF(H19='Категорія витрат'!$B$31,'Категорія витрат'!$A$31,""))))))))))))))))))))))))))))))</f>
        <v/>
      </c>
      <c r="H19" s="209"/>
      <c r="I19" s="209"/>
      <c r="J19" s="905"/>
      <c r="K19" s="211">
        <f t="shared" si="0"/>
        <v>0</v>
      </c>
      <c r="L19" s="563"/>
      <c r="M19" s="564"/>
      <c r="N19" s="214">
        <f t="shared" si="1"/>
        <v>0</v>
      </c>
      <c r="O19" s="189">
        <f>IF(I19='Категорія витрат'!$G$2,ROUND(N19*0.22,2),IF(I19='Категорія витрат'!$G$4,ROUND(N19*0.22,2),IF(I19='Категорія витрат'!$G$5,ROUND(N19*0.22,2),IF(I19='Категорія витрат'!$G$3,ROUND(N19*0.0841,2),0))))</f>
        <v>0</v>
      </c>
      <c r="P19" s="187">
        <f t="shared" si="2"/>
        <v>0</v>
      </c>
      <c r="Q19" s="936"/>
      <c r="R19" s="936"/>
      <c r="S19" s="936"/>
      <c r="T19" s="936"/>
      <c r="U19" s="936"/>
      <c r="V19" s="936"/>
      <c r="W19" s="566"/>
      <c r="X19" s="566"/>
      <c r="Y19" s="566"/>
      <c r="Z19" s="566"/>
      <c r="AA19" s="566"/>
      <c r="AB19" s="566"/>
      <c r="AC19" s="215">
        <f t="shared" si="3"/>
        <v>0</v>
      </c>
      <c r="AD19" s="215">
        <f t="shared" si="4"/>
        <v>0</v>
      </c>
      <c r="AE19" s="215">
        <f t="shared" si="5"/>
        <v>0</v>
      </c>
      <c r="AF19" s="215">
        <f t="shared" si="6"/>
        <v>0</v>
      </c>
      <c r="AG19" s="215">
        <f t="shared" si="7"/>
        <v>0</v>
      </c>
      <c r="AH19" s="215">
        <f t="shared" si="8"/>
        <v>0</v>
      </c>
      <c r="AI19" s="215">
        <f t="shared" si="9"/>
        <v>0</v>
      </c>
      <c r="AJ19" s="215">
        <f t="shared" si="10"/>
        <v>0</v>
      </c>
      <c r="AK19" s="192"/>
      <c r="AL19" s="192"/>
      <c r="AN19" s="235">
        <f>P19*'ВИКОНАВЦІ ТА ЗАЙНЯТІСТЬ'!$E$3</f>
        <v>0</v>
      </c>
      <c r="AO19" s="235">
        <f>P19*'ВИКОНАВЦІ ТА ЗАЙНЯТІСТЬ'!$E$4</f>
        <v>0</v>
      </c>
    </row>
    <row r="20" spans="1:41" s="234" customFormat="1">
      <c r="A20" s="233">
        <v>16</v>
      </c>
      <c r="B20" s="233" t="e">
        <f>IF(C20="","",VLOOKUP(C20,Закони!$AA$2:$AB$46,2,0))</f>
        <v>#N/A</v>
      </c>
      <c r="C20" s="855" t="s">
        <v>594</v>
      </c>
      <c r="D20" s="856" t="s">
        <v>352</v>
      </c>
      <c r="E20" s="905"/>
      <c r="F20" s="905"/>
      <c r="G20" s="187" t="str">
        <f>IF(H20='Категорія витрат'!$B$2,'Категорія витрат'!$A$2,IF(H20='Категорія витрат'!$B$3,'Категорія витрат'!$A$3,IF(H20='Категорія витрат'!$B$4,'Категорія витрат'!$A$4,IF(H20='Категорія витрат'!$B$5,'Категорія витрат'!$A$5,IF(H20='Категорія витрат'!$B$6,'Категорія витрат'!$A$6,IF(H20='Категорія витрат'!$B$7,'Категорія витрат'!$A$7,IF(H20='Категорія витрат'!$B$8,'Категорія витрат'!$A$8,IF(H20='Категорія витрат'!$B$9,'Категорія витрат'!$A$9,IF(H20='Категорія витрат'!$B$10,'Категорія витрат'!$A$10,IF(H20='Категорія витрат'!$B$11,'Категорія витрат'!$A$11,IF(H20='Категорія витрат'!$B$12,'Категорія витрат'!$A$12,IF(H20='Категорія витрат'!$B$13,'Категорія витрат'!$A$13,IF(H20='Категорія витрат'!$B$14,'Категорія витрат'!$A$14,IF(H20='Категорія витрат'!$B$15,'Категорія витрат'!$A$15,IF(H20='Категорія витрат'!$B$16,'Категорія витрат'!$A$16,IF(H20='Категорія витрат'!$B$17,'Категорія витрат'!$A$17,IF(H20='Категорія витрат'!$B$18,'Категорія витрат'!$A$18,IF(H20='Категорія витрат'!$B$19,'Категорія витрат'!$A$19,IF(H20='Категорія витрат'!$B$20,'Категорія витрат'!$A$20,IF(H20='Категорія витрат'!$B$21,'Категорія витрат'!$A$21,IF(H20='Категорія витрат'!$B$22,'Категорія витрат'!$A$22,IF(H20='Категорія витрат'!$B$23,'Категорія витрат'!$A$23,IF(H20='Категорія витрат'!$B$24,'Категорія витрат'!$A$24,IF(H20='Категорія витрат'!$B$25,'Категорія витрат'!$A$25,IF(H20='Категорія витрат'!$B$26,'Категорія витрат'!$A$26,IF(H20='Категорія витрат'!$B$27,'Категорія витрат'!$A$27,IF(H20='Категорія витрат'!$B$28,'Категорія витрат'!$A$28,IF(H20='Категорія витрат'!$B$29,'Категорія витрат'!$A$29,IF(H20='Категорія витрат'!$B$30,'Категорія витрат'!$A$30,IF(H20='Категорія витрат'!$B$31,'Категорія витрат'!$A$31,""))))))))))))))))))))))))))))))</f>
        <v/>
      </c>
      <c r="H20" s="209"/>
      <c r="I20" s="209"/>
      <c r="J20" s="905"/>
      <c r="K20" s="211">
        <f t="shared" si="0"/>
        <v>0</v>
      </c>
      <c r="L20" s="563"/>
      <c r="M20" s="564"/>
      <c r="N20" s="214">
        <f t="shared" si="1"/>
        <v>0</v>
      </c>
      <c r="O20" s="189">
        <f>IF(I20='Категорія витрат'!$G$2,ROUND(N20*0.22,2),IF(I20='Категорія витрат'!$G$4,ROUND(N20*0.22,2),IF(I20='Категорія витрат'!$G$5,ROUND(N20*0.22,2),IF(I20='Категорія витрат'!$G$3,ROUND(N20*0.0841,2),0))))</f>
        <v>0</v>
      </c>
      <c r="P20" s="187">
        <f t="shared" si="2"/>
        <v>0</v>
      </c>
      <c r="Q20" s="936"/>
      <c r="R20" s="936"/>
      <c r="S20" s="936"/>
      <c r="T20" s="936"/>
      <c r="U20" s="936"/>
      <c r="V20" s="936"/>
      <c r="W20" s="566"/>
      <c r="X20" s="566"/>
      <c r="Y20" s="566"/>
      <c r="Z20" s="566"/>
      <c r="AA20" s="566"/>
      <c r="AB20" s="566"/>
      <c r="AC20" s="215">
        <f t="shared" si="3"/>
        <v>0</v>
      </c>
      <c r="AD20" s="215">
        <f t="shared" si="4"/>
        <v>0</v>
      </c>
      <c r="AE20" s="215">
        <f t="shared" si="5"/>
        <v>0</v>
      </c>
      <c r="AF20" s="215">
        <f t="shared" si="6"/>
        <v>0</v>
      </c>
      <c r="AG20" s="215">
        <f t="shared" si="7"/>
        <v>0</v>
      </c>
      <c r="AH20" s="215">
        <f t="shared" si="8"/>
        <v>0</v>
      </c>
      <c r="AI20" s="215">
        <f t="shared" si="9"/>
        <v>0</v>
      </c>
      <c r="AJ20" s="215">
        <f t="shared" si="10"/>
        <v>0</v>
      </c>
      <c r="AK20" s="192"/>
      <c r="AL20" s="192"/>
      <c r="AN20" s="235"/>
      <c r="AO20" s="235"/>
    </row>
    <row r="21" spans="1:41" s="234" customFormat="1">
      <c r="A21" s="233">
        <v>17</v>
      </c>
      <c r="B21" s="233" t="e">
        <f>IF(C21="","",VLOOKUP(C21,Закони!$AA$2:$AB$46,2,0))</f>
        <v>#N/A</v>
      </c>
      <c r="C21" s="855" t="s">
        <v>594</v>
      </c>
      <c r="D21" s="856" t="s">
        <v>352</v>
      </c>
      <c r="E21" s="905"/>
      <c r="F21" s="907"/>
      <c r="G21" s="187" t="str">
        <f>IF(H21='Категорія витрат'!$B$2,'Категорія витрат'!$A$2,IF(H21='Категорія витрат'!$B$3,'Категорія витрат'!$A$3,IF(H21='Категорія витрат'!$B$4,'Категорія витрат'!$A$4,IF(H21='Категорія витрат'!$B$5,'Категорія витрат'!$A$5,IF(H21='Категорія витрат'!$B$6,'Категорія витрат'!$A$6,IF(H21='Категорія витрат'!$B$7,'Категорія витрат'!$A$7,IF(H21='Категорія витрат'!$B$8,'Категорія витрат'!$A$8,IF(H21='Категорія витрат'!$B$9,'Категорія витрат'!$A$9,IF(H21='Категорія витрат'!$B$10,'Категорія витрат'!$A$10,IF(H21='Категорія витрат'!$B$11,'Категорія витрат'!$A$11,IF(H21='Категорія витрат'!$B$12,'Категорія витрат'!$A$12,IF(H21='Категорія витрат'!$B$13,'Категорія витрат'!$A$13,IF(H21='Категорія витрат'!$B$14,'Категорія витрат'!$A$14,IF(H21='Категорія витрат'!$B$15,'Категорія витрат'!$A$15,IF(H21='Категорія витрат'!$B$16,'Категорія витрат'!$A$16,IF(H21='Категорія витрат'!$B$17,'Категорія витрат'!$A$17,IF(H21='Категорія витрат'!$B$18,'Категорія витрат'!$A$18,IF(H21='Категорія витрат'!$B$19,'Категорія витрат'!$A$19,IF(H21='Категорія витрат'!$B$20,'Категорія витрат'!$A$20,IF(H21='Категорія витрат'!$B$21,'Категорія витрат'!$A$21,IF(H21='Категорія витрат'!$B$22,'Категорія витрат'!$A$22,IF(H21='Категорія витрат'!$B$23,'Категорія витрат'!$A$23,IF(H21='Категорія витрат'!$B$24,'Категорія витрат'!$A$24,IF(H21='Категорія витрат'!$B$25,'Категорія витрат'!$A$25,IF(H21='Категорія витрат'!$B$26,'Категорія витрат'!$A$26,IF(H21='Категорія витрат'!$B$27,'Категорія витрат'!$A$27,IF(H21='Категорія витрат'!$B$28,'Категорія витрат'!$A$28,IF(H21='Категорія витрат'!$B$29,'Категорія витрат'!$A$29,IF(H21='Категорія витрат'!$B$30,'Категорія витрат'!$A$30,IF(H21='Категорія витрат'!$B$31,'Категорія витрат'!$A$31,""))))))))))))))))))))))))))))))</f>
        <v/>
      </c>
      <c r="H21" s="209"/>
      <c r="I21" s="209"/>
      <c r="J21" s="71"/>
      <c r="K21" s="211">
        <f t="shared" si="0"/>
        <v>0</v>
      </c>
      <c r="L21" s="563"/>
      <c r="M21" s="564"/>
      <c r="N21" s="214">
        <f t="shared" si="1"/>
        <v>0</v>
      </c>
      <c r="O21" s="189">
        <f>IF(I21='Категорія витрат'!$G$2,ROUND(N21*0.22,2),IF(I21='Категорія витрат'!$G$4,ROUND(N21*0.22,2),IF(I21='Категорія витрат'!$G$5,ROUND(N21*0.22,2),IF(I21='Категорія витрат'!$G$3,ROUND(N21*0.0841,2),0))))</f>
        <v>0</v>
      </c>
      <c r="P21" s="187">
        <f t="shared" si="2"/>
        <v>0</v>
      </c>
      <c r="Q21" s="936"/>
      <c r="R21" s="936"/>
      <c r="S21" s="936"/>
      <c r="T21" s="936"/>
      <c r="U21" s="936"/>
      <c r="V21" s="936"/>
      <c r="W21" s="566"/>
      <c r="X21" s="566"/>
      <c r="Y21" s="566"/>
      <c r="Z21" s="566"/>
      <c r="AA21" s="566"/>
      <c r="AB21" s="566"/>
      <c r="AC21" s="215">
        <f t="shared" si="3"/>
        <v>0</v>
      </c>
      <c r="AD21" s="215">
        <f t="shared" si="4"/>
        <v>0</v>
      </c>
      <c r="AE21" s="215">
        <f t="shared" si="5"/>
        <v>0</v>
      </c>
      <c r="AF21" s="215">
        <f t="shared" si="6"/>
        <v>0</v>
      </c>
      <c r="AG21" s="215">
        <f t="shared" si="7"/>
        <v>0</v>
      </c>
      <c r="AH21" s="215">
        <f t="shared" si="8"/>
        <v>0</v>
      </c>
      <c r="AI21" s="215">
        <f t="shared" si="9"/>
        <v>0</v>
      </c>
      <c r="AJ21" s="215">
        <f t="shared" si="10"/>
        <v>0</v>
      </c>
      <c r="AK21" s="192"/>
      <c r="AL21" s="192"/>
      <c r="AN21" s="235">
        <f>P21*'ВИКОНАВЦІ ТА ЗАЙНЯТІСТЬ'!$E$3</f>
        <v>0</v>
      </c>
      <c r="AO21" s="235">
        <f>P21*'ВИКОНАВЦІ ТА ЗАЙНЯТІСТЬ'!$E$4</f>
        <v>0</v>
      </c>
    </row>
    <row r="22" spans="1:41" s="234" customFormat="1" ht="11.25" customHeight="1">
      <c r="A22" s="233">
        <v>18</v>
      </c>
      <c r="B22" s="233" t="e">
        <f>IF(C22="","",VLOOKUP(C22,Закони!$AA$2:$AB$46,2,0))</f>
        <v>#N/A</v>
      </c>
      <c r="C22" s="855" t="s">
        <v>594</v>
      </c>
      <c r="D22" s="856" t="s">
        <v>352</v>
      </c>
      <c r="E22" s="905"/>
      <c r="F22" s="219"/>
      <c r="G22" s="187" t="str">
        <f>IF(H22='Категорія витрат'!$B$2,'Категорія витрат'!$A$2,IF(H22='Категорія витрат'!$B$3,'Категорія витрат'!$A$3,IF(H22='Категорія витрат'!$B$4,'Категорія витрат'!$A$4,IF(H22='Категорія витрат'!$B$5,'Категорія витрат'!$A$5,IF(H22='Категорія витрат'!$B$6,'Категорія витрат'!$A$6,IF(H22='Категорія витрат'!$B$7,'Категорія витрат'!$A$7,IF(H22='Категорія витрат'!$B$8,'Категорія витрат'!$A$8,IF(H22='Категорія витрат'!$B$9,'Категорія витрат'!$A$9,IF(H22='Категорія витрат'!$B$10,'Категорія витрат'!$A$10,IF(H22='Категорія витрат'!$B$11,'Категорія витрат'!$A$11,IF(H22='Категорія витрат'!$B$12,'Категорія витрат'!$A$12,IF(H22='Категорія витрат'!$B$13,'Категорія витрат'!$A$13,IF(H22='Категорія витрат'!$B$14,'Категорія витрат'!$A$14,IF(H22='Категорія витрат'!$B$15,'Категорія витрат'!$A$15,IF(H22='Категорія витрат'!$B$16,'Категорія витрат'!$A$16,IF(H22='Категорія витрат'!$B$17,'Категорія витрат'!$A$17,IF(H22='Категорія витрат'!$B$18,'Категорія витрат'!$A$18,IF(H22='Категорія витрат'!$B$19,'Категорія витрат'!$A$19,IF(H22='Категорія витрат'!$B$20,'Категорія витрат'!$A$20,IF(H22='Категорія витрат'!$B$21,'Категорія витрат'!$A$21,IF(H22='Категорія витрат'!$B$22,'Категорія витрат'!$A$22,IF(H22='Категорія витрат'!$B$23,'Категорія витрат'!$A$23,IF(H22='Категорія витрат'!$B$24,'Категорія витрат'!$A$24,IF(H22='Категорія витрат'!$B$25,'Категорія витрат'!$A$25,IF(H22='Категорія витрат'!$B$26,'Категорія витрат'!$A$26,IF(H22='Категорія витрат'!$B$27,'Категорія витрат'!$A$27,IF(H22='Категорія витрат'!$B$28,'Категорія витрат'!$A$28,IF(H22='Категорія витрат'!$B$29,'Категорія витрат'!$A$29,IF(H22='Категорія витрат'!$B$30,'Категорія витрат'!$A$30,IF(H22='Категорія витрат'!$B$31,'Категорія витрат'!$A$31,""))))))))))))))))))))))))))))))</f>
        <v/>
      </c>
      <c r="H22" s="209"/>
      <c r="I22" s="209"/>
      <c r="J22" s="210"/>
      <c r="K22" s="211">
        <f t="shared" si="0"/>
        <v>0</v>
      </c>
      <c r="L22" s="212"/>
      <c r="M22" s="213"/>
      <c r="N22" s="214">
        <f t="shared" si="1"/>
        <v>0</v>
      </c>
      <c r="O22" s="189">
        <f>IF(I22='Категорія витрат'!$G$2,ROUND(N22*0.22,2),IF(I22='Категорія витрат'!$G$4,ROUND(N22*0.22,2),IF(I22='Категорія витрат'!$G$5,ROUND(N22*0.22,2),IF(I22='Категорія витрат'!$G$3,ROUND(N22*0.0841,2),0))))</f>
        <v>0</v>
      </c>
      <c r="P22" s="187">
        <f t="shared" si="2"/>
        <v>0</v>
      </c>
      <c r="Q22" s="937"/>
      <c r="R22" s="936"/>
      <c r="S22" s="937"/>
      <c r="T22" s="937"/>
      <c r="U22" s="937"/>
      <c r="V22" s="937"/>
      <c r="W22" s="566"/>
      <c r="X22" s="566"/>
      <c r="Y22" s="566"/>
      <c r="Z22" s="566"/>
      <c r="AA22" s="566"/>
      <c r="AB22" s="566"/>
      <c r="AC22" s="215">
        <f t="shared" si="3"/>
        <v>0</v>
      </c>
      <c r="AD22" s="215">
        <f t="shared" si="4"/>
        <v>0</v>
      </c>
      <c r="AE22" s="215">
        <f t="shared" si="5"/>
        <v>0</v>
      </c>
      <c r="AF22" s="215">
        <f t="shared" si="6"/>
        <v>0</v>
      </c>
      <c r="AG22" s="215">
        <f t="shared" si="7"/>
        <v>0</v>
      </c>
      <c r="AH22" s="215">
        <f t="shared" si="8"/>
        <v>0</v>
      </c>
      <c r="AI22" s="215">
        <f t="shared" si="9"/>
        <v>0</v>
      </c>
      <c r="AJ22" s="215">
        <f t="shared" si="10"/>
        <v>0</v>
      </c>
      <c r="AK22" s="192"/>
      <c r="AL22" s="192"/>
      <c r="AN22" s="235">
        <f>P22*'ВИКОНАВЦІ ТА ЗАЙНЯТІСТЬ'!$E$3</f>
        <v>0</v>
      </c>
      <c r="AO22" s="235">
        <f>P22*'ВИКОНАВЦІ ТА ЗАЙНЯТІСТЬ'!$E$4</f>
        <v>0</v>
      </c>
    </row>
    <row r="23" spans="1:41" s="234" customFormat="1">
      <c r="A23" s="233">
        <v>19</v>
      </c>
      <c r="B23" s="233" t="e">
        <f>IF(C23="","",VLOOKUP(C23,Закони!$AA$2:$AB$46,2,0))</f>
        <v>#N/A</v>
      </c>
      <c r="C23" s="855" t="s">
        <v>594</v>
      </c>
      <c r="D23" s="856" t="s">
        <v>352</v>
      </c>
      <c r="E23" s="905"/>
      <c r="F23" s="219"/>
      <c r="G23" s="187" t="str">
        <f>IF(H23='Категорія витрат'!$B$2,'Категорія витрат'!$A$2,IF(H23='Категорія витрат'!$B$3,'Категорія витрат'!$A$3,IF(H23='Категорія витрат'!$B$4,'Категорія витрат'!$A$4,IF(H23='Категорія витрат'!$B$5,'Категорія витрат'!$A$5,IF(H23='Категорія витрат'!$B$6,'Категорія витрат'!$A$6,IF(H23='Категорія витрат'!$B$7,'Категорія витрат'!$A$7,IF(H23='Категорія витрат'!$B$8,'Категорія витрат'!$A$8,IF(H23='Категорія витрат'!$B$9,'Категорія витрат'!$A$9,IF(H23='Категорія витрат'!$B$10,'Категорія витрат'!$A$10,IF(H23='Категорія витрат'!$B$11,'Категорія витрат'!$A$11,IF(H23='Категорія витрат'!$B$12,'Категорія витрат'!$A$12,IF(H23='Категорія витрат'!$B$13,'Категорія витрат'!$A$13,IF(H23='Категорія витрат'!$B$14,'Категорія витрат'!$A$14,IF(H23='Категорія витрат'!$B$15,'Категорія витрат'!$A$15,IF(H23='Категорія витрат'!$B$16,'Категорія витрат'!$A$16,IF(H23='Категорія витрат'!$B$17,'Категорія витрат'!$A$17,IF(H23='Категорія витрат'!$B$18,'Категорія витрат'!$A$18,IF(H23='Категорія витрат'!$B$19,'Категорія витрат'!$A$19,IF(H23='Категорія витрат'!$B$20,'Категорія витрат'!$A$20,IF(H23='Категорія витрат'!$B$21,'Категорія витрат'!$A$21,IF(H23='Категорія витрат'!$B$22,'Категорія витрат'!$A$22,IF(H23='Категорія витрат'!$B$23,'Категорія витрат'!$A$23,IF(H23='Категорія витрат'!$B$24,'Категорія витрат'!$A$24,IF(H23='Категорія витрат'!$B$25,'Категорія витрат'!$A$25,IF(H23='Категорія витрат'!$B$26,'Категорія витрат'!$A$26,IF(H23='Категорія витрат'!$B$27,'Категорія витрат'!$A$27,IF(H23='Категорія витрат'!$B$28,'Категорія витрат'!$A$28,IF(H23='Категорія витрат'!$B$29,'Категорія витрат'!$A$29,IF(H23='Категорія витрат'!$B$30,'Категорія витрат'!$A$30,IF(H23='Категорія витрат'!$B$31,'Категорія витрат'!$A$31,""))))))))))))))))))))))))))))))</f>
        <v/>
      </c>
      <c r="H23" s="209"/>
      <c r="I23" s="209"/>
      <c r="J23" s="905"/>
      <c r="K23" s="211">
        <f t="shared" si="0"/>
        <v>0</v>
      </c>
      <c r="L23" s="212"/>
      <c r="M23" s="213"/>
      <c r="N23" s="214">
        <f t="shared" si="1"/>
        <v>0</v>
      </c>
      <c r="O23" s="189">
        <f>IF(I23='Категорія витрат'!$G$2,ROUND(N23*0.22,2),IF(I23='Категорія витрат'!$G$4,ROUND(N23*0.22,2),IF(I23='Категорія витрат'!$G$5,ROUND(N23*0.22,2),IF(I23='Категорія витрат'!$G$3,ROUND(N23*0.0841,2),0))))</f>
        <v>0</v>
      </c>
      <c r="P23" s="187">
        <f t="shared" si="2"/>
        <v>0</v>
      </c>
      <c r="Q23" s="937"/>
      <c r="R23" s="936"/>
      <c r="S23" s="937"/>
      <c r="T23" s="937"/>
      <c r="U23" s="937"/>
      <c r="V23" s="937"/>
      <c r="W23" s="566"/>
      <c r="X23" s="566"/>
      <c r="Y23" s="566"/>
      <c r="Z23" s="566"/>
      <c r="AA23" s="566"/>
      <c r="AB23" s="566"/>
      <c r="AC23" s="215">
        <f t="shared" si="3"/>
        <v>0</v>
      </c>
      <c r="AD23" s="215">
        <f t="shared" si="4"/>
        <v>0</v>
      </c>
      <c r="AE23" s="215">
        <f t="shared" si="5"/>
        <v>0</v>
      </c>
      <c r="AF23" s="215">
        <f t="shared" si="6"/>
        <v>0</v>
      </c>
      <c r="AG23" s="215">
        <f t="shared" si="7"/>
        <v>0</v>
      </c>
      <c r="AH23" s="215">
        <f t="shared" si="8"/>
        <v>0</v>
      </c>
      <c r="AI23" s="215">
        <f t="shared" si="9"/>
        <v>0</v>
      </c>
      <c r="AJ23" s="215">
        <f t="shared" si="10"/>
        <v>0</v>
      </c>
      <c r="AK23" s="192"/>
      <c r="AL23" s="192"/>
      <c r="AN23" s="235">
        <f>P23*'ВИКОНАВЦІ ТА ЗАЙНЯТІСТЬ'!$E$3</f>
        <v>0</v>
      </c>
      <c r="AO23" s="235">
        <f>P23*'ВИКОНАВЦІ ТА ЗАЙНЯТІСТЬ'!$E$4</f>
        <v>0</v>
      </c>
    </row>
    <row r="24" spans="1:41" s="234" customFormat="1">
      <c r="A24" s="233">
        <v>20</v>
      </c>
      <c r="B24" s="233" t="e">
        <f>IF(C24="","",VLOOKUP(C24,Закони!$AA$2:$AB$46,2,0))</f>
        <v>#N/A</v>
      </c>
      <c r="C24" s="855" t="s">
        <v>594</v>
      </c>
      <c r="D24" s="856" t="s">
        <v>352</v>
      </c>
      <c r="E24" s="905"/>
      <c r="F24" s="219"/>
      <c r="G24" s="187" t="str">
        <f>IF(H24='Категорія витрат'!$B$2,'Категорія витрат'!$A$2,IF(H24='Категорія витрат'!$B$3,'Категорія витрат'!$A$3,IF(H24='Категорія витрат'!$B$4,'Категорія витрат'!$A$4,IF(H24='Категорія витрат'!$B$5,'Категорія витрат'!$A$5,IF(H24='Категорія витрат'!$B$6,'Категорія витрат'!$A$6,IF(H24='Категорія витрат'!$B$7,'Категорія витрат'!$A$7,IF(H24='Категорія витрат'!$B$8,'Категорія витрат'!$A$8,IF(H24='Категорія витрат'!$B$9,'Категорія витрат'!$A$9,IF(H24='Категорія витрат'!$B$10,'Категорія витрат'!$A$10,IF(H24='Категорія витрат'!$B$11,'Категорія витрат'!$A$11,IF(H24='Категорія витрат'!$B$12,'Категорія витрат'!$A$12,IF(H24='Категорія витрат'!$B$13,'Категорія витрат'!$A$13,IF(H24='Категорія витрат'!$B$14,'Категорія витрат'!$A$14,IF(H24='Категорія витрат'!$B$15,'Категорія витрат'!$A$15,IF(H24='Категорія витрат'!$B$16,'Категорія витрат'!$A$16,IF(H24='Категорія витрат'!$B$17,'Категорія витрат'!$A$17,IF(H24='Категорія витрат'!$B$18,'Категорія витрат'!$A$18,IF(H24='Категорія витрат'!$B$19,'Категорія витрат'!$A$19,IF(H24='Категорія витрат'!$B$20,'Категорія витрат'!$A$20,IF(H24='Категорія витрат'!$B$21,'Категорія витрат'!$A$21,IF(H24='Категорія витрат'!$B$22,'Категорія витрат'!$A$22,IF(H24='Категорія витрат'!$B$23,'Категорія витрат'!$A$23,IF(H24='Категорія витрат'!$B$24,'Категорія витрат'!$A$24,IF(H24='Категорія витрат'!$B$25,'Категорія витрат'!$A$25,IF(H24='Категорія витрат'!$B$26,'Категорія витрат'!$A$26,IF(H24='Категорія витрат'!$B$27,'Категорія витрат'!$A$27,IF(H24='Категорія витрат'!$B$28,'Категорія витрат'!$A$28,IF(H24='Категорія витрат'!$B$29,'Категорія витрат'!$A$29,IF(H24='Категорія витрат'!$B$30,'Категорія витрат'!$A$30,IF(H24='Категорія витрат'!$B$31,'Категорія витрат'!$A$31,""))))))))))))))))))))))))))))))</f>
        <v/>
      </c>
      <c r="H24" s="209"/>
      <c r="I24" s="209"/>
      <c r="J24" s="905"/>
      <c r="K24" s="211">
        <f t="shared" si="0"/>
        <v>0</v>
      </c>
      <c r="L24" s="212"/>
      <c r="M24" s="213"/>
      <c r="N24" s="214">
        <f t="shared" si="1"/>
        <v>0</v>
      </c>
      <c r="O24" s="189">
        <f>IF(I24='Категорія витрат'!$G$2,ROUND(N24*0.22,2),IF(I24='Категорія витрат'!$G$4,ROUND(N24*0.22,2),IF(I24='Категорія витрат'!$G$5,ROUND(N24*0.22,2),IF(I24='Категорія витрат'!$G$3,ROUND(N24*0.0841,2),0))))</f>
        <v>0</v>
      </c>
      <c r="P24" s="187">
        <f t="shared" si="2"/>
        <v>0</v>
      </c>
      <c r="Q24" s="937"/>
      <c r="R24" s="936"/>
      <c r="S24" s="937"/>
      <c r="T24" s="937"/>
      <c r="U24" s="937"/>
      <c r="V24" s="937"/>
      <c r="W24" s="566"/>
      <c r="X24" s="566"/>
      <c r="Y24" s="566"/>
      <c r="Z24" s="566"/>
      <c r="AA24" s="566"/>
      <c r="AB24" s="566"/>
      <c r="AC24" s="215">
        <f t="shared" si="3"/>
        <v>0</v>
      </c>
      <c r="AD24" s="215">
        <f t="shared" si="4"/>
        <v>0</v>
      </c>
      <c r="AE24" s="215">
        <f t="shared" si="5"/>
        <v>0</v>
      </c>
      <c r="AF24" s="215">
        <f t="shared" si="6"/>
        <v>0</v>
      </c>
      <c r="AG24" s="215">
        <f t="shared" si="7"/>
        <v>0</v>
      </c>
      <c r="AH24" s="215">
        <f t="shared" si="8"/>
        <v>0</v>
      </c>
      <c r="AI24" s="215">
        <f t="shared" si="9"/>
        <v>0</v>
      </c>
      <c r="AJ24" s="215">
        <f t="shared" si="10"/>
        <v>0</v>
      </c>
      <c r="AK24" s="192"/>
      <c r="AL24" s="192"/>
      <c r="AN24" s="235">
        <f>P24*'ВИКОНАВЦІ ТА ЗАЙНЯТІСТЬ'!$E$3</f>
        <v>0</v>
      </c>
      <c r="AO24" s="235">
        <f>P24*'ВИКОНАВЦІ ТА ЗАЙНЯТІСТЬ'!$E$4</f>
        <v>0</v>
      </c>
    </row>
    <row r="25" spans="1:41" s="234" customFormat="1" hidden="1">
      <c r="A25" s="233">
        <v>20</v>
      </c>
      <c r="B25" s="233" t="str">
        <f>IF(C25="","",VLOOKUP(C25,Закони!$AA$2:$AB$46,2,0))</f>
        <v/>
      </c>
      <c r="C25" s="855"/>
      <c r="D25" s="856"/>
      <c r="E25" s="192"/>
      <c r="F25" s="218"/>
      <c r="G25" s="187" t="str">
        <f>IF(H25='Категорія витрат'!$B$2,'Категорія витрат'!$A$2,IF(H25='Категорія витрат'!$B$3,'Категорія витрат'!$A$3,IF(H25='Категорія витрат'!$B$4,'Категорія витрат'!$A$4,IF(H25='Категорія витрат'!$B$5,'Категорія витрат'!$A$5,IF(H25='Категорія витрат'!$B$6,'Категорія витрат'!$A$6,IF(H25='Категорія витрат'!$B$7,'Категорія витрат'!$A$7,IF(H25='Категорія витрат'!$B$8,'Категорія витрат'!$A$8,IF(H25='Категорія витрат'!$B$9,'Категорія витрат'!$A$9,IF(H25='Категорія витрат'!$B$10,'Категорія витрат'!$A$10,IF(H25='Категорія витрат'!$B$11,'Категорія витрат'!$A$11,IF(H25='Категорія витрат'!$B$12,'Категорія витрат'!$A$12,IF(H25='Категорія витрат'!$B$13,'Категорія витрат'!$A$13,IF(H25='Категорія витрат'!$B$14,'Категорія витрат'!$A$14,IF(H25='Категорія витрат'!$B$15,'Категорія витрат'!$A$15,IF(H25='Категорія витрат'!$B$16,'Категорія витрат'!$A$16,IF(H25='Категорія витрат'!$B$17,'Категорія витрат'!$A$17,IF(H25='Категорія витрат'!$B$18,'Категорія витрат'!$A$18,IF(H25='Категорія витрат'!$B$19,'Категорія витрат'!$A$19,IF(H25='Категорія витрат'!$B$20,'Категорія витрат'!$A$20,IF(H25='Категорія витрат'!$B$21,'Категорія витрат'!$A$21,IF(H25='Категорія витрат'!$B$22,'Категорія витрат'!$A$22,IF(H25='Категорія витрат'!$B$23,'Категорія витрат'!$A$23,IF(H25='Категорія витрат'!$B$24,'Категорія витрат'!$A$24,IF(H25='Категорія витрат'!$B$25,'Категорія витрат'!$A$25,IF(H25='Категорія витрат'!$B$26,'Категорія витрат'!$A$26,IF(H25='Категорія витрат'!$B$27,'Категорія витрат'!$A$27,IF(H25='Категорія витрат'!$B$28,'Категорія витрат'!$A$28,IF(H25='Категорія витрат'!$B$29,'Категорія витрат'!$A$29,IF(H25='Категорія витрат'!$B$30,'Категорія витрат'!$A$30,IF(H25='Категорія витрат'!$B$31,'Категорія витрат'!$A$31,""))))))))))))))))))))))))))))))</f>
        <v/>
      </c>
      <c r="H25" s="209"/>
      <c r="I25" s="209"/>
      <c r="J25" s="210"/>
      <c r="K25" s="211">
        <f t="shared" ref="K25:K70" si="11">SUM(Q25:AB25)</f>
        <v>0</v>
      </c>
      <c r="L25" s="212"/>
      <c r="M25" s="213"/>
      <c r="N25" s="214">
        <f t="shared" si="1"/>
        <v>0</v>
      </c>
      <c r="O25" s="189">
        <f>IF(I25='Категорія витрат'!$G$2,ROUND(N25*0.22,2),IF(I25='Категорія витрат'!$G$4,ROUND(N25*0.22,2),IF(I25='Категорія витрат'!$G$5,ROUND(N25*0.22,2),IF(I25='Категорія витрат'!$G$3,ROUND(N25*0.0841,2),0))))</f>
        <v>0</v>
      </c>
      <c r="P25" s="187">
        <f t="shared" si="2"/>
        <v>0</v>
      </c>
      <c r="Q25" s="192"/>
      <c r="R25" s="192"/>
      <c r="S25" s="192"/>
      <c r="T25" s="192"/>
      <c r="U25" s="192"/>
      <c r="V25" s="192"/>
      <c r="W25" s="192"/>
      <c r="X25" s="192"/>
      <c r="Y25" s="192"/>
      <c r="Z25" s="192"/>
      <c r="AA25" s="192"/>
      <c r="AB25" s="192"/>
      <c r="AC25" s="215">
        <f t="shared" si="3"/>
        <v>0</v>
      </c>
      <c r="AD25" s="215">
        <f t="shared" si="4"/>
        <v>0</v>
      </c>
      <c r="AE25" s="215">
        <f t="shared" si="5"/>
        <v>0</v>
      </c>
      <c r="AF25" s="215">
        <f t="shared" si="6"/>
        <v>0</v>
      </c>
      <c r="AG25" s="215">
        <f t="shared" si="7"/>
        <v>0</v>
      </c>
      <c r="AH25" s="215">
        <f t="shared" si="8"/>
        <v>0</v>
      </c>
      <c r="AI25" s="215">
        <f t="shared" si="9"/>
        <v>0</v>
      </c>
      <c r="AJ25" s="215">
        <f t="shared" si="10"/>
        <v>0</v>
      </c>
      <c r="AK25" s="192"/>
      <c r="AL25" s="192"/>
      <c r="AN25" s="235">
        <f>P25*'ВИКОНАВЦІ ТА ЗАЙНЯТІСТЬ'!$E$3</f>
        <v>0</v>
      </c>
      <c r="AO25" s="235">
        <f>P25*'ВИКОНАВЦІ ТА ЗАЙНЯТІСТЬ'!$E$4</f>
        <v>0</v>
      </c>
    </row>
    <row r="26" spans="1:41" s="236" customFormat="1" ht="11.25" hidden="1" thickBot="1">
      <c r="A26" s="233">
        <v>21</v>
      </c>
      <c r="B26" s="233" t="str">
        <f>IF(C26="","",VLOOKUP(C26,Закони!$AA$2:$AB$46,2,0))</f>
        <v/>
      </c>
      <c r="C26" s="855"/>
      <c r="D26" s="856"/>
      <c r="E26" s="188"/>
      <c r="F26" s="244"/>
      <c r="G26" s="187" t="str">
        <f>IF(H26='Категорія витрат'!$B$2,'Категорія витрат'!$A$2,IF(H26='Категорія витрат'!$B$3,'Категорія витрат'!$A$3,IF(H26='Категорія витрат'!$B$4,'Категорія витрат'!$A$4,IF(H26='Категорія витрат'!$B$5,'Категорія витрат'!$A$5,IF(H26='Категорія витрат'!$B$6,'Категорія витрат'!$A$6,IF(H26='Категорія витрат'!$B$7,'Категорія витрат'!$A$7,IF(H26='Категорія витрат'!$B$8,'Категорія витрат'!$A$8,IF(H26='Категорія витрат'!$B$9,'Категорія витрат'!$A$9,IF(H26='Категорія витрат'!$B$10,'Категорія витрат'!$A$10,IF(H26='Категорія витрат'!$B$11,'Категорія витрат'!$A$11,IF(H26='Категорія витрат'!$B$12,'Категорія витрат'!$A$12,IF(H26='Категорія витрат'!$B$13,'Категорія витрат'!$A$13,IF(H26='Категорія витрат'!$B$14,'Категорія витрат'!$A$14,IF(H26='Категорія витрат'!$B$15,'Категорія витрат'!$A$15,IF(H26='Категорія витрат'!$B$16,'Категорія витрат'!$A$16,IF(H26='Категорія витрат'!$B$17,'Категорія витрат'!$A$17,IF(H26='Категорія витрат'!$B$18,'Категорія витрат'!$A$18,IF(H26='Категорія витрат'!$B$19,'Категорія витрат'!$A$19,IF(H26='Категорія витрат'!$B$20,'Категорія витрат'!$A$20,IF(H26='Категорія витрат'!$B$21,'Категорія витрат'!$A$21,IF(H26='Категорія витрат'!$B$22,'Категорія витрат'!$A$22,IF(H26='Категорія витрат'!$B$23,'Категорія витрат'!$A$23,IF(H26='Категорія витрат'!$B$24,'Категорія витрат'!$A$24,IF(H26='Категорія витрат'!$B$25,'Категорія витрат'!$A$25,IF(H26='Категорія витрат'!$B$26,'Категорія витрат'!$A$26,IF(H26='Категорія витрат'!$B$27,'Категорія витрат'!$A$27,IF(H26='Категорія витрат'!$B$28,'Категорія витрат'!$A$28,IF(H26='Категорія витрат'!$B$29,'Категорія витрат'!$A$29,IF(H26='Категорія витрат'!$B$30,'Категорія витрат'!$A$30,IF(H26='Категорія витрат'!$B$31,'Категорія витрат'!$A$31,""))))))))))))))))))))))))))))))</f>
        <v/>
      </c>
      <c r="H26" s="209"/>
      <c r="I26" s="209"/>
      <c r="J26" s="210"/>
      <c r="K26" s="211">
        <f t="shared" si="11"/>
        <v>0</v>
      </c>
      <c r="L26" s="212"/>
      <c r="M26" s="213"/>
      <c r="N26" s="214">
        <f t="shared" si="1"/>
        <v>0</v>
      </c>
      <c r="O26" s="189">
        <f>IF(I26='Категорія витрат'!$G$2,ROUND(N26*0.22,2),IF(I26='Категорія витрат'!$G$4,ROUND(N26*0.22,2),IF(I26='Категорія витрат'!$G$5,ROUND(N26*0.22,2),IF(I26='Категорія витрат'!$G$3,ROUND(N26*0.0841,2),0))))</f>
        <v>0</v>
      </c>
      <c r="P26" s="187">
        <f t="shared" si="2"/>
        <v>0</v>
      </c>
      <c r="Q26" s="192"/>
      <c r="R26" s="192"/>
      <c r="S26" s="192"/>
      <c r="T26" s="192"/>
      <c r="U26" s="192"/>
      <c r="V26" s="192"/>
      <c r="W26" s="192"/>
      <c r="X26" s="192"/>
      <c r="Y26" s="192"/>
      <c r="Z26" s="192"/>
      <c r="AA26" s="192"/>
      <c r="AB26" s="192"/>
      <c r="AC26" s="215">
        <f t="shared" si="3"/>
        <v>0</v>
      </c>
      <c r="AD26" s="215">
        <f t="shared" si="4"/>
        <v>0</v>
      </c>
      <c r="AE26" s="215">
        <f t="shared" si="5"/>
        <v>0</v>
      </c>
      <c r="AF26" s="215">
        <f t="shared" si="6"/>
        <v>0</v>
      </c>
      <c r="AG26" s="215">
        <f t="shared" si="7"/>
        <v>0</v>
      </c>
      <c r="AH26" s="215">
        <f t="shared" si="8"/>
        <v>0</v>
      </c>
      <c r="AI26" s="215">
        <f t="shared" si="9"/>
        <v>0</v>
      </c>
      <c r="AJ26" s="215">
        <f t="shared" si="10"/>
        <v>0</v>
      </c>
      <c r="AK26" s="192"/>
      <c r="AL26" s="192"/>
      <c r="AN26" s="237">
        <f>P26*'ВИКОНАВЦІ ТА ЗАЙНЯТІСТЬ'!$E$3</f>
        <v>0</v>
      </c>
      <c r="AO26" s="237">
        <f>P26*'ВИКОНАВЦІ ТА ЗАЙНЯТІСТЬ'!$E$4</f>
        <v>0</v>
      </c>
    </row>
    <row r="27" spans="1:41" s="236" customFormat="1" ht="11.25" hidden="1" thickBot="1">
      <c r="A27" s="233">
        <v>22</v>
      </c>
      <c r="B27" s="233" t="str">
        <f>IF(C27="","",VLOOKUP(C27,Закони!$AA$2:$AB$46,2,0))</f>
        <v/>
      </c>
      <c r="C27" s="855"/>
      <c r="D27" s="856"/>
      <c r="E27" s="188"/>
      <c r="F27" s="244"/>
      <c r="G27" s="187" t="str">
        <f>IF(H27='Категорія витрат'!$B$2,'Категорія витрат'!$A$2,IF(H27='Категорія витрат'!$B$3,'Категорія витрат'!$A$3,IF(H27='Категорія витрат'!$B$4,'Категорія витрат'!$A$4,IF(H27='Категорія витрат'!$B$5,'Категорія витрат'!$A$5,IF(H27='Категорія витрат'!$B$6,'Категорія витрат'!$A$6,IF(H27='Категорія витрат'!$B$7,'Категорія витрат'!$A$7,IF(H27='Категорія витрат'!$B$8,'Категорія витрат'!$A$8,IF(H27='Категорія витрат'!$B$9,'Категорія витрат'!$A$9,IF(H27='Категорія витрат'!$B$10,'Категорія витрат'!$A$10,IF(H27='Категорія витрат'!$B$11,'Категорія витрат'!$A$11,IF(H27='Категорія витрат'!$B$12,'Категорія витрат'!$A$12,IF(H27='Категорія витрат'!$B$13,'Категорія витрат'!$A$13,IF(H27='Категорія витрат'!$B$14,'Категорія витрат'!$A$14,IF(H27='Категорія витрат'!$B$15,'Категорія витрат'!$A$15,IF(H27='Категорія витрат'!$B$16,'Категорія витрат'!$A$16,IF(H27='Категорія витрат'!$B$17,'Категорія витрат'!$A$17,IF(H27='Категорія витрат'!$B$18,'Категорія витрат'!$A$18,IF(H27='Категорія витрат'!$B$19,'Категорія витрат'!$A$19,IF(H27='Категорія витрат'!$B$20,'Категорія витрат'!$A$20,IF(H27='Категорія витрат'!$B$21,'Категорія витрат'!$A$21,IF(H27='Категорія витрат'!$B$22,'Категорія витрат'!$A$22,IF(H27='Категорія витрат'!$B$23,'Категорія витрат'!$A$23,IF(H27='Категорія витрат'!$B$24,'Категорія витрат'!$A$24,IF(H27='Категорія витрат'!$B$25,'Категорія витрат'!$A$25,IF(H27='Категорія витрат'!$B$26,'Категорія витрат'!$A$26,IF(H27='Категорія витрат'!$B$27,'Категорія витрат'!$A$27,IF(H27='Категорія витрат'!$B$28,'Категорія витрат'!$A$28,IF(H27='Категорія витрат'!$B$29,'Категорія витрат'!$A$29,IF(H27='Категорія витрат'!$B$30,'Категорія витрат'!$A$30,IF(H27='Категорія витрат'!$B$31,'Категорія витрат'!$A$31,""))))))))))))))))))))))))))))))</f>
        <v/>
      </c>
      <c r="H27" s="209"/>
      <c r="I27" s="209"/>
      <c r="J27" s="210"/>
      <c r="K27" s="211">
        <f t="shared" si="11"/>
        <v>0</v>
      </c>
      <c r="L27" s="212"/>
      <c r="M27" s="213"/>
      <c r="N27" s="214">
        <f t="shared" si="1"/>
        <v>0</v>
      </c>
      <c r="O27" s="189">
        <f>IF(I27='Категорія витрат'!$G$2,ROUND(N27*0.22,2),IF(I27='Категорія витрат'!$G$4,ROUND(N27*0.22,2),IF(I27='Категорія витрат'!$G$5,ROUND(N27*0.22,2),IF(I27='Категорія витрат'!$G$3,ROUND(N27*0.0841,2),0))))</f>
        <v>0</v>
      </c>
      <c r="P27" s="187">
        <f t="shared" si="2"/>
        <v>0</v>
      </c>
      <c r="Q27" s="192"/>
      <c r="R27" s="192"/>
      <c r="S27" s="192"/>
      <c r="T27" s="192"/>
      <c r="U27" s="192"/>
      <c r="V27" s="192"/>
      <c r="W27" s="192"/>
      <c r="X27" s="192"/>
      <c r="Y27" s="192"/>
      <c r="Z27" s="192"/>
      <c r="AA27" s="192"/>
      <c r="AB27" s="192"/>
      <c r="AC27" s="215">
        <f t="shared" si="3"/>
        <v>0</v>
      </c>
      <c r="AD27" s="215">
        <f t="shared" si="4"/>
        <v>0</v>
      </c>
      <c r="AE27" s="215">
        <f t="shared" si="5"/>
        <v>0</v>
      </c>
      <c r="AF27" s="215">
        <f t="shared" si="6"/>
        <v>0</v>
      </c>
      <c r="AG27" s="215">
        <f t="shared" si="7"/>
        <v>0</v>
      </c>
      <c r="AH27" s="215">
        <f t="shared" si="8"/>
        <v>0</v>
      </c>
      <c r="AI27" s="215">
        <f t="shared" si="9"/>
        <v>0</v>
      </c>
      <c r="AJ27" s="215">
        <f t="shared" si="10"/>
        <v>0</v>
      </c>
      <c r="AK27" s="192"/>
      <c r="AL27" s="192"/>
      <c r="AN27" s="237">
        <f>P27*'ВИКОНАВЦІ ТА ЗАЙНЯТІСТЬ'!$E$3</f>
        <v>0</v>
      </c>
      <c r="AO27" s="237">
        <f>P27*'ВИКОНАВЦІ ТА ЗАЙНЯТІСТЬ'!$E$4</f>
        <v>0</v>
      </c>
    </row>
    <row r="28" spans="1:41" s="236" customFormat="1" ht="11.25" hidden="1" thickBot="1">
      <c r="A28" s="233">
        <v>23</v>
      </c>
      <c r="B28" s="233" t="str">
        <f>IF(C28="","",VLOOKUP(C28,Закони!$AA$2:$AB$46,2,0))</f>
        <v/>
      </c>
      <c r="C28" s="855"/>
      <c r="D28" s="856"/>
      <c r="E28" s="188"/>
      <c r="F28" s="244"/>
      <c r="G28" s="187" t="str">
        <f>IF(H28='Категорія витрат'!$B$2,'Категорія витрат'!$A$2,IF(H28='Категорія витрат'!$B$3,'Категорія витрат'!$A$3,IF(H28='Категорія витрат'!$B$4,'Категорія витрат'!$A$4,IF(H28='Категорія витрат'!$B$5,'Категорія витрат'!$A$5,IF(H28='Категорія витрат'!$B$6,'Категорія витрат'!$A$6,IF(H28='Категорія витрат'!$B$7,'Категорія витрат'!$A$7,IF(H28='Категорія витрат'!$B$8,'Категорія витрат'!$A$8,IF(H28='Категорія витрат'!$B$9,'Категорія витрат'!$A$9,IF(H28='Категорія витрат'!$B$10,'Категорія витрат'!$A$10,IF(H28='Категорія витрат'!$B$11,'Категорія витрат'!$A$11,IF(H28='Категорія витрат'!$B$12,'Категорія витрат'!$A$12,IF(H28='Категорія витрат'!$B$13,'Категорія витрат'!$A$13,IF(H28='Категорія витрат'!$B$14,'Категорія витрат'!$A$14,IF(H28='Категорія витрат'!$B$15,'Категорія витрат'!$A$15,IF(H28='Категорія витрат'!$B$16,'Категорія витрат'!$A$16,IF(H28='Категорія витрат'!$B$17,'Категорія витрат'!$A$17,IF(H28='Категорія витрат'!$B$18,'Категорія витрат'!$A$18,IF(H28='Категорія витрат'!$B$19,'Категорія витрат'!$A$19,IF(H28='Категорія витрат'!$B$20,'Категорія витрат'!$A$20,IF(H28='Категорія витрат'!$B$21,'Категорія витрат'!$A$21,IF(H28='Категорія витрат'!$B$22,'Категорія витрат'!$A$22,IF(H28='Категорія витрат'!$B$23,'Категорія витрат'!$A$23,IF(H28='Категорія витрат'!$B$24,'Категорія витрат'!$A$24,IF(H28='Категорія витрат'!$B$25,'Категорія витрат'!$A$25,IF(H28='Категорія витрат'!$B$26,'Категорія витрат'!$A$26,IF(H28='Категорія витрат'!$B$27,'Категорія витрат'!$A$27,IF(H28='Категорія витрат'!$B$28,'Категорія витрат'!$A$28,IF(H28='Категорія витрат'!$B$29,'Категорія витрат'!$A$29,IF(H28='Категорія витрат'!$B$30,'Категорія витрат'!$A$30,IF(H28='Категорія витрат'!$B$31,'Категорія витрат'!$A$31,""))))))))))))))))))))))))))))))</f>
        <v/>
      </c>
      <c r="H28" s="209"/>
      <c r="I28" s="209"/>
      <c r="J28" s="210"/>
      <c r="K28" s="211">
        <f t="shared" si="11"/>
        <v>0</v>
      </c>
      <c r="L28" s="212"/>
      <c r="M28" s="213"/>
      <c r="N28" s="214">
        <f t="shared" si="1"/>
        <v>0</v>
      </c>
      <c r="O28" s="189">
        <f>IF(I28='Категорія витрат'!$G$2,ROUND(N28*0.22,2),IF(I28='Категорія витрат'!$G$4,ROUND(N28*0.22,2),IF(I28='Категорія витрат'!$G$5,ROUND(N28*0.22,2),IF(I28='Категорія витрат'!$G$3,ROUND(N28*0.0841,2),0))))</f>
        <v>0</v>
      </c>
      <c r="P28" s="187">
        <f t="shared" si="2"/>
        <v>0</v>
      </c>
      <c r="Q28" s="192"/>
      <c r="R28" s="192"/>
      <c r="S28" s="192"/>
      <c r="T28" s="192"/>
      <c r="U28" s="192"/>
      <c r="V28" s="192"/>
      <c r="W28" s="192"/>
      <c r="X28" s="192"/>
      <c r="Y28" s="192"/>
      <c r="Z28" s="192"/>
      <c r="AA28" s="192"/>
      <c r="AB28" s="192"/>
      <c r="AC28" s="215">
        <f t="shared" si="3"/>
        <v>0</v>
      </c>
      <c r="AD28" s="215">
        <f t="shared" si="4"/>
        <v>0</v>
      </c>
      <c r="AE28" s="215">
        <f t="shared" si="5"/>
        <v>0</v>
      </c>
      <c r="AF28" s="215">
        <f t="shared" si="6"/>
        <v>0</v>
      </c>
      <c r="AG28" s="215">
        <f t="shared" si="7"/>
        <v>0</v>
      </c>
      <c r="AH28" s="215">
        <f t="shared" si="8"/>
        <v>0</v>
      </c>
      <c r="AI28" s="215">
        <f t="shared" si="9"/>
        <v>0</v>
      </c>
      <c r="AJ28" s="215">
        <f t="shared" si="10"/>
        <v>0</v>
      </c>
      <c r="AK28" s="192"/>
      <c r="AL28" s="192"/>
      <c r="AN28" s="237">
        <f>P28*'ВИКОНАВЦІ ТА ЗАЙНЯТІСТЬ'!$E$3</f>
        <v>0</v>
      </c>
      <c r="AO28" s="237">
        <f>P28*'ВИКОНАВЦІ ТА ЗАЙНЯТІСТЬ'!$E$4</f>
        <v>0</v>
      </c>
    </row>
    <row r="29" spans="1:41" s="236" customFormat="1" hidden="1">
      <c r="A29" s="233">
        <v>24</v>
      </c>
      <c r="B29" s="233" t="str">
        <f>IF(C29="","",VLOOKUP(C29,Закони!$AA$2:$AB$46,2,0))</f>
        <v/>
      </c>
      <c r="C29" s="855"/>
      <c r="D29" s="856"/>
      <c r="E29" s="188"/>
      <c r="F29" s="188"/>
      <c r="G29" s="187" t="str">
        <f>IF(H29='Категорія витрат'!$B$2,'Категорія витрат'!$A$2,IF(H29='Категорія витрат'!$B$3,'Категорія витрат'!$A$3,IF(H29='Категорія витрат'!$B$4,'Категорія витрат'!$A$4,IF(H29='Категорія витрат'!$B$5,'Категорія витрат'!$A$5,IF(H29='Категорія витрат'!$B$6,'Категорія витрат'!$A$6,IF(H29='Категорія витрат'!$B$7,'Категорія витрат'!$A$7,IF(H29='Категорія витрат'!$B$8,'Категорія витрат'!$A$8,IF(H29='Категорія витрат'!$B$9,'Категорія витрат'!$A$9,IF(H29='Категорія витрат'!$B$10,'Категорія витрат'!$A$10,IF(H29='Категорія витрат'!$B$11,'Категорія витрат'!$A$11,IF(H29='Категорія витрат'!$B$12,'Категорія витрат'!$A$12,IF(H29='Категорія витрат'!$B$13,'Категорія витрат'!$A$13,IF(H29='Категорія витрат'!$B$14,'Категорія витрат'!$A$14,IF(H29='Категорія витрат'!$B$15,'Категорія витрат'!$A$15,IF(H29='Категорія витрат'!$B$16,'Категорія витрат'!$A$16,IF(H29='Категорія витрат'!$B$17,'Категорія витрат'!$A$17,IF(H29='Категорія витрат'!$B$18,'Категорія витрат'!$A$18,IF(H29='Категорія витрат'!$B$19,'Категорія витрат'!$A$19,IF(H29='Категорія витрат'!$B$20,'Категорія витрат'!$A$20,IF(H29='Категорія витрат'!$B$21,'Категорія витрат'!$A$21,IF(H29='Категорія витрат'!$B$22,'Категорія витрат'!$A$22,IF(H29='Категорія витрат'!$B$23,'Категорія витрат'!$A$23,IF(H29='Категорія витрат'!$B$24,'Категорія витрат'!$A$24,IF(H29='Категорія витрат'!$B$25,'Категорія витрат'!$A$25,IF(H29='Категорія витрат'!$B$26,'Категорія витрат'!$A$26,IF(H29='Категорія витрат'!$B$27,'Категорія витрат'!$A$27,IF(H29='Категорія витрат'!$B$28,'Категорія витрат'!$A$28,IF(H29='Категорія витрат'!$B$29,'Категорія витрат'!$A$29,IF(H29='Категорія витрат'!$B$30,'Категорія витрат'!$A$30,IF(H29='Категорія витрат'!$B$31,'Категорія витрат'!$A$31,""))))))))))))))))))))))))))))))</f>
        <v/>
      </c>
      <c r="H29" s="209"/>
      <c r="I29" s="209"/>
      <c r="J29" s="210"/>
      <c r="K29" s="211">
        <f t="shared" si="11"/>
        <v>0</v>
      </c>
      <c r="L29" s="212"/>
      <c r="M29" s="213"/>
      <c r="N29" s="214">
        <f t="shared" si="1"/>
        <v>0</v>
      </c>
      <c r="O29" s="189">
        <f>IF(I29='Категорія витрат'!$G$2,ROUND(N29*0.22,2),IF(I29='Категорія витрат'!$G$4,ROUND(N29*0.22,2),IF(I29='Категорія витрат'!$G$5,ROUND(N29*0.22,2),IF(I29='Категорія витрат'!$G$3,ROUND(N29*0.0841,2),0))))</f>
        <v>0</v>
      </c>
      <c r="P29" s="187">
        <f t="shared" si="2"/>
        <v>0</v>
      </c>
      <c r="Q29" s="192"/>
      <c r="R29" s="192"/>
      <c r="S29" s="192"/>
      <c r="T29" s="192"/>
      <c r="U29" s="192"/>
      <c r="V29" s="192"/>
      <c r="W29" s="192"/>
      <c r="X29" s="192"/>
      <c r="Y29" s="192"/>
      <c r="Z29" s="192"/>
      <c r="AA29" s="192"/>
      <c r="AB29" s="192"/>
      <c r="AC29" s="215">
        <f t="shared" si="3"/>
        <v>0</v>
      </c>
      <c r="AD29" s="215">
        <f t="shared" si="4"/>
        <v>0</v>
      </c>
      <c r="AE29" s="215">
        <f t="shared" si="5"/>
        <v>0</v>
      </c>
      <c r="AF29" s="215">
        <f t="shared" si="6"/>
        <v>0</v>
      </c>
      <c r="AG29" s="215">
        <f t="shared" si="7"/>
        <v>0</v>
      </c>
      <c r="AH29" s="215">
        <f t="shared" si="8"/>
        <v>0</v>
      </c>
      <c r="AI29" s="215">
        <f t="shared" si="9"/>
        <v>0</v>
      </c>
      <c r="AJ29" s="215">
        <f t="shared" si="10"/>
        <v>0</v>
      </c>
      <c r="AK29" s="192"/>
      <c r="AL29" s="192"/>
      <c r="AN29" s="237">
        <f>P29*'ВИКОНАВЦІ ТА ЗАЙНЯТІСТЬ'!$E$3</f>
        <v>0</v>
      </c>
      <c r="AO29" s="237">
        <f>P29*'ВИКОНАВЦІ ТА ЗАЙНЯТІСТЬ'!$E$4</f>
        <v>0</v>
      </c>
    </row>
    <row r="30" spans="1:41" s="236" customFormat="1" hidden="1">
      <c r="A30" s="233">
        <v>25</v>
      </c>
      <c r="B30" s="233" t="str">
        <f>IF(C30="","",VLOOKUP(C30,Закони!$AA$2:$AB$46,2,0))</f>
        <v/>
      </c>
      <c r="C30" s="855"/>
      <c r="D30" s="856"/>
      <c r="E30" s="188"/>
      <c r="F30" s="188"/>
      <c r="G30" s="187" t="str">
        <f>IF(H30='Категорія витрат'!$B$2,'Категорія витрат'!$A$2,IF(H30='Категорія витрат'!$B$3,'Категорія витрат'!$A$3,IF(H30='Категорія витрат'!$B$4,'Категорія витрат'!$A$4,IF(H30='Категорія витрат'!$B$5,'Категорія витрат'!$A$5,IF(H30='Категорія витрат'!$B$6,'Категорія витрат'!$A$6,IF(H30='Категорія витрат'!$B$7,'Категорія витрат'!$A$7,IF(H30='Категорія витрат'!$B$8,'Категорія витрат'!$A$8,IF(H30='Категорія витрат'!$B$9,'Категорія витрат'!$A$9,IF(H30='Категорія витрат'!$B$10,'Категорія витрат'!$A$10,IF(H30='Категорія витрат'!$B$11,'Категорія витрат'!$A$11,IF(H30='Категорія витрат'!$B$12,'Категорія витрат'!$A$12,IF(H30='Категорія витрат'!$B$13,'Категорія витрат'!$A$13,IF(H30='Категорія витрат'!$B$14,'Категорія витрат'!$A$14,IF(H30='Категорія витрат'!$B$15,'Категорія витрат'!$A$15,IF(H30='Категорія витрат'!$B$16,'Категорія витрат'!$A$16,IF(H30='Категорія витрат'!$B$17,'Категорія витрат'!$A$17,IF(H30='Категорія витрат'!$B$18,'Категорія витрат'!$A$18,IF(H30='Категорія витрат'!$B$19,'Категорія витрат'!$A$19,IF(H30='Категорія витрат'!$B$20,'Категорія витрат'!$A$20,IF(H30='Категорія витрат'!$B$21,'Категорія витрат'!$A$21,IF(H30='Категорія витрат'!$B$22,'Категорія витрат'!$A$22,IF(H30='Категорія витрат'!$B$23,'Категорія витрат'!$A$23,IF(H30='Категорія витрат'!$B$24,'Категорія витрат'!$A$24,IF(H30='Категорія витрат'!$B$25,'Категорія витрат'!$A$25,IF(H30='Категорія витрат'!$B$26,'Категорія витрат'!$A$26,IF(H30='Категорія витрат'!$B$27,'Категорія витрат'!$A$27,IF(H30='Категорія витрат'!$B$28,'Категорія витрат'!$A$28,IF(H30='Категорія витрат'!$B$29,'Категорія витрат'!$A$29,IF(H30='Категорія витрат'!$B$30,'Категорія витрат'!$A$30,IF(H30='Категорія витрат'!$B$31,'Категорія витрат'!$A$31,""))))))))))))))))))))))))))))))</f>
        <v/>
      </c>
      <c r="H30" s="209"/>
      <c r="I30" s="209"/>
      <c r="J30" s="192"/>
      <c r="K30" s="211">
        <f t="shared" si="11"/>
        <v>0</v>
      </c>
      <c r="L30" s="212"/>
      <c r="M30" s="213"/>
      <c r="N30" s="214">
        <f t="shared" si="1"/>
        <v>0</v>
      </c>
      <c r="O30" s="189">
        <f>IF(I30='Категорія витрат'!$G$2,ROUND(N30*0.22,2),IF(I30='Категорія витрат'!$G$4,ROUND(N30*0.22,2),IF(I30='Категорія витрат'!$G$5,ROUND(N30*0.22,2),IF(I30='Категорія витрат'!$G$3,ROUND(N30*0.0841,2),0))))</f>
        <v>0</v>
      </c>
      <c r="P30" s="187">
        <f t="shared" si="2"/>
        <v>0</v>
      </c>
      <c r="Q30" s="192"/>
      <c r="R30" s="192"/>
      <c r="S30" s="192"/>
      <c r="T30" s="192"/>
      <c r="U30" s="192"/>
      <c r="V30" s="192"/>
      <c r="W30" s="192"/>
      <c r="X30" s="192"/>
      <c r="Y30" s="192"/>
      <c r="Z30" s="192"/>
      <c r="AA30" s="192"/>
      <c r="AB30" s="192"/>
      <c r="AC30" s="215">
        <f t="shared" si="3"/>
        <v>0</v>
      </c>
      <c r="AD30" s="215">
        <f t="shared" si="4"/>
        <v>0</v>
      </c>
      <c r="AE30" s="215">
        <f t="shared" si="5"/>
        <v>0</v>
      </c>
      <c r="AF30" s="215">
        <f t="shared" si="6"/>
        <v>0</v>
      </c>
      <c r="AG30" s="215">
        <f t="shared" si="7"/>
        <v>0</v>
      </c>
      <c r="AH30" s="215">
        <f t="shared" si="8"/>
        <v>0</v>
      </c>
      <c r="AI30" s="215">
        <f t="shared" si="9"/>
        <v>0</v>
      </c>
      <c r="AJ30" s="215">
        <f t="shared" si="10"/>
        <v>0</v>
      </c>
      <c r="AK30" s="192"/>
      <c r="AL30" s="192"/>
      <c r="AN30" s="237">
        <f>P30*'ВИКОНАВЦІ ТА ЗАЙНЯТІСТЬ'!$E$3</f>
        <v>0</v>
      </c>
      <c r="AO30" s="237">
        <f>P30*'ВИКОНАВЦІ ТА ЗАЙНЯТІСТЬ'!$E$4</f>
        <v>0</v>
      </c>
    </row>
    <row r="31" spans="1:41" s="236" customFormat="1" hidden="1">
      <c r="A31" s="233">
        <v>26</v>
      </c>
      <c r="B31" s="233" t="str">
        <f>IF(C31="","",VLOOKUP(C31,Закони!$AA$2:$AB$46,2,0))</f>
        <v/>
      </c>
      <c r="C31" s="855"/>
      <c r="D31" s="856"/>
      <c r="E31" s="188"/>
      <c r="F31" s="188"/>
      <c r="G31" s="187" t="str">
        <f>IF(H31='Категорія витрат'!$B$2,'Категорія витрат'!$A$2,IF(H31='Категорія витрат'!$B$3,'Категорія витрат'!$A$3,IF(H31='Категорія витрат'!$B$4,'Категорія витрат'!$A$4,IF(H31='Категорія витрат'!$B$5,'Категорія витрат'!$A$5,IF(H31='Категорія витрат'!$B$6,'Категорія витрат'!$A$6,IF(H31='Категорія витрат'!$B$7,'Категорія витрат'!$A$7,IF(H31='Категорія витрат'!$B$8,'Категорія витрат'!$A$8,IF(H31='Категорія витрат'!$B$9,'Категорія витрат'!$A$9,IF(H31='Категорія витрат'!$B$10,'Категорія витрат'!$A$10,IF(H31='Категорія витрат'!$B$11,'Категорія витрат'!$A$11,IF(H31='Категорія витрат'!$B$12,'Категорія витрат'!$A$12,IF(H31='Категорія витрат'!$B$13,'Категорія витрат'!$A$13,IF(H31='Категорія витрат'!$B$14,'Категорія витрат'!$A$14,IF(H31='Категорія витрат'!$B$15,'Категорія витрат'!$A$15,IF(H31='Категорія витрат'!$B$16,'Категорія витрат'!$A$16,IF(H31='Категорія витрат'!$B$17,'Категорія витрат'!$A$17,IF(H31='Категорія витрат'!$B$18,'Категорія витрат'!$A$18,IF(H31='Категорія витрат'!$B$19,'Категорія витрат'!$A$19,IF(H31='Категорія витрат'!$B$20,'Категорія витрат'!$A$20,IF(H31='Категорія витрат'!$B$21,'Категорія витрат'!$A$21,IF(H31='Категорія витрат'!$B$22,'Категорія витрат'!$A$22,IF(H31='Категорія витрат'!$B$23,'Категорія витрат'!$A$23,IF(H31='Категорія витрат'!$B$24,'Категорія витрат'!$A$24,IF(H31='Категорія витрат'!$B$25,'Категорія витрат'!$A$25,IF(H31='Категорія витрат'!$B$26,'Категорія витрат'!$A$26,IF(H31='Категорія витрат'!$B$27,'Категорія витрат'!$A$27,IF(H31='Категорія витрат'!$B$28,'Категорія витрат'!$A$28,IF(H31='Категорія витрат'!$B$29,'Категорія витрат'!$A$29,IF(H31='Категорія витрат'!$B$30,'Категорія витрат'!$A$30,IF(H31='Категорія витрат'!$B$31,'Категорія витрат'!$A$31,""))))))))))))))))))))))))))))))</f>
        <v/>
      </c>
      <c r="H31" s="209"/>
      <c r="I31" s="209"/>
      <c r="J31" s="192"/>
      <c r="K31" s="211">
        <f t="shared" si="11"/>
        <v>0</v>
      </c>
      <c r="L31" s="212"/>
      <c r="M31" s="213"/>
      <c r="N31" s="214">
        <f t="shared" si="1"/>
        <v>0</v>
      </c>
      <c r="O31" s="189">
        <f>IF(I31='Категорія витрат'!$G$2,ROUND(N31*0.22,2),IF(I31='Категорія витрат'!$G$4,ROUND(N31*0.22,2),IF(I31='Категорія витрат'!$G$5,ROUND(N31*0.22,2),IF(I31='Категорія витрат'!$G$3,ROUND(N31*0.0841,2),0))))</f>
        <v>0</v>
      </c>
      <c r="P31" s="187">
        <f t="shared" si="2"/>
        <v>0</v>
      </c>
      <c r="Q31" s="192"/>
      <c r="R31" s="192"/>
      <c r="S31" s="192"/>
      <c r="T31" s="192"/>
      <c r="U31" s="192"/>
      <c r="V31" s="192"/>
      <c r="W31" s="192"/>
      <c r="X31" s="192"/>
      <c r="Y31" s="192"/>
      <c r="Z31" s="192"/>
      <c r="AA31" s="192"/>
      <c r="AB31" s="192"/>
      <c r="AC31" s="215">
        <f t="shared" si="3"/>
        <v>0</v>
      </c>
      <c r="AD31" s="215">
        <f t="shared" si="4"/>
        <v>0</v>
      </c>
      <c r="AE31" s="215">
        <f t="shared" si="5"/>
        <v>0</v>
      </c>
      <c r="AF31" s="215">
        <f t="shared" si="6"/>
        <v>0</v>
      </c>
      <c r="AG31" s="215">
        <f t="shared" si="7"/>
        <v>0</v>
      </c>
      <c r="AH31" s="215">
        <f t="shared" si="8"/>
        <v>0</v>
      </c>
      <c r="AI31" s="215">
        <f t="shared" si="9"/>
        <v>0</v>
      </c>
      <c r="AJ31" s="215">
        <f t="shared" si="10"/>
        <v>0</v>
      </c>
      <c r="AK31" s="192"/>
      <c r="AL31" s="192"/>
      <c r="AN31" s="237">
        <f>P31*'ВИКОНАВЦІ ТА ЗАЙНЯТІСТЬ'!$E$3</f>
        <v>0</v>
      </c>
      <c r="AO31" s="237">
        <f>P31*'ВИКОНАВЦІ ТА ЗАЙНЯТІСТЬ'!$E$4</f>
        <v>0</v>
      </c>
    </row>
    <row r="32" spans="1:41" s="236" customFormat="1" hidden="1">
      <c r="A32" s="233">
        <v>27</v>
      </c>
      <c r="B32" s="233" t="str">
        <f>IF(C32="","",VLOOKUP(C32,Закони!$AA$2:$AB$46,2,0))</f>
        <v/>
      </c>
      <c r="C32" s="855"/>
      <c r="D32" s="856"/>
      <c r="E32" s="188"/>
      <c r="F32" s="188"/>
      <c r="G32" s="187" t="str">
        <f>IF(H32='Категорія витрат'!$B$2,'Категорія витрат'!$A$2,IF(H32='Категорія витрат'!$B$3,'Категорія витрат'!$A$3,IF(H32='Категорія витрат'!$B$4,'Категорія витрат'!$A$4,IF(H32='Категорія витрат'!$B$5,'Категорія витрат'!$A$5,IF(H32='Категорія витрат'!$B$6,'Категорія витрат'!$A$6,IF(H32='Категорія витрат'!$B$7,'Категорія витрат'!$A$7,IF(H32='Категорія витрат'!$B$8,'Категорія витрат'!$A$8,IF(H32='Категорія витрат'!$B$9,'Категорія витрат'!$A$9,IF(H32='Категорія витрат'!$B$10,'Категорія витрат'!$A$10,IF(H32='Категорія витрат'!$B$11,'Категорія витрат'!$A$11,IF(H32='Категорія витрат'!$B$12,'Категорія витрат'!$A$12,IF(H32='Категорія витрат'!$B$13,'Категорія витрат'!$A$13,IF(H32='Категорія витрат'!$B$14,'Категорія витрат'!$A$14,IF(H32='Категорія витрат'!$B$15,'Категорія витрат'!$A$15,IF(H32='Категорія витрат'!$B$16,'Категорія витрат'!$A$16,IF(H32='Категорія витрат'!$B$17,'Категорія витрат'!$A$17,IF(H32='Категорія витрат'!$B$18,'Категорія витрат'!$A$18,IF(H32='Категорія витрат'!$B$19,'Категорія витрат'!$A$19,IF(H32='Категорія витрат'!$B$20,'Категорія витрат'!$A$20,IF(H32='Категорія витрат'!$B$21,'Категорія витрат'!$A$21,IF(H32='Категорія витрат'!$B$22,'Категорія витрат'!$A$22,IF(H32='Категорія витрат'!$B$23,'Категорія витрат'!$A$23,IF(H32='Категорія витрат'!$B$24,'Категорія витрат'!$A$24,IF(H32='Категорія витрат'!$B$25,'Категорія витрат'!$A$25,IF(H32='Категорія витрат'!$B$26,'Категорія витрат'!$A$26,IF(H32='Категорія витрат'!$B$27,'Категорія витрат'!$A$27,IF(H32='Категорія витрат'!$B$28,'Категорія витрат'!$A$28,IF(H32='Категорія витрат'!$B$29,'Категорія витрат'!$A$29,IF(H32='Категорія витрат'!$B$30,'Категорія витрат'!$A$30,IF(H32='Категорія витрат'!$B$31,'Категорія витрат'!$A$31,""))))))))))))))))))))))))))))))</f>
        <v/>
      </c>
      <c r="H32" s="209"/>
      <c r="I32" s="209"/>
      <c r="J32" s="192"/>
      <c r="K32" s="211">
        <f t="shared" si="11"/>
        <v>0</v>
      </c>
      <c r="L32" s="212"/>
      <c r="M32" s="213"/>
      <c r="N32" s="214">
        <f t="shared" si="1"/>
        <v>0</v>
      </c>
      <c r="O32" s="189">
        <f>IF(I32='Категорія витрат'!$G$2,ROUND(N32*0.22,2),IF(I32='Категорія витрат'!$G$4,ROUND(N32*0.22,2),IF(I32='Категорія витрат'!$G$5,ROUND(N32*0.22,2),IF(I32='Категорія витрат'!$G$3,ROUND(N32*0.0841,2),0))))</f>
        <v>0</v>
      </c>
      <c r="P32" s="187">
        <f t="shared" si="2"/>
        <v>0</v>
      </c>
      <c r="Q32" s="192"/>
      <c r="R32" s="192"/>
      <c r="S32" s="192"/>
      <c r="T32" s="192"/>
      <c r="U32" s="192"/>
      <c r="V32" s="192"/>
      <c r="W32" s="192"/>
      <c r="X32" s="192"/>
      <c r="Y32" s="192"/>
      <c r="Z32" s="192"/>
      <c r="AA32" s="192"/>
      <c r="AB32" s="192"/>
      <c r="AC32" s="215">
        <f t="shared" si="3"/>
        <v>0</v>
      </c>
      <c r="AD32" s="215">
        <f t="shared" si="4"/>
        <v>0</v>
      </c>
      <c r="AE32" s="215">
        <f t="shared" si="5"/>
        <v>0</v>
      </c>
      <c r="AF32" s="215">
        <f t="shared" si="6"/>
        <v>0</v>
      </c>
      <c r="AG32" s="215">
        <f t="shared" si="7"/>
        <v>0</v>
      </c>
      <c r="AH32" s="215">
        <f t="shared" si="8"/>
        <v>0</v>
      </c>
      <c r="AI32" s="215">
        <f t="shared" si="9"/>
        <v>0</v>
      </c>
      <c r="AJ32" s="215">
        <f t="shared" si="10"/>
        <v>0</v>
      </c>
      <c r="AK32" s="192"/>
      <c r="AL32" s="192"/>
      <c r="AN32" s="237">
        <f>P32*'ВИКОНАВЦІ ТА ЗАЙНЯТІСТЬ'!$E$3</f>
        <v>0</v>
      </c>
      <c r="AO32" s="237">
        <f>P32*'ВИКОНАВЦІ ТА ЗАЙНЯТІСТЬ'!$E$4</f>
        <v>0</v>
      </c>
    </row>
    <row r="33" spans="1:41" s="236" customFormat="1" hidden="1">
      <c r="A33" s="233">
        <v>28</v>
      </c>
      <c r="B33" s="233" t="str">
        <f>IF(C33="","",VLOOKUP(C33,Закони!$AA$2:$AB$46,2,0))</f>
        <v/>
      </c>
      <c r="C33" s="855"/>
      <c r="D33" s="856"/>
      <c r="E33" s="188"/>
      <c r="F33" s="188"/>
      <c r="G33" s="187" t="str">
        <f>IF(H33='Категорія витрат'!$B$2,'Категорія витрат'!$A$2,IF(H33='Категорія витрат'!$B$3,'Категорія витрат'!$A$3,IF(H33='Категорія витрат'!$B$4,'Категорія витрат'!$A$4,IF(H33='Категорія витрат'!$B$5,'Категорія витрат'!$A$5,IF(H33='Категорія витрат'!$B$6,'Категорія витрат'!$A$6,IF(H33='Категорія витрат'!$B$7,'Категорія витрат'!$A$7,IF(H33='Категорія витрат'!$B$8,'Категорія витрат'!$A$8,IF(H33='Категорія витрат'!$B$9,'Категорія витрат'!$A$9,IF(H33='Категорія витрат'!$B$10,'Категорія витрат'!$A$10,IF(H33='Категорія витрат'!$B$11,'Категорія витрат'!$A$11,IF(H33='Категорія витрат'!$B$12,'Категорія витрат'!$A$12,IF(H33='Категорія витрат'!$B$13,'Категорія витрат'!$A$13,IF(H33='Категорія витрат'!$B$14,'Категорія витрат'!$A$14,IF(H33='Категорія витрат'!$B$15,'Категорія витрат'!$A$15,IF(H33='Категорія витрат'!$B$16,'Категорія витрат'!$A$16,IF(H33='Категорія витрат'!$B$17,'Категорія витрат'!$A$17,IF(H33='Категорія витрат'!$B$18,'Категорія витрат'!$A$18,IF(H33='Категорія витрат'!$B$19,'Категорія витрат'!$A$19,IF(H33='Категорія витрат'!$B$20,'Категорія витрат'!$A$20,IF(H33='Категорія витрат'!$B$21,'Категорія витрат'!$A$21,IF(H33='Категорія витрат'!$B$22,'Категорія витрат'!$A$22,IF(H33='Категорія витрат'!$B$23,'Категорія витрат'!$A$23,IF(H33='Категорія витрат'!$B$24,'Категорія витрат'!$A$24,IF(H33='Категорія витрат'!$B$25,'Категорія витрат'!$A$25,IF(H33='Категорія витрат'!$B$26,'Категорія витрат'!$A$26,IF(H33='Категорія витрат'!$B$27,'Категорія витрат'!$A$27,IF(H33='Категорія витрат'!$B$28,'Категорія витрат'!$A$28,IF(H33='Категорія витрат'!$B$29,'Категорія витрат'!$A$29,IF(H33='Категорія витрат'!$B$30,'Категорія витрат'!$A$30,IF(H33='Категорія витрат'!$B$31,'Категорія витрат'!$A$31,""))))))))))))))))))))))))))))))</f>
        <v/>
      </c>
      <c r="H33" s="209"/>
      <c r="I33" s="209"/>
      <c r="J33" s="192"/>
      <c r="K33" s="211">
        <f t="shared" si="11"/>
        <v>0</v>
      </c>
      <c r="L33" s="212"/>
      <c r="M33" s="213"/>
      <c r="N33" s="214">
        <f t="shared" si="1"/>
        <v>0</v>
      </c>
      <c r="O33" s="189">
        <f>IF(I33='Категорія витрат'!$G$2,ROUND(N33*0.22,2),IF(I33='Категорія витрат'!$G$4,ROUND(N33*0.22,2),IF(I33='Категорія витрат'!$G$5,ROUND(N33*0.22,2),IF(I33='Категорія витрат'!$G$3,ROUND(N33*0.0841,2),0))))</f>
        <v>0</v>
      </c>
      <c r="P33" s="187">
        <f t="shared" si="2"/>
        <v>0</v>
      </c>
      <c r="Q33" s="192"/>
      <c r="R33" s="192"/>
      <c r="S33" s="192"/>
      <c r="T33" s="192"/>
      <c r="U33" s="192"/>
      <c r="V33" s="192"/>
      <c r="W33" s="192"/>
      <c r="X33" s="192"/>
      <c r="Y33" s="192"/>
      <c r="Z33" s="192"/>
      <c r="AA33" s="192"/>
      <c r="AB33" s="192"/>
      <c r="AC33" s="215">
        <f t="shared" si="3"/>
        <v>0</v>
      </c>
      <c r="AD33" s="215">
        <f t="shared" si="4"/>
        <v>0</v>
      </c>
      <c r="AE33" s="215">
        <f t="shared" si="5"/>
        <v>0</v>
      </c>
      <c r="AF33" s="215">
        <f t="shared" si="6"/>
        <v>0</v>
      </c>
      <c r="AG33" s="215">
        <f t="shared" si="7"/>
        <v>0</v>
      </c>
      <c r="AH33" s="215">
        <f t="shared" si="8"/>
        <v>0</v>
      </c>
      <c r="AI33" s="215">
        <f t="shared" si="9"/>
        <v>0</v>
      </c>
      <c r="AJ33" s="215">
        <f t="shared" si="10"/>
        <v>0</v>
      </c>
      <c r="AK33" s="192"/>
      <c r="AL33" s="192"/>
      <c r="AN33" s="237">
        <f>P33*'ВИКОНАВЦІ ТА ЗАЙНЯТІСТЬ'!$E$3</f>
        <v>0</v>
      </c>
      <c r="AO33" s="237">
        <f>P33*'ВИКОНАВЦІ ТА ЗАЙНЯТІСТЬ'!$E$4</f>
        <v>0</v>
      </c>
    </row>
    <row r="34" spans="1:41" s="236" customFormat="1" hidden="1">
      <c r="A34" s="233">
        <v>29</v>
      </c>
      <c r="B34" s="233" t="str">
        <f>IF(C34="","",VLOOKUP(C34,Закони!$AA$2:$AB$46,2,0))</f>
        <v/>
      </c>
      <c r="C34" s="855"/>
      <c r="D34" s="856"/>
      <c r="E34" s="188"/>
      <c r="F34" s="188"/>
      <c r="G34" s="187" t="str">
        <f>IF(H34='Категорія витрат'!$B$2,'Категорія витрат'!$A$2,IF(H34='Категорія витрат'!$B$3,'Категорія витрат'!$A$3,IF(H34='Категорія витрат'!$B$4,'Категорія витрат'!$A$4,IF(H34='Категорія витрат'!$B$5,'Категорія витрат'!$A$5,IF(H34='Категорія витрат'!$B$6,'Категорія витрат'!$A$6,IF(H34='Категорія витрат'!$B$7,'Категорія витрат'!$A$7,IF(H34='Категорія витрат'!$B$8,'Категорія витрат'!$A$8,IF(H34='Категорія витрат'!$B$9,'Категорія витрат'!$A$9,IF(H34='Категорія витрат'!$B$10,'Категорія витрат'!$A$10,IF(H34='Категорія витрат'!$B$11,'Категорія витрат'!$A$11,IF(H34='Категорія витрат'!$B$12,'Категорія витрат'!$A$12,IF(H34='Категорія витрат'!$B$13,'Категорія витрат'!$A$13,IF(H34='Категорія витрат'!$B$14,'Категорія витрат'!$A$14,IF(H34='Категорія витрат'!$B$15,'Категорія витрат'!$A$15,IF(H34='Категорія витрат'!$B$16,'Категорія витрат'!$A$16,IF(H34='Категорія витрат'!$B$17,'Категорія витрат'!$A$17,IF(H34='Категорія витрат'!$B$18,'Категорія витрат'!$A$18,IF(H34='Категорія витрат'!$B$19,'Категорія витрат'!$A$19,IF(H34='Категорія витрат'!$B$20,'Категорія витрат'!$A$20,IF(H34='Категорія витрат'!$B$21,'Категорія витрат'!$A$21,IF(H34='Категорія витрат'!$B$22,'Категорія витрат'!$A$22,IF(H34='Категорія витрат'!$B$23,'Категорія витрат'!$A$23,IF(H34='Категорія витрат'!$B$24,'Категорія витрат'!$A$24,IF(H34='Категорія витрат'!$B$25,'Категорія витрат'!$A$25,IF(H34='Категорія витрат'!$B$26,'Категорія витрат'!$A$26,IF(H34='Категорія витрат'!$B$27,'Категорія витрат'!$A$27,IF(H34='Категорія витрат'!$B$28,'Категорія витрат'!$A$28,IF(H34='Категорія витрат'!$B$29,'Категорія витрат'!$A$29,IF(H34='Категорія витрат'!$B$30,'Категорія витрат'!$A$30,IF(H34='Категорія витрат'!$B$31,'Категорія витрат'!$A$31,""))))))))))))))))))))))))))))))</f>
        <v/>
      </c>
      <c r="H34" s="209"/>
      <c r="I34" s="209"/>
      <c r="J34" s="192"/>
      <c r="K34" s="211">
        <f t="shared" si="11"/>
        <v>0</v>
      </c>
      <c r="L34" s="212"/>
      <c r="M34" s="213"/>
      <c r="N34" s="214">
        <f t="shared" si="1"/>
        <v>0</v>
      </c>
      <c r="O34" s="189">
        <f>IF(I34='Категорія витрат'!$G$2,ROUND(N34*0.22,2),IF(I34='Категорія витрат'!$G$4,ROUND(N34*0.22,2),IF(I34='Категорія витрат'!$G$5,ROUND(N34*0.22,2),IF(I34='Категорія витрат'!$G$3,ROUND(N34*0.0841,2),0))))</f>
        <v>0</v>
      </c>
      <c r="P34" s="187">
        <f t="shared" si="2"/>
        <v>0</v>
      </c>
      <c r="Q34" s="192"/>
      <c r="R34" s="192"/>
      <c r="S34" s="192"/>
      <c r="T34" s="192"/>
      <c r="U34" s="192"/>
      <c r="V34" s="192"/>
      <c r="W34" s="192"/>
      <c r="X34" s="192"/>
      <c r="Y34" s="192"/>
      <c r="Z34" s="192"/>
      <c r="AA34" s="192"/>
      <c r="AB34" s="192"/>
      <c r="AC34" s="215">
        <f t="shared" si="3"/>
        <v>0</v>
      </c>
      <c r="AD34" s="215">
        <f t="shared" si="4"/>
        <v>0</v>
      </c>
      <c r="AE34" s="215">
        <f t="shared" si="5"/>
        <v>0</v>
      </c>
      <c r="AF34" s="215">
        <f t="shared" si="6"/>
        <v>0</v>
      </c>
      <c r="AG34" s="215">
        <f t="shared" si="7"/>
        <v>0</v>
      </c>
      <c r="AH34" s="215">
        <f t="shared" si="8"/>
        <v>0</v>
      </c>
      <c r="AI34" s="215">
        <f t="shared" si="9"/>
        <v>0</v>
      </c>
      <c r="AJ34" s="215">
        <f t="shared" si="10"/>
        <v>0</v>
      </c>
      <c r="AK34" s="192"/>
      <c r="AL34" s="192"/>
      <c r="AN34" s="237">
        <f>P34*'ВИКОНАВЦІ ТА ЗАЙНЯТІСТЬ'!$E$3</f>
        <v>0</v>
      </c>
      <c r="AO34" s="237">
        <f>P34*'ВИКОНАВЦІ ТА ЗАЙНЯТІСТЬ'!$E$4</f>
        <v>0</v>
      </c>
    </row>
    <row r="35" spans="1:41" s="236" customFormat="1" hidden="1">
      <c r="A35" s="233">
        <v>30</v>
      </c>
      <c r="B35" s="233" t="str">
        <f>IF(C35="","",VLOOKUP(C35,Закони!$AA$2:$AB$46,2,0))</f>
        <v/>
      </c>
      <c r="C35" s="855"/>
      <c r="D35" s="856"/>
      <c r="E35" s="188"/>
      <c r="F35" s="188"/>
      <c r="G35" s="187" t="str">
        <f>IF(H35='Категорія витрат'!$B$2,'Категорія витрат'!$A$2,IF(H35='Категорія витрат'!$B$3,'Категорія витрат'!$A$3,IF(H35='Категорія витрат'!$B$4,'Категорія витрат'!$A$4,IF(H35='Категорія витрат'!$B$5,'Категорія витрат'!$A$5,IF(H35='Категорія витрат'!$B$6,'Категорія витрат'!$A$6,IF(H35='Категорія витрат'!$B$7,'Категорія витрат'!$A$7,IF(H35='Категорія витрат'!$B$8,'Категорія витрат'!$A$8,IF(H35='Категорія витрат'!$B$9,'Категорія витрат'!$A$9,IF(H35='Категорія витрат'!$B$10,'Категорія витрат'!$A$10,IF(H35='Категорія витрат'!$B$11,'Категорія витрат'!$A$11,IF(H35='Категорія витрат'!$B$12,'Категорія витрат'!$A$12,IF(H35='Категорія витрат'!$B$13,'Категорія витрат'!$A$13,IF(H35='Категорія витрат'!$B$14,'Категорія витрат'!$A$14,IF(H35='Категорія витрат'!$B$15,'Категорія витрат'!$A$15,IF(H35='Категорія витрат'!$B$16,'Категорія витрат'!$A$16,IF(H35='Категорія витрат'!$B$17,'Категорія витрат'!$A$17,IF(H35='Категорія витрат'!$B$18,'Категорія витрат'!$A$18,IF(H35='Категорія витрат'!$B$19,'Категорія витрат'!$A$19,IF(H35='Категорія витрат'!$B$20,'Категорія витрат'!$A$20,IF(H35='Категорія витрат'!$B$21,'Категорія витрат'!$A$21,IF(H35='Категорія витрат'!$B$22,'Категорія витрат'!$A$22,IF(H35='Категорія витрат'!$B$23,'Категорія витрат'!$A$23,IF(H35='Категорія витрат'!$B$24,'Категорія витрат'!$A$24,IF(H35='Категорія витрат'!$B$25,'Категорія витрат'!$A$25,IF(H35='Категорія витрат'!$B$26,'Категорія витрат'!$A$26,IF(H35='Категорія витрат'!$B$27,'Категорія витрат'!$A$27,IF(H35='Категорія витрат'!$B$28,'Категорія витрат'!$A$28,IF(H35='Категорія витрат'!$B$29,'Категорія витрат'!$A$29,IF(H35='Категорія витрат'!$B$30,'Категорія витрат'!$A$30,IF(H35='Категорія витрат'!$B$31,'Категорія витрат'!$A$31,""))))))))))))))))))))))))))))))</f>
        <v/>
      </c>
      <c r="H35" s="209"/>
      <c r="I35" s="209"/>
      <c r="J35" s="192"/>
      <c r="K35" s="211">
        <f t="shared" si="11"/>
        <v>0</v>
      </c>
      <c r="L35" s="212"/>
      <c r="M35" s="213"/>
      <c r="N35" s="214">
        <f t="shared" si="1"/>
        <v>0</v>
      </c>
      <c r="O35" s="189">
        <f>IF(I35='Категорія витрат'!$G$2,ROUND(N35*0.22,2),IF(I35='Категорія витрат'!$G$4,ROUND(N35*0.22,2),IF(I35='Категорія витрат'!$G$5,ROUND(N35*0.22,2),IF(I35='Категорія витрат'!$G$3,ROUND(N35*0.0841,2),0))))</f>
        <v>0</v>
      </c>
      <c r="P35" s="187">
        <f t="shared" si="2"/>
        <v>0</v>
      </c>
      <c r="Q35" s="192"/>
      <c r="R35" s="192"/>
      <c r="S35" s="192"/>
      <c r="T35" s="192"/>
      <c r="U35" s="192"/>
      <c r="V35" s="192"/>
      <c r="W35" s="192"/>
      <c r="X35" s="192"/>
      <c r="Y35" s="192"/>
      <c r="Z35" s="192"/>
      <c r="AA35" s="192"/>
      <c r="AB35" s="192"/>
      <c r="AC35" s="215">
        <f t="shared" si="3"/>
        <v>0</v>
      </c>
      <c r="AD35" s="215">
        <f t="shared" si="4"/>
        <v>0</v>
      </c>
      <c r="AE35" s="215">
        <f t="shared" si="5"/>
        <v>0</v>
      </c>
      <c r="AF35" s="215">
        <f t="shared" si="6"/>
        <v>0</v>
      </c>
      <c r="AG35" s="215">
        <f t="shared" si="7"/>
        <v>0</v>
      </c>
      <c r="AH35" s="215">
        <f t="shared" si="8"/>
        <v>0</v>
      </c>
      <c r="AI35" s="215">
        <f t="shared" si="9"/>
        <v>0</v>
      </c>
      <c r="AJ35" s="215">
        <f t="shared" si="10"/>
        <v>0</v>
      </c>
      <c r="AK35" s="192"/>
      <c r="AL35" s="192"/>
      <c r="AN35" s="237">
        <f>P35*'ВИКОНАВЦІ ТА ЗАЙНЯТІСТЬ'!$E$3</f>
        <v>0</v>
      </c>
      <c r="AO35" s="237">
        <f>P35*'ВИКОНАВЦІ ТА ЗАЙНЯТІСТЬ'!$E$4</f>
        <v>0</v>
      </c>
    </row>
    <row r="36" spans="1:41" s="236" customFormat="1" hidden="1">
      <c r="A36" s="233">
        <v>31</v>
      </c>
      <c r="B36" s="233" t="str">
        <f>IF(C36="","",VLOOKUP(C36,Закони!$AA$2:$AB$46,2,0))</f>
        <v/>
      </c>
      <c r="C36" s="855"/>
      <c r="D36" s="856"/>
      <c r="E36" s="188"/>
      <c r="F36" s="188"/>
      <c r="G36" s="187" t="str">
        <f>IF(H36='Категорія витрат'!$B$2,'Категорія витрат'!$A$2,IF(H36='Категорія витрат'!$B$3,'Категорія витрат'!$A$3,IF(H36='Категорія витрат'!$B$4,'Категорія витрат'!$A$4,IF(H36='Категорія витрат'!$B$5,'Категорія витрат'!$A$5,IF(H36='Категорія витрат'!$B$6,'Категорія витрат'!$A$6,IF(H36='Категорія витрат'!$B$7,'Категорія витрат'!$A$7,IF(H36='Категорія витрат'!$B$8,'Категорія витрат'!$A$8,IF(H36='Категорія витрат'!$B$9,'Категорія витрат'!$A$9,IF(H36='Категорія витрат'!$B$10,'Категорія витрат'!$A$10,IF(H36='Категорія витрат'!$B$11,'Категорія витрат'!$A$11,IF(H36='Категорія витрат'!$B$12,'Категорія витрат'!$A$12,IF(H36='Категорія витрат'!$B$13,'Категорія витрат'!$A$13,IF(H36='Категорія витрат'!$B$14,'Категорія витрат'!$A$14,IF(H36='Категорія витрат'!$B$15,'Категорія витрат'!$A$15,IF(H36='Категорія витрат'!$B$16,'Категорія витрат'!$A$16,IF(H36='Категорія витрат'!$B$17,'Категорія витрат'!$A$17,IF(H36='Категорія витрат'!$B$18,'Категорія витрат'!$A$18,IF(H36='Категорія витрат'!$B$19,'Категорія витрат'!$A$19,IF(H36='Категорія витрат'!$B$20,'Категорія витрат'!$A$20,IF(H36='Категорія витрат'!$B$21,'Категорія витрат'!$A$21,IF(H36='Категорія витрат'!$B$22,'Категорія витрат'!$A$22,IF(H36='Категорія витрат'!$B$23,'Категорія витрат'!$A$23,IF(H36='Категорія витрат'!$B$24,'Категорія витрат'!$A$24,IF(H36='Категорія витрат'!$B$25,'Категорія витрат'!$A$25,IF(H36='Категорія витрат'!$B$26,'Категорія витрат'!$A$26,IF(H36='Категорія витрат'!$B$27,'Категорія витрат'!$A$27,IF(H36='Категорія витрат'!$B$28,'Категорія витрат'!$A$28,IF(H36='Категорія витрат'!$B$29,'Категорія витрат'!$A$29,IF(H36='Категорія витрат'!$B$30,'Категорія витрат'!$A$30,IF(H36='Категорія витрат'!$B$31,'Категорія витрат'!$A$31,""))))))))))))))))))))))))))))))</f>
        <v/>
      </c>
      <c r="H36" s="209"/>
      <c r="I36" s="209"/>
      <c r="J36" s="192"/>
      <c r="K36" s="211">
        <f t="shared" si="11"/>
        <v>0</v>
      </c>
      <c r="L36" s="212"/>
      <c r="M36" s="213"/>
      <c r="N36" s="214">
        <f t="shared" si="1"/>
        <v>0</v>
      </c>
      <c r="O36" s="189">
        <f>IF(I36='Категорія витрат'!$G$2,ROUND(N36*0.22,2),IF(I36='Категорія витрат'!$G$4,ROUND(N36*0.22,2),IF(I36='Категорія витрат'!$G$5,ROUND(N36*0.22,2),IF(I36='Категорія витрат'!$G$3,ROUND(N36*0.0841,2),0))))</f>
        <v>0</v>
      </c>
      <c r="P36" s="187">
        <f t="shared" si="2"/>
        <v>0</v>
      </c>
      <c r="Q36" s="192"/>
      <c r="R36" s="192"/>
      <c r="S36" s="192"/>
      <c r="T36" s="192"/>
      <c r="U36" s="192"/>
      <c r="V36" s="192"/>
      <c r="W36" s="192"/>
      <c r="X36" s="192"/>
      <c r="Y36" s="192"/>
      <c r="Z36" s="192"/>
      <c r="AA36" s="192"/>
      <c r="AB36" s="192"/>
      <c r="AC36" s="215">
        <f t="shared" si="3"/>
        <v>0</v>
      </c>
      <c r="AD36" s="215">
        <f t="shared" si="4"/>
        <v>0</v>
      </c>
      <c r="AE36" s="215">
        <f t="shared" si="5"/>
        <v>0</v>
      </c>
      <c r="AF36" s="215">
        <f t="shared" si="6"/>
        <v>0</v>
      </c>
      <c r="AG36" s="215">
        <f t="shared" si="7"/>
        <v>0</v>
      </c>
      <c r="AH36" s="215">
        <f t="shared" si="8"/>
        <v>0</v>
      </c>
      <c r="AI36" s="215">
        <f t="shared" si="9"/>
        <v>0</v>
      </c>
      <c r="AJ36" s="215">
        <f t="shared" si="10"/>
        <v>0</v>
      </c>
      <c r="AK36" s="192"/>
      <c r="AL36" s="192"/>
      <c r="AN36" s="237">
        <f>P36*'ВИКОНАВЦІ ТА ЗАЙНЯТІСТЬ'!$E$3</f>
        <v>0</v>
      </c>
      <c r="AO36" s="237">
        <f>P36*'ВИКОНАВЦІ ТА ЗАЙНЯТІСТЬ'!$E$4</f>
        <v>0</v>
      </c>
    </row>
    <row r="37" spans="1:41" s="236" customFormat="1" hidden="1">
      <c r="A37" s="233">
        <v>32</v>
      </c>
      <c r="B37" s="233" t="str">
        <f>IF(C37="","",VLOOKUP(C37,Закони!$AA$2:$AB$46,2,0))</f>
        <v/>
      </c>
      <c r="C37" s="855"/>
      <c r="D37" s="856"/>
      <c r="E37" s="188"/>
      <c r="F37" s="188"/>
      <c r="G37" s="187" t="str">
        <f>IF(H37='Категорія витрат'!$B$2,'Категорія витрат'!$A$2,IF(H37='Категорія витрат'!$B$3,'Категорія витрат'!$A$3,IF(H37='Категорія витрат'!$B$4,'Категорія витрат'!$A$4,IF(H37='Категорія витрат'!$B$5,'Категорія витрат'!$A$5,IF(H37='Категорія витрат'!$B$6,'Категорія витрат'!$A$6,IF(H37='Категорія витрат'!$B$7,'Категорія витрат'!$A$7,IF(H37='Категорія витрат'!$B$8,'Категорія витрат'!$A$8,IF(H37='Категорія витрат'!$B$9,'Категорія витрат'!$A$9,IF(H37='Категорія витрат'!$B$10,'Категорія витрат'!$A$10,IF(H37='Категорія витрат'!$B$11,'Категорія витрат'!$A$11,IF(H37='Категорія витрат'!$B$12,'Категорія витрат'!$A$12,IF(H37='Категорія витрат'!$B$13,'Категорія витрат'!$A$13,IF(H37='Категорія витрат'!$B$14,'Категорія витрат'!$A$14,IF(H37='Категорія витрат'!$B$15,'Категорія витрат'!$A$15,IF(H37='Категорія витрат'!$B$16,'Категорія витрат'!$A$16,IF(H37='Категорія витрат'!$B$17,'Категорія витрат'!$A$17,IF(H37='Категорія витрат'!$B$18,'Категорія витрат'!$A$18,IF(H37='Категорія витрат'!$B$19,'Категорія витрат'!$A$19,IF(H37='Категорія витрат'!$B$20,'Категорія витрат'!$A$20,IF(H37='Категорія витрат'!$B$21,'Категорія витрат'!$A$21,IF(H37='Категорія витрат'!$B$22,'Категорія витрат'!$A$22,IF(H37='Категорія витрат'!$B$23,'Категорія витрат'!$A$23,IF(H37='Категорія витрат'!$B$24,'Категорія витрат'!$A$24,IF(H37='Категорія витрат'!$B$25,'Категорія витрат'!$A$25,IF(H37='Категорія витрат'!$B$26,'Категорія витрат'!$A$26,IF(H37='Категорія витрат'!$B$27,'Категорія витрат'!$A$27,IF(H37='Категорія витрат'!$B$28,'Категорія витрат'!$A$28,IF(H37='Категорія витрат'!$B$29,'Категорія витрат'!$A$29,IF(H37='Категорія витрат'!$B$30,'Категорія витрат'!$A$30,IF(H37='Категорія витрат'!$B$31,'Категорія витрат'!$A$31,""))))))))))))))))))))))))))))))</f>
        <v/>
      </c>
      <c r="H37" s="209"/>
      <c r="I37" s="209"/>
      <c r="J37" s="192"/>
      <c r="K37" s="211">
        <f t="shared" si="11"/>
        <v>0</v>
      </c>
      <c r="L37" s="212"/>
      <c r="M37" s="213"/>
      <c r="N37" s="214">
        <f t="shared" si="1"/>
        <v>0</v>
      </c>
      <c r="O37" s="189">
        <f>IF(I37='Категорія витрат'!$G$2,ROUND(N37*0.22,2),IF(I37='Категорія витрат'!$G$4,ROUND(N37*0.22,2),IF(I37='Категорія витрат'!$G$5,ROUND(N37*0.22,2),IF(I37='Категорія витрат'!$G$3,ROUND(N37*0.0841,2),0))))</f>
        <v>0</v>
      </c>
      <c r="P37" s="187">
        <f t="shared" si="2"/>
        <v>0</v>
      </c>
      <c r="Q37" s="192"/>
      <c r="R37" s="192"/>
      <c r="S37" s="192"/>
      <c r="T37" s="192"/>
      <c r="U37" s="192"/>
      <c r="V37" s="192"/>
      <c r="W37" s="192"/>
      <c r="X37" s="192"/>
      <c r="Y37" s="192"/>
      <c r="Z37" s="192"/>
      <c r="AA37" s="192"/>
      <c r="AB37" s="192"/>
      <c r="AC37" s="215">
        <f t="shared" si="3"/>
        <v>0</v>
      </c>
      <c r="AD37" s="215">
        <f t="shared" si="4"/>
        <v>0</v>
      </c>
      <c r="AE37" s="215">
        <f t="shared" si="5"/>
        <v>0</v>
      </c>
      <c r="AF37" s="215">
        <f t="shared" si="6"/>
        <v>0</v>
      </c>
      <c r="AG37" s="215">
        <f t="shared" si="7"/>
        <v>0</v>
      </c>
      <c r="AH37" s="215">
        <f t="shared" si="8"/>
        <v>0</v>
      </c>
      <c r="AI37" s="215">
        <f t="shared" si="9"/>
        <v>0</v>
      </c>
      <c r="AJ37" s="215">
        <f t="shared" si="10"/>
        <v>0</v>
      </c>
      <c r="AK37" s="192"/>
      <c r="AL37" s="192"/>
      <c r="AN37" s="237">
        <f>P37*'ВИКОНАВЦІ ТА ЗАЙНЯТІСТЬ'!$E$3</f>
        <v>0</v>
      </c>
      <c r="AO37" s="237">
        <f>P37*'ВИКОНАВЦІ ТА ЗАЙНЯТІСТЬ'!$E$4</f>
        <v>0</v>
      </c>
    </row>
    <row r="38" spans="1:41" s="236" customFormat="1" hidden="1">
      <c r="A38" s="233">
        <v>33</v>
      </c>
      <c r="B38" s="233" t="str">
        <f>IF(C38="","",VLOOKUP(C38,Закони!$AA$2:$AB$46,2,0))</f>
        <v/>
      </c>
      <c r="C38" s="855"/>
      <c r="D38" s="856"/>
      <c r="E38" s="188"/>
      <c r="F38" s="188"/>
      <c r="G38" s="187" t="str">
        <f>IF(H38='Категорія витрат'!$B$2,'Категорія витрат'!$A$2,IF(H38='Категорія витрат'!$B$3,'Категорія витрат'!$A$3,IF(H38='Категорія витрат'!$B$4,'Категорія витрат'!$A$4,IF(H38='Категорія витрат'!$B$5,'Категорія витрат'!$A$5,IF(H38='Категорія витрат'!$B$6,'Категорія витрат'!$A$6,IF(H38='Категорія витрат'!$B$7,'Категорія витрат'!$A$7,IF(H38='Категорія витрат'!$B$8,'Категорія витрат'!$A$8,IF(H38='Категорія витрат'!$B$9,'Категорія витрат'!$A$9,IF(H38='Категорія витрат'!$B$10,'Категорія витрат'!$A$10,IF(H38='Категорія витрат'!$B$11,'Категорія витрат'!$A$11,IF(H38='Категорія витрат'!$B$12,'Категорія витрат'!$A$12,IF(H38='Категорія витрат'!$B$13,'Категорія витрат'!$A$13,IF(H38='Категорія витрат'!$B$14,'Категорія витрат'!$A$14,IF(H38='Категорія витрат'!$B$15,'Категорія витрат'!$A$15,IF(H38='Категорія витрат'!$B$16,'Категорія витрат'!$A$16,IF(H38='Категорія витрат'!$B$17,'Категорія витрат'!$A$17,IF(H38='Категорія витрат'!$B$18,'Категорія витрат'!$A$18,IF(H38='Категорія витрат'!$B$19,'Категорія витрат'!$A$19,IF(H38='Категорія витрат'!$B$20,'Категорія витрат'!$A$20,IF(H38='Категорія витрат'!$B$21,'Категорія витрат'!$A$21,IF(H38='Категорія витрат'!$B$22,'Категорія витрат'!$A$22,IF(H38='Категорія витрат'!$B$23,'Категорія витрат'!$A$23,IF(H38='Категорія витрат'!$B$24,'Категорія витрат'!$A$24,IF(H38='Категорія витрат'!$B$25,'Категорія витрат'!$A$25,IF(H38='Категорія витрат'!$B$26,'Категорія витрат'!$A$26,IF(H38='Категорія витрат'!$B$27,'Категорія витрат'!$A$27,IF(H38='Категорія витрат'!$B$28,'Категорія витрат'!$A$28,IF(H38='Категорія витрат'!$B$29,'Категорія витрат'!$A$29,IF(H38='Категорія витрат'!$B$30,'Категорія витрат'!$A$30,IF(H38='Категорія витрат'!$B$31,'Категорія витрат'!$A$31,""))))))))))))))))))))))))))))))</f>
        <v/>
      </c>
      <c r="H38" s="209"/>
      <c r="I38" s="209"/>
      <c r="J38" s="192"/>
      <c r="K38" s="211">
        <f t="shared" si="11"/>
        <v>0</v>
      </c>
      <c r="L38" s="212"/>
      <c r="M38" s="213"/>
      <c r="N38" s="214">
        <f t="shared" si="1"/>
        <v>0</v>
      </c>
      <c r="O38" s="189">
        <f>IF(I38='Категорія витрат'!$G$2,ROUND(N38*0.22,2),IF(I38='Категорія витрат'!$G$4,ROUND(N38*0.22,2),IF(I38='Категорія витрат'!$G$5,ROUND(N38*0.22,2),IF(I38='Категорія витрат'!$G$3,ROUND(N38*0.0841,2),0))))</f>
        <v>0</v>
      </c>
      <c r="P38" s="187">
        <f t="shared" si="2"/>
        <v>0</v>
      </c>
      <c r="Q38" s="192"/>
      <c r="R38" s="192"/>
      <c r="S38" s="192"/>
      <c r="T38" s="192"/>
      <c r="U38" s="192"/>
      <c r="V38" s="192"/>
      <c r="W38" s="192"/>
      <c r="X38" s="192"/>
      <c r="Y38" s="192"/>
      <c r="Z38" s="192"/>
      <c r="AA38" s="192"/>
      <c r="AB38" s="192"/>
      <c r="AC38" s="215">
        <f t="shared" si="3"/>
        <v>0</v>
      </c>
      <c r="AD38" s="215">
        <f t="shared" si="4"/>
        <v>0</v>
      </c>
      <c r="AE38" s="215">
        <f t="shared" si="5"/>
        <v>0</v>
      </c>
      <c r="AF38" s="215">
        <f t="shared" si="6"/>
        <v>0</v>
      </c>
      <c r="AG38" s="215">
        <f t="shared" si="7"/>
        <v>0</v>
      </c>
      <c r="AH38" s="215">
        <f t="shared" si="8"/>
        <v>0</v>
      </c>
      <c r="AI38" s="215">
        <f t="shared" si="9"/>
        <v>0</v>
      </c>
      <c r="AJ38" s="215">
        <f t="shared" si="10"/>
        <v>0</v>
      </c>
      <c r="AK38" s="192"/>
      <c r="AL38" s="192"/>
      <c r="AN38" s="237">
        <f>P38*'ВИКОНАВЦІ ТА ЗАЙНЯТІСТЬ'!$E$3</f>
        <v>0</v>
      </c>
      <c r="AO38" s="237">
        <f>P38*'ВИКОНАВЦІ ТА ЗАЙНЯТІСТЬ'!$E$4</f>
        <v>0</v>
      </c>
    </row>
    <row r="39" spans="1:41" s="236" customFormat="1" hidden="1">
      <c r="A39" s="233">
        <v>34</v>
      </c>
      <c r="B39" s="233" t="str">
        <f>IF(C39="","",VLOOKUP(C39,Закони!$AA$2:$AB$46,2,0))</f>
        <v/>
      </c>
      <c r="C39" s="855"/>
      <c r="D39" s="856"/>
      <c r="E39" s="188"/>
      <c r="F39" s="188"/>
      <c r="G39" s="187" t="str">
        <f>IF(H39='Категорія витрат'!$B$2,'Категорія витрат'!$A$2,IF(H39='Категорія витрат'!$B$3,'Категорія витрат'!$A$3,IF(H39='Категорія витрат'!$B$4,'Категорія витрат'!$A$4,IF(H39='Категорія витрат'!$B$5,'Категорія витрат'!$A$5,IF(H39='Категорія витрат'!$B$6,'Категорія витрат'!$A$6,IF(H39='Категорія витрат'!$B$7,'Категорія витрат'!$A$7,IF(H39='Категорія витрат'!$B$8,'Категорія витрат'!$A$8,IF(H39='Категорія витрат'!$B$9,'Категорія витрат'!$A$9,IF(H39='Категорія витрат'!$B$10,'Категорія витрат'!$A$10,IF(H39='Категорія витрат'!$B$11,'Категорія витрат'!$A$11,IF(H39='Категорія витрат'!$B$12,'Категорія витрат'!$A$12,IF(H39='Категорія витрат'!$B$13,'Категорія витрат'!$A$13,IF(H39='Категорія витрат'!$B$14,'Категорія витрат'!$A$14,IF(H39='Категорія витрат'!$B$15,'Категорія витрат'!$A$15,IF(H39='Категорія витрат'!$B$16,'Категорія витрат'!$A$16,IF(H39='Категорія витрат'!$B$17,'Категорія витрат'!$A$17,IF(H39='Категорія витрат'!$B$18,'Категорія витрат'!$A$18,IF(H39='Категорія витрат'!$B$19,'Категорія витрат'!$A$19,IF(H39='Категорія витрат'!$B$20,'Категорія витрат'!$A$20,IF(H39='Категорія витрат'!$B$21,'Категорія витрат'!$A$21,IF(H39='Категорія витрат'!$B$22,'Категорія витрат'!$A$22,IF(H39='Категорія витрат'!$B$23,'Категорія витрат'!$A$23,IF(H39='Категорія витрат'!$B$24,'Категорія витрат'!$A$24,IF(H39='Категорія витрат'!$B$25,'Категорія витрат'!$A$25,IF(H39='Категорія витрат'!$B$26,'Категорія витрат'!$A$26,IF(H39='Категорія витрат'!$B$27,'Категорія витрат'!$A$27,IF(H39='Категорія витрат'!$B$28,'Категорія витрат'!$A$28,IF(H39='Категорія витрат'!$B$29,'Категорія витрат'!$A$29,IF(H39='Категорія витрат'!$B$30,'Категорія витрат'!$A$30,IF(H39='Категорія витрат'!$B$31,'Категорія витрат'!$A$31,""))))))))))))))))))))))))))))))</f>
        <v/>
      </c>
      <c r="H39" s="209"/>
      <c r="I39" s="209"/>
      <c r="J39" s="192"/>
      <c r="K39" s="211">
        <f t="shared" si="11"/>
        <v>0</v>
      </c>
      <c r="L39" s="212"/>
      <c r="M39" s="213"/>
      <c r="N39" s="214">
        <f t="shared" si="1"/>
        <v>0</v>
      </c>
      <c r="O39" s="189">
        <f>IF(I39='Категорія витрат'!$G$2,ROUND(N39*0.22,2),IF(I39='Категорія витрат'!$G$4,ROUND(N39*0.22,2),IF(I39='Категорія витрат'!$G$5,ROUND(N39*0.22,2),IF(I39='Категорія витрат'!$G$3,ROUND(N39*0.0841,2),0))))</f>
        <v>0</v>
      </c>
      <c r="P39" s="187">
        <f t="shared" si="2"/>
        <v>0</v>
      </c>
      <c r="Q39" s="192"/>
      <c r="R39" s="192"/>
      <c r="S39" s="192"/>
      <c r="T39" s="192"/>
      <c r="U39" s="192"/>
      <c r="V39" s="192"/>
      <c r="W39" s="192"/>
      <c r="X39" s="192"/>
      <c r="Y39" s="192"/>
      <c r="Z39" s="192"/>
      <c r="AA39" s="192"/>
      <c r="AB39" s="192"/>
      <c r="AC39" s="215">
        <f t="shared" si="3"/>
        <v>0</v>
      </c>
      <c r="AD39" s="215">
        <f t="shared" si="4"/>
        <v>0</v>
      </c>
      <c r="AE39" s="215">
        <f t="shared" si="5"/>
        <v>0</v>
      </c>
      <c r="AF39" s="215">
        <f t="shared" si="6"/>
        <v>0</v>
      </c>
      <c r="AG39" s="215">
        <f t="shared" si="7"/>
        <v>0</v>
      </c>
      <c r="AH39" s="215">
        <f t="shared" si="8"/>
        <v>0</v>
      </c>
      <c r="AI39" s="215">
        <f t="shared" si="9"/>
        <v>0</v>
      </c>
      <c r="AJ39" s="215">
        <f t="shared" si="10"/>
        <v>0</v>
      </c>
      <c r="AK39" s="192"/>
      <c r="AL39" s="192"/>
      <c r="AN39" s="237">
        <f>P39*'ВИКОНАВЦІ ТА ЗАЙНЯТІСТЬ'!$E$3</f>
        <v>0</v>
      </c>
      <c r="AO39" s="237">
        <f>P39*'ВИКОНАВЦІ ТА ЗАЙНЯТІСТЬ'!$E$4</f>
        <v>0</v>
      </c>
    </row>
    <row r="40" spans="1:41" s="236" customFormat="1" hidden="1">
      <c r="A40" s="233">
        <v>35</v>
      </c>
      <c r="B40" s="233" t="str">
        <f>IF(C40="","",VLOOKUP(C40,Закони!$AA$2:$AB$46,2,0))</f>
        <v/>
      </c>
      <c r="C40" s="855"/>
      <c r="D40" s="856"/>
      <c r="E40" s="188"/>
      <c r="F40" s="188"/>
      <c r="G40" s="187" t="str">
        <f>IF(H40='Категорія витрат'!$B$2,'Категорія витрат'!$A$2,IF(H40='Категорія витрат'!$B$3,'Категорія витрат'!$A$3,IF(H40='Категорія витрат'!$B$4,'Категорія витрат'!$A$4,IF(H40='Категорія витрат'!$B$5,'Категорія витрат'!$A$5,IF(H40='Категорія витрат'!$B$6,'Категорія витрат'!$A$6,IF(H40='Категорія витрат'!$B$7,'Категорія витрат'!$A$7,IF(H40='Категорія витрат'!$B$8,'Категорія витрат'!$A$8,IF(H40='Категорія витрат'!$B$9,'Категорія витрат'!$A$9,IF(H40='Категорія витрат'!$B$10,'Категорія витрат'!$A$10,IF(H40='Категорія витрат'!$B$11,'Категорія витрат'!$A$11,IF(H40='Категорія витрат'!$B$12,'Категорія витрат'!$A$12,IF(H40='Категорія витрат'!$B$13,'Категорія витрат'!$A$13,IF(H40='Категорія витрат'!$B$14,'Категорія витрат'!$A$14,IF(H40='Категорія витрат'!$B$15,'Категорія витрат'!$A$15,IF(H40='Категорія витрат'!$B$16,'Категорія витрат'!$A$16,IF(H40='Категорія витрат'!$B$17,'Категорія витрат'!$A$17,IF(H40='Категорія витрат'!$B$18,'Категорія витрат'!$A$18,IF(H40='Категорія витрат'!$B$19,'Категорія витрат'!$A$19,IF(H40='Категорія витрат'!$B$20,'Категорія витрат'!$A$20,IF(H40='Категорія витрат'!$B$21,'Категорія витрат'!$A$21,IF(H40='Категорія витрат'!$B$22,'Категорія витрат'!$A$22,IF(H40='Категорія витрат'!$B$23,'Категорія витрат'!$A$23,IF(H40='Категорія витрат'!$B$24,'Категорія витрат'!$A$24,IF(H40='Категорія витрат'!$B$25,'Категорія витрат'!$A$25,IF(H40='Категорія витрат'!$B$26,'Категорія витрат'!$A$26,IF(H40='Категорія витрат'!$B$27,'Категорія витрат'!$A$27,IF(H40='Категорія витрат'!$B$28,'Категорія витрат'!$A$28,IF(H40='Категорія витрат'!$B$29,'Категорія витрат'!$A$29,IF(H40='Категорія витрат'!$B$30,'Категорія витрат'!$A$30,IF(H40='Категорія витрат'!$B$31,'Категорія витрат'!$A$31,""))))))))))))))))))))))))))))))</f>
        <v/>
      </c>
      <c r="H40" s="209"/>
      <c r="I40" s="209"/>
      <c r="J40" s="192"/>
      <c r="K40" s="211">
        <f t="shared" si="11"/>
        <v>0</v>
      </c>
      <c r="L40" s="212"/>
      <c r="M40" s="213"/>
      <c r="N40" s="214">
        <f t="shared" si="1"/>
        <v>0</v>
      </c>
      <c r="O40" s="189">
        <f>IF(I40='Категорія витрат'!$G$2,ROUND(N40*0.22,2),IF(I40='Категорія витрат'!$G$4,ROUND(N40*0.22,2),IF(I40='Категорія витрат'!$G$5,ROUND(N40*0.22,2),IF(I40='Категорія витрат'!$G$3,ROUND(N40*0.0841,2),0))))</f>
        <v>0</v>
      </c>
      <c r="P40" s="187">
        <f t="shared" si="2"/>
        <v>0</v>
      </c>
      <c r="Q40" s="192"/>
      <c r="R40" s="192"/>
      <c r="S40" s="192"/>
      <c r="T40" s="192"/>
      <c r="U40" s="192"/>
      <c r="V40" s="192"/>
      <c r="W40" s="192"/>
      <c r="X40" s="192"/>
      <c r="Y40" s="192"/>
      <c r="Z40" s="192"/>
      <c r="AA40" s="192"/>
      <c r="AB40" s="192"/>
      <c r="AC40" s="215">
        <f t="shared" si="3"/>
        <v>0</v>
      </c>
      <c r="AD40" s="215">
        <f t="shared" si="4"/>
        <v>0</v>
      </c>
      <c r="AE40" s="215">
        <f t="shared" si="5"/>
        <v>0</v>
      </c>
      <c r="AF40" s="215">
        <f t="shared" si="6"/>
        <v>0</v>
      </c>
      <c r="AG40" s="215">
        <f t="shared" si="7"/>
        <v>0</v>
      </c>
      <c r="AH40" s="215">
        <f t="shared" si="8"/>
        <v>0</v>
      </c>
      <c r="AI40" s="215">
        <f t="shared" si="9"/>
        <v>0</v>
      </c>
      <c r="AJ40" s="215">
        <f t="shared" si="10"/>
        <v>0</v>
      </c>
      <c r="AK40" s="192"/>
      <c r="AL40" s="192"/>
      <c r="AN40" s="237">
        <f>P40*'ВИКОНАВЦІ ТА ЗАЙНЯТІСТЬ'!$E$3</f>
        <v>0</v>
      </c>
      <c r="AO40" s="237">
        <f>P40*'ВИКОНАВЦІ ТА ЗАЙНЯТІСТЬ'!$E$4</f>
        <v>0</v>
      </c>
    </row>
    <row r="41" spans="1:41" s="236" customFormat="1" hidden="1">
      <c r="A41" s="233">
        <v>36</v>
      </c>
      <c r="B41" s="233" t="str">
        <f>IF(C41="","",VLOOKUP(C41,Закони!$AA$2:$AB$46,2,0))</f>
        <v/>
      </c>
      <c r="C41" s="855"/>
      <c r="D41" s="856"/>
      <c r="E41" s="188"/>
      <c r="F41" s="188"/>
      <c r="G41" s="187" t="str">
        <f>IF(H41='Категорія витрат'!$B$2,'Категорія витрат'!$A$2,IF(H41='Категорія витрат'!$B$3,'Категорія витрат'!$A$3,IF(H41='Категорія витрат'!$B$4,'Категорія витрат'!$A$4,IF(H41='Категорія витрат'!$B$5,'Категорія витрат'!$A$5,IF(H41='Категорія витрат'!$B$6,'Категорія витрат'!$A$6,IF(H41='Категорія витрат'!$B$7,'Категорія витрат'!$A$7,IF(H41='Категорія витрат'!$B$8,'Категорія витрат'!$A$8,IF(H41='Категорія витрат'!$B$9,'Категорія витрат'!$A$9,IF(H41='Категорія витрат'!$B$10,'Категорія витрат'!$A$10,IF(H41='Категорія витрат'!$B$11,'Категорія витрат'!$A$11,IF(H41='Категорія витрат'!$B$12,'Категорія витрат'!$A$12,IF(H41='Категорія витрат'!$B$13,'Категорія витрат'!$A$13,IF(H41='Категорія витрат'!$B$14,'Категорія витрат'!$A$14,IF(H41='Категорія витрат'!$B$15,'Категорія витрат'!$A$15,IF(H41='Категорія витрат'!$B$16,'Категорія витрат'!$A$16,IF(H41='Категорія витрат'!$B$17,'Категорія витрат'!$A$17,IF(H41='Категорія витрат'!$B$18,'Категорія витрат'!$A$18,IF(H41='Категорія витрат'!$B$19,'Категорія витрат'!$A$19,IF(H41='Категорія витрат'!$B$20,'Категорія витрат'!$A$20,IF(H41='Категорія витрат'!$B$21,'Категорія витрат'!$A$21,IF(H41='Категорія витрат'!$B$22,'Категорія витрат'!$A$22,IF(H41='Категорія витрат'!$B$23,'Категорія витрат'!$A$23,IF(H41='Категорія витрат'!$B$24,'Категорія витрат'!$A$24,IF(H41='Категорія витрат'!$B$25,'Категорія витрат'!$A$25,IF(H41='Категорія витрат'!$B$26,'Категорія витрат'!$A$26,IF(H41='Категорія витрат'!$B$27,'Категорія витрат'!$A$27,IF(H41='Категорія витрат'!$B$28,'Категорія витрат'!$A$28,IF(H41='Категорія витрат'!$B$29,'Категорія витрат'!$A$29,IF(H41='Категорія витрат'!$B$30,'Категорія витрат'!$A$30,IF(H41='Категорія витрат'!$B$31,'Категорія витрат'!$A$31,""))))))))))))))))))))))))))))))</f>
        <v/>
      </c>
      <c r="H41" s="209"/>
      <c r="I41" s="209"/>
      <c r="J41" s="192"/>
      <c r="K41" s="211">
        <f t="shared" si="11"/>
        <v>0</v>
      </c>
      <c r="L41" s="212"/>
      <c r="M41" s="213"/>
      <c r="N41" s="214">
        <f t="shared" si="1"/>
        <v>0</v>
      </c>
      <c r="O41" s="189">
        <f>IF(I41='Категорія витрат'!$G$2,ROUND(N41*0.22,2),IF(I41='Категорія витрат'!$G$4,ROUND(N41*0.22,2),IF(I41='Категорія витрат'!$G$5,ROUND(N41*0.22,2),IF(I41='Категорія витрат'!$G$3,ROUND(N41*0.0841,2),0))))</f>
        <v>0</v>
      </c>
      <c r="P41" s="187">
        <f t="shared" si="2"/>
        <v>0</v>
      </c>
      <c r="Q41" s="192"/>
      <c r="R41" s="192"/>
      <c r="S41" s="192"/>
      <c r="T41" s="192"/>
      <c r="U41" s="192"/>
      <c r="V41" s="192"/>
      <c r="W41" s="192"/>
      <c r="X41" s="192"/>
      <c r="Y41" s="192"/>
      <c r="Z41" s="192"/>
      <c r="AA41" s="192"/>
      <c r="AB41" s="192"/>
      <c r="AC41" s="215">
        <f t="shared" si="3"/>
        <v>0</v>
      </c>
      <c r="AD41" s="215">
        <f t="shared" si="4"/>
        <v>0</v>
      </c>
      <c r="AE41" s="215">
        <f t="shared" si="5"/>
        <v>0</v>
      </c>
      <c r="AF41" s="215">
        <f t="shared" si="6"/>
        <v>0</v>
      </c>
      <c r="AG41" s="215">
        <f t="shared" si="7"/>
        <v>0</v>
      </c>
      <c r="AH41" s="215">
        <f t="shared" si="8"/>
        <v>0</v>
      </c>
      <c r="AI41" s="215">
        <f t="shared" si="9"/>
        <v>0</v>
      </c>
      <c r="AJ41" s="215">
        <f t="shared" si="10"/>
        <v>0</v>
      </c>
      <c r="AK41" s="192"/>
      <c r="AL41" s="192"/>
      <c r="AN41" s="237">
        <f>P41*'ВИКОНАВЦІ ТА ЗАЙНЯТІСТЬ'!$E$3</f>
        <v>0</v>
      </c>
      <c r="AO41" s="237">
        <f>P41*'ВИКОНАВЦІ ТА ЗАЙНЯТІСТЬ'!$E$4</f>
        <v>0</v>
      </c>
    </row>
    <row r="42" spans="1:41" s="236" customFormat="1" hidden="1">
      <c r="A42" s="233">
        <v>37</v>
      </c>
      <c r="B42" s="233" t="str">
        <f>IF(C42="","",VLOOKUP(C42,Закони!$AA$2:$AB$46,2,0))</f>
        <v/>
      </c>
      <c r="C42" s="855"/>
      <c r="D42" s="856"/>
      <c r="E42" s="188"/>
      <c r="F42" s="188"/>
      <c r="G42" s="187" t="str">
        <f>IF(H42='Категорія витрат'!$B$2,'Категорія витрат'!$A$2,IF(H42='Категорія витрат'!$B$3,'Категорія витрат'!$A$3,IF(H42='Категорія витрат'!$B$4,'Категорія витрат'!$A$4,IF(H42='Категорія витрат'!$B$5,'Категорія витрат'!$A$5,IF(H42='Категорія витрат'!$B$6,'Категорія витрат'!$A$6,IF(H42='Категорія витрат'!$B$7,'Категорія витрат'!$A$7,IF(H42='Категорія витрат'!$B$8,'Категорія витрат'!$A$8,IF(H42='Категорія витрат'!$B$9,'Категорія витрат'!$A$9,IF(H42='Категорія витрат'!$B$10,'Категорія витрат'!$A$10,IF(H42='Категорія витрат'!$B$11,'Категорія витрат'!$A$11,IF(H42='Категорія витрат'!$B$12,'Категорія витрат'!$A$12,IF(H42='Категорія витрат'!$B$13,'Категорія витрат'!$A$13,IF(H42='Категорія витрат'!$B$14,'Категорія витрат'!$A$14,IF(H42='Категорія витрат'!$B$15,'Категорія витрат'!$A$15,IF(H42='Категорія витрат'!$B$16,'Категорія витрат'!$A$16,IF(H42='Категорія витрат'!$B$17,'Категорія витрат'!$A$17,IF(H42='Категорія витрат'!$B$18,'Категорія витрат'!$A$18,IF(H42='Категорія витрат'!$B$19,'Категорія витрат'!$A$19,IF(H42='Категорія витрат'!$B$20,'Категорія витрат'!$A$20,IF(H42='Категорія витрат'!$B$21,'Категорія витрат'!$A$21,IF(H42='Категорія витрат'!$B$22,'Категорія витрат'!$A$22,IF(H42='Категорія витрат'!$B$23,'Категорія витрат'!$A$23,IF(H42='Категорія витрат'!$B$24,'Категорія витрат'!$A$24,IF(H42='Категорія витрат'!$B$25,'Категорія витрат'!$A$25,IF(H42='Категорія витрат'!$B$26,'Категорія витрат'!$A$26,IF(H42='Категорія витрат'!$B$27,'Категорія витрат'!$A$27,IF(H42='Категорія витрат'!$B$28,'Категорія витрат'!$A$28,IF(H42='Категорія витрат'!$B$29,'Категорія витрат'!$A$29,IF(H42='Категорія витрат'!$B$30,'Категорія витрат'!$A$30,IF(H42='Категорія витрат'!$B$31,'Категорія витрат'!$A$31,""))))))))))))))))))))))))))))))</f>
        <v/>
      </c>
      <c r="H42" s="209"/>
      <c r="I42" s="209"/>
      <c r="J42" s="192"/>
      <c r="K42" s="211">
        <f t="shared" si="11"/>
        <v>0</v>
      </c>
      <c r="L42" s="212"/>
      <c r="M42" s="213"/>
      <c r="N42" s="214">
        <f t="shared" si="1"/>
        <v>0</v>
      </c>
      <c r="O42" s="189">
        <f>IF(I42='Категорія витрат'!$G$2,ROUND(N42*0.22,2),IF(I42='Категорія витрат'!$G$4,ROUND(N42*0.22,2),IF(I42='Категорія витрат'!$G$5,ROUND(N42*0.22,2),IF(I42='Категорія витрат'!$G$3,ROUND(N42*0.0841,2),0))))</f>
        <v>0</v>
      </c>
      <c r="P42" s="187">
        <f t="shared" si="2"/>
        <v>0</v>
      </c>
      <c r="Q42" s="192"/>
      <c r="R42" s="192"/>
      <c r="S42" s="192"/>
      <c r="T42" s="192"/>
      <c r="U42" s="192"/>
      <c r="V42" s="192"/>
      <c r="W42" s="192"/>
      <c r="X42" s="192"/>
      <c r="Y42" s="192"/>
      <c r="Z42" s="192"/>
      <c r="AA42" s="192"/>
      <c r="AB42" s="192"/>
      <c r="AC42" s="215">
        <f t="shared" si="3"/>
        <v>0</v>
      </c>
      <c r="AD42" s="215">
        <f t="shared" si="4"/>
        <v>0</v>
      </c>
      <c r="AE42" s="215">
        <f t="shared" si="5"/>
        <v>0</v>
      </c>
      <c r="AF42" s="215">
        <f t="shared" si="6"/>
        <v>0</v>
      </c>
      <c r="AG42" s="215">
        <f t="shared" si="7"/>
        <v>0</v>
      </c>
      <c r="AH42" s="215">
        <f t="shared" si="8"/>
        <v>0</v>
      </c>
      <c r="AI42" s="215">
        <f t="shared" si="9"/>
        <v>0</v>
      </c>
      <c r="AJ42" s="215">
        <f t="shared" si="10"/>
        <v>0</v>
      </c>
      <c r="AK42" s="192"/>
      <c r="AL42" s="192"/>
      <c r="AN42" s="237">
        <f>P42*'ВИКОНАВЦІ ТА ЗАЙНЯТІСТЬ'!$E$3</f>
        <v>0</v>
      </c>
      <c r="AO42" s="237">
        <f>P42*'ВИКОНАВЦІ ТА ЗАЙНЯТІСТЬ'!$E$4</f>
        <v>0</v>
      </c>
    </row>
    <row r="43" spans="1:41" s="236" customFormat="1" hidden="1">
      <c r="A43" s="233">
        <v>38</v>
      </c>
      <c r="B43" s="233" t="str">
        <f>IF(C43="","",VLOOKUP(C43,Закони!$AA$2:$AB$46,2,0))</f>
        <v/>
      </c>
      <c r="C43" s="855"/>
      <c r="D43" s="856"/>
      <c r="E43" s="188"/>
      <c r="F43" s="188"/>
      <c r="G43" s="187" t="str">
        <f>IF(H43='Категорія витрат'!$B$2,'Категорія витрат'!$A$2,IF(H43='Категорія витрат'!$B$3,'Категорія витрат'!$A$3,IF(H43='Категорія витрат'!$B$4,'Категорія витрат'!$A$4,IF(H43='Категорія витрат'!$B$5,'Категорія витрат'!$A$5,IF(H43='Категорія витрат'!$B$6,'Категорія витрат'!$A$6,IF(H43='Категорія витрат'!$B$7,'Категорія витрат'!$A$7,IF(H43='Категорія витрат'!$B$8,'Категорія витрат'!$A$8,IF(H43='Категорія витрат'!$B$9,'Категорія витрат'!$A$9,IF(H43='Категорія витрат'!$B$10,'Категорія витрат'!$A$10,IF(H43='Категорія витрат'!$B$11,'Категорія витрат'!$A$11,IF(H43='Категорія витрат'!$B$12,'Категорія витрат'!$A$12,IF(H43='Категорія витрат'!$B$13,'Категорія витрат'!$A$13,IF(H43='Категорія витрат'!$B$14,'Категорія витрат'!$A$14,IF(H43='Категорія витрат'!$B$15,'Категорія витрат'!$A$15,IF(H43='Категорія витрат'!$B$16,'Категорія витрат'!$A$16,IF(H43='Категорія витрат'!$B$17,'Категорія витрат'!$A$17,IF(H43='Категорія витрат'!$B$18,'Категорія витрат'!$A$18,IF(H43='Категорія витрат'!$B$19,'Категорія витрат'!$A$19,IF(H43='Категорія витрат'!$B$20,'Категорія витрат'!$A$20,IF(H43='Категорія витрат'!$B$21,'Категорія витрат'!$A$21,IF(H43='Категорія витрат'!$B$22,'Категорія витрат'!$A$22,IF(H43='Категорія витрат'!$B$23,'Категорія витрат'!$A$23,IF(H43='Категорія витрат'!$B$24,'Категорія витрат'!$A$24,IF(H43='Категорія витрат'!$B$25,'Категорія витрат'!$A$25,IF(H43='Категорія витрат'!$B$26,'Категорія витрат'!$A$26,IF(H43='Категорія витрат'!$B$27,'Категорія витрат'!$A$27,IF(H43='Категорія витрат'!$B$28,'Категорія витрат'!$A$28,IF(H43='Категорія витрат'!$B$29,'Категорія витрат'!$A$29,IF(H43='Категорія витрат'!$B$30,'Категорія витрат'!$A$30,IF(H43='Категорія витрат'!$B$31,'Категорія витрат'!$A$31,""))))))))))))))))))))))))))))))</f>
        <v/>
      </c>
      <c r="H43" s="209"/>
      <c r="I43" s="209"/>
      <c r="J43" s="192"/>
      <c r="K43" s="211">
        <f t="shared" si="11"/>
        <v>0</v>
      </c>
      <c r="L43" s="212"/>
      <c r="M43" s="213"/>
      <c r="N43" s="214">
        <f t="shared" si="1"/>
        <v>0</v>
      </c>
      <c r="O43" s="189">
        <f>IF(I43='Категорія витрат'!$G$2,ROUND(N43*0.22,2),IF(I43='Категорія витрат'!$G$4,ROUND(N43*0.22,2),IF(I43='Категорія витрат'!$G$5,ROUND(N43*0.22,2),IF(I43='Категорія витрат'!$G$3,ROUND(N43*0.0841,2),0))))</f>
        <v>0</v>
      </c>
      <c r="P43" s="187">
        <f t="shared" si="2"/>
        <v>0</v>
      </c>
      <c r="Q43" s="192"/>
      <c r="R43" s="192"/>
      <c r="S43" s="192"/>
      <c r="T43" s="192"/>
      <c r="U43" s="192"/>
      <c r="V43" s="192"/>
      <c r="W43" s="192"/>
      <c r="X43" s="192"/>
      <c r="Y43" s="192"/>
      <c r="Z43" s="192"/>
      <c r="AA43" s="192"/>
      <c r="AB43" s="192"/>
      <c r="AC43" s="215">
        <f t="shared" si="3"/>
        <v>0</v>
      </c>
      <c r="AD43" s="215">
        <f t="shared" si="4"/>
        <v>0</v>
      </c>
      <c r="AE43" s="215">
        <f t="shared" si="5"/>
        <v>0</v>
      </c>
      <c r="AF43" s="215">
        <f t="shared" si="6"/>
        <v>0</v>
      </c>
      <c r="AG43" s="215">
        <f t="shared" si="7"/>
        <v>0</v>
      </c>
      <c r="AH43" s="215">
        <f t="shared" si="8"/>
        <v>0</v>
      </c>
      <c r="AI43" s="215">
        <f t="shared" si="9"/>
        <v>0</v>
      </c>
      <c r="AJ43" s="215">
        <f t="shared" si="10"/>
        <v>0</v>
      </c>
      <c r="AK43" s="192"/>
      <c r="AL43" s="192"/>
      <c r="AN43" s="237">
        <f>P43*'ВИКОНАВЦІ ТА ЗАЙНЯТІСТЬ'!$E$3</f>
        <v>0</v>
      </c>
      <c r="AO43" s="237">
        <f>P43*'ВИКОНАВЦІ ТА ЗАЙНЯТІСТЬ'!$E$4</f>
        <v>0</v>
      </c>
    </row>
    <row r="44" spans="1:41" s="236" customFormat="1" hidden="1">
      <c r="A44" s="233">
        <v>39</v>
      </c>
      <c r="B44" s="233" t="str">
        <f>IF(C44="","",VLOOKUP(C44,Закони!$AA$2:$AB$46,2,0))</f>
        <v/>
      </c>
      <c r="C44" s="855"/>
      <c r="D44" s="856"/>
      <c r="E44" s="188"/>
      <c r="F44" s="188"/>
      <c r="G44" s="187" t="str">
        <f>IF(H44='Категорія витрат'!$B$2,'Категорія витрат'!$A$2,IF(H44='Категорія витрат'!$B$3,'Категорія витрат'!$A$3,IF(H44='Категорія витрат'!$B$4,'Категорія витрат'!$A$4,IF(H44='Категорія витрат'!$B$5,'Категорія витрат'!$A$5,IF(H44='Категорія витрат'!$B$6,'Категорія витрат'!$A$6,IF(H44='Категорія витрат'!$B$7,'Категорія витрат'!$A$7,IF(H44='Категорія витрат'!$B$8,'Категорія витрат'!$A$8,IF(H44='Категорія витрат'!$B$9,'Категорія витрат'!$A$9,IF(H44='Категорія витрат'!$B$10,'Категорія витрат'!$A$10,IF(H44='Категорія витрат'!$B$11,'Категорія витрат'!$A$11,IF(H44='Категорія витрат'!$B$12,'Категорія витрат'!$A$12,IF(H44='Категорія витрат'!$B$13,'Категорія витрат'!$A$13,IF(H44='Категорія витрат'!$B$14,'Категорія витрат'!$A$14,IF(H44='Категорія витрат'!$B$15,'Категорія витрат'!$A$15,IF(H44='Категорія витрат'!$B$16,'Категорія витрат'!$A$16,IF(H44='Категорія витрат'!$B$17,'Категорія витрат'!$A$17,IF(H44='Категорія витрат'!$B$18,'Категорія витрат'!$A$18,IF(H44='Категорія витрат'!$B$19,'Категорія витрат'!$A$19,IF(H44='Категорія витрат'!$B$20,'Категорія витрат'!$A$20,IF(H44='Категорія витрат'!$B$21,'Категорія витрат'!$A$21,IF(H44='Категорія витрат'!$B$22,'Категорія витрат'!$A$22,IF(H44='Категорія витрат'!$B$23,'Категорія витрат'!$A$23,IF(H44='Категорія витрат'!$B$24,'Категорія витрат'!$A$24,IF(H44='Категорія витрат'!$B$25,'Категорія витрат'!$A$25,IF(H44='Категорія витрат'!$B$26,'Категорія витрат'!$A$26,IF(H44='Категорія витрат'!$B$27,'Категорія витрат'!$A$27,IF(H44='Категорія витрат'!$B$28,'Категорія витрат'!$A$28,IF(H44='Категорія витрат'!$B$29,'Категорія витрат'!$A$29,IF(H44='Категорія витрат'!$B$30,'Категорія витрат'!$A$30,IF(H44='Категорія витрат'!$B$31,'Категорія витрат'!$A$31,""))))))))))))))))))))))))))))))</f>
        <v/>
      </c>
      <c r="H44" s="209"/>
      <c r="I44" s="209"/>
      <c r="J44" s="192"/>
      <c r="K44" s="211">
        <f t="shared" si="11"/>
        <v>0</v>
      </c>
      <c r="L44" s="212"/>
      <c r="M44" s="213"/>
      <c r="N44" s="214">
        <f t="shared" si="1"/>
        <v>0</v>
      </c>
      <c r="O44" s="189">
        <f>IF(I44='Категорія витрат'!$G$2,ROUND(N44*0.22,2),IF(I44='Категорія витрат'!$G$4,ROUND(N44*0.22,2),IF(I44='Категорія витрат'!$G$5,ROUND(N44*0.22,2),IF(I44='Категорія витрат'!$G$3,ROUND(N44*0.0841,2),0))))</f>
        <v>0</v>
      </c>
      <c r="P44" s="187">
        <f t="shared" si="2"/>
        <v>0</v>
      </c>
      <c r="Q44" s="192"/>
      <c r="R44" s="192"/>
      <c r="S44" s="192"/>
      <c r="T44" s="192"/>
      <c r="U44" s="192"/>
      <c r="V44" s="192"/>
      <c r="W44" s="192"/>
      <c r="X44" s="192"/>
      <c r="Y44" s="192"/>
      <c r="Z44" s="192"/>
      <c r="AA44" s="192"/>
      <c r="AB44" s="192"/>
      <c r="AC44" s="215">
        <f t="shared" si="3"/>
        <v>0</v>
      </c>
      <c r="AD44" s="215">
        <f t="shared" si="4"/>
        <v>0</v>
      </c>
      <c r="AE44" s="215">
        <f t="shared" si="5"/>
        <v>0</v>
      </c>
      <c r="AF44" s="215">
        <f t="shared" si="6"/>
        <v>0</v>
      </c>
      <c r="AG44" s="215">
        <f t="shared" si="7"/>
        <v>0</v>
      </c>
      <c r="AH44" s="215">
        <f t="shared" si="8"/>
        <v>0</v>
      </c>
      <c r="AI44" s="215">
        <f t="shared" si="9"/>
        <v>0</v>
      </c>
      <c r="AJ44" s="215">
        <f t="shared" si="10"/>
        <v>0</v>
      </c>
      <c r="AK44" s="192"/>
      <c r="AL44" s="192"/>
      <c r="AN44" s="237">
        <f>P44*'ВИКОНАВЦІ ТА ЗАЙНЯТІСТЬ'!$E$3</f>
        <v>0</v>
      </c>
      <c r="AO44" s="237">
        <f>P44*'ВИКОНАВЦІ ТА ЗАЙНЯТІСТЬ'!$E$4</f>
        <v>0</v>
      </c>
    </row>
    <row r="45" spans="1:41" s="236" customFormat="1" hidden="1">
      <c r="A45" s="233">
        <v>40</v>
      </c>
      <c r="B45" s="233" t="str">
        <f>IF(C45="","",VLOOKUP(C45,Закони!$AA$2:$AB$46,2,0))</f>
        <v/>
      </c>
      <c r="C45" s="855"/>
      <c r="D45" s="856"/>
      <c r="E45" s="188"/>
      <c r="F45" s="188"/>
      <c r="G45" s="187" t="str">
        <f>IF(H45='Категорія витрат'!$B$2,'Категорія витрат'!$A$2,IF(H45='Категорія витрат'!$B$3,'Категорія витрат'!$A$3,IF(H45='Категорія витрат'!$B$4,'Категорія витрат'!$A$4,IF(H45='Категорія витрат'!$B$5,'Категорія витрат'!$A$5,IF(H45='Категорія витрат'!$B$6,'Категорія витрат'!$A$6,IF(H45='Категорія витрат'!$B$7,'Категорія витрат'!$A$7,IF(H45='Категорія витрат'!$B$8,'Категорія витрат'!$A$8,IF(H45='Категорія витрат'!$B$9,'Категорія витрат'!$A$9,IF(H45='Категорія витрат'!$B$10,'Категорія витрат'!$A$10,IF(H45='Категорія витрат'!$B$11,'Категорія витрат'!$A$11,IF(H45='Категорія витрат'!$B$12,'Категорія витрат'!$A$12,IF(H45='Категорія витрат'!$B$13,'Категорія витрат'!$A$13,IF(H45='Категорія витрат'!$B$14,'Категорія витрат'!$A$14,IF(H45='Категорія витрат'!$B$15,'Категорія витрат'!$A$15,IF(H45='Категорія витрат'!$B$16,'Категорія витрат'!$A$16,IF(H45='Категорія витрат'!$B$17,'Категорія витрат'!$A$17,IF(H45='Категорія витрат'!$B$18,'Категорія витрат'!$A$18,IF(H45='Категорія витрат'!$B$19,'Категорія витрат'!$A$19,IF(H45='Категорія витрат'!$B$20,'Категорія витрат'!$A$20,IF(H45='Категорія витрат'!$B$21,'Категорія витрат'!$A$21,IF(H45='Категорія витрат'!$B$22,'Категорія витрат'!$A$22,IF(H45='Категорія витрат'!$B$23,'Категорія витрат'!$A$23,IF(H45='Категорія витрат'!$B$24,'Категорія витрат'!$A$24,IF(H45='Категорія витрат'!$B$25,'Категорія витрат'!$A$25,IF(H45='Категорія витрат'!$B$26,'Категорія витрат'!$A$26,IF(H45='Категорія витрат'!$B$27,'Категорія витрат'!$A$27,IF(H45='Категорія витрат'!$B$28,'Категорія витрат'!$A$28,IF(H45='Категорія витрат'!$B$29,'Категорія витрат'!$A$29,IF(H45='Категорія витрат'!$B$30,'Категорія витрат'!$A$30,IF(H45='Категорія витрат'!$B$31,'Категорія витрат'!$A$31,""))))))))))))))))))))))))))))))</f>
        <v/>
      </c>
      <c r="H45" s="209"/>
      <c r="I45" s="209"/>
      <c r="J45" s="192"/>
      <c r="K45" s="211">
        <f t="shared" si="11"/>
        <v>0</v>
      </c>
      <c r="L45" s="212"/>
      <c r="M45" s="213"/>
      <c r="N45" s="214">
        <f t="shared" si="1"/>
        <v>0</v>
      </c>
      <c r="O45" s="189">
        <f>IF(I45='Категорія витрат'!$G$2,ROUND(N45*0.22,2),IF(I45='Категорія витрат'!$G$4,ROUND(N45*0.22,2),IF(I45='Категорія витрат'!$G$5,ROUND(N45*0.22,2),IF(I45='Категорія витрат'!$G$3,ROUND(N45*0.0841,2),0))))</f>
        <v>0</v>
      </c>
      <c r="P45" s="187">
        <f t="shared" si="2"/>
        <v>0</v>
      </c>
      <c r="Q45" s="192"/>
      <c r="R45" s="192"/>
      <c r="S45" s="192"/>
      <c r="T45" s="192"/>
      <c r="U45" s="192"/>
      <c r="V45" s="192"/>
      <c r="W45" s="192"/>
      <c r="X45" s="192"/>
      <c r="Y45" s="192"/>
      <c r="Z45" s="192"/>
      <c r="AA45" s="192"/>
      <c r="AB45" s="192"/>
      <c r="AC45" s="215">
        <f t="shared" si="3"/>
        <v>0</v>
      </c>
      <c r="AD45" s="215">
        <f t="shared" si="4"/>
        <v>0</v>
      </c>
      <c r="AE45" s="215">
        <f t="shared" si="5"/>
        <v>0</v>
      </c>
      <c r="AF45" s="215">
        <f t="shared" si="6"/>
        <v>0</v>
      </c>
      <c r="AG45" s="215">
        <f t="shared" si="7"/>
        <v>0</v>
      </c>
      <c r="AH45" s="215">
        <f t="shared" si="8"/>
        <v>0</v>
      </c>
      <c r="AI45" s="215">
        <f t="shared" si="9"/>
        <v>0</v>
      </c>
      <c r="AJ45" s="215">
        <f t="shared" si="10"/>
        <v>0</v>
      </c>
      <c r="AK45" s="192"/>
      <c r="AL45" s="192"/>
      <c r="AN45" s="237">
        <f>P45*'ВИКОНАВЦІ ТА ЗАЙНЯТІСТЬ'!$E$3</f>
        <v>0</v>
      </c>
      <c r="AO45" s="237">
        <f>P45*'ВИКОНАВЦІ ТА ЗАЙНЯТІСТЬ'!$E$4</f>
        <v>0</v>
      </c>
    </row>
    <row r="46" spans="1:41" s="236" customFormat="1" hidden="1">
      <c r="A46" s="233">
        <v>41</v>
      </c>
      <c r="B46" s="233" t="str">
        <f>IF(C46="","",VLOOKUP(C46,Закони!$AA$2:$AB$46,2,0))</f>
        <v/>
      </c>
      <c r="C46" s="855"/>
      <c r="D46" s="856"/>
      <c r="E46" s="188"/>
      <c r="F46" s="188"/>
      <c r="G46" s="187" t="str">
        <f>IF(H46='Категорія витрат'!$B$2,'Категорія витрат'!$A$2,IF(H46='Категорія витрат'!$B$3,'Категорія витрат'!$A$3,IF(H46='Категорія витрат'!$B$4,'Категорія витрат'!$A$4,IF(H46='Категорія витрат'!$B$5,'Категорія витрат'!$A$5,IF(H46='Категорія витрат'!$B$6,'Категорія витрат'!$A$6,IF(H46='Категорія витрат'!$B$7,'Категорія витрат'!$A$7,IF(H46='Категорія витрат'!$B$8,'Категорія витрат'!$A$8,IF(H46='Категорія витрат'!$B$9,'Категорія витрат'!$A$9,IF(H46='Категорія витрат'!$B$10,'Категорія витрат'!$A$10,IF(H46='Категорія витрат'!$B$11,'Категорія витрат'!$A$11,IF(H46='Категорія витрат'!$B$12,'Категорія витрат'!$A$12,IF(H46='Категорія витрат'!$B$13,'Категорія витрат'!$A$13,IF(H46='Категорія витрат'!$B$14,'Категорія витрат'!$A$14,IF(H46='Категорія витрат'!$B$15,'Категорія витрат'!$A$15,IF(H46='Категорія витрат'!$B$16,'Категорія витрат'!$A$16,IF(H46='Категорія витрат'!$B$17,'Категорія витрат'!$A$17,IF(H46='Категорія витрат'!$B$18,'Категорія витрат'!$A$18,IF(H46='Категорія витрат'!$B$19,'Категорія витрат'!$A$19,IF(H46='Категорія витрат'!$B$20,'Категорія витрат'!$A$20,IF(H46='Категорія витрат'!$B$21,'Категорія витрат'!$A$21,IF(H46='Категорія витрат'!$B$22,'Категорія витрат'!$A$22,IF(H46='Категорія витрат'!$B$23,'Категорія витрат'!$A$23,IF(H46='Категорія витрат'!$B$24,'Категорія витрат'!$A$24,IF(H46='Категорія витрат'!$B$25,'Категорія витрат'!$A$25,IF(H46='Категорія витрат'!$B$26,'Категорія витрат'!$A$26,IF(H46='Категорія витрат'!$B$27,'Категорія витрат'!$A$27,IF(H46='Категорія витрат'!$B$28,'Категорія витрат'!$A$28,IF(H46='Категорія витрат'!$B$29,'Категорія витрат'!$A$29,IF(H46='Категорія витрат'!$B$30,'Категорія витрат'!$A$30,IF(H46='Категорія витрат'!$B$31,'Категорія витрат'!$A$31,""))))))))))))))))))))))))))))))</f>
        <v/>
      </c>
      <c r="H46" s="209"/>
      <c r="I46" s="209"/>
      <c r="J46" s="192"/>
      <c r="K46" s="211">
        <f t="shared" si="11"/>
        <v>0</v>
      </c>
      <c r="L46" s="212"/>
      <c r="M46" s="213"/>
      <c r="N46" s="214">
        <f t="shared" si="1"/>
        <v>0</v>
      </c>
      <c r="O46" s="189">
        <f>IF(I46='Категорія витрат'!$G$2,ROUND(N46*0.22,2),IF(I46='Категорія витрат'!$G$4,ROUND(N46*0.22,2),IF(I46='Категорія витрат'!$G$5,ROUND(N46*0.22,2),IF(I46='Категорія витрат'!$G$3,ROUND(N46*0.0841,2),0))))</f>
        <v>0</v>
      </c>
      <c r="P46" s="187">
        <f t="shared" si="2"/>
        <v>0</v>
      </c>
      <c r="Q46" s="192"/>
      <c r="R46" s="192"/>
      <c r="S46" s="192"/>
      <c r="T46" s="192"/>
      <c r="U46" s="192"/>
      <c r="V46" s="192"/>
      <c r="W46" s="192"/>
      <c r="X46" s="192"/>
      <c r="Y46" s="192"/>
      <c r="Z46" s="192"/>
      <c r="AA46" s="192"/>
      <c r="AB46" s="192"/>
      <c r="AC46" s="215">
        <f t="shared" si="3"/>
        <v>0</v>
      </c>
      <c r="AD46" s="215">
        <f t="shared" si="4"/>
        <v>0</v>
      </c>
      <c r="AE46" s="215">
        <f t="shared" si="5"/>
        <v>0</v>
      </c>
      <c r="AF46" s="215">
        <f t="shared" si="6"/>
        <v>0</v>
      </c>
      <c r="AG46" s="215">
        <f t="shared" si="7"/>
        <v>0</v>
      </c>
      <c r="AH46" s="215">
        <f t="shared" si="8"/>
        <v>0</v>
      </c>
      <c r="AI46" s="215">
        <f t="shared" si="9"/>
        <v>0</v>
      </c>
      <c r="AJ46" s="215">
        <f t="shared" si="10"/>
        <v>0</v>
      </c>
      <c r="AK46" s="192"/>
      <c r="AL46" s="192"/>
      <c r="AN46" s="237">
        <f>P46*'ВИКОНАВЦІ ТА ЗАЙНЯТІСТЬ'!$E$3</f>
        <v>0</v>
      </c>
      <c r="AO46" s="237">
        <f>P46*'ВИКОНАВЦІ ТА ЗАЙНЯТІСТЬ'!$E$4</f>
        <v>0</v>
      </c>
    </row>
    <row r="47" spans="1:41" s="236" customFormat="1" hidden="1">
      <c r="A47" s="233">
        <v>42</v>
      </c>
      <c r="B47" s="233" t="str">
        <f>IF(C47="","",VLOOKUP(C47,Закони!$AA$2:$AB$46,2,0))</f>
        <v/>
      </c>
      <c r="C47" s="855"/>
      <c r="D47" s="856"/>
      <c r="E47" s="188"/>
      <c r="F47" s="188"/>
      <c r="G47" s="187" t="str">
        <f>IF(H47='Категорія витрат'!$B$2,'Категорія витрат'!$A$2,IF(H47='Категорія витрат'!$B$3,'Категорія витрат'!$A$3,IF(H47='Категорія витрат'!$B$4,'Категорія витрат'!$A$4,IF(H47='Категорія витрат'!$B$5,'Категорія витрат'!$A$5,IF(H47='Категорія витрат'!$B$6,'Категорія витрат'!$A$6,IF(H47='Категорія витрат'!$B$7,'Категорія витрат'!$A$7,IF(H47='Категорія витрат'!$B$8,'Категорія витрат'!$A$8,IF(H47='Категорія витрат'!$B$9,'Категорія витрат'!$A$9,IF(H47='Категорія витрат'!$B$10,'Категорія витрат'!$A$10,IF(H47='Категорія витрат'!$B$11,'Категорія витрат'!$A$11,IF(H47='Категорія витрат'!$B$12,'Категорія витрат'!$A$12,IF(H47='Категорія витрат'!$B$13,'Категорія витрат'!$A$13,IF(H47='Категорія витрат'!$B$14,'Категорія витрат'!$A$14,IF(H47='Категорія витрат'!$B$15,'Категорія витрат'!$A$15,IF(H47='Категорія витрат'!$B$16,'Категорія витрат'!$A$16,IF(H47='Категорія витрат'!$B$17,'Категорія витрат'!$A$17,IF(H47='Категорія витрат'!$B$18,'Категорія витрат'!$A$18,IF(H47='Категорія витрат'!$B$19,'Категорія витрат'!$A$19,IF(H47='Категорія витрат'!$B$20,'Категорія витрат'!$A$20,IF(H47='Категорія витрат'!$B$21,'Категорія витрат'!$A$21,IF(H47='Категорія витрат'!$B$22,'Категорія витрат'!$A$22,IF(H47='Категорія витрат'!$B$23,'Категорія витрат'!$A$23,IF(H47='Категорія витрат'!$B$24,'Категорія витрат'!$A$24,IF(H47='Категорія витрат'!$B$25,'Категорія витрат'!$A$25,IF(H47='Категорія витрат'!$B$26,'Категорія витрат'!$A$26,IF(H47='Категорія витрат'!$B$27,'Категорія витрат'!$A$27,IF(H47='Категорія витрат'!$B$28,'Категорія витрат'!$A$28,IF(H47='Категорія витрат'!$B$29,'Категорія витрат'!$A$29,IF(H47='Категорія витрат'!$B$30,'Категорія витрат'!$A$30,IF(H47='Категорія витрат'!$B$31,'Категорія витрат'!$A$31,""))))))))))))))))))))))))))))))</f>
        <v/>
      </c>
      <c r="H47" s="209"/>
      <c r="I47" s="209"/>
      <c r="J47" s="192"/>
      <c r="K47" s="211">
        <f t="shared" si="11"/>
        <v>0</v>
      </c>
      <c r="L47" s="214"/>
      <c r="M47" s="213"/>
      <c r="N47" s="214">
        <f t="shared" si="1"/>
        <v>0</v>
      </c>
      <c r="O47" s="189">
        <f>IF(I47='Категорія витрат'!$G$2,ROUND(N47*0.22,2),IF(I47='Категорія витрат'!$G$4,ROUND(N47*0.22,2),IF(I47='Категорія витрат'!$G$5,ROUND(N47*0.22,2),IF(I47='Категорія витрат'!$G$3,ROUND(N47*0.0841,2),0))))</f>
        <v>0</v>
      </c>
      <c r="P47" s="187">
        <f t="shared" si="2"/>
        <v>0</v>
      </c>
      <c r="Q47" s="192"/>
      <c r="R47" s="192"/>
      <c r="S47" s="192"/>
      <c r="T47" s="192"/>
      <c r="U47" s="192"/>
      <c r="V47" s="192"/>
      <c r="W47" s="192"/>
      <c r="X47" s="192"/>
      <c r="Y47" s="192"/>
      <c r="Z47" s="192"/>
      <c r="AA47" s="192"/>
      <c r="AB47" s="192"/>
      <c r="AC47" s="215">
        <f t="shared" si="3"/>
        <v>0</v>
      </c>
      <c r="AD47" s="215">
        <f t="shared" si="4"/>
        <v>0</v>
      </c>
      <c r="AE47" s="215">
        <f t="shared" si="5"/>
        <v>0</v>
      </c>
      <c r="AF47" s="215">
        <f t="shared" si="6"/>
        <v>0</v>
      </c>
      <c r="AG47" s="215">
        <f t="shared" si="7"/>
        <v>0</v>
      </c>
      <c r="AH47" s="215">
        <f t="shared" si="8"/>
        <v>0</v>
      </c>
      <c r="AI47" s="215">
        <f t="shared" si="9"/>
        <v>0</v>
      </c>
      <c r="AJ47" s="215">
        <f t="shared" si="10"/>
        <v>0</v>
      </c>
      <c r="AK47" s="192"/>
      <c r="AL47" s="192"/>
      <c r="AN47" s="237">
        <f>P47*'ВИКОНАВЦІ ТА ЗАЙНЯТІСТЬ'!$E$3</f>
        <v>0</v>
      </c>
      <c r="AO47" s="237">
        <f>P47*'ВИКОНАВЦІ ТА ЗАЙНЯТІСТЬ'!$E$4</f>
        <v>0</v>
      </c>
    </row>
    <row r="48" spans="1:41" s="236" customFormat="1" hidden="1">
      <c r="A48" s="233">
        <v>43</v>
      </c>
      <c r="B48" s="233" t="str">
        <f>IF(C48="","",VLOOKUP(C48,Закони!$AA$2:$AB$46,2,0))</f>
        <v/>
      </c>
      <c r="C48" s="855"/>
      <c r="D48" s="856"/>
      <c r="E48" s="188"/>
      <c r="F48" s="188"/>
      <c r="G48" s="187" t="str">
        <f>IF(H48='Категорія витрат'!$B$2,'Категорія витрат'!$A$2,IF(H48='Категорія витрат'!$B$3,'Категорія витрат'!$A$3,IF(H48='Категорія витрат'!$B$4,'Категорія витрат'!$A$4,IF(H48='Категорія витрат'!$B$5,'Категорія витрат'!$A$5,IF(H48='Категорія витрат'!$B$6,'Категорія витрат'!$A$6,IF(H48='Категорія витрат'!$B$7,'Категорія витрат'!$A$7,IF(H48='Категорія витрат'!$B$8,'Категорія витрат'!$A$8,IF(H48='Категорія витрат'!$B$9,'Категорія витрат'!$A$9,IF(H48='Категорія витрат'!$B$10,'Категорія витрат'!$A$10,IF(H48='Категорія витрат'!$B$11,'Категорія витрат'!$A$11,IF(H48='Категорія витрат'!$B$12,'Категорія витрат'!$A$12,IF(H48='Категорія витрат'!$B$13,'Категорія витрат'!$A$13,IF(H48='Категорія витрат'!$B$14,'Категорія витрат'!$A$14,IF(H48='Категорія витрат'!$B$15,'Категорія витрат'!$A$15,IF(H48='Категорія витрат'!$B$16,'Категорія витрат'!$A$16,IF(H48='Категорія витрат'!$B$17,'Категорія витрат'!$A$17,IF(H48='Категорія витрат'!$B$18,'Категорія витрат'!$A$18,IF(H48='Категорія витрат'!$B$19,'Категорія витрат'!$A$19,IF(H48='Категорія витрат'!$B$20,'Категорія витрат'!$A$20,IF(H48='Категорія витрат'!$B$21,'Категорія витрат'!$A$21,IF(H48='Категорія витрат'!$B$22,'Категорія витрат'!$A$22,IF(H48='Категорія витрат'!$B$23,'Категорія витрат'!$A$23,IF(H48='Категорія витрат'!$B$24,'Категорія витрат'!$A$24,IF(H48='Категорія витрат'!$B$25,'Категорія витрат'!$A$25,IF(H48='Категорія витрат'!$B$26,'Категорія витрат'!$A$26,IF(H48='Категорія витрат'!$B$27,'Категорія витрат'!$A$27,IF(H48='Категорія витрат'!$B$28,'Категорія витрат'!$A$28,IF(H48='Категорія витрат'!$B$29,'Категорія витрат'!$A$29,IF(H48='Категорія витрат'!$B$30,'Категорія витрат'!$A$30,IF(H48='Категорія витрат'!$B$31,'Категорія витрат'!$A$31,""))))))))))))))))))))))))))))))</f>
        <v/>
      </c>
      <c r="H48" s="209"/>
      <c r="I48" s="209"/>
      <c r="J48" s="192"/>
      <c r="K48" s="211">
        <f t="shared" si="11"/>
        <v>0</v>
      </c>
      <c r="L48" s="212"/>
      <c r="M48" s="213"/>
      <c r="N48" s="214">
        <f t="shared" si="1"/>
        <v>0</v>
      </c>
      <c r="O48" s="189">
        <f>IF(I48='Категорія витрат'!$G$2,ROUND(N48*0.22,2),IF(I48='Категорія витрат'!$G$4,ROUND(N48*0.22,2),IF(I48='Категорія витрат'!$G$5,ROUND(N48*0.22,2),IF(I48='Категорія витрат'!$G$3,ROUND(N48*0.0841,2),0))))</f>
        <v>0</v>
      </c>
      <c r="P48" s="187">
        <f t="shared" si="2"/>
        <v>0</v>
      </c>
      <c r="Q48" s="192"/>
      <c r="R48" s="192"/>
      <c r="S48" s="192"/>
      <c r="T48" s="192"/>
      <c r="U48" s="192"/>
      <c r="V48" s="192"/>
      <c r="W48" s="192"/>
      <c r="X48" s="192"/>
      <c r="Y48" s="192"/>
      <c r="Z48" s="192"/>
      <c r="AA48" s="192"/>
      <c r="AB48" s="192"/>
      <c r="AC48" s="215">
        <f t="shared" si="3"/>
        <v>0</v>
      </c>
      <c r="AD48" s="215">
        <f t="shared" si="4"/>
        <v>0</v>
      </c>
      <c r="AE48" s="215">
        <f t="shared" si="5"/>
        <v>0</v>
      </c>
      <c r="AF48" s="215">
        <f t="shared" si="6"/>
        <v>0</v>
      </c>
      <c r="AG48" s="215">
        <f t="shared" si="7"/>
        <v>0</v>
      </c>
      <c r="AH48" s="215">
        <f t="shared" si="8"/>
        <v>0</v>
      </c>
      <c r="AI48" s="215">
        <f t="shared" si="9"/>
        <v>0</v>
      </c>
      <c r="AJ48" s="215">
        <f t="shared" si="10"/>
        <v>0</v>
      </c>
      <c r="AK48" s="192"/>
      <c r="AL48" s="192"/>
      <c r="AN48" s="237">
        <f>P48*'ВИКОНАВЦІ ТА ЗАЙНЯТІСТЬ'!$E$3</f>
        <v>0</v>
      </c>
      <c r="AO48" s="237">
        <f>P48*'ВИКОНАВЦІ ТА ЗАЙНЯТІСТЬ'!$E$4</f>
        <v>0</v>
      </c>
    </row>
    <row r="49" spans="1:41" s="236" customFormat="1" hidden="1">
      <c r="A49" s="233">
        <v>44</v>
      </c>
      <c r="B49" s="233" t="str">
        <f>IF(C49="","",VLOOKUP(C49,Закони!$AA$2:$AB$46,2,0))</f>
        <v/>
      </c>
      <c r="C49" s="855"/>
      <c r="D49" s="856"/>
      <c r="E49" s="188"/>
      <c r="F49" s="188"/>
      <c r="G49" s="187" t="str">
        <f>IF(H49='Категорія витрат'!$B$2,'Категорія витрат'!$A$2,IF(H49='Категорія витрат'!$B$3,'Категорія витрат'!$A$3,IF(H49='Категорія витрат'!$B$4,'Категорія витрат'!$A$4,IF(H49='Категорія витрат'!$B$5,'Категорія витрат'!$A$5,IF(H49='Категорія витрат'!$B$6,'Категорія витрат'!$A$6,IF(H49='Категорія витрат'!$B$7,'Категорія витрат'!$A$7,IF(H49='Категорія витрат'!$B$8,'Категорія витрат'!$A$8,IF(H49='Категорія витрат'!$B$9,'Категорія витрат'!$A$9,IF(H49='Категорія витрат'!$B$10,'Категорія витрат'!$A$10,IF(H49='Категорія витрат'!$B$11,'Категорія витрат'!$A$11,IF(H49='Категорія витрат'!$B$12,'Категорія витрат'!$A$12,IF(H49='Категорія витрат'!$B$13,'Категорія витрат'!$A$13,IF(H49='Категорія витрат'!$B$14,'Категорія витрат'!$A$14,IF(H49='Категорія витрат'!$B$15,'Категорія витрат'!$A$15,IF(H49='Категорія витрат'!$B$16,'Категорія витрат'!$A$16,IF(H49='Категорія витрат'!$B$17,'Категорія витрат'!$A$17,IF(H49='Категорія витрат'!$B$18,'Категорія витрат'!$A$18,IF(H49='Категорія витрат'!$B$19,'Категорія витрат'!$A$19,IF(H49='Категорія витрат'!$B$20,'Категорія витрат'!$A$20,IF(H49='Категорія витрат'!$B$21,'Категорія витрат'!$A$21,IF(H49='Категорія витрат'!$B$22,'Категорія витрат'!$A$22,IF(H49='Категорія витрат'!$B$23,'Категорія витрат'!$A$23,IF(H49='Категорія витрат'!$B$24,'Категорія витрат'!$A$24,IF(H49='Категорія витрат'!$B$25,'Категорія витрат'!$A$25,IF(H49='Категорія витрат'!$B$26,'Категорія витрат'!$A$26,IF(H49='Категорія витрат'!$B$27,'Категорія витрат'!$A$27,IF(H49='Категорія витрат'!$B$28,'Категорія витрат'!$A$28,IF(H49='Категорія витрат'!$B$29,'Категорія витрат'!$A$29,IF(H49='Категорія витрат'!$B$30,'Категорія витрат'!$A$30,IF(H49='Категорія витрат'!$B$31,'Категорія витрат'!$A$31,""))))))))))))))))))))))))))))))</f>
        <v/>
      </c>
      <c r="H49" s="209"/>
      <c r="I49" s="189"/>
      <c r="J49" s="192"/>
      <c r="K49" s="211">
        <f t="shared" si="11"/>
        <v>0</v>
      </c>
      <c r="L49" s="216"/>
      <c r="M49" s="217"/>
      <c r="N49" s="214">
        <f t="shared" si="1"/>
        <v>0</v>
      </c>
      <c r="O49" s="189">
        <f>IF(I49='Категорія витрат'!$G$2,ROUND(N49*0.22,2),IF(I49='Категорія витрат'!$G$4,ROUND(N49*0.22,2),IF(I49='Категорія витрат'!$G$5,ROUND(N49*0.22,2),IF(I49='Категорія витрат'!$G$3,ROUND(N49*0.0841,2),0))))</f>
        <v>0</v>
      </c>
      <c r="P49" s="187">
        <f t="shared" si="2"/>
        <v>0</v>
      </c>
      <c r="Q49" s="245"/>
      <c r="R49" s="245"/>
      <c r="S49" s="245"/>
      <c r="T49" s="245"/>
      <c r="U49" s="245"/>
      <c r="V49" s="245"/>
      <c r="W49" s="245"/>
      <c r="X49" s="245"/>
      <c r="Y49" s="245"/>
      <c r="Z49" s="245"/>
      <c r="AA49" s="245"/>
      <c r="AB49" s="245"/>
      <c r="AC49" s="215">
        <f t="shared" si="3"/>
        <v>0</v>
      </c>
      <c r="AD49" s="215">
        <f t="shared" si="4"/>
        <v>0</v>
      </c>
      <c r="AE49" s="215">
        <f t="shared" si="5"/>
        <v>0</v>
      </c>
      <c r="AF49" s="215">
        <f t="shared" si="6"/>
        <v>0</v>
      </c>
      <c r="AG49" s="215">
        <f t="shared" si="7"/>
        <v>0</v>
      </c>
      <c r="AH49" s="215">
        <f t="shared" si="8"/>
        <v>0</v>
      </c>
      <c r="AI49" s="215">
        <f t="shared" si="9"/>
        <v>0</v>
      </c>
      <c r="AJ49" s="215">
        <f t="shared" si="10"/>
        <v>0</v>
      </c>
      <c r="AK49" s="245"/>
      <c r="AL49" s="245"/>
      <c r="AN49" s="237">
        <f>P49*'ВИКОНАВЦІ ТА ЗАЙНЯТІСТЬ'!$E$3</f>
        <v>0</v>
      </c>
      <c r="AO49" s="237">
        <f>P49*'ВИКОНАВЦІ ТА ЗАЙНЯТІСТЬ'!$E$4</f>
        <v>0</v>
      </c>
    </row>
    <row r="50" spans="1:41" s="236" customFormat="1" hidden="1">
      <c r="A50" s="233">
        <v>45</v>
      </c>
      <c r="B50" s="233" t="str">
        <f>IF(C50="","",VLOOKUP(C50,Закони!$AA$2:$AB$46,2,0))</f>
        <v/>
      </c>
      <c r="C50" s="855"/>
      <c r="D50" s="856"/>
      <c r="E50" s="188"/>
      <c r="F50" s="188"/>
      <c r="G50" s="187" t="str">
        <f>IF(H50='Категорія витрат'!$B$2,'Категорія витрат'!$A$2,IF(H50='Категорія витрат'!$B$3,'Категорія витрат'!$A$3,IF(H50='Категорія витрат'!$B$4,'Категорія витрат'!$A$4,IF(H50='Категорія витрат'!$B$5,'Категорія витрат'!$A$5,IF(H50='Категорія витрат'!$B$6,'Категорія витрат'!$A$6,IF(H50='Категорія витрат'!$B$7,'Категорія витрат'!$A$7,IF(H50='Категорія витрат'!$B$8,'Категорія витрат'!$A$8,IF(H50='Категорія витрат'!$B$9,'Категорія витрат'!$A$9,IF(H50='Категорія витрат'!$B$10,'Категорія витрат'!$A$10,IF(H50='Категорія витрат'!$B$11,'Категорія витрат'!$A$11,IF(H50='Категорія витрат'!$B$12,'Категорія витрат'!$A$12,IF(H50='Категорія витрат'!$B$13,'Категорія витрат'!$A$13,IF(H50='Категорія витрат'!$B$14,'Категорія витрат'!$A$14,IF(H50='Категорія витрат'!$B$15,'Категорія витрат'!$A$15,IF(H50='Категорія витрат'!$B$16,'Категорія витрат'!$A$16,IF(H50='Категорія витрат'!$B$17,'Категорія витрат'!$A$17,IF(H50='Категорія витрат'!$B$18,'Категорія витрат'!$A$18,IF(H50='Категорія витрат'!$B$19,'Категорія витрат'!$A$19,IF(H50='Категорія витрат'!$B$20,'Категорія витрат'!$A$20,IF(H50='Категорія витрат'!$B$21,'Категорія витрат'!$A$21,IF(H50='Категорія витрат'!$B$22,'Категорія витрат'!$A$22,IF(H50='Категорія витрат'!$B$23,'Категорія витрат'!$A$23,IF(H50='Категорія витрат'!$B$24,'Категорія витрат'!$A$24,IF(H50='Категорія витрат'!$B$25,'Категорія витрат'!$A$25,IF(H50='Категорія витрат'!$B$26,'Категорія витрат'!$A$26,IF(H50='Категорія витрат'!$B$27,'Категорія витрат'!$A$27,IF(H50='Категорія витрат'!$B$28,'Категорія витрат'!$A$28,IF(H50='Категорія витрат'!$B$29,'Категорія витрат'!$A$29,IF(H50='Категорія витрат'!$B$30,'Категорія витрат'!$A$30,IF(H50='Категорія витрат'!$B$31,'Категорія витрат'!$A$31,""))))))))))))))))))))))))))))))</f>
        <v/>
      </c>
      <c r="H50" s="209"/>
      <c r="I50" s="189"/>
      <c r="J50" s="192"/>
      <c r="K50" s="211">
        <f t="shared" si="11"/>
        <v>0</v>
      </c>
      <c r="L50" s="216"/>
      <c r="M50" s="217"/>
      <c r="N50" s="214">
        <f t="shared" si="1"/>
        <v>0</v>
      </c>
      <c r="O50" s="189">
        <f>IF(I50='Категорія витрат'!$G$2,ROUND(N50*0.22,2),IF(I50='Категорія витрат'!$G$4,ROUND(N50*0.22,2),IF(I50='Категорія витрат'!$G$5,ROUND(N50*0.22,2),IF(I50='Категорія витрат'!$G$3,ROUND(N50*0.0841,2),0))))</f>
        <v>0</v>
      </c>
      <c r="P50" s="187">
        <f t="shared" si="2"/>
        <v>0</v>
      </c>
      <c r="Q50" s="245"/>
      <c r="R50" s="245"/>
      <c r="S50" s="245"/>
      <c r="T50" s="245"/>
      <c r="U50" s="245"/>
      <c r="V50" s="245"/>
      <c r="W50" s="245"/>
      <c r="X50" s="245"/>
      <c r="Y50" s="245"/>
      <c r="Z50" s="245"/>
      <c r="AA50" s="245"/>
      <c r="AB50" s="245"/>
      <c r="AC50" s="215">
        <f t="shared" si="3"/>
        <v>0</v>
      </c>
      <c r="AD50" s="215">
        <f t="shared" si="4"/>
        <v>0</v>
      </c>
      <c r="AE50" s="215">
        <f t="shared" si="5"/>
        <v>0</v>
      </c>
      <c r="AF50" s="215">
        <f t="shared" si="6"/>
        <v>0</v>
      </c>
      <c r="AG50" s="215">
        <f t="shared" si="7"/>
        <v>0</v>
      </c>
      <c r="AH50" s="215">
        <f t="shared" si="8"/>
        <v>0</v>
      </c>
      <c r="AI50" s="215">
        <f t="shared" si="9"/>
        <v>0</v>
      </c>
      <c r="AJ50" s="215">
        <f t="shared" si="10"/>
        <v>0</v>
      </c>
      <c r="AK50" s="245"/>
      <c r="AL50" s="245"/>
      <c r="AN50" s="237">
        <f>P50*'ВИКОНАВЦІ ТА ЗАЙНЯТІСТЬ'!$E$3</f>
        <v>0</v>
      </c>
      <c r="AO50" s="237">
        <f>P50*'ВИКОНАВЦІ ТА ЗАЙНЯТІСТЬ'!$E$4</f>
        <v>0</v>
      </c>
    </row>
    <row r="51" spans="1:41" s="236" customFormat="1" hidden="1">
      <c r="A51" s="233">
        <v>46</v>
      </c>
      <c r="B51" s="233" t="str">
        <f>IF(C51="","",VLOOKUP(C51,Закони!$AA$2:$AB$46,2,0))</f>
        <v/>
      </c>
      <c r="C51" s="855"/>
      <c r="D51" s="856"/>
      <c r="E51" s="188"/>
      <c r="F51" s="188"/>
      <c r="G51" s="187" t="str">
        <f>IF(H51='Категорія витрат'!$B$2,'Категорія витрат'!$A$2,IF(H51='Категорія витрат'!$B$3,'Категорія витрат'!$A$3,IF(H51='Категорія витрат'!$B$4,'Категорія витрат'!$A$4,IF(H51='Категорія витрат'!$B$5,'Категорія витрат'!$A$5,IF(H51='Категорія витрат'!$B$6,'Категорія витрат'!$A$6,IF(H51='Категорія витрат'!$B$7,'Категорія витрат'!$A$7,IF(H51='Категорія витрат'!$B$8,'Категорія витрат'!$A$8,IF(H51='Категорія витрат'!$B$9,'Категорія витрат'!$A$9,IF(H51='Категорія витрат'!$B$10,'Категорія витрат'!$A$10,IF(H51='Категорія витрат'!$B$11,'Категорія витрат'!$A$11,IF(H51='Категорія витрат'!$B$12,'Категорія витрат'!$A$12,IF(H51='Категорія витрат'!$B$13,'Категорія витрат'!$A$13,IF(H51='Категорія витрат'!$B$14,'Категорія витрат'!$A$14,IF(H51='Категорія витрат'!$B$15,'Категорія витрат'!$A$15,IF(H51='Категорія витрат'!$B$16,'Категорія витрат'!$A$16,IF(H51='Категорія витрат'!$B$17,'Категорія витрат'!$A$17,IF(H51='Категорія витрат'!$B$18,'Категорія витрат'!$A$18,IF(H51='Категорія витрат'!$B$19,'Категорія витрат'!$A$19,IF(H51='Категорія витрат'!$B$20,'Категорія витрат'!$A$20,IF(H51='Категорія витрат'!$B$21,'Категорія витрат'!$A$21,IF(H51='Категорія витрат'!$B$22,'Категорія витрат'!$A$22,IF(H51='Категорія витрат'!$B$23,'Категорія витрат'!$A$23,IF(H51='Категорія витрат'!$B$24,'Категорія витрат'!$A$24,IF(H51='Категорія витрат'!$B$25,'Категорія витрат'!$A$25,IF(H51='Категорія витрат'!$B$26,'Категорія витрат'!$A$26,IF(H51='Категорія витрат'!$B$27,'Категорія витрат'!$A$27,IF(H51='Категорія витрат'!$B$28,'Категорія витрат'!$A$28,IF(H51='Категорія витрат'!$B$29,'Категорія витрат'!$A$29,IF(H51='Категорія витрат'!$B$30,'Категорія витрат'!$A$30,IF(H51='Категорія витрат'!$B$31,'Категорія витрат'!$A$31,""))))))))))))))))))))))))))))))</f>
        <v/>
      </c>
      <c r="H51" s="209"/>
      <c r="I51" s="189"/>
      <c r="J51" s="192"/>
      <c r="K51" s="211">
        <f t="shared" si="11"/>
        <v>0</v>
      </c>
      <c r="L51" s="216"/>
      <c r="M51" s="217"/>
      <c r="N51" s="214">
        <f t="shared" si="1"/>
        <v>0</v>
      </c>
      <c r="O51" s="189">
        <f>IF(I51='Категорія витрат'!$G$2,ROUND(N51*0.22,2),IF(I51='Категорія витрат'!$G$4,ROUND(N51*0.22,2),IF(I51='Категорія витрат'!$G$5,ROUND(N51*0.22,2),IF(I51='Категорія витрат'!$G$3,ROUND(N51*0.0841,2),0))))</f>
        <v>0</v>
      </c>
      <c r="P51" s="187">
        <f t="shared" si="2"/>
        <v>0</v>
      </c>
      <c r="Q51" s="245"/>
      <c r="R51" s="245"/>
      <c r="S51" s="245"/>
      <c r="T51" s="245"/>
      <c r="U51" s="245"/>
      <c r="V51" s="245"/>
      <c r="W51" s="245"/>
      <c r="X51" s="245"/>
      <c r="Y51" s="245"/>
      <c r="Z51" s="245"/>
      <c r="AA51" s="245"/>
      <c r="AB51" s="245"/>
      <c r="AC51" s="215">
        <f t="shared" si="3"/>
        <v>0</v>
      </c>
      <c r="AD51" s="215">
        <f t="shared" si="4"/>
        <v>0</v>
      </c>
      <c r="AE51" s="215">
        <f t="shared" si="5"/>
        <v>0</v>
      </c>
      <c r="AF51" s="215">
        <f t="shared" si="6"/>
        <v>0</v>
      </c>
      <c r="AG51" s="215">
        <f t="shared" si="7"/>
        <v>0</v>
      </c>
      <c r="AH51" s="215">
        <f t="shared" si="8"/>
        <v>0</v>
      </c>
      <c r="AI51" s="215">
        <f t="shared" si="9"/>
        <v>0</v>
      </c>
      <c r="AJ51" s="215">
        <f t="shared" si="10"/>
        <v>0</v>
      </c>
      <c r="AK51" s="245"/>
      <c r="AL51" s="245"/>
      <c r="AN51" s="237">
        <f>P51*'ВИКОНАВЦІ ТА ЗАЙНЯТІСТЬ'!$E$3</f>
        <v>0</v>
      </c>
      <c r="AO51" s="237">
        <f>P51*'ВИКОНАВЦІ ТА ЗАЙНЯТІСТЬ'!$E$4</f>
        <v>0</v>
      </c>
    </row>
    <row r="52" spans="1:41" s="236" customFormat="1" hidden="1">
      <c r="A52" s="233">
        <v>47</v>
      </c>
      <c r="B52" s="233" t="str">
        <f>IF(C52="","",VLOOKUP(C52,Закони!$AA$2:$AB$46,2,0))</f>
        <v/>
      </c>
      <c r="C52" s="855"/>
      <c r="D52" s="856"/>
      <c r="E52" s="188"/>
      <c r="F52" s="188"/>
      <c r="G52" s="187" t="str">
        <f>IF(H52='Категорія витрат'!$B$2,'Категорія витрат'!$A$2,IF(H52='Категорія витрат'!$B$3,'Категорія витрат'!$A$3,IF(H52='Категорія витрат'!$B$4,'Категорія витрат'!$A$4,IF(H52='Категорія витрат'!$B$5,'Категорія витрат'!$A$5,IF(H52='Категорія витрат'!$B$6,'Категорія витрат'!$A$6,IF(H52='Категорія витрат'!$B$7,'Категорія витрат'!$A$7,IF(H52='Категорія витрат'!$B$8,'Категорія витрат'!$A$8,IF(H52='Категорія витрат'!$B$9,'Категорія витрат'!$A$9,IF(H52='Категорія витрат'!$B$10,'Категорія витрат'!$A$10,IF(H52='Категорія витрат'!$B$11,'Категорія витрат'!$A$11,IF(H52='Категорія витрат'!$B$12,'Категорія витрат'!$A$12,IF(H52='Категорія витрат'!$B$13,'Категорія витрат'!$A$13,IF(H52='Категорія витрат'!$B$14,'Категорія витрат'!$A$14,IF(H52='Категорія витрат'!$B$15,'Категорія витрат'!$A$15,IF(H52='Категорія витрат'!$B$16,'Категорія витрат'!$A$16,IF(H52='Категорія витрат'!$B$17,'Категорія витрат'!$A$17,IF(H52='Категорія витрат'!$B$18,'Категорія витрат'!$A$18,IF(H52='Категорія витрат'!$B$19,'Категорія витрат'!$A$19,IF(H52='Категорія витрат'!$B$20,'Категорія витрат'!$A$20,IF(H52='Категорія витрат'!$B$21,'Категорія витрат'!$A$21,IF(H52='Категорія витрат'!$B$22,'Категорія витрат'!$A$22,IF(H52='Категорія витрат'!$B$23,'Категорія витрат'!$A$23,IF(H52='Категорія витрат'!$B$24,'Категорія витрат'!$A$24,IF(H52='Категорія витрат'!$B$25,'Категорія витрат'!$A$25,IF(H52='Категорія витрат'!$B$26,'Категорія витрат'!$A$26,IF(H52='Категорія витрат'!$B$27,'Категорія витрат'!$A$27,IF(H52='Категорія витрат'!$B$28,'Категорія витрат'!$A$28,IF(H52='Категорія витрат'!$B$29,'Категорія витрат'!$A$29,IF(H52='Категорія витрат'!$B$30,'Категорія витрат'!$A$30,IF(H52='Категорія витрат'!$B$31,'Категорія витрат'!$A$31,""))))))))))))))))))))))))))))))</f>
        <v/>
      </c>
      <c r="H52" s="209"/>
      <c r="I52" s="189"/>
      <c r="J52" s="192"/>
      <c r="K52" s="211">
        <f t="shared" si="11"/>
        <v>0</v>
      </c>
      <c r="L52" s="216"/>
      <c r="M52" s="217"/>
      <c r="N52" s="214">
        <f t="shared" si="1"/>
        <v>0</v>
      </c>
      <c r="O52" s="189">
        <f>IF(I52='Категорія витрат'!$G$2,ROUND(N52*0.22,2),IF(I52='Категорія витрат'!$G$4,ROUND(N52*0.22,2),IF(I52='Категорія витрат'!$G$5,ROUND(N52*0.22,2),IF(I52='Категорія витрат'!$G$3,ROUND(N52*0.0841,2),0))))</f>
        <v>0</v>
      </c>
      <c r="P52" s="187">
        <f t="shared" si="2"/>
        <v>0</v>
      </c>
      <c r="Q52" s="245"/>
      <c r="R52" s="245"/>
      <c r="S52" s="245"/>
      <c r="T52" s="245"/>
      <c r="U52" s="245"/>
      <c r="V52" s="245"/>
      <c r="W52" s="245"/>
      <c r="X52" s="245"/>
      <c r="Y52" s="245"/>
      <c r="Z52" s="245"/>
      <c r="AA52" s="245"/>
      <c r="AB52" s="245"/>
      <c r="AC52" s="215">
        <f t="shared" si="3"/>
        <v>0</v>
      </c>
      <c r="AD52" s="215">
        <f t="shared" si="4"/>
        <v>0</v>
      </c>
      <c r="AE52" s="215">
        <f t="shared" si="5"/>
        <v>0</v>
      </c>
      <c r="AF52" s="215">
        <f t="shared" si="6"/>
        <v>0</v>
      </c>
      <c r="AG52" s="215">
        <f t="shared" si="7"/>
        <v>0</v>
      </c>
      <c r="AH52" s="215">
        <f t="shared" si="8"/>
        <v>0</v>
      </c>
      <c r="AI52" s="215">
        <f t="shared" si="9"/>
        <v>0</v>
      </c>
      <c r="AJ52" s="215">
        <f t="shared" si="10"/>
        <v>0</v>
      </c>
      <c r="AK52" s="245"/>
      <c r="AL52" s="245"/>
      <c r="AN52" s="237">
        <f>P52*'ВИКОНАВЦІ ТА ЗАЙНЯТІСТЬ'!$E$3</f>
        <v>0</v>
      </c>
      <c r="AO52" s="237">
        <f>P52*'ВИКОНАВЦІ ТА ЗАЙНЯТІСТЬ'!$E$4</f>
        <v>0</v>
      </c>
    </row>
    <row r="53" spans="1:41" s="236" customFormat="1" hidden="1">
      <c r="A53" s="233">
        <v>48</v>
      </c>
      <c r="B53" s="233" t="str">
        <f>IF(C53="","",VLOOKUP(C53,Закони!$AA$2:$AB$46,2,0))</f>
        <v/>
      </c>
      <c r="C53" s="855"/>
      <c r="D53" s="856"/>
      <c r="E53" s="188"/>
      <c r="F53" s="188"/>
      <c r="G53" s="187" t="str">
        <f>IF(H53='Категорія витрат'!$B$2,'Категорія витрат'!$A$2,IF(H53='Категорія витрат'!$B$3,'Категорія витрат'!$A$3,IF(H53='Категорія витрат'!$B$4,'Категорія витрат'!$A$4,IF(H53='Категорія витрат'!$B$5,'Категорія витрат'!$A$5,IF(H53='Категорія витрат'!$B$6,'Категорія витрат'!$A$6,IF(H53='Категорія витрат'!$B$7,'Категорія витрат'!$A$7,IF(H53='Категорія витрат'!$B$8,'Категорія витрат'!$A$8,IF(H53='Категорія витрат'!$B$9,'Категорія витрат'!$A$9,IF(H53='Категорія витрат'!$B$10,'Категорія витрат'!$A$10,IF(H53='Категорія витрат'!$B$11,'Категорія витрат'!$A$11,IF(H53='Категорія витрат'!$B$12,'Категорія витрат'!$A$12,IF(H53='Категорія витрат'!$B$13,'Категорія витрат'!$A$13,IF(H53='Категорія витрат'!$B$14,'Категорія витрат'!$A$14,IF(H53='Категорія витрат'!$B$15,'Категорія витрат'!$A$15,IF(H53='Категорія витрат'!$B$16,'Категорія витрат'!$A$16,IF(H53='Категорія витрат'!$B$17,'Категорія витрат'!$A$17,IF(H53='Категорія витрат'!$B$18,'Категорія витрат'!$A$18,IF(H53='Категорія витрат'!$B$19,'Категорія витрат'!$A$19,IF(H53='Категорія витрат'!$B$20,'Категорія витрат'!$A$20,IF(H53='Категорія витрат'!$B$21,'Категорія витрат'!$A$21,IF(H53='Категорія витрат'!$B$22,'Категорія витрат'!$A$22,IF(H53='Категорія витрат'!$B$23,'Категорія витрат'!$A$23,IF(H53='Категорія витрат'!$B$24,'Категорія витрат'!$A$24,IF(H53='Категорія витрат'!$B$25,'Категорія витрат'!$A$25,IF(H53='Категорія витрат'!$B$26,'Категорія витрат'!$A$26,IF(H53='Категорія витрат'!$B$27,'Категорія витрат'!$A$27,IF(H53='Категорія витрат'!$B$28,'Категорія витрат'!$A$28,IF(H53='Категорія витрат'!$B$29,'Категорія витрат'!$A$29,IF(H53='Категорія витрат'!$B$30,'Категорія витрат'!$A$30,IF(H53='Категорія витрат'!$B$31,'Категорія витрат'!$A$31,""))))))))))))))))))))))))))))))</f>
        <v/>
      </c>
      <c r="H53" s="209"/>
      <c r="I53" s="189"/>
      <c r="J53" s="192"/>
      <c r="K53" s="211">
        <f t="shared" si="11"/>
        <v>0</v>
      </c>
      <c r="L53" s="216"/>
      <c r="M53" s="217"/>
      <c r="N53" s="214">
        <f t="shared" si="1"/>
        <v>0</v>
      </c>
      <c r="O53" s="189">
        <f>IF(I53='Категорія витрат'!$G$2,ROUND(N53*0.22,2),IF(I53='Категорія витрат'!$G$4,ROUND(N53*0.22,2),IF(I53='Категорія витрат'!$G$5,ROUND(N53*0.22,2),IF(I53='Категорія витрат'!$G$3,ROUND(N53*0.0841,2),0))))</f>
        <v>0</v>
      </c>
      <c r="P53" s="187">
        <f t="shared" si="2"/>
        <v>0</v>
      </c>
      <c r="Q53" s="245"/>
      <c r="R53" s="245"/>
      <c r="S53" s="245"/>
      <c r="T53" s="245"/>
      <c r="U53" s="245"/>
      <c r="V53" s="245"/>
      <c r="W53" s="245"/>
      <c r="X53" s="245"/>
      <c r="Y53" s="245"/>
      <c r="Z53" s="245"/>
      <c r="AA53" s="245"/>
      <c r="AB53" s="245"/>
      <c r="AC53" s="215">
        <f t="shared" si="3"/>
        <v>0</v>
      </c>
      <c r="AD53" s="215">
        <f t="shared" si="4"/>
        <v>0</v>
      </c>
      <c r="AE53" s="215">
        <f t="shared" si="5"/>
        <v>0</v>
      </c>
      <c r="AF53" s="215">
        <f t="shared" si="6"/>
        <v>0</v>
      </c>
      <c r="AG53" s="215">
        <f t="shared" si="7"/>
        <v>0</v>
      </c>
      <c r="AH53" s="215">
        <f t="shared" si="8"/>
        <v>0</v>
      </c>
      <c r="AI53" s="215">
        <f t="shared" si="9"/>
        <v>0</v>
      </c>
      <c r="AJ53" s="215">
        <f t="shared" si="10"/>
        <v>0</v>
      </c>
      <c r="AK53" s="245"/>
      <c r="AL53" s="245"/>
      <c r="AN53" s="237">
        <f>P53*'ВИКОНАВЦІ ТА ЗАЙНЯТІСТЬ'!$E$3</f>
        <v>0</v>
      </c>
      <c r="AO53" s="237">
        <f>P53*'ВИКОНАВЦІ ТА ЗАЙНЯТІСТЬ'!$E$4</f>
        <v>0</v>
      </c>
    </row>
    <row r="54" spans="1:41" s="236" customFormat="1" hidden="1">
      <c r="A54" s="233">
        <v>49</v>
      </c>
      <c r="B54" s="233" t="str">
        <f>IF(C54="","",VLOOKUP(C54,Закони!$AA$2:$AB$46,2,0))</f>
        <v/>
      </c>
      <c r="C54" s="855"/>
      <c r="D54" s="856"/>
      <c r="E54" s="188"/>
      <c r="F54" s="188"/>
      <c r="G54" s="187" t="str">
        <f>IF(H54='Категорія витрат'!$B$2,'Категорія витрат'!$A$2,IF(H54='Категорія витрат'!$B$3,'Категорія витрат'!$A$3,IF(H54='Категорія витрат'!$B$4,'Категорія витрат'!$A$4,IF(H54='Категорія витрат'!$B$5,'Категорія витрат'!$A$5,IF(H54='Категорія витрат'!$B$6,'Категорія витрат'!$A$6,IF(H54='Категорія витрат'!$B$7,'Категорія витрат'!$A$7,IF(H54='Категорія витрат'!$B$8,'Категорія витрат'!$A$8,IF(H54='Категорія витрат'!$B$9,'Категорія витрат'!$A$9,IF(H54='Категорія витрат'!$B$10,'Категорія витрат'!$A$10,IF(H54='Категорія витрат'!$B$11,'Категорія витрат'!$A$11,IF(H54='Категорія витрат'!$B$12,'Категорія витрат'!$A$12,IF(H54='Категорія витрат'!$B$13,'Категорія витрат'!$A$13,IF(H54='Категорія витрат'!$B$14,'Категорія витрат'!$A$14,IF(H54='Категорія витрат'!$B$15,'Категорія витрат'!$A$15,IF(H54='Категорія витрат'!$B$16,'Категорія витрат'!$A$16,IF(H54='Категорія витрат'!$B$17,'Категорія витрат'!$A$17,IF(H54='Категорія витрат'!$B$18,'Категорія витрат'!$A$18,IF(H54='Категорія витрат'!$B$19,'Категорія витрат'!$A$19,IF(H54='Категорія витрат'!$B$20,'Категорія витрат'!$A$20,IF(H54='Категорія витрат'!$B$21,'Категорія витрат'!$A$21,IF(H54='Категорія витрат'!$B$22,'Категорія витрат'!$A$22,IF(H54='Категорія витрат'!$B$23,'Категорія витрат'!$A$23,IF(H54='Категорія витрат'!$B$24,'Категорія витрат'!$A$24,IF(H54='Категорія витрат'!$B$25,'Категорія витрат'!$A$25,IF(H54='Категорія витрат'!$B$26,'Категорія витрат'!$A$26,IF(H54='Категорія витрат'!$B$27,'Категорія витрат'!$A$27,IF(H54='Категорія витрат'!$B$28,'Категорія витрат'!$A$28,IF(H54='Категорія витрат'!$B$29,'Категорія витрат'!$A$29,IF(H54='Категорія витрат'!$B$30,'Категорія витрат'!$A$30,IF(H54='Категорія витрат'!$B$31,'Категорія витрат'!$A$31,""))))))))))))))))))))))))))))))</f>
        <v/>
      </c>
      <c r="H54" s="209"/>
      <c r="I54" s="189"/>
      <c r="J54" s="192"/>
      <c r="K54" s="211">
        <f t="shared" si="11"/>
        <v>0</v>
      </c>
      <c r="L54" s="216"/>
      <c r="M54" s="217"/>
      <c r="N54" s="214">
        <f t="shared" si="1"/>
        <v>0</v>
      </c>
      <c r="O54" s="189">
        <f>IF(I54='Категорія витрат'!$G$2,ROUND(N54*0.22,2),IF(I54='Категорія витрат'!$G$4,ROUND(N54*0.22,2),IF(I54='Категорія витрат'!$G$5,ROUND(N54*0.22,2),IF(I54='Категорія витрат'!$G$3,ROUND(N54*0.0841,2),0))))</f>
        <v>0</v>
      </c>
      <c r="P54" s="187">
        <f t="shared" si="2"/>
        <v>0</v>
      </c>
      <c r="Q54" s="245"/>
      <c r="R54" s="245"/>
      <c r="S54" s="245"/>
      <c r="T54" s="245"/>
      <c r="U54" s="245"/>
      <c r="V54" s="245"/>
      <c r="W54" s="245"/>
      <c r="X54" s="245"/>
      <c r="Y54" s="245"/>
      <c r="Z54" s="245"/>
      <c r="AA54" s="245"/>
      <c r="AB54" s="245"/>
      <c r="AC54" s="215">
        <f t="shared" si="3"/>
        <v>0</v>
      </c>
      <c r="AD54" s="215">
        <f t="shared" si="4"/>
        <v>0</v>
      </c>
      <c r="AE54" s="215">
        <f t="shared" si="5"/>
        <v>0</v>
      </c>
      <c r="AF54" s="215">
        <f t="shared" si="6"/>
        <v>0</v>
      </c>
      <c r="AG54" s="215">
        <f t="shared" si="7"/>
        <v>0</v>
      </c>
      <c r="AH54" s="215">
        <f t="shared" si="8"/>
        <v>0</v>
      </c>
      <c r="AI54" s="215">
        <f t="shared" si="9"/>
        <v>0</v>
      </c>
      <c r="AJ54" s="215">
        <f t="shared" si="10"/>
        <v>0</v>
      </c>
      <c r="AK54" s="245"/>
      <c r="AL54" s="245"/>
      <c r="AN54" s="237">
        <f>P54*'ВИКОНАВЦІ ТА ЗАЙНЯТІСТЬ'!$E$3</f>
        <v>0</v>
      </c>
      <c r="AO54" s="237">
        <f>P54*'ВИКОНАВЦІ ТА ЗАЙНЯТІСТЬ'!$E$4</f>
        <v>0</v>
      </c>
    </row>
    <row r="55" spans="1:41" s="236" customFormat="1" hidden="1">
      <c r="A55" s="233">
        <v>50</v>
      </c>
      <c r="B55" s="233" t="str">
        <f>IF(C55="","",VLOOKUP(C55,Закони!$AA$2:$AB$46,2,0))</f>
        <v/>
      </c>
      <c r="C55" s="855"/>
      <c r="D55" s="856"/>
      <c r="E55" s="188"/>
      <c r="F55" s="188"/>
      <c r="G55" s="187" t="str">
        <f>IF(H55='Категорія витрат'!$B$2,'Категорія витрат'!$A$2,IF(H55='Категорія витрат'!$B$3,'Категорія витрат'!$A$3,IF(H55='Категорія витрат'!$B$4,'Категорія витрат'!$A$4,IF(H55='Категорія витрат'!$B$5,'Категорія витрат'!$A$5,IF(H55='Категорія витрат'!$B$6,'Категорія витрат'!$A$6,IF(H55='Категорія витрат'!$B$7,'Категорія витрат'!$A$7,IF(H55='Категорія витрат'!$B$8,'Категорія витрат'!$A$8,IF(H55='Категорія витрат'!$B$9,'Категорія витрат'!$A$9,IF(H55='Категорія витрат'!$B$10,'Категорія витрат'!$A$10,IF(H55='Категорія витрат'!$B$11,'Категорія витрат'!$A$11,IF(H55='Категорія витрат'!$B$12,'Категорія витрат'!$A$12,IF(H55='Категорія витрат'!$B$13,'Категорія витрат'!$A$13,IF(H55='Категорія витрат'!$B$14,'Категорія витрат'!$A$14,IF(H55='Категорія витрат'!$B$15,'Категорія витрат'!$A$15,IF(H55='Категорія витрат'!$B$16,'Категорія витрат'!$A$16,IF(H55='Категорія витрат'!$B$17,'Категорія витрат'!$A$17,IF(H55='Категорія витрат'!$B$18,'Категорія витрат'!$A$18,IF(H55='Категорія витрат'!$B$19,'Категорія витрат'!$A$19,IF(H55='Категорія витрат'!$B$20,'Категорія витрат'!$A$20,IF(H55='Категорія витрат'!$B$21,'Категорія витрат'!$A$21,IF(H55='Категорія витрат'!$B$22,'Категорія витрат'!$A$22,IF(H55='Категорія витрат'!$B$23,'Категорія витрат'!$A$23,IF(H55='Категорія витрат'!$B$24,'Категорія витрат'!$A$24,IF(H55='Категорія витрат'!$B$25,'Категорія витрат'!$A$25,IF(H55='Категорія витрат'!$B$26,'Категорія витрат'!$A$26,IF(H55='Категорія витрат'!$B$27,'Категорія витрат'!$A$27,IF(H55='Категорія витрат'!$B$28,'Категорія витрат'!$A$28,IF(H55='Категорія витрат'!$B$29,'Категорія витрат'!$A$29,IF(H55='Категорія витрат'!$B$30,'Категорія витрат'!$A$30,IF(H55='Категорія витрат'!$B$31,'Категорія витрат'!$A$31,""))))))))))))))))))))))))))))))</f>
        <v/>
      </c>
      <c r="H55" s="209"/>
      <c r="I55" s="189"/>
      <c r="J55" s="192"/>
      <c r="K55" s="211">
        <f t="shared" si="11"/>
        <v>0</v>
      </c>
      <c r="L55" s="216"/>
      <c r="M55" s="217"/>
      <c r="N55" s="214">
        <f t="shared" si="1"/>
        <v>0</v>
      </c>
      <c r="O55" s="189">
        <f>IF(I55='Категорія витрат'!$G$2,ROUND(N55*0.22,2),IF(I55='Категорія витрат'!$G$4,ROUND(N55*0.22,2),IF(I55='Категорія витрат'!$G$5,ROUND(N55*0.22,2),IF(I55='Категорія витрат'!$G$3,ROUND(N55*0.0841,2),0))))</f>
        <v>0</v>
      </c>
      <c r="P55" s="187">
        <f t="shared" si="2"/>
        <v>0</v>
      </c>
      <c r="Q55" s="245"/>
      <c r="R55" s="245"/>
      <c r="S55" s="245"/>
      <c r="T55" s="245"/>
      <c r="U55" s="245"/>
      <c r="V55" s="245"/>
      <c r="W55" s="245"/>
      <c r="X55" s="245"/>
      <c r="Y55" s="245"/>
      <c r="Z55" s="245"/>
      <c r="AA55" s="245"/>
      <c r="AB55" s="245"/>
      <c r="AC55" s="215">
        <f t="shared" si="3"/>
        <v>0</v>
      </c>
      <c r="AD55" s="215">
        <f t="shared" si="4"/>
        <v>0</v>
      </c>
      <c r="AE55" s="215">
        <f t="shared" si="5"/>
        <v>0</v>
      </c>
      <c r="AF55" s="215">
        <f t="shared" si="6"/>
        <v>0</v>
      </c>
      <c r="AG55" s="215">
        <f t="shared" si="7"/>
        <v>0</v>
      </c>
      <c r="AH55" s="215">
        <f t="shared" si="8"/>
        <v>0</v>
      </c>
      <c r="AI55" s="215">
        <f t="shared" si="9"/>
        <v>0</v>
      </c>
      <c r="AJ55" s="215">
        <f t="shared" si="10"/>
        <v>0</v>
      </c>
      <c r="AK55" s="245"/>
      <c r="AL55" s="245"/>
      <c r="AN55" s="237">
        <f>P55*'ВИКОНАВЦІ ТА ЗАЙНЯТІСТЬ'!$E$3</f>
        <v>0</v>
      </c>
      <c r="AO55" s="237">
        <f>P55*'ВИКОНАВЦІ ТА ЗАЙНЯТІСТЬ'!$E$4</f>
        <v>0</v>
      </c>
    </row>
    <row r="56" spans="1:41" s="236" customFormat="1" hidden="1">
      <c r="A56" s="233">
        <v>51</v>
      </c>
      <c r="B56" s="233" t="str">
        <f>IF(C56="","",VLOOKUP(C56,Закони!$AA$2:$AB$46,2,0))</f>
        <v/>
      </c>
      <c r="C56" s="855"/>
      <c r="D56" s="856"/>
      <c r="E56" s="188"/>
      <c r="F56" s="188"/>
      <c r="G56" s="187" t="str">
        <f>IF(H56='Категорія витрат'!$B$2,'Категорія витрат'!$A$2,IF(H56='Категорія витрат'!$B$3,'Категорія витрат'!$A$3,IF(H56='Категорія витрат'!$B$4,'Категорія витрат'!$A$4,IF(H56='Категорія витрат'!$B$5,'Категорія витрат'!$A$5,IF(H56='Категорія витрат'!$B$6,'Категорія витрат'!$A$6,IF(H56='Категорія витрат'!$B$7,'Категорія витрат'!$A$7,IF(H56='Категорія витрат'!$B$8,'Категорія витрат'!$A$8,IF(H56='Категорія витрат'!$B$9,'Категорія витрат'!$A$9,IF(H56='Категорія витрат'!$B$10,'Категорія витрат'!$A$10,IF(H56='Категорія витрат'!$B$11,'Категорія витрат'!$A$11,IF(H56='Категорія витрат'!$B$12,'Категорія витрат'!$A$12,IF(H56='Категорія витрат'!$B$13,'Категорія витрат'!$A$13,IF(H56='Категорія витрат'!$B$14,'Категорія витрат'!$A$14,IF(H56='Категорія витрат'!$B$15,'Категорія витрат'!$A$15,IF(H56='Категорія витрат'!$B$16,'Категорія витрат'!$A$16,IF(H56='Категорія витрат'!$B$17,'Категорія витрат'!$A$17,IF(H56='Категорія витрат'!$B$18,'Категорія витрат'!$A$18,IF(H56='Категорія витрат'!$B$19,'Категорія витрат'!$A$19,IF(H56='Категорія витрат'!$B$20,'Категорія витрат'!$A$20,IF(H56='Категорія витрат'!$B$21,'Категорія витрат'!$A$21,IF(H56='Категорія витрат'!$B$22,'Категорія витрат'!$A$22,IF(H56='Категорія витрат'!$B$23,'Категорія витрат'!$A$23,IF(H56='Категорія витрат'!$B$24,'Категорія витрат'!$A$24,IF(H56='Категорія витрат'!$B$25,'Категорія витрат'!$A$25,IF(H56='Категорія витрат'!$B$26,'Категорія витрат'!$A$26,IF(H56='Категорія витрат'!$B$27,'Категорія витрат'!$A$27,IF(H56='Категорія витрат'!$B$28,'Категорія витрат'!$A$28,IF(H56='Категорія витрат'!$B$29,'Категорія витрат'!$A$29,IF(H56='Категорія витрат'!$B$30,'Категорія витрат'!$A$30,IF(H56='Категорія витрат'!$B$31,'Категорія витрат'!$A$31,""))))))))))))))))))))))))))))))</f>
        <v/>
      </c>
      <c r="H56" s="209"/>
      <c r="I56" s="189"/>
      <c r="J56" s="192"/>
      <c r="K56" s="211">
        <f t="shared" si="11"/>
        <v>0</v>
      </c>
      <c r="L56" s="216"/>
      <c r="M56" s="217"/>
      <c r="N56" s="214">
        <f t="shared" si="1"/>
        <v>0</v>
      </c>
      <c r="O56" s="189">
        <f>IF(I56='Категорія витрат'!$G$2,ROUND(N56*0.22,2),IF(I56='Категорія витрат'!$G$4,ROUND(N56*0.22,2),IF(I56='Категорія витрат'!$G$5,ROUND(N56*0.22,2),IF(I56='Категорія витрат'!$G$3,ROUND(N56*0.0841,2),0))))</f>
        <v>0</v>
      </c>
      <c r="P56" s="187">
        <f t="shared" si="2"/>
        <v>0</v>
      </c>
      <c r="Q56" s="245"/>
      <c r="R56" s="245"/>
      <c r="S56" s="245"/>
      <c r="T56" s="245"/>
      <c r="U56" s="245"/>
      <c r="V56" s="245"/>
      <c r="W56" s="245"/>
      <c r="X56" s="245"/>
      <c r="Y56" s="245"/>
      <c r="Z56" s="245"/>
      <c r="AA56" s="245"/>
      <c r="AB56" s="245"/>
      <c r="AC56" s="215">
        <f t="shared" si="3"/>
        <v>0</v>
      </c>
      <c r="AD56" s="215">
        <f t="shared" si="4"/>
        <v>0</v>
      </c>
      <c r="AE56" s="215">
        <f t="shared" si="5"/>
        <v>0</v>
      </c>
      <c r="AF56" s="215">
        <f t="shared" si="6"/>
        <v>0</v>
      </c>
      <c r="AG56" s="215">
        <f t="shared" si="7"/>
        <v>0</v>
      </c>
      <c r="AH56" s="215">
        <f t="shared" si="8"/>
        <v>0</v>
      </c>
      <c r="AI56" s="215">
        <f t="shared" si="9"/>
        <v>0</v>
      </c>
      <c r="AJ56" s="215">
        <f t="shared" si="10"/>
        <v>0</v>
      </c>
      <c r="AK56" s="245"/>
      <c r="AL56" s="245"/>
      <c r="AN56" s="237">
        <f>P56*'ВИКОНАВЦІ ТА ЗАЙНЯТІСТЬ'!$E$3</f>
        <v>0</v>
      </c>
      <c r="AO56" s="237">
        <f>P56*'ВИКОНАВЦІ ТА ЗАЙНЯТІСТЬ'!$E$4</f>
        <v>0</v>
      </c>
    </row>
    <row r="57" spans="1:41" s="236" customFormat="1" hidden="1">
      <c r="A57" s="233">
        <v>52</v>
      </c>
      <c r="B57" s="233" t="str">
        <f>IF(C57="","",VLOOKUP(C57,Закони!$AA$2:$AB$46,2,0))</f>
        <v/>
      </c>
      <c r="C57" s="855"/>
      <c r="D57" s="856"/>
      <c r="E57" s="188"/>
      <c r="F57" s="188"/>
      <c r="G57" s="187" t="str">
        <f>IF(H57='Категорія витрат'!$B$2,'Категорія витрат'!$A$2,IF(H57='Категорія витрат'!$B$3,'Категорія витрат'!$A$3,IF(H57='Категорія витрат'!$B$4,'Категорія витрат'!$A$4,IF(H57='Категорія витрат'!$B$5,'Категорія витрат'!$A$5,IF(H57='Категорія витрат'!$B$6,'Категорія витрат'!$A$6,IF(H57='Категорія витрат'!$B$7,'Категорія витрат'!$A$7,IF(H57='Категорія витрат'!$B$8,'Категорія витрат'!$A$8,IF(H57='Категорія витрат'!$B$9,'Категорія витрат'!$A$9,IF(H57='Категорія витрат'!$B$10,'Категорія витрат'!$A$10,IF(H57='Категорія витрат'!$B$11,'Категорія витрат'!$A$11,IF(H57='Категорія витрат'!$B$12,'Категорія витрат'!$A$12,IF(H57='Категорія витрат'!$B$13,'Категорія витрат'!$A$13,IF(H57='Категорія витрат'!$B$14,'Категорія витрат'!$A$14,IF(H57='Категорія витрат'!$B$15,'Категорія витрат'!$A$15,IF(H57='Категорія витрат'!$B$16,'Категорія витрат'!$A$16,IF(H57='Категорія витрат'!$B$17,'Категорія витрат'!$A$17,IF(H57='Категорія витрат'!$B$18,'Категорія витрат'!$A$18,IF(H57='Категорія витрат'!$B$19,'Категорія витрат'!$A$19,IF(H57='Категорія витрат'!$B$20,'Категорія витрат'!$A$20,IF(H57='Категорія витрат'!$B$21,'Категорія витрат'!$A$21,IF(H57='Категорія витрат'!$B$22,'Категорія витрат'!$A$22,IF(H57='Категорія витрат'!$B$23,'Категорія витрат'!$A$23,IF(H57='Категорія витрат'!$B$24,'Категорія витрат'!$A$24,IF(H57='Категорія витрат'!$B$25,'Категорія витрат'!$A$25,IF(H57='Категорія витрат'!$B$26,'Категорія витрат'!$A$26,IF(H57='Категорія витрат'!$B$27,'Категорія витрат'!$A$27,IF(H57='Категорія витрат'!$B$28,'Категорія витрат'!$A$28,IF(H57='Категорія витрат'!$B$29,'Категорія витрат'!$A$29,IF(H57='Категорія витрат'!$B$30,'Категорія витрат'!$A$30,IF(H57='Категорія витрат'!$B$31,'Категорія витрат'!$A$31,""))))))))))))))))))))))))))))))</f>
        <v/>
      </c>
      <c r="H57" s="209"/>
      <c r="I57" s="189"/>
      <c r="J57" s="192"/>
      <c r="K57" s="211">
        <f t="shared" si="11"/>
        <v>0</v>
      </c>
      <c r="L57" s="216"/>
      <c r="M57" s="217"/>
      <c r="N57" s="214">
        <f t="shared" si="1"/>
        <v>0</v>
      </c>
      <c r="O57" s="189">
        <f>IF(I57='Категорія витрат'!$G$2,ROUND(N57*0.22,2),IF(I57='Категорія витрат'!$G$4,ROUND(N57*0.22,2),IF(I57='Категорія витрат'!$G$5,ROUND(N57*0.22,2),IF(I57='Категорія витрат'!$G$3,ROUND(N57*0.0841,2),0))))</f>
        <v>0</v>
      </c>
      <c r="P57" s="187">
        <f t="shared" si="2"/>
        <v>0</v>
      </c>
      <c r="Q57" s="245"/>
      <c r="R57" s="245"/>
      <c r="S57" s="245"/>
      <c r="T57" s="245"/>
      <c r="U57" s="245"/>
      <c r="V57" s="245"/>
      <c r="W57" s="245"/>
      <c r="X57" s="245"/>
      <c r="Y57" s="245"/>
      <c r="Z57" s="245"/>
      <c r="AA57" s="245"/>
      <c r="AB57" s="245"/>
      <c r="AC57" s="215">
        <f t="shared" si="3"/>
        <v>0</v>
      </c>
      <c r="AD57" s="215">
        <f t="shared" si="4"/>
        <v>0</v>
      </c>
      <c r="AE57" s="215">
        <f t="shared" si="5"/>
        <v>0</v>
      </c>
      <c r="AF57" s="215">
        <f t="shared" si="6"/>
        <v>0</v>
      </c>
      <c r="AG57" s="215">
        <f t="shared" si="7"/>
        <v>0</v>
      </c>
      <c r="AH57" s="215">
        <f t="shared" si="8"/>
        <v>0</v>
      </c>
      <c r="AI57" s="215">
        <f t="shared" si="9"/>
        <v>0</v>
      </c>
      <c r="AJ57" s="215">
        <f t="shared" si="10"/>
        <v>0</v>
      </c>
      <c r="AK57" s="245"/>
      <c r="AL57" s="245"/>
      <c r="AN57" s="237">
        <f>P57*'ВИКОНАВЦІ ТА ЗАЙНЯТІСТЬ'!$E$3</f>
        <v>0</v>
      </c>
      <c r="AO57" s="237">
        <f>P57*'ВИКОНАВЦІ ТА ЗАЙНЯТІСТЬ'!$E$4</f>
        <v>0</v>
      </c>
    </row>
    <row r="58" spans="1:41" s="236" customFormat="1" hidden="1">
      <c r="A58" s="233">
        <v>53</v>
      </c>
      <c r="B58" s="233" t="str">
        <f>IF(C58="","",VLOOKUP(C58,Закони!$AA$2:$AB$46,2,0))</f>
        <v/>
      </c>
      <c r="C58" s="855"/>
      <c r="D58" s="856"/>
      <c r="E58" s="188"/>
      <c r="F58" s="188"/>
      <c r="G58" s="187" t="str">
        <f>IF(H58='Категорія витрат'!$B$2,'Категорія витрат'!$A$2,IF(H58='Категорія витрат'!$B$3,'Категорія витрат'!$A$3,IF(H58='Категорія витрат'!$B$4,'Категорія витрат'!$A$4,IF(H58='Категорія витрат'!$B$5,'Категорія витрат'!$A$5,IF(H58='Категорія витрат'!$B$6,'Категорія витрат'!$A$6,IF(H58='Категорія витрат'!$B$7,'Категорія витрат'!$A$7,IF(H58='Категорія витрат'!$B$8,'Категорія витрат'!$A$8,IF(H58='Категорія витрат'!$B$9,'Категорія витрат'!$A$9,IF(H58='Категорія витрат'!$B$10,'Категорія витрат'!$A$10,IF(H58='Категорія витрат'!$B$11,'Категорія витрат'!$A$11,IF(H58='Категорія витрат'!$B$12,'Категорія витрат'!$A$12,IF(H58='Категорія витрат'!$B$13,'Категорія витрат'!$A$13,IF(H58='Категорія витрат'!$B$14,'Категорія витрат'!$A$14,IF(H58='Категорія витрат'!$B$15,'Категорія витрат'!$A$15,IF(H58='Категорія витрат'!$B$16,'Категорія витрат'!$A$16,IF(H58='Категорія витрат'!$B$17,'Категорія витрат'!$A$17,IF(H58='Категорія витрат'!$B$18,'Категорія витрат'!$A$18,IF(H58='Категорія витрат'!$B$19,'Категорія витрат'!$A$19,IF(H58='Категорія витрат'!$B$20,'Категорія витрат'!$A$20,IF(H58='Категорія витрат'!$B$21,'Категорія витрат'!$A$21,IF(H58='Категорія витрат'!$B$22,'Категорія витрат'!$A$22,IF(H58='Категорія витрат'!$B$23,'Категорія витрат'!$A$23,IF(H58='Категорія витрат'!$B$24,'Категорія витрат'!$A$24,IF(H58='Категорія витрат'!$B$25,'Категорія витрат'!$A$25,IF(H58='Категорія витрат'!$B$26,'Категорія витрат'!$A$26,IF(H58='Категорія витрат'!$B$27,'Категорія витрат'!$A$27,IF(H58='Категорія витрат'!$B$28,'Категорія витрат'!$A$28,IF(H58='Категорія витрат'!$B$29,'Категорія витрат'!$A$29,IF(H58='Категорія витрат'!$B$30,'Категорія витрат'!$A$30,IF(H58='Категорія витрат'!$B$31,'Категорія витрат'!$A$31,""))))))))))))))))))))))))))))))</f>
        <v/>
      </c>
      <c r="H58" s="209"/>
      <c r="I58" s="189"/>
      <c r="J58" s="192"/>
      <c r="K58" s="211">
        <f t="shared" si="11"/>
        <v>0</v>
      </c>
      <c r="L58" s="216"/>
      <c r="M58" s="217"/>
      <c r="N58" s="214">
        <f t="shared" si="1"/>
        <v>0</v>
      </c>
      <c r="O58" s="189">
        <f>IF(I58='Категорія витрат'!$G$2,ROUND(N58*0.22,2),IF(I58='Категорія витрат'!$G$4,ROUND(N58*0.22,2),IF(I58='Категорія витрат'!$G$5,ROUND(N58*0.22,2),IF(I58='Категорія витрат'!$G$3,ROUND(N58*0.0841,2),0))))</f>
        <v>0</v>
      </c>
      <c r="P58" s="187">
        <f t="shared" si="2"/>
        <v>0</v>
      </c>
      <c r="Q58" s="245"/>
      <c r="R58" s="245"/>
      <c r="S58" s="245"/>
      <c r="T58" s="245"/>
      <c r="U58" s="245"/>
      <c r="V58" s="245"/>
      <c r="W58" s="245"/>
      <c r="X58" s="245"/>
      <c r="Y58" s="245"/>
      <c r="Z58" s="245"/>
      <c r="AA58" s="245"/>
      <c r="AB58" s="245"/>
      <c r="AC58" s="215">
        <f t="shared" si="3"/>
        <v>0</v>
      </c>
      <c r="AD58" s="215">
        <f t="shared" si="4"/>
        <v>0</v>
      </c>
      <c r="AE58" s="215">
        <f t="shared" si="5"/>
        <v>0</v>
      </c>
      <c r="AF58" s="215">
        <f t="shared" si="6"/>
        <v>0</v>
      </c>
      <c r="AG58" s="215">
        <f t="shared" si="7"/>
        <v>0</v>
      </c>
      <c r="AH58" s="215">
        <f t="shared" si="8"/>
        <v>0</v>
      </c>
      <c r="AI58" s="215">
        <f t="shared" si="9"/>
        <v>0</v>
      </c>
      <c r="AJ58" s="215">
        <f t="shared" si="10"/>
        <v>0</v>
      </c>
      <c r="AK58" s="245"/>
      <c r="AL58" s="245"/>
      <c r="AN58" s="237">
        <f>P58*'ВИКОНАВЦІ ТА ЗАЙНЯТІСТЬ'!$E$3</f>
        <v>0</v>
      </c>
      <c r="AO58" s="237">
        <f>P58*'ВИКОНАВЦІ ТА ЗАЙНЯТІСТЬ'!$E$4</f>
        <v>0</v>
      </c>
    </row>
    <row r="59" spans="1:41" s="236" customFormat="1" hidden="1">
      <c r="A59" s="233">
        <v>54</v>
      </c>
      <c r="B59" s="233" t="str">
        <f>IF(C59="","",VLOOKUP(C59,Закони!$AA$2:$AB$46,2,0))</f>
        <v/>
      </c>
      <c r="C59" s="855"/>
      <c r="D59" s="856"/>
      <c r="E59" s="188"/>
      <c r="F59" s="188"/>
      <c r="G59" s="187" t="str">
        <f>IF(H59='Категорія витрат'!$B$2,'Категорія витрат'!$A$2,IF(H59='Категорія витрат'!$B$3,'Категорія витрат'!$A$3,IF(H59='Категорія витрат'!$B$4,'Категорія витрат'!$A$4,IF(H59='Категорія витрат'!$B$5,'Категорія витрат'!$A$5,IF(H59='Категорія витрат'!$B$6,'Категорія витрат'!$A$6,IF(H59='Категорія витрат'!$B$7,'Категорія витрат'!$A$7,IF(H59='Категорія витрат'!$B$8,'Категорія витрат'!$A$8,IF(H59='Категорія витрат'!$B$9,'Категорія витрат'!$A$9,IF(H59='Категорія витрат'!$B$10,'Категорія витрат'!$A$10,IF(H59='Категорія витрат'!$B$11,'Категорія витрат'!$A$11,IF(H59='Категорія витрат'!$B$12,'Категорія витрат'!$A$12,IF(H59='Категорія витрат'!$B$13,'Категорія витрат'!$A$13,IF(H59='Категорія витрат'!$B$14,'Категорія витрат'!$A$14,IF(H59='Категорія витрат'!$B$15,'Категорія витрат'!$A$15,IF(H59='Категорія витрат'!$B$16,'Категорія витрат'!$A$16,IF(H59='Категорія витрат'!$B$17,'Категорія витрат'!$A$17,IF(H59='Категорія витрат'!$B$18,'Категорія витрат'!$A$18,IF(H59='Категорія витрат'!$B$19,'Категорія витрат'!$A$19,IF(H59='Категорія витрат'!$B$20,'Категорія витрат'!$A$20,IF(H59='Категорія витрат'!$B$21,'Категорія витрат'!$A$21,IF(H59='Категорія витрат'!$B$22,'Категорія витрат'!$A$22,IF(H59='Категорія витрат'!$B$23,'Категорія витрат'!$A$23,IF(H59='Категорія витрат'!$B$24,'Категорія витрат'!$A$24,IF(H59='Категорія витрат'!$B$25,'Категорія витрат'!$A$25,IF(H59='Категорія витрат'!$B$26,'Категорія витрат'!$A$26,IF(H59='Категорія витрат'!$B$27,'Категорія витрат'!$A$27,IF(H59='Категорія витрат'!$B$28,'Категорія витрат'!$A$28,IF(H59='Категорія витрат'!$B$29,'Категорія витрат'!$A$29,IF(H59='Категорія витрат'!$B$30,'Категорія витрат'!$A$30,IF(H59='Категорія витрат'!$B$31,'Категорія витрат'!$A$31,""))))))))))))))))))))))))))))))</f>
        <v/>
      </c>
      <c r="H59" s="209"/>
      <c r="I59" s="189"/>
      <c r="J59" s="192"/>
      <c r="K59" s="211">
        <f t="shared" si="11"/>
        <v>0</v>
      </c>
      <c r="L59" s="216"/>
      <c r="M59" s="217"/>
      <c r="N59" s="214">
        <f t="shared" si="1"/>
        <v>0</v>
      </c>
      <c r="O59" s="189">
        <f>IF(I59='Категорія витрат'!$G$2,ROUND(N59*0.22,2),IF(I59='Категорія витрат'!$G$4,ROUND(N59*0.22,2),IF(I59='Категорія витрат'!$G$5,ROUND(N59*0.22,2),IF(I59='Категорія витрат'!$G$3,ROUND(N59*0.0841,2),0))))</f>
        <v>0</v>
      </c>
      <c r="P59" s="187">
        <f t="shared" si="2"/>
        <v>0</v>
      </c>
      <c r="Q59" s="245"/>
      <c r="R59" s="245"/>
      <c r="S59" s="245"/>
      <c r="T59" s="245"/>
      <c r="U59" s="245"/>
      <c r="V59" s="245"/>
      <c r="W59" s="245"/>
      <c r="X59" s="245"/>
      <c r="Y59" s="245"/>
      <c r="Z59" s="245"/>
      <c r="AA59" s="245"/>
      <c r="AB59" s="245"/>
      <c r="AC59" s="215">
        <f t="shared" si="3"/>
        <v>0</v>
      </c>
      <c r="AD59" s="215">
        <f t="shared" si="4"/>
        <v>0</v>
      </c>
      <c r="AE59" s="215">
        <f t="shared" si="5"/>
        <v>0</v>
      </c>
      <c r="AF59" s="215">
        <f t="shared" si="6"/>
        <v>0</v>
      </c>
      <c r="AG59" s="215">
        <f t="shared" si="7"/>
        <v>0</v>
      </c>
      <c r="AH59" s="215">
        <f t="shared" si="8"/>
        <v>0</v>
      </c>
      <c r="AI59" s="215">
        <f t="shared" si="9"/>
        <v>0</v>
      </c>
      <c r="AJ59" s="215">
        <f t="shared" si="10"/>
        <v>0</v>
      </c>
      <c r="AK59" s="245"/>
      <c r="AL59" s="245"/>
      <c r="AN59" s="237">
        <f>P59*'ВИКОНАВЦІ ТА ЗАЙНЯТІСТЬ'!$E$3</f>
        <v>0</v>
      </c>
      <c r="AO59" s="237">
        <f>P59*'ВИКОНАВЦІ ТА ЗАЙНЯТІСТЬ'!$E$4</f>
        <v>0</v>
      </c>
    </row>
    <row r="60" spans="1:41" s="236" customFormat="1" hidden="1">
      <c r="A60" s="233">
        <v>55</v>
      </c>
      <c r="B60" s="233" t="str">
        <f>IF(C60="","",VLOOKUP(C60,Закони!$AA$2:$AB$46,2,0))</f>
        <v/>
      </c>
      <c r="C60" s="855"/>
      <c r="D60" s="856"/>
      <c r="E60" s="188"/>
      <c r="F60" s="188"/>
      <c r="G60" s="187" t="str">
        <f>IF(H60='Категорія витрат'!$B$2,'Категорія витрат'!$A$2,IF(H60='Категорія витрат'!$B$3,'Категорія витрат'!$A$3,IF(H60='Категорія витрат'!$B$4,'Категорія витрат'!$A$4,IF(H60='Категорія витрат'!$B$5,'Категорія витрат'!$A$5,IF(H60='Категорія витрат'!$B$6,'Категорія витрат'!$A$6,IF(H60='Категорія витрат'!$B$7,'Категорія витрат'!$A$7,IF(H60='Категорія витрат'!$B$8,'Категорія витрат'!$A$8,IF(H60='Категорія витрат'!$B$9,'Категорія витрат'!$A$9,IF(H60='Категорія витрат'!$B$10,'Категорія витрат'!$A$10,IF(H60='Категорія витрат'!$B$11,'Категорія витрат'!$A$11,IF(H60='Категорія витрат'!$B$12,'Категорія витрат'!$A$12,IF(H60='Категорія витрат'!$B$13,'Категорія витрат'!$A$13,IF(H60='Категорія витрат'!$B$14,'Категорія витрат'!$A$14,IF(H60='Категорія витрат'!$B$15,'Категорія витрат'!$A$15,IF(H60='Категорія витрат'!$B$16,'Категорія витрат'!$A$16,IF(H60='Категорія витрат'!$B$17,'Категорія витрат'!$A$17,IF(H60='Категорія витрат'!$B$18,'Категорія витрат'!$A$18,IF(H60='Категорія витрат'!$B$19,'Категорія витрат'!$A$19,IF(H60='Категорія витрат'!$B$20,'Категорія витрат'!$A$20,IF(H60='Категорія витрат'!$B$21,'Категорія витрат'!$A$21,IF(H60='Категорія витрат'!$B$22,'Категорія витрат'!$A$22,IF(H60='Категорія витрат'!$B$23,'Категорія витрат'!$A$23,IF(H60='Категорія витрат'!$B$24,'Категорія витрат'!$A$24,IF(H60='Категорія витрат'!$B$25,'Категорія витрат'!$A$25,IF(H60='Категорія витрат'!$B$26,'Категорія витрат'!$A$26,IF(H60='Категорія витрат'!$B$27,'Категорія витрат'!$A$27,IF(H60='Категорія витрат'!$B$28,'Категорія витрат'!$A$28,IF(H60='Категорія витрат'!$B$29,'Категорія витрат'!$A$29,IF(H60='Категорія витрат'!$B$30,'Категорія витрат'!$A$30,IF(H60='Категорія витрат'!$B$31,'Категорія витрат'!$A$31,""))))))))))))))))))))))))))))))</f>
        <v/>
      </c>
      <c r="H60" s="209"/>
      <c r="I60" s="189"/>
      <c r="J60" s="192"/>
      <c r="K60" s="211">
        <f t="shared" si="11"/>
        <v>0</v>
      </c>
      <c r="L60" s="216"/>
      <c r="M60" s="217"/>
      <c r="N60" s="214">
        <f t="shared" si="1"/>
        <v>0</v>
      </c>
      <c r="O60" s="189">
        <f>IF(I60='Категорія витрат'!$G$2,ROUND(N60*0.22,2),IF(I60='Категорія витрат'!$G$4,ROUND(N60*0.22,2),IF(I60='Категорія витрат'!$G$5,ROUND(N60*0.22,2),IF(I60='Категорія витрат'!$G$3,ROUND(N60*0.0841,2),0))))</f>
        <v>0</v>
      </c>
      <c r="P60" s="187">
        <f t="shared" si="2"/>
        <v>0</v>
      </c>
      <c r="Q60" s="245"/>
      <c r="R60" s="245"/>
      <c r="S60" s="245"/>
      <c r="T60" s="245"/>
      <c r="U60" s="245"/>
      <c r="V60" s="245"/>
      <c r="W60" s="245"/>
      <c r="X60" s="245"/>
      <c r="Y60" s="245"/>
      <c r="Z60" s="245"/>
      <c r="AA60" s="245"/>
      <c r="AB60" s="245"/>
      <c r="AC60" s="215">
        <f t="shared" si="3"/>
        <v>0</v>
      </c>
      <c r="AD60" s="215">
        <f t="shared" si="4"/>
        <v>0</v>
      </c>
      <c r="AE60" s="215">
        <f t="shared" si="5"/>
        <v>0</v>
      </c>
      <c r="AF60" s="215">
        <f t="shared" si="6"/>
        <v>0</v>
      </c>
      <c r="AG60" s="215">
        <f t="shared" si="7"/>
        <v>0</v>
      </c>
      <c r="AH60" s="215">
        <f t="shared" si="8"/>
        <v>0</v>
      </c>
      <c r="AI60" s="215">
        <f t="shared" si="9"/>
        <v>0</v>
      </c>
      <c r="AJ60" s="215">
        <f t="shared" si="10"/>
        <v>0</v>
      </c>
      <c r="AK60" s="245"/>
      <c r="AL60" s="245"/>
      <c r="AN60" s="237">
        <f>P60*'ВИКОНАВЦІ ТА ЗАЙНЯТІСТЬ'!$E$3</f>
        <v>0</v>
      </c>
      <c r="AO60" s="237">
        <f>P60*'ВИКОНАВЦІ ТА ЗАЙНЯТІСТЬ'!$E$4</f>
        <v>0</v>
      </c>
    </row>
    <row r="61" spans="1:41" s="236" customFormat="1" hidden="1">
      <c r="A61" s="233">
        <v>56</v>
      </c>
      <c r="B61" s="233" t="str">
        <f>IF(C61="","",VLOOKUP(C61,Закони!$AA$2:$AB$46,2,0))</f>
        <v/>
      </c>
      <c r="C61" s="855"/>
      <c r="D61" s="856"/>
      <c r="E61" s="188"/>
      <c r="F61" s="188"/>
      <c r="G61" s="187" t="str">
        <f>IF(H61='Категорія витрат'!$B$2,'Категорія витрат'!$A$2,IF(H61='Категорія витрат'!$B$3,'Категорія витрат'!$A$3,IF(H61='Категорія витрат'!$B$4,'Категорія витрат'!$A$4,IF(H61='Категорія витрат'!$B$5,'Категорія витрат'!$A$5,IF(H61='Категорія витрат'!$B$6,'Категорія витрат'!$A$6,IF(H61='Категорія витрат'!$B$7,'Категорія витрат'!$A$7,IF(H61='Категорія витрат'!$B$8,'Категорія витрат'!$A$8,IF(H61='Категорія витрат'!$B$9,'Категорія витрат'!$A$9,IF(H61='Категорія витрат'!$B$10,'Категорія витрат'!$A$10,IF(H61='Категорія витрат'!$B$11,'Категорія витрат'!$A$11,IF(H61='Категорія витрат'!$B$12,'Категорія витрат'!$A$12,IF(H61='Категорія витрат'!$B$13,'Категорія витрат'!$A$13,IF(H61='Категорія витрат'!$B$14,'Категорія витрат'!$A$14,IF(H61='Категорія витрат'!$B$15,'Категорія витрат'!$A$15,IF(H61='Категорія витрат'!$B$16,'Категорія витрат'!$A$16,IF(H61='Категорія витрат'!$B$17,'Категорія витрат'!$A$17,IF(H61='Категорія витрат'!$B$18,'Категорія витрат'!$A$18,IF(H61='Категорія витрат'!$B$19,'Категорія витрат'!$A$19,IF(H61='Категорія витрат'!$B$20,'Категорія витрат'!$A$20,IF(H61='Категорія витрат'!$B$21,'Категорія витрат'!$A$21,IF(H61='Категорія витрат'!$B$22,'Категорія витрат'!$A$22,IF(H61='Категорія витрат'!$B$23,'Категорія витрат'!$A$23,IF(H61='Категорія витрат'!$B$24,'Категорія витрат'!$A$24,IF(H61='Категорія витрат'!$B$25,'Категорія витрат'!$A$25,IF(H61='Категорія витрат'!$B$26,'Категорія витрат'!$A$26,IF(H61='Категорія витрат'!$B$27,'Категорія витрат'!$A$27,IF(H61='Категорія витрат'!$B$28,'Категорія витрат'!$A$28,IF(H61='Категорія витрат'!$B$29,'Категорія витрат'!$A$29,IF(H61='Категорія витрат'!$B$30,'Категорія витрат'!$A$30,IF(H61='Категорія витрат'!$B$31,'Категорія витрат'!$A$31,""))))))))))))))))))))))))))))))</f>
        <v/>
      </c>
      <c r="H61" s="209"/>
      <c r="I61" s="189"/>
      <c r="J61" s="192"/>
      <c r="K61" s="211">
        <f t="shared" si="11"/>
        <v>0</v>
      </c>
      <c r="L61" s="216"/>
      <c r="M61" s="217"/>
      <c r="N61" s="214">
        <f t="shared" si="1"/>
        <v>0</v>
      </c>
      <c r="O61" s="189">
        <f>IF(I61='Категорія витрат'!$G$2,ROUND(N61*0.22,2),IF(I61='Категорія витрат'!$G$4,ROUND(N61*0.22,2),IF(I61='Категорія витрат'!$G$5,ROUND(N61*0.22,2),IF(I61='Категорія витрат'!$G$3,ROUND(N61*0.0841,2),0))))</f>
        <v>0</v>
      </c>
      <c r="P61" s="187">
        <f t="shared" si="2"/>
        <v>0</v>
      </c>
      <c r="Q61" s="245"/>
      <c r="R61" s="245"/>
      <c r="S61" s="245"/>
      <c r="T61" s="245"/>
      <c r="U61" s="245"/>
      <c r="V61" s="245"/>
      <c r="W61" s="245"/>
      <c r="X61" s="245"/>
      <c r="Y61" s="245"/>
      <c r="Z61" s="245"/>
      <c r="AA61" s="245"/>
      <c r="AB61" s="245"/>
      <c r="AC61" s="215">
        <f t="shared" si="3"/>
        <v>0</v>
      </c>
      <c r="AD61" s="215">
        <f t="shared" si="4"/>
        <v>0</v>
      </c>
      <c r="AE61" s="215">
        <f t="shared" si="5"/>
        <v>0</v>
      </c>
      <c r="AF61" s="215">
        <f t="shared" si="6"/>
        <v>0</v>
      </c>
      <c r="AG61" s="215">
        <f t="shared" si="7"/>
        <v>0</v>
      </c>
      <c r="AH61" s="215">
        <f t="shared" si="8"/>
        <v>0</v>
      </c>
      <c r="AI61" s="215">
        <f t="shared" si="9"/>
        <v>0</v>
      </c>
      <c r="AJ61" s="215">
        <f t="shared" si="10"/>
        <v>0</v>
      </c>
      <c r="AK61" s="245"/>
      <c r="AL61" s="245"/>
      <c r="AN61" s="237">
        <f>P61*'ВИКОНАВЦІ ТА ЗАЙНЯТІСТЬ'!$E$3</f>
        <v>0</v>
      </c>
      <c r="AO61" s="237">
        <f>P61*'ВИКОНАВЦІ ТА ЗАЙНЯТІСТЬ'!$E$4</f>
        <v>0</v>
      </c>
    </row>
    <row r="62" spans="1:41" s="236" customFormat="1" hidden="1">
      <c r="A62" s="233">
        <v>57</v>
      </c>
      <c r="B62" s="233" t="str">
        <f>IF(C62="","",VLOOKUP(C62,Закони!$AA$2:$AB$46,2,0))</f>
        <v/>
      </c>
      <c r="C62" s="855"/>
      <c r="D62" s="856"/>
      <c r="E62" s="188"/>
      <c r="F62" s="188"/>
      <c r="G62" s="187" t="str">
        <f>IF(H62='Категорія витрат'!$B$2,'Категорія витрат'!$A$2,IF(H62='Категорія витрат'!$B$3,'Категорія витрат'!$A$3,IF(H62='Категорія витрат'!$B$4,'Категорія витрат'!$A$4,IF(H62='Категорія витрат'!$B$5,'Категорія витрат'!$A$5,IF(H62='Категорія витрат'!$B$6,'Категорія витрат'!$A$6,IF(H62='Категорія витрат'!$B$7,'Категорія витрат'!$A$7,IF(H62='Категорія витрат'!$B$8,'Категорія витрат'!$A$8,IF(H62='Категорія витрат'!$B$9,'Категорія витрат'!$A$9,IF(H62='Категорія витрат'!$B$10,'Категорія витрат'!$A$10,IF(H62='Категорія витрат'!$B$11,'Категорія витрат'!$A$11,IF(H62='Категорія витрат'!$B$12,'Категорія витрат'!$A$12,IF(H62='Категорія витрат'!$B$13,'Категорія витрат'!$A$13,IF(H62='Категорія витрат'!$B$14,'Категорія витрат'!$A$14,IF(H62='Категорія витрат'!$B$15,'Категорія витрат'!$A$15,IF(H62='Категорія витрат'!$B$16,'Категорія витрат'!$A$16,IF(H62='Категорія витрат'!$B$17,'Категорія витрат'!$A$17,IF(H62='Категорія витрат'!$B$18,'Категорія витрат'!$A$18,IF(H62='Категорія витрат'!$B$19,'Категорія витрат'!$A$19,IF(H62='Категорія витрат'!$B$20,'Категорія витрат'!$A$20,IF(H62='Категорія витрат'!$B$21,'Категорія витрат'!$A$21,IF(H62='Категорія витрат'!$B$22,'Категорія витрат'!$A$22,IF(H62='Категорія витрат'!$B$23,'Категорія витрат'!$A$23,IF(H62='Категорія витрат'!$B$24,'Категорія витрат'!$A$24,IF(H62='Категорія витрат'!$B$25,'Категорія витрат'!$A$25,IF(H62='Категорія витрат'!$B$26,'Категорія витрат'!$A$26,IF(H62='Категорія витрат'!$B$27,'Категорія витрат'!$A$27,IF(H62='Категорія витрат'!$B$28,'Категорія витрат'!$A$28,IF(H62='Категорія витрат'!$B$29,'Категорія витрат'!$A$29,IF(H62='Категорія витрат'!$B$30,'Категорія витрат'!$A$30,IF(H62='Категорія витрат'!$B$31,'Категорія витрат'!$A$31,""))))))))))))))))))))))))))))))</f>
        <v/>
      </c>
      <c r="H62" s="209"/>
      <c r="I62" s="189"/>
      <c r="J62" s="192"/>
      <c r="K62" s="211">
        <f t="shared" si="11"/>
        <v>0</v>
      </c>
      <c r="L62" s="216"/>
      <c r="M62" s="217"/>
      <c r="N62" s="214">
        <f t="shared" si="1"/>
        <v>0</v>
      </c>
      <c r="O62" s="189">
        <f>IF(I62='Категорія витрат'!$G$2,ROUND(N62*0.22,2),IF(I62='Категорія витрат'!$G$4,ROUND(N62*0.22,2),IF(I62='Категорія витрат'!$G$5,ROUND(N62*0.22,2),IF(I62='Категорія витрат'!$G$3,ROUND(N62*0.0841,2),0))))</f>
        <v>0</v>
      </c>
      <c r="P62" s="187">
        <f t="shared" si="2"/>
        <v>0</v>
      </c>
      <c r="Q62" s="245"/>
      <c r="R62" s="245"/>
      <c r="S62" s="245"/>
      <c r="T62" s="245"/>
      <c r="U62" s="245"/>
      <c r="V62" s="245"/>
      <c r="W62" s="245"/>
      <c r="X62" s="245"/>
      <c r="Y62" s="245"/>
      <c r="Z62" s="245"/>
      <c r="AA62" s="245"/>
      <c r="AB62" s="245"/>
      <c r="AC62" s="215">
        <f t="shared" si="3"/>
        <v>0</v>
      </c>
      <c r="AD62" s="215">
        <f t="shared" si="4"/>
        <v>0</v>
      </c>
      <c r="AE62" s="215">
        <f t="shared" si="5"/>
        <v>0</v>
      </c>
      <c r="AF62" s="215">
        <f t="shared" si="6"/>
        <v>0</v>
      </c>
      <c r="AG62" s="215">
        <f t="shared" si="7"/>
        <v>0</v>
      </c>
      <c r="AH62" s="215">
        <f t="shared" si="8"/>
        <v>0</v>
      </c>
      <c r="AI62" s="215">
        <f t="shared" si="9"/>
        <v>0</v>
      </c>
      <c r="AJ62" s="215">
        <f t="shared" si="10"/>
        <v>0</v>
      </c>
      <c r="AK62" s="245"/>
      <c r="AL62" s="245"/>
      <c r="AN62" s="237">
        <f>P62*'ВИКОНАВЦІ ТА ЗАЙНЯТІСТЬ'!$E$3</f>
        <v>0</v>
      </c>
      <c r="AO62" s="237">
        <f>P62*'ВИКОНАВЦІ ТА ЗАЙНЯТІСТЬ'!$E$4</f>
        <v>0</v>
      </c>
    </row>
    <row r="63" spans="1:41" s="236" customFormat="1" hidden="1">
      <c r="A63" s="233">
        <v>58</v>
      </c>
      <c r="B63" s="233" t="str">
        <f>IF(C63="","",VLOOKUP(C63,Закони!$AA$2:$AB$46,2,0))</f>
        <v/>
      </c>
      <c r="C63" s="855"/>
      <c r="D63" s="856"/>
      <c r="E63" s="188"/>
      <c r="F63" s="188"/>
      <c r="G63" s="187" t="str">
        <f>IF(H63='Категорія витрат'!$B$2,'Категорія витрат'!$A$2,IF(H63='Категорія витрат'!$B$3,'Категорія витрат'!$A$3,IF(H63='Категорія витрат'!$B$4,'Категорія витрат'!$A$4,IF(H63='Категорія витрат'!$B$5,'Категорія витрат'!$A$5,IF(H63='Категорія витрат'!$B$6,'Категорія витрат'!$A$6,IF(H63='Категорія витрат'!$B$7,'Категорія витрат'!$A$7,IF(H63='Категорія витрат'!$B$8,'Категорія витрат'!$A$8,IF(H63='Категорія витрат'!$B$9,'Категорія витрат'!$A$9,IF(H63='Категорія витрат'!$B$10,'Категорія витрат'!$A$10,IF(H63='Категорія витрат'!$B$11,'Категорія витрат'!$A$11,IF(H63='Категорія витрат'!$B$12,'Категорія витрат'!$A$12,IF(H63='Категорія витрат'!$B$13,'Категорія витрат'!$A$13,IF(H63='Категорія витрат'!$B$14,'Категорія витрат'!$A$14,IF(H63='Категорія витрат'!$B$15,'Категорія витрат'!$A$15,IF(H63='Категорія витрат'!$B$16,'Категорія витрат'!$A$16,IF(H63='Категорія витрат'!$B$17,'Категорія витрат'!$A$17,IF(H63='Категорія витрат'!$B$18,'Категорія витрат'!$A$18,IF(H63='Категорія витрат'!$B$19,'Категорія витрат'!$A$19,IF(H63='Категорія витрат'!$B$20,'Категорія витрат'!$A$20,IF(H63='Категорія витрат'!$B$21,'Категорія витрат'!$A$21,IF(H63='Категорія витрат'!$B$22,'Категорія витрат'!$A$22,IF(H63='Категорія витрат'!$B$23,'Категорія витрат'!$A$23,IF(H63='Категорія витрат'!$B$24,'Категорія витрат'!$A$24,IF(H63='Категорія витрат'!$B$25,'Категорія витрат'!$A$25,IF(H63='Категорія витрат'!$B$26,'Категорія витрат'!$A$26,IF(H63='Категорія витрат'!$B$27,'Категорія витрат'!$A$27,IF(H63='Категорія витрат'!$B$28,'Категорія витрат'!$A$28,IF(H63='Категорія витрат'!$B$29,'Категорія витрат'!$A$29,IF(H63='Категорія витрат'!$B$30,'Категорія витрат'!$A$30,IF(H63='Категорія витрат'!$B$31,'Категорія витрат'!$A$31,""))))))))))))))))))))))))))))))</f>
        <v/>
      </c>
      <c r="H63" s="209"/>
      <c r="I63" s="189"/>
      <c r="J63" s="192"/>
      <c r="K63" s="211">
        <f t="shared" si="11"/>
        <v>0</v>
      </c>
      <c r="L63" s="216"/>
      <c r="M63" s="217"/>
      <c r="N63" s="214">
        <f t="shared" si="1"/>
        <v>0</v>
      </c>
      <c r="O63" s="189">
        <f>IF(I63='Категорія витрат'!$G$2,ROUND(N63*0.22,2),IF(I63='Категорія витрат'!$G$4,ROUND(N63*0.22,2),IF(I63='Категорія витрат'!$G$5,ROUND(N63*0.22,2),IF(I63='Категорія витрат'!$G$3,ROUND(N63*0.0841,2),0))))</f>
        <v>0</v>
      </c>
      <c r="P63" s="187">
        <f t="shared" si="2"/>
        <v>0</v>
      </c>
      <c r="Q63" s="245"/>
      <c r="R63" s="245"/>
      <c r="S63" s="245"/>
      <c r="T63" s="245"/>
      <c r="U63" s="245"/>
      <c r="V63" s="245"/>
      <c r="W63" s="245"/>
      <c r="X63" s="245"/>
      <c r="Y63" s="245"/>
      <c r="Z63" s="245"/>
      <c r="AA63" s="245"/>
      <c r="AB63" s="245"/>
      <c r="AC63" s="215">
        <f t="shared" si="3"/>
        <v>0</v>
      </c>
      <c r="AD63" s="215">
        <f t="shared" si="4"/>
        <v>0</v>
      </c>
      <c r="AE63" s="215">
        <f t="shared" si="5"/>
        <v>0</v>
      </c>
      <c r="AF63" s="215">
        <f t="shared" si="6"/>
        <v>0</v>
      </c>
      <c r="AG63" s="215">
        <f t="shared" si="7"/>
        <v>0</v>
      </c>
      <c r="AH63" s="215">
        <f t="shared" si="8"/>
        <v>0</v>
      </c>
      <c r="AI63" s="215">
        <f t="shared" si="9"/>
        <v>0</v>
      </c>
      <c r="AJ63" s="215">
        <f t="shared" si="10"/>
        <v>0</v>
      </c>
      <c r="AK63" s="245"/>
      <c r="AL63" s="245"/>
      <c r="AN63" s="237">
        <f>P63*'ВИКОНАВЦІ ТА ЗАЙНЯТІСТЬ'!$E$3</f>
        <v>0</v>
      </c>
      <c r="AO63" s="237">
        <f>P63*'ВИКОНАВЦІ ТА ЗАЙНЯТІСТЬ'!$E$4</f>
        <v>0</v>
      </c>
    </row>
    <row r="64" spans="1:41" s="236" customFormat="1" hidden="1">
      <c r="A64" s="233">
        <v>59</v>
      </c>
      <c r="B64" s="233" t="str">
        <f>IF(C64="","",VLOOKUP(C64,Закони!$AA$2:$AB$46,2,0))</f>
        <v/>
      </c>
      <c r="C64" s="855"/>
      <c r="D64" s="856"/>
      <c r="E64" s="188"/>
      <c r="F64" s="188"/>
      <c r="G64" s="187" t="str">
        <f>IF(H64='Категорія витрат'!$B$2,'Категорія витрат'!$A$2,IF(H64='Категорія витрат'!$B$3,'Категорія витрат'!$A$3,IF(H64='Категорія витрат'!$B$4,'Категорія витрат'!$A$4,IF(H64='Категорія витрат'!$B$5,'Категорія витрат'!$A$5,IF(H64='Категорія витрат'!$B$6,'Категорія витрат'!$A$6,IF(H64='Категорія витрат'!$B$7,'Категорія витрат'!$A$7,IF(H64='Категорія витрат'!$B$8,'Категорія витрат'!$A$8,IF(H64='Категорія витрат'!$B$9,'Категорія витрат'!$A$9,IF(H64='Категорія витрат'!$B$10,'Категорія витрат'!$A$10,IF(H64='Категорія витрат'!$B$11,'Категорія витрат'!$A$11,IF(H64='Категорія витрат'!$B$12,'Категорія витрат'!$A$12,IF(H64='Категорія витрат'!$B$13,'Категорія витрат'!$A$13,IF(H64='Категорія витрат'!$B$14,'Категорія витрат'!$A$14,IF(H64='Категорія витрат'!$B$15,'Категорія витрат'!$A$15,IF(H64='Категорія витрат'!$B$16,'Категорія витрат'!$A$16,IF(H64='Категорія витрат'!$B$17,'Категорія витрат'!$A$17,IF(H64='Категорія витрат'!$B$18,'Категорія витрат'!$A$18,IF(H64='Категорія витрат'!$B$19,'Категорія витрат'!$A$19,IF(H64='Категорія витрат'!$B$20,'Категорія витрат'!$A$20,IF(H64='Категорія витрат'!$B$21,'Категорія витрат'!$A$21,IF(H64='Категорія витрат'!$B$22,'Категорія витрат'!$A$22,IF(H64='Категорія витрат'!$B$23,'Категорія витрат'!$A$23,IF(H64='Категорія витрат'!$B$24,'Категорія витрат'!$A$24,IF(H64='Категорія витрат'!$B$25,'Категорія витрат'!$A$25,IF(H64='Категорія витрат'!$B$26,'Категорія витрат'!$A$26,IF(H64='Категорія витрат'!$B$27,'Категорія витрат'!$A$27,IF(H64='Категорія витрат'!$B$28,'Категорія витрат'!$A$28,IF(H64='Категорія витрат'!$B$29,'Категорія витрат'!$A$29,IF(H64='Категорія витрат'!$B$30,'Категорія витрат'!$A$30,IF(H64='Категорія витрат'!$B$31,'Категорія витрат'!$A$31,""))))))))))))))))))))))))))))))</f>
        <v/>
      </c>
      <c r="H64" s="209"/>
      <c r="I64" s="189"/>
      <c r="J64" s="192"/>
      <c r="K64" s="211">
        <f t="shared" si="11"/>
        <v>0</v>
      </c>
      <c r="L64" s="216"/>
      <c r="M64" s="217"/>
      <c r="N64" s="214">
        <f t="shared" si="1"/>
        <v>0</v>
      </c>
      <c r="O64" s="189">
        <f>IF(I64='Категорія витрат'!$G$2,ROUND(N64*0.22,2),IF(I64='Категорія витрат'!$G$4,ROUND(N64*0.22,2),IF(I64='Категорія витрат'!$G$5,ROUND(N64*0.22,2),IF(I64='Категорія витрат'!$G$3,ROUND(N64*0.0841,2),0))))</f>
        <v>0</v>
      </c>
      <c r="P64" s="187">
        <f t="shared" si="2"/>
        <v>0</v>
      </c>
      <c r="Q64" s="245"/>
      <c r="R64" s="245"/>
      <c r="S64" s="245"/>
      <c r="T64" s="245"/>
      <c r="U64" s="245"/>
      <c r="V64" s="245"/>
      <c r="W64" s="245"/>
      <c r="X64" s="245"/>
      <c r="Y64" s="245"/>
      <c r="Z64" s="245"/>
      <c r="AA64" s="245"/>
      <c r="AB64" s="245"/>
      <c r="AC64" s="215">
        <f t="shared" si="3"/>
        <v>0</v>
      </c>
      <c r="AD64" s="215">
        <f t="shared" si="4"/>
        <v>0</v>
      </c>
      <c r="AE64" s="215">
        <f t="shared" si="5"/>
        <v>0</v>
      </c>
      <c r="AF64" s="215">
        <f t="shared" si="6"/>
        <v>0</v>
      </c>
      <c r="AG64" s="215">
        <f t="shared" si="7"/>
        <v>0</v>
      </c>
      <c r="AH64" s="215">
        <f t="shared" si="8"/>
        <v>0</v>
      </c>
      <c r="AI64" s="215">
        <f t="shared" si="9"/>
        <v>0</v>
      </c>
      <c r="AJ64" s="215">
        <f t="shared" si="10"/>
        <v>0</v>
      </c>
      <c r="AK64" s="245"/>
      <c r="AL64" s="245"/>
      <c r="AN64" s="237">
        <f>P64*'ВИКОНАВЦІ ТА ЗАЙНЯТІСТЬ'!$E$3</f>
        <v>0</v>
      </c>
      <c r="AO64" s="237">
        <f>P64*'ВИКОНАВЦІ ТА ЗАЙНЯТІСТЬ'!$E$4</f>
        <v>0</v>
      </c>
    </row>
    <row r="65" spans="1:41" s="236" customFormat="1" hidden="1">
      <c r="A65" s="233">
        <v>60</v>
      </c>
      <c r="B65" s="233" t="str">
        <f>IF(C65="","",VLOOKUP(C65,Закони!$AA$2:$AB$46,2,0))</f>
        <v/>
      </c>
      <c r="C65" s="855"/>
      <c r="D65" s="856"/>
      <c r="E65" s="188"/>
      <c r="F65" s="188"/>
      <c r="G65" s="187" t="str">
        <f>IF(H65='Категорія витрат'!$B$2,'Категорія витрат'!$A$2,IF(H65='Категорія витрат'!$B$3,'Категорія витрат'!$A$3,IF(H65='Категорія витрат'!$B$4,'Категорія витрат'!$A$4,IF(H65='Категорія витрат'!$B$5,'Категорія витрат'!$A$5,IF(H65='Категорія витрат'!$B$6,'Категорія витрат'!$A$6,IF(H65='Категорія витрат'!$B$7,'Категорія витрат'!$A$7,IF(H65='Категорія витрат'!$B$8,'Категорія витрат'!$A$8,IF(H65='Категорія витрат'!$B$9,'Категорія витрат'!$A$9,IF(H65='Категорія витрат'!$B$10,'Категорія витрат'!$A$10,IF(H65='Категорія витрат'!$B$11,'Категорія витрат'!$A$11,IF(H65='Категорія витрат'!$B$12,'Категорія витрат'!$A$12,IF(H65='Категорія витрат'!$B$13,'Категорія витрат'!$A$13,IF(H65='Категорія витрат'!$B$14,'Категорія витрат'!$A$14,IF(H65='Категорія витрат'!$B$15,'Категорія витрат'!$A$15,IF(H65='Категорія витрат'!$B$16,'Категорія витрат'!$A$16,IF(H65='Категорія витрат'!$B$17,'Категорія витрат'!$A$17,IF(H65='Категорія витрат'!$B$18,'Категорія витрат'!$A$18,IF(H65='Категорія витрат'!$B$19,'Категорія витрат'!$A$19,IF(H65='Категорія витрат'!$B$20,'Категорія витрат'!$A$20,IF(H65='Категорія витрат'!$B$21,'Категорія витрат'!$A$21,IF(H65='Категорія витрат'!$B$22,'Категорія витрат'!$A$22,IF(H65='Категорія витрат'!$B$23,'Категорія витрат'!$A$23,IF(H65='Категорія витрат'!$B$24,'Категорія витрат'!$A$24,IF(H65='Категорія витрат'!$B$25,'Категорія витрат'!$A$25,IF(H65='Категорія витрат'!$B$26,'Категорія витрат'!$A$26,IF(H65='Категорія витрат'!$B$27,'Категорія витрат'!$A$27,IF(H65='Категорія витрат'!$B$28,'Категорія витрат'!$A$28,IF(H65='Категорія витрат'!$B$29,'Категорія витрат'!$A$29,IF(H65='Категорія витрат'!$B$30,'Категорія витрат'!$A$30,IF(H65='Категорія витрат'!$B$31,'Категорія витрат'!$A$31,""))))))))))))))))))))))))))))))</f>
        <v/>
      </c>
      <c r="H65" s="209"/>
      <c r="I65" s="189"/>
      <c r="J65" s="192"/>
      <c r="K65" s="211">
        <f t="shared" si="11"/>
        <v>0</v>
      </c>
      <c r="L65" s="216"/>
      <c r="M65" s="217"/>
      <c r="N65" s="214">
        <f t="shared" si="1"/>
        <v>0</v>
      </c>
      <c r="O65" s="189">
        <f>IF(I65='Категорія витрат'!$G$2,ROUND(N65*0.22,2),IF(I65='Категорія витрат'!$G$4,ROUND(N65*0.22,2),IF(I65='Категорія витрат'!$G$5,ROUND(N65*0.22,2),IF(I65='Категорія витрат'!$G$3,ROUND(N65*0.0841,2),0))))</f>
        <v>0</v>
      </c>
      <c r="P65" s="187">
        <f t="shared" si="2"/>
        <v>0</v>
      </c>
      <c r="Q65" s="245"/>
      <c r="R65" s="245"/>
      <c r="S65" s="245"/>
      <c r="T65" s="245"/>
      <c r="U65" s="245"/>
      <c r="V65" s="245"/>
      <c r="W65" s="245"/>
      <c r="X65" s="245"/>
      <c r="Y65" s="245"/>
      <c r="Z65" s="245"/>
      <c r="AA65" s="245"/>
      <c r="AB65" s="245"/>
      <c r="AC65" s="215">
        <f t="shared" si="3"/>
        <v>0</v>
      </c>
      <c r="AD65" s="215">
        <f t="shared" si="4"/>
        <v>0</v>
      </c>
      <c r="AE65" s="215">
        <f t="shared" si="5"/>
        <v>0</v>
      </c>
      <c r="AF65" s="215">
        <f t="shared" si="6"/>
        <v>0</v>
      </c>
      <c r="AG65" s="215">
        <f t="shared" si="7"/>
        <v>0</v>
      </c>
      <c r="AH65" s="215">
        <f t="shared" si="8"/>
        <v>0</v>
      </c>
      <c r="AI65" s="215">
        <f t="shared" si="9"/>
        <v>0</v>
      </c>
      <c r="AJ65" s="215">
        <f t="shared" si="10"/>
        <v>0</v>
      </c>
      <c r="AK65" s="245"/>
      <c r="AL65" s="245"/>
      <c r="AN65" s="237">
        <f>P65*'ВИКОНАВЦІ ТА ЗАЙНЯТІСТЬ'!$E$3</f>
        <v>0</v>
      </c>
      <c r="AO65" s="237">
        <f>P65*'ВИКОНАВЦІ ТА ЗАЙНЯТІСТЬ'!$E$4</f>
        <v>0</v>
      </c>
    </row>
    <row r="66" spans="1:41" s="236" customFormat="1" hidden="1">
      <c r="A66" s="233">
        <v>61</v>
      </c>
      <c r="B66" s="233" t="str">
        <f>IF(C66="","",VLOOKUP(C66,Закони!$AA$2:$AB$46,2,0))</f>
        <v/>
      </c>
      <c r="C66" s="855"/>
      <c r="D66" s="856"/>
      <c r="E66" s="188"/>
      <c r="F66" s="188"/>
      <c r="G66" s="187" t="str">
        <f>IF(H66='Категорія витрат'!$B$2,'Категорія витрат'!$A$2,IF(H66='Категорія витрат'!$B$3,'Категорія витрат'!$A$3,IF(H66='Категорія витрат'!$B$4,'Категорія витрат'!$A$4,IF(H66='Категорія витрат'!$B$5,'Категорія витрат'!$A$5,IF(H66='Категорія витрат'!$B$6,'Категорія витрат'!$A$6,IF(H66='Категорія витрат'!$B$7,'Категорія витрат'!$A$7,IF(H66='Категорія витрат'!$B$8,'Категорія витрат'!$A$8,IF(H66='Категорія витрат'!$B$9,'Категорія витрат'!$A$9,IF(H66='Категорія витрат'!$B$10,'Категорія витрат'!$A$10,IF(H66='Категорія витрат'!$B$11,'Категорія витрат'!$A$11,IF(H66='Категорія витрат'!$B$12,'Категорія витрат'!$A$12,IF(H66='Категорія витрат'!$B$13,'Категорія витрат'!$A$13,IF(H66='Категорія витрат'!$B$14,'Категорія витрат'!$A$14,IF(H66='Категорія витрат'!$B$15,'Категорія витрат'!$A$15,IF(H66='Категорія витрат'!$B$16,'Категорія витрат'!$A$16,IF(H66='Категорія витрат'!$B$17,'Категорія витрат'!$A$17,IF(H66='Категорія витрат'!$B$18,'Категорія витрат'!$A$18,IF(H66='Категорія витрат'!$B$19,'Категорія витрат'!$A$19,IF(H66='Категорія витрат'!$B$20,'Категорія витрат'!$A$20,IF(H66='Категорія витрат'!$B$21,'Категорія витрат'!$A$21,IF(H66='Категорія витрат'!$B$22,'Категорія витрат'!$A$22,IF(H66='Категорія витрат'!$B$23,'Категорія витрат'!$A$23,IF(H66='Категорія витрат'!$B$24,'Категорія витрат'!$A$24,IF(H66='Категорія витрат'!$B$25,'Категорія витрат'!$A$25,IF(H66='Категорія витрат'!$B$26,'Категорія витрат'!$A$26,IF(H66='Категорія витрат'!$B$27,'Категорія витрат'!$A$27,IF(H66='Категорія витрат'!$B$28,'Категорія витрат'!$A$28,IF(H66='Категорія витрат'!$B$29,'Категорія витрат'!$A$29,IF(H66='Категорія витрат'!$B$30,'Категорія витрат'!$A$30,IF(H66='Категорія витрат'!$B$31,'Категорія витрат'!$A$31,""))))))))))))))))))))))))))))))</f>
        <v/>
      </c>
      <c r="H66" s="209"/>
      <c r="I66" s="189"/>
      <c r="J66" s="192"/>
      <c r="K66" s="211">
        <f t="shared" si="11"/>
        <v>0</v>
      </c>
      <c r="L66" s="216"/>
      <c r="M66" s="217"/>
      <c r="N66" s="214">
        <f t="shared" si="1"/>
        <v>0</v>
      </c>
      <c r="O66" s="189">
        <f>IF(I66='Категорія витрат'!$G$2,ROUND(N66*0.22,2),IF(I66='Категорія витрат'!$G$4,ROUND(N66*0.22,2),IF(I66='Категорія витрат'!$G$5,ROUND(N66*0.22,2),IF(I66='Категорія витрат'!$G$3,ROUND(N66*0.0841,2),0))))</f>
        <v>0</v>
      </c>
      <c r="P66" s="187">
        <f t="shared" si="2"/>
        <v>0</v>
      </c>
      <c r="Q66" s="245"/>
      <c r="R66" s="245"/>
      <c r="S66" s="245"/>
      <c r="T66" s="245"/>
      <c r="U66" s="245"/>
      <c r="V66" s="245"/>
      <c r="W66" s="245"/>
      <c r="X66" s="245"/>
      <c r="Y66" s="245"/>
      <c r="Z66" s="245"/>
      <c r="AA66" s="245"/>
      <c r="AB66" s="245"/>
      <c r="AC66" s="215">
        <f t="shared" si="3"/>
        <v>0</v>
      </c>
      <c r="AD66" s="215">
        <f t="shared" si="4"/>
        <v>0</v>
      </c>
      <c r="AE66" s="215">
        <f t="shared" si="5"/>
        <v>0</v>
      </c>
      <c r="AF66" s="215">
        <f t="shared" si="6"/>
        <v>0</v>
      </c>
      <c r="AG66" s="215">
        <f t="shared" si="7"/>
        <v>0</v>
      </c>
      <c r="AH66" s="215">
        <f t="shared" si="8"/>
        <v>0</v>
      </c>
      <c r="AI66" s="215">
        <f t="shared" si="9"/>
        <v>0</v>
      </c>
      <c r="AJ66" s="215">
        <f t="shared" si="10"/>
        <v>0</v>
      </c>
      <c r="AK66" s="245"/>
      <c r="AL66" s="245"/>
      <c r="AN66" s="237">
        <f>P66*'ВИКОНАВЦІ ТА ЗАЙНЯТІСТЬ'!$E$3</f>
        <v>0</v>
      </c>
      <c r="AO66" s="237">
        <f>P66*'ВИКОНАВЦІ ТА ЗАЙНЯТІСТЬ'!$E$4</f>
        <v>0</v>
      </c>
    </row>
    <row r="67" spans="1:41" s="236" customFormat="1" hidden="1">
      <c r="A67" s="233">
        <v>62</v>
      </c>
      <c r="B67" s="233" t="str">
        <f>IF(C67="","",VLOOKUP(C67,Закони!$AA$2:$AB$46,2,0))</f>
        <v/>
      </c>
      <c r="C67" s="855"/>
      <c r="D67" s="856"/>
      <c r="E67" s="188"/>
      <c r="F67" s="188"/>
      <c r="G67" s="187" t="str">
        <f>IF(H67='Категорія витрат'!$B$2,'Категорія витрат'!$A$2,IF(H67='Категорія витрат'!$B$3,'Категорія витрат'!$A$3,IF(H67='Категорія витрат'!$B$4,'Категорія витрат'!$A$4,IF(H67='Категорія витрат'!$B$5,'Категорія витрат'!$A$5,IF(H67='Категорія витрат'!$B$6,'Категорія витрат'!$A$6,IF(H67='Категорія витрат'!$B$7,'Категорія витрат'!$A$7,IF(H67='Категорія витрат'!$B$8,'Категорія витрат'!$A$8,IF(H67='Категорія витрат'!$B$9,'Категорія витрат'!$A$9,IF(H67='Категорія витрат'!$B$10,'Категорія витрат'!$A$10,IF(H67='Категорія витрат'!$B$11,'Категорія витрат'!$A$11,IF(H67='Категорія витрат'!$B$12,'Категорія витрат'!$A$12,IF(H67='Категорія витрат'!$B$13,'Категорія витрат'!$A$13,IF(H67='Категорія витрат'!$B$14,'Категорія витрат'!$A$14,IF(H67='Категорія витрат'!$B$15,'Категорія витрат'!$A$15,IF(H67='Категорія витрат'!$B$16,'Категорія витрат'!$A$16,IF(H67='Категорія витрат'!$B$17,'Категорія витрат'!$A$17,IF(H67='Категорія витрат'!$B$18,'Категорія витрат'!$A$18,IF(H67='Категорія витрат'!$B$19,'Категорія витрат'!$A$19,IF(H67='Категорія витрат'!$B$20,'Категорія витрат'!$A$20,IF(H67='Категорія витрат'!$B$21,'Категорія витрат'!$A$21,IF(H67='Категорія витрат'!$B$22,'Категорія витрат'!$A$22,IF(H67='Категорія витрат'!$B$23,'Категорія витрат'!$A$23,IF(H67='Категорія витрат'!$B$24,'Категорія витрат'!$A$24,IF(H67='Категорія витрат'!$B$25,'Категорія витрат'!$A$25,IF(H67='Категорія витрат'!$B$26,'Категорія витрат'!$A$26,IF(H67='Категорія витрат'!$B$27,'Категорія витрат'!$A$27,IF(H67='Категорія витрат'!$B$28,'Категорія витрат'!$A$28,IF(H67='Категорія витрат'!$B$29,'Категорія витрат'!$A$29,IF(H67='Категорія витрат'!$B$30,'Категорія витрат'!$A$30,IF(H67='Категорія витрат'!$B$31,'Категорія витрат'!$A$31,""))))))))))))))))))))))))))))))</f>
        <v/>
      </c>
      <c r="H67" s="209"/>
      <c r="I67" s="189"/>
      <c r="J67" s="192"/>
      <c r="K67" s="211">
        <f t="shared" si="11"/>
        <v>0</v>
      </c>
      <c r="L67" s="216"/>
      <c r="M67" s="217"/>
      <c r="N67" s="214">
        <f t="shared" si="1"/>
        <v>0</v>
      </c>
      <c r="O67" s="189">
        <f>IF(I67='Категорія витрат'!$G$2,ROUND(N67*0.22,2),IF(I67='Категорія витрат'!$G$4,ROUND(N67*0.22,2),IF(I67='Категорія витрат'!$G$5,ROUND(N67*0.22,2),IF(I67='Категорія витрат'!$G$3,ROUND(N67*0.0841,2),0))))</f>
        <v>0</v>
      </c>
      <c r="P67" s="187">
        <f t="shared" si="2"/>
        <v>0</v>
      </c>
      <c r="Q67" s="245"/>
      <c r="R67" s="245"/>
      <c r="S67" s="245"/>
      <c r="T67" s="245"/>
      <c r="U67" s="245"/>
      <c r="V67" s="245"/>
      <c r="W67" s="245"/>
      <c r="X67" s="245"/>
      <c r="Y67" s="245"/>
      <c r="Z67" s="245"/>
      <c r="AA67" s="245"/>
      <c r="AB67" s="245"/>
      <c r="AC67" s="215">
        <f t="shared" si="3"/>
        <v>0</v>
      </c>
      <c r="AD67" s="215">
        <f t="shared" si="4"/>
        <v>0</v>
      </c>
      <c r="AE67" s="215">
        <f t="shared" si="5"/>
        <v>0</v>
      </c>
      <c r="AF67" s="215">
        <f t="shared" si="6"/>
        <v>0</v>
      </c>
      <c r="AG67" s="215">
        <f t="shared" si="7"/>
        <v>0</v>
      </c>
      <c r="AH67" s="215">
        <f t="shared" si="8"/>
        <v>0</v>
      </c>
      <c r="AI67" s="215">
        <f t="shared" si="9"/>
        <v>0</v>
      </c>
      <c r="AJ67" s="215">
        <f t="shared" si="10"/>
        <v>0</v>
      </c>
      <c r="AK67" s="245"/>
      <c r="AL67" s="245"/>
      <c r="AN67" s="237">
        <f>P67*'ВИКОНАВЦІ ТА ЗАЙНЯТІСТЬ'!$E$3</f>
        <v>0</v>
      </c>
      <c r="AO67" s="237">
        <f>P67*'ВИКОНАВЦІ ТА ЗАЙНЯТІСТЬ'!$E$4</f>
        <v>0</v>
      </c>
    </row>
    <row r="68" spans="1:41" s="236" customFormat="1" hidden="1">
      <c r="A68" s="233">
        <v>63</v>
      </c>
      <c r="B68" s="233" t="str">
        <f>IF(C68="","",VLOOKUP(C68,Закони!$AA$2:$AB$46,2,0))</f>
        <v/>
      </c>
      <c r="C68" s="855"/>
      <c r="D68" s="856"/>
      <c r="E68" s="188"/>
      <c r="F68" s="188"/>
      <c r="G68" s="187" t="str">
        <f>IF(H68='Категорія витрат'!$B$2,'Категорія витрат'!$A$2,IF(H68='Категорія витрат'!$B$3,'Категорія витрат'!$A$3,IF(H68='Категорія витрат'!$B$4,'Категорія витрат'!$A$4,IF(H68='Категорія витрат'!$B$5,'Категорія витрат'!$A$5,IF(H68='Категорія витрат'!$B$6,'Категорія витрат'!$A$6,IF(H68='Категорія витрат'!$B$7,'Категорія витрат'!$A$7,IF(H68='Категорія витрат'!$B$8,'Категорія витрат'!$A$8,IF(H68='Категорія витрат'!$B$9,'Категорія витрат'!$A$9,IF(H68='Категорія витрат'!$B$10,'Категорія витрат'!$A$10,IF(H68='Категорія витрат'!$B$11,'Категорія витрат'!$A$11,IF(H68='Категорія витрат'!$B$12,'Категорія витрат'!$A$12,IF(H68='Категорія витрат'!$B$13,'Категорія витрат'!$A$13,IF(H68='Категорія витрат'!$B$14,'Категорія витрат'!$A$14,IF(H68='Категорія витрат'!$B$15,'Категорія витрат'!$A$15,IF(H68='Категорія витрат'!$B$16,'Категорія витрат'!$A$16,IF(H68='Категорія витрат'!$B$17,'Категорія витрат'!$A$17,IF(H68='Категорія витрат'!$B$18,'Категорія витрат'!$A$18,IF(H68='Категорія витрат'!$B$19,'Категорія витрат'!$A$19,IF(H68='Категорія витрат'!$B$20,'Категорія витрат'!$A$20,IF(H68='Категорія витрат'!$B$21,'Категорія витрат'!$A$21,IF(H68='Категорія витрат'!$B$22,'Категорія витрат'!$A$22,IF(H68='Категорія витрат'!$B$23,'Категорія витрат'!$A$23,IF(H68='Категорія витрат'!$B$24,'Категорія витрат'!$A$24,IF(H68='Категорія витрат'!$B$25,'Категорія витрат'!$A$25,IF(H68='Категорія витрат'!$B$26,'Категорія витрат'!$A$26,IF(H68='Категорія витрат'!$B$27,'Категорія витрат'!$A$27,IF(H68='Категорія витрат'!$B$28,'Категорія витрат'!$A$28,IF(H68='Категорія витрат'!$B$29,'Категорія витрат'!$A$29,IF(H68='Категорія витрат'!$B$30,'Категорія витрат'!$A$30,IF(H68='Категорія витрат'!$B$31,'Категорія витрат'!$A$31,""))))))))))))))))))))))))))))))</f>
        <v/>
      </c>
      <c r="H68" s="209"/>
      <c r="I68" s="189"/>
      <c r="J68" s="192"/>
      <c r="K68" s="211">
        <f t="shared" si="11"/>
        <v>0</v>
      </c>
      <c r="L68" s="216"/>
      <c r="M68" s="217"/>
      <c r="N68" s="214">
        <f t="shared" si="1"/>
        <v>0</v>
      </c>
      <c r="O68" s="189">
        <f>IF(I68='Категорія витрат'!$G$2,ROUND(N68*0.22,2),IF(I68='Категорія витрат'!$G$4,ROUND(N68*0.22,2),IF(I68='Категорія витрат'!$G$5,ROUND(N68*0.22,2),IF(I68='Категорія витрат'!$G$3,ROUND(N68*0.0841,2),0))))</f>
        <v>0</v>
      </c>
      <c r="P68" s="187">
        <f t="shared" si="2"/>
        <v>0</v>
      </c>
      <c r="Q68" s="245"/>
      <c r="R68" s="245"/>
      <c r="S68" s="245"/>
      <c r="T68" s="245"/>
      <c r="U68" s="245"/>
      <c r="V68" s="245"/>
      <c r="W68" s="245"/>
      <c r="X68" s="245"/>
      <c r="Y68" s="245"/>
      <c r="Z68" s="245"/>
      <c r="AA68" s="245"/>
      <c r="AB68" s="245"/>
      <c r="AC68" s="215">
        <f t="shared" si="3"/>
        <v>0</v>
      </c>
      <c r="AD68" s="215">
        <f t="shared" si="4"/>
        <v>0</v>
      </c>
      <c r="AE68" s="215">
        <f t="shared" si="5"/>
        <v>0</v>
      </c>
      <c r="AF68" s="215">
        <f t="shared" si="6"/>
        <v>0</v>
      </c>
      <c r="AG68" s="215">
        <f t="shared" si="7"/>
        <v>0</v>
      </c>
      <c r="AH68" s="215">
        <f t="shared" si="8"/>
        <v>0</v>
      </c>
      <c r="AI68" s="215">
        <f t="shared" si="9"/>
        <v>0</v>
      </c>
      <c r="AJ68" s="215">
        <f t="shared" si="10"/>
        <v>0</v>
      </c>
      <c r="AK68" s="245"/>
      <c r="AL68" s="245"/>
      <c r="AN68" s="237">
        <f>P68*'ВИКОНАВЦІ ТА ЗАЙНЯТІСТЬ'!$E$3</f>
        <v>0</v>
      </c>
      <c r="AO68" s="237">
        <f>P68*'ВИКОНАВЦІ ТА ЗАЙНЯТІСТЬ'!$E$4</f>
        <v>0</v>
      </c>
    </row>
    <row r="69" spans="1:41" s="236" customFormat="1" hidden="1">
      <c r="A69" s="233">
        <v>64</v>
      </c>
      <c r="B69" s="233" t="str">
        <f>IF(C69="","",VLOOKUP(C69,Закони!$AA$2:$AB$46,2,0))</f>
        <v/>
      </c>
      <c r="C69" s="855"/>
      <c r="D69" s="856"/>
      <c r="E69" s="188"/>
      <c r="F69" s="188"/>
      <c r="G69" s="187" t="str">
        <f>IF(H69='Категорія витрат'!$B$2,'Категорія витрат'!$A$2,IF(H69='Категорія витрат'!$B$3,'Категорія витрат'!$A$3,IF(H69='Категорія витрат'!$B$4,'Категорія витрат'!$A$4,IF(H69='Категорія витрат'!$B$5,'Категорія витрат'!$A$5,IF(H69='Категорія витрат'!$B$6,'Категорія витрат'!$A$6,IF(H69='Категорія витрат'!$B$7,'Категорія витрат'!$A$7,IF(H69='Категорія витрат'!$B$8,'Категорія витрат'!$A$8,IF(H69='Категорія витрат'!$B$9,'Категорія витрат'!$A$9,IF(H69='Категорія витрат'!$B$10,'Категорія витрат'!$A$10,IF(H69='Категорія витрат'!$B$11,'Категорія витрат'!$A$11,IF(H69='Категорія витрат'!$B$12,'Категорія витрат'!$A$12,IF(H69='Категорія витрат'!$B$13,'Категорія витрат'!$A$13,IF(H69='Категорія витрат'!$B$14,'Категорія витрат'!$A$14,IF(H69='Категорія витрат'!$B$15,'Категорія витрат'!$A$15,IF(H69='Категорія витрат'!$B$16,'Категорія витрат'!$A$16,IF(H69='Категорія витрат'!$B$17,'Категорія витрат'!$A$17,IF(H69='Категорія витрат'!$B$18,'Категорія витрат'!$A$18,IF(H69='Категорія витрат'!$B$19,'Категорія витрат'!$A$19,IF(H69='Категорія витрат'!$B$20,'Категорія витрат'!$A$20,IF(H69='Категорія витрат'!$B$21,'Категорія витрат'!$A$21,IF(H69='Категорія витрат'!$B$22,'Категорія витрат'!$A$22,IF(H69='Категорія витрат'!$B$23,'Категорія витрат'!$A$23,IF(H69='Категорія витрат'!$B$24,'Категорія витрат'!$A$24,IF(H69='Категорія витрат'!$B$25,'Категорія витрат'!$A$25,IF(H69='Категорія витрат'!$B$26,'Категорія витрат'!$A$26,IF(H69='Категорія витрат'!$B$27,'Категорія витрат'!$A$27,IF(H69='Категорія витрат'!$B$28,'Категорія витрат'!$A$28,IF(H69='Категорія витрат'!$B$29,'Категорія витрат'!$A$29,IF(H69='Категорія витрат'!$B$30,'Категорія витрат'!$A$30,IF(H69='Категорія витрат'!$B$31,'Категорія витрат'!$A$31,""))))))))))))))))))))))))))))))</f>
        <v/>
      </c>
      <c r="H69" s="209"/>
      <c r="I69" s="189"/>
      <c r="J69" s="192"/>
      <c r="K69" s="211">
        <f t="shared" si="11"/>
        <v>0</v>
      </c>
      <c r="L69" s="216"/>
      <c r="M69" s="217"/>
      <c r="N69" s="214">
        <f t="shared" si="1"/>
        <v>0</v>
      </c>
      <c r="O69" s="189">
        <f>IF(I69='Категорія витрат'!$G$2,ROUND(N69*0.22,2),IF(I69='Категорія витрат'!$G$4,ROUND(N69*0.22,2),IF(I69='Категорія витрат'!$G$5,ROUND(N69*0.22,2),IF(I69='Категорія витрат'!$G$3,ROUND(N69*0.0841,2),0))))</f>
        <v>0</v>
      </c>
      <c r="P69" s="187">
        <f t="shared" si="2"/>
        <v>0</v>
      </c>
      <c r="Q69" s="245"/>
      <c r="R69" s="245"/>
      <c r="S69" s="245"/>
      <c r="T69" s="245"/>
      <c r="U69" s="245"/>
      <c r="V69" s="245"/>
      <c r="W69" s="245"/>
      <c r="X69" s="245"/>
      <c r="Y69" s="245"/>
      <c r="Z69" s="245"/>
      <c r="AA69" s="245"/>
      <c r="AB69" s="245"/>
      <c r="AC69" s="215">
        <f t="shared" si="3"/>
        <v>0</v>
      </c>
      <c r="AD69" s="215">
        <f t="shared" si="4"/>
        <v>0</v>
      </c>
      <c r="AE69" s="215">
        <f t="shared" si="5"/>
        <v>0</v>
      </c>
      <c r="AF69" s="215">
        <f t="shared" si="6"/>
        <v>0</v>
      </c>
      <c r="AG69" s="215">
        <f t="shared" si="7"/>
        <v>0</v>
      </c>
      <c r="AH69" s="215">
        <f t="shared" si="8"/>
        <v>0</v>
      </c>
      <c r="AI69" s="215">
        <f t="shared" si="9"/>
        <v>0</v>
      </c>
      <c r="AJ69" s="215">
        <f t="shared" si="10"/>
        <v>0</v>
      </c>
      <c r="AK69" s="245"/>
      <c r="AL69" s="245"/>
      <c r="AN69" s="237">
        <f>P69*'ВИКОНАВЦІ ТА ЗАЙНЯТІСТЬ'!$E$3</f>
        <v>0</v>
      </c>
      <c r="AO69" s="237">
        <f>P69*'ВИКОНАВЦІ ТА ЗАЙНЯТІСТЬ'!$E$4</f>
        <v>0</v>
      </c>
    </row>
    <row r="70" spans="1:41" s="236" customFormat="1" hidden="1">
      <c r="A70" s="233">
        <v>65</v>
      </c>
      <c r="B70" s="233" t="str">
        <f>IF(C70="","",VLOOKUP(C70,Закони!$AA$2:$AB$46,2,0))</f>
        <v/>
      </c>
      <c r="C70" s="855"/>
      <c r="D70" s="856"/>
      <c r="E70" s="188"/>
      <c r="F70" s="188"/>
      <c r="G70" s="187" t="str">
        <f>IF(H70='Категорія витрат'!$B$2,'Категорія витрат'!$A$2,IF(H70='Категорія витрат'!$B$3,'Категорія витрат'!$A$3,IF(H70='Категорія витрат'!$B$4,'Категорія витрат'!$A$4,IF(H70='Категорія витрат'!$B$5,'Категорія витрат'!$A$5,IF(H70='Категорія витрат'!$B$6,'Категорія витрат'!$A$6,IF(H70='Категорія витрат'!$B$7,'Категорія витрат'!$A$7,IF(H70='Категорія витрат'!$B$8,'Категорія витрат'!$A$8,IF(H70='Категорія витрат'!$B$9,'Категорія витрат'!$A$9,IF(H70='Категорія витрат'!$B$10,'Категорія витрат'!$A$10,IF(H70='Категорія витрат'!$B$11,'Категорія витрат'!$A$11,IF(H70='Категорія витрат'!$B$12,'Категорія витрат'!$A$12,IF(H70='Категорія витрат'!$B$13,'Категорія витрат'!$A$13,IF(H70='Категорія витрат'!$B$14,'Категорія витрат'!$A$14,IF(H70='Категорія витрат'!$B$15,'Категорія витрат'!$A$15,IF(H70='Категорія витрат'!$B$16,'Категорія витрат'!$A$16,IF(H70='Категорія витрат'!$B$17,'Категорія витрат'!$A$17,IF(H70='Категорія витрат'!$B$18,'Категорія витрат'!$A$18,IF(H70='Категорія витрат'!$B$19,'Категорія витрат'!$A$19,IF(H70='Категорія витрат'!$B$20,'Категорія витрат'!$A$20,IF(H70='Категорія витрат'!$B$21,'Категорія витрат'!$A$21,IF(H70='Категорія витрат'!$B$22,'Категорія витрат'!$A$22,IF(H70='Категорія витрат'!$B$23,'Категорія витрат'!$A$23,IF(H70='Категорія витрат'!$B$24,'Категорія витрат'!$A$24,IF(H70='Категорія витрат'!$B$25,'Категорія витрат'!$A$25,IF(H70='Категорія витрат'!$B$26,'Категорія витрат'!$A$26,IF(H70='Категорія витрат'!$B$27,'Категорія витрат'!$A$27,IF(H70='Категорія витрат'!$B$28,'Категорія витрат'!$A$28,IF(H70='Категорія витрат'!$B$29,'Категорія витрат'!$A$29,IF(H70='Категорія витрат'!$B$30,'Категорія витрат'!$A$30,IF(H70='Категорія витрат'!$B$31,'Категорія витрат'!$A$31,""))))))))))))))))))))))))))))))</f>
        <v/>
      </c>
      <c r="H70" s="209"/>
      <c r="I70" s="189"/>
      <c r="J70" s="192"/>
      <c r="K70" s="211">
        <f t="shared" si="11"/>
        <v>0</v>
      </c>
      <c r="L70" s="216"/>
      <c r="M70" s="217"/>
      <c r="N70" s="214">
        <f t="shared" si="1"/>
        <v>0</v>
      </c>
      <c r="O70" s="189">
        <f>IF(I70='Категорія витрат'!$G$2,ROUND(N70*0.22,2),IF(I70='Категорія витрат'!$G$4,ROUND(N70*0.22,2),IF(I70='Категорія витрат'!$G$5,ROUND(N70*0.22,2),IF(I70='Категорія витрат'!$G$3,ROUND(N70*0.0841,2),0))))</f>
        <v>0</v>
      </c>
      <c r="P70" s="187">
        <f t="shared" si="2"/>
        <v>0</v>
      </c>
      <c r="Q70" s="245"/>
      <c r="R70" s="245"/>
      <c r="S70" s="245"/>
      <c r="T70" s="245"/>
      <c r="U70" s="245"/>
      <c r="V70" s="245"/>
      <c r="W70" s="245"/>
      <c r="X70" s="245"/>
      <c r="Y70" s="245"/>
      <c r="Z70" s="245"/>
      <c r="AA70" s="245"/>
      <c r="AB70" s="245"/>
      <c r="AC70" s="215">
        <f t="shared" si="3"/>
        <v>0</v>
      </c>
      <c r="AD70" s="215">
        <f t="shared" si="4"/>
        <v>0</v>
      </c>
      <c r="AE70" s="215">
        <f t="shared" si="5"/>
        <v>0</v>
      </c>
      <c r="AF70" s="215">
        <f t="shared" si="6"/>
        <v>0</v>
      </c>
      <c r="AG70" s="215">
        <f t="shared" si="7"/>
        <v>0</v>
      </c>
      <c r="AH70" s="215">
        <f t="shared" si="8"/>
        <v>0</v>
      </c>
      <c r="AI70" s="215">
        <f t="shared" si="9"/>
        <v>0</v>
      </c>
      <c r="AJ70" s="215">
        <f t="shared" si="10"/>
        <v>0</v>
      </c>
      <c r="AK70" s="245"/>
      <c r="AL70" s="245"/>
      <c r="AN70" s="237">
        <f>P70*'ВИКОНАВЦІ ТА ЗАЙНЯТІСТЬ'!$E$3</f>
        <v>0</v>
      </c>
      <c r="AO70" s="237">
        <f>P70*'ВИКОНАВЦІ ТА ЗАЙНЯТІСТЬ'!$E$4</f>
        <v>0</v>
      </c>
    </row>
    <row r="71" spans="1:41" s="236" customFormat="1" hidden="1">
      <c r="A71" s="233">
        <v>66</v>
      </c>
      <c r="B71" s="233" t="str">
        <f>IF(C71="","",VLOOKUP(C71,Закони!$AA$2:$AB$46,2,0))</f>
        <v/>
      </c>
      <c r="C71" s="855"/>
      <c r="D71" s="856"/>
      <c r="E71" s="188"/>
      <c r="F71" s="188"/>
      <c r="G71" s="187" t="str">
        <f>IF(H71='Категорія витрат'!$B$2,'Категорія витрат'!$A$2,IF(H71='Категорія витрат'!$B$3,'Категорія витрат'!$A$3,IF(H71='Категорія витрат'!$B$4,'Категорія витрат'!$A$4,IF(H71='Категорія витрат'!$B$5,'Категорія витрат'!$A$5,IF(H71='Категорія витрат'!$B$6,'Категорія витрат'!$A$6,IF(H71='Категорія витрат'!$B$7,'Категорія витрат'!$A$7,IF(H71='Категорія витрат'!$B$8,'Категорія витрат'!$A$8,IF(H71='Категорія витрат'!$B$9,'Категорія витрат'!$A$9,IF(H71='Категорія витрат'!$B$10,'Категорія витрат'!$A$10,IF(H71='Категорія витрат'!$B$11,'Категорія витрат'!$A$11,IF(H71='Категорія витрат'!$B$12,'Категорія витрат'!$A$12,IF(H71='Категорія витрат'!$B$13,'Категорія витрат'!$A$13,IF(H71='Категорія витрат'!$B$14,'Категорія витрат'!$A$14,IF(H71='Категорія витрат'!$B$15,'Категорія витрат'!$A$15,IF(H71='Категорія витрат'!$B$16,'Категорія витрат'!$A$16,IF(H71='Категорія витрат'!$B$17,'Категорія витрат'!$A$17,IF(H71='Категорія витрат'!$B$18,'Категорія витрат'!$A$18,IF(H71='Категорія витрат'!$B$19,'Категорія витрат'!$A$19,IF(H71='Категорія витрат'!$B$20,'Категорія витрат'!$A$20,IF(H71='Категорія витрат'!$B$21,'Категорія витрат'!$A$21,IF(H71='Категорія витрат'!$B$22,'Категорія витрат'!$A$22,IF(H71='Категорія витрат'!$B$23,'Категорія витрат'!$A$23,IF(H71='Категорія витрат'!$B$24,'Категорія витрат'!$A$24,IF(H71='Категорія витрат'!$B$25,'Категорія витрат'!$A$25,IF(H71='Категорія витрат'!$B$26,'Категорія витрат'!$A$26,IF(H71='Категорія витрат'!$B$27,'Категорія витрат'!$A$27,IF(H71='Категорія витрат'!$B$28,'Категорія витрат'!$A$28,IF(H71='Категорія витрат'!$B$29,'Категорія витрат'!$A$29,IF(H71='Категорія витрат'!$B$30,'Категорія витрат'!$A$30,IF(H71='Категорія витрат'!$B$31,'Категорія витрат'!$A$31,""))))))))))))))))))))))))))))))</f>
        <v/>
      </c>
      <c r="H71" s="209"/>
      <c r="I71" s="189"/>
      <c r="J71" s="192"/>
      <c r="K71" s="211">
        <f t="shared" ref="K71:K134" si="12">SUM(Q71:AB71)</f>
        <v>0</v>
      </c>
      <c r="L71" s="216"/>
      <c r="M71" s="217"/>
      <c r="N71" s="214">
        <f t="shared" ref="N71:N134" si="13">L71*M71</f>
        <v>0</v>
      </c>
      <c r="O71" s="189">
        <f>IF(I71='Категорія витрат'!$G$2,ROUND(N71*0.22,2),IF(I71='Категорія витрат'!$G$4,ROUND(N71*0.22,2),IF(I71='Категорія витрат'!$G$5,ROUND(N71*0.22,2),IF(I71='Категорія витрат'!$G$3,ROUND(N71*0.0841,2),0))))</f>
        <v>0</v>
      </c>
      <c r="P71" s="187">
        <f t="shared" ref="P71:P134" si="14">(N71+O71)*K71</f>
        <v>0</v>
      </c>
      <c r="Q71" s="245"/>
      <c r="R71" s="245"/>
      <c r="S71" s="245"/>
      <c r="T71" s="245"/>
      <c r="U71" s="245"/>
      <c r="V71" s="245"/>
      <c r="W71" s="245"/>
      <c r="X71" s="245"/>
      <c r="Y71" s="245"/>
      <c r="Z71" s="245"/>
      <c r="AA71" s="245"/>
      <c r="AB71" s="245"/>
      <c r="AC71" s="215">
        <f t="shared" ref="AC71:AC134" si="15">(N71+O71)*AG71</f>
        <v>0</v>
      </c>
      <c r="AD71" s="215">
        <f t="shared" ref="AD71:AD134" si="16">(N71+O71)*AH71</f>
        <v>0</v>
      </c>
      <c r="AE71" s="215">
        <f t="shared" ref="AE71:AE134" si="17">(N71+O71)*AI71</f>
        <v>0</v>
      </c>
      <c r="AF71" s="215">
        <f t="shared" ref="AF71:AF134" si="18">(N71+O71)*AJ71</f>
        <v>0</v>
      </c>
      <c r="AG71" s="215">
        <f t="shared" ref="AG71:AG134" si="19">Q71+R71+S71</f>
        <v>0</v>
      </c>
      <c r="AH71" s="215">
        <f t="shared" ref="AH71:AH134" si="20">T71+U71+V71</f>
        <v>0</v>
      </c>
      <c r="AI71" s="215">
        <f t="shared" ref="AI71:AI134" si="21">W71+X71+Y71</f>
        <v>0</v>
      </c>
      <c r="AJ71" s="215">
        <f t="shared" ref="AJ71:AJ134" si="22">Z71+AA71+AB71</f>
        <v>0</v>
      </c>
      <c r="AK71" s="245"/>
      <c r="AL71" s="245"/>
      <c r="AN71" s="237">
        <f>P71*'ВИКОНАВЦІ ТА ЗАЙНЯТІСТЬ'!$E$3</f>
        <v>0</v>
      </c>
      <c r="AO71" s="237">
        <f>P71*'ВИКОНАВЦІ ТА ЗАЙНЯТІСТЬ'!$E$4</f>
        <v>0</v>
      </c>
    </row>
    <row r="72" spans="1:41" s="236" customFormat="1" hidden="1">
      <c r="A72" s="233">
        <v>67</v>
      </c>
      <c r="B72" s="233" t="str">
        <f>IF(C72="","",VLOOKUP(C72,Закони!$AA$2:$AB$46,2,0))</f>
        <v/>
      </c>
      <c r="C72" s="855"/>
      <c r="D72" s="856"/>
      <c r="E72" s="188"/>
      <c r="F72" s="188"/>
      <c r="G72" s="187" t="str">
        <f>IF(H72='Категорія витрат'!$B$2,'Категорія витрат'!$A$2,IF(H72='Категорія витрат'!$B$3,'Категорія витрат'!$A$3,IF(H72='Категорія витрат'!$B$4,'Категорія витрат'!$A$4,IF(H72='Категорія витрат'!$B$5,'Категорія витрат'!$A$5,IF(H72='Категорія витрат'!$B$6,'Категорія витрат'!$A$6,IF(H72='Категорія витрат'!$B$7,'Категорія витрат'!$A$7,IF(H72='Категорія витрат'!$B$8,'Категорія витрат'!$A$8,IF(H72='Категорія витрат'!$B$9,'Категорія витрат'!$A$9,IF(H72='Категорія витрат'!$B$10,'Категорія витрат'!$A$10,IF(H72='Категорія витрат'!$B$11,'Категорія витрат'!$A$11,IF(H72='Категорія витрат'!$B$12,'Категорія витрат'!$A$12,IF(H72='Категорія витрат'!$B$13,'Категорія витрат'!$A$13,IF(H72='Категорія витрат'!$B$14,'Категорія витрат'!$A$14,IF(H72='Категорія витрат'!$B$15,'Категорія витрат'!$A$15,IF(H72='Категорія витрат'!$B$16,'Категорія витрат'!$A$16,IF(H72='Категорія витрат'!$B$17,'Категорія витрат'!$A$17,IF(H72='Категорія витрат'!$B$18,'Категорія витрат'!$A$18,IF(H72='Категорія витрат'!$B$19,'Категорія витрат'!$A$19,IF(H72='Категорія витрат'!$B$20,'Категорія витрат'!$A$20,IF(H72='Категорія витрат'!$B$21,'Категорія витрат'!$A$21,IF(H72='Категорія витрат'!$B$22,'Категорія витрат'!$A$22,IF(H72='Категорія витрат'!$B$23,'Категорія витрат'!$A$23,IF(H72='Категорія витрат'!$B$24,'Категорія витрат'!$A$24,IF(H72='Категорія витрат'!$B$25,'Категорія витрат'!$A$25,IF(H72='Категорія витрат'!$B$26,'Категорія витрат'!$A$26,IF(H72='Категорія витрат'!$B$27,'Категорія витрат'!$A$27,IF(H72='Категорія витрат'!$B$28,'Категорія витрат'!$A$28,IF(H72='Категорія витрат'!$B$29,'Категорія витрат'!$A$29,IF(H72='Категорія витрат'!$B$30,'Категорія витрат'!$A$30,IF(H72='Категорія витрат'!$B$31,'Категорія витрат'!$A$31,""))))))))))))))))))))))))))))))</f>
        <v/>
      </c>
      <c r="H72" s="209"/>
      <c r="I72" s="189"/>
      <c r="J72" s="192"/>
      <c r="K72" s="211">
        <f t="shared" si="12"/>
        <v>0</v>
      </c>
      <c r="L72" s="216"/>
      <c r="M72" s="217"/>
      <c r="N72" s="214">
        <f t="shared" si="13"/>
        <v>0</v>
      </c>
      <c r="O72" s="189">
        <f>IF(I72='Категорія витрат'!$G$2,ROUND(N72*0.22,2),IF(I72='Категорія витрат'!$G$4,ROUND(N72*0.22,2),IF(I72='Категорія витрат'!$G$5,ROUND(N72*0.22,2),IF(I72='Категорія витрат'!$G$3,ROUND(N72*0.0841,2),0))))</f>
        <v>0</v>
      </c>
      <c r="P72" s="187">
        <f t="shared" si="14"/>
        <v>0</v>
      </c>
      <c r="Q72" s="245"/>
      <c r="R72" s="245"/>
      <c r="S72" s="245"/>
      <c r="T72" s="245"/>
      <c r="U72" s="245"/>
      <c r="V72" s="245"/>
      <c r="W72" s="245"/>
      <c r="X72" s="245"/>
      <c r="Y72" s="245"/>
      <c r="Z72" s="245"/>
      <c r="AA72" s="245"/>
      <c r="AB72" s="245"/>
      <c r="AC72" s="215">
        <f t="shared" si="15"/>
        <v>0</v>
      </c>
      <c r="AD72" s="215">
        <f t="shared" si="16"/>
        <v>0</v>
      </c>
      <c r="AE72" s="215">
        <f t="shared" si="17"/>
        <v>0</v>
      </c>
      <c r="AF72" s="215">
        <f t="shared" si="18"/>
        <v>0</v>
      </c>
      <c r="AG72" s="215">
        <f t="shared" si="19"/>
        <v>0</v>
      </c>
      <c r="AH72" s="215">
        <f t="shared" si="20"/>
        <v>0</v>
      </c>
      <c r="AI72" s="215">
        <f t="shared" si="21"/>
        <v>0</v>
      </c>
      <c r="AJ72" s="215">
        <f t="shared" si="22"/>
        <v>0</v>
      </c>
      <c r="AK72" s="245"/>
      <c r="AL72" s="245"/>
      <c r="AN72" s="237">
        <f>P72*'ВИКОНАВЦІ ТА ЗАЙНЯТІСТЬ'!$E$3</f>
        <v>0</v>
      </c>
      <c r="AO72" s="237">
        <f>P72*'ВИКОНАВЦІ ТА ЗАЙНЯТІСТЬ'!$E$4</f>
        <v>0</v>
      </c>
    </row>
    <row r="73" spans="1:41" s="236" customFormat="1" hidden="1">
      <c r="A73" s="233">
        <v>68</v>
      </c>
      <c r="B73" s="233" t="str">
        <f>IF(C73="","",VLOOKUP(C73,Закони!$AA$2:$AB$46,2,0))</f>
        <v/>
      </c>
      <c r="C73" s="855"/>
      <c r="D73" s="856"/>
      <c r="E73" s="188"/>
      <c r="F73" s="188"/>
      <c r="G73" s="187" t="str">
        <f>IF(H73='Категорія витрат'!$B$2,'Категорія витрат'!$A$2,IF(H73='Категорія витрат'!$B$3,'Категорія витрат'!$A$3,IF(H73='Категорія витрат'!$B$4,'Категорія витрат'!$A$4,IF(H73='Категорія витрат'!$B$5,'Категорія витрат'!$A$5,IF(H73='Категорія витрат'!$B$6,'Категорія витрат'!$A$6,IF(H73='Категорія витрат'!$B$7,'Категорія витрат'!$A$7,IF(H73='Категорія витрат'!$B$8,'Категорія витрат'!$A$8,IF(H73='Категорія витрат'!$B$9,'Категорія витрат'!$A$9,IF(H73='Категорія витрат'!$B$10,'Категорія витрат'!$A$10,IF(H73='Категорія витрат'!$B$11,'Категорія витрат'!$A$11,IF(H73='Категорія витрат'!$B$12,'Категорія витрат'!$A$12,IF(H73='Категорія витрат'!$B$13,'Категорія витрат'!$A$13,IF(H73='Категорія витрат'!$B$14,'Категорія витрат'!$A$14,IF(H73='Категорія витрат'!$B$15,'Категорія витрат'!$A$15,IF(H73='Категорія витрат'!$B$16,'Категорія витрат'!$A$16,IF(H73='Категорія витрат'!$B$17,'Категорія витрат'!$A$17,IF(H73='Категорія витрат'!$B$18,'Категорія витрат'!$A$18,IF(H73='Категорія витрат'!$B$19,'Категорія витрат'!$A$19,IF(H73='Категорія витрат'!$B$20,'Категорія витрат'!$A$20,IF(H73='Категорія витрат'!$B$21,'Категорія витрат'!$A$21,IF(H73='Категорія витрат'!$B$22,'Категорія витрат'!$A$22,IF(H73='Категорія витрат'!$B$23,'Категорія витрат'!$A$23,IF(H73='Категорія витрат'!$B$24,'Категорія витрат'!$A$24,IF(H73='Категорія витрат'!$B$25,'Категорія витрат'!$A$25,IF(H73='Категорія витрат'!$B$26,'Категорія витрат'!$A$26,IF(H73='Категорія витрат'!$B$27,'Категорія витрат'!$A$27,IF(H73='Категорія витрат'!$B$28,'Категорія витрат'!$A$28,IF(H73='Категорія витрат'!$B$29,'Категорія витрат'!$A$29,IF(H73='Категорія витрат'!$B$30,'Категорія витрат'!$A$30,IF(H73='Категорія витрат'!$B$31,'Категорія витрат'!$A$31,""))))))))))))))))))))))))))))))</f>
        <v/>
      </c>
      <c r="H73" s="209"/>
      <c r="I73" s="189"/>
      <c r="J73" s="192"/>
      <c r="K73" s="211">
        <f t="shared" si="12"/>
        <v>0</v>
      </c>
      <c r="L73" s="216"/>
      <c r="M73" s="217"/>
      <c r="N73" s="214">
        <f t="shared" si="13"/>
        <v>0</v>
      </c>
      <c r="O73" s="189">
        <f>IF(I73='Категорія витрат'!$G$2,ROUND(N73*0.22,2),IF(I73='Категорія витрат'!$G$4,ROUND(N73*0.22,2),IF(I73='Категорія витрат'!$G$5,ROUND(N73*0.22,2),IF(I73='Категорія витрат'!$G$3,ROUND(N73*0.0841,2),0))))</f>
        <v>0</v>
      </c>
      <c r="P73" s="187">
        <f t="shared" si="14"/>
        <v>0</v>
      </c>
      <c r="Q73" s="245"/>
      <c r="R73" s="245"/>
      <c r="S73" s="245"/>
      <c r="T73" s="245"/>
      <c r="U73" s="245"/>
      <c r="V73" s="245"/>
      <c r="W73" s="245"/>
      <c r="X73" s="245"/>
      <c r="Y73" s="245"/>
      <c r="Z73" s="245"/>
      <c r="AA73" s="245"/>
      <c r="AB73" s="245"/>
      <c r="AC73" s="215">
        <f t="shared" si="15"/>
        <v>0</v>
      </c>
      <c r="AD73" s="215">
        <f t="shared" si="16"/>
        <v>0</v>
      </c>
      <c r="AE73" s="215">
        <f t="shared" si="17"/>
        <v>0</v>
      </c>
      <c r="AF73" s="215">
        <f t="shared" si="18"/>
        <v>0</v>
      </c>
      <c r="AG73" s="215">
        <f t="shared" si="19"/>
        <v>0</v>
      </c>
      <c r="AH73" s="215">
        <f t="shared" si="20"/>
        <v>0</v>
      </c>
      <c r="AI73" s="215">
        <f t="shared" si="21"/>
        <v>0</v>
      </c>
      <c r="AJ73" s="215">
        <f t="shared" si="22"/>
        <v>0</v>
      </c>
      <c r="AK73" s="245"/>
      <c r="AL73" s="245"/>
      <c r="AN73" s="237">
        <f>P73*'ВИКОНАВЦІ ТА ЗАЙНЯТІСТЬ'!$E$3</f>
        <v>0</v>
      </c>
      <c r="AO73" s="237">
        <f>P73*'ВИКОНАВЦІ ТА ЗАЙНЯТІСТЬ'!$E$4</f>
        <v>0</v>
      </c>
    </row>
    <row r="74" spans="1:41" s="236" customFormat="1" hidden="1">
      <c r="A74" s="233">
        <v>69</v>
      </c>
      <c r="B74" s="233" t="str">
        <f>IF(C74="","",VLOOKUP(C74,Закони!$AA$2:$AB$46,2,0))</f>
        <v/>
      </c>
      <c r="C74" s="855"/>
      <c r="D74" s="856"/>
      <c r="E74" s="188"/>
      <c r="F74" s="188"/>
      <c r="G74" s="187" t="str">
        <f>IF(H74='Категорія витрат'!$B$2,'Категорія витрат'!$A$2,IF(H74='Категорія витрат'!$B$3,'Категорія витрат'!$A$3,IF(H74='Категорія витрат'!$B$4,'Категорія витрат'!$A$4,IF(H74='Категорія витрат'!$B$5,'Категорія витрат'!$A$5,IF(H74='Категорія витрат'!$B$6,'Категорія витрат'!$A$6,IF(H74='Категорія витрат'!$B$7,'Категорія витрат'!$A$7,IF(H74='Категорія витрат'!$B$8,'Категорія витрат'!$A$8,IF(H74='Категорія витрат'!$B$9,'Категорія витрат'!$A$9,IF(H74='Категорія витрат'!$B$10,'Категорія витрат'!$A$10,IF(H74='Категорія витрат'!$B$11,'Категорія витрат'!$A$11,IF(H74='Категорія витрат'!$B$12,'Категорія витрат'!$A$12,IF(H74='Категорія витрат'!$B$13,'Категорія витрат'!$A$13,IF(H74='Категорія витрат'!$B$14,'Категорія витрат'!$A$14,IF(H74='Категорія витрат'!$B$15,'Категорія витрат'!$A$15,IF(H74='Категорія витрат'!$B$16,'Категорія витрат'!$A$16,IF(H74='Категорія витрат'!$B$17,'Категорія витрат'!$A$17,IF(H74='Категорія витрат'!$B$18,'Категорія витрат'!$A$18,IF(H74='Категорія витрат'!$B$19,'Категорія витрат'!$A$19,IF(H74='Категорія витрат'!$B$20,'Категорія витрат'!$A$20,IF(H74='Категорія витрат'!$B$21,'Категорія витрат'!$A$21,IF(H74='Категорія витрат'!$B$22,'Категорія витрат'!$A$22,IF(H74='Категорія витрат'!$B$23,'Категорія витрат'!$A$23,IF(H74='Категорія витрат'!$B$24,'Категорія витрат'!$A$24,IF(H74='Категорія витрат'!$B$25,'Категорія витрат'!$A$25,IF(H74='Категорія витрат'!$B$26,'Категорія витрат'!$A$26,IF(H74='Категорія витрат'!$B$27,'Категорія витрат'!$A$27,IF(H74='Категорія витрат'!$B$28,'Категорія витрат'!$A$28,IF(H74='Категорія витрат'!$B$29,'Категорія витрат'!$A$29,IF(H74='Категорія витрат'!$B$30,'Категорія витрат'!$A$30,IF(H74='Категорія витрат'!$B$31,'Категорія витрат'!$A$31,""))))))))))))))))))))))))))))))</f>
        <v/>
      </c>
      <c r="H74" s="209"/>
      <c r="I74" s="189"/>
      <c r="J74" s="192"/>
      <c r="K74" s="211">
        <f t="shared" si="12"/>
        <v>0</v>
      </c>
      <c r="L74" s="216"/>
      <c r="M74" s="217"/>
      <c r="N74" s="214">
        <f t="shared" si="13"/>
        <v>0</v>
      </c>
      <c r="O74" s="189">
        <f>IF(I74='Категорія витрат'!$G$2,ROUND(N74*0.22,2),IF(I74='Категорія витрат'!$G$4,ROUND(N74*0.22,2),IF(I74='Категорія витрат'!$G$5,ROUND(N74*0.22,2),IF(I74='Категорія витрат'!$G$3,ROUND(N74*0.0841,2),0))))</f>
        <v>0</v>
      </c>
      <c r="P74" s="187">
        <f t="shared" si="14"/>
        <v>0</v>
      </c>
      <c r="Q74" s="245"/>
      <c r="R74" s="245"/>
      <c r="S74" s="245"/>
      <c r="T74" s="245"/>
      <c r="U74" s="245"/>
      <c r="V74" s="245"/>
      <c r="W74" s="245"/>
      <c r="X74" s="245"/>
      <c r="Y74" s="245"/>
      <c r="Z74" s="245"/>
      <c r="AA74" s="245"/>
      <c r="AB74" s="245"/>
      <c r="AC74" s="215">
        <f t="shared" si="15"/>
        <v>0</v>
      </c>
      <c r="AD74" s="215">
        <f t="shared" si="16"/>
        <v>0</v>
      </c>
      <c r="AE74" s="215">
        <f t="shared" si="17"/>
        <v>0</v>
      </c>
      <c r="AF74" s="215">
        <f t="shared" si="18"/>
        <v>0</v>
      </c>
      <c r="AG74" s="215">
        <f t="shared" si="19"/>
        <v>0</v>
      </c>
      <c r="AH74" s="215">
        <f t="shared" si="20"/>
        <v>0</v>
      </c>
      <c r="AI74" s="215">
        <f t="shared" si="21"/>
        <v>0</v>
      </c>
      <c r="AJ74" s="215">
        <f t="shared" si="22"/>
        <v>0</v>
      </c>
      <c r="AK74" s="245"/>
      <c r="AL74" s="245"/>
      <c r="AN74" s="237">
        <f>P74*'ВИКОНАВЦІ ТА ЗАЙНЯТІСТЬ'!$E$3</f>
        <v>0</v>
      </c>
      <c r="AO74" s="237">
        <f>P74*'ВИКОНАВЦІ ТА ЗАЙНЯТІСТЬ'!$E$4</f>
        <v>0</v>
      </c>
    </row>
    <row r="75" spans="1:41" s="236" customFormat="1" hidden="1">
      <c r="A75" s="233">
        <v>70</v>
      </c>
      <c r="B75" s="233" t="str">
        <f>IF(C75="","",VLOOKUP(C75,Закони!$AA$2:$AB$46,2,0))</f>
        <v/>
      </c>
      <c r="C75" s="855"/>
      <c r="D75" s="856"/>
      <c r="E75" s="188"/>
      <c r="F75" s="188"/>
      <c r="G75" s="187" t="str">
        <f>IF(H75='Категорія витрат'!$B$2,'Категорія витрат'!$A$2,IF(H75='Категорія витрат'!$B$3,'Категорія витрат'!$A$3,IF(H75='Категорія витрат'!$B$4,'Категорія витрат'!$A$4,IF(H75='Категорія витрат'!$B$5,'Категорія витрат'!$A$5,IF(H75='Категорія витрат'!$B$6,'Категорія витрат'!$A$6,IF(H75='Категорія витрат'!$B$7,'Категорія витрат'!$A$7,IF(H75='Категорія витрат'!$B$8,'Категорія витрат'!$A$8,IF(H75='Категорія витрат'!$B$9,'Категорія витрат'!$A$9,IF(H75='Категорія витрат'!$B$10,'Категорія витрат'!$A$10,IF(H75='Категорія витрат'!$B$11,'Категорія витрат'!$A$11,IF(H75='Категорія витрат'!$B$12,'Категорія витрат'!$A$12,IF(H75='Категорія витрат'!$B$13,'Категорія витрат'!$A$13,IF(H75='Категорія витрат'!$B$14,'Категорія витрат'!$A$14,IF(H75='Категорія витрат'!$B$15,'Категорія витрат'!$A$15,IF(H75='Категорія витрат'!$B$16,'Категорія витрат'!$A$16,IF(H75='Категорія витрат'!$B$17,'Категорія витрат'!$A$17,IF(H75='Категорія витрат'!$B$18,'Категорія витрат'!$A$18,IF(H75='Категорія витрат'!$B$19,'Категорія витрат'!$A$19,IF(H75='Категорія витрат'!$B$20,'Категорія витрат'!$A$20,IF(H75='Категорія витрат'!$B$21,'Категорія витрат'!$A$21,IF(H75='Категорія витрат'!$B$22,'Категорія витрат'!$A$22,IF(H75='Категорія витрат'!$B$23,'Категорія витрат'!$A$23,IF(H75='Категорія витрат'!$B$24,'Категорія витрат'!$A$24,IF(H75='Категорія витрат'!$B$25,'Категорія витрат'!$A$25,IF(H75='Категорія витрат'!$B$26,'Категорія витрат'!$A$26,IF(H75='Категорія витрат'!$B$27,'Категорія витрат'!$A$27,IF(H75='Категорія витрат'!$B$28,'Категорія витрат'!$A$28,IF(H75='Категорія витрат'!$B$29,'Категорія витрат'!$A$29,IF(H75='Категорія витрат'!$B$30,'Категорія витрат'!$A$30,IF(H75='Категорія витрат'!$B$31,'Категорія витрат'!$A$31,""))))))))))))))))))))))))))))))</f>
        <v/>
      </c>
      <c r="H75" s="209"/>
      <c r="I75" s="189"/>
      <c r="J75" s="192"/>
      <c r="K75" s="211">
        <f t="shared" si="12"/>
        <v>0</v>
      </c>
      <c r="L75" s="216"/>
      <c r="M75" s="217"/>
      <c r="N75" s="214">
        <f t="shared" si="13"/>
        <v>0</v>
      </c>
      <c r="O75" s="189">
        <f>IF(I75='Категорія витрат'!$G$2,ROUND(N75*0.22,2),IF(I75='Категорія витрат'!$G$4,ROUND(N75*0.22,2),IF(I75='Категорія витрат'!$G$5,ROUND(N75*0.22,2),IF(I75='Категорія витрат'!$G$3,ROUND(N75*0.0841,2),0))))</f>
        <v>0</v>
      </c>
      <c r="P75" s="187">
        <f t="shared" si="14"/>
        <v>0</v>
      </c>
      <c r="Q75" s="245"/>
      <c r="R75" s="245"/>
      <c r="S75" s="245"/>
      <c r="T75" s="245"/>
      <c r="U75" s="245"/>
      <c r="V75" s="245"/>
      <c r="W75" s="245"/>
      <c r="X75" s="245"/>
      <c r="Y75" s="245"/>
      <c r="Z75" s="245"/>
      <c r="AA75" s="245"/>
      <c r="AB75" s="245"/>
      <c r="AC75" s="215">
        <f t="shared" si="15"/>
        <v>0</v>
      </c>
      <c r="AD75" s="215">
        <f t="shared" si="16"/>
        <v>0</v>
      </c>
      <c r="AE75" s="215">
        <f t="shared" si="17"/>
        <v>0</v>
      </c>
      <c r="AF75" s="215">
        <f t="shared" si="18"/>
        <v>0</v>
      </c>
      <c r="AG75" s="215">
        <f t="shared" si="19"/>
        <v>0</v>
      </c>
      <c r="AH75" s="215">
        <f t="shared" si="20"/>
        <v>0</v>
      </c>
      <c r="AI75" s="215">
        <f t="shared" si="21"/>
        <v>0</v>
      </c>
      <c r="AJ75" s="215">
        <f t="shared" si="22"/>
        <v>0</v>
      </c>
      <c r="AK75" s="245"/>
      <c r="AL75" s="245"/>
      <c r="AN75" s="237">
        <f>P75*'ВИКОНАВЦІ ТА ЗАЙНЯТІСТЬ'!$E$3</f>
        <v>0</v>
      </c>
      <c r="AO75" s="237">
        <f>P75*'ВИКОНАВЦІ ТА ЗАЙНЯТІСТЬ'!$E$4</f>
        <v>0</v>
      </c>
    </row>
    <row r="76" spans="1:41" s="236" customFormat="1" hidden="1">
      <c r="A76" s="233">
        <v>71</v>
      </c>
      <c r="B76" s="233" t="str">
        <f>IF(C76="","",VLOOKUP(C76,Закони!$AA$2:$AB$46,2,0))</f>
        <v/>
      </c>
      <c r="C76" s="855"/>
      <c r="D76" s="856"/>
      <c r="E76" s="188"/>
      <c r="F76" s="188"/>
      <c r="G76" s="187" t="str">
        <f>IF(H76='Категорія витрат'!$B$2,'Категорія витрат'!$A$2,IF(H76='Категорія витрат'!$B$3,'Категорія витрат'!$A$3,IF(H76='Категорія витрат'!$B$4,'Категорія витрат'!$A$4,IF(H76='Категорія витрат'!$B$5,'Категорія витрат'!$A$5,IF(H76='Категорія витрат'!$B$6,'Категорія витрат'!$A$6,IF(H76='Категорія витрат'!$B$7,'Категорія витрат'!$A$7,IF(H76='Категорія витрат'!$B$8,'Категорія витрат'!$A$8,IF(H76='Категорія витрат'!$B$9,'Категорія витрат'!$A$9,IF(H76='Категорія витрат'!$B$10,'Категорія витрат'!$A$10,IF(H76='Категорія витрат'!$B$11,'Категорія витрат'!$A$11,IF(H76='Категорія витрат'!$B$12,'Категорія витрат'!$A$12,IF(H76='Категорія витрат'!$B$13,'Категорія витрат'!$A$13,IF(H76='Категорія витрат'!$B$14,'Категорія витрат'!$A$14,IF(H76='Категорія витрат'!$B$15,'Категорія витрат'!$A$15,IF(H76='Категорія витрат'!$B$16,'Категорія витрат'!$A$16,IF(H76='Категорія витрат'!$B$17,'Категорія витрат'!$A$17,IF(H76='Категорія витрат'!$B$18,'Категорія витрат'!$A$18,IF(H76='Категорія витрат'!$B$19,'Категорія витрат'!$A$19,IF(H76='Категорія витрат'!$B$20,'Категорія витрат'!$A$20,IF(H76='Категорія витрат'!$B$21,'Категорія витрат'!$A$21,IF(H76='Категорія витрат'!$B$22,'Категорія витрат'!$A$22,IF(H76='Категорія витрат'!$B$23,'Категорія витрат'!$A$23,IF(H76='Категорія витрат'!$B$24,'Категорія витрат'!$A$24,IF(H76='Категорія витрат'!$B$25,'Категорія витрат'!$A$25,IF(H76='Категорія витрат'!$B$26,'Категорія витрат'!$A$26,IF(H76='Категорія витрат'!$B$27,'Категорія витрат'!$A$27,IF(H76='Категорія витрат'!$B$28,'Категорія витрат'!$A$28,IF(H76='Категорія витрат'!$B$29,'Категорія витрат'!$A$29,IF(H76='Категорія витрат'!$B$30,'Категорія витрат'!$A$30,IF(H76='Категорія витрат'!$B$31,'Категорія витрат'!$A$31,""))))))))))))))))))))))))))))))</f>
        <v/>
      </c>
      <c r="H76" s="209"/>
      <c r="I76" s="189"/>
      <c r="J76" s="192"/>
      <c r="K76" s="211">
        <f t="shared" si="12"/>
        <v>0</v>
      </c>
      <c r="L76" s="216"/>
      <c r="M76" s="217"/>
      <c r="N76" s="214">
        <f t="shared" si="13"/>
        <v>0</v>
      </c>
      <c r="O76" s="189">
        <f>IF(I76='Категорія витрат'!$G$2,ROUND(N76*0.22,2),IF(I76='Категорія витрат'!$G$4,ROUND(N76*0.22,2),IF(I76='Категорія витрат'!$G$5,ROUND(N76*0.22,2),IF(I76='Категорія витрат'!$G$3,ROUND(N76*0.0841,2),0))))</f>
        <v>0</v>
      </c>
      <c r="P76" s="187">
        <f t="shared" si="14"/>
        <v>0</v>
      </c>
      <c r="Q76" s="245"/>
      <c r="R76" s="245"/>
      <c r="S76" s="245"/>
      <c r="T76" s="245"/>
      <c r="U76" s="245"/>
      <c r="V76" s="245"/>
      <c r="W76" s="245"/>
      <c r="X76" s="245"/>
      <c r="Y76" s="245"/>
      <c r="Z76" s="245"/>
      <c r="AA76" s="245"/>
      <c r="AB76" s="245"/>
      <c r="AC76" s="215">
        <f t="shared" si="15"/>
        <v>0</v>
      </c>
      <c r="AD76" s="215">
        <f t="shared" si="16"/>
        <v>0</v>
      </c>
      <c r="AE76" s="215">
        <f t="shared" si="17"/>
        <v>0</v>
      </c>
      <c r="AF76" s="215">
        <f t="shared" si="18"/>
        <v>0</v>
      </c>
      <c r="AG76" s="215">
        <f t="shared" si="19"/>
        <v>0</v>
      </c>
      <c r="AH76" s="215">
        <f t="shared" si="20"/>
        <v>0</v>
      </c>
      <c r="AI76" s="215">
        <f t="shared" si="21"/>
        <v>0</v>
      </c>
      <c r="AJ76" s="215">
        <f t="shared" si="22"/>
        <v>0</v>
      </c>
      <c r="AK76" s="245"/>
      <c r="AL76" s="245"/>
      <c r="AN76" s="237">
        <f>P76*'ВИКОНАВЦІ ТА ЗАЙНЯТІСТЬ'!$E$3</f>
        <v>0</v>
      </c>
      <c r="AO76" s="237">
        <f>P76*'ВИКОНАВЦІ ТА ЗАЙНЯТІСТЬ'!$E$4</f>
        <v>0</v>
      </c>
    </row>
    <row r="77" spans="1:41" s="236" customFormat="1" hidden="1">
      <c r="A77" s="233">
        <v>72</v>
      </c>
      <c r="B77" s="233" t="str">
        <f>IF(C77="","",VLOOKUP(C77,Закони!$AA$2:$AB$46,2,0))</f>
        <v/>
      </c>
      <c r="C77" s="855"/>
      <c r="D77" s="856"/>
      <c r="E77" s="188"/>
      <c r="F77" s="188"/>
      <c r="G77" s="187" t="str">
        <f>IF(H77='Категорія витрат'!$B$2,'Категорія витрат'!$A$2,IF(H77='Категорія витрат'!$B$3,'Категорія витрат'!$A$3,IF(H77='Категорія витрат'!$B$4,'Категорія витрат'!$A$4,IF(H77='Категорія витрат'!$B$5,'Категорія витрат'!$A$5,IF(H77='Категорія витрат'!$B$6,'Категорія витрат'!$A$6,IF(H77='Категорія витрат'!$B$7,'Категорія витрат'!$A$7,IF(H77='Категорія витрат'!$B$8,'Категорія витрат'!$A$8,IF(H77='Категорія витрат'!$B$9,'Категорія витрат'!$A$9,IF(H77='Категорія витрат'!$B$10,'Категорія витрат'!$A$10,IF(H77='Категорія витрат'!$B$11,'Категорія витрат'!$A$11,IF(H77='Категорія витрат'!$B$12,'Категорія витрат'!$A$12,IF(H77='Категорія витрат'!$B$13,'Категорія витрат'!$A$13,IF(H77='Категорія витрат'!$B$14,'Категорія витрат'!$A$14,IF(H77='Категорія витрат'!$B$15,'Категорія витрат'!$A$15,IF(H77='Категорія витрат'!$B$16,'Категорія витрат'!$A$16,IF(H77='Категорія витрат'!$B$17,'Категорія витрат'!$A$17,IF(H77='Категорія витрат'!$B$18,'Категорія витрат'!$A$18,IF(H77='Категорія витрат'!$B$19,'Категорія витрат'!$A$19,IF(H77='Категорія витрат'!$B$20,'Категорія витрат'!$A$20,IF(H77='Категорія витрат'!$B$21,'Категорія витрат'!$A$21,IF(H77='Категорія витрат'!$B$22,'Категорія витрат'!$A$22,IF(H77='Категорія витрат'!$B$23,'Категорія витрат'!$A$23,IF(H77='Категорія витрат'!$B$24,'Категорія витрат'!$A$24,IF(H77='Категорія витрат'!$B$25,'Категорія витрат'!$A$25,IF(H77='Категорія витрат'!$B$26,'Категорія витрат'!$A$26,IF(H77='Категорія витрат'!$B$27,'Категорія витрат'!$A$27,IF(H77='Категорія витрат'!$B$28,'Категорія витрат'!$A$28,IF(H77='Категорія витрат'!$B$29,'Категорія витрат'!$A$29,IF(H77='Категорія витрат'!$B$30,'Категорія витрат'!$A$30,IF(H77='Категорія витрат'!$B$31,'Категорія витрат'!$A$31,""))))))))))))))))))))))))))))))</f>
        <v/>
      </c>
      <c r="H77" s="209"/>
      <c r="I77" s="189"/>
      <c r="J77" s="192"/>
      <c r="K77" s="211">
        <f t="shared" si="12"/>
        <v>0</v>
      </c>
      <c r="L77" s="216"/>
      <c r="M77" s="217"/>
      <c r="N77" s="214">
        <f t="shared" si="13"/>
        <v>0</v>
      </c>
      <c r="O77" s="189">
        <f>IF(I77='Категорія витрат'!$G$2,ROUND(N77*0.22,2),IF(I77='Категорія витрат'!$G$4,ROUND(N77*0.22,2),IF(I77='Категорія витрат'!$G$5,ROUND(N77*0.22,2),IF(I77='Категорія витрат'!$G$3,ROUND(N77*0.0841,2),0))))</f>
        <v>0</v>
      </c>
      <c r="P77" s="187">
        <f t="shared" si="14"/>
        <v>0</v>
      </c>
      <c r="Q77" s="245"/>
      <c r="R77" s="245"/>
      <c r="S77" s="245"/>
      <c r="T77" s="245"/>
      <c r="U77" s="245"/>
      <c r="V77" s="245"/>
      <c r="W77" s="245"/>
      <c r="X77" s="245"/>
      <c r="Y77" s="245"/>
      <c r="Z77" s="245"/>
      <c r="AA77" s="245"/>
      <c r="AB77" s="245"/>
      <c r="AC77" s="215">
        <f t="shared" si="15"/>
        <v>0</v>
      </c>
      <c r="AD77" s="215">
        <f t="shared" si="16"/>
        <v>0</v>
      </c>
      <c r="AE77" s="215">
        <f t="shared" si="17"/>
        <v>0</v>
      </c>
      <c r="AF77" s="215">
        <f t="shared" si="18"/>
        <v>0</v>
      </c>
      <c r="AG77" s="215">
        <f t="shared" si="19"/>
        <v>0</v>
      </c>
      <c r="AH77" s="215">
        <f t="shared" si="20"/>
        <v>0</v>
      </c>
      <c r="AI77" s="215">
        <f t="shared" si="21"/>
        <v>0</v>
      </c>
      <c r="AJ77" s="215">
        <f t="shared" si="22"/>
        <v>0</v>
      </c>
      <c r="AK77" s="245"/>
      <c r="AL77" s="245"/>
      <c r="AN77" s="237">
        <f>P77*'ВИКОНАВЦІ ТА ЗАЙНЯТІСТЬ'!$E$3</f>
        <v>0</v>
      </c>
      <c r="AO77" s="237">
        <f>P77*'ВИКОНАВЦІ ТА ЗАЙНЯТІСТЬ'!$E$4</f>
        <v>0</v>
      </c>
    </row>
    <row r="78" spans="1:41" s="236" customFormat="1" hidden="1">
      <c r="A78" s="233">
        <v>73</v>
      </c>
      <c r="B78" s="233" t="str">
        <f>IF(C78="","",VLOOKUP(C78,Закони!$AA$2:$AB$46,2,0))</f>
        <v/>
      </c>
      <c r="C78" s="855"/>
      <c r="D78" s="856"/>
      <c r="E78" s="188"/>
      <c r="F78" s="188"/>
      <c r="G78" s="187" t="str">
        <f>IF(H78='Категорія витрат'!$B$2,'Категорія витрат'!$A$2,IF(H78='Категорія витрат'!$B$3,'Категорія витрат'!$A$3,IF(H78='Категорія витрат'!$B$4,'Категорія витрат'!$A$4,IF(H78='Категорія витрат'!$B$5,'Категорія витрат'!$A$5,IF(H78='Категорія витрат'!$B$6,'Категорія витрат'!$A$6,IF(H78='Категорія витрат'!$B$7,'Категорія витрат'!$A$7,IF(H78='Категорія витрат'!$B$8,'Категорія витрат'!$A$8,IF(H78='Категорія витрат'!$B$9,'Категорія витрат'!$A$9,IF(H78='Категорія витрат'!$B$10,'Категорія витрат'!$A$10,IF(H78='Категорія витрат'!$B$11,'Категорія витрат'!$A$11,IF(H78='Категорія витрат'!$B$12,'Категорія витрат'!$A$12,IF(H78='Категорія витрат'!$B$13,'Категорія витрат'!$A$13,IF(H78='Категорія витрат'!$B$14,'Категорія витрат'!$A$14,IF(H78='Категорія витрат'!$B$15,'Категорія витрат'!$A$15,IF(H78='Категорія витрат'!$B$16,'Категорія витрат'!$A$16,IF(H78='Категорія витрат'!$B$17,'Категорія витрат'!$A$17,IF(H78='Категорія витрат'!$B$18,'Категорія витрат'!$A$18,IF(H78='Категорія витрат'!$B$19,'Категорія витрат'!$A$19,IF(H78='Категорія витрат'!$B$20,'Категорія витрат'!$A$20,IF(H78='Категорія витрат'!$B$21,'Категорія витрат'!$A$21,IF(H78='Категорія витрат'!$B$22,'Категорія витрат'!$A$22,IF(H78='Категорія витрат'!$B$23,'Категорія витрат'!$A$23,IF(H78='Категорія витрат'!$B$24,'Категорія витрат'!$A$24,IF(H78='Категорія витрат'!$B$25,'Категорія витрат'!$A$25,IF(H78='Категорія витрат'!$B$26,'Категорія витрат'!$A$26,IF(H78='Категорія витрат'!$B$27,'Категорія витрат'!$A$27,IF(H78='Категорія витрат'!$B$28,'Категорія витрат'!$A$28,IF(H78='Категорія витрат'!$B$29,'Категорія витрат'!$A$29,IF(H78='Категорія витрат'!$B$30,'Категорія витрат'!$A$30,IF(H78='Категорія витрат'!$B$31,'Категорія витрат'!$A$31,""))))))))))))))))))))))))))))))</f>
        <v/>
      </c>
      <c r="H78" s="209"/>
      <c r="I78" s="189"/>
      <c r="J78" s="192"/>
      <c r="K78" s="211">
        <f t="shared" si="12"/>
        <v>0</v>
      </c>
      <c r="L78" s="216"/>
      <c r="M78" s="217"/>
      <c r="N78" s="214">
        <f t="shared" si="13"/>
        <v>0</v>
      </c>
      <c r="O78" s="189">
        <f>IF(I78='Категорія витрат'!$G$2,ROUND(N78*0.22,2),IF(I78='Категорія витрат'!$G$4,ROUND(N78*0.22,2),IF(I78='Категорія витрат'!$G$5,ROUND(N78*0.22,2),IF(I78='Категорія витрат'!$G$3,ROUND(N78*0.0841,2),0))))</f>
        <v>0</v>
      </c>
      <c r="P78" s="187">
        <f t="shared" si="14"/>
        <v>0</v>
      </c>
      <c r="Q78" s="245"/>
      <c r="R78" s="245"/>
      <c r="S78" s="245"/>
      <c r="T78" s="245"/>
      <c r="U78" s="245"/>
      <c r="V78" s="245"/>
      <c r="W78" s="245"/>
      <c r="X78" s="245"/>
      <c r="Y78" s="245"/>
      <c r="Z78" s="245"/>
      <c r="AA78" s="245"/>
      <c r="AB78" s="245"/>
      <c r="AC78" s="215">
        <f t="shared" si="15"/>
        <v>0</v>
      </c>
      <c r="AD78" s="215">
        <f t="shared" si="16"/>
        <v>0</v>
      </c>
      <c r="AE78" s="215">
        <f t="shared" si="17"/>
        <v>0</v>
      </c>
      <c r="AF78" s="215">
        <f t="shared" si="18"/>
        <v>0</v>
      </c>
      <c r="AG78" s="215">
        <f t="shared" si="19"/>
        <v>0</v>
      </c>
      <c r="AH78" s="215">
        <f t="shared" si="20"/>
        <v>0</v>
      </c>
      <c r="AI78" s="215">
        <f t="shared" si="21"/>
        <v>0</v>
      </c>
      <c r="AJ78" s="215">
        <f t="shared" si="22"/>
        <v>0</v>
      </c>
      <c r="AK78" s="245"/>
      <c r="AL78" s="245"/>
      <c r="AN78" s="237">
        <f>P78*'ВИКОНАВЦІ ТА ЗАЙНЯТІСТЬ'!$E$3</f>
        <v>0</v>
      </c>
      <c r="AO78" s="237">
        <f>P78*'ВИКОНАВЦІ ТА ЗАЙНЯТІСТЬ'!$E$4</f>
        <v>0</v>
      </c>
    </row>
    <row r="79" spans="1:41" s="236" customFormat="1" hidden="1">
      <c r="A79" s="233">
        <v>74</v>
      </c>
      <c r="B79" s="233" t="str">
        <f>IF(C79="","",VLOOKUP(C79,Закони!$AA$2:$AB$46,2,0))</f>
        <v/>
      </c>
      <c r="C79" s="855"/>
      <c r="D79" s="856"/>
      <c r="E79" s="188"/>
      <c r="F79" s="188"/>
      <c r="G79" s="187" t="str">
        <f>IF(H79='Категорія витрат'!$B$2,'Категорія витрат'!$A$2,IF(H79='Категорія витрат'!$B$3,'Категорія витрат'!$A$3,IF(H79='Категорія витрат'!$B$4,'Категорія витрат'!$A$4,IF(H79='Категорія витрат'!$B$5,'Категорія витрат'!$A$5,IF(H79='Категорія витрат'!$B$6,'Категорія витрат'!$A$6,IF(H79='Категорія витрат'!$B$7,'Категорія витрат'!$A$7,IF(H79='Категорія витрат'!$B$8,'Категорія витрат'!$A$8,IF(H79='Категорія витрат'!$B$9,'Категорія витрат'!$A$9,IF(H79='Категорія витрат'!$B$10,'Категорія витрат'!$A$10,IF(H79='Категорія витрат'!$B$11,'Категорія витрат'!$A$11,IF(H79='Категорія витрат'!$B$12,'Категорія витрат'!$A$12,IF(H79='Категорія витрат'!$B$13,'Категорія витрат'!$A$13,IF(H79='Категорія витрат'!$B$14,'Категорія витрат'!$A$14,IF(H79='Категорія витрат'!$B$15,'Категорія витрат'!$A$15,IF(H79='Категорія витрат'!$B$16,'Категорія витрат'!$A$16,IF(H79='Категорія витрат'!$B$17,'Категорія витрат'!$A$17,IF(H79='Категорія витрат'!$B$18,'Категорія витрат'!$A$18,IF(H79='Категорія витрат'!$B$19,'Категорія витрат'!$A$19,IF(H79='Категорія витрат'!$B$20,'Категорія витрат'!$A$20,IF(H79='Категорія витрат'!$B$21,'Категорія витрат'!$A$21,IF(H79='Категорія витрат'!$B$22,'Категорія витрат'!$A$22,IF(H79='Категорія витрат'!$B$23,'Категорія витрат'!$A$23,IF(H79='Категорія витрат'!$B$24,'Категорія витрат'!$A$24,IF(H79='Категорія витрат'!$B$25,'Категорія витрат'!$A$25,IF(H79='Категорія витрат'!$B$26,'Категорія витрат'!$A$26,IF(H79='Категорія витрат'!$B$27,'Категорія витрат'!$A$27,IF(H79='Категорія витрат'!$B$28,'Категорія витрат'!$A$28,IF(H79='Категорія витрат'!$B$29,'Категорія витрат'!$A$29,IF(H79='Категорія витрат'!$B$30,'Категорія витрат'!$A$30,IF(H79='Категорія витрат'!$B$31,'Категорія витрат'!$A$31,""))))))))))))))))))))))))))))))</f>
        <v/>
      </c>
      <c r="H79" s="209"/>
      <c r="I79" s="189"/>
      <c r="J79" s="192"/>
      <c r="K79" s="211">
        <f t="shared" si="12"/>
        <v>0</v>
      </c>
      <c r="L79" s="216"/>
      <c r="M79" s="217"/>
      <c r="N79" s="214">
        <f t="shared" si="13"/>
        <v>0</v>
      </c>
      <c r="O79" s="189">
        <f>IF(I79='Категорія витрат'!$G$2,ROUND(N79*0.22,2),IF(I79='Категорія витрат'!$G$4,ROUND(N79*0.22,2),IF(I79='Категорія витрат'!$G$5,ROUND(N79*0.22,2),IF(I79='Категорія витрат'!$G$3,ROUND(N79*0.0841,2),0))))</f>
        <v>0</v>
      </c>
      <c r="P79" s="187">
        <f t="shared" si="14"/>
        <v>0</v>
      </c>
      <c r="Q79" s="245"/>
      <c r="R79" s="245"/>
      <c r="S79" s="245"/>
      <c r="T79" s="245"/>
      <c r="U79" s="245"/>
      <c r="V79" s="245"/>
      <c r="W79" s="245"/>
      <c r="X79" s="245"/>
      <c r="Y79" s="245"/>
      <c r="Z79" s="245"/>
      <c r="AA79" s="245"/>
      <c r="AB79" s="245"/>
      <c r="AC79" s="215">
        <f t="shared" si="15"/>
        <v>0</v>
      </c>
      <c r="AD79" s="215">
        <f t="shared" si="16"/>
        <v>0</v>
      </c>
      <c r="AE79" s="215">
        <f t="shared" si="17"/>
        <v>0</v>
      </c>
      <c r="AF79" s="215">
        <f t="shared" si="18"/>
        <v>0</v>
      </c>
      <c r="AG79" s="215">
        <f t="shared" si="19"/>
        <v>0</v>
      </c>
      <c r="AH79" s="215">
        <f t="shared" si="20"/>
        <v>0</v>
      </c>
      <c r="AI79" s="215">
        <f t="shared" si="21"/>
        <v>0</v>
      </c>
      <c r="AJ79" s="215">
        <f t="shared" si="22"/>
        <v>0</v>
      </c>
      <c r="AK79" s="245"/>
      <c r="AL79" s="245"/>
      <c r="AN79" s="237">
        <f>P79*'ВИКОНАВЦІ ТА ЗАЙНЯТІСТЬ'!$E$3</f>
        <v>0</v>
      </c>
      <c r="AO79" s="237">
        <f>P79*'ВИКОНАВЦІ ТА ЗАЙНЯТІСТЬ'!$E$4</f>
        <v>0</v>
      </c>
    </row>
    <row r="80" spans="1:41" s="236" customFormat="1" hidden="1">
      <c r="A80" s="233">
        <v>75</v>
      </c>
      <c r="B80" s="233" t="str">
        <f>IF(C80="","",VLOOKUP(C80,Закони!$AA$2:$AB$46,2,0))</f>
        <v/>
      </c>
      <c r="C80" s="855"/>
      <c r="D80" s="856"/>
      <c r="E80" s="188"/>
      <c r="F80" s="188"/>
      <c r="G80" s="187" t="str">
        <f>IF(H80='Категорія витрат'!$B$2,'Категорія витрат'!$A$2,IF(H80='Категорія витрат'!$B$3,'Категорія витрат'!$A$3,IF(H80='Категорія витрат'!$B$4,'Категорія витрат'!$A$4,IF(H80='Категорія витрат'!$B$5,'Категорія витрат'!$A$5,IF(H80='Категорія витрат'!$B$6,'Категорія витрат'!$A$6,IF(H80='Категорія витрат'!$B$7,'Категорія витрат'!$A$7,IF(H80='Категорія витрат'!$B$8,'Категорія витрат'!$A$8,IF(H80='Категорія витрат'!$B$9,'Категорія витрат'!$A$9,IF(H80='Категорія витрат'!$B$10,'Категорія витрат'!$A$10,IF(H80='Категорія витрат'!$B$11,'Категорія витрат'!$A$11,IF(H80='Категорія витрат'!$B$12,'Категорія витрат'!$A$12,IF(H80='Категорія витрат'!$B$13,'Категорія витрат'!$A$13,IF(H80='Категорія витрат'!$B$14,'Категорія витрат'!$A$14,IF(H80='Категорія витрат'!$B$15,'Категорія витрат'!$A$15,IF(H80='Категорія витрат'!$B$16,'Категорія витрат'!$A$16,IF(H80='Категорія витрат'!$B$17,'Категорія витрат'!$A$17,IF(H80='Категорія витрат'!$B$18,'Категорія витрат'!$A$18,IF(H80='Категорія витрат'!$B$19,'Категорія витрат'!$A$19,IF(H80='Категорія витрат'!$B$20,'Категорія витрат'!$A$20,IF(H80='Категорія витрат'!$B$21,'Категорія витрат'!$A$21,IF(H80='Категорія витрат'!$B$22,'Категорія витрат'!$A$22,IF(H80='Категорія витрат'!$B$23,'Категорія витрат'!$A$23,IF(H80='Категорія витрат'!$B$24,'Категорія витрат'!$A$24,IF(H80='Категорія витрат'!$B$25,'Категорія витрат'!$A$25,IF(H80='Категорія витрат'!$B$26,'Категорія витрат'!$A$26,IF(H80='Категорія витрат'!$B$27,'Категорія витрат'!$A$27,IF(H80='Категорія витрат'!$B$28,'Категорія витрат'!$A$28,IF(H80='Категорія витрат'!$B$29,'Категорія витрат'!$A$29,IF(H80='Категорія витрат'!$B$30,'Категорія витрат'!$A$30,IF(H80='Категорія витрат'!$B$31,'Категорія витрат'!$A$31,""))))))))))))))))))))))))))))))</f>
        <v/>
      </c>
      <c r="H80" s="209"/>
      <c r="I80" s="189"/>
      <c r="J80" s="192"/>
      <c r="K80" s="211">
        <f t="shared" si="12"/>
        <v>0</v>
      </c>
      <c r="L80" s="216"/>
      <c r="M80" s="217"/>
      <c r="N80" s="214">
        <f t="shared" si="13"/>
        <v>0</v>
      </c>
      <c r="O80" s="189">
        <f>IF(I80='Категорія витрат'!$G$2,ROUND(N80*0.22,2),IF(I80='Категорія витрат'!$G$4,ROUND(N80*0.22,2),IF(I80='Категорія витрат'!$G$5,ROUND(N80*0.22,2),IF(I80='Категорія витрат'!$G$3,ROUND(N80*0.0841,2),0))))</f>
        <v>0</v>
      </c>
      <c r="P80" s="187">
        <f t="shared" si="14"/>
        <v>0</v>
      </c>
      <c r="Q80" s="245"/>
      <c r="R80" s="245"/>
      <c r="S80" s="245"/>
      <c r="T80" s="245"/>
      <c r="U80" s="245"/>
      <c r="V80" s="245"/>
      <c r="W80" s="245"/>
      <c r="X80" s="245"/>
      <c r="Y80" s="245"/>
      <c r="Z80" s="245"/>
      <c r="AA80" s="245"/>
      <c r="AB80" s="245"/>
      <c r="AC80" s="215">
        <f t="shared" si="15"/>
        <v>0</v>
      </c>
      <c r="AD80" s="215">
        <f t="shared" si="16"/>
        <v>0</v>
      </c>
      <c r="AE80" s="215">
        <f t="shared" si="17"/>
        <v>0</v>
      </c>
      <c r="AF80" s="215">
        <f t="shared" si="18"/>
        <v>0</v>
      </c>
      <c r="AG80" s="215">
        <f t="shared" si="19"/>
        <v>0</v>
      </c>
      <c r="AH80" s="215">
        <f t="shared" si="20"/>
        <v>0</v>
      </c>
      <c r="AI80" s="215">
        <f t="shared" si="21"/>
        <v>0</v>
      </c>
      <c r="AJ80" s="215">
        <f t="shared" si="22"/>
        <v>0</v>
      </c>
      <c r="AK80" s="245"/>
      <c r="AL80" s="245"/>
      <c r="AN80" s="237">
        <f>P80*'ВИКОНАВЦІ ТА ЗАЙНЯТІСТЬ'!$E$3</f>
        <v>0</v>
      </c>
      <c r="AO80" s="237">
        <f>P80*'ВИКОНАВЦІ ТА ЗАЙНЯТІСТЬ'!$E$4</f>
        <v>0</v>
      </c>
    </row>
    <row r="81" spans="1:41" s="236" customFormat="1" hidden="1">
      <c r="A81" s="233">
        <v>76</v>
      </c>
      <c r="B81" s="233" t="str">
        <f>IF(C81="","",VLOOKUP(C81,Закони!$AA$2:$AB$46,2,0))</f>
        <v/>
      </c>
      <c r="C81" s="855"/>
      <c r="D81" s="856"/>
      <c r="E81" s="188"/>
      <c r="F81" s="188"/>
      <c r="G81" s="187" t="str">
        <f>IF(H81='Категорія витрат'!$B$2,'Категорія витрат'!$A$2,IF(H81='Категорія витрат'!$B$3,'Категорія витрат'!$A$3,IF(H81='Категорія витрат'!$B$4,'Категорія витрат'!$A$4,IF(H81='Категорія витрат'!$B$5,'Категорія витрат'!$A$5,IF(H81='Категорія витрат'!$B$6,'Категорія витрат'!$A$6,IF(H81='Категорія витрат'!$B$7,'Категорія витрат'!$A$7,IF(H81='Категорія витрат'!$B$8,'Категорія витрат'!$A$8,IF(H81='Категорія витрат'!$B$9,'Категорія витрат'!$A$9,IF(H81='Категорія витрат'!$B$10,'Категорія витрат'!$A$10,IF(H81='Категорія витрат'!$B$11,'Категорія витрат'!$A$11,IF(H81='Категорія витрат'!$B$12,'Категорія витрат'!$A$12,IF(H81='Категорія витрат'!$B$13,'Категорія витрат'!$A$13,IF(H81='Категорія витрат'!$B$14,'Категорія витрат'!$A$14,IF(H81='Категорія витрат'!$B$15,'Категорія витрат'!$A$15,IF(H81='Категорія витрат'!$B$16,'Категорія витрат'!$A$16,IF(H81='Категорія витрат'!$B$17,'Категорія витрат'!$A$17,IF(H81='Категорія витрат'!$B$18,'Категорія витрат'!$A$18,IF(H81='Категорія витрат'!$B$19,'Категорія витрат'!$A$19,IF(H81='Категорія витрат'!$B$20,'Категорія витрат'!$A$20,IF(H81='Категорія витрат'!$B$21,'Категорія витрат'!$A$21,IF(H81='Категорія витрат'!$B$22,'Категорія витрат'!$A$22,IF(H81='Категорія витрат'!$B$23,'Категорія витрат'!$A$23,IF(H81='Категорія витрат'!$B$24,'Категорія витрат'!$A$24,IF(H81='Категорія витрат'!$B$25,'Категорія витрат'!$A$25,IF(H81='Категорія витрат'!$B$26,'Категорія витрат'!$A$26,IF(H81='Категорія витрат'!$B$27,'Категорія витрат'!$A$27,IF(H81='Категорія витрат'!$B$28,'Категорія витрат'!$A$28,IF(H81='Категорія витрат'!$B$29,'Категорія витрат'!$A$29,IF(H81='Категорія витрат'!$B$30,'Категорія витрат'!$A$30,IF(H81='Категорія витрат'!$B$31,'Категорія витрат'!$A$31,""))))))))))))))))))))))))))))))</f>
        <v/>
      </c>
      <c r="H81" s="209"/>
      <c r="I81" s="189"/>
      <c r="J81" s="192"/>
      <c r="K81" s="211">
        <f t="shared" si="12"/>
        <v>0</v>
      </c>
      <c r="L81" s="216"/>
      <c r="M81" s="217"/>
      <c r="N81" s="214">
        <f t="shared" si="13"/>
        <v>0</v>
      </c>
      <c r="O81" s="189">
        <f>IF(I81='Категорія витрат'!$G$2,ROUND(N81*0.22,2),IF(I81='Категорія витрат'!$G$4,ROUND(N81*0.22,2),IF(I81='Категорія витрат'!$G$5,ROUND(N81*0.22,2),IF(I81='Категорія витрат'!$G$3,ROUND(N81*0.0841,2),0))))</f>
        <v>0</v>
      </c>
      <c r="P81" s="187">
        <f t="shared" si="14"/>
        <v>0</v>
      </c>
      <c r="Q81" s="245"/>
      <c r="R81" s="245"/>
      <c r="S81" s="245"/>
      <c r="T81" s="245"/>
      <c r="U81" s="245"/>
      <c r="V81" s="245"/>
      <c r="W81" s="245"/>
      <c r="X81" s="245"/>
      <c r="Y81" s="245"/>
      <c r="Z81" s="245"/>
      <c r="AA81" s="245"/>
      <c r="AB81" s="245"/>
      <c r="AC81" s="215">
        <f t="shared" si="15"/>
        <v>0</v>
      </c>
      <c r="AD81" s="215">
        <f t="shared" si="16"/>
        <v>0</v>
      </c>
      <c r="AE81" s="215">
        <f t="shared" si="17"/>
        <v>0</v>
      </c>
      <c r="AF81" s="215">
        <f t="shared" si="18"/>
        <v>0</v>
      </c>
      <c r="AG81" s="215">
        <f t="shared" si="19"/>
        <v>0</v>
      </c>
      <c r="AH81" s="215">
        <f t="shared" si="20"/>
        <v>0</v>
      </c>
      <c r="AI81" s="215">
        <f t="shared" si="21"/>
        <v>0</v>
      </c>
      <c r="AJ81" s="215">
        <f t="shared" si="22"/>
        <v>0</v>
      </c>
      <c r="AK81" s="245"/>
      <c r="AL81" s="245"/>
      <c r="AN81" s="237">
        <f>P81*'ВИКОНАВЦІ ТА ЗАЙНЯТІСТЬ'!$E$3</f>
        <v>0</v>
      </c>
      <c r="AO81" s="237">
        <f>P81*'ВИКОНАВЦІ ТА ЗАЙНЯТІСТЬ'!$E$4</f>
        <v>0</v>
      </c>
    </row>
    <row r="82" spans="1:41" s="236" customFormat="1" hidden="1">
      <c r="A82" s="233">
        <v>77</v>
      </c>
      <c r="B82" s="233" t="str">
        <f>IF(C82="","",VLOOKUP(C82,Закони!$AA$2:$AB$46,2,0))</f>
        <v/>
      </c>
      <c r="C82" s="855"/>
      <c r="D82" s="856"/>
      <c r="E82" s="188"/>
      <c r="F82" s="188"/>
      <c r="G82" s="187" t="str">
        <f>IF(H82='Категорія витрат'!$B$2,'Категорія витрат'!$A$2,IF(H82='Категорія витрат'!$B$3,'Категорія витрат'!$A$3,IF(H82='Категорія витрат'!$B$4,'Категорія витрат'!$A$4,IF(H82='Категорія витрат'!$B$5,'Категорія витрат'!$A$5,IF(H82='Категорія витрат'!$B$6,'Категорія витрат'!$A$6,IF(H82='Категорія витрат'!$B$7,'Категорія витрат'!$A$7,IF(H82='Категорія витрат'!$B$8,'Категорія витрат'!$A$8,IF(H82='Категорія витрат'!$B$9,'Категорія витрат'!$A$9,IF(H82='Категорія витрат'!$B$10,'Категорія витрат'!$A$10,IF(H82='Категорія витрат'!$B$11,'Категорія витрат'!$A$11,IF(H82='Категорія витрат'!$B$12,'Категорія витрат'!$A$12,IF(H82='Категорія витрат'!$B$13,'Категорія витрат'!$A$13,IF(H82='Категорія витрат'!$B$14,'Категорія витрат'!$A$14,IF(H82='Категорія витрат'!$B$15,'Категорія витрат'!$A$15,IF(H82='Категорія витрат'!$B$16,'Категорія витрат'!$A$16,IF(H82='Категорія витрат'!$B$17,'Категорія витрат'!$A$17,IF(H82='Категорія витрат'!$B$18,'Категорія витрат'!$A$18,IF(H82='Категорія витрат'!$B$19,'Категорія витрат'!$A$19,IF(H82='Категорія витрат'!$B$20,'Категорія витрат'!$A$20,IF(H82='Категорія витрат'!$B$21,'Категорія витрат'!$A$21,IF(H82='Категорія витрат'!$B$22,'Категорія витрат'!$A$22,IF(H82='Категорія витрат'!$B$23,'Категорія витрат'!$A$23,IF(H82='Категорія витрат'!$B$24,'Категорія витрат'!$A$24,IF(H82='Категорія витрат'!$B$25,'Категорія витрат'!$A$25,IF(H82='Категорія витрат'!$B$26,'Категорія витрат'!$A$26,IF(H82='Категорія витрат'!$B$27,'Категорія витрат'!$A$27,IF(H82='Категорія витрат'!$B$28,'Категорія витрат'!$A$28,IF(H82='Категорія витрат'!$B$29,'Категорія витрат'!$A$29,IF(H82='Категорія витрат'!$B$30,'Категорія витрат'!$A$30,IF(H82='Категорія витрат'!$B$31,'Категорія витрат'!$A$31,""))))))))))))))))))))))))))))))</f>
        <v/>
      </c>
      <c r="H82" s="209"/>
      <c r="I82" s="189"/>
      <c r="J82" s="192"/>
      <c r="K82" s="211">
        <f t="shared" si="12"/>
        <v>0</v>
      </c>
      <c r="L82" s="216"/>
      <c r="M82" s="217"/>
      <c r="N82" s="214">
        <f t="shared" si="13"/>
        <v>0</v>
      </c>
      <c r="O82" s="189">
        <f>IF(I82='Категорія витрат'!$G$2,ROUND(N82*0.22,2),IF(I82='Категорія витрат'!$G$4,ROUND(N82*0.22,2),IF(I82='Категорія витрат'!$G$5,ROUND(N82*0.22,2),IF(I82='Категорія витрат'!$G$3,ROUND(N82*0.0841,2),0))))</f>
        <v>0</v>
      </c>
      <c r="P82" s="187">
        <f t="shared" si="14"/>
        <v>0</v>
      </c>
      <c r="Q82" s="245"/>
      <c r="R82" s="245"/>
      <c r="S82" s="245"/>
      <c r="T82" s="245"/>
      <c r="U82" s="245"/>
      <c r="V82" s="245"/>
      <c r="W82" s="245"/>
      <c r="X82" s="245"/>
      <c r="Y82" s="245"/>
      <c r="Z82" s="245"/>
      <c r="AA82" s="245"/>
      <c r="AB82" s="245"/>
      <c r="AC82" s="215">
        <f t="shared" si="15"/>
        <v>0</v>
      </c>
      <c r="AD82" s="215">
        <f t="shared" si="16"/>
        <v>0</v>
      </c>
      <c r="AE82" s="215">
        <f t="shared" si="17"/>
        <v>0</v>
      </c>
      <c r="AF82" s="215">
        <f t="shared" si="18"/>
        <v>0</v>
      </c>
      <c r="AG82" s="215">
        <f t="shared" si="19"/>
        <v>0</v>
      </c>
      <c r="AH82" s="215">
        <f t="shared" si="20"/>
        <v>0</v>
      </c>
      <c r="AI82" s="215">
        <f t="shared" si="21"/>
        <v>0</v>
      </c>
      <c r="AJ82" s="215">
        <f t="shared" si="22"/>
        <v>0</v>
      </c>
      <c r="AK82" s="245"/>
      <c r="AL82" s="245"/>
      <c r="AN82" s="237">
        <f>P82*'ВИКОНАВЦІ ТА ЗАЙНЯТІСТЬ'!$E$3</f>
        <v>0</v>
      </c>
      <c r="AO82" s="237">
        <f>P82*'ВИКОНАВЦІ ТА ЗАЙНЯТІСТЬ'!$E$4</f>
        <v>0</v>
      </c>
    </row>
    <row r="83" spans="1:41" s="236" customFormat="1" hidden="1">
      <c r="A83" s="233">
        <v>78</v>
      </c>
      <c r="B83" s="233" t="str">
        <f>IF(C83="","",VLOOKUP(C83,Закони!$AA$2:$AB$46,2,0))</f>
        <v/>
      </c>
      <c r="C83" s="855"/>
      <c r="D83" s="856"/>
      <c r="E83" s="188"/>
      <c r="F83" s="188"/>
      <c r="G83" s="187" t="str">
        <f>IF(H83='Категорія витрат'!$B$2,'Категорія витрат'!$A$2,IF(H83='Категорія витрат'!$B$3,'Категорія витрат'!$A$3,IF(H83='Категорія витрат'!$B$4,'Категорія витрат'!$A$4,IF(H83='Категорія витрат'!$B$5,'Категорія витрат'!$A$5,IF(H83='Категорія витрат'!$B$6,'Категорія витрат'!$A$6,IF(H83='Категорія витрат'!$B$7,'Категорія витрат'!$A$7,IF(H83='Категорія витрат'!$B$8,'Категорія витрат'!$A$8,IF(H83='Категорія витрат'!$B$9,'Категорія витрат'!$A$9,IF(H83='Категорія витрат'!$B$10,'Категорія витрат'!$A$10,IF(H83='Категорія витрат'!$B$11,'Категорія витрат'!$A$11,IF(H83='Категорія витрат'!$B$12,'Категорія витрат'!$A$12,IF(H83='Категорія витрат'!$B$13,'Категорія витрат'!$A$13,IF(H83='Категорія витрат'!$B$14,'Категорія витрат'!$A$14,IF(H83='Категорія витрат'!$B$15,'Категорія витрат'!$A$15,IF(H83='Категорія витрат'!$B$16,'Категорія витрат'!$A$16,IF(H83='Категорія витрат'!$B$17,'Категорія витрат'!$A$17,IF(H83='Категорія витрат'!$B$18,'Категорія витрат'!$A$18,IF(H83='Категорія витрат'!$B$19,'Категорія витрат'!$A$19,IF(H83='Категорія витрат'!$B$20,'Категорія витрат'!$A$20,IF(H83='Категорія витрат'!$B$21,'Категорія витрат'!$A$21,IF(H83='Категорія витрат'!$B$22,'Категорія витрат'!$A$22,IF(H83='Категорія витрат'!$B$23,'Категорія витрат'!$A$23,IF(H83='Категорія витрат'!$B$24,'Категорія витрат'!$A$24,IF(H83='Категорія витрат'!$B$25,'Категорія витрат'!$A$25,IF(H83='Категорія витрат'!$B$26,'Категорія витрат'!$A$26,IF(H83='Категорія витрат'!$B$27,'Категорія витрат'!$A$27,IF(H83='Категорія витрат'!$B$28,'Категорія витрат'!$A$28,IF(H83='Категорія витрат'!$B$29,'Категорія витрат'!$A$29,IF(H83='Категорія витрат'!$B$30,'Категорія витрат'!$A$30,IF(H83='Категорія витрат'!$B$31,'Категорія витрат'!$A$31,""))))))))))))))))))))))))))))))</f>
        <v/>
      </c>
      <c r="H83" s="209"/>
      <c r="I83" s="189"/>
      <c r="J83" s="192"/>
      <c r="K83" s="211">
        <f t="shared" si="12"/>
        <v>0</v>
      </c>
      <c r="L83" s="216"/>
      <c r="M83" s="217"/>
      <c r="N83" s="214">
        <f t="shared" si="13"/>
        <v>0</v>
      </c>
      <c r="O83" s="189">
        <f>IF(I83='Категорія витрат'!$G$2,ROUND(N83*0.22,2),IF(I83='Категорія витрат'!$G$4,ROUND(N83*0.22,2),IF(I83='Категорія витрат'!$G$5,ROUND(N83*0.22,2),IF(I83='Категорія витрат'!$G$3,ROUND(N83*0.0841,2),0))))</f>
        <v>0</v>
      </c>
      <c r="P83" s="187">
        <f t="shared" si="14"/>
        <v>0</v>
      </c>
      <c r="Q83" s="245"/>
      <c r="R83" s="245"/>
      <c r="S83" s="245"/>
      <c r="T83" s="245"/>
      <c r="U83" s="245"/>
      <c r="V83" s="245"/>
      <c r="W83" s="245"/>
      <c r="X83" s="245"/>
      <c r="Y83" s="245"/>
      <c r="Z83" s="245"/>
      <c r="AA83" s="245"/>
      <c r="AB83" s="245"/>
      <c r="AC83" s="215">
        <f t="shared" si="15"/>
        <v>0</v>
      </c>
      <c r="AD83" s="215">
        <f t="shared" si="16"/>
        <v>0</v>
      </c>
      <c r="AE83" s="215">
        <f t="shared" si="17"/>
        <v>0</v>
      </c>
      <c r="AF83" s="215">
        <f t="shared" si="18"/>
        <v>0</v>
      </c>
      <c r="AG83" s="215">
        <f t="shared" si="19"/>
        <v>0</v>
      </c>
      <c r="AH83" s="215">
        <f t="shared" si="20"/>
        <v>0</v>
      </c>
      <c r="AI83" s="215">
        <f t="shared" si="21"/>
        <v>0</v>
      </c>
      <c r="AJ83" s="215">
        <f t="shared" si="22"/>
        <v>0</v>
      </c>
      <c r="AK83" s="245"/>
      <c r="AL83" s="245"/>
      <c r="AN83" s="237">
        <f>P83*'ВИКОНАВЦІ ТА ЗАЙНЯТІСТЬ'!$E$3</f>
        <v>0</v>
      </c>
      <c r="AO83" s="237">
        <f>P83*'ВИКОНАВЦІ ТА ЗАЙНЯТІСТЬ'!$E$4</f>
        <v>0</v>
      </c>
    </row>
    <row r="84" spans="1:41" s="236" customFormat="1" hidden="1">
      <c r="A84" s="233">
        <v>79</v>
      </c>
      <c r="B84" s="233" t="str">
        <f>IF(C84="","",VLOOKUP(C84,Закони!$AA$2:$AB$46,2,0))</f>
        <v/>
      </c>
      <c r="C84" s="855"/>
      <c r="D84" s="856"/>
      <c r="E84" s="188"/>
      <c r="F84" s="188"/>
      <c r="G84" s="187" t="str">
        <f>IF(H84='Категорія витрат'!$B$2,'Категорія витрат'!$A$2,IF(H84='Категорія витрат'!$B$3,'Категорія витрат'!$A$3,IF(H84='Категорія витрат'!$B$4,'Категорія витрат'!$A$4,IF(H84='Категорія витрат'!$B$5,'Категорія витрат'!$A$5,IF(H84='Категорія витрат'!$B$6,'Категорія витрат'!$A$6,IF(H84='Категорія витрат'!$B$7,'Категорія витрат'!$A$7,IF(H84='Категорія витрат'!$B$8,'Категорія витрат'!$A$8,IF(H84='Категорія витрат'!$B$9,'Категорія витрат'!$A$9,IF(H84='Категорія витрат'!$B$10,'Категорія витрат'!$A$10,IF(H84='Категорія витрат'!$B$11,'Категорія витрат'!$A$11,IF(H84='Категорія витрат'!$B$12,'Категорія витрат'!$A$12,IF(H84='Категорія витрат'!$B$13,'Категорія витрат'!$A$13,IF(H84='Категорія витрат'!$B$14,'Категорія витрат'!$A$14,IF(H84='Категорія витрат'!$B$15,'Категорія витрат'!$A$15,IF(H84='Категорія витрат'!$B$16,'Категорія витрат'!$A$16,IF(H84='Категорія витрат'!$B$17,'Категорія витрат'!$A$17,IF(H84='Категорія витрат'!$B$18,'Категорія витрат'!$A$18,IF(H84='Категорія витрат'!$B$19,'Категорія витрат'!$A$19,IF(H84='Категорія витрат'!$B$20,'Категорія витрат'!$A$20,IF(H84='Категорія витрат'!$B$21,'Категорія витрат'!$A$21,IF(H84='Категорія витрат'!$B$22,'Категорія витрат'!$A$22,IF(H84='Категорія витрат'!$B$23,'Категорія витрат'!$A$23,IF(H84='Категорія витрат'!$B$24,'Категорія витрат'!$A$24,IF(H84='Категорія витрат'!$B$25,'Категорія витрат'!$A$25,IF(H84='Категорія витрат'!$B$26,'Категорія витрат'!$A$26,IF(H84='Категорія витрат'!$B$27,'Категорія витрат'!$A$27,IF(H84='Категорія витрат'!$B$28,'Категорія витрат'!$A$28,IF(H84='Категорія витрат'!$B$29,'Категорія витрат'!$A$29,IF(H84='Категорія витрат'!$B$30,'Категорія витрат'!$A$30,IF(H84='Категорія витрат'!$B$31,'Категорія витрат'!$A$31,""))))))))))))))))))))))))))))))</f>
        <v/>
      </c>
      <c r="H84" s="209"/>
      <c r="I84" s="189"/>
      <c r="J84" s="192"/>
      <c r="K84" s="211">
        <f t="shared" si="12"/>
        <v>0</v>
      </c>
      <c r="L84" s="216"/>
      <c r="M84" s="217"/>
      <c r="N84" s="214">
        <f t="shared" si="13"/>
        <v>0</v>
      </c>
      <c r="O84" s="189">
        <f>IF(I84='Категорія витрат'!$G$2,ROUND(N84*0.22,2),IF(I84='Категорія витрат'!$G$4,ROUND(N84*0.22,2),IF(I84='Категорія витрат'!$G$5,ROUND(N84*0.22,2),IF(I84='Категорія витрат'!$G$3,ROUND(N84*0.0841,2),0))))</f>
        <v>0</v>
      </c>
      <c r="P84" s="187">
        <f t="shared" si="14"/>
        <v>0</v>
      </c>
      <c r="Q84" s="245"/>
      <c r="R84" s="245"/>
      <c r="S84" s="245"/>
      <c r="T84" s="245"/>
      <c r="U84" s="245"/>
      <c r="V84" s="245"/>
      <c r="W84" s="245"/>
      <c r="X84" s="245"/>
      <c r="Y84" s="245"/>
      <c r="Z84" s="245"/>
      <c r="AA84" s="245"/>
      <c r="AB84" s="245"/>
      <c r="AC84" s="215">
        <f t="shared" si="15"/>
        <v>0</v>
      </c>
      <c r="AD84" s="215">
        <f t="shared" si="16"/>
        <v>0</v>
      </c>
      <c r="AE84" s="215">
        <f t="shared" si="17"/>
        <v>0</v>
      </c>
      <c r="AF84" s="215">
        <f t="shared" si="18"/>
        <v>0</v>
      </c>
      <c r="AG84" s="215">
        <f t="shared" si="19"/>
        <v>0</v>
      </c>
      <c r="AH84" s="215">
        <f t="shared" si="20"/>
        <v>0</v>
      </c>
      <c r="AI84" s="215">
        <f t="shared" si="21"/>
        <v>0</v>
      </c>
      <c r="AJ84" s="215">
        <f t="shared" si="22"/>
        <v>0</v>
      </c>
      <c r="AK84" s="245"/>
      <c r="AL84" s="245"/>
      <c r="AN84" s="237">
        <f>P84*'ВИКОНАВЦІ ТА ЗАЙНЯТІСТЬ'!$E$3</f>
        <v>0</v>
      </c>
      <c r="AO84" s="237">
        <f>P84*'ВИКОНАВЦІ ТА ЗАЙНЯТІСТЬ'!$E$4</f>
        <v>0</v>
      </c>
    </row>
    <row r="85" spans="1:41" s="236" customFormat="1" hidden="1">
      <c r="A85" s="233">
        <v>80</v>
      </c>
      <c r="B85" s="233" t="str">
        <f>IF(C85="","",VLOOKUP(C85,Закони!$AA$2:$AB$46,2,0))</f>
        <v/>
      </c>
      <c r="C85" s="855"/>
      <c r="D85" s="856"/>
      <c r="E85" s="188"/>
      <c r="F85" s="188"/>
      <c r="G85" s="187" t="str">
        <f>IF(H85='Категорія витрат'!$B$2,'Категорія витрат'!$A$2,IF(H85='Категорія витрат'!$B$3,'Категорія витрат'!$A$3,IF(H85='Категорія витрат'!$B$4,'Категорія витрат'!$A$4,IF(H85='Категорія витрат'!$B$5,'Категорія витрат'!$A$5,IF(H85='Категорія витрат'!$B$6,'Категорія витрат'!$A$6,IF(H85='Категорія витрат'!$B$7,'Категорія витрат'!$A$7,IF(H85='Категорія витрат'!$B$8,'Категорія витрат'!$A$8,IF(H85='Категорія витрат'!$B$9,'Категорія витрат'!$A$9,IF(H85='Категорія витрат'!$B$10,'Категорія витрат'!$A$10,IF(H85='Категорія витрат'!$B$11,'Категорія витрат'!$A$11,IF(H85='Категорія витрат'!$B$12,'Категорія витрат'!$A$12,IF(H85='Категорія витрат'!$B$13,'Категорія витрат'!$A$13,IF(H85='Категорія витрат'!$B$14,'Категорія витрат'!$A$14,IF(H85='Категорія витрат'!$B$15,'Категорія витрат'!$A$15,IF(H85='Категорія витрат'!$B$16,'Категорія витрат'!$A$16,IF(H85='Категорія витрат'!$B$17,'Категорія витрат'!$A$17,IF(H85='Категорія витрат'!$B$18,'Категорія витрат'!$A$18,IF(H85='Категорія витрат'!$B$19,'Категорія витрат'!$A$19,IF(H85='Категорія витрат'!$B$20,'Категорія витрат'!$A$20,IF(H85='Категорія витрат'!$B$21,'Категорія витрат'!$A$21,IF(H85='Категорія витрат'!$B$22,'Категорія витрат'!$A$22,IF(H85='Категорія витрат'!$B$23,'Категорія витрат'!$A$23,IF(H85='Категорія витрат'!$B$24,'Категорія витрат'!$A$24,IF(H85='Категорія витрат'!$B$25,'Категорія витрат'!$A$25,IF(H85='Категорія витрат'!$B$26,'Категорія витрат'!$A$26,IF(H85='Категорія витрат'!$B$27,'Категорія витрат'!$A$27,IF(H85='Категорія витрат'!$B$28,'Категорія витрат'!$A$28,IF(H85='Категорія витрат'!$B$29,'Категорія витрат'!$A$29,IF(H85='Категорія витрат'!$B$30,'Категорія витрат'!$A$30,IF(H85='Категорія витрат'!$B$31,'Категорія витрат'!$A$31,""))))))))))))))))))))))))))))))</f>
        <v/>
      </c>
      <c r="H85" s="209"/>
      <c r="I85" s="189"/>
      <c r="J85" s="192"/>
      <c r="K85" s="211">
        <f t="shared" si="12"/>
        <v>0</v>
      </c>
      <c r="L85" s="216"/>
      <c r="M85" s="217"/>
      <c r="N85" s="214">
        <f t="shared" si="13"/>
        <v>0</v>
      </c>
      <c r="O85" s="189">
        <f>IF(I85='Категорія витрат'!$G$2,ROUND(N85*0.22,2),IF(I85='Категорія витрат'!$G$4,ROUND(N85*0.22,2),IF(I85='Категорія витрат'!$G$5,ROUND(N85*0.22,2),IF(I85='Категорія витрат'!$G$3,ROUND(N85*0.0841,2),0))))</f>
        <v>0</v>
      </c>
      <c r="P85" s="187">
        <f t="shared" si="14"/>
        <v>0</v>
      </c>
      <c r="Q85" s="245"/>
      <c r="R85" s="245"/>
      <c r="S85" s="245"/>
      <c r="T85" s="245"/>
      <c r="U85" s="245"/>
      <c r="V85" s="245"/>
      <c r="W85" s="245"/>
      <c r="X85" s="245"/>
      <c r="Y85" s="245"/>
      <c r="Z85" s="245"/>
      <c r="AA85" s="245"/>
      <c r="AB85" s="245"/>
      <c r="AC85" s="215">
        <f t="shared" si="15"/>
        <v>0</v>
      </c>
      <c r="AD85" s="215">
        <f t="shared" si="16"/>
        <v>0</v>
      </c>
      <c r="AE85" s="215">
        <f t="shared" si="17"/>
        <v>0</v>
      </c>
      <c r="AF85" s="215">
        <f t="shared" si="18"/>
        <v>0</v>
      </c>
      <c r="AG85" s="215">
        <f t="shared" si="19"/>
        <v>0</v>
      </c>
      <c r="AH85" s="215">
        <f t="shared" si="20"/>
        <v>0</v>
      </c>
      <c r="AI85" s="215">
        <f t="shared" si="21"/>
        <v>0</v>
      </c>
      <c r="AJ85" s="215">
        <f t="shared" si="22"/>
        <v>0</v>
      </c>
      <c r="AK85" s="245"/>
      <c r="AL85" s="245"/>
      <c r="AN85" s="237">
        <f>P85*'ВИКОНАВЦІ ТА ЗАЙНЯТІСТЬ'!$E$3</f>
        <v>0</v>
      </c>
      <c r="AO85" s="237">
        <f>P85*'ВИКОНАВЦІ ТА ЗАЙНЯТІСТЬ'!$E$4</f>
        <v>0</v>
      </c>
    </row>
    <row r="86" spans="1:41" s="236" customFormat="1" hidden="1">
      <c r="A86" s="233">
        <v>81</v>
      </c>
      <c r="B86" s="233" t="str">
        <f>IF(C86="","",VLOOKUP(C86,Закони!$AA$2:$AB$46,2,0))</f>
        <v/>
      </c>
      <c r="C86" s="855"/>
      <c r="D86" s="856"/>
      <c r="E86" s="188"/>
      <c r="F86" s="188"/>
      <c r="G86" s="187" t="str">
        <f>IF(H86='Категорія витрат'!$B$2,'Категорія витрат'!$A$2,IF(H86='Категорія витрат'!$B$3,'Категорія витрат'!$A$3,IF(H86='Категорія витрат'!$B$4,'Категорія витрат'!$A$4,IF(H86='Категорія витрат'!$B$5,'Категорія витрат'!$A$5,IF(H86='Категорія витрат'!$B$6,'Категорія витрат'!$A$6,IF(H86='Категорія витрат'!$B$7,'Категорія витрат'!$A$7,IF(H86='Категорія витрат'!$B$8,'Категорія витрат'!$A$8,IF(H86='Категорія витрат'!$B$9,'Категорія витрат'!$A$9,IF(H86='Категорія витрат'!$B$10,'Категорія витрат'!$A$10,IF(H86='Категорія витрат'!$B$11,'Категорія витрат'!$A$11,IF(H86='Категорія витрат'!$B$12,'Категорія витрат'!$A$12,IF(H86='Категорія витрат'!$B$13,'Категорія витрат'!$A$13,IF(H86='Категорія витрат'!$B$14,'Категорія витрат'!$A$14,IF(H86='Категорія витрат'!$B$15,'Категорія витрат'!$A$15,IF(H86='Категорія витрат'!$B$16,'Категорія витрат'!$A$16,IF(H86='Категорія витрат'!$B$17,'Категорія витрат'!$A$17,IF(H86='Категорія витрат'!$B$18,'Категорія витрат'!$A$18,IF(H86='Категорія витрат'!$B$19,'Категорія витрат'!$A$19,IF(H86='Категорія витрат'!$B$20,'Категорія витрат'!$A$20,IF(H86='Категорія витрат'!$B$21,'Категорія витрат'!$A$21,IF(H86='Категорія витрат'!$B$22,'Категорія витрат'!$A$22,IF(H86='Категорія витрат'!$B$23,'Категорія витрат'!$A$23,IF(H86='Категорія витрат'!$B$24,'Категорія витрат'!$A$24,IF(H86='Категорія витрат'!$B$25,'Категорія витрат'!$A$25,IF(H86='Категорія витрат'!$B$26,'Категорія витрат'!$A$26,IF(H86='Категорія витрат'!$B$27,'Категорія витрат'!$A$27,IF(H86='Категорія витрат'!$B$28,'Категорія витрат'!$A$28,IF(H86='Категорія витрат'!$B$29,'Категорія витрат'!$A$29,IF(H86='Категорія витрат'!$B$30,'Категорія витрат'!$A$30,IF(H86='Категорія витрат'!$B$31,'Категорія витрат'!$A$31,""))))))))))))))))))))))))))))))</f>
        <v/>
      </c>
      <c r="H86" s="209"/>
      <c r="I86" s="189"/>
      <c r="J86" s="192"/>
      <c r="K86" s="211">
        <f t="shared" si="12"/>
        <v>0</v>
      </c>
      <c r="L86" s="216"/>
      <c r="M86" s="217"/>
      <c r="N86" s="214">
        <f t="shared" si="13"/>
        <v>0</v>
      </c>
      <c r="O86" s="189">
        <f>IF(I86='Категорія витрат'!$G$2,ROUND(N86*0.22,2),IF(I86='Категорія витрат'!$G$4,ROUND(N86*0.22,2),IF(I86='Категорія витрат'!$G$5,ROUND(N86*0.22,2),IF(I86='Категорія витрат'!$G$3,ROUND(N86*0.0841,2),0))))</f>
        <v>0</v>
      </c>
      <c r="P86" s="187">
        <f t="shared" si="14"/>
        <v>0</v>
      </c>
      <c r="Q86" s="245"/>
      <c r="R86" s="245"/>
      <c r="S86" s="245"/>
      <c r="T86" s="245"/>
      <c r="U86" s="245"/>
      <c r="V86" s="245"/>
      <c r="W86" s="245"/>
      <c r="X86" s="245"/>
      <c r="Y86" s="245"/>
      <c r="Z86" s="245"/>
      <c r="AA86" s="245"/>
      <c r="AB86" s="245"/>
      <c r="AC86" s="215">
        <f t="shared" si="15"/>
        <v>0</v>
      </c>
      <c r="AD86" s="215">
        <f t="shared" si="16"/>
        <v>0</v>
      </c>
      <c r="AE86" s="215">
        <f t="shared" si="17"/>
        <v>0</v>
      </c>
      <c r="AF86" s="215">
        <f t="shared" si="18"/>
        <v>0</v>
      </c>
      <c r="AG86" s="215">
        <f t="shared" si="19"/>
        <v>0</v>
      </c>
      <c r="AH86" s="215">
        <f t="shared" si="20"/>
        <v>0</v>
      </c>
      <c r="AI86" s="215">
        <f t="shared" si="21"/>
        <v>0</v>
      </c>
      <c r="AJ86" s="215">
        <f t="shared" si="22"/>
        <v>0</v>
      </c>
      <c r="AK86" s="245"/>
      <c r="AL86" s="245"/>
      <c r="AN86" s="237">
        <f>P86*'ВИКОНАВЦІ ТА ЗАЙНЯТІСТЬ'!$E$3</f>
        <v>0</v>
      </c>
      <c r="AO86" s="237">
        <f>P86*'ВИКОНАВЦІ ТА ЗАЙНЯТІСТЬ'!$E$4</f>
        <v>0</v>
      </c>
    </row>
    <row r="87" spans="1:41" s="236" customFormat="1" hidden="1">
      <c r="A87" s="233">
        <v>82</v>
      </c>
      <c r="B87" s="233" t="str">
        <f>IF(C87="","",VLOOKUP(C87,Закони!$AA$2:$AB$46,2,0))</f>
        <v/>
      </c>
      <c r="C87" s="855"/>
      <c r="D87" s="856"/>
      <c r="E87" s="188"/>
      <c r="F87" s="188"/>
      <c r="G87" s="187" t="str">
        <f>IF(H87='Категорія витрат'!$B$2,'Категорія витрат'!$A$2,IF(H87='Категорія витрат'!$B$3,'Категорія витрат'!$A$3,IF(H87='Категорія витрат'!$B$4,'Категорія витрат'!$A$4,IF(H87='Категорія витрат'!$B$5,'Категорія витрат'!$A$5,IF(H87='Категорія витрат'!$B$6,'Категорія витрат'!$A$6,IF(H87='Категорія витрат'!$B$7,'Категорія витрат'!$A$7,IF(H87='Категорія витрат'!$B$8,'Категорія витрат'!$A$8,IF(H87='Категорія витрат'!$B$9,'Категорія витрат'!$A$9,IF(H87='Категорія витрат'!$B$10,'Категорія витрат'!$A$10,IF(H87='Категорія витрат'!$B$11,'Категорія витрат'!$A$11,IF(H87='Категорія витрат'!$B$12,'Категорія витрат'!$A$12,IF(H87='Категорія витрат'!$B$13,'Категорія витрат'!$A$13,IF(H87='Категорія витрат'!$B$14,'Категорія витрат'!$A$14,IF(H87='Категорія витрат'!$B$15,'Категорія витрат'!$A$15,IF(H87='Категорія витрат'!$B$16,'Категорія витрат'!$A$16,IF(H87='Категорія витрат'!$B$17,'Категорія витрат'!$A$17,IF(H87='Категорія витрат'!$B$18,'Категорія витрат'!$A$18,IF(H87='Категорія витрат'!$B$19,'Категорія витрат'!$A$19,IF(H87='Категорія витрат'!$B$20,'Категорія витрат'!$A$20,IF(H87='Категорія витрат'!$B$21,'Категорія витрат'!$A$21,IF(H87='Категорія витрат'!$B$22,'Категорія витрат'!$A$22,IF(H87='Категорія витрат'!$B$23,'Категорія витрат'!$A$23,IF(H87='Категорія витрат'!$B$24,'Категорія витрат'!$A$24,IF(H87='Категорія витрат'!$B$25,'Категорія витрат'!$A$25,IF(H87='Категорія витрат'!$B$26,'Категорія витрат'!$A$26,IF(H87='Категорія витрат'!$B$27,'Категорія витрат'!$A$27,IF(H87='Категорія витрат'!$B$28,'Категорія витрат'!$A$28,IF(H87='Категорія витрат'!$B$29,'Категорія витрат'!$A$29,IF(H87='Категорія витрат'!$B$30,'Категорія витрат'!$A$30,IF(H87='Категорія витрат'!$B$31,'Категорія витрат'!$A$31,""))))))))))))))))))))))))))))))</f>
        <v/>
      </c>
      <c r="H87" s="209"/>
      <c r="I87" s="189"/>
      <c r="J87" s="192"/>
      <c r="K87" s="211">
        <f t="shared" si="12"/>
        <v>0</v>
      </c>
      <c r="L87" s="216"/>
      <c r="M87" s="217"/>
      <c r="N87" s="214">
        <f t="shared" si="13"/>
        <v>0</v>
      </c>
      <c r="O87" s="189">
        <f>IF(I87='Категорія витрат'!$G$2,ROUND(N87*0.22,2),IF(I87='Категорія витрат'!$G$4,ROUND(N87*0.22,2),IF(I87='Категорія витрат'!$G$5,ROUND(N87*0.22,2),IF(I87='Категорія витрат'!$G$3,ROUND(N87*0.0841,2),0))))</f>
        <v>0</v>
      </c>
      <c r="P87" s="187">
        <f t="shared" si="14"/>
        <v>0</v>
      </c>
      <c r="Q87" s="245"/>
      <c r="R87" s="245"/>
      <c r="S87" s="245"/>
      <c r="T87" s="245"/>
      <c r="U87" s="245"/>
      <c r="V87" s="245"/>
      <c r="W87" s="245"/>
      <c r="X87" s="245"/>
      <c r="Y87" s="245"/>
      <c r="Z87" s="245"/>
      <c r="AA87" s="245"/>
      <c r="AB87" s="245"/>
      <c r="AC87" s="215">
        <f t="shared" si="15"/>
        <v>0</v>
      </c>
      <c r="AD87" s="215">
        <f t="shared" si="16"/>
        <v>0</v>
      </c>
      <c r="AE87" s="215">
        <f t="shared" si="17"/>
        <v>0</v>
      </c>
      <c r="AF87" s="215">
        <f t="shared" si="18"/>
        <v>0</v>
      </c>
      <c r="AG87" s="215">
        <f t="shared" si="19"/>
        <v>0</v>
      </c>
      <c r="AH87" s="215">
        <f t="shared" si="20"/>
        <v>0</v>
      </c>
      <c r="AI87" s="215">
        <f t="shared" si="21"/>
        <v>0</v>
      </c>
      <c r="AJ87" s="215">
        <f t="shared" si="22"/>
        <v>0</v>
      </c>
      <c r="AK87" s="245"/>
      <c r="AL87" s="245"/>
      <c r="AN87" s="237">
        <f>P87*'ВИКОНАВЦІ ТА ЗАЙНЯТІСТЬ'!$E$3</f>
        <v>0</v>
      </c>
      <c r="AO87" s="237">
        <f>P87*'ВИКОНАВЦІ ТА ЗАЙНЯТІСТЬ'!$E$4</f>
        <v>0</v>
      </c>
    </row>
    <row r="88" spans="1:41" s="236" customFormat="1" hidden="1">
      <c r="A88" s="233">
        <v>83</v>
      </c>
      <c r="B88" s="233" t="str">
        <f>IF(C88="","",VLOOKUP(C88,Закони!$AA$2:$AB$46,2,0))</f>
        <v/>
      </c>
      <c r="C88" s="855"/>
      <c r="D88" s="856"/>
      <c r="E88" s="188"/>
      <c r="F88" s="188"/>
      <c r="G88" s="187" t="str">
        <f>IF(H88='Категорія витрат'!$B$2,'Категорія витрат'!$A$2,IF(H88='Категорія витрат'!$B$3,'Категорія витрат'!$A$3,IF(H88='Категорія витрат'!$B$4,'Категорія витрат'!$A$4,IF(H88='Категорія витрат'!$B$5,'Категорія витрат'!$A$5,IF(H88='Категорія витрат'!$B$6,'Категорія витрат'!$A$6,IF(H88='Категорія витрат'!$B$7,'Категорія витрат'!$A$7,IF(H88='Категорія витрат'!$B$8,'Категорія витрат'!$A$8,IF(H88='Категорія витрат'!$B$9,'Категорія витрат'!$A$9,IF(H88='Категорія витрат'!$B$10,'Категорія витрат'!$A$10,IF(H88='Категорія витрат'!$B$11,'Категорія витрат'!$A$11,IF(H88='Категорія витрат'!$B$12,'Категорія витрат'!$A$12,IF(H88='Категорія витрат'!$B$13,'Категорія витрат'!$A$13,IF(H88='Категорія витрат'!$B$14,'Категорія витрат'!$A$14,IF(H88='Категорія витрат'!$B$15,'Категорія витрат'!$A$15,IF(H88='Категорія витрат'!$B$16,'Категорія витрат'!$A$16,IF(H88='Категорія витрат'!$B$17,'Категорія витрат'!$A$17,IF(H88='Категорія витрат'!$B$18,'Категорія витрат'!$A$18,IF(H88='Категорія витрат'!$B$19,'Категорія витрат'!$A$19,IF(H88='Категорія витрат'!$B$20,'Категорія витрат'!$A$20,IF(H88='Категорія витрат'!$B$21,'Категорія витрат'!$A$21,IF(H88='Категорія витрат'!$B$22,'Категорія витрат'!$A$22,IF(H88='Категорія витрат'!$B$23,'Категорія витрат'!$A$23,IF(H88='Категорія витрат'!$B$24,'Категорія витрат'!$A$24,IF(H88='Категорія витрат'!$B$25,'Категорія витрат'!$A$25,IF(H88='Категорія витрат'!$B$26,'Категорія витрат'!$A$26,IF(H88='Категорія витрат'!$B$27,'Категорія витрат'!$A$27,IF(H88='Категорія витрат'!$B$28,'Категорія витрат'!$A$28,IF(H88='Категорія витрат'!$B$29,'Категорія витрат'!$A$29,IF(H88='Категорія витрат'!$B$30,'Категорія витрат'!$A$30,IF(H88='Категорія витрат'!$B$31,'Категорія витрат'!$A$31,""))))))))))))))))))))))))))))))</f>
        <v/>
      </c>
      <c r="H88" s="209"/>
      <c r="I88" s="189"/>
      <c r="J88" s="192"/>
      <c r="K88" s="211">
        <f t="shared" si="12"/>
        <v>0</v>
      </c>
      <c r="L88" s="216"/>
      <c r="M88" s="217"/>
      <c r="N88" s="214">
        <f t="shared" si="13"/>
        <v>0</v>
      </c>
      <c r="O88" s="189">
        <f>IF(I88='Категорія витрат'!$G$2,ROUND(N88*0.22,2),IF(I88='Категорія витрат'!$G$4,ROUND(N88*0.22,2),IF(I88='Категорія витрат'!$G$5,ROUND(N88*0.22,2),IF(I88='Категорія витрат'!$G$3,ROUND(N88*0.0841,2),0))))</f>
        <v>0</v>
      </c>
      <c r="P88" s="187">
        <f t="shared" si="14"/>
        <v>0</v>
      </c>
      <c r="Q88" s="245"/>
      <c r="R88" s="245"/>
      <c r="S88" s="245"/>
      <c r="T88" s="245"/>
      <c r="U88" s="245"/>
      <c r="V88" s="245"/>
      <c r="W88" s="245"/>
      <c r="X88" s="245"/>
      <c r="Y88" s="245"/>
      <c r="Z88" s="245"/>
      <c r="AA88" s="245"/>
      <c r="AB88" s="245"/>
      <c r="AC88" s="215">
        <f t="shared" si="15"/>
        <v>0</v>
      </c>
      <c r="AD88" s="215">
        <f t="shared" si="16"/>
        <v>0</v>
      </c>
      <c r="AE88" s="215">
        <f t="shared" si="17"/>
        <v>0</v>
      </c>
      <c r="AF88" s="215">
        <f t="shared" si="18"/>
        <v>0</v>
      </c>
      <c r="AG88" s="215">
        <f t="shared" si="19"/>
        <v>0</v>
      </c>
      <c r="AH88" s="215">
        <f t="shared" si="20"/>
        <v>0</v>
      </c>
      <c r="AI88" s="215">
        <f t="shared" si="21"/>
        <v>0</v>
      </c>
      <c r="AJ88" s="215">
        <f t="shared" si="22"/>
        <v>0</v>
      </c>
      <c r="AK88" s="245"/>
      <c r="AL88" s="245"/>
      <c r="AN88" s="237">
        <f>P88*'ВИКОНАВЦІ ТА ЗАЙНЯТІСТЬ'!$E$3</f>
        <v>0</v>
      </c>
      <c r="AO88" s="237">
        <f>P88*'ВИКОНАВЦІ ТА ЗАЙНЯТІСТЬ'!$E$4</f>
        <v>0</v>
      </c>
    </row>
    <row r="89" spans="1:41" s="236" customFormat="1" hidden="1">
      <c r="A89" s="233">
        <v>84</v>
      </c>
      <c r="B89" s="233" t="str">
        <f>IF(C89="","",VLOOKUP(C89,Закони!$AA$2:$AB$46,2,0))</f>
        <v/>
      </c>
      <c r="C89" s="855"/>
      <c r="D89" s="856"/>
      <c r="E89" s="188"/>
      <c r="F89" s="188"/>
      <c r="G89" s="187" t="str">
        <f>IF(H89='Категорія витрат'!$B$2,'Категорія витрат'!$A$2,IF(H89='Категорія витрат'!$B$3,'Категорія витрат'!$A$3,IF(H89='Категорія витрат'!$B$4,'Категорія витрат'!$A$4,IF(H89='Категорія витрат'!$B$5,'Категорія витрат'!$A$5,IF(H89='Категорія витрат'!$B$6,'Категорія витрат'!$A$6,IF(H89='Категорія витрат'!$B$7,'Категорія витрат'!$A$7,IF(H89='Категорія витрат'!$B$8,'Категорія витрат'!$A$8,IF(H89='Категорія витрат'!$B$9,'Категорія витрат'!$A$9,IF(H89='Категорія витрат'!$B$10,'Категорія витрат'!$A$10,IF(H89='Категорія витрат'!$B$11,'Категорія витрат'!$A$11,IF(H89='Категорія витрат'!$B$12,'Категорія витрат'!$A$12,IF(H89='Категорія витрат'!$B$13,'Категорія витрат'!$A$13,IF(H89='Категорія витрат'!$B$14,'Категорія витрат'!$A$14,IF(H89='Категорія витрат'!$B$15,'Категорія витрат'!$A$15,IF(H89='Категорія витрат'!$B$16,'Категорія витрат'!$A$16,IF(H89='Категорія витрат'!$B$17,'Категорія витрат'!$A$17,IF(H89='Категорія витрат'!$B$18,'Категорія витрат'!$A$18,IF(H89='Категорія витрат'!$B$19,'Категорія витрат'!$A$19,IF(H89='Категорія витрат'!$B$20,'Категорія витрат'!$A$20,IF(H89='Категорія витрат'!$B$21,'Категорія витрат'!$A$21,IF(H89='Категорія витрат'!$B$22,'Категорія витрат'!$A$22,IF(H89='Категорія витрат'!$B$23,'Категорія витрат'!$A$23,IF(H89='Категорія витрат'!$B$24,'Категорія витрат'!$A$24,IF(H89='Категорія витрат'!$B$25,'Категорія витрат'!$A$25,IF(H89='Категорія витрат'!$B$26,'Категорія витрат'!$A$26,IF(H89='Категорія витрат'!$B$27,'Категорія витрат'!$A$27,IF(H89='Категорія витрат'!$B$28,'Категорія витрат'!$A$28,IF(H89='Категорія витрат'!$B$29,'Категорія витрат'!$A$29,IF(H89='Категорія витрат'!$B$30,'Категорія витрат'!$A$30,IF(H89='Категорія витрат'!$B$31,'Категорія витрат'!$A$31,""))))))))))))))))))))))))))))))</f>
        <v/>
      </c>
      <c r="H89" s="209"/>
      <c r="I89" s="189"/>
      <c r="J89" s="192"/>
      <c r="K89" s="211">
        <f t="shared" si="12"/>
        <v>0</v>
      </c>
      <c r="L89" s="216"/>
      <c r="M89" s="217"/>
      <c r="N89" s="214">
        <f t="shared" si="13"/>
        <v>0</v>
      </c>
      <c r="O89" s="189">
        <f>IF(I89='Категорія витрат'!$G$2,ROUND(N89*0.22,2),IF(I89='Категорія витрат'!$G$4,ROUND(N89*0.22,2),IF(I89='Категорія витрат'!$G$5,ROUND(N89*0.22,2),IF(I89='Категорія витрат'!$G$3,ROUND(N89*0.0841,2),0))))</f>
        <v>0</v>
      </c>
      <c r="P89" s="187">
        <f t="shared" si="14"/>
        <v>0</v>
      </c>
      <c r="Q89" s="245"/>
      <c r="R89" s="245"/>
      <c r="S89" s="245"/>
      <c r="T89" s="245"/>
      <c r="U89" s="245"/>
      <c r="V89" s="245"/>
      <c r="W89" s="245"/>
      <c r="X89" s="245"/>
      <c r="Y89" s="245"/>
      <c r="Z89" s="245"/>
      <c r="AA89" s="245"/>
      <c r="AB89" s="245"/>
      <c r="AC89" s="215">
        <f t="shared" si="15"/>
        <v>0</v>
      </c>
      <c r="AD89" s="215">
        <f t="shared" si="16"/>
        <v>0</v>
      </c>
      <c r="AE89" s="215">
        <f t="shared" si="17"/>
        <v>0</v>
      </c>
      <c r="AF89" s="215">
        <f t="shared" si="18"/>
        <v>0</v>
      </c>
      <c r="AG89" s="215">
        <f t="shared" si="19"/>
        <v>0</v>
      </c>
      <c r="AH89" s="215">
        <f t="shared" si="20"/>
        <v>0</v>
      </c>
      <c r="AI89" s="215">
        <f t="shared" si="21"/>
        <v>0</v>
      </c>
      <c r="AJ89" s="215">
        <f t="shared" si="22"/>
        <v>0</v>
      </c>
      <c r="AK89" s="245"/>
      <c r="AL89" s="245"/>
      <c r="AN89" s="237">
        <f>P89*'ВИКОНАВЦІ ТА ЗАЙНЯТІСТЬ'!$E$3</f>
        <v>0</v>
      </c>
      <c r="AO89" s="237">
        <f>P89*'ВИКОНАВЦІ ТА ЗАЙНЯТІСТЬ'!$E$4</f>
        <v>0</v>
      </c>
    </row>
    <row r="90" spans="1:41" s="236" customFormat="1" hidden="1">
      <c r="A90" s="233">
        <v>85</v>
      </c>
      <c r="B90" s="233" t="str">
        <f>IF(C90="","",VLOOKUP(C90,Закони!$AA$2:$AB$46,2,0))</f>
        <v/>
      </c>
      <c r="C90" s="855"/>
      <c r="D90" s="856"/>
      <c r="E90" s="188"/>
      <c r="F90" s="188"/>
      <c r="G90" s="187" t="str">
        <f>IF(H90='Категорія витрат'!$B$2,'Категорія витрат'!$A$2,IF(H90='Категорія витрат'!$B$3,'Категорія витрат'!$A$3,IF(H90='Категорія витрат'!$B$4,'Категорія витрат'!$A$4,IF(H90='Категорія витрат'!$B$5,'Категорія витрат'!$A$5,IF(H90='Категорія витрат'!$B$6,'Категорія витрат'!$A$6,IF(H90='Категорія витрат'!$B$7,'Категорія витрат'!$A$7,IF(H90='Категорія витрат'!$B$8,'Категорія витрат'!$A$8,IF(H90='Категорія витрат'!$B$9,'Категорія витрат'!$A$9,IF(H90='Категорія витрат'!$B$10,'Категорія витрат'!$A$10,IF(H90='Категорія витрат'!$B$11,'Категорія витрат'!$A$11,IF(H90='Категорія витрат'!$B$12,'Категорія витрат'!$A$12,IF(H90='Категорія витрат'!$B$13,'Категорія витрат'!$A$13,IF(H90='Категорія витрат'!$B$14,'Категорія витрат'!$A$14,IF(H90='Категорія витрат'!$B$15,'Категорія витрат'!$A$15,IF(H90='Категорія витрат'!$B$16,'Категорія витрат'!$A$16,IF(H90='Категорія витрат'!$B$17,'Категорія витрат'!$A$17,IF(H90='Категорія витрат'!$B$18,'Категорія витрат'!$A$18,IF(H90='Категорія витрат'!$B$19,'Категорія витрат'!$A$19,IF(H90='Категорія витрат'!$B$20,'Категорія витрат'!$A$20,IF(H90='Категорія витрат'!$B$21,'Категорія витрат'!$A$21,IF(H90='Категорія витрат'!$B$22,'Категорія витрат'!$A$22,IF(H90='Категорія витрат'!$B$23,'Категорія витрат'!$A$23,IF(H90='Категорія витрат'!$B$24,'Категорія витрат'!$A$24,IF(H90='Категорія витрат'!$B$25,'Категорія витрат'!$A$25,IF(H90='Категорія витрат'!$B$26,'Категорія витрат'!$A$26,IF(H90='Категорія витрат'!$B$27,'Категорія витрат'!$A$27,IF(H90='Категорія витрат'!$B$28,'Категорія витрат'!$A$28,IF(H90='Категорія витрат'!$B$29,'Категорія витрат'!$A$29,IF(H90='Категорія витрат'!$B$30,'Категорія витрат'!$A$30,IF(H90='Категорія витрат'!$B$31,'Категорія витрат'!$A$31,""))))))))))))))))))))))))))))))</f>
        <v/>
      </c>
      <c r="H90" s="209"/>
      <c r="I90" s="189"/>
      <c r="J90" s="192"/>
      <c r="K90" s="211">
        <f t="shared" si="12"/>
        <v>0</v>
      </c>
      <c r="L90" s="216"/>
      <c r="M90" s="217"/>
      <c r="N90" s="214">
        <f t="shared" si="13"/>
        <v>0</v>
      </c>
      <c r="O90" s="189">
        <f>IF(I90='Категорія витрат'!$G$2,ROUND(N90*0.22,2),IF(I90='Категорія витрат'!$G$4,ROUND(N90*0.22,2),IF(I90='Категорія витрат'!$G$5,ROUND(N90*0.22,2),IF(I90='Категорія витрат'!$G$3,ROUND(N90*0.0841,2),0))))</f>
        <v>0</v>
      </c>
      <c r="P90" s="187">
        <f t="shared" si="14"/>
        <v>0</v>
      </c>
      <c r="Q90" s="245"/>
      <c r="R90" s="245"/>
      <c r="S90" s="245"/>
      <c r="T90" s="245"/>
      <c r="U90" s="245"/>
      <c r="V90" s="245"/>
      <c r="W90" s="245"/>
      <c r="X90" s="245"/>
      <c r="Y90" s="245"/>
      <c r="Z90" s="245"/>
      <c r="AA90" s="245"/>
      <c r="AB90" s="245"/>
      <c r="AC90" s="215">
        <f t="shared" si="15"/>
        <v>0</v>
      </c>
      <c r="AD90" s="215">
        <f t="shared" si="16"/>
        <v>0</v>
      </c>
      <c r="AE90" s="215">
        <f t="shared" si="17"/>
        <v>0</v>
      </c>
      <c r="AF90" s="215">
        <f t="shared" si="18"/>
        <v>0</v>
      </c>
      <c r="AG90" s="215">
        <f t="shared" si="19"/>
        <v>0</v>
      </c>
      <c r="AH90" s="215">
        <f t="shared" si="20"/>
        <v>0</v>
      </c>
      <c r="AI90" s="215">
        <f t="shared" si="21"/>
        <v>0</v>
      </c>
      <c r="AJ90" s="215">
        <f t="shared" si="22"/>
        <v>0</v>
      </c>
      <c r="AK90" s="245"/>
      <c r="AL90" s="245"/>
      <c r="AN90" s="237">
        <f>P90*'ВИКОНАВЦІ ТА ЗАЙНЯТІСТЬ'!$E$3</f>
        <v>0</v>
      </c>
      <c r="AO90" s="237">
        <f>P90*'ВИКОНАВЦІ ТА ЗАЙНЯТІСТЬ'!$E$4</f>
        <v>0</v>
      </c>
    </row>
    <row r="91" spans="1:41" s="236" customFormat="1" hidden="1">
      <c r="A91" s="233">
        <v>86</v>
      </c>
      <c r="B91" s="233" t="str">
        <f>IF(C91="","",VLOOKUP(C91,Закони!$AA$2:$AB$46,2,0))</f>
        <v/>
      </c>
      <c r="C91" s="855"/>
      <c r="D91" s="856"/>
      <c r="E91" s="188"/>
      <c r="F91" s="188"/>
      <c r="G91" s="187" t="str">
        <f>IF(H91='Категорія витрат'!$B$2,'Категорія витрат'!$A$2,IF(H91='Категорія витрат'!$B$3,'Категорія витрат'!$A$3,IF(H91='Категорія витрат'!$B$4,'Категорія витрат'!$A$4,IF(H91='Категорія витрат'!$B$5,'Категорія витрат'!$A$5,IF(H91='Категорія витрат'!$B$6,'Категорія витрат'!$A$6,IF(H91='Категорія витрат'!$B$7,'Категорія витрат'!$A$7,IF(H91='Категорія витрат'!$B$8,'Категорія витрат'!$A$8,IF(H91='Категорія витрат'!$B$9,'Категорія витрат'!$A$9,IF(H91='Категорія витрат'!$B$10,'Категорія витрат'!$A$10,IF(H91='Категорія витрат'!$B$11,'Категорія витрат'!$A$11,IF(H91='Категорія витрат'!$B$12,'Категорія витрат'!$A$12,IF(H91='Категорія витрат'!$B$13,'Категорія витрат'!$A$13,IF(H91='Категорія витрат'!$B$14,'Категорія витрат'!$A$14,IF(H91='Категорія витрат'!$B$15,'Категорія витрат'!$A$15,IF(H91='Категорія витрат'!$B$16,'Категорія витрат'!$A$16,IF(H91='Категорія витрат'!$B$17,'Категорія витрат'!$A$17,IF(H91='Категорія витрат'!$B$18,'Категорія витрат'!$A$18,IF(H91='Категорія витрат'!$B$19,'Категорія витрат'!$A$19,IF(H91='Категорія витрат'!$B$20,'Категорія витрат'!$A$20,IF(H91='Категорія витрат'!$B$21,'Категорія витрат'!$A$21,IF(H91='Категорія витрат'!$B$22,'Категорія витрат'!$A$22,IF(H91='Категорія витрат'!$B$23,'Категорія витрат'!$A$23,IF(H91='Категорія витрат'!$B$24,'Категорія витрат'!$A$24,IF(H91='Категорія витрат'!$B$25,'Категорія витрат'!$A$25,IF(H91='Категорія витрат'!$B$26,'Категорія витрат'!$A$26,IF(H91='Категорія витрат'!$B$27,'Категорія витрат'!$A$27,IF(H91='Категорія витрат'!$B$28,'Категорія витрат'!$A$28,IF(H91='Категорія витрат'!$B$29,'Категорія витрат'!$A$29,IF(H91='Категорія витрат'!$B$30,'Категорія витрат'!$A$30,IF(H91='Категорія витрат'!$B$31,'Категорія витрат'!$A$31,""))))))))))))))))))))))))))))))</f>
        <v/>
      </c>
      <c r="H91" s="209"/>
      <c r="I91" s="189"/>
      <c r="J91" s="192"/>
      <c r="K91" s="211">
        <f t="shared" si="12"/>
        <v>0</v>
      </c>
      <c r="L91" s="216"/>
      <c r="M91" s="217"/>
      <c r="N91" s="214">
        <f t="shared" si="13"/>
        <v>0</v>
      </c>
      <c r="O91" s="189">
        <f>IF(I91='Категорія витрат'!$G$2,ROUND(N91*0.22,2),IF(I91='Категорія витрат'!$G$4,ROUND(N91*0.22,2),IF(I91='Категорія витрат'!$G$5,ROUND(N91*0.22,2),IF(I91='Категорія витрат'!$G$3,ROUND(N91*0.0841,2),0))))</f>
        <v>0</v>
      </c>
      <c r="P91" s="187">
        <f t="shared" si="14"/>
        <v>0</v>
      </c>
      <c r="Q91" s="245"/>
      <c r="R91" s="245"/>
      <c r="S91" s="245"/>
      <c r="T91" s="245"/>
      <c r="U91" s="245"/>
      <c r="V91" s="245"/>
      <c r="W91" s="245"/>
      <c r="X91" s="245"/>
      <c r="Y91" s="245"/>
      <c r="Z91" s="245"/>
      <c r="AA91" s="245"/>
      <c r="AB91" s="245"/>
      <c r="AC91" s="215">
        <f t="shared" si="15"/>
        <v>0</v>
      </c>
      <c r="AD91" s="215">
        <f t="shared" si="16"/>
        <v>0</v>
      </c>
      <c r="AE91" s="215">
        <f t="shared" si="17"/>
        <v>0</v>
      </c>
      <c r="AF91" s="215">
        <f t="shared" si="18"/>
        <v>0</v>
      </c>
      <c r="AG91" s="215">
        <f t="shared" si="19"/>
        <v>0</v>
      </c>
      <c r="AH91" s="215">
        <f t="shared" si="20"/>
        <v>0</v>
      </c>
      <c r="AI91" s="215">
        <f t="shared" si="21"/>
        <v>0</v>
      </c>
      <c r="AJ91" s="215">
        <f t="shared" si="22"/>
        <v>0</v>
      </c>
      <c r="AK91" s="245"/>
      <c r="AL91" s="245"/>
      <c r="AN91" s="237">
        <f>P91*'ВИКОНАВЦІ ТА ЗАЙНЯТІСТЬ'!$E$3</f>
        <v>0</v>
      </c>
      <c r="AO91" s="237">
        <f>P91*'ВИКОНАВЦІ ТА ЗАЙНЯТІСТЬ'!$E$4</f>
        <v>0</v>
      </c>
    </row>
    <row r="92" spans="1:41" s="236" customFormat="1" hidden="1">
      <c r="A92" s="233">
        <v>87</v>
      </c>
      <c r="B92" s="233" t="str">
        <f>IF(C92="","",VLOOKUP(C92,Закони!$AA$2:$AB$46,2,0))</f>
        <v/>
      </c>
      <c r="C92" s="855"/>
      <c r="D92" s="856"/>
      <c r="E92" s="188"/>
      <c r="F92" s="188"/>
      <c r="G92" s="187" t="str">
        <f>IF(H92='Категорія витрат'!$B$2,'Категорія витрат'!$A$2,IF(H92='Категорія витрат'!$B$3,'Категорія витрат'!$A$3,IF(H92='Категорія витрат'!$B$4,'Категорія витрат'!$A$4,IF(H92='Категорія витрат'!$B$5,'Категорія витрат'!$A$5,IF(H92='Категорія витрат'!$B$6,'Категорія витрат'!$A$6,IF(H92='Категорія витрат'!$B$7,'Категорія витрат'!$A$7,IF(H92='Категорія витрат'!$B$8,'Категорія витрат'!$A$8,IF(H92='Категорія витрат'!$B$9,'Категорія витрат'!$A$9,IF(H92='Категорія витрат'!$B$10,'Категорія витрат'!$A$10,IF(H92='Категорія витрат'!$B$11,'Категорія витрат'!$A$11,IF(H92='Категорія витрат'!$B$12,'Категорія витрат'!$A$12,IF(H92='Категорія витрат'!$B$13,'Категорія витрат'!$A$13,IF(H92='Категорія витрат'!$B$14,'Категорія витрат'!$A$14,IF(H92='Категорія витрат'!$B$15,'Категорія витрат'!$A$15,IF(H92='Категорія витрат'!$B$16,'Категорія витрат'!$A$16,IF(H92='Категорія витрат'!$B$17,'Категорія витрат'!$A$17,IF(H92='Категорія витрат'!$B$18,'Категорія витрат'!$A$18,IF(H92='Категорія витрат'!$B$19,'Категорія витрат'!$A$19,IF(H92='Категорія витрат'!$B$20,'Категорія витрат'!$A$20,IF(H92='Категорія витрат'!$B$21,'Категорія витрат'!$A$21,IF(H92='Категорія витрат'!$B$22,'Категорія витрат'!$A$22,IF(H92='Категорія витрат'!$B$23,'Категорія витрат'!$A$23,IF(H92='Категорія витрат'!$B$24,'Категорія витрат'!$A$24,IF(H92='Категорія витрат'!$B$25,'Категорія витрат'!$A$25,IF(H92='Категорія витрат'!$B$26,'Категорія витрат'!$A$26,IF(H92='Категорія витрат'!$B$27,'Категорія витрат'!$A$27,IF(H92='Категорія витрат'!$B$28,'Категорія витрат'!$A$28,IF(H92='Категорія витрат'!$B$29,'Категорія витрат'!$A$29,IF(H92='Категорія витрат'!$B$30,'Категорія витрат'!$A$30,IF(H92='Категорія витрат'!$B$31,'Категорія витрат'!$A$31,""))))))))))))))))))))))))))))))</f>
        <v/>
      </c>
      <c r="H92" s="209"/>
      <c r="I92" s="189"/>
      <c r="J92" s="192"/>
      <c r="K92" s="211">
        <f t="shared" si="12"/>
        <v>0</v>
      </c>
      <c r="L92" s="216"/>
      <c r="M92" s="217"/>
      <c r="N92" s="214">
        <f t="shared" si="13"/>
        <v>0</v>
      </c>
      <c r="O92" s="189">
        <f>IF(I92='Категорія витрат'!$G$2,ROUND(N92*0.22,2),IF(I92='Категорія витрат'!$G$4,ROUND(N92*0.22,2),IF(I92='Категорія витрат'!$G$5,ROUND(N92*0.22,2),IF(I92='Категорія витрат'!$G$3,ROUND(N92*0.0841,2),0))))</f>
        <v>0</v>
      </c>
      <c r="P92" s="187">
        <f t="shared" si="14"/>
        <v>0</v>
      </c>
      <c r="Q92" s="245"/>
      <c r="R92" s="245"/>
      <c r="S92" s="245"/>
      <c r="T92" s="245"/>
      <c r="U92" s="245"/>
      <c r="V92" s="245"/>
      <c r="W92" s="245"/>
      <c r="X92" s="245"/>
      <c r="Y92" s="245"/>
      <c r="Z92" s="245"/>
      <c r="AA92" s="245"/>
      <c r="AB92" s="245"/>
      <c r="AC92" s="215">
        <f t="shared" si="15"/>
        <v>0</v>
      </c>
      <c r="AD92" s="215">
        <f t="shared" si="16"/>
        <v>0</v>
      </c>
      <c r="AE92" s="215">
        <f t="shared" si="17"/>
        <v>0</v>
      </c>
      <c r="AF92" s="215">
        <f t="shared" si="18"/>
        <v>0</v>
      </c>
      <c r="AG92" s="215">
        <f t="shared" si="19"/>
        <v>0</v>
      </c>
      <c r="AH92" s="215">
        <f t="shared" si="20"/>
        <v>0</v>
      </c>
      <c r="AI92" s="215">
        <f t="shared" si="21"/>
        <v>0</v>
      </c>
      <c r="AJ92" s="215">
        <f t="shared" si="22"/>
        <v>0</v>
      </c>
      <c r="AK92" s="245"/>
      <c r="AL92" s="245"/>
      <c r="AN92" s="237">
        <f>P92*'ВИКОНАВЦІ ТА ЗАЙНЯТІСТЬ'!$E$3</f>
        <v>0</v>
      </c>
      <c r="AO92" s="237">
        <f>P92*'ВИКОНАВЦІ ТА ЗАЙНЯТІСТЬ'!$E$4</f>
        <v>0</v>
      </c>
    </row>
    <row r="93" spans="1:41" s="236" customFormat="1" hidden="1">
      <c r="A93" s="233">
        <v>88</v>
      </c>
      <c r="B93" s="233" t="str">
        <f>IF(C93="","",VLOOKUP(C93,Закони!$AA$2:$AB$46,2,0))</f>
        <v/>
      </c>
      <c r="C93" s="855"/>
      <c r="D93" s="856"/>
      <c r="E93" s="216"/>
      <c r="F93" s="216"/>
      <c r="G93" s="187" t="str">
        <f>IF(H93='Категорія витрат'!$B$2,'Категорія витрат'!$A$2,IF(H93='Категорія витрат'!$B$3,'Категорія витрат'!$A$3,IF(H93='Категорія витрат'!$B$4,'Категорія витрат'!$A$4,IF(H93='Категорія витрат'!$B$5,'Категорія витрат'!$A$5,IF(H93='Категорія витрат'!$B$6,'Категорія витрат'!$A$6,IF(H93='Категорія витрат'!$B$7,'Категорія витрат'!$A$7,IF(H93='Категорія витрат'!$B$8,'Категорія витрат'!$A$8,IF(H93='Категорія витрат'!$B$9,'Категорія витрат'!$A$9,IF(H93='Категорія витрат'!$B$10,'Категорія витрат'!$A$10,IF(H93='Категорія витрат'!$B$11,'Категорія витрат'!$A$11,IF(H93='Категорія витрат'!$B$12,'Категорія витрат'!$A$12,IF(H93='Категорія витрат'!$B$13,'Категорія витрат'!$A$13,IF(H93='Категорія витрат'!$B$14,'Категорія витрат'!$A$14,IF(H93='Категорія витрат'!$B$15,'Категорія витрат'!$A$15,IF(H93='Категорія витрат'!$B$16,'Категорія витрат'!$A$16,IF(H93='Категорія витрат'!$B$17,'Категорія витрат'!$A$17,IF(H93='Категорія витрат'!$B$18,'Категорія витрат'!$A$18,IF(H93='Категорія витрат'!$B$19,'Категорія витрат'!$A$19,IF(H93='Категорія витрат'!$B$20,'Категорія витрат'!$A$20,IF(H93='Категорія витрат'!$B$21,'Категорія витрат'!$A$21,IF(H93='Категорія витрат'!$B$22,'Категорія витрат'!$A$22,IF(H93='Категорія витрат'!$B$23,'Категорія витрат'!$A$23,IF(H93='Категорія витрат'!$B$24,'Категорія витрат'!$A$24,IF(H93='Категорія витрат'!$B$25,'Категорія витрат'!$A$25,IF(H93='Категорія витрат'!$B$26,'Категорія витрат'!$A$26,IF(H93='Категорія витрат'!$B$27,'Категорія витрат'!$A$27,IF(H93='Категорія витрат'!$B$28,'Категорія витрат'!$A$28,IF(H93='Категорія витрат'!$B$29,'Категорія витрат'!$A$29,IF(H93='Категорія витрат'!$B$30,'Категорія витрат'!$A$30,IF(H93='Категорія витрат'!$B$31,'Категорія витрат'!$A$31,""))))))))))))))))))))))))))))))</f>
        <v/>
      </c>
      <c r="H93" s="209"/>
      <c r="I93" s="189"/>
      <c r="J93" s="192"/>
      <c r="K93" s="211">
        <f t="shared" si="12"/>
        <v>0</v>
      </c>
      <c r="L93" s="216"/>
      <c r="M93" s="217"/>
      <c r="N93" s="214">
        <f t="shared" si="13"/>
        <v>0</v>
      </c>
      <c r="O93" s="189">
        <f>IF(I93='Категорія витрат'!$G$2,ROUND(N93*0.22,2),IF(I93='Категорія витрат'!$G$4,ROUND(N93*0.22,2),IF(I93='Категорія витрат'!$G$5,ROUND(N93*0.22,2),IF(I93='Категорія витрат'!$G$3,ROUND(N93*0.0841,2),0))))</f>
        <v>0</v>
      </c>
      <c r="P93" s="187">
        <f t="shared" si="14"/>
        <v>0</v>
      </c>
      <c r="Q93" s="245"/>
      <c r="R93" s="245"/>
      <c r="S93" s="245"/>
      <c r="T93" s="245"/>
      <c r="U93" s="245"/>
      <c r="V93" s="245"/>
      <c r="W93" s="245"/>
      <c r="X93" s="245"/>
      <c r="Y93" s="245"/>
      <c r="Z93" s="245"/>
      <c r="AA93" s="245"/>
      <c r="AB93" s="245"/>
      <c r="AC93" s="215">
        <f t="shared" si="15"/>
        <v>0</v>
      </c>
      <c r="AD93" s="215">
        <f t="shared" si="16"/>
        <v>0</v>
      </c>
      <c r="AE93" s="215">
        <f t="shared" si="17"/>
        <v>0</v>
      </c>
      <c r="AF93" s="215">
        <f t="shared" si="18"/>
        <v>0</v>
      </c>
      <c r="AG93" s="215">
        <f t="shared" si="19"/>
        <v>0</v>
      </c>
      <c r="AH93" s="215">
        <f t="shared" si="20"/>
        <v>0</v>
      </c>
      <c r="AI93" s="215">
        <f t="shared" si="21"/>
        <v>0</v>
      </c>
      <c r="AJ93" s="215">
        <f t="shared" si="22"/>
        <v>0</v>
      </c>
      <c r="AK93" s="245"/>
      <c r="AL93" s="245"/>
      <c r="AN93" s="237">
        <f>P93*'ВИКОНАВЦІ ТА ЗАЙНЯТІСТЬ'!$E$3</f>
        <v>0</v>
      </c>
      <c r="AO93" s="237">
        <f>P93*'ВИКОНАВЦІ ТА ЗАЙНЯТІСТЬ'!$E$4</f>
        <v>0</v>
      </c>
    </row>
    <row r="94" spans="1:41" s="236" customFormat="1" hidden="1">
      <c r="A94" s="233">
        <v>89</v>
      </c>
      <c r="B94" s="233" t="str">
        <f>IF(C94="","",VLOOKUP(C94,Закони!$AA$2:$AB$46,2,0))</f>
        <v/>
      </c>
      <c r="C94" s="855"/>
      <c r="D94" s="856"/>
      <c r="E94" s="216"/>
      <c r="F94" s="216"/>
      <c r="G94" s="187" t="str">
        <f>IF(H94='Категорія витрат'!$B$2,'Категорія витрат'!$A$2,IF(H94='Категорія витрат'!$B$3,'Категорія витрат'!$A$3,IF(H94='Категорія витрат'!$B$4,'Категорія витрат'!$A$4,IF(H94='Категорія витрат'!$B$5,'Категорія витрат'!$A$5,IF(H94='Категорія витрат'!$B$6,'Категорія витрат'!$A$6,IF(H94='Категорія витрат'!$B$7,'Категорія витрат'!$A$7,IF(H94='Категорія витрат'!$B$8,'Категорія витрат'!$A$8,IF(H94='Категорія витрат'!$B$9,'Категорія витрат'!$A$9,IF(H94='Категорія витрат'!$B$10,'Категорія витрат'!$A$10,IF(H94='Категорія витрат'!$B$11,'Категорія витрат'!$A$11,IF(H94='Категорія витрат'!$B$12,'Категорія витрат'!$A$12,IF(H94='Категорія витрат'!$B$13,'Категорія витрат'!$A$13,IF(H94='Категорія витрат'!$B$14,'Категорія витрат'!$A$14,IF(H94='Категорія витрат'!$B$15,'Категорія витрат'!$A$15,IF(H94='Категорія витрат'!$B$16,'Категорія витрат'!$A$16,IF(H94='Категорія витрат'!$B$17,'Категорія витрат'!$A$17,IF(H94='Категорія витрат'!$B$18,'Категорія витрат'!$A$18,IF(H94='Категорія витрат'!$B$19,'Категорія витрат'!$A$19,IF(H94='Категорія витрат'!$B$20,'Категорія витрат'!$A$20,IF(H94='Категорія витрат'!$B$21,'Категорія витрат'!$A$21,IF(H94='Категорія витрат'!$B$22,'Категорія витрат'!$A$22,IF(H94='Категорія витрат'!$B$23,'Категорія витрат'!$A$23,IF(H94='Категорія витрат'!$B$24,'Категорія витрат'!$A$24,IF(H94='Категорія витрат'!$B$25,'Категорія витрат'!$A$25,IF(H94='Категорія витрат'!$B$26,'Категорія витрат'!$A$26,IF(H94='Категорія витрат'!$B$27,'Категорія витрат'!$A$27,IF(H94='Категорія витрат'!$B$28,'Категорія витрат'!$A$28,IF(H94='Категорія витрат'!$B$29,'Категорія витрат'!$A$29,IF(H94='Категорія витрат'!$B$30,'Категорія витрат'!$A$30,IF(H94='Категорія витрат'!$B$31,'Категорія витрат'!$A$31,""))))))))))))))))))))))))))))))</f>
        <v/>
      </c>
      <c r="H94" s="209"/>
      <c r="I94" s="189"/>
      <c r="J94" s="192"/>
      <c r="K94" s="211">
        <f t="shared" si="12"/>
        <v>0</v>
      </c>
      <c r="L94" s="216"/>
      <c r="M94" s="217"/>
      <c r="N94" s="214">
        <f t="shared" si="13"/>
        <v>0</v>
      </c>
      <c r="O94" s="189">
        <f>IF(I94='Категорія витрат'!$G$2,ROUND(N94*0.22,2),IF(I94='Категорія витрат'!$G$4,ROUND(N94*0.22,2),IF(I94='Категорія витрат'!$G$5,ROUND(N94*0.22,2),IF(I94='Категорія витрат'!$G$3,ROUND(N94*0.0841,2),0))))</f>
        <v>0</v>
      </c>
      <c r="P94" s="187">
        <f t="shared" si="14"/>
        <v>0</v>
      </c>
      <c r="Q94" s="245"/>
      <c r="R94" s="245"/>
      <c r="S94" s="245"/>
      <c r="T94" s="245"/>
      <c r="U94" s="245"/>
      <c r="V94" s="245"/>
      <c r="W94" s="245"/>
      <c r="X94" s="245"/>
      <c r="Y94" s="245"/>
      <c r="Z94" s="245"/>
      <c r="AA94" s="245"/>
      <c r="AB94" s="245"/>
      <c r="AC94" s="215">
        <f t="shared" si="15"/>
        <v>0</v>
      </c>
      <c r="AD94" s="215">
        <f t="shared" si="16"/>
        <v>0</v>
      </c>
      <c r="AE94" s="215">
        <f t="shared" si="17"/>
        <v>0</v>
      </c>
      <c r="AF94" s="215">
        <f t="shared" si="18"/>
        <v>0</v>
      </c>
      <c r="AG94" s="215">
        <f t="shared" si="19"/>
        <v>0</v>
      </c>
      <c r="AH94" s="215">
        <f t="shared" si="20"/>
        <v>0</v>
      </c>
      <c r="AI94" s="215">
        <f t="shared" si="21"/>
        <v>0</v>
      </c>
      <c r="AJ94" s="215">
        <f t="shared" si="22"/>
        <v>0</v>
      </c>
      <c r="AK94" s="245"/>
      <c r="AL94" s="245"/>
      <c r="AN94" s="237">
        <f>P94*'ВИКОНАВЦІ ТА ЗАЙНЯТІСТЬ'!$E$3</f>
        <v>0</v>
      </c>
      <c r="AO94" s="237">
        <f>P94*'ВИКОНАВЦІ ТА ЗАЙНЯТІСТЬ'!$E$4</f>
        <v>0</v>
      </c>
    </row>
    <row r="95" spans="1:41" s="236" customFormat="1" hidden="1">
      <c r="A95" s="233">
        <v>90</v>
      </c>
      <c r="B95" s="233" t="str">
        <f>IF(C95="","",VLOOKUP(C95,Закони!$AA$2:$AB$46,2,0))</f>
        <v/>
      </c>
      <c r="C95" s="855"/>
      <c r="D95" s="856"/>
      <c r="E95" s="216"/>
      <c r="F95" s="216"/>
      <c r="G95" s="187" t="str">
        <f>IF(H95='Категорія витрат'!$B$2,'Категорія витрат'!$A$2,IF(H95='Категорія витрат'!$B$3,'Категорія витрат'!$A$3,IF(H95='Категорія витрат'!$B$4,'Категорія витрат'!$A$4,IF(H95='Категорія витрат'!$B$5,'Категорія витрат'!$A$5,IF(H95='Категорія витрат'!$B$6,'Категорія витрат'!$A$6,IF(H95='Категорія витрат'!$B$7,'Категорія витрат'!$A$7,IF(H95='Категорія витрат'!$B$8,'Категорія витрат'!$A$8,IF(H95='Категорія витрат'!$B$9,'Категорія витрат'!$A$9,IF(H95='Категорія витрат'!$B$10,'Категорія витрат'!$A$10,IF(H95='Категорія витрат'!$B$11,'Категорія витрат'!$A$11,IF(H95='Категорія витрат'!$B$12,'Категорія витрат'!$A$12,IF(H95='Категорія витрат'!$B$13,'Категорія витрат'!$A$13,IF(H95='Категорія витрат'!$B$14,'Категорія витрат'!$A$14,IF(H95='Категорія витрат'!$B$15,'Категорія витрат'!$A$15,IF(H95='Категорія витрат'!$B$16,'Категорія витрат'!$A$16,IF(H95='Категорія витрат'!$B$17,'Категорія витрат'!$A$17,IF(H95='Категорія витрат'!$B$18,'Категорія витрат'!$A$18,IF(H95='Категорія витрат'!$B$19,'Категорія витрат'!$A$19,IF(H95='Категорія витрат'!$B$20,'Категорія витрат'!$A$20,IF(H95='Категорія витрат'!$B$21,'Категорія витрат'!$A$21,IF(H95='Категорія витрат'!$B$22,'Категорія витрат'!$A$22,IF(H95='Категорія витрат'!$B$23,'Категорія витрат'!$A$23,IF(H95='Категорія витрат'!$B$24,'Категорія витрат'!$A$24,IF(H95='Категорія витрат'!$B$25,'Категорія витрат'!$A$25,IF(H95='Категорія витрат'!$B$26,'Категорія витрат'!$A$26,IF(H95='Категорія витрат'!$B$27,'Категорія витрат'!$A$27,IF(H95='Категорія витрат'!$B$28,'Категорія витрат'!$A$28,IF(H95='Категорія витрат'!$B$29,'Категорія витрат'!$A$29,IF(H95='Категорія витрат'!$B$30,'Категорія витрат'!$A$30,IF(H95='Категорія витрат'!$B$31,'Категорія витрат'!$A$31,""))))))))))))))))))))))))))))))</f>
        <v/>
      </c>
      <c r="H95" s="209"/>
      <c r="I95" s="189"/>
      <c r="J95" s="192"/>
      <c r="K95" s="211">
        <f t="shared" si="12"/>
        <v>0</v>
      </c>
      <c r="L95" s="216"/>
      <c r="M95" s="217"/>
      <c r="N95" s="214">
        <f t="shared" si="13"/>
        <v>0</v>
      </c>
      <c r="O95" s="189">
        <f>IF(I95='Категорія витрат'!$G$2,ROUND(N95*0.22,2),IF(I95='Категорія витрат'!$G$4,ROUND(N95*0.22,2),IF(I95='Категорія витрат'!$G$5,ROUND(N95*0.22,2),IF(I95='Категорія витрат'!$G$3,ROUND(N95*0.0841,2),0))))</f>
        <v>0</v>
      </c>
      <c r="P95" s="187">
        <f t="shared" si="14"/>
        <v>0</v>
      </c>
      <c r="Q95" s="245"/>
      <c r="R95" s="245"/>
      <c r="S95" s="245"/>
      <c r="T95" s="245"/>
      <c r="U95" s="245"/>
      <c r="V95" s="245"/>
      <c r="W95" s="245"/>
      <c r="X95" s="245"/>
      <c r="Y95" s="245"/>
      <c r="Z95" s="245"/>
      <c r="AA95" s="245"/>
      <c r="AB95" s="245"/>
      <c r="AC95" s="215">
        <f t="shared" si="15"/>
        <v>0</v>
      </c>
      <c r="AD95" s="215">
        <f t="shared" si="16"/>
        <v>0</v>
      </c>
      <c r="AE95" s="215">
        <f t="shared" si="17"/>
        <v>0</v>
      </c>
      <c r="AF95" s="215">
        <f t="shared" si="18"/>
        <v>0</v>
      </c>
      <c r="AG95" s="215">
        <f t="shared" si="19"/>
        <v>0</v>
      </c>
      <c r="AH95" s="215">
        <f t="shared" si="20"/>
        <v>0</v>
      </c>
      <c r="AI95" s="215">
        <f t="shared" si="21"/>
        <v>0</v>
      </c>
      <c r="AJ95" s="215">
        <f t="shared" si="22"/>
        <v>0</v>
      </c>
      <c r="AK95" s="245"/>
      <c r="AL95" s="245"/>
      <c r="AN95" s="237">
        <f>P95*'ВИКОНАВЦІ ТА ЗАЙНЯТІСТЬ'!$E$3</f>
        <v>0</v>
      </c>
      <c r="AO95" s="237">
        <f>P95*'ВИКОНАВЦІ ТА ЗАЙНЯТІСТЬ'!$E$4</f>
        <v>0</v>
      </c>
    </row>
    <row r="96" spans="1:41" s="236" customFormat="1" hidden="1">
      <c r="A96" s="233">
        <v>91</v>
      </c>
      <c r="B96" s="233" t="str">
        <f>IF(C96="","",VLOOKUP(C96,Закони!$AA$2:$AB$46,2,0))</f>
        <v/>
      </c>
      <c r="C96" s="855"/>
      <c r="D96" s="856"/>
      <c r="E96" s="216"/>
      <c r="F96" s="216"/>
      <c r="G96" s="187" t="str">
        <f>IF(H96='Категорія витрат'!$B$2,'Категорія витрат'!$A$2,IF(H96='Категорія витрат'!$B$3,'Категорія витрат'!$A$3,IF(H96='Категорія витрат'!$B$4,'Категорія витрат'!$A$4,IF(H96='Категорія витрат'!$B$5,'Категорія витрат'!$A$5,IF(H96='Категорія витрат'!$B$6,'Категорія витрат'!$A$6,IF(H96='Категорія витрат'!$B$7,'Категорія витрат'!$A$7,IF(H96='Категорія витрат'!$B$8,'Категорія витрат'!$A$8,IF(H96='Категорія витрат'!$B$9,'Категорія витрат'!$A$9,IF(H96='Категорія витрат'!$B$10,'Категорія витрат'!$A$10,IF(H96='Категорія витрат'!$B$11,'Категорія витрат'!$A$11,IF(H96='Категорія витрат'!$B$12,'Категорія витрат'!$A$12,IF(H96='Категорія витрат'!$B$13,'Категорія витрат'!$A$13,IF(H96='Категорія витрат'!$B$14,'Категорія витрат'!$A$14,IF(H96='Категорія витрат'!$B$15,'Категорія витрат'!$A$15,IF(H96='Категорія витрат'!$B$16,'Категорія витрат'!$A$16,IF(H96='Категорія витрат'!$B$17,'Категорія витрат'!$A$17,IF(H96='Категорія витрат'!$B$18,'Категорія витрат'!$A$18,IF(H96='Категорія витрат'!$B$19,'Категорія витрат'!$A$19,IF(H96='Категорія витрат'!$B$20,'Категорія витрат'!$A$20,IF(H96='Категорія витрат'!$B$21,'Категорія витрат'!$A$21,IF(H96='Категорія витрат'!$B$22,'Категорія витрат'!$A$22,IF(H96='Категорія витрат'!$B$23,'Категорія витрат'!$A$23,IF(H96='Категорія витрат'!$B$24,'Категорія витрат'!$A$24,IF(H96='Категорія витрат'!$B$25,'Категорія витрат'!$A$25,IF(H96='Категорія витрат'!$B$26,'Категорія витрат'!$A$26,IF(H96='Категорія витрат'!$B$27,'Категорія витрат'!$A$27,IF(H96='Категорія витрат'!$B$28,'Категорія витрат'!$A$28,IF(H96='Категорія витрат'!$B$29,'Категорія витрат'!$A$29,IF(H96='Категорія витрат'!$B$30,'Категорія витрат'!$A$30,IF(H96='Категорія витрат'!$B$31,'Категорія витрат'!$A$31,""))))))))))))))))))))))))))))))</f>
        <v/>
      </c>
      <c r="H96" s="209"/>
      <c r="I96" s="189"/>
      <c r="J96" s="192"/>
      <c r="K96" s="211">
        <f t="shared" si="12"/>
        <v>0</v>
      </c>
      <c r="L96" s="216"/>
      <c r="M96" s="217"/>
      <c r="N96" s="214">
        <f t="shared" si="13"/>
        <v>0</v>
      </c>
      <c r="O96" s="189">
        <f>IF(I96='Категорія витрат'!$G$2,ROUND(N96*0.22,2),IF(I96='Категорія витрат'!$G$4,ROUND(N96*0.22,2),IF(I96='Категорія витрат'!$G$5,ROUND(N96*0.22,2),IF(I96='Категорія витрат'!$G$3,ROUND(N96*0.0841,2),0))))</f>
        <v>0</v>
      </c>
      <c r="P96" s="187">
        <f t="shared" si="14"/>
        <v>0</v>
      </c>
      <c r="Q96" s="245"/>
      <c r="R96" s="245"/>
      <c r="S96" s="245"/>
      <c r="T96" s="245"/>
      <c r="U96" s="245"/>
      <c r="V96" s="245"/>
      <c r="W96" s="245"/>
      <c r="X96" s="245"/>
      <c r="Y96" s="245"/>
      <c r="Z96" s="245"/>
      <c r="AA96" s="245"/>
      <c r="AB96" s="245"/>
      <c r="AC96" s="215">
        <f t="shared" si="15"/>
        <v>0</v>
      </c>
      <c r="AD96" s="215">
        <f t="shared" si="16"/>
        <v>0</v>
      </c>
      <c r="AE96" s="215">
        <f t="shared" si="17"/>
        <v>0</v>
      </c>
      <c r="AF96" s="215">
        <f t="shared" si="18"/>
        <v>0</v>
      </c>
      <c r="AG96" s="215">
        <f t="shared" si="19"/>
        <v>0</v>
      </c>
      <c r="AH96" s="215">
        <f t="shared" si="20"/>
        <v>0</v>
      </c>
      <c r="AI96" s="215">
        <f t="shared" si="21"/>
        <v>0</v>
      </c>
      <c r="AJ96" s="215">
        <f t="shared" si="22"/>
        <v>0</v>
      </c>
      <c r="AK96" s="245"/>
      <c r="AL96" s="245"/>
      <c r="AN96" s="237">
        <f>P96*'ВИКОНАВЦІ ТА ЗАЙНЯТІСТЬ'!$E$3</f>
        <v>0</v>
      </c>
      <c r="AO96" s="237">
        <f>P96*'ВИКОНАВЦІ ТА ЗАЙНЯТІСТЬ'!$E$4</f>
        <v>0</v>
      </c>
    </row>
    <row r="97" spans="1:41" s="236" customFormat="1" hidden="1">
      <c r="A97" s="233">
        <v>92</v>
      </c>
      <c r="B97" s="233" t="str">
        <f>IF(C97="","",VLOOKUP(C97,Закони!$AA$2:$AB$46,2,0))</f>
        <v/>
      </c>
      <c r="C97" s="855"/>
      <c r="D97" s="856"/>
      <c r="E97" s="216"/>
      <c r="F97" s="216"/>
      <c r="G97" s="187" t="str">
        <f>IF(H97='Категорія витрат'!$B$2,'Категорія витрат'!$A$2,IF(H97='Категорія витрат'!$B$3,'Категорія витрат'!$A$3,IF(H97='Категорія витрат'!$B$4,'Категорія витрат'!$A$4,IF(H97='Категорія витрат'!$B$5,'Категорія витрат'!$A$5,IF(H97='Категорія витрат'!$B$6,'Категорія витрат'!$A$6,IF(H97='Категорія витрат'!$B$7,'Категорія витрат'!$A$7,IF(H97='Категорія витрат'!$B$8,'Категорія витрат'!$A$8,IF(H97='Категорія витрат'!$B$9,'Категорія витрат'!$A$9,IF(H97='Категорія витрат'!$B$10,'Категорія витрат'!$A$10,IF(H97='Категорія витрат'!$B$11,'Категорія витрат'!$A$11,IF(H97='Категорія витрат'!$B$12,'Категорія витрат'!$A$12,IF(H97='Категорія витрат'!$B$13,'Категорія витрат'!$A$13,IF(H97='Категорія витрат'!$B$14,'Категорія витрат'!$A$14,IF(H97='Категорія витрат'!$B$15,'Категорія витрат'!$A$15,IF(H97='Категорія витрат'!$B$16,'Категорія витрат'!$A$16,IF(H97='Категорія витрат'!$B$17,'Категорія витрат'!$A$17,IF(H97='Категорія витрат'!$B$18,'Категорія витрат'!$A$18,IF(H97='Категорія витрат'!$B$19,'Категорія витрат'!$A$19,IF(H97='Категорія витрат'!$B$20,'Категорія витрат'!$A$20,IF(H97='Категорія витрат'!$B$21,'Категорія витрат'!$A$21,IF(H97='Категорія витрат'!$B$22,'Категорія витрат'!$A$22,IF(H97='Категорія витрат'!$B$23,'Категорія витрат'!$A$23,IF(H97='Категорія витрат'!$B$24,'Категорія витрат'!$A$24,IF(H97='Категорія витрат'!$B$25,'Категорія витрат'!$A$25,IF(H97='Категорія витрат'!$B$26,'Категорія витрат'!$A$26,IF(H97='Категорія витрат'!$B$27,'Категорія витрат'!$A$27,IF(H97='Категорія витрат'!$B$28,'Категорія витрат'!$A$28,IF(H97='Категорія витрат'!$B$29,'Категорія витрат'!$A$29,IF(H97='Категорія витрат'!$B$30,'Категорія витрат'!$A$30,IF(H97='Категорія витрат'!$B$31,'Категорія витрат'!$A$31,""))))))))))))))))))))))))))))))</f>
        <v/>
      </c>
      <c r="H97" s="209"/>
      <c r="I97" s="189"/>
      <c r="J97" s="192"/>
      <c r="K97" s="211">
        <f t="shared" si="12"/>
        <v>0</v>
      </c>
      <c r="L97" s="216"/>
      <c r="M97" s="217"/>
      <c r="N97" s="214">
        <f t="shared" si="13"/>
        <v>0</v>
      </c>
      <c r="O97" s="189">
        <f>IF(I97='Категорія витрат'!$G$2,ROUND(N97*0.22,2),IF(I97='Категорія витрат'!$G$4,ROUND(N97*0.22,2),IF(I97='Категорія витрат'!$G$5,ROUND(N97*0.22,2),IF(I97='Категорія витрат'!$G$3,ROUND(N97*0.0841,2),0))))</f>
        <v>0</v>
      </c>
      <c r="P97" s="187">
        <f t="shared" si="14"/>
        <v>0</v>
      </c>
      <c r="Q97" s="245"/>
      <c r="R97" s="245"/>
      <c r="S97" s="245"/>
      <c r="T97" s="245"/>
      <c r="U97" s="245"/>
      <c r="V97" s="245"/>
      <c r="W97" s="245"/>
      <c r="X97" s="245"/>
      <c r="Y97" s="245"/>
      <c r="Z97" s="245"/>
      <c r="AA97" s="245"/>
      <c r="AB97" s="245"/>
      <c r="AC97" s="215">
        <f t="shared" si="15"/>
        <v>0</v>
      </c>
      <c r="AD97" s="215">
        <f t="shared" si="16"/>
        <v>0</v>
      </c>
      <c r="AE97" s="215">
        <f t="shared" si="17"/>
        <v>0</v>
      </c>
      <c r="AF97" s="215">
        <f t="shared" si="18"/>
        <v>0</v>
      </c>
      <c r="AG97" s="215">
        <f t="shared" si="19"/>
        <v>0</v>
      </c>
      <c r="AH97" s="215">
        <f t="shared" si="20"/>
        <v>0</v>
      </c>
      <c r="AI97" s="215">
        <f t="shared" si="21"/>
        <v>0</v>
      </c>
      <c r="AJ97" s="215">
        <f t="shared" si="22"/>
        <v>0</v>
      </c>
      <c r="AK97" s="245"/>
      <c r="AL97" s="245"/>
      <c r="AN97" s="237">
        <f>P97*'ВИКОНАВЦІ ТА ЗАЙНЯТІСТЬ'!$E$3</f>
        <v>0</v>
      </c>
      <c r="AO97" s="237">
        <f>P97*'ВИКОНАВЦІ ТА ЗАЙНЯТІСТЬ'!$E$4</f>
        <v>0</v>
      </c>
    </row>
    <row r="98" spans="1:41" s="236" customFormat="1" hidden="1">
      <c r="A98" s="233">
        <v>93</v>
      </c>
      <c r="B98" s="233" t="str">
        <f>IF(C98="","",VLOOKUP(C98,Закони!$AA$2:$AB$46,2,0))</f>
        <v/>
      </c>
      <c r="C98" s="855"/>
      <c r="D98" s="856"/>
      <c r="E98" s="216"/>
      <c r="F98" s="216"/>
      <c r="G98" s="187" t="str">
        <f>IF(H98='Категорія витрат'!$B$2,'Категорія витрат'!$A$2,IF(H98='Категорія витрат'!$B$3,'Категорія витрат'!$A$3,IF(H98='Категорія витрат'!$B$4,'Категорія витрат'!$A$4,IF(H98='Категорія витрат'!$B$5,'Категорія витрат'!$A$5,IF(H98='Категорія витрат'!$B$6,'Категорія витрат'!$A$6,IF(H98='Категорія витрат'!$B$7,'Категорія витрат'!$A$7,IF(H98='Категорія витрат'!$B$8,'Категорія витрат'!$A$8,IF(H98='Категорія витрат'!$B$9,'Категорія витрат'!$A$9,IF(H98='Категорія витрат'!$B$10,'Категорія витрат'!$A$10,IF(H98='Категорія витрат'!$B$11,'Категорія витрат'!$A$11,IF(H98='Категорія витрат'!$B$12,'Категорія витрат'!$A$12,IF(H98='Категорія витрат'!$B$13,'Категорія витрат'!$A$13,IF(H98='Категорія витрат'!$B$14,'Категорія витрат'!$A$14,IF(H98='Категорія витрат'!$B$15,'Категорія витрат'!$A$15,IF(H98='Категорія витрат'!$B$16,'Категорія витрат'!$A$16,IF(H98='Категорія витрат'!$B$17,'Категорія витрат'!$A$17,IF(H98='Категорія витрат'!$B$18,'Категорія витрат'!$A$18,IF(H98='Категорія витрат'!$B$19,'Категорія витрат'!$A$19,IF(H98='Категорія витрат'!$B$20,'Категорія витрат'!$A$20,IF(H98='Категорія витрат'!$B$21,'Категорія витрат'!$A$21,IF(H98='Категорія витрат'!$B$22,'Категорія витрат'!$A$22,IF(H98='Категорія витрат'!$B$23,'Категорія витрат'!$A$23,IF(H98='Категорія витрат'!$B$24,'Категорія витрат'!$A$24,IF(H98='Категорія витрат'!$B$25,'Категорія витрат'!$A$25,IF(H98='Категорія витрат'!$B$26,'Категорія витрат'!$A$26,IF(H98='Категорія витрат'!$B$27,'Категорія витрат'!$A$27,IF(H98='Категорія витрат'!$B$28,'Категорія витрат'!$A$28,IF(H98='Категорія витрат'!$B$29,'Категорія витрат'!$A$29,IF(H98='Категорія витрат'!$B$30,'Категорія витрат'!$A$30,IF(H98='Категорія витрат'!$B$31,'Категорія витрат'!$A$31,""))))))))))))))))))))))))))))))</f>
        <v/>
      </c>
      <c r="H98" s="209"/>
      <c r="I98" s="189"/>
      <c r="J98" s="192"/>
      <c r="K98" s="211">
        <f t="shared" si="12"/>
        <v>0</v>
      </c>
      <c r="L98" s="216"/>
      <c r="M98" s="217"/>
      <c r="N98" s="214">
        <f t="shared" si="13"/>
        <v>0</v>
      </c>
      <c r="O98" s="189">
        <f>IF(I98='Категорія витрат'!$G$2,ROUND(N98*0.22,2),IF(I98='Категорія витрат'!$G$4,ROUND(N98*0.22,2),IF(I98='Категорія витрат'!$G$5,ROUND(N98*0.22,2),IF(I98='Категорія витрат'!$G$3,ROUND(N98*0.0841,2),0))))</f>
        <v>0</v>
      </c>
      <c r="P98" s="187">
        <f t="shared" si="14"/>
        <v>0</v>
      </c>
      <c r="Q98" s="245"/>
      <c r="R98" s="245"/>
      <c r="S98" s="245"/>
      <c r="T98" s="245"/>
      <c r="U98" s="245"/>
      <c r="V98" s="245"/>
      <c r="W98" s="245"/>
      <c r="X98" s="245"/>
      <c r="Y98" s="245"/>
      <c r="Z98" s="245"/>
      <c r="AA98" s="245"/>
      <c r="AB98" s="245"/>
      <c r="AC98" s="215">
        <f t="shared" si="15"/>
        <v>0</v>
      </c>
      <c r="AD98" s="215">
        <f t="shared" si="16"/>
        <v>0</v>
      </c>
      <c r="AE98" s="215">
        <f t="shared" si="17"/>
        <v>0</v>
      </c>
      <c r="AF98" s="215">
        <f t="shared" si="18"/>
        <v>0</v>
      </c>
      <c r="AG98" s="215">
        <f t="shared" si="19"/>
        <v>0</v>
      </c>
      <c r="AH98" s="215">
        <f t="shared" si="20"/>
        <v>0</v>
      </c>
      <c r="AI98" s="215">
        <f t="shared" si="21"/>
        <v>0</v>
      </c>
      <c r="AJ98" s="215">
        <f t="shared" si="22"/>
        <v>0</v>
      </c>
      <c r="AK98" s="245"/>
      <c r="AL98" s="245"/>
      <c r="AN98" s="237">
        <f>P98*'ВИКОНАВЦІ ТА ЗАЙНЯТІСТЬ'!$E$3</f>
        <v>0</v>
      </c>
      <c r="AO98" s="237">
        <f>P98*'ВИКОНАВЦІ ТА ЗАЙНЯТІСТЬ'!$E$4</f>
        <v>0</v>
      </c>
    </row>
    <row r="99" spans="1:41" s="236" customFormat="1" hidden="1">
      <c r="A99" s="233">
        <v>94</v>
      </c>
      <c r="B99" s="233" t="str">
        <f>IF(C99="","",VLOOKUP(C99,Закони!$AA$2:$AB$46,2,0))</f>
        <v/>
      </c>
      <c r="C99" s="855"/>
      <c r="D99" s="856"/>
      <c r="E99" s="216"/>
      <c r="F99" s="216"/>
      <c r="G99" s="187" t="str">
        <f>IF(H99='Категорія витрат'!$B$2,'Категорія витрат'!$A$2,IF(H99='Категорія витрат'!$B$3,'Категорія витрат'!$A$3,IF(H99='Категорія витрат'!$B$4,'Категорія витрат'!$A$4,IF(H99='Категорія витрат'!$B$5,'Категорія витрат'!$A$5,IF(H99='Категорія витрат'!$B$6,'Категорія витрат'!$A$6,IF(H99='Категорія витрат'!$B$7,'Категорія витрат'!$A$7,IF(H99='Категорія витрат'!$B$8,'Категорія витрат'!$A$8,IF(H99='Категорія витрат'!$B$9,'Категорія витрат'!$A$9,IF(H99='Категорія витрат'!$B$10,'Категорія витрат'!$A$10,IF(H99='Категорія витрат'!$B$11,'Категорія витрат'!$A$11,IF(H99='Категорія витрат'!$B$12,'Категорія витрат'!$A$12,IF(H99='Категорія витрат'!$B$13,'Категорія витрат'!$A$13,IF(H99='Категорія витрат'!$B$14,'Категорія витрат'!$A$14,IF(H99='Категорія витрат'!$B$15,'Категорія витрат'!$A$15,IF(H99='Категорія витрат'!$B$16,'Категорія витрат'!$A$16,IF(H99='Категорія витрат'!$B$17,'Категорія витрат'!$A$17,IF(H99='Категорія витрат'!$B$18,'Категорія витрат'!$A$18,IF(H99='Категорія витрат'!$B$19,'Категорія витрат'!$A$19,IF(H99='Категорія витрат'!$B$20,'Категорія витрат'!$A$20,IF(H99='Категорія витрат'!$B$21,'Категорія витрат'!$A$21,IF(H99='Категорія витрат'!$B$22,'Категорія витрат'!$A$22,IF(H99='Категорія витрат'!$B$23,'Категорія витрат'!$A$23,IF(H99='Категорія витрат'!$B$24,'Категорія витрат'!$A$24,IF(H99='Категорія витрат'!$B$25,'Категорія витрат'!$A$25,IF(H99='Категорія витрат'!$B$26,'Категорія витрат'!$A$26,IF(H99='Категорія витрат'!$B$27,'Категорія витрат'!$A$27,IF(H99='Категорія витрат'!$B$28,'Категорія витрат'!$A$28,IF(H99='Категорія витрат'!$B$29,'Категорія витрат'!$A$29,IF(H99='Категорія витрат'!$B$30,'Категорія витрат'!$A$30,IF(H99='Категорія витрат'!$B$31,'Категорія витрат'!$A$31,""))))))))))))))))))))))))))))))</f>
        <v/>
      </c>
      <c r="H99" s="209"/>
      <c r="I99" s="189"/>
      <c r="J99" s="192"/>
      <c r="K99" s="211">
        <f t="shared" si="12"/>
        <v>0</v>
      </c>
      <c r="L99" s="216"/>
      <c r="M99" s="217"/>
      <c r="N99" s="214">
        <f t="shared" si="13"/>
        <v>0</v>
      </c>
      <c r="O99" s="189">
        <f>IF(I99='Категорія витрат'!$G$2,ROUND(N99*0.22,2),IF(I99='Категорія витрат'!$G$4,ROUND(N99*0.22,2),IF(I99='Категорія витрат'!$G$5,ROUND(N99*0.22,2),IF(I99='Категорія витрат'!$G$3,ROUND(N99*0.0841,2),0))))</f>
        <v>0</v>
      </c>
      <c r="P99" s="187">
        <f t="shared" si="14"/>
        <v>0</v>
      </c>
      <c r="Q99" s="245"/>
      <c r="R99" s="245"/>
      <c r="S99" s="245"/>
      <c r="T99" s="245"/>
      <c r="U99" s="245"/>
      <c r="V99" s="245"/>
      <c r="W99" s="245"/>
      <c r="X99" s="245"/>
      <c r="Y99" s="245"/>
      <c r="Z99" s="245"/>
      <c r="AA99" s="245"/>
      <c r="AB99" s="245"/>
      <c r="AC99" s="215">
        <f t="shared" si="15"/>
        <v>0</v>
      </c>
      <c r="AD99" s="215">
        <f t="shared" si="16"/>
        <v>0</v>
      </c>
      <c r="AE99" s="215">
        <f t="shared" si="17"/>
        <v>0</v>
      </c>
      <c r="AF99" s="215">
        <f t="shared" si="18"/>
        <v>0</v>
      </c>
      <c r="AG99" s="215">
        <f t="shared" si="19"/>
        <v>0</v>
      </c>
      <c r="AH99" s="215">
        <f t="shared" si="20"/>
        <v>0</v>
      </c>
      <c r="AI99" s="215">
        <f t="shared" si="21"/>
        <v>0</v>
      </c>
      <c r="AJ99" s="215">
        <f t="shared" si="22"/>
        <v>0</v>
      </c>
      <c r="AK99" s="245"/>
      <c r="AL99" s="245"/>
      <c r="AN99" s="237">
        <f>P99*'ВИКОНАВЦІ ТА ЗАЙНЯТІСТЬ'!$E$3</f>
        <v>0</v>
      </c>
      <c r="AO99" s="237">
        <f>P99*'ВИКОНАВЦІ ТА ЗАЙНЯТІСТЬ'!$E$4</f>
        <v>0</v>
      </c>
    </row>
    <row r="100" spans="1:41" s="236" customFormat="1" hidden="1">
      <c r="A100" s="233">
        <v>95</v>
      </c>
      <c r="B100" s="233" t="str">
        <f>IF(C100="","",VLOOKUP(C100,Закони!$AA$2:$AB$46,2,0))</f>
        <v/>
      </c>
      <c r="C100" s="855"/>
      <c r="D100" s="856"/>
      <c r="E100" s="216"/>
      <c r="F100" s="216"/>
      <c r="G100" s="187" t="str">
        <f>IF(H100='Категорія витрат'!$B$2,'Категорія витрат'!$A$2,IF(H100='Категорія витрат'!$B$3,'Категорія витрат'!$A$3,IF(H100='Категорія витрат'!$B$4,'Категорія витрат'!$A$4,IF(H100='Категорія витрат'!$B$5,'Категорія витрат'!$A$5,IF(H100='Категорія витрат'!$B$6,'Категорія витрат'!$A$6,IF(H100='Категорія витрат'!$B$7,'Категорія витрат'!$A$7,IF(H100='Категорія витрат'!$B$8,'Категорія витрат'!$A$8,IF(H100='Категорія витрат'!$B$9,'Категорія витрат'!$A$9,IF(H100='Категорія витрат'!$B$10,'Категорія витрат'!$A$10,IF(H100='Категорія витрат'!$B$11,'Категорія витрат'!$A$11,IF(H100='Категорія витрат'!$B$12,'Категорія витрат'!$A$12,IF(H100='Категорія витрат'!$B$13,'Категорія витрат'!$A$13,IF(H100='Категорія витрат'!$B$14,'Категорія витрат'!$A$14,IF(H100='Категорія витрат'!$B$15,'Категорія витрат'!$A$15,IF(H100='Категорія витрат'!$B$16,'Категорія витрат'!$A$16,IF(H100='Категорія витрат'!$B$17,'Категорія витрат'!$A$17,IF(H100='Категорія витрат'!$B$18,'Категорія витрат'!$A$18,IF(H100='Категорія витрат'!$B$19,'Категорія витрат'!$A$19,IF(H100='Категорія витрат'!$B$20,'Категорія витрат'!$A$20,IF(H100='Категорія витрат'!$B$21,'Категорія витрат'!$A$21,IF(H100='Категорія витрат'!$B$22,'Категорія витрат'!$A$22,IF(H100='Категорія витрат'!$B$23,'Категорія витрат'!$A$23,IF(H100='Категорія витрат'!$B$24,'Категорія витрат'!$A$24,IF(H100='Категорія витрат'!$B$25,'Категорія витрат'!$A$25,IF(H100='Категорія витрат'!$B$26,'Категорія витрат'!$A$26,IF(H100='Категорія витрат'!$B$27,'Категорія витрат'!$A$27,IF(H100='Категорія витрат'!$B$28,'Категорія витрат'!$A$28,IF(H100='Категорія витрат'!$B$29,'Категорія витрат'!$A$29,IF(H100='Категорія витрат'!$B$30,'Категорія витрат'!$A$30,IF(H100='Категорія витрат'!$B$31,'Категорія витрат'!$A$31,""))))))))))))))))))))))))))))))</f>
        <v/>
      </c>
      <c r="H100" s="209"/>
      <c r="I100" s="189"/>
      <c r="J100" s="192"/>
      <c r="K100" s="211">
        <f t="shared" si="12"/>
        <v>0</v>
      </c>
      <c r="L100" s="216"/>
      <c r="M100" s="217"/>
      <c r="N100" s="214">
        <f t="shared" si="13"/>
        <v>0</v>
      </c>
      <c r="O100" s="189">
        <f>IF(I100='Категорія витрат'!$G$2,ROUND(N100*0.22,2),IF(I100='Категорія витрат'!$G$4,ROUND(N100*0.22,2),IF(I100='Категорія витрат'!$G$5,ROUND(N100*0.22,2),IF(I100='Категорія витрат'!$G$3,ROUND(N100*0.0841,2),0))))</f>
        <v>0</v>
      </c>
      <c r="P100" s="187">
        <f t="shared" si="14"/>
        <v>0</v>
      </c>
      <c r="Q100" s="245"/>
      <c r="R100" s="245"/>
      <c r="S100" s="245"/>
      <c r="T100" s="245"/>
      <c r="U100" s="245"/>
      <c r="V100" s="245"/>
      <c r="W100" s="245"/>
      <c r="X100" s="245"/>
      <c r="Y100" s="245"/>
      <c r="Z100" s="245"/>
      <c r="AA100" s="245"/>
      <c r="AB100" s="245"/>
      <c r="AC100" s="215">
        <f t="shared" si="15"/>
        <v>0</v>
      </c>
      <c r="AD100" s="215">
        <f t="shared" si="16"/>
        <v>0</v>
      </c>
      <c r="AE100" s="215">
        <f t="shared" si="17"/>
        <v>0</v>
      </c>
      <c r="AF100" s="215">
        <f t="shared" si="18"/>
        <v>0</v>
      </c>
      <c r="AG100" s="215">
        <f t="shared" si="19"/>
        <v>0</v>
      </c>
      <c r="AH100" s="215">
        <f t="shared" si="20"/>
        <v>0</v>
      </c>
      <c r="AI100" s="215">
        <f t="shared" si="21"/>
        <v>0</v>
      </c>
      <c r="AJ100" s="215">
        <f t="shared" si="22"/>
        <v>0</v>
      </c>
      <c r="AK100" s="245"/>
      <c r="AL100" s="245"/>
      <c r="AN100" s="237">
        <f>P100*'ВИКОНАВЦІ ТА ЗАЙНЯТІСТЬ'!$E$3</f>
        <v>0</v>
      </c>
      <c r="AO100" s="237">
        <f>P100*'ВИКОНАВЦІ ТА ЗАЙНЯТІСТЬ'!$E$4</f>
        <v>0</v>
      </c>
    </row>
    <row r="101" spans="1:41" s="236" customFormat="1" hidden="1">
      <c r="A101" s="233">
        <v>96</v>
      </c>
      <c r="B101" s="233" t="str">
        <f>IF(C101="","",VLOOKUP(C101,Закони!$AA$2:$AB$46,2,0))</f>
        <v/>
      </c>
      <c r="C101" s="855"/>
      <c r="D101" s="856"/>
      <c r="E101" s="216"/>
      <c r="F101" s="216"/>
      <c r="G101" s="187" t="str">
        <f>IF(H101='Категорія витрат'!$B$2,'Категорія витрат'!$A$2,IF(H101='Категорія витрат'!$B$3,'Категорія витрат'!$A$3,IF(H101='Категорія витрат'!$B$4,'Категорія витрат'!$A$4,IF(H101='Категорія витрат'!$B$5,'Категорія витрат'!$A$5,IF(H101='Категорія витрат'!$B$6,'Категорія витрат'!$A$6,IF(H101='Категорія витрат'!$B$7,'Категорія витрат'!$A$7,IF(H101='Категорія витрат'!$B$8,'Категорія витрат'!$A$8,IF(H101='Категорія витрат'!$B$9,'Категорія витрат'!$A$9,IF(H101='Категорія витрат'!$B$10,'Категорія витрат'!$A$10,IF(H101='Категорія витрат'!$B$11,'Категорія витрат'!$A$11,IF(H101='Категорія витрат'!$B$12,'Категорія витрат'!$A$12,IF(H101='Категорія витрат'!$B$13,'Категорія витрат'!$A$13,IF(H101='Категорія витрат'!$B$14,'Категорія витрат'!$A$14,IF(H101='Категорія витрат'!$B$15,'Категорія витрат'!$A$15,IF(H101='Категорія витрат'!$B$16,'Категорія витрат'!$A$16,IF(H101='Категорія витрат'!$B$17,'Категорія витрат'!$A$17,IF(H101='Категорія витрат'!$B$18,'Категорія витрат'!$A$18,IF(H101='Категорія витрат'!$B$19,'Категорія витрат'!$A$19,IF(H101='Категорія витрат'!$B$20,'Категорія витрат'!$A$20,IF(H101='Категорія витрат'!$B$21,'Категорія витрат'!$A$21,IF(H101='Категорія витрат'!$B$22,'Категорія витрат'!$A$22,IF(H101='Категорія витрат'!$B$23,'Категорія витрат'!$A$23,IF(H101='Категорія витрат'!$B$24,'Категорія витрат'!$A$24,IF(H101='Категорія витрат'!$B$25,'Категорія витрат'!$A$25,IF(H101='Категорія витрат'!$B$26,'Категорія витрат'!$A$26,IF(H101='Категорія витрат'!$B$27,'Категорія витрат'!$A$27,IF(H101='Категорія витрат'!$B$28,'Категорія витрат'!$A$28,IF(H101='Категорія витрат'!$B$29,'Категорія витрат'!$A$29,IF(H101='Категорія витрат'!$B$30,'Категорія витрат'!$A$30,IF(H101='Категорія витрат'!$B$31,'Категорія витрат'!$A$31,""))))))))))))))))))))))))))))))</f>
        <v/>
      </c>
      <c r="H101" s="209"/>
      <c r="I101" s="189"/>
      <c r="J101" s="192"/>
      <c r="K101" s="211">
        <f t="shared" si="12"/>
        <v>0</v>
      </c>
      <c r="L101" s="216"/>
      <c r="M101" s="217"/>
      <c r="N101" s="214">
        <f t="shared" si="13"/>
        <v>0</v>
      </c>
      <c r="O101" s="189">
        <f>IF(I101='Категорія витрат'!$G$2,ROUND(N101*0.22,2),IF(I101='Категорія витрат'!$G$4,ROUND(N101*0.22,2),IF(I101='Категорія витрат'!$G$5,ROUND(N101*0.22,2),IF(I101='Категорія витрат'!$G$3,ROUND(N101*0.0841,2),0))))</f>
        <v>0</v>
      </c>
      <c r="P101" s="187">
        <f t="shared" si="14"/>
        <v>0</v>
      </c>
      <c r="Q101" s="245"/>
      <c r="R101" s="245"/>
      <c r="S101" s="245"/>
      <c r="T101" s="245"/>
      <c r="U101" s="245"/>
      <c r="V101" s="245"/>
      <c r="W101" s="245"/>
      <c r="X101" s="245"/>
      <c r="Y101" s="245"/>
      <c r="Z101" s="245"/>
      <c r="AA101" s="245"/>
      <c r="AB101" s="245"/>
      <c r="AC101" s="215">
        <f t="shared" si="15"/>
        <v>0</v>
      </c>
      <c r="AD101" s="215">
        <f t="shared" si="16"/>
        <v>0</v>
      </c>
      <c r="AE101" s="215">
        <f t="shared" si="17"/>
        <v>0</v>
      </c>
      <c r="AF101" s="215">
        <f t="shared" si="18"/>
        <v>0</v>
      </c>
      <c r="AG101" s="215">
        <f t="shared" si="19"/>
        <v>0</v>
      </c>
      <c r="AH101" s="215">
        <f t="shared" si="20"/>
        <v>0</v>
      </c>
      <c r="AI101" s="215">
        <f t="shared" si="21"/>
        <v>0</v>
      </c>
      <c r="AJ101" s="215">
        <f t="shared" si="22"/>
        <v>0</v>
      </c>
      <c r="AK101" s="245"/>
      <c r="AL101" s="245"/>
      <c r="AN101" s="237">
        <f>P101*'ВИКОНАВЦІ ТА ЗАЙНЯТІСТЬ'!$E$3</f>
        <v>0</v>
      </c>
      <c r="AO101" s="237">
        <f>P101*'ВИКОНАВЦІ ТА ЗАЙНЯТІСТЬ'!$E$4</f>
        <v>0</v>
      </c>
    </row>
    <row r="102" spans="1:41" s="236" customFormat="1" hidden="1">
      <c r="A102" s="233">
        <v>97</v>
      </c>
      <c r="B102" s="233" t="str">
        <f>IF(C102="","",VLOOKUP(C102,Закони!$AA$2:$AB$46,2,0))</f>
        <v/>
      </c>
      <c r="C102" s="855"/>
      <c r="D102" s="856"/>
      <c r="E102" s="216"/>
      <c r="F102" s="216"/>
      <c r="G102" s="187" t="str">
        <f>IF(H102='Категорія витрат'!$B$2,'Категорія витрат'!$A$2,IF(H102='Категорія витрат'!$B$3,'Категорія витрат'!$A$3,IF(H102='Категорія витрат'!$B$4,'Категорія витрат'!$A$4,IF(H102='Категорія витрат'!$B$5,'Категорія витрат'!$A$5,IF(H102='Категорія витрат'!$B$6,'Категорія витрат'!$A$6,IF(H102='Категорія витрат'!$B$7,'Категорія витрат'!$A$7,IF(H102='Категорія витрат'!$B$8,'Категорія витрат'!$A$8,IF(H102='Категорія витрат'!$B$9,'Категорія витрат'!$A$9,IF(H102='Категорія витрат'!$B$10,'Категорія витрат'!$A$10,IF(H102='Категорія витрат'!$B$11,'Категорія витрат'!$A$11,IF(H102='Категорія витрат'!$B$12,'Категорія витрат'!$A$12,IF(H102='Категорія витрат'!$B$13,'Категорія витрат'!$A$13,IF(H102='Категорія витрат'!$B$14,'Категорія витрат'!$A$14,IF(H102='Категорія витрат'!$B$15,'Категорія витрат'!$A$15,IF(H102='Категорія витрат'!$B$16,'Категорія витрат'!$A$16,IF(H102='Категорія витрат'!$B$17,'Категорія витрат'!$A$17,IF(H102='Категорія витрат'!$B$18,'Категорія витрат'!$A$18,IF(H102='Категорія витрат'!$B$19,'Категорія витрат'!$A$19,IF(H102='Категорія витрат'!$B$20,'Категорія витрат'!$A$20,IF(H102='Категорія витрат'!$B$21,'Категорія витрат'!$A$21,IF(H102='Категорія витрат'!$B$22,'Категорія витрат'!$A$22,IF(H102='Категорія витрат'!$B$23,'Категорія витрат'!$A$23,IF(H102='Категорія витрат'!$B$24,'Категорія витрат'!$A$24,IF(H102='Категорія витрат'!$B$25,'Категорія витрат'!$A$25,IF(H102='Категорія витрат'!$B$26,'Категорія витрат'!$A$26,IF(H102='Категорія витрат'!$B$27,'Категорія витрат'!$A$27,IF(H102='Категорія витрат'!$B$28,'Категорія витрат'!$A$28,IF(H102='Категорія витрат'!$B$29,'Категорія витрат'!$A$29,IF(H102='Категорія витрат'!$B$30,'Категорія витрат'!$A$30,IF(H102='Категорія витрат'!$B$31,'Категорія витрат'!$A$31,""))))))))))))))))))))))))))))))</f>
        <v/>
      </c>
      <c r="H102" s="209"/>
      <c r="I102" s="189"/>
      <c r="J102" s="192"/>
      <c r="K102" s="211">
        <f t="shared" si="12"/>
        <v>0</v>
      </c>
      <c r="L102" s="216"/>
      <c r="M102" s="217"/>
      <c r="N102" s="214">
        <f t="shared" si="13"/>
        <v>0</v>
      </c>
      <c r="O102" s="189">
        <f>IF(I102='Категорія витрат'!$G$2,ROUND(N102*0.22,2),IF(I102='Категорія витрат'!$G$4,ROUND(N102*0.22,2),IF(I102='Категорія витрат'!$G$5,ROUND(N102*0.22,2),IF(I102='Категорія витрат'!$G$3,ROUND(N102*0.0841,2),0))))</f>
        <v>0</v>
      </c>
      <c r="P102" s="187">
        <f t="shared" si="14"/>
        <v>0</v>
      </c>
      <c r="Q102" s="245"/>
      <c r="R102" s="245"/>
      <c r="S102" s="245"/>
      <c r="T102" s="245"/>
      <c r="U102" s="245"/>
      <c r="V102" s="245"/>
      <c r="W102" s="245"/>
      <c r="X102" s="245"/>
      <c r="Y102" s="245"/>
      <c r="Z102" s="245"/>
      <c r="AA102" s="245"/>
      <c r="AB102" s="245"/>
      <c r="AC102" s="215">
        <f t="shared" si="15"/>
        <v>0</v>
      </c>
      <c r="AD102" s="215">
        <f t="shared" si="16"/>
        <v>0</v>
      </c>
      <c r="AE102" s="215">
        <f t="shared" si="17"/>
        <v>0</v>
      </c>
      <c r="AF102" s="215">
        <f t="shared" si="18"/>
        <v>0</v>
      </c>
      <c r="AG102" s="215">
        <f t="shared" si="19"/>
        <v>0</v>
      </c>
      <c r="AH102" s="215">
        <f t="shared" si="20"/>
        <v>0</v>
      </c>
      <c r="AI102" s="215">
        <f t="shared" si="21"/>
        <v>0</v>
      </c>
      <c r="AJ102" s="215">
        <f t="shared" si="22"/>
        <v>0</v>
      </c>
      <c r="AK102" s="245"/>
      <c r="AL102" s="245"/>
      <c r="AN102" s="237">
        <f>P102*'ВИКОНАВЦІ ТА ЗАЙНЯТІСТЬ'!$E$3</f>
        <v>0</v>
      </c>
      <c r="AO102" s="237">
        <f>P102*'ВИКОНАВЦІ ТА ЗАЙНЯТІСТЬ'!$E$4</f>
        <v>0</v>
      </c>
    </row>
    <row r="103" spans="1:41" s="236" customFormat="1" hidden="1">
      <c r="A103" s="233">
        <v>98</v>
      </c>
      <c r="B103" s="233" t="str">
        <f>IF(C103="","",VLOOKUP(C103,Закони!$AA$2:$AB$46,2,0))</f>
        <v/>
      </c>
      <c r="C103" s="855"/>
      <c r="D103" s="856"/>
      <c r="E103" s="216"/>
      <c r="F103" s="216"/>
      <c r="G103" s="187" t="str">
        <f>IF(H103='Категорія витрат'!$B$2,'Категорія витрат'!$A$2,IF(H103='Категорія витрат'!$B$3,'Категорія витрат'!$A$3,IF(H103='Категорія витрат'!$B$4,'Категорія витрат'!$A$4,IF(H103='Категорія витрат'!$B$5,'Категорія витрат'!$A$5,IF(H103='Категорія витрат'!$B$6,'Категорія витрат'!$A$6,IF(H103='Категорія витрат'!$B$7,'Категорія витрат'!$A$7,IF(H103='Категорія витрат'!$B$8,'Категорія витрат'!$A$8,IF(H103='Категорія витрат'!$B$9,'Категорія витрат'!$A$9,IF(H103='Категорія витрат'!$B$10,'Категорія витрат'!$A$10,IF(H103='Категорія витрат'!$B$11,'Категорія витрат'!$A$11,IF(H103='Категорія витрат'!$B$12,'Категорія витрат'!$A$12,IF(H103='Категорія витрат'!$B$13,'Категорія витрат'!$A$13,IF(H103='Категорія витрат'!$B$14,'Категорія витрат'!$A$14,IF(H103='Категорія витрат'!$B$15,'Категорія витрат'!$A$15,IF(H103='Категорія витрат'!$B$16,'Категорія витрат'!$A$16,IF(H103='Категорія витрат'!$B$17,'Категорія витрат'!$A$17,IF(H103='Категорія витрат'!$B$18,'Категорія витрат'!$A$18,IF(H103='Категорія витрат'!$B$19,'Категорія витрат'!$A$19,IF(H103='Категорія витрат'!$B$20,'Категорія витрат'!$A$20,IF(H103='Категорія витрат'!$B$21,'Категорія витрат'!$A$21,IF(H103='Категорія витрат'!$B$22,'Категорія витрат'!$A$22,IF(H103='Категорія витрат'!$B$23,'Категорія витрат'!$A$23,IF(H103='Категорія витрат'!$B$24,'Категорія витрат'!$A$24,IF(H103='Категорія витрат'!$B$25,'Категорія витрат'!$A$25,IF(H103='Категорія витрат'!$B$26,'Категорія витрат'!$A$26,IF(H103='Категорія витрат'!$B$27,'Категорія витрат'!$A$27,IF(H103='Категорія витрат'!$B$28,'Категорія витрат'!$A$28,IF(H103='Категорія витрат'!$B$29,'Категорія витрат'!$A$29,IF(H103='Категорія витрат'!$B$30,'Категорія витрат'!$A$30,IF(H103='Категорія витрат'!$B$31,'Категорія витрат'!$A$31,""))))))))))))))))))))))))))))))</f>
        <v/>
      </c>
      <c r="H103" s="209"/>
      <c r="I103" s="189"/>
      <c r="J103" s="192"/>
      <c r="K103" s="211">
        <f t="shared" si="12"/>
        <v>0</v>
      </c>
      <c r="L103" s="216"/>
      <c r="M103" s="217"/>
      <c r="N103" s="214">
        <f t="shared" si="13"/>
        <v>0</v>
      </c>
      <c r="O103" s="189">
        <f>IF(I103='Категорія витрат'!$G$2,ROUND(N103*0.22,2),IF(I103='Категорія витрат'!$G$4,ROUND(N103*0.22,2),IF(I103='Категорія витрат'!$G$5,ROUND(N103*0.22,2),IF(I103='Категорія витрат'!$G$3,ROUND(N103*0.0841,2),0))))</f>
        <v>0</v>
      </c>
      <c r="P103" s="187">
        <f t="shared" si="14"/>
        <v>0</v>
      </c>
      <c r="Q103" s="245"/>
      <c r="R103" s="245"/>
      <c r="S103" s="245"/>
      <c r="T103" s="245"/>
      <c r="U103" s="245"/>
      <c r="V103" s="245"/>
      <c r="W103" s="245"/>
      <c r="X103" s="245"/>
      <c r="Y103" s="245"/>
      <c r="Z103" s="245"/>
      <c r="AA103" s="245"/>
      <c r="AB103" s="245"/>
      <c r="AC103" s="215">
        <f t="shared" si="15"/>
        <v>0</v>
      </c>
      <c r="AD103" s="215">
        <f t="shared" si="16"/>
        <v>0</v>
      </c>
      <c r="AE103" s="215">
        <f t="shared" si="17"/>
        <v>0</v>
      </c>
      <c r="AF103" s="215">
        <f t="shared" si="18"/>
        <v>0</v>
      </c>
      <c r="AG103" s="215">
        <f t="shared" si="19"/>
        <v>0</v>
      </c>
      <c r="AH103" s="215">
        <f t="shared" si="20"/>
        <v>0</v>
      </c>
      <c r="AI103" s="215">
        <f t="shared" si="21"/>
        <v>0</v>
      </c>
      <c r="AJ103" s="215">
        <f t="shared" si="22"/>
        <v>0</v>
      </c>
      <c r="AK103" s="245"/>
      <c r="AL103" s="245"/>
      <c r="AN103" s="237">
        <f>P103*'ВИКОНАВЦІ ТА ЗАЙНЯТІСТЬ'!$E$3</f>
        <v>0</v>
      </c>
      <c r="AO103" s="237">
        <f>P103*'ВИКОНАВЦІ ТА ЗАЙНЯТІСТЬ'!$E$4</f>
        <v>0</v>
      </c>
    </row>
    <row r="104" spans="1:41" s="236" customFormat="1" hidden="1">
      <c r="A104" s="233">
        <v>99</v>
      </c>
      <c r="B104" s="233" t="str">
        <f>IF(C104="","",VLOOKUP(C104,Закони!$AA$2:$AB$46,2,0))</f>
        <v/>
      </c>
      <c r="C104" s="855"/>
      <c r="D104" s="856"/>
      <c r="E104" s="216"/>
      <c r="F104" s="216"/>
      <c r="G104" s="187" t="str">
        <f>IF(H104='Категорія витрат'!$B$2,'Категорія витрат'!$A$2,IF(H104='Категорія витрат'!$B$3,'Категорія витрат'!$A$3,IF(H104='Категорія витрат'!$B$4,'Категорія витрат'!$A$4,IF(H104='Категорія витрат'!$B$5,'Категорія витрат'!$A$5,IF(H104='Категорія витрат'!$B$6,'Категорія витрат'!$A$6,IF(H104='Категорія витрат'!$B$7,'Категорія витрат'!$A$7,IF(H104='Категорія витрат'!$B$8,'Категорія витрат'!$A$8,IF(H104='Категорія витрат'!$B$9,'Категорія витрат'!$A$9,IF(H104='Категорія витрат'!$B$10,'Категорія витрат'!$A$10,IF(H104='Категорія витрат'!$B$11,'Категорія витрат'!$A$11,IF(H104='Категорія витрат'!$B$12,'Категорія витрат'!$A$12,IF(H104='Категорія витрат'!$B$13,'Категорія витрат'!$A$13,IF(H104='Категорія витрат'!$B$14,'Категорія витрат'!$A$14,IF(H104='Категорія витрат'!$B$15,'Категорія витрат'!$A$15,IF(H104='Категорія витрат'!$B$16,'Категорія витрат'!$A$16,IF(H104='Категорія витрат'!$B$17,'Категорія витрат'!$A$17,IF(H104='Категорія витрат'!$B$18,'Категорія витрат'!$A$18,IF(H104='Категорія витрат'!$B$19,'Категорія витрат'!$A$19,IF(H104='Категорія витрат'!$B$20,'Категорія витрат'!$A$20,IF(H104='Категорія витрат'!$B$21,'Категорія витрат'!$A$21,IF(H104='Категорія витрат'!$B$22,'Категорія витрат'!$A$22,IF(H104='Категорія витрат'!$B$23,'Категорія витрат'!$A$23,IF(H104='Категорія витрат'!$B$24,'Категорія витрат'!$A$24,IF(H104='Категорія витрат'!$B$25,'Категорія витрат'!$A$25,IF(H104='Категорія витрат'!$B$26,'Категорія витрат'!$A$26,IF(H104='Категорія витрат'!$B$27,'Категорія витрат'!$A$27,IF(H104='Категорія витрат'!$B$28,'Категорія витрат'!$A$28,IF(H104='Категорія витрат'!$B$29,'Категорія витрат'!$A$29,IF(H104='Категорія витрат'!$B$30,'Категорія витрат'!$A$30,IF(H104='Категорія витрат'!$B$31,'Категорія витрат'!$A$31,""))))))))))))))))))))))))))))))</f>
        <v/>
      </c>
      <c r="H104" s="209"/>
      <c r="I104" s="189"/>
      <c r="J104" s="192"/>
      <c r="K104" s="211">
        <f t="shared" si="12"/>
        <v>0</v>
      </c>
      <c r="L104" s="216"/>
      <c r="M104" s="217"/>
      <c r="N104" s="214">
        <f t="shared" si="13"/>
        <v>0</v>
      </c>
      <c r="O104" s="189">
        <f>IF(I104='Категорія витрат'!$G$2,ROUND(N104*0.22,2),IF(I104='Категорія витрат'!$G$4,ROUND(N104*0.22,2),IF(I104='Категорія витрат'!$G$5,ROUND(N104*0.22,2),IF(I104='Категорія витрат'!$G$3,ROUND(N104*0.0841,2),0))))</f>
        <v>0</v>
      </c>
      <c r="P104" s="187">
        <f t="shared" si="14"/>
        <v>0</v>
      </c>
      <c r="Q104" s="245"/>
      <c r="R104" s="245"/>
      <c r="S104" s="245"/>
      <c r="T104" s="245"/>
      <c r="U104" s="245"/>
      <c r="V104" s="245"/>
      <c r="W104" s="245"/>
      <c r="X104" s="245"/>
      <c r="Y104" s="245"/>
      <c r="Z104" s="245"/>
      <c r="AA104" s="245"/>
      <c r="AB104" s="245"/>
      <c r="AC104" s="215">
        <f t="shared" si="15"/>
        <v>0</v>
      </c>
      <c r="AD104" s="215">
        <f t="shared" si="16"/>
        <v>0</v>
      </c>
      <c r="AE104" s="215">
        <f t="shared" si="17"/>
        <v>0</v>
      </c>
      <c r="AF104" s="215">
        <f t="shared" si="18"/>
        <v>0</v>
      </c>
      <c r="AG104" s="215">
        <f t="shared" si="19"/>
        <v>0</v>
      </c>
      <c r="AH104" s="215">
        <f t="shared" si="20"/>
        <v>0</v>
      </c>
      <c r="AI104" s="215">
        <f t="shared" si="21"/>
        <v>0</v>
      </c>
      <c r="AJ104" s="215">
        <f t="shared" si="22"/>
        <v>0</v>
      </c>
      <c r="AK104" s="245"/>
      <c r="AL104" s="245"/>
      <c r="AN104" s="237">
        <f>P104*'ВИКОНАВЦІ ТА ЗАЙНЯТІСТЬ'!$E$3</f>
        <v>0</v>
      </c>
      <c r="AO104" s="237">
        <f>P104*'ВИКОНАВЦІ ТА ЗАЙНЯТІСТЬ'!$E$4</f>
        <v>0</v>
      </c>
    </row>
    <row r="105" spans="1:41" s="236" customFormat="1" hidden="1">
      <c r="A105" s="233">
        <v>100</v>
      </c>
      <c r="B105" s="233" t="str">
        <f>IF(C105="","",VLOOKUP(C105,Закони!$AA$2:$AB$46,2,0))</f>
        <v/>
      </c>
      <c r="C105" s="855"/>
      <c r="D105" s="856"/>
      <c r="E105" s="216"/>
      <c r="F105" s="216"/>
      <c r="G105" s="187" t="str">
        <f>IF(H105='Категорія витрат'!$B$2,'Категорія витрат'!$A$2,IF(H105='Категорія витрат'!$B$3,'Категорія витрат'!$A$3,IF(H105='Категорія витрат'!$B$4,'Категорія витрат'!$A$4,IF(H105='Категорія витрат'!$B$5,'Категорія витрат'!$A$5,IF(H105='Категорія витрат'!$B$6,'Категорія витрат'!$A$6,IF(H105='Категорія витрат'!$B$7,'Категорія витрат'!$A$7,IF(H105='Категорія витрат'!$B$8,'Категорія витрат'!$A$8,IF(H105='Категорія витрат'!$B$9,'Категорія витрат'!$A$9,IF(H105='Категорія витрат'!$B$10,'Категорія витрат'!$A$10,IF(H105='Категорія витрат'!$B$11,'Категорія витрат'!$A$11,IF(H105='Категорія витрат'!$B$12,'Категорія витрат'!$A$12,IF(H105='Категорія витрат'!$B$13,'Категорія витрат'!$A$13,IF(H105='Категорія витрат'!$B$14,'Категорія витрат'!$A$14,IF(H105='Категорія витрат'!$B$15,'Категорія витрат'!$A$15,IF(H105='Категорія витрат'!$B$16,'Категорія витрат'!$A$16,IF(H105='Категорія витрат'!$B$17,'Категорія витрат'!$A$17,IF(H105='Категорія витрат'!$B$18,'Категорія витрат'!$A$18,IF(H105='Категорія витрат'!$B$19,'Категорія витрат'!$A$19,IF(H105='Категорія витрат'!$B$20,'Категорія витрат'!$A$20,IF(H105='Категорія витрат'!$B$21,'Категорія витрат'!$A$21,IF(H105='Категорія витрат'!$B$22,'Категорія витрат'!$A$22,IF(H105='Категорія витрат'!$B$23,'Категорія витрат'!$A$23,IF(H105='Категорія витрат'!$B$24,'Категорія витрат'!$A$24,IF(H105='Категорія витрат'!$B$25,'Категорія витрат'!$A$25,IF(H105='Категорія витрат'!$B$26,'Категорія витрат'!$A$26,IF(H105='Категорія витрат'!$B$27,'Категорія витрат'!$A$27,IF(H105='Категорія витрат'!$B$28,'Категорія витрат'!$A$28,IF(H105='Категорія витрат'!$B$29,'Категорія витрат'!$A$29,IF(H105='Категорія витрат'!$B$30,'Категорія витрат'!$A$30,IF(H105='Категорія витрат'!$B$31,'Категорія витрат'!$A$31,""))))))))))))))))))))))))))))))</f>
        <v/>
      </c>
      <c r="H105" s="209"/>
      <c r="I105" s="189"/>
      <c r="J105" s="192"/>
      <c r="K105" s="211">
        <f t="shared" si="12"/>
        <v>0</v>
      </c>
      <c r="L105" s="216"/>
      <c r="M105" s="217"/>
      <c r="N105" s="214">
        <f t="shared" si="13"/>
        <v>0</v>
      </c>
      <c r="O105" s="189">
        <f>IF(I105='Категорія витрат'!$G$2,ROUND(N105*0.22,2),IF(I105='Категорія витрат'!$G$4,ROUND(N105*0.22,2),IF(I105='Категорія витрат'!$G$5,ROUND(N105*0.22,2),IF(I105='Категорія витрат'!$G$3,ROUND(N105*0.0841,2),0))))</f>
        <v>0</v>
      </c>
      <c r="P105" s="187">
        <f t="shared" si="14"/>
        <v>0</v>
      </c>
      <c r="Q105" s="245"/>
      <c r="R105" s="245"/>
      <c r="S105" s="245"/>
      <c r="T105" s="245"/>
      <c r="U105" s="245"/>
      <c r="V105" s="245"/>
      <c r="W105" s="245"/>
      <c r="X105" s="245"/>
      <c r="Y105" s="245"/>
      <c r="Z105" s="245"/>
      <c r="AA105" s="245"/>
      <c r="AB105" s="245"/>
      <c r="AC105" s="215">
        <f t="shared" si="15"/>
        <v>0</v>
      </c>
      <c r="AD105" s="215">
        <f t="shared" si="16"/>
        <v>0</v>
      </c>
      <c r="AE105" s="215">
        <f t="shared" si="17"/>
        <v>0</v>
      </c>
      <c r="AF105" s="215">
        <f t="shared" si="18"/>
        <v>0</v>
      </c>
      <c r="AG105" s="215">
        <f t="shared" si="19"/>
        <v>0</v>
      </c>
      <c r="AH105" s="215">
        <f t="shared" si="20"/>
        <v>0</v>
      </c>
      <c r="AI105" s="215">
        <f t="shared" si="21"/>
        <v>0</v>
      </c>
      <c r="AJ105" s="215">
        <f t="shared" si="22"/>
        <v>0</v>
      </c>
      <c r="AK105" s="245"/>
      <c r="AL105" s="245"/>
      <c r="AN105" s="237">
        <f>P105*'ВИКОНАВЦІ ТА ЗАЙНЯТІСТЬ'!$E$3</f>
        <v>0</v>
      </c>
      <c r="AO105" s="237">
        <f>P105*'ВИКОНАВЦІ ТА ЗАЙНЯТІСТЬ'!$E$4</f>
        <v>0</v>
      </c>
    </row>
    <row r="106" spans="1:41" s="236" customFormat="1" hidden="1">
      <c r="A106" s="233">
        <v>101</v>
      </c>
      <c r="B106" s="233" t="str">
        <f>IF(C106="","",VLOOKUP(C106,Закони!$AA$2:$AB$46,2,0))</f>
        <v/>
      </c>
      <c r="C106" s="855"/>
      <c r="D106" s="856"/>
      <c r="E106" s="216"/>
      <c r="F106" s="216"/>
      <c r="G106" s="187" t="str">
        <f>IF(H106='Категорія витрат'!$B$2,'Категорія витрат'!$A$2,IF(H106='Категорія витрат'!$B$3,'Категорія витрат'!$A$3,IF(H106='Категорія витрат'!$B$4,'Категорія витрат'!$A$4,IF(H106='Категорія витрат'!$B$5,'Категорія витрат'!$A$5,IF(H106='Категорія витрат'!$B$6,'Категорія витрат'!$A$6,IF(H106='Категорія витрат'!$B$7,'Категорія витрат'!$A$7,IF(H106='Категорія витрат'!$B$8,'Категорія витрат'!$A$8,IF(H106='Категорія витрат'!$B$9,'Категорія витрат'!$A$9,IF(H106='Категорія витрат'!$B$10,'Категорія витрат'!$A$10,IF(H106='Категорія витрат'!$B$11,'Категорія витрат'!$A$11,IF(H106='Категорія витрат'!$B$12,'Категорія витрат'!$A$12,IF(H106='Категорія витрат'!$B$13,'Категорія витрат'!$A$13,IF(H106='Категорія витрат'!$B$14,'Категорія витрат'!$A$14,IF(H106='Категорія витрат'!$B$15,'Категорія витрат'!$A$15,IF(H106='Категорія витрат'!$B$16,'Категорія витрат'!$A$16,IF(H106='Категорія витрат'!$B$17,'Категорія витрат'!$A$17,IF(H106='Категорія витрат'!$B$18,'Категорія витрат'!$A$18,IF(H106='Категорія витрат'!$B$19,'Категорія витрат'!$A$19,IF(H106='Категорія витрат'!$B$20,'Категорія витрат'!$A$20,IF(H106='Категорія витрат'!$B$21,'Категорія витрат'!$A$21,IF(H106='Категорія витрат'!$B$22,'Категорія витрат'!$A$22,IF(H106='Категорія витрат'!$B$23,'Категорія витрат'!$A$23,IF(H106='Категорія витрат'!$B$24,'Категорія витрат'!$A$24,IF(H106='Категорія витрат'!$B$25,'Категорія витрат'!$A$25,IF(H106='Категорія витрат'!$B$26,'Категорія витрат'!$A$26,IF(H106='Категорія витрат'!$B$27,'Категорія витрат'!$A$27,IF(H106='Категорія витрат'!$B$28,'Категорія витрат'!$A$28,IF(H106='Категорія витрат'!$B$29,'Категорія витрат'!$A$29,IF(H106='Категорія витрат'!$B$30,'Категорія витрат'!$A$30,IF(H106='Категорія витрат'!$B$31,'Категорія витрат'!$A$31,""))))))))))))))))))))))))))))))</f>
        <v/>
      </c>
      <c r="H106" s="209"/>
      <c r="I106" s="189"/>
      <c r="J106" s="192"/>
      <c r="K106" s="211">
        <f t="shared" si="12"/>
        <v>0</v>
      </c>
      <c r="L106" s="216"/>
      <c r="M106" s="217"/>
      <c r="N106" s="214">
        <f t="shared" si="13"/>
        <v>0</v>
      </c>
      <c r="O106" s="189">
        <f>IF(I106='Категорія витрат'!$G$2,ROUND(N106*0.22,2),IF(I106='Категорія витрат'!$G$4,ROUND(N106*0.22,2),IF(I106='Категорія витрат'!$G$5,ROUND(N106*0.22,2),IF(I106='Категорія витрат'!$G$3,ROUND(N106*0.0841,2),0))))</f>
        <v>0</v>
      </c>
      <c r="P106" s="187">
        <f t="shared" si="14"/>
        <v>0</v>
      </c>
      <c r="Q106" s="245"/>
      <c r="R106" s="245"/>
      <c r="S106" s="245"/>
      <c r="T106" s="245"/>
      <c r="U106" s="245"/>
      <c r="V106" s="245"/>
      <c r="W106" s="245"/>
      <c r="X106" s="245"/>
      <c r="Y106" s="245"/>
      <c r="Z106" s="245"/>
      <c r="AA106" s="245"/>
      <c r="AB106" s="245"/>
      <c r="AC106" s="215">
        <f t="shared" si="15"/>
        <v>0</v>
      </c>
      <c r="AD106" s="215">
        <f t="shared" si="16"/>
        <v>0</v>
      </c>
      <c r="AE106" s="215">
        <f t="shared" si="17"/>
        <v>0</v>
      </c>
      <c r="AF106" s="215">
        <f t="shared" si="18"/>
        <v>0</v>
      </c>
      <c r="AG106" s="215">
        <f t="shared" si="19"/>
        <v>0</v>
      </c>
      <c r="AH106" s="215">
        <f t="shared" si="20"/>
        <v>0</v>
      </c>
      <c r="AI106" s="215">
        <f t="shared" si="21"/>
        <v>0</v>
      </c>
      <c r="AJ106" s="215">
        <f t="shared" si="22"/>
        <v>0</v>
      </c>
      <c r="AK106" s="245"/>
      <c r="AL106" s="245"/>
      <c r="AN106" s="237">
        <f>P106*'ВИКОНАВЦІ ТА ЗАЙНЯТІСТЬ'!$E$3</f>
        <v>0</v>
      </c>
      <c r="AO106" s="237">
        <f>P106*'ВИКОНАВЦІ ТА ЗАЙНЯТІСТЬ'!$E$4</f>
        <v>0</v>
      </c>
    </row>
    <row r="107" spans="1:41" s="236" customFormat="1" hidden="1">
      <c r="A107" s="233">
        <v>102</v>
      </c>
      <c r="B107" s="233" t="str">
        <f>IF(C107="","",VLOOKUP(C107,Закони!$AA$2:$AB$46,2,0))</f>
        <v/>
      </c>
      <c r="C107" s="855"/>
      <c r="D107" s="856"/>
      <c r="E107" s="216"/>
      <c r="F107" s="216"/>
      <c r="G107" s="187" t="str">
        <f>IF(H107='Категорія витрат'!$B$2,'Категорія витрат'!$A$2,IF(H107='Категорія витрат'!$B$3,'Категорія витрат'!$A$3,IF(H107='Категорія витрат'!$B$4,'Категорія витрат'!$A$4,IF(H107='Категорія витрат'!$B$5,'Категорія витрат'!$A$5,IF(H107='Категорія витрат'!$B$6,'Категорія витрат'!$A$6,IF(H107='Категорія витрат'!$B$7,'Категорія витрат'!$A$7,IF(H107='Категорія витрат'!$B$8,'Категорія витрат'!$A$8,IF(H107='Категорія витрат'!$B$9,'Категорія витрат'!$A$9,IF(H107='Категорія витрат'!$B$10,'Категорія витрат'!$A$10,IF(H107='Категорія витрат'!$B$11,'Категорія витрат'!$A$11,IF(H107='Категорія витрат'!$B$12,'Категорія витрат'!$A$12,IF(H107='Категорія витрат'!$B$13,'Категорія витрат'!$A$13,IF(H107='Категорія витрат'!$B$14,'Категорія витрат'!$A$14,IF(H107='Категорія витрат'!$B$15,'Категорія витрат'!$A$15,IF(H107='Категорія витрат'!$B$16,'Категорія витрат'!$A$16,IF(H107='Категорія витрат'!$B$17,'Категорія витрат'!$A$17,IF(H107='Категорія витрат'!$B$18,'Категорія витрат'!$A$18,IF(H107='Категорія витрат'!$B$19,'Категорія витрат'!$A$19,IF(H107='Категорія витрат'!$B$20,'Категорія витрат'!$A$20,IF(H107='Категорія витрат'!$B$21,'Категорія витрат'!$A$21,IF(H107='Категорія витрат'!$B$22,'Категорія витрат'!$A$22,IF(H107='Категорія витрат'!$B$23,'Категорія витрат'!$A$23,IF(H107='Категорія витрат'!$B$24,'Категорія витрат'!$A$24,IF(H107='Категорія витрат'!$B$25,'Категорія витрат'!$A$25,IF(H107='Категорія витрат'!$B$26,'Категорія витрат'!$A$26,IF(H107='Категорія витрат'!$B$27,'Категорія витрат'!$A$27,IF(H107='Категорія витрат'!$B$28,'Категорія витрат'!$A$28,IF(H107='Категорія витрат'!$B$29,'Категорія витрат'!$A$29,IF(H107='Категорія витрат'!$B$30,'Категорія витрат'!$A$30,IF(H107='Категорія витрат'!$B$31,'Категорія витрат'!$A$31,""))))))))))))))))))))))))))))))</f>
        <v/>
      </c>
      <c r="H107" s="209"/>
      <c r="I107" s="189"/>
      <c r="J107" s="192"/>
      <c r="K107" s="211">
        <f t="shared" si="12"/>
        <v>0</v>
      </c>
      <c r="L107" s="216"/>
      <c r="M107" s="217"/>
      <c r="N107" s="214">
        <f t="shared" si="13"/>
        <v>0</v>
      </c>
      <c r="O107" s="189">
        <f>IF(I107='Категорія витрат'!$G$2,ROUND(N107*0.22,2),IF(I107='Категорія витрат'!$G$4,ROUND(N107*0.22,2),IF(I107='Категорія витрат'!$G$5,ROUND(N107*0.22,2),IF(I107='Категорія витрат'!$G$3,ROUND(N107*0.0841,2),0))))</f>
        <v>0</v>
      </c>
      <c r="P107" s="187">
        <f t="shared" si="14"/>
        <v>0</v>
      </c>
      <c r="Q107" s="245"/>
      <c r="R107" s="245"/>
      <c r="S107" s="245"/>
      <c r="T107" s="245"/>
      <c r="U107" s="245"/>
      <c r="V107" s="245"/>
      <c r="W107" s="245"/>
      <c r="X107" s="245"/>
      <c r="Y107" s="245"/>
      <c r="Z107" s="245"/>
      <c r="AA107" s="245"/>
      <c r="AB107" s="245"/>
      <c r="AC107" s="215">
        <f t="shared" si="15"/>
        <v>0</v>
      </c>
      <c r="AD107" s="215">
        <f t="shared" si="16"/>
        <v>0</v>
      </c>
      <c r="AE107" s="215">
        <f t="shared" si="17"/>
        <v>0</v>
      </c>
      <c r="AF107" s="215">
        <f t="shared" si="18"/>
        <v>0</v>
      </c>
      <c r="AG107" s="215">
        <f t="shared" si="19"/>
        <v>0</v>
      </c>
      <c r="AH107" s="215">
        <f t="shared" si="20"/>
        <v>0</v>
      </c>
      <c r="AI107" s="215">
        <f t="shared" si="21"/>
        <v>0</v>
      </c>
      <c r="AJ107" s="215">
        <f t="shared" si="22"/>
        <v>0</v>
      </c>
      <c r="AK107" s="245"/>
      <c r="AL107" s="245"/>
      <c r="AN107" s="237">
        <f>P107*'ВИКОНАВЦІ ТА ЗАЙНЯТІСТЬ'!$E$3</f>
        <v>0</v>
      </c>
      <c r="AO107" s="237">
        <f>P107*'ВИКОНАВЦІ ТА ЗАЙНЯТІСТЬ'!$E$4</f>
        <v>0</v>
      </c>
    </row>
    <row r="108" spans="1:41" s="236" customFormat="1" hidden="1">
      <c r="A108" s="233">
        <v>103</v>
      </c>
      <c r="B108" s="233" t="str">
        <f>IF(C108="","",VLOOKUP(C108,Закони!$AA$2:$AB$46,2,0))</f>
        <v/>
      </c>
      <c r="C108" s="855"/>
      <c r="D108" s="856"/>
      <c r="E108" s="216"/>
      <c r="F108" s="216"/>
      <c r="G108" s="187" t="str">
        <f>IF(H108='Категорія витрат'!$B$2,'Категорія витрат'!$A$2,IF(H108='Категорія витрат'!$B$3,'Категорія витрат'!$A$3,IF(H108='Категорія витрат'!$B$4,'Категорія витрат'!$A$4,IF(H108='Категорія витрат'!$B$5,'Категорія витрат'!$A$5,IF(H108='Категорія витрат'!$B$6,'Категорія витрат'!$A$6,IF(H108='Категорія витрат'!$B$7,'Категорія витрат'!$A$7,IF(H108='Категорія витрат'!$B$8,'Категорія витрат'!$A$8,IF(H108='Категорія витрат'!$B$9,'Категорія витрат'!$A$9,IF(H108='Категорія витрат'!$B$10,'Категорія витрат'!$A$10,IF(H108='Категорія витрат'!$B$11,'Категорія витрат'!$A$11,IF(H108='Категорія витрат'!$B$12,'Категорія витрат'!$A$12,IF(H108='Категорія витрат'!$B$13,'Категорія витрат'!$A$13,IF(H108='Категорія витрат'!$B$14,'Категорія витрат'!$A$14,IF(H108='Категорія витрат'!$B$15,'Категорія витрат'!$A$15,IF(H108='Категорія витрат'!$B$16,'Категорія витрат'!$A$16,IF(H108='Категорія витрат'!$B$17,'Категорія витрат'!$A$17,IF(H108='Категорія витрат'!$B$18,'Категорія витрат'!$A$18,IF(H108='Категорія витрат'!$B$19,'Категорія витрат'!$A$19,IF(H108='Категорія витрат'!$B$20,'Категорія витрат'!$A$20,IF(H108='Категорія витрат'!$B$21,'Категорія витрат'!$A$21,IF(H108='Категорія витрат'!$B$22,'Категорія витрат'!$A$22,IF(H108='Категорія витрат'!$B$23,'Категорія витрат'!$A$23,IF(H108='Категорія витрат'!$B$24,'Категорія витрат'!$A$24,IF(H108='Категорія витрат'!$B$25,'Категорія витрат'!$A$25,IF(H108='Категорія витрат'!$B$26,'Категорія витрат'!$A$26,IF(H108='Категорія витрат'!$B$27,'Категорія витрат'!$A$27,IF(H108='Категорія витрат'!$B$28,'Категорія витрат'!$A$28,IF(H108='Категорія витрат'!$B$29,'Категорія витрат'!$A$29,IF(H108='Категорія витрат'!$B$30,'Категорія витрат'!$A$30,IF(H108='Категорія витрат'!$B$31,'Категорія витрат'!$A$31,""))))))))))))))))))))))))))))))</f>
        <v/>
      </c>
      <c r="H108" s="209"/>
      <c r="I108" s="189"/>
      <c r="J108" s="192"/>
      <c r="K108" s="211">
        <f t="shared" si="12"/>
        <v>0</v>
      </c>
      <c r="L108" s="216"/>
      <c r="M108" s="217"/>
      <c r="N108" s="214">
        <f t="shared" si="13"/>
        <v>0</v>
      </c>
      <c r="O108" s="189">
        <f>IF(I108='Категорія витрат'!$G$2,ROUND(N108*0.22,2),IF(I108='Категорія витрат'!$G$4,ROUND(N108*0.22,2),IF(I108='Категорія витрат'!$G$5,ROUND(N108*0.22,2),IF(I108='Категорія витрат'!$G$3,ROUND(N108*0.0841,2),0))))</f>
        <v>0</v>
      </c>
      <c r="P108" s="187">
        <f t="shared" si="14"/>
        <v>0</v>
      </c>
      <c r="Q108" s="245"/>
      <c r="R108" s="245"/>
      <c r="S108" s="245"/>
      <c r="T108" s="245"/>
      <c r="U108" s="245"/>
      <c r="V108" s="245"/>
      <c r="W108" s="245"/>
      <c r="X108" s="245"/>
      <c r="Y108" s="245"/>
      <c r="Z108" s="245"/>
      <c r="AA108" s="245"/>
      <c r="AB108" s="245"/>
      <c r="AC108" s="215">
        <f t="shared" si="15"/>
        <v>0</v>
      </c>
      <c r="AD108" s="215">
        <f t="shared" si="16"/>
        <v>0</v>
      </c>
      <c r="AE108" s="215">
        <f t="shared" si="17"/>
        <v>0</v>
      </c>
      <c r="AF108" s="215">
        <f t="shared" si="18"/>
        <v>0</v>
      </c>
      <c r="AG108" s="215">
        <f t="shared" si="19"/>
        <v>0</v>
      </c>
      <c r="AH108" s="215">
        <f t="shared" si="20"/>
        <v>0</v>
      </c>
      <c r="AI108" s="215">
        <f t="shared" si="21"/>
        <v>0</v>
      </c>
      <c r="AJ108" s="215">
        <f t="shared" si="22"/>
        <v>0</v>
      </c>
      <c r="AK108" s="245"/>
      <c r="AL108" s="245"/>
      <c r="AN108" s="237">
        <f>P108*'ВИКОНАВЦІ ТА ЗАЙНЯТІСТЬ'!$E$3</f>
        <v>0</v>
      </c>
      <c r="AO108" s="237">
        <f>P108*'ВИКОНАВЦІ ТА ЗАЙНЯТІСТЬ'!$E$4</f>
        <v>0</v>
      </c>
    </row>
    <row r="109" spans="1:41" s="236" customFormat="1" hidden="1">
      <c r="A109" s="233">
        <v>104</v>
      </c>
      <c r="B109" s="233" t="str">
        <f>IF(C109="","",VLOOKUP(C109,Закони!$AA$2:$AB$46,2,0))</f>
        <v/>
      </c>
      <c r="C109" s="855"/>
      <c r="D109" s="856"/>
      <c r="E109" s="216"/>
      <c r="F109" s="216"/>
      <c r="G109" s="187" t="str">
        <f>IF(H109='Категорія витрат'!$B$2,'Категорія витрат'!$A$2,IF(H109='Категорія витрат'!$B$3,'Категорія витрат'!$A$3,IF(H109='Категорія витрат'!$B$4,'Категорія витрат'!$A$4,IF(H109='Категорія витрат'!$B$5,'Категорія витрат'!$A$5,IF(H109='Категорія витрат'!$B$6,'Категорія витрат'!$A$6,IF(H109='Категорія витрат'!$B$7,'Категорія витрат'!$A$7,IF(H109='Категорія витрат'!$B$8,'Категорія витрат'!$A$8,IF(H109='Категорія витрат'!$B$9,'Категорія витрат'!$A$9,IF(H109='Категорія витрат'!$B$10,'Категорія витрат'!$A$10,IF(H109='Категорія витрат'!$B$11,'Категорія витрат'!$A$11,IF(H109='Категорія витрат'!$B$12,'Категорія витрат'!$A$12,IF(H109='Категорія витрат'!$B$13,'Категорія витрат'!$A$13,IF(H109='Категорія витрат'!$B$14,'Категорія витрат'!$A$14,IF(H109='Категорія витрат'!$B$15,'Категорія витрат'!$A$15,IF(H109='Категорія витрат'!$B$16,'Категорія витрат'!$A$16,IF(H109='Категорія витрат'!$B$17,'Категорія витрат'!$A$17,IF(H109='Категорія витрат'!$B$18,'Категорія витрат'!$A$18,IF(H109='Категорія витрат'!$B$19,'Категорія витрат'!$A$19,IF(H109='Категорія витрат'!$B$20,'Категорія витрат'!$A$20,IF(H109='Категорія витрат'!$B$21,'Категорія витрат'!$A$21,IF(H109='Категорія витрат'!$B$22,'Категорія витрат'!$A$22,IF(H109='Категорія витрат'!$B$23,'Категорія витрат'!$A$23,IF(H109='Категорія витрат'!$B$24,'Категорія витрат'!$A$24,IF(H109='Категорія витрат'!$B$25,'Категорія витрат'!$A$25,IF(H109='Категорія витрат'!$B$26,'Категорія витрат'!$A$26,IF(H109='Категорія витрат'!$B$27,'Категорія витрат'!$A$27,IF(H109='Категорія витрат'!$B$28,'Категорія витрат'!$A$28,IF(H109='Категорія витрат'!$B$29,'Категорія витрат'!$A$29,IF(H109='Категорія витрат'!$B$30,'Категорія витрат'!$A$30,IF(H109='Категорія витрат'!$B$31,'Категорія витрат'!$A$31,""))))))))))))))))))))))))))))))</f>
        <v/>
      </c>
      <c r="H109" s="209"/>
      <c r="I109" s="189"/>
      <c r="J109" s="192"/>
      <c r="K109" s="211">
        <f t="shared" si="12"/>
        <v>0</v>
      </c>
      <c r="L109" s="216"/>
      <c r="M109" s="217"/>
      <c r="N109" s="214">
        <f t="shared" si="13"/>
        <v>0</v>
      </c>
      <c r="O109" s="189">
        <f>IF(I109='Категорія витрат'!$G$2,ROUND(N109*0.22,2),IF(I109='Категорія витрат'!$G$4,ROUND(N109*0.22,2),IF(I109='Категорія витрат'!$G$5,ROUND(N109*0.22,2),IF(I109='Категорія витрат'!$G$3,ROUND(N109*0.0841,2),0))))</f>
        <v>0</v>
      </c>
      <c r="P109" s="187">
        <f t="shared" si="14"/>
        <v>0</v>
      </c>
      <c r="Q109" s="245"/>
      <c r="R109" s="245"/>
      <c r="S109" s="245"/>
      <c r="T109" s="245"/>
      <c r="U109" s="245"/>
      <c r="V109" s="245"/>
      <c r="W109" s="245"/>
      <c r="X109" s="245"/>
      <c r="Y109" s="245"/>
      <c r="Z109" s="245"/>
      <c r="AA109" s="245"/>
      <c r="AB109" s="245"/>
      <c r="AC109" s="215">
        <f t="shared" si="15"/>
        <v>0</v>
      </c>
      <c r="AD109" s="215">
        <f t="shared" si="16"/>
        <v>0</v>
      </c>
      <c r="AE109" s="215">
        <f t="shared" si="17"/>
        <v>0</v>
      </c>
      <c r="AF109" s="215">
        <f t="shared" si="18"/>
        <v>0</v>
      </c>
      <c r="AG109" s="215">
        <f t="shared" si="19"/>
        <v>0</v>
      </c>
      <c r="AH109" s="215">
        <f t="shared" si="20"/>
        <v>0</v>
      </c>
      <c r="AI109" s="215">
        <f t="shared" si="21"/>
        <v>0</v>
      </c>
      <c r="AJ109" s="215">
        <f t="shared" si="22"/>
        <v>0</v>
      </c>
      <c r="AK109" s="245"/>
      <c r="AL109" s="245"/>
      <c r="AN109" s="237">
        <f>P109*'ВИКОНАВЦІ ТА ЗАЙНЯТІСТЬ'!$E$3</f>
        <v>0</v>
      </c>
      <c r="AO109" s="237">
        <f>P109*'ВИКОНАВЦІ ТА ЗАЙНЯТІСТЬ'!$E$4</f>
        <v>0</v>
      </c>
    </row>
    <row r="110" spans="1:41" s="236" customFormat="1" hidden="1">
      <c r="A110" s="233">
        <v>105</v>
      </c>
      <c r="B110" s="233" t="str">
        <f>IF(C110="","",VLOOKUP(C110,Закони!$AA$2:$AB$46,2,0))</f>
        <v/>
      </c>
      <c r="C110" s="855"/>
      <c r="D110" s="856"/>
      <c r="E110" s="216"/>
      <c r="F110" s="216"/>
      <c r="G110" s="187" t="str">
        <f>IF(H110='Категорія витрат'!$B$2,'Категорія витрат'!$A$2,IF(H110='Категорія витрат'!$B$3,'Категорія витрат'!$A$3,IF(H110='Категорія витрат'!$B$4,'Категорія витрат'!$A$4,IF(H110='Категорія витрат'!$B$5,'Категорія витрат'!$A$5,IF(H110='Категорія витрат'!$B$6,'Категорія витрат'!$A$6,IF(H110='Категорія витрат'!$B$7,'Категорія витрат'!$A$7,IF(H110='Категорія витрат'!$B$8,'Категорія витрат'!$A$8,IF(H110='Категорія витрат'!$B$9,'Категорія витрат'!$A$9,IF(H110='Категорія витрат'!$B$10,'Категорія витрат'!$A$10,IF(H110='Категорія витрат'!$B$11,'Категорія витрат'!$A$11,IF(H110='Категорія витрат'!$B$12,'Категорія витрат'!$A$12,IF(H110='Категорія витрат'!$B$13,'Категорія витрат'!$A$13,IF(H110='Категорія витрат'!$B$14,'Категорія витрат'!$A$14,IF(H110='Категорія витрат'!$B$15,'Категорія витрат'!$A$15,IF(H110='Категорія витрат'!$B$16,'Категорія витрат'!$A$16,IF(H110='Категорія витрат'!$B$17,'Категорія витрат'!$A$17,IF(H110='Категорія витрат'!$B$18,'Категорія витрат'!$A$18,IF(H110='Категорія витрат'!$B$19,'Категорія витрат'!$A$19,IF(H110='Категорія витрат'!$B$20,'Категорія витрат'!$A$20,IF(H110='Категорія витрат'!$B$21,'Категорія витрат'!$A$21,IF(H110='Категорія витрат'!$B$22,'Категорія витрат'!$A$22,IF(H110='Категорія витрат'!$B$23,'Категорія витрат'!$A$23,IF(H110='Категорія витрат'!$B$24,'Категорія витрат'!$A$24,IF(H110='Категорія витрат'!$B$25,'Категорія витрат'!$A$25,IF(H110='Категорія витрат'!$B$26,'Категорія витрат'!$A$26,IF(H110='Категорія витрат'!$B$27,'Категорія витрат'!$A$27,IF(H110='Категорія витрат'!$B$28,'Категорія витрат'!$A$28,IF(H110='Категорія витрат'!$B$29,'Категорія витрат'!$A$29,IF(H110='Категорія витрат'!$B$30,'Категорія витрат'!$A$30,IF(H110='Категорія витрат'!$B$31,'Категорія витрат'!$A$31,""))))))))))))))))))))))))))))))</f>
        <v/>
      </c>
      <c r="H110" s="209"/>
      <c r="I110" s="189"/>
      <c r="J110" s="192"/>
      <c r="K110" s="211">
        <f t="shared" si="12"/>
        <v>0</v>
      </c>
      <c r="L110" s="216"/>
      <c r="M110" s="217"/>
      <c r="N110" s="214">
        <f t="shared" si="13"/>
        <v>0</v>
      </c>
      <c r="O110" s="189">
        <f>IF(I110='Категорія витрат'!$G$2,ROUND(N110*0.22,2),IF(I110='Категорія витрат'!$G$4,ROUND(N110*0.22,2),IF(I110='Категорія витрат'!$G$5,ROUND(N110*0.22,2),IF(I110='Категорія витрат'!$G$3,ROUND(N110*0.0841,2),0))))</f>
        <v>0</v>
      </c>
      <c r="P110" s="187">
        <f t="shared" si="14"/>
        <v>0</v>
      </c>
      <c r="Q110" s="245"/>
      <c r="R110" s="245"/>
      <c r="S110" s="245"/>
      <c r="T110" s="245"/>
      <c r="U110" s="245"/>
      <c r="V110" s="245"/>
      <c r="W110" s="245"/>
      <c r="X110" s="245"/>
      <c r="Y110" s="245"/>
      <c r="Z110" s="245"/>
      <c r="AA110" s="245"/>
      <c r="AB110" s="245"/>
      <c r="AC110" s="215">
        <f t="shared" si="15"/>
        <v>0</v>
      </c>
      <c r="AD110" s="215">
        <f t="shared" si="16"/>
        <v>0</v>
      </c>
      <c r="AE110" s="215">
        <f t="shared" si="17"/>
        <v>0</v>
      </c>
      <c r="AF110" s="215">
        <f t="shared" si="18"/>
        <v>0</v>
      </c>
      <c r="AG110" s="215">
        <f t="shared" si="19"/>
        <v>0</v>
      </c>
      <c r="AH110" s="215">
        <f t="shared" si="20"/>
        <v>0</v>
      </c>
      <c r="AI110" s="215">
        <f t="shared" si="21"/>
        <v>0</v>
      </c>
      <c r="AJ110" s="215">
        <f t="shared" si="22"/>
        <v>0</v>
      </c>
      <c r="AK110" s="245"/>
      <c r="AL110" s="245"/>
      <c r="AN110" s="237">
        <f>P110*'ВИКОНАВЦІ ТА ЗАЙНЯТІСТЬ'!$E$3</f>
        <v>0</v>
      </c>
      <c r="AO110" s="237">
        <f>P110*'ВИКОНАВЦІ ТА ЗАЙНЯТІСТЬ'!$E$4</f>
        <v>0</v>
      </c>
    </row>
    <row r="111" spans="1:41" s="236" customFormat="1" hidden="1">
      <c r="A111" s="233">
        <v>106</v>
      </c>
      <c r="B111" s="233" t="str">
        <f>IF(C111="","",VLOOKUP(C111,Закони!$AA$2:$AB$46,2,0))</f>
        <v/>
      </c>
      <c r="C111" s="855"/>
      <c r="D111" s="856"/>
      <c r="E111" s="216"/>
      <c r="F111" s="216"/>
      <c r="G111" s="187" t="str">
        <f>IF(H111='Категорія витрат'!$B$2,'Категорія витрат'!$A$2,IF(H111='Категорія витрат'!$B$3,'Категорія витрат'!$A$3,IF(H111='Категорія витрат'!$B$4,'Категорія витрат'!$A$4,IF(H111='Категорія витрат'!$B$5,'Категорія витрат'!$A$5,IF(H111='Категорія витрат'!$B$6,'Категорія витрат'!$A$6,IF(H111='Категорія витрат'!$B$7,'Категорія витрат'!$A$7,IF(H111='Категорія витрат'!$B$8,'Категорія витрат'!$A$8,IF(H111='Категорія витрат'!$B$9,'Категорія витрат'!$A$9,IF(H111='Категорія витрат'!$B$10,'Категорія витрат'!$A$10,IF(H111='Категорія витрат'!$B$11,'Категорія витрат'!$A$11,IF(H111='Категорія витрат'!$B$12,'Категорія витрат'!$A$12,IF(H111='Категорія витрат'!$B$13,'Категорія витрат'!$A$13,IF(H111='Категорія витрат'!$B$14,'Категорія витрат'!$A$14,IF(H111='Категорія витрат'!$B$15,'Категорія витрат'!$A$15,IF(H111='Категорія витрат'!$B$16,'Категорія витрат'!$A$16,IF(H111='Категорія витрат'!$B$17,'Категорія витрат'!$A$17,IF(H111='Категорія витрат'!$B$18,'Категорія витрат'!$A$18,IF(H111='Категорія витрат'!$B$19,'Категорія витрат'!$A$19,IF(H111='Категорія витрат'!$B$20,'Категорія витрат'!$A$20,IF(H111='Категорія витрат'!$B$21,'Категорія витрат'!$A$21,IF(H111='Категорія витрат'!$B$22,'Категорія витрат'!$A$22,IF(H111='Категорія витрат'!$B$23,'Категорія витрат'!$A$23,IF(H111='Категорія витрат'!$B$24,'Категорія витрат'!$A$24,IF(H111='Категорія витрат'!$B$25,'Категорія витрат'!$A$25,IF(H111='Категорія витрат'!$B$26,'Категорія витрат'!$A$26,IF(H111='Категорія витрат'!$B$27,'Категорія витрат'!$A$27,IF(H111='Категорія витрат'!$B$28,'Категорія витрат'!$A$28,IF(H111='Категорія витрат'!$B$29,'Категорія витрат'!$A$29,IF(H111='Категорія витрат'!$B$30,'Категорія витрат'!$A$30,IF(H111='Категорія витрат'!$B$31,'Категорія витрат'!$A$31,""))))))))))))))))))))))))))))))</f>
        <v/>
      </c>
      <c r="H111" s="209"/>
      <c r="I111" s="189"/>
      <c r="J111" s="192"/>
      <c r="K111" s="211">
        <f t="shared" si="12"/>
        <v>0</v>
      </c>
      <c r="L111" s="216"/>
      <c r="M111" s="217"/>
      <c r="N111" s="214">
        <f t="shared" si="13"/>
        <v>0</v>
      </c>
      <c r="O111" s="189">
        <f>IF(I111='Категорія витрат'!$G$2,ROUND(N111*0.22,2),IF(I111='Категорія витрат'!$G$4,ROUND(N111*0.22,2),IF(I111='Категорія витрат'!$G$5,ROUND(N111*0.22,2),IF(I111='Категорія витрат'!$G$3,ROUND(N111*0.0841,2),0))))</f>
        <v>0</v>
      </c>
      <c r="P111" s="187">
        <f t="shared" si="14"/>
        <v>0</v>
      </c>
      <c r="Q111" s="245"/>
      <c r="R111" s="245"/>
      <c r="S111" s="245"/>
      <c r="T111" s="245"/>
      <c r="U111" s="245"/>
      <c r="V111" s="245"/>
      <c r="W111" s="245"/>
      <c r="X111" s="245"/>
      <c r="Y111" s="245"/>
      <c r="Z111" s="245"/>
      <c r="AA111" s="245"/>
      <c r="AB111" s="245"/>
      <c r="AC111" s="215">
        <f t="shared" si="15"/>
        <v>0</v>
      </c>
      <c r="AD111" s="215">
        <f t="shared" si="16"/>
        <v>0</v>
      </c>
      <c r="AE111" s="215">
        <f t="shared" si="17"/>
        <v>0</v>
      </c>
      <c r="AF111" s="215">
        <f t="shared" si="18"/>
        <v>0</v>
      </c>
      <c r="AG111" s="215">
        <f t="shared" si="19"/>
        <v>0</v>
      </c>
      <c r="AH111" s="215">
        <f t="shared" si="20"/>
        <v>0</v>
      </c>
      <c r="AI111" s="215">
        <f t="shared" si="21"/>
        <v>0</v>
      </c>
      <c r="AJ111" s="215">
        <f t="shared" si="22"/>
        <v>0</v>
      </c>
      <c r="AK111" s="245"/>
      <c r="AL111" s="245"/>
      <c r="AN111" s="237">
        <f>P111*'ВИКОНАВЦІ ТА ЗАЙНЯТІСТЬ'!$E$3</f>
        <v>0</v>
      </c>
      <c r="AO111" s="237">
        <f>P111*'ВИКОНАВЦІ ТА ЗАЙНЯТІСТЬ'!$E$4</f>
        <v>0</v>
      </c>
    </row>
    <row r="112" spans="1:41" s="236" customFormat="1" hidden="1">
      <c r="A112" s="233">
        <v>107</v>
      </c>
      <c r="B112" s="233" t="str">
        <f>IF(C112="","",VLOOKUP(C112,Закони!$AA$2:$AB$46,2,0))</f>
        <v/>
      </c>
      <c r="C112" s="855"/>
      <c r="D112" s="856"/>
      <c r="E112" s="216"/>
      <c r="F112" s="216"/>
      <c r="G112" s="187" t="str">
        <f>IF(H112='Категорія витрат'!$B$2,'Категорія витрат'!$A$2,IF(H112='Категорія витрат'!$B$3,'Категорія витрат'!$A$3,IF(H112='Категорія витрат'!$B$4,'Категорія витрат'!$A$4,IF(H112='Категорія витрат'!$B$5,'Категорія витрат'!$A$5,IF(H112='Категорія витрат'!$B$6,'Категорія витрат'!$A$6,IF(H112='Категорія витрат'!$B$7,'Категорія витрат'!$A$7,IF(H112='Категорія витрат'!$B$8,'Категорія витрат'!$A$8,IF(H112='Категорія витрат'!$B$9,'Категорія витрат'!$A$9,IF(H112='Категорія витрат'!$B$10,'Категорія витрат'!$A$10,IF(H112='Категорія витрат'!$B$11,'Категорія витрат'!$A$11,IF(H112='Категорія витрат'!$B$12,'Категорія витрат'!$A$12,IF(H112='Категорія витрат'!$B$13,'Категорія витрат'!$A$13,IF(H112='Категорія витрат'!$B$14,'Категорія витрат'!$A$14,IF(H112='Категорія витрат'!$B$15,'Категорія витрат'!$A$15,IF(H112='Категорія витрат'!$B$16,'Категорія витрат'!$A$16,IF(H112='Категорія витрат'!$B$17,'Категорія витрат'!$A$17,IF(H112='Категорія витрат'!$B$18,'Категорія витрат'!$A$18,IF(H112='Категорія витрат'!$B$19,'Категорія витрат'!$A$19,IF(H112='Категорія витрат'!$B$20,'Категорія витрат'!$A$20,IF(H112='Категорія витрат'!$B$21,'Категорія витрат'!$A$21,IF(H112='Категорія витрат'!$B$22,'Категорія витрат'!$A$22,IF(H112='Категорія витрат'!$B$23,'Категорія витрат'!$A$23,IF(H112='Категорія витрат'!$B$24,'Категорія витрат'!$A$24,IF(H112='Категорія витрат'!$B$25,'Категорія витрат'!$A$25,IF(H112='Категорія витрат'!$B$26,'Категорія витрат'!$A$26,IF(H112='Категорія витрат'!$B$27,'Категорія витрат'!$A$27,IF(H112='Категорія витрат'!$B$28,'Категорія витрат'!$A$28,IF(H112='Категорія витрат'!$B$29,'Категорія витрат'!$A$29,IF(H112='Категорія витрат'!$B$30,'Категорія витрат'!$A$30,IF(H112='Категорія витрат'!$B$31,'Категорія витрат'!$A$31,""))))))))))))))))))))))))))))))</f>
        <v/>
      </c>
      <c r="H112" s="209"/>
      <c r="I112" s="189"/>
      <c r="J112" s="192"/>
      <c r="K112" s="211">
        <f t="shared" si="12"/>
        <v>0</v>
      </c>
      <c r="L112" s="216"/>
      <c r="M112" s="217"/>
      <c r="N112" s="214">
        <f t="shared" si="13"/>
        <v>0</v>
      </c>
      <c r="O112" s="189">
        <f>IF(I112='Категорія витрат'!$G$2,ROUND(N112*0.22,2),IF(I112='Категорія витрат'!$G$4,ROUND(N112*0.22,2),IF(I112='Категорія витрат'!$G$5,ROUND(N112*0.22,2),IF(I112='Категорія витрат'!$G$3,ROUND(N112*0.0841,2),0))))</f>
        <v>0</v>
      </c>
      <c r="P112" s="187">
        <f t="shared" si="14"/>
        <v>0</v>
      </c>
      <c r="Q112" s="245"/>
      <c r="R112" s="245"/>
      <c r="S112" s="245"/>
      <c r="T112" s="245"/>
      <c r="U112" s="245"/>
      <c r="V112" s="245"/>
      <c r="W112" s="245"/>
      <c r="X112" s="245"/>
      <c r="Y112" s="245"/>
      <c r="Z112" s="245"/>
      <c r="AA112" s="245"/>
      <c r="AB112" s="245"/>
      <c r="AC112" s="215">
        <f t="shared" si="15"/>
        <v>0</v>
      </c>
      <c r="AD112" s="215">
        <f t="shared" si="16"/>
        <v>0</v>
      </c>
      <c r="AE112" s="215">
        <f t="shared" si="17"/>
        <v>0</v>
      </c>
      <c r="AF112" s="215">
        <f t="shared" si="18"/>
        <v>0</v>
      </c>
      <c r="AG112" s="215">
        <f t="shared" si="19"/>
        <v>0</v>
      </c>
      <c r="AH112" s="215">
        <f t="shared" si="20"/>
        <v>0</v>
      </c>
      <c r="AI112" s="215">
        <f t="shared" si="21"/>
        <v>0</v>
      </c>
      <c r="AJ112" s="215">
        <f t="shared" si="22"/>
        <v>0</v>
      </c>
      <c r="AK112" s="245"/>
      <c r="AL112" s="245"/>
      <c r="AN112" s="237">
        <f>P112*'ВИКОНАВЦІ ТА ЗАЙНЯТІСТЬ'!$E$3</f>
        <v>0</v>
      </c>
      <c r="AO112" s="237">
        <f>P112*'ВИКОНАВЦІ ТА ЗАЙНЯТІСТЬ'!$E$4</f>
        <v>0</v>
      </c>
    </row>
    <row r="113" spans="1:41" s="236" customFormat="1" hidden="1">
      <c r="A113" s="233">
        <v>108</v>
      </c>
      <c r="B113" s="233" t="str">
        <f>IF(C113="","",VLOOKUP(C113,Закони!$AA$2:$AB$46,2,0))</f>
        <v/>
      </c>
      <c r="C113" s="855"/>
      <c r="D113" s="856"/>
      <c r="E113" s="216"/>
      <c r="F113" s="216"/>
      <c r="G113" s="187" t="str">
        <f>IF(H113='Категорія витрат'!$B$2,'Категорія витрат'!$A$2,IF(H113='Категорія витрат'!$B$3,'Категорія витрат'!$A$3,IF(H113='Категорія витрат'!$B$4,'Категорія витрат'!$A$4,IF(H113='Категорія витрат'!$B$5,'Категорія витрат'!$A$5,IF(H113='Категорія витрат'!$B$6,'Категорія витрат'!$A$6,IF(H113='Категорія витрат'!$B$7,'Категорія витрат'!$A$7,IF(H113='Категорія витрат'!$B$8,'Категорія витрат'!$A$8,IF(H113='Категорія витрат'!$B$9,'Категорія витрат'!$A$9,IF(H113='Категорія витрат'!$B$10,'Категорія витрат'!$A$10,IF(H113='Категорія витрат'!$B$11,'Категорія витрат'!$A$11,IF(H113='Категорія витрат'!$B$12,'Категорія витрат'!$A$12,IF(H113='Категорія витрат'!$B$13,'Категорія витрат'!$A$13,IF(H113='Категорія витрат'!$B$14,'Категорія витрат'!$A$14,IF(H113='Категорія витрат'!$B$15,'Категорія витрат'!$A$15,IF(H113='Категорія витрат'!$B$16,'Категорія витрат'!$A$16,IF(H113='Категорія витрат'!$B$17,'Категорія витрат'!$A$17,IF(H113='Категорія витрат'!$B$18,'Категорія витрат'!$A$18,IF(H113='Категорія витрат'!$B$19,'Категорія витрат'!$A$19,IF(H113='Категорія витрат'!$B$20,'Категорія витрат'!$A$20,IF(H113='Категорія витрат'!$B$21,'Категорія витрат'!$A$21,IF(H113='Категорія витрат'!$B$22,'Категорія витрат'!$A$22,IF(H113='Категорія витрат'!$B$23,'Категорія витрат'!$A$23,IF(H113='Категорія витрат'!$B$24,'Категорія витрат'!$A$24,IF(H113='Категорія витрат'!$B$25,'Категорія витрат'!$A$25,IF(H113='Категорія витрат'!$B$26,'Категорія витрат'!$A$26,IF(H113='Категорія витрат'!$B$27,'Категорія витрат'!$A$27,IF(H113='Категорія витрат'!$B$28,'Категорія витрат'!$A$28,IF(H113='Категорія витрат'!$B$29,'Категорія витрат'!$A$29,IF(H113='Категорія витрат'!$B$30,'Категорія витрат'!$A$30,IF(H113='Категорія витрат'!$B$31,'Категорія витрат'!$A$31,""))))))))))))))))))))))))))))))</f>
        <v/>
      </c>
      <c r="H113" s="209"/>
      <c r="I113" s="189"/>
      <c r="J113" s="192"/>
      <c r="K113" s="211">
        <f t="shared" si="12"/>
        <v>0</v>
      </c>
      <c r="L113" s="216"/>
      <c r="M113" s="217"/>
      <c r="N113" s="214">
        <f t="shared" si="13"/>
        <v>0</v>
      </c>
      <c r="O113" s="189">
        <f>IF(I113='Категорія витрат'!$G$2,ROUND(N113*0.22,2),IF(I113='Категорія витрат'!$G$4,ROUND(N113*0.22,2),IF(I113='Категорія витрат'!$G$5,ROUND(N113*0.22,2),IF(I113='Категорія витрат'!$G$3,ROUND(N113*0.0841,2),0))))</f>
        <v>0</v>
      </c>
      <c r="P113" s="187">
        <f t="shared" si="14"/>
        <v>0</v>
      </c>
      <c r="Q113" s="245"/>
      <c r="R113" s="245"/>
      <c r="S113" s="245"/>
      <c r="T113" s="245"/>
      <c r="U113" s="245"/>
      <c r="V113" s="245"/>
      <c r="W113" s="245"/>
      <c r="X113" s="245"/>
      <c r="Y113" s="245"/>
      <c r="Z113" s="245"/>
      <c r="AA113" s="245"/>
      <c r="AB113" s="245"/>
      <c r="AC113" s="215">
        <f t="shared" si="15"/>
        <v>0</v>
      </c>
      <c r="AD113" s="215">
        <f t="shared" si="16"/>
        <v>0</v>
      </c>
      <c r="AE113" s="215">
        <f t="shared" si="17"/>
        <v>0</v>
      </c>
      <c r="AF113" s="215">
        <f t="shared" si="18"/>
        <v>0</v>
      </c>
      <c r="AG113" s="215">
        <f t="shared" si="19"/>
        <v>0</v>
      </c>
      <c r="AH113" s="215">
        <f t="shared" si="20"/>
        <v>0</v>
      </c>
      <c r="AI113" s="215">
        <f t="shared" si="21"/>
        <v>0</v>
      </c>
      <c r="AJ113" s="215">
        <f t="shared" si="22"/>
        <v>0</v>
      </c>
      <c r="AK113" s="245"/>
      <c r="AL113" s="245"/>
      <c r="AN113" s="237">
        <f>P113*'ВИКОНАВЦІ ТА ЗАЙНЯТІСТЬ'!$E$3</f>
        <v>0</v>
      </c>
      <c r="AO113" s="237">
        <f>P113*'ВИКОНАВЦІ ТА ЗАЙНЯТІСТЬ'!$E$4</f>
        <v>0</v>
      </c>
    </row>
    <row r="114" spans="1:41" s="236" customFormat="1" hidden="1">
      <c r="A114" s="233">
        <v>109</v>
      </c>
      <c r="B114" s="233" t="str">
        <f>IF(C114="","",VLOOKUP(C114,Закони!$AA$2:$AB$46,2,0))</f>
        <v/>
      </c>
      <c r="C114" s="855"/>
      <c r="D114" s="856"/>
      <c r="E114" s="216"/>
      <c r="F114" s="216"/>
      <c r="G114" s="187" t="str">
        <f>IF(H114='Категорія витрат'!$B$2,'Категорія витрат'!$A$2,IF(H114='Категорія витрат'!$B$3,'Категорія витрат'!$A$3,IF(H114='Категорія витрат'!$B$4,'Категорія витрат'!$A$4,IF(H114='Категорія витрат'!$B$5,'Категорія витрат'!$A$5,IF(H114='Категорія витрат'!$B$6,'Категорія витрат'!$A$6,IF(H114='Категорія витрат'!$B$7,'Категорія витрат'!$A$7,IF(H114='Категорія витрат'!$B$8,'Категорія витрат'!$A$8,IF(H114='Категорія витрат'!$B$9,'Категорія витрат'!$A$9,IF(H114='Категорія витрат'!$B$10,'Категорія витрат'!$A$10,IF(H114='Категорія витрат'!$B$11,'Категорія витрат'!$A$11,IF(H114='Категорія витрат'!$B$12,'Категорія витрат'!$A$12,IF(H114='Категорія витрат'!$B$13,'Категорія витрат'!$A$13,IF(H114='Категорія витрат'!$B$14,'Категорія витрат'!$A$14,IF(H114='Категорія витрат'!$B$15,'Категорія витрат'!$A$15,IF(H114='Категорія витрат'!$B$16,'Категорія витрат'!$A$16,IF(H114='Категорія витрат'!$B$17,'Категорія витрат'!$A$17,IF(H114='Категорія витрат'!$B$18,'Категорія витрат'!$A$18,IF(H114='Категорія витрат'!$B$19,'Категорія витрат'!$A$19,IF(H114='Категорія витрат'!$B$20,'Категорія витрат'!$A$20,IF(H114='Категорія витрат'!$B$21,'Категорія витрат'!$A$21,IF(H114='Категорія витрат'!$B$22,'Категорія витрат'!$A$22,IF(H114='Категорія витрат'!$B$23,'Категорія витрат'!$A$23,IF(H114='Категорія витрат'!$B$24,'Категорія витрат'!$A$24,IF(H114='Категорія витрат'!$B$25,'Категорія витрат'!$A$25,IF(H114='Категорія витрат'!$B$26,'Категорія витрат'!$A$26,IF(H114='Категорія витрат'!$B$27,'Категорія витрат'!$A$27,IF(H114='Категорія витрат'!$B$28,'Категорія витрат'!$A$28,IF(H114='Категорія витрат'!$B$29,'Категорія витрат'!$A$29,IF(H114='Категорія витрат'!$B$30,'Категорія витрат'!$A$30,IF(H114='Категорія витрат'!$B$31,'Категорія витрат'!$A$31,""))))))))))))))))))))))))))))))</f>
        <v/>
      </c>
      <c r="H114" s="209"/>
      <c r="I114" s="189"/>
      <c r="J114" s="192"/>
      <c r="K114" s="211">
        <f t="shared" si="12"/>
        <v>0</v>
      </c>
      <c r="L114" s="216"/>
      <c r="M114" s="217"/>
      <c r="N114" s="214">
        <f t="shared" si="13"/>
        <v>0</v>
      </c>
      <c r="O114" s="189">
        <f>IF(I114='Категорія витрат'!$G$2,ROUND(N114*0.22,2),IF(I114='Категорія витрат'!$G$4,ROUND(N114*0.22,2),IF(I114='Категорія витрат'!$G$5,ROUND(N114*0.22,2),IF(I114='Категорія витрат'!$G$3,ROUND(N114*0.0841,2),0))))</f>
        <v>0</v>
      </c>
      <c r="P114" s="187">
        <f t="shared" si="14"/>
        <v>0</v>
      </c>
      <c r="Q114" s="245"/>
      <c r="R114" s="245"/>
      <c r="S114" s="245"/>
      <c r="T114" s="245"/>
      <c r="U114" s="245"/>
      <c r="V114" s="245"/>
      <c r="W114" s="245"/>
      <c r="X114" s="245"/>
      <c r="Y114" s="245"/>
      <c r="Z114" s="245"/>
      <c r="AA114" s="245"/>
      <c r="AB114" s="245"/>
      <c r="AC114" s="215">
        <f t="shared" si="15"/>
        <v>0</v>
      </c>
      <c r="AD114" s="215">
        <f t="shared" si="16"/>
        <v>0</v>
      </c>
      <c r="AE114" s="215">
        <f t="shared" si="17"/>
        <v>0</v>
      </c>
      <c r="AF114" s="215">
        <f t="shared" si="18"/>
        <v>0</v>
      </c>
      <c r="AG114" s="215">
        <f t="shared" si="19"/>
        <v>0</v>
      </c>
      <c r="AH114" s="215">
        <f t="shared" si="20"/>
        <v>0</v>
      </c>
      <c r="AI114" s="215">
        <f t="shared" si="21"/>
        <v>0</v>
      </c>
      <c r="AJ114" s="215">
        <f t="shared" si="22"/>
        <v>0</v>
      </c>
      <c r="AK114" s="245"/>
      <c r="AL114" s="245"/>
      <c r="AN114" s="237">
        <f>P114*'ВИКОНАВЦІ ТА ЗАЙНЯТІСТЬ'!$E$3</f>
        <v>0</v>
      </c>
      <c r="AO114" s="237">
        <f>P114*'ВИКОНАВЦІ ТА ЗАЙНЯТІСТЬ'!$E$4</f>
        <v>0</v>
      </c>
    </row>
    <row r="115" spans="1:41" s="236" customFormat="1" hidden="1">
      <c r="A115" s="233">
        <v>110</v>
      </c>
      <c r="B115" s="233" t="str">
        <f>IF(C115="","",VLOOKUP(C115,Закони!$AA$2:$AB$46,2,0))</f>
        <v/>
      </c>
      <c r="C115" s="855"/>
      <c r="D115" s="856"/>
      <c r="E115" s="216"/>
      <c r="F115" s="216"/>
      <c r="G115" s="187" t="str">
        <f>IF(H115='Категорія витрат'!$B$2,'Категорія витрат'!$A$2,IF(H115='Категорія витрат'!$B$3,'Категорія витрат'!$A$3,IF(H115='Категорія витрат'!$B$4,'Категорія витрат'!$A$4,IF(H115='Категорія витрат'!$B$5,'Категорія витрат'!$A$5,IF(H115='Категорія витрат'!$B$6,'Категорія витрат'!$A$6,IF(H115='Категорія витрат'!$B$7,'Категорія витрат'!$A$7,IF(H115='Категорія витрат'!$B$8,'Категорія витрат'!$A$8,IF(H115='Категорія витрат'!$B$9,'Категорія витрат'!$A$9,IF(H115='Категорія витрат'!$B$10,'Категорія витрат'!$A$10,IF(H115='Категорія витрат'!$B$11,'Категорія витрат'!$A$11,IF(H115='Категорія витрат'!$B$12,'Категорія витрат'!$A$12,IF(H115='Категорія витрат'!$B$13,'Категорія витрат'!$A$13,IF(H115='Категорія витрат'!$B$14,'Категорія витрат'!$A$14,IF(H115='Категорія витрат'!$B$15,'Категорія витрат'!$A$15,IF(H115='Категорія витрат'!$B$16,'Категорія витрат'!$A$16,IF(H115='Категорія витрат'!$B$17,'Категорія витрат'!$A$17,IF(H115='Категорія витрат'!$B$18,'Категорія витрат'!$A$18,IF(H115='Категорія витрат'!$B$19,'Категорія витрат'!$A$19,IF(H115='Категорія витрат'!$B$20,'Категорія витрат'!$A$20,IF(H115='Категорія витрат'!$B$21,'Категорія витрат'!$A$21,IF(H115='Категорія витрат'!$B$22,'Категорія витрат'!$A$22,IF(H115='Категорія витрат'!$B$23,'Категорія витрат'!$A$23,IF(H115='Категорія витрат'!$B$24,'Категорія витрат'!$A$24,IF(H115='Категорія витрат'!$B$25,'Категорія витрат'!$A$25,IF(H115='Категорія витрат'!$B$26,'Категорія витрат'!$A$26,IF(H115='Категорія витрат'!$B$27,'Категорія витрат'!$A$27,IF(H115='Категорія витрат'!$B$28,'Категорія витрат'!$A$28,IF(H115='Категорія витрат'!$B$29,'Категорія витрат'!$A$29,IF(H115='Категорія витрат'!$B$30,'Категорія витрат'!$A$30,IF(H115='Категорія витрат'!$B$31,'Категорія витрат'!$A$31,""))))))))))))))))))))))))))))))</f>
        <v/>
      </c>
      <c r="H115" s="209"/>
      <c r="I115" s="189"/>
      <c r="J115" s="192"/>
      <c r="K115" s="211">
        <f t="shared" si="12"/>
        <v>0</v>
      </c>
      <c r="L115" s="216"/>
      <c r="M115" s="217"/>
      <c r="N115" s="214">
        <f t="shared" si="13"/>
        <v>0</v>
      </c>
      <c r="O115" s="189">
        <f>IF(I115='Категорія витрат'!$G$2,ROUND(N115*0.22,2),IF(I115='Категорія витрат'!$G$4,ROUND(N115*0.22,2),IF(I115='Категорія витрат'!$G$5,ROUND(N115*0.22,2),IF(I115='Категорія витрат'!$G$3,ROUND(N115*0.0841,2),0))))</f>
        <v>0</v>
      </c>
      <c r="P115" s="187">
        <f t="shared" si="14"/>
        <v>0</v>
      </c>
      <c r="Q115" s="245"/>
      <c r="R115" s="245"/>
      <c r="S115" s="245"/>
      <c r="T115" s="245"/>
      <c r="U115" s="245"/>
      <c r="V115" s="245"/>
      <c r="W115" s="245"/>
      <c r="X115" s="245"/>
      <c r="Y115" s="245"/>
      <c r="Z115" s="245"/>
      <c r="AA115" s="245"/>
      <c r="AB115" s="245"/>
      <c r="AC115" s="215">
        <f t="shared" si="15"/>
        <v>0</v>
      </c>
      <c r="AD115" s="215">
        <f t="shared" si="16"/>
        <v>0</v>
      </c>
      <c r="AE115" s="215">
        <f t="shared" si="17"/>
        <v>0</v>
      </c>
      <c r="AF115" s="215">
        <f t="shared" si="18"/>
        <v>0</v>
      </c>
      <c r="AG115" s="215">
        <f t="shared" si="19"/>
        <v>0</v>
      </c>
      <c r="AH115" s="215">
        <f t="shared" si="20"/>
        <v>0</v>
      </c>
      <c r="AI115" s="215">
        <f t="shared" si="21"/>
        <v>0</v>
      </c>
      <c r="AJ115" s="215">
        <f t="shared" si="22"/>
        <v>0</v>
      </c>
      <c r="AK115" s="245"/>
      <c r="AL115" s="245"/>
      <c r="AN115" s="237">
        <f>P115*'ВИКОНАВЦІ ТА ЗАЙНЯТІСТЬ'!$E$3</f>
        <v>0</v>
      </c>
      <c r="AO115" s="237">
        <f>P115*'ВИКОНАВЦІ ТА ЗАЙНЯТІСТЬ'!$E$4</f>
        <v>0</v>
      </c>
    </row>
    <row r="116" spans="1:41" s="236" customFormat="1" hidden="1">
      <c r="A116" s="233">
        <v>111</v>
      </c>
      <c r="B116" s="233" t="str">
        <f>IF(C116="","",VLOOKUP(C116,Закони!$AA$2:$AB$46,2,0))</f>
        <v/>
      </c>
      <c r="C116" s="855"/>
      <c r="D116" s="856"/>
      <c r="E116" s="216"/>
      <c r="F116" s="216"/>
      <c r="G116" s="187" t="str">
        <f>IF(H116='Категорія витрат'!$B$2,'Категорія витрат'!$A$2,IF(H116='Категорія витрат'!$B$3,'Категорія витрат'!$A$3,IF(H116='Категорія витрат'!$B$4,'Категорія витрат'!$A$4,IF(H116='Категорія витрат'!$B$5,'Категорія витрат'!$A$5,IF(H116='Категорія витрат'!$B$6,'Категорія витрат'!$A$6,IF(H116='Категорія витрат'!$B$7,'Категорія витрат'!$A$7,IF(H116='Категорія витрат'!$B$8,'Категорія витрат'!$A$8,IF(H116='Категорія витрат'!$B$9,'Категорія витрат'!$A$9,IF(H116='Категорія витрат'!$B$10,'Категорія витрат'!$A$10,IF(H116='Категорія витрат'!$B$11,'Категорія витрат'!$A$11,IF(H116='Категорія витрат'!$B$12,'Категорія витрат'!$A$12,IF(H116='Категорія витрат'!$B$13,'Категорія витрат'!$A$13,IF(H116='Категорія витрат'!$B$14,'Категорія витрат'!$A$14,IF(H116='Категорія витрат'!$B$15,'Категорія витрат'!$A$15,IF(H116='Категорія витрат'!$B$16,'Категорія витрат'!$A$16,IF(H116='Категорія витрат'!$B$17,'Категорія витрат'!$A$17,IF(H116='Категорія витрат'!$B$18,'Категорія витрат'!$A$18,IF(H116='Категорія витрат'!$B$19,'Категорія витрат'!$A$19,IF(H116='Категорія витрат'!$B$20,'Категорія витрат'!$A$20,IF(H116='Категорія витрат'!$B$21,'Категорія витрат'!$A$21,IF(H116='Категорія витрат'!$B$22,'Категорія витрат'!$A$22,IF(H116='Категорія витрат'!$B$23,'Категорія витрат'!$A$23,IF(H116='Категорія витрат'!$B$24,'Категорія витрат'!$A$24,IF(H116='Категорія витрат'!$B$25,'Категорія витрат'!$A$25,IF(H116='Категорія витрат'!$B$26,'Категорія витрат'!$A$26,IF(H116='Категорія витрат'!$B$27,'Категорія витрат'!$A$27,IF(H116='Категорія витрат'!$B$28,'Категорія витрат'!$A$28,IF(H116='Категорія витрат'!$B$29,'Категорія витрат'!$A$29,IF(H116='Категорія витрат'!$B$30,'Категорія витрат'!$A$30,IF(H116='Категорія витрат'!$B$31,'Категорія витрат'!$A$31,""))))))))))))))))))))))))))))))</f>
        <v/>
      </c>
      <c r="H116" s="209"/>
      <c r="I116" s="189"/>
      <c r="J116" s="192"/>
      <c r="K116" s="211">
        <f t="shared" si="12"/>
        <v>0</v>
      </c>
      <c r="L116" s="216"/>
      <c r="M116" s="217"/>
      <c r="N116" s="214">
        <f t="shared" si="13"/>
        <v>0</v>
      </c>
      <c r="O116" s="189">
        <f>IF(I116='Категорія витрат'!$G$2,ROUND(N116*0.22,2),IF(I116='Категорія витрат'!$G$4,ROUND(N116*0.22,2),IF(I116='Категорія витрат'!$G$5,ROUND(N116*0.22,2),IF(I116='Категорія витрат'!$G$3,ROUND(N116*0.0841,2),0))))</f>
        <v>0</v>
      </c>
      <c r="P116" s="187">
        <f t="shared" si="14"/>
        <v>0</v>
      </c>
      <c r="Q116" s="245"/>
      <c r="R116" s="245"/>
      <c r="S116" s="245"/>
      <c r="T116" s="245"/>
      <c r="U116" s="245"/>
      <c r="V116" s="245"/>
      <c r="W116" s="245"/>
      <c r="X116" s="245"/>
      <c r="Y116" s="245"/>
      <c r="Z116" s="245"/>
      <c r="AA116" s="245"/>
      <c r="AB116" s="245"/>
      <c r="AC116" s="215">
        <f t="shared" si="15"/>
        <v>0</v>
      </c>
      <c r="AD116" s="215">
        <f t="shared" si="16"/>
        <v>0</v>
      </c>
      <c r="AE116" s="215">
        <f t="shared" si="17"/>
        <v>0</v>
      </c>
      <c r="AF116" s="215">
        <f t="shared" si="18"/>
        <v>0</v>
      </c>
      <c r="AG116" s="215">
        <f t="shared" si="19"/>
        <v>0</v>
      </c>
      <c r="AH116" s="215">
        <f t="shared" si="20"/>
        <v>0</v>
      </c>
      <c r="AI116" s="215">
        <f t="shared" si="21"/>
        <v>0</v>
      </c>
      <c r="AJ116" s="215">
        <f t="shared" si="22"/>
        <v>0</v>
      </c>
      <c r="AK116" s="245"/>
      <c r="AL116" s="245"/>
      <c r="AN116" s="237">
        <f>P116*'ВИКОНАВЦІ ТА ЗАЙНЯТІСТЬ'!$E$3</f>
        <v>0</v>
      </c>
      <c r="AO116" s="237">
        <f>P116*'ВИКОНАВЦІ ТА ЗАЙНЯТІСТЬ'!$E$4</f>
        <v>0</v>
      </c>
    </row>
    <row r="117" spans="1:41" s="236" customFormat="1" hidden="1">
      <c r="A117" s="233">
        <v>112</v>
      </c>
      <c r="B117" s="233" t="str">
        <f>IF(C117="","",VLOOKUP(C117,Закони!$AA$2:$AB$46,2,0))</f>
        <v/>
      </c>
      <c r="C117" s="855"/>
      <c r="D117" s="856"/>
      <c r="E117" s="216"/>
      <c r="F117" s="216"/>
      <c r="G117" s="187" t="str">
        <f>IF(H117='Категорія витрат'!$B$2,'Категорія витрат'!$A$2,IF(H117='Категорія витрат'!$B$3,'Категорія витрат'!$A$3,IF(H117='Категорія витрат'!$B$4,'Категорія витрат'!$A$4,IF(H117='Категорія витрат'!$B$5,'Категорія витрат'!$A$5,IF(H117='Категорія витрат'!$B$6,'Категорія витрат'!$A$6,IF(H117='Категорія витрат'!$B$7,'Категорія витрат'!$A$7,IF(H117='Категорія витрат'!$B$8,'Категорія витрат'!$A$8,IF(H117='Категорія витрат'!$B$9,'Категорія витрат'!$A$9,IF(H117='Категорія витрат'!$B$10,'Категорія витрат'!$A$10,IF(H117='Категорія витрат'!$B$11,'Категорія витрат'!$A$11,IF(H117='Категорія витрат'!$B$12,'Категорія витрат'!$A$12,IF(H117='Категорія витрат'!$B$13,'Категорія витрат'!$A$13,IF(H117='Категорія витрат'!$B$14,'Категорія витрат'!$A$14,IF(H117='Категорія витрат'!$B$15,'Категорія витрат'!$A$15,IF(H117='Категорія витрат'!$B$16,'Категорія витрат'!$A$16,IF(H117='Категорія витрат'!$B$17,'Категорія витрат'!$A$17,IF(H117='Категорія витрат'!$B$18,'Категорія витрат'!$A$18,IF(H117='Категорія витрат'!$B$19,'Категорія витрат'!$A$19,IF(H117='Категорія витрат'!$B$20,'Категорія витрат'!$A$20,IF(H117='Категорія витрат'!$B$21,'Категорія витрат'!$A$21,IF(H117='Категорія витрат'!$B$22,'Категорія витрат'!$A$22,IF(H117='Категорія витрат'!$B$23,'Категорія витрат'!$A$23,IF(H117='Категорія витрат'!$B$24,'Категорія витрат'!$A$24,IF(H117='Категорія витрат'!$B$25,'Категорія витрат'!$A$25,IF(H117='Категорія витрат'!$B$26,'Категорія витрат'!$A$26,IF(H117='Категорія витрат'!$B$27,'Категорія витрат'!$A$27,IF(H117='Категорія витрат'!$B$28,'Категорія витрат'!$A$28,IF(H117='Категорія витрат'!$B$29,'Категорія витрат'!$A$29,IF(H117='Категорія витрат'!$B$30,'Категорія витрат'!$A$30,IF(H117='Категорія витрат'!$B$31,'Категорія витрат'!$A$31,""))))))))))))))))))))))))))))))</f>
        <v/>
      </c>
      <c r="H117" s="209"/>
      <c r="I117" s="189"/>
      <c r="J117" s="192"/>
      <c r="K117" s="211">
        <f t="shared" si="12"/>
        <v>0</v>
      </c>
      <c r="L117" s="216"/>
      <c r="M117" s="217"/>
      <c r="N117" s="214">
        <f t="shared" si="13"/>
        <v>0</v>
      </c>
      <c r="O117" s="189">
        <f>IF(I117='Категорія витрат'!$G$2,ROUND(N117*0.22,2),IF(I117='Категорія витрат'!$G$4,ROUND(N117*0.22,2),IF(I117='Категорія витрат'!$G$5,ROUND(N117*0.22,2),IF(I117='Категорія витрат'!$G$3,ROUND(N117*0.0841,2),0))))</f>
        <v>0</v>
      </c>
      <c r="P117" s="187">
        <f t="shared" si="14"/>
        <v>0</v>
      </c>
      <c r="Q117" s="245"/>
      <c r="R117" s="245"/>
      <c r="S117" s="245"/>
      <c r="T117" s="245"/>
      <c r="U117" s="245"/>
      <c r="V117" s="245"/>
      <c r="W117" s="245"/>
      <c r="X117" s="245"/>
      <c r="Y117" s="245"/>
      <c r="Z117" s="245"/>
      <c r="AA117" s="245"/>
      <c r="AB117" s="245"/>
      <c r="AC117" s="215">
        <f t="shared" si="15"/>
        <v>0</v>
      </c>
      <c r="AD117" s="215">
        <f t="shared" si="16"/>
        <v>0</v>
      </c>
      <c r="AE117" s="215">
        <f t="shared" si="17"/>
        <v>0</v>
      </c>
      <c r="AF117" s="215">
        <f t="shared" si="18"/>
        <v>0</v>
      </c>
      <c r="AG117" s="215">
        <f t="shared" si="19"/>
        <v>0</v>
      </c>
      <c r="AH117" s="215">
        <f t="shared" si="20"/>
        <v>0</v>
      </c>
      <c r="AI117" s="215">
        <f t="shared" si="21"/>
        <v>0</v>
      </c>
      <c r="AJ117" s="215">
        <f t="shared" si="22"/>
        <v>0</v>
      </c>
      <c r="AK117" s="245"/>
      <c r="AL117" s="245"/>
      <c r="AN117" s="237">
        <f>P117*'ВИКОНАВЦІ ТА ЗАЙНЯТІСТЬ'!$E$3</f>
        <v>0</v>
      </c>
      <c r="AO117" s="237">
        <f>P117*'ВИКОНАВЦІ ТА ЗАЙНЯТІСТЬ'!$E$4</f>
        <v>0</v>
      </c>
    </row>
    <row r="118" spans="1:41" s="236" customFormat="1" hidden="1">
      <c r="A118" s="233">
        <v>113</v>
      </c>
      <c r="B118" s="233" t="str">
        <f>IF(C118="","",VLOOKUP(C118,Закони!$AA$2:$AB$46,2,0))</f>
        <v/>
      </c>
      <c r="C118" s="855"/>
      <c r="D118" s="856"/>
      <c r="E118" s="216"/>
      <c r="F118" s="216"/>
      <c r="G118" s="187" t="str">
        <f>IF(H118='Категорія витрат'!$B$2,'Категорія витрат'!$A$2,IF(H118='Категорія витрат'!$B$3,'Категорія витрат'!$A$3,IF(H118='Категорія витрат'!$B$4,'Категорія витрат'!$A$4,IF(H118='Категорія витрат'!$B$5,'Категорія витрат'!$A$5,IF(H118='Категорія витрат'!$B$6,'Категорія витрат'!$A$6,IF(H118='Категорія витрат'!$B$7,'Категорія витрат'!$A$7,IF(H118='Категорія витрат'!$B$8,'Категорія витрат'!$A$8,IF(H118='Категорія витрат'!$B$9,'Категорія витрат'!$A$9,IF(H118='Категорія витрат'!$B$10,'Категорія витрат'!$A$10,IF(H118='Категорія витрат'!$B$11,'Категорія витрат'!$A$11,IF(H118='Категорія витрат'!$B$12,'Категорія витрат'!$A$12,IF(H118='Категорія витрат'!$B$13,'Категорія витрат'!$A$13,IF(H118='Категорія витрат'!$B$14,'Категорія витрат'!$A$14,IF(H118='Категорія витрат'!$B$15,'Категорія витрат'!$A$15,IF(H118='Категорія витрат'!$B$16,'Категорія витрат'!$A$16,IF(H118='Категорія витрат'!$B$17,'Категорія витрат'!$A$17,IF(H118='Категорія витрат'!$B$18,'Категорія витрат'!$A$18,IF(H118='Категорія витрат'!$B$19,'Категорія витрат'!$A$19,IF(H118='Категорія витрат'!$B$20,'Категорія витрат'!$A$20,IF(H118='Категорія витрат'!$B$21,'Категорія витрат'!$A$21,IF(H118='Категорія витрат'!$B$22,'Категорія витрат'!$A$22,IF(H118='Категорія витрат'!$B$23,'Категорія витрат'!$A$23,IF(H118='Категорія витрат'!$B$24,'Категорія витрат'!$A$24,IF(H118='Категорія витрат'!$B$25,'Категорія витрат'!$A$25,IF(H118='Категорія витрат'!$B$26,'Категорія витрат'!$A$26,IF(H118='Категорія витрат'!$B$27,'Категорія витрат'!$A$27,IF(H118='Категорія витрат'!$B$28,'Категорія витрат'!$A$28,IF(H118='Категорія витрат'!$B$29,'Категорія витрат'!$A$29,IF(H118='Категорія витрат'!$B$30,'Категорія витрат'!$A$30,IF(H118='Категорія витрат'!$B$31,'Категорія витрат'!$A$31,""))))))))))))))))))))))))))))))</f>
        <v/>
      </c>
      <c r="H118" s="209"/>
      <c r="I118" s="189"/>
      <c r="J118" s="192"/>
      <c r="K118" s="211">
        <f t="shared" si="12"/>
        <v>0</v>
      </c>
      <c r="L118" s="216"/>
      <c r="M118" s="217"/>
      <c r="N118" s="214">
        <f t="shared" si="13"/>
        <v>0</v>
      </c>
      <c r="O118" s="189">
        <f>IF(I118='Категорія витрат'!$G$2,ROUND(N118*0.22,2),IF(I118='Категорія витрат'!$G$4,ROUND(N118*0.22,2),IF(I118='Категорія витрат'!$G$5,ROUND(N118*0.22,2),IF(I118='Категорія витрат'!$G$3,ROUND(N118*0.0841,2),0))))</f>
        <v>0</v>
      </c>
      <c r="P118" s="187">
        <f t="shared" si="14"/>
        <v>0</v>
      </c>
      <c r="Q118" s="245"/>
      <c r="R118" s="245"/>
      <c r="S118" s="245"/>
      <c r="T118" s="245"/>
      <c r="U118" s="245"/>
      <c r="V118" s="245"/>
      <c r="W118" s="245"/>
      <c r="X118" s="245"/>
      <c r="Y118" s="245"/>
      <c r="Z118" s="245"/>
      <c r="AA118" s="245"/>
      <c r="AB118" s="245"/>
      <c r="AC118" s="215">
        <f t="shared" si="15"/>
        <v>0</v>
      </c>
      <c r="AD118" s="215">
        <f t="shared" si="16"/>
        <v>0</v>
      </c>
      <c r="AE118" s="215">
        <f t="shared" si="17"/>
        <v>0</v>
      </c>
      <c r="AF118" s="215">
        <f t="shared" si="18"/>
        <v>0</v>
      </c>
      <c r="AG118" s="215">
        <f t="shared" si="19"/>
        <v>0</v>
      </c>
      <c r="AH118" s="215">
        <f t="shared" si="20"/>
        <v>0</v>
      </c>
      <c r="AI118" s="215">
        <f t="shared" si="21"/>
        <v>0</v>
      </c>
      <c r="AJ118" s="215">
        <f t="shared" si="22"/>
        <v>0</v>
      </c>
      <c r="AK118" s="245"/>
      <c r="AL118" s="245"/>
      <c r="AN118" s="237">
        <f>P118*'ВИКОНАВЦІ ТА ЗАЙНЯТІСТЬ'!$E$3</f>
        <v>0</v>
      </c>
      <c r="AO118" s="237">
        <f>P118*'ВИКОНАВЦІ ТА ЗАЙНЯТІСТЬ'!$E$4</f>
        <v>0</v>
      </c>
    </row>
    <row r="119" spans="1:41" s="236" customFormat="1" hidden="1">
      <c r="A119" s="233">
        <v>114</v>
      </c>
      <c r="B119" s="233" t="str">
        <f>IF(C119="","",VLOOKUP(C119,Закони!$AA$2:$AB$46,2,0))</f>
        <v/>
      </c>
      <c r="C119" s="855"/>
      <c r="D119" s="856"/>
      <c r="E119" s="216"/>
      <c r="F119" s="216"/>
      <c r="G119" s="187" t="str">
        <f>IF(H119='Категорія витрат'!$B$2,'Категорія витрат'!$A$2,IF(H119='Категорія витрат'!$B$3,'Категорія витрат'!$A$3,IF(H119='Категорія витрат'!$B$4,'Категорія витрат'!$A$4,IF(H119='Категорія витрат'!$B$5,'Категорія витрат'!$A$5,IF(H119='Категорія витрат'!$B$6,'Категорія витрат'!$A$6,IF(H119='Категорія витрат'!$B$7,'Категорія витрат'!$A$7,IF(H119='Категорія витрат'!$B$8,'Категорія витрат'!$A$8,IF(H119='Категорія витрат'!$B$9,'Категорія витрат'!$A$9,IF(H119='Категорія витрат'!$B$10,'Категорія витрат'!$A$10,IF(H119='Категорія витрат'!$B$11,'Категорія витрат'!$A$11,IF(H119='Категорія витрат'!$B$12,'Категорія витрат'!$A$12,IF(H119='Категорія витрат'!$B$13,'Категорія витрат'!$A$13,IF(H119='Категорія витрат'!$B$14,'Категорія витрат'!$A$14,IF(H119='Категорія витрат'!$B$15,'Категорія витрат'!$A$15,IF(H119='Категорія витрат'!$B$16,'Категорія витрат'!$A$16,IF(H119='Категорія витрат'!$B$17,'Категорія витрат'!$A$17,IF(H119='Категорія витрат'!$B$18,'Категорія витрат'!$A$18,IF(H119='Категорія витрат'!$B$19,'Категорія витрат'!$A$19,IF(H119='Категорія витрат'!$B$20,'Категорія витрат'!$A$20,IF(H119='Категорія витрат'!$B$21,'Категорія витрат'!$A$21,IF(H119='Категорія витрат'!$B$22,'Категорія витрат'!$A$22,IF(H119='Категорія витрат'!$B$23,'Категорія витрат'!$A$23,IF(H119='Категорія витрат'!$B$24,'Категорія витрат'!$A$24,IF(H119='Категорія витрат'!$B$25,'Категорія витрат'!$A$25,IF(H119='Категорія витрат'!$B$26,'Категорія витрат'!$A$26,IF(H119='Категорія витрат'!$B$27,'Категорія витрат'!$A$27,IF(H119='Категорія витрат'!$B$28,'Категорія витрат'!$A$28,IF(H119='Категорія витрат'!$B$29,'Категорія витрат'!$A$29,IF(H119='Категорія витрат'!$B$30,'Категорія витрат'!$A$30,IF(H119='Категорія витрат'!$B$31,'Категорія витрат'!$A$31,""))))))))))))))))))))))))))))))</f>
        <v/>
      </c>
      <c r="H119" s="209"/>
      <c r="I119" s="189"/>
      <c r="J119" s="192"/>
      <c r="K119" s="211">
        <f t="shared" si="12"/>
        <v>0</v>
      </c>
      <c r="L119" s="216"/>
      <c r="M119" s="217"/>
      <c r="N119" s="214">
        <f t="shared" si="13"/>
        <v>0</v>
      </c>
      <c r="O119" s="189">
        <f>IF(I119='Категорія витрат'!$G$2,ROUND(N119*0.22,2),IF(I119='Категорія витрат'!$G$4,ROUND(N119*0.22,2),IF(I119='Категорія витрат'!$G$5,ROUND(N119*0.22,2),IF(I119='Категорія витрат'!$G$3,ROUND(N119*0.0841,2),0))))</f>
        <v>0</v>
      </c>
      <c r="P119" s="187">
        <f t="shared" si="14"/>
        <v>0</v>
      </c>
      <c r="Q119" s="245"/>
      <c r="R119" s="245"/>
      <c r="S119" s="245"/>
      <c r="T119" s="245"/>
      <c r="U119" s="245"/>
      <c r="V119" s="245"/>
      <c r="W119" s="245"/>
      <c r="X119" s="245"/>
      <c r="Y119" s="245"/>
      <c r="Z119" s="245"/>
      <c r="AA119" s="245"/>
      <c r="AB119" s="245"/>
      <c r="AC119" s="215">
        <f t="shared" si="15"/>
        <v>0</v>
      </c>
      <c r="AD119" s="215">
        <f t="shared" si="16"/>
        <v>0</v>
      </c>
      <c r="AE119" s="215">
        <f t="shared" si="17"/>
        <v>0</v>
      </c>
      <c r="AF119" s="215">
        <f t="shared" si="18"/>
        <v>0</v>
      </c>
      <c r="AG119" s="215">
        <f t="shared" si="19"/>
        <v>0</v>
      </c>
      <c r="AH119" s="215">
        <f t="shared" si="20"/>
        <v>0</v>
      </c>
      <c r="AI119" s="215">
        <f t="shared" si="21"/>
        <v>0</v>
      </c>
      <c r="AJ119" s="215">
        <f t="shared" si="22"/>
        <v>0</v>
      </c>
      <c r="AK119" s="245"/>
      <c r="AL119" s="245"/>
      <c r="AN119" s="237">
        <f>P119*'ВИКОНАВЦІ ТА ЗАЙНЯТІСТЬ'!$E$3</f>
        <v>0</v>
      </c>
      <c r="AO119" s="237">
        <f>P119*'ВИКОНАВЦІ ТА ЗАЙНЯТІСТЬ'!$E$4</f>
        <v>0</v>
      </c>
    </row>
    <row r="120" spans="1:41" s="236" customFormat="1" hidden="1">
      <c r="A120" s="233">
        <v>115</v>
      </c>
      <c r="B120" s="233" t="str">
        <f>IF(C120="","",VLOOKUP(C120,Закони!$AA$2:$AB$46,2,0))</f>
        <v/>
      </c>
      <c r="C120" s="855"/>
      <c r="D120" s="856"/>
      <c r="E120" s="216"/>
      <c r="F120" s="216"/>
      <c r="G120" s="187" t="str">
        <f>IF(H120='Категорія витрат'!$B$2,'Категорія витрат'!$A$2,IF(H120='Категорія витрат'!$B$3,'Категорія витрат'!$A$3,IF(H120='Категорія витрат'!$B$4,'Категорія витрат'!$A$4,IF(H120='Категорія витрат'!$B$5,'Категорія витрат'!$A$5,IF(H120='Категорія витрат'!$B$6,'Категорія витрат'!$A$6,IF(H120='Категорія витрат'!$B$7,'Категорія витрат'!$A$7,IF(H120='Категорія витрат'!$B$8,'Категорія витрат'!$A$8,IF(H120='Категорія витрат'!$B$9,'Категорія витрат'!$A$9,IF(H120='Категорія витрат'!$B$10,'Категорія витрат'!$A$10,IF(H120='Категорія витрат'!$B$11,'Категорія витрат'!$A$11,IF(H120='Категорія витрат'!$B$12,'Категорія витрат'!$A$12,IF(H120='Категорія витрат'!$B$13,'Категорія витрат'!$A$13,IF(H120='Категорія витрат'!$B$14,'Категорія витрат'!$A$14,IF(H120='Категорія витрат'!$B$15,'Категорія витрат'!$A$15,IF(H120='Категорія витрат'!$B$16,'Категорія витрат'!$A$16,IF(H120='Категорія витрат'!$B$17,'Категорія витрат'!$A$17,IF(H120='Категорія витрат'!$B$18,'Категорія витрат'!$A$18,IF(H120='Категорія витрат'!$B$19,'Категорія витрат'!$A$19,IF(H120='Категорія витрат'!$B$20,'Категорія витрат'!$A$20,IF(H120='Категорія витрат'!$B$21,'Категорія витрат'!$A$21,IF(H120='Категорія витрат'!$B$22,'Категорія витрат'!$A$22,IF(H120='Категорія витрат'!$B$23,'Категорія витрат'!$A$23,IF(H120='Категорія витрат'!$B$24,'Категорія витрат'!$A$24,IF(H120='Категорія витрат'!$B$25,'Категорія витрат'!$A$25,IF(H120='Категорія витрат'!$B$26,'Категорія витрат'!$A$26,IF(H120='Категорія витрат'!$B$27,'Категорія витрат'!$A$27,IF(H120='Категорія витрат'!$B$28,'Категорія витрат'!$A$28,IF(H120='Категорія витрат'!$B$29,'Категорія витрат'!$A$29,IF(H120='Категорія витрат'!$B$30,'Категорія витрат'!$A$30,IF(H120='Категорія витрат'!$B$31,'Категорія витрат'!$A$31,""))))))))))))))))))))))))))))))</f>
        <v/>
      </c>
      <c r="H120" s="209"/>
      <c r="I120" s="189"/>
      <c r="J120" s="192"/>
      <c r="K120" s="211">
        <f t="shared" si="12"/>
        <v>0</v>
      </c>
      <c r="L120" s="216"/>
      <c r="M120" s="217"/>
      <c r="N120" s="214">
        <f t="shared" si="13"/>
        <v>0</v>
      </c>
      <c r="O120" s="189">
        <f>IF(I120='Категорія витрат'!$G$2,ROUND(N120*0.22,2),IF(I120='Категорія витрат'!$G$4,ROUND(N120*0.22,2),IF(I120='Категорія витрат'!$G$5,ROUND(N120*0.22,2),IF(I120='Категорія витрат'!$G$3,ROUND(N120*0.0841,2),0))))</f>
        <v>0</v>
      </c>
      <c r="P120" s="187">
        <f t="shared" si="14"/>
        <v>0</v>
      </c>
      <c r="Q120" s="245"/>
      <c r="R120" s="245"/>
      <c r="S120" s="245"/>
      <c r="T120" s="245"/>
      <c r="U120" s="245"/>
      <c r="V120" s="245"/>
      <c r="W120" s="245"/>
      <c r="X120" s="245"/>
      <c r="Y120" s="245"/>
      <c r="Z120" s="245"/>
      <c r="AA120" s="245"/>
      <c r="AB120" s="245"/>
      <c r="AC120" s="215">
        <f t="shared" si="15"/>
        <v>0</v>
      </c>
      <c r="AD120" s="215">
        <f t="shared" si="16"/>
        <v>0</v>
      </c>
      <c r="AE120" s="215">
        <f t="shared" si="17"/>
        <v>0</v>
      </c>
      <c r="AF120" s="215">
        <f t="shared" si="18"/>
        <v>0</v>
      </c>
      <c r="AG120" s="215">
        <f t="shared" si="19"/>
        <v>0</v>
      </c>
      <c r="AH120" s="215">
        <f t="shared" si="20"/>
        <v>0</v>
      </c>
      <c r="AI120" s="215">
        <f t="shared" si="21"/>
        <v>0</v>
      </c>
      <c r="AJ120" s="215">
        <f t="shared" si="22"/>
        <v>0</v>
      </c>
      <c r="AK120" s="245"/>
      <c r="AL120" s="245"/>
      <c r="AN120" s="237">
        <f>P120*'ВИКОНАВЦІ ТА ЗАЙНЯТІСТЬ'!$E$3</f>
        <v>0</v>
      </c>
      <c r="AO120" s="237">
        <f>P120*'ВИКОНАВЦІ ТА ЗАЙНЯТІСТЬ'!$E$4</f>
        <v>0</v>
      </c>
    </row>
    <row r="121" spans="1:41" s="236" customFormat="1" hidden="1">
      <c r="A121" s="233">
        <v>116</v>
      </c>
      <c r="B121" s="233" t="str">
        <f>IF(C121="","",VLOOKUP(C121,Закони!$AA$2:$AB$46,2,0))</f>
        <v/>
      </c>
      <c r="C121" s="855"/>
      <c r="D121" s="856"/>
      <c r="E121" s="216"/>
      <c r="F121" s="216"/>
      <c r="G121" s="187" t="str">
        <f>IF(H121='Категорія витрат'!$B$2,'Категорія витрат'!$A$2,IF(H121='Категорія витрат'!$B$3,'Категорія витрат'!$A$3,IF(H121='Категорія витрат'!$B$4,'Категорія витрат'!$A$4,IF(H121='Категорія витрат'!$B$5,'Категорія витрат'!$A$5,IF(H121='Категорія витрат'!$B$6,'Категорія витрат'!$A$6,IF(H121='Категорія витрат'!$B$7,'Категорія витрат'!$A$7,IF(H121='Категорія витрат'!$B$8,'Категорія витрат'!$A$8,IF(H121='Категорія витрат'!$B$9,'Категорія витрат'!$A$9,IF(H121='Категорія витрат'!$B$10,'Категорія витрат'!$A$10,IF(H121='Категорія витрат'!$B$11,'Категорія витрат'!$A$11,IF(H121='Категорія витрат'!$B$12,'Категорія витрат'!$A$12,IF(H121='Категорія витрат'!$B$13,'Категорія витрат'!$A$13,IF(H121='Категорія витрат'!$B$14,'Категорія витрат'!$A$14,IF(H121='Категорія витрат'!$B$15,'Категорія витрат'!$A$15,IF(H121='Категорія витрат'!$B$16,'Категорія витрат'!$A$16,IF(H121='Категорія витрат'!$B$17,'Категорія витрат'!$A$17,IF(H121='Категорія витрат'!$B$18,'Категорія витрат'!$A$18,IF(H121='Категорія витрат'!$B$19,'Категорія витрат'!$A$19,IF(H121='Категорія витрат'!$B$20,'Категорія витрат'!$A$20,IF(H121='Категорія витрат'!$B$21,'Категорія витрат'!$A$21,IF(H121='Категорія витрат'!$B$22,'Категорія витрат'!$A$22,IF(H121='Категорія витрат'!$B$23,'Категорія витрат'!$A$23,IF(H121='Категорія витрат'!$B$24,'Категорія витрат'!$A$24,IF(H121='Категорія витрат'!$B$25,'Категорія витрат'!$A$25,IF(H121='Категорія витрат'!$B$26,'Категорія витрат'!$A$26,IF(H121='Категорія витрат'!$B$27,'Категорія витрат'!$A$27,IF(H121='Категорія витрат'!$B$28,'Категорія витрат'!$A$28,IF(H121='Категорія витрат'!$B$29,'Категорія витрат'!$A$29,IF(H121='Категорія витрат'!$B$30,'Категорія витрат'!$A$30,IF(H121='Категорія витрат'!$B$31,'Категорія витрат'!$A$31,""))))))))))))))))))))))))))))))</f>
        <v/>
      </c>
      <c r="H121" s="209"/>
      <c r="I121" s="189"/>
      <c r="J121" s="192"/>
      <c r="K121" s="211">
        <f t="shared" si="12"/>
        <v>0</v>
      </c>
      <c r="L121" s="216"/>
      <c r="M121" s="217"/>
      <c r="N121" s="214">
        <f t="shared" si="13"/>
        <v>0</v>
      </c>
      <c r="O121" s="189">
        <f>IF(I121='Категорія витрат'!$G$2,ROUND(N121*0.22,2),IF(I121='Категорія витрат'!$G$4,ROUND(N121*0.22,2),IF(I121='Категорія витрат'!$G$5,ROUND(N121*0.22,2),IF(I121='Категорія витрат'!$G$3,ROUND(N121*0.0841,2),0))))</f>
        <v>0</v>
      </c>
      <c r="P121" s="187">
        <f t="shared" si="14"/>
        <v>0</v>
      </c>
      <c r="Q121" s="245"/>
      <c r="R121" s="245"/>
      <c r="S121" s="245"/>
      <c r="T121" s="245"/>
      <c r="U121" s="245"/>
      <c r="V121" s="245"/>
      <c r="W121" s="245"/>
      <c r="X121" s="245"/>
      <c r="Y121" s="245"/>
      <c r="Z121" s="245"/>
      <c r="AA121" s="245"/>
      <c r="AB121" s="245"/>
      <c r="AC121" s="215">
        <f t="shared" si="15"/>
        <v>0</v>
      </c>
      <c r="AD121" s="215">
        <f t="shared" si="16"/>
        <v>0</v>
      </c>
      <c r="AE121" s="215">
        <f t="shared" si="17"/>
        <v>0</v>
      </c>
      <c r="AF121" s="215">
        <f t="shared" si="18"/>
        <v>0</v>
      </c>
      <c r="AG121" s="215">
        <f t="shared" si="19"/>
        <v>0</v>
      </c>
      <c r="AH121" s="215">
        <f t="shared" si="20"/>
        <v>0</v>
      </c>
      <c r="AI121" s="215">
        <f t="shared" si="21"/>
        <v>0</v>
      </c>
      <c r="AJ121" s="215">
        <f t="shared" si="22"/>
        <v>0</v>
      </c>
      <c r="AK121" s="245"/>
      <c r="AL121" s="245"/>
      <c r="AN121" s="237">
        <f>P121*'ВИКОНАВЦІ ТА ЗАЙНЯТІСТЬ'!$E$3</f>
        <v>0</v>
      </c>
      <c r="AO121" s="237">
        <f>P121*'ВИКОНАВЦІ ТА ЗАЙНЯТІСТЬ'!$E$4</f>
        <v>0</v>
      </c>
    </row>
    <row r="122" spans="1:41" s="236" customFormat="1" hidden="1">
      <c r="A122" s="233">
        <v>117</v>
      </c>
      <c r="B122" s="233" t="str">
        <f>IF(C122="","",VLOOKUP(C122,Закони!$AA$2:$AB$46,2,0))</f>
        <v/>
      </c>
      <c r="C122" s="855"/>
      <c r="D122" s="856"/>
      <c r="E122" s="216"/>
      <c r="F122" s="216"/>
      <c r="G122" s="187" t="str">
        <f>IF(H122='Категорія витрат'!$B$2,'Категорія витрат'!$A$2,IF(H122='Категорія витрат'!$B$3,'Категорія витрат'!$A$3,IF(H122='Категорія витрат'!$B$4,'Категорія витрат'!$A$4,IF(H122='Категорія витрат'!$B$5,'Категорія витрат'!$A$5,IF(H122='Категорія витрат'!$B$6,'Категорія витрат'!$A$6,IF(H122='Категорія витрат'!$B$7,'Категорія витрат'!$A$7,IF(H122='Категорія витрат'!$B$8,'Категорія витрат'!$A$8,IF(H122='Категорія витрат'!$B$9,'Категорія витрат'!$A$9,IF(H122='Категорія витрат'!$B$10,'Категорія витрат'!$A$10,IF(H122='Категорія витрат'!$B$11,'Категорія витрат'!$A$11,IF(H122='Категорія витрат'!$B$12,'Категорія витрат'!$A$12,IF(H122='Категорія витрат'!$B$13,'Категорія витрат'!$A$13,IF(H122='Категорія витрат'!$B$14,'Категорія витрат'!$A$14,IF(H122='Категорія витрат'!$B$15,'Категорія витрат'!$A$15,IF(H122='Категорія витрат'!$B$16,'Категорія витрат'!$A$16,IF(H122='Категорія витрат'!$B$17,'Категорія витрат'!$A$17,IF(H122='Категорія витрат'!$B$18,'Категорія витрат'!$A$18,IF(H122='Категорія витрат'!$B$19,'Категорія витрат'!$A$19,IF(H122='Категорія витрат'!$B$20,'Категорія витрат'!$A$20,IF(H122='Категорія витрат'!$B$21,'Категорія витрат'!$A$21,IF(H122='Категорія витрат'!$B$22,'Категорія витрат'!$A$22,IF(H122='Категорія витрат'!$B$23,'Категорія витрат'!$A$23,IF(H122='Категорія витрат'!$B$24,'Категорія витрат'!$A$24,IF(H122='Категорія витрат'!$B$25,'Категорія витрат'!$A$25,IF(H122='Категорія витрат'!$B$26,'Категорія витрат'!$A$26,IF(H122='Категорія витрат'!$B$27,'Категорія витрат'!$A$27,IF(H122='Категорія витрат'!$B$28,'Категорія витрат'!$A$28,IF(H122='Категорія витрат'!$B$29,'Категорія витрат'!$A$29,IF(H122='Категорія витрат'!$B$30,'Категорія витрат'!$A$30,IF(H122='Категорія витрат'!$B$31,'Категорія витрат'!$A$31,""))))))))))))))))))))))))))))))</f>
        <v/>
      </c>
      <c r="H122" s="209"/>
      <c r="I122" s="189"/>
      <c r="J122" s="192"/>
      <c r="K122" s="211">
        <f t="shared" si="12"/>
        <v>0</v>
      </c>
      <c r="L122" s="216"/>
      <c r="M122" s="217"/>
      <c r="N122" s="214">
        <f t="shared" si="13"/>
        <v>0</v>
      </c>
      <c r="O122" s="189">
        <f>IF(I122='Категорія витрат'!$G$2,ROUND(N122*0.22,2),IF(I122='Категорія витрат'!$G$4,ROUND(N122*0.22,2),IF(I122='Категорія витрат'!$G$5,ROUND(N122*0.22,2),IF(I122='Категорія витрат'!$G$3,ROUND(N122*0.0841,2),0))))</f>
        <v>0</v>
      </c>
      <c r="P122" s="187">
        <f t="shared" si="14"/>
        <v>0</v>
      </c>
      <c r="Q122" s="245"/>
      <c r="R122" s="245"/>
      <c r="S122" s="245"/>
      <c r="T122" s="245"/>
      <c r="U122" s="245"/>
      <c r="V122" s="245"/>
      <c r="W122" s="245"/>
      <c r="X122" s="245"/>
      <c r="Y122" s="245"/>
      <c r="Z122" s="245"/>
      <c r="AA122" s="245"/>
      <c r="AB122" s="245"/>
      <c r="AC122" s="215">
        <f t="shared" si="15"/>
        <v>0</v>
      </c>
      <c r="AD122" s="215">
        <f t="shared" si="16"/>
        <v>0</v>
      </c>
      <c r="AE122" s="215">
        <f t="shared" si="17"/>
        <v>0</v>
      </c>
      <c r="AF122" s="215">
        <f t="shared" si="18"/>
        <v>0</v>
      </c>
      <c r="AG122" s="215">
        <f t="shared" si="19"/>
        <v>0</v>
      </c>
      <c r="AH122" s="215">
        <f t="shared" si="20"/>
        <v>0</v>
      </c>
      <c r="AI122" s="215">
        <f t="shared" si="21"/>
        <v>0</v>
      </c>
      <c r="AJ122" s="215">
        <f t="shared" si="22"/>
        <v>0</v>
      </c>
      <c r="AK122" s="245"/>
      <c r="AL122" s="245"/>
      <c r="AN122" s="237">
        <f>P122*'ВИКОНАВЦІ ТА ЗАЙНЯТІСТЬ'!$E$3</f>
        <v>0</v>
      </c>
      <c r="AO122" s="237">
        <f>P122*'ВИКОНАВЦІ ТА ЗАЙНЯТІСТЬ'!$E$4</f>
        <v>0</v>
      </c>
    </row>
    <row r="123" spans="1:41" s="236" customFormat="1" hidden="1">
      <c r="A123" s="233">
        <v>118</v>
      </c>
      <c r="B123" s="233" t="str">
        <f>IF(C123="","",VLOOKUP(C123,Закони!$AA$2:$AB$46,2,0))</f>
        <v/>
      </c>
      <c r="C123" s="855"/>
      <c r="D123" s="856"/>
      <c r="E123" s="216"/>
      <c r="F123" s="216"/>
      <c r="G123" s="187" t="str">
        <f>IF(H123='Категорія витрат'!$B$2,'Категорія витрат'!$A$2,IF(H123='Категорія витрат'!$B$3,'Категорія витрат'!$A$3,IF(H123='Категорія витрат'!$B$4,'Категорія витрат'!$A$4,IF(H123='Категорія витрат'!$B$5,'Категорія витрат'!$A$5,IF(H123='Категорія витрат'!$B$6,'Категорія витрат'!$A$6,IF(H123='Категорія витрат'!$B$7,'Категорія витрат'!$A$7,IF(H123='Категорія витрат'!$B$8,'Категорія витрат'!$A$8,IF(H123='Категорія витрат'!$B$9,'Категорія витрат'!$A$9,IF(H123='Категорія витрат'!$B$10,'Категорія витрат'!$A$10,IF(H123='Категорія витрат'!$B$11,'Категорія витрат'!$A$11,IF(H123='Категорія витрат'!$B$12,'Категорія витрат'!$A$12,IF(H123='Категорія витрат'!$B$13,'Категорія витрат'!$A$13,IF(H123='Категорія витрат'!$B$14,'Категорія витрат'!$A$14,IF(H123='Категорія витрат'!$B$15,'Категорія витрат'!$A$15,IF(H123='Категорія витрат'!$B$16,'Категорія витрат'!$A$16,IF(H123='Категорія витрат'!$B$17,'Категорія витрат'!$A$17,IF(H123='Категорія витрат'!$B$18,'Категорія витрат'!$A$18,IF(H123='Категорія витрат'!$B$19,'Категорія витрат'!$A$19,IF(H123='Категорія витрат'!$B$20,'Категорія витрат'!$A$20,IF(H123='Категорія витрат'!$B$21,'Категорія витрат'!$A$21,IF(H123='Категорія витрат'!$B$22,'Категорія витрат'!$A$22,IF(H123='Категорія витрат'!$B$23,'Категорія витрат'!$A$23,IF(H123='Категорія витрат'!$B$24,'Категорія витрат'!$A$24,IF(H123='Категорія витрат'!$B$25,'Категорія витрат'!$A$25,IF(H123='Категорія витрат'!$B$26,'Категорія витрат'!$A$26,IF(H123='Категорія витрат'!$B$27,'Категорія витрат'!$A$27,IF(H123='Категорія витрат'!$B$28,'Категорія витрат'!$A$28,IF(H123='Категорія витрат'!$B$29,'Категорія витрат'!$A$29,IF(H123='Категорія витрат'!$B$30,'Категорія витрат'!$A$30,IF(H123='Категорія витрат'!$B$31,'Категорія витрат'!$A$31,""))))))))))))))))))))))))))))))</f>
        <v/>
      </c>
      <c r="H123" s="209"/>
      <c r="I123" s="189"/>
      <c r="J123" s="192"/>
      <c r="K123" s="211">
        <f t="shared" si="12"/>
        <v>0</v>
      </c>
      <c r="L123" s="216"/>
      <c r="M123" s="217"/>
      <c r="N123" s="214">
        <f t="shared" si="13"/>
        <v>0</v>
      </c>
      <c r="O123" s="189">
        <f>IF(I123='Категорія витрат'!$G$2,ROUND(N123*0.22,2),IF(I123='Категорія витрат'!$G$4,ROUND(N123*0.22,2),IF(I123='Категорія витрат'!$G$5,ROUND(N123*0.22,2),IF(I123='Категорія витрат'!$G$3,ROUND(N123*0.0841,2),0))))</f>
        <v>0</v>
      </c>
      <c r="P123" s="187">
        <f t="shared" si="14"/>
        <v>0</v>
      </c>
      <c r="Q123" s="245"/>
      <c r="R123" s="245"/>
      <c r="S123" s="245"/>
      <c r="T123" s="245"/>
      <c r="U123" s="245"/>
      <c r="V123" s="245"/>
      <c r="W123" s="245"/>
      <c r="X123" s="245"/>
      <c r="Y123" s="245"/>
      <c r="Z123" s="245"/>
      <c r="AA123" s="245"/>
      <c r="AB123" s="245"/>
      <c r="AC123" s="215">
        <f t="shared" si="15"/>
        <v>0</v>
      </c>
      <c r="AD123" s="215">
        <f t="shared" si="16"/>
        <v>0</v>
      </c>
      <c r="AE123" s="215">
        <f t="shared" si="17"/>
        <v>0</v>
      </c>
      <c r="AF123" s="215">
        <f t="shared" si="18"/>
        <v>0</v>
      </c>
      <c r="AG123" s="215">
        <f t="shared" si="19"/>
        <v>0</v>
      </c>
      <c r="AH123" s="215">
        <f t="shared" si="20"/>
        <v>0</v>
      </c>
      <c r="AI123" s="215">
        <f t="shared" si="21"/>
        <v>0</v>
      </c>
      <c r="AJ123" s="215">
        <f t="shared" si="22"/>
        <v>0</v>
      </c>
      <c r="AK123" s="245"/>
      <c r="AL123" s="245"/>
      <c r="AN123" s="237">
        <f>P123*'ВИКОНАВЦІ ТА ЗАЙНЯТІСТЬ'!$E$3</f>
        <v>0</v>
      </c>
      <c r="AO123" s="237">
        <f>P123*'ВИКОНАВЦІ ТА ЗАЙНЯТІСТЬ'!$E$4</f>
        <v>0</v>
      </c>
    </row>
    <row r="124" spans="1:41" s="236" customFormat="1" hidden="1">
      <c r="A124" s="233">
        <v>119</v>
      </c>
      <c r="B124" s="233" t="str">
        <f>IF(C124="","",VLOOKUP(C124,Закони!$AA$2:$AB$46,2,0))</f>
        <v/>
      </c>
      <c r="C124" s="855"/>
      <c r="D124" s="856"/>
      <c r="E124" s="216"/>
      <c r="F124" s="216"/>
      <c r="G124" s="187" t="str">
        <f>IF(H124='Категорія витрат'!$B$2,'Категорія витрат'!$A$2,IF(H124='Категорія витрат'!$B$3,'Категорія витрат'!$A$3,IF(H124='Категорія витрат'!$B$4,'Категорія витрат'!$A$4,IF(H124='Категорія витрат'!$B$5,'Категорія витрат'!$A$5,IF(H124='Категорія витрат'!$B$6,'Категорія витрат'!$A$6,IF(H124='Категорія витрат'!$B$7,'Категорія витрат'!$A$7,IF(H124='Категорія витрат'!$B$8,'Категорія витрат'!$A$8,IF(H124='Категорія витрат'!$B$9,'Категорія витрат'!$A$9,IF(H124='Категорія витрат'!$B$10,'Категорія витрат'!$A$10,IF(H124='Категорія витрат'!$B$11,'Категорія витрат'!$A$11,IF(H124='Категорія витрат'!$B$12,'Категорія витрат'!$A$12,IF(H124='Категорія витрат'!$B$13,'Категорія витрат'!$A$13,IF(H124='Категорія витрат'!$B$14,'Категорія витрат'!$A$14,IF(H124='Категорія витрат'!$B$15,'Категорія витрат'!$A$15,IF(H124='Категорія витрат'!$B$16,'Категорія витрат'!$A$16,IF(H124='Категорія витрат'!$B$17,'Категорія витрат'!$A$17,IF(H124='Категорія витрат'!$B$18,'Категорія витрат'!$A$18,IF(H124='Категорія витрат'!$B$19,'Категорія витрат'!$A$19,IF(H124='Категорія витрат'!$B$20,'Категорія витрат'!$A$20,IF(H124='Категорія витрат'!$B$21,'Категорія витрат'!$A$21,IF(H124='Категорія витрат'!$B$22,'Категорія витрат'!$A$22,IF(H124='Категорія витрат'!$B$23,'Категорія витрат'!$A$23,IF(H124='Категорія витрат'!$B$24,'Категорія витрат'!$A$24,IF(H124='Категорія витрат'!$B$25,'Категорія витрат'!$A$25,IF(H124='Категорія витрат'!$B$26,'Категорія витрат'!$A$26,IF(H124='Категорія витрат'!$B$27,'Категорія витрат'!$A$27,IF(H124='Категорія витрат'!$B$28,'Категорія витрат'!$A$28,IF(H124='Категорія витрат'!$B$29,'Категорія витрат'!$A$29,IF(H124='Категорія витрат'!$B$30,'Категорія витрат'!$A$30,IF(H124='Категорія витрат'!$B$31,'Категорія витрат'!$A$31,""))))))))))))))))))))))))))))))</f>
        <v/>
      </c>
      <c r="H124" s="209"/>
      <c r="I124" s="189"/>
      <c r="J124" s="192"/>
      <c r="K124" s="211">
        <f t="shared" si="12"/>
        <v>0</v>
      </c>
      <c r="L124" s="216"/>
      <c r="M124" s="217"/>
      <c r="N124" s="214">
        <f t="shared" si="13"/>
        <v>0</v>
      </c>
      <c r="O124" s="189">
        <f>IF(I124='Категорія витрат'!$G$2,ROUND(N124*0.22,2),IF(I124='Категорія витрат'!$G$4,ROUND(N124*0.22,2),IF(I124='Категорія витрат'!$G$5,ROUND(N124*0.22,2),IF(I124='Категорія витрат'!$G$3,ROUND(N124*0.0841,2),0))))</f>
        <v>0</v>
      </c>
      <c r="P124" s="187">
        <f t="shared" si="14"/>
        <v>0</v>
      </c>
      <c r="Q124" s="245"/>
      <c r="R124" s="245"/>
      <c r="S124" s="245"/>
      <c r="T124" s="245"/>
      <c r="U124" s="245"/>
      <c r="V124" s="245"/>
      <c r="W124" s="245"/>
      <c r="X124" s="245"/>
      <c r="Y124" s="245"/>
      <c r="Z124" s="245"/>
      <c r="AA124" s="245"/>
      <c r="AB124" s="245"/>
      <c r="AC124" s="215">
        <f t="shared" si="15"/>
        <v>0</v>
      </c>
      <c r="AD124" s="215">
        <f t="shared" si="16"/>
        <v>0</v>
      </c>
      <c r="AE124" s="215">
        <f t="shared" si="17"/>
        <v>0</v>
      </c>
      <c r="AF124" s="215">
        <f t="shared" si="18"/>
        <v>0</v>
      </c>
      <c r="AG124" s="215">
        <f t="shared" si="19"/>
        <v>0</v>
      </c>
      <c r="AH124" s="215">
        <f t="shared" si="20"/>
        <v>0</v>
      </c>
      <c r="AI124" s="215">
        <f t="shared" si="21"/>
        <v>0</v>
      </c>
      <c r="AJ124" s="215">
        <f t="shared" si="22"/>
        <v>0</v>
      </c>
      <c r="AK124" s="245"/>
      <c r="AL124" s="245"/>
      <c r="AN124" s="237">
        <f>P124*'ВИКОНАВЦІ ТА ЗАЙНЯТІСТЬ'!$E$3</f>
        <v>0</v>
      </c>
      <c r="AO124" s="237">
        <f>P124*'ВИКОНАВЦІ ТА ЗАЙНЯТІСТЬ'!$E$4</f>
        <v>0</v>
      </c>
    </row>
    <row r="125" spans="1:41" s="236" customFormat="1" hidden="1">
      <c r="A125" s="233">
        <v>120</v>
      </c>
      <c r="B125" s="233" t="str">
        <f>IF(C125="","",VLOOKUP(C125,Закони!$AA$2:$AB$46,2,0))</f>
        <v/>
      </c>
      <c r="C125" s="855"/>
      <c r="D125" s="856"/>
      <c r="E125" s="216"/>
      <c r="F125" s="216"/>
      <c r="G125" s="187" t="str">
        <f>IF(H125='Категорія витрат'!$B$2,'Категорія витрат'!$A$2,IF(H125='Категорія витрат'!$B$3,'Категорія витрат'!$A$3,IF(H125='Категорія витрат'!$B$4,'Категорія витрат'!$A$4,IF(H125='Категорія витрат'!$B$5,'Категорія витрат'!$A$5,IF(H125='Категорія витрат'!$B$6,'Категорія витрат'!$A$6,IF(H125='Категорія витрат'!$B$7,'Категорія витрат'!$A$7,IF(H125='Категорія витрат'!$B$8,'Категорія витрат'!$A$8,IF(H125='Категорія витрат'!$B$9,'Категорія витрат'!$A$9,IF(H125='Категорія витрат'!$B$10,'Категорія витрат'!$A$10,IF(H125='Категорія витрат'!$B$11,'Категорія витрат'!$A$11,IF(H125='Категорія витрат'!$B$12,'Категорія витрат'!$A$12,IF(H125='Категорія витрат'!$B$13,'Категорія витрат'!$A$13,IF(H125='Категорія витрат'!$B$14,'Категорія витрат'!$A$14,IF(H125='Категорія витрат'!$B$15,'Категорія витрат'!$A$15,IF(H125='Категорія витрат'!$B$16,'Категорія витрат'!$A$16,IF(H125='Категорія витрат'!$B$17,'Категорія витрат'!$A$17,IF(H125='Категорія витрат'!$B$18,'Категорія витрат'!$A$18,IF(H125='Категорія витрат'!$B$19,'Категорія витрат'!$A$19,IF(H125='Категорія витрат'!$B$20,'Категорія витрат'!$A$20,IF(H125='Категорія витрат'!$B$21,'Категорія витрат'!$A$21,IF(H125='Категорія витрат'!$B$22,'Категорія витрат'!$A$22,IF(H125='Категорія витрат'!$B$23,'Категорія витрат'!$A$23,IF(H125='Категорія витрат'!$B$24,'Категорія витрат'!$A$24,IF(H125='Категорія витрат'!$B$25,'Категорія витрат'!$A$25,IF(H125='Категорія витрат'!$B$26,'Категорія витрат'!$A$26,IF(H125='Категорія витрат'!$B$27,'Категорія витрат'!$A$27,IF(H125='Категорія витрат'!$B$28,'Категорія витрат'!$A$28,IF(H125='Категорія витрат'!$B$29,'Категорія витрат'!$A$29,IF(H125='Категорія витрат'!$B$30,'Категорія витрат'!$A$30,IF(H125='Категорія витрат'!$B$31,'Категорія витрат'!$A$31,""))))))))))))))))))))))))))))))</f>
        <v/>
      </c>
      <c r="H125" s="209"/>
      <c r="I125" s="189"/>
      <c r="J125" s="192"/>
      <c r="K125" s="211">
        <f t="shared" si="12"/>
        <v>0</v>
      </c>
      <c r="L125" s="216"/>
      <c r="M125" s="217"/>
      <c r="N125" s="214">
        <f t="shared" si="13"/>
        <v>0</v>
      </c>
      <c r="O125" s="189">
        <f>IF(I125='Категорія витрат'!$G$2,ROUND(N125*0.22,2),IF(I125='Категорія витрат'!$G$4,ROUND(N125*0.22,2),IF(I125='Категорія витрат'!$G$5,ROUND(N125*0.22,2),IF(I125='Категорія витрат'!$G$3,ROUND(N125*0.0841,2),0))))</f>
        <v>0</v>
      </c>
      <c r="P125" s="187">
        <f t="shared" si="14"/>
        <v>0</v>
      </c>
      <c r="Q125" s="245"/>
      <c r="R125" s="245"/>
      <c r="S125" s="245"/>
      <c r="T125" s="245"/>
      <c r="U125" s="245"/>
      <c r="V125" s="245"/>
      <c r="W125" s="245"/>
      <c r="X125" s="245"/>
      <c r="Y125" s="245"/>
      <c r="Z125" s="245"/>
      <c r="AA125" s="245"/>
      <c r="AB125" s="245"/>
      <c r="AC125" s="215">
        <f t="shared" si="15"/>
        <v>0</v>
      </c>
      <c r="AD125" s="215">
        <f t="shared" si="16"/>
        <v>0</v>
      </c>
      <c r="AE125" s="215">
        <f t="shared" si="17"/>
        <v>0</v>
      </c>
      <c r="AF125" s="215">
        <f t="shared" si="18"/>
        <v>0</v>
      </c>
      <c r="AG125" s="215">
        <f t="shared" si="19"/>
        <v>0</v>
      </c>
      <c r="AH125" s="215">
        <f t="shared" si="20"/>
        <v>0</v>
      </c>
      <c r="AI125" s="215">
        <f t="shared" si="21"/>
        <v>0</v>
      </c>
      <c r="AJ125" s="215">
        <f t="shared" si="22"/>
        <v>0</v>
      </c>
      <c r="AK125" s="245"/>
      <c r="AL125" s="245"/>
      <c r="AN125" s="237">
        <f>P125*'ВИКОНАВЦІ ТА ЗАЙНЯТІСТЬ'!$E$3</f>
        <v>0</v>
      </c>
      <c r="AO125" s="237">
        <f>P125*'ВИКОНАВЦІ ТА ЗАЙНЯТІСТЬ'!$E$4</f>
        <v>0</v>
      </c>
    </row>
    <row r="126" spans="1:41" s="236" customFormat="1" hidden="1">
      <c r="A126" s="233">
        <v>121</v>
      </c>
      <c r="B126" s="233" t="str">
        <f>IF(C126="","",VLOOKUP(C126,Закони!$AA$2:$AB$46,2,0))</f>
        <v/>
      </c>
      <c r="C126" s="855"/>
      <c r="D126" s="856"/>
      <c r="E126" s="216"/>
      <c r="F126" s="216"/>
      <c r="G126" s="187" t="str">
        <f>IF(H126='Категорія витрат'!$B$2,'Категорія витрат'!$A$2,IF(H126='Категорія витрат'!$B$3,'Категорія витрат'!$A$3,IF(H126='Категорія витрат'!$B$4,'Категорія витрат'!$A$4,IF(H126='Категорія витрат'!$B$5,'Категорія витрат'!$A$5,IF(H126='Категорія витрат'!$B$6,'Категорія витрат'!$A$6,IF(H126='Категорія витрат'!$B$7,'Категорія витрат'!$A$7,IF(H126='Категорія витрат'!$B$8,'Категорія витрат'!$A$8,IF(H126='Категорія витрат'!$B$9,'Категорія витрат'!$A$9,IF(H126='Категорія витрат'!$B$10,'Категорія витрат'!$A$10,IF(H126='Категорія витрат'!$B$11,'Категорія витрат'!$A$11,IF(H126='Категорія витрат'!$B$12,'Категорія витрат'!$A$12,IF(H126='Категорія витрат'!$B$13,'Категорія витрат'!$A$13,IF(H126='Категорія витрат'!$B$14,'Категорія витрат'!$A$14,IF(H126='Категорія витрат'!$B$15,'Категорія витрат'!$A$15,IF(H126='Категорія витрат'!$B$16,'Категорія витрат'!$A$16,IF(H126='Категорія витрат'!$B$17,'Категорія витрат'!$A$17,IF(H126='Категорія витрат'!$B$18,'Категорія витрат'!$A$18,IF(H126='Категорія витрат'!$B$19,'Категорія витрат'!$A$19,IF(H126='Категорія витрат'!$B$20,'Категорія витрат'!$A$20,IF(H126='Категорія витрат'!$B$21,'Категорія витрат'!$A$21,IF(H126='Категорія витрат'!$B$22,'Категорія витрат'!$A$22,IF(H126='Категорія витрат'!$B$23,'Категорія витрат'!$A$23,IF(H126='Категорія витрат'!$B$24,'Категорія витрат'!$A$24,IF(H126='Категорія витрат'!$B$25,'Категорія витрат'!$A$25,IF(H126='Категорія витрат'!$B$26,'Категорія витрат'!$A$26,IF(H126='Категорія витрат'!$B$27,'Категорія витрат'!$A$27,IF(H126='Категорія витрат'!$B$28,'Категорія витрат'!$A$28,IF(H126='Категорія витрат'!$B$29,'Категорія витрат'!$A$29,IF(H126='Категорія витрат'!$B$30,'Категорія витрат'!$A$30,IF(H126='Категорія витрат'!$B$31,'Категорія витрат'!$A$31,""))))))))))))))))))))))))))))))</f>
        <v/>
      </c>
      <c r="H126" s="209"/>
      <c r="I126" s="189"/>
      <c r="J126" s="192"/>
      <c r="K126" s="211">
        <f t="shared" si="12"/>
        <v>0</v>
      </c>
      <c r="L126" s="216"/>
      <c r="M126" s="217"/>
      <c r="N126" s="214">
        <f t="shared" si="13"/>
        <v>0</v>
      </c>
      <c r="O126" s="189">
        <f>IF(I126='Категорія витрат'!$G$2,ROUND(N126*0.22,2),IF(I126='Категорія витрат'!$G$4,ROUND(N126*0.22,2),IF(I126='Категорія витрат'!$G$5,ROUND(N126*0.22,2),IF(I126='Категорія витрат'!$G$3,ROUND(N126*0.0841,2),0))))</f>
        <v>0</v>
      </c>
      <c r="P126" s="187">
        <f t="shared" si="14"/>
        <v>0</v>
      </c>
      <c r="Q126" s="245"/>
      <c r="R126" s="245"/>
      <c r="S126" s="245"/>
      <c r="T126" s="245"/>
      <c r="U126" s="245"/>
      <c r="V126" s="245"/>
      <c r="W126" s="245"/>
      <c r="X126" s="245"/>
      <c r="Y126" s="245"/>
      <c r="Z126" s="245"/>
      <c r="AA126" s="245"/>
      <c r="AB126" s="245"/>
      <c r="AC126" s="215">
        <f t="shared" si="15"/>
        <v>0</v>
      </c>
      <c r="AD126" s="215">
        <f t="shared" si="16"/>
        <v>0</v>
      </c>
      <c r="AE126" s="215">
        <f t="shared" si="17"/>
        <v>0</v>
      </c>
      <c r="AF126" s="215">
        <f t="shared" si="18"/>
        <v>0</v>
      </c>
      <c r="AG126" s="215">
        <f t="shared" si="19"/>
        <v>0</v>
      </c>
      <c r="AH126" s="215">
        <f t="shared" si="20"/>
        <v>0</v>
      </c>
      <c r="AI126" s="215">
        <f t="shared" si="21"/>
        <v>0</v>
      </c>
      <c r="AJ126" s="215">
        <f t="shared" si="22"/>
        <v>0</v>
      </c>
      <c r="AK126" s="245"/>
      <c r="AL126" s="245"/>
      <c r="AN126" s="237">
        <f>P126*'ВИКОНАВЦІ ТА ЗАЙНЯТІСТЬ'!$E$3</f>
        <v>0</v>
      </c>
      <c r="AO126" s="237">
        <f>P126*'ВИКОНАВЦІ ТА ЗАЙНЯТІСТЬ'!$E$4</f>
        <v>0</v>
      </c>
    </row>
    <row r="127" spans="1:41" s="236" customFormat="1" hidden="1">
      <c r="A127" s="233">
        <v>122</v>
      </c>
      <c r="B127" s="233" t="str">
        <f>IF(C127="","",VLOOKUP(C127,Закони!$AA$2:$AB$46,2,0))</f>
        <v/>
      </c>
      <c r="C127" s="855"/>
      <c r="D127" s="856"/>
      <c r="E127" s="216"/>
      <c r="F127" s="216"/>
      <c r="G127" s="187" t="str">
        <f>IF(H127='Категорія витрат'!$B$2,'Категорія витрат'!$A$2,IF(H127='Категорія витрат'!$B$3,'Категорія витрат'!$A$3,IF(H127='Категорія витрат'!$B$4,'Категорія витрат'!$A$4,IF(H127='Категорія витрат'!$B$5,'Категорія витрат'!$A$5,IF(H127='Категорія витрат'!$B$6,'Категорія витрат'!$A$6,IF(H127='Категорія витрат'!$B$7,'Категорія витрат'!$A$7,IF(H127='Категорія витрат'!$B$8,'Категорія витрат'!$A$8,IF(H127='Категорія витрат'!$B$9,'Категорія витрат'!$A$9,IF(H127='Категорія витрат'!$B$10,'Категорія витрат'!$A$10,IF(H127='Категорія витрат'!$B$11,'Категорія витрат'!$A$11,IF(H127='Категорія витрат'!$B$12,'Категорія витрат'!$A$12,IF(H127='Категорія витрат'!$B$13,'Категорія витрат'!$A$13,IF(H127='Категорія витрат'!$B$14,'Категорія витрат'!$A$14,IF(H127='Категорія витрат'!$B$15,'Категорія витрат'!$A$15,IF(H127='Категорія витрат'!$B$16,'Категорія витрат'!$A$16,IF(H127='Категорія витрат'!$B$17,'Категорія витрат'!$A$17,IF(H127='Категорія витрат'!$B$18,'Категорія витрат'!$A$18,IF(H127='Категорія витрат'!$B$19,'Категорія витрат'!$A$19,IF(H127='Категорія витрат'!$B$20,'Категорія витрат'!$A$20,IF(H127='Категорія витрат'!$B$21,'Категорія витрат'!$A$21,IF(H127='Категорія витрат'!$B$22,'Категорія витрат'!$A$22,IF(H127='Категорія витрат'!$B$23,'Категорія витрат'!$A$23,IF(H127='Категорія витрат'!$B$24,'Категорія витрат'!$A$24,IF(H127='Категорія витрат'!$B$25,'Категорія витрат'!$A$25,IF(H127='Категорія витрат'!$B$26,'Категорія витрат'!$A$26,IF(H127='Категорія витрат'!$B$27,'Категорія витрат'!$A$27,IF(H127='Категорія витрат'!$B$28,'Категорія витрат'!$A$28,IF(H127='Категорія витрат'!$B$29,'Категорія витрат'!$A$29,IF(H127='Категорія витрат'!$B$30,'Категорія витрат'!$A$30,IF(H127='Категорія витрат'!$B$31,'Категорія витрат'!$A$31,""))))))))))))))))))))))))))))))</f>
        <v/>
      </c>
      <c r="H127" s="209"/>
      <c r="I127" s="189"/>
      <c r="J127" s="192"/>
      <c r="K127" s="211">
        <f t="shared" si="12"/>
        <v>0</v>
      </c>
      <c r="L127" s="216"/>
      <c r="M127" s="217"/>
      <c r="N127" s="214">
        <f t="shared" si="13"/>
        <v>0</v>
      </c>
      <c r="O127" s="189">
        <f>IF(I127='Категорія витрат'!$G$2,ROUND(N127*0.22,2),IF(I127='Категорія витрат'!$G$4,ROUND(N127*0.22,2),IF(I127='Категорія витрат'!$G$5,ROUND(N127*0.22,2),IF(I127='Категорія витрат'!$G$3,ROUND(N127*0.0841,2),0))))</f>
        <v>0</v>
      </c>
      <c r="P127" s="187">
        <f t="shared" si="14"/>
        <v>0</v>
      </c>
      <c r="Q127" s="245"/>
      <c r="R127" s="245"/>
      <c r="S127" s="245"/>
      <c r="T127" s="245"/>
      <c r="U127" s="245"/>
      <c r="V127" s="245"/>
      <c r="W127" s="245"/>
      <c r="X127" s="245"/>
      <c r="Y127" s="245"/>
      <c r="Z127" s="245"/>
      <c r="AA127" s="245"/>
      <c r="AB127" s="245"/>
      <c r="AC127" s="215">
        <f t="shared" si="15"/>
        <v>0</v>
      </c>
      <c r="AD127" s="215">
        <f t="shared" si="16"/>
        <v>0</v>
      </c>
      <c r="AE127" s="215">
        <f t="shared" si="17"/>
        <v>0</v>
      </c>
      <c r="AF127" s="215">
        <f t="shared" si="18"/>
        <v>0</v>
      </c>
      <c r="AG127" s="215">
        <f t="shared" si="19"/>
        <v>0</v>
      </c>
      <c r="AH127" s="215">
        <f t="shared" si="20"/>
        <v>0</v>
      </c>
      <c r="AI127" s="215">
        <f t="shared" si="21"/>
        <v>0</v>
      </c>
      <c r="AJ127" s="215">
        <f t="shared" si="22"/>
        <v>0</v>
      </c>
      <c r="AK127" s="245"/>
      <c r="AL127" s="245"/>
      <c r="AN127" s="237">
        <f>P127*'ВИКОНАВЦІ ТА ЗАЙНЯТІСТЬ'!$E$3</f>
        <v>0</v>
      </c>
      <c r="AO127" s="237">
        <f>P127*'ВИКОНАВЦІ ТА ЗАЙНЯТІСТЬ'!$E$4</f>
        <v>0</v>
      </c>
    </row>
    <row r="128" spans="1:41" s="236" customFormat="1" hidden="1">
      <c r="A128" s="233">
        <v>123</v>
      </c>
      <c r="B128" s="233" t="str">
        <f>IF(C128="","",VLOOKUP(C128,Закони!$AA$2:$AB$46,2,0))</f>
        <v/>
      </c>
      <c r="C128" s="855"/>
      <c r="D128" s="856"/>
      <c r="E128" s="216"/>
      <c r="F128" s="216"/>
      <c r="G128" s="187" t="str">
        <f>IF(H128='Категорія витрат'!$B$2,'Категорія витрат'!$A$2,IF(H128='Категорія витрат'!$B$3,'Категорія витрат'!$A$3,IF(H128='Категорія витрат'!$B$4,'Категорія витрат'!$A$4,IF(H128='Категорія витрат'!$B$5,'Категорія витрат'!$A$5,IF(H128='Категорія витрат'!$B$6,'Категорія витрат'!$A$6,IF(H128='Категорія витрат'!$B$7,'Категорія витрат'!$A$7,IF(H128='Категорія витрат'!$B$8,'Категорія витрат'!$A$8,IF(H128='Категорія витрат'!$B$9,'Категорія витрат'!$A$9,IF(H128='Категорія витрат'!$B$10,'Категорія витрат'!$A$10,IF(H128='Категорія витрат'!$B$11,'Категорія витрат'!$A$11,IF(H128='Категорія витрат'!$B$12,'Категорія витрат'!$A$12,IF(H128='Категорія витрат'!$B$13,'Категорія витрат'!$A$13,IF(H128='Категорія витрат'!$B$14,'Категорія витрат'!$A$14,IF(H128='Категорія витрат'!$B$15,'Категорія витрат'!$A$15,IF(H128='Категорія витрат'!$B$16,'Категорія витрат'!$A$16,IF(H128='Категорія витрат'!$B$17,'Категорія витрат'!$A$17,IF(H128='Категорія витрат'!$B$18,'Категорія витрат'!$A$18,IF(H128='Категорія витрат'!$B$19,'Категорія витрат'!$A$19,IF(H128='Категорія витрат'!$B$20,'Категорія витрат'!$A$20,IF(H128='Категорія витрат'!$B$21,'Категорія витрат'!$A$21,IF(H128='Категорія витрат'!$B$22,'Категорія витрат'!$A$22,IF(H128='Категорія витрат'!$B$23,'Категорія витрат'!$A$23,IF(H128='Категорія витрат'!$B$24,'Категорія витрат'!$A$24,IF(H128='Категорія витрат'!$B$25,'Категорія витрат'!$A$25,IF(H128='Категорія витрат'!$B$26,'Категорія витрат'!$A$26,IF(H128='Категорія витрат'!$B$27,'Категорія витрат'!$A$27,IF(H128='Категорія витрат'!$B$28,'Категорія витрат'!$A$28,IF(H128='Категорія витрат'!$B$29,'Категорія витрат'!$A$29,IF(H128='Категорія витрат'!$B$30,'Категорія витрат'!$A$30,IF(H128='Категорія витрат'!$B$31,'Категорія витрат'!$A$31,""))))))))))))))))))))))))))))))</f>
        <v/>
      </c>
      <c r="H128" s="209"/>
      <c r="I128" s="189"/>
      <c r="J128" s="192"/>
      <c r="K128" s="211">
        <f t="shared" si="12"/>
        <v>0</v>
      </c>
      <c r="L128" s="216"/>
      <c r="M128" s="217"/>
      <c r="N128" s="214">
        <f t="shared" si="13"/>
        <v>0</v>
      </c>
      <c r="O128" s="189">
        <f>IF(I128='Категорія витрат'!$G$2,ROUND(N128*0.22,2),IF(I128='Категорія витрат'!$G$4,ROUND(N128*0.22,2),IF(I128='Категорія витрат'!$G$5,ROUND(N128*0.22,2),IF(I128='Категорія витрат'!$G$3,ROUND(N128*0.0841,2),0))))</f>
        <v>0</v>
      </c>
      <c r="P128" s="187">
        <f t="shared" si="14"/>
        <v>0</v>
      </c>
      <c r="Q128" s="245"/>
      <c r="R128" s="245"/>
      <c r="S128" s="245"/>
      <c r="T128" s="245"/>
      <c r="U128" s="245"/>
      <c r="V128" s="245"/>
      <c r="W128" s="245"/>
      <c r="X128" s="245"/>
      <c r="Y128" s="245"/>
      <c r="Z128" s="245"/>
      <c r="AA128" s="245"/>
      <c r="AB128" s="245"/>
      <c r="AC128" s="215">
        <f t="shared" si="15"/>
        <v>0</v>
      </c>
      <c r="AD128" s="215">
        <f t="shared" si="16"/>
        <v>0</v>
      </c>
      <c r="AE128" s="215">
        <f t="shared" si="17"/>
        <v>0</v>
      </c>
      <c r="AF128" s="215">
        <f t="shared" si="18"/>
        <v>0</v>
      </c>
      <c r="AG128" s="215">
        <f t="shared" si="19"/>
        <v>0</v>
      </c>
      <c r="AH128" s="215">
        <f t="shared" si="20"/>
        <v>0</v>
      </c>
      <c r="AI128" s="215">
        <f t="shared" si="21"/>
        <v>0</v>
      </c>
      <c r="AJ128" s="215">
        <f t="shared" si="22"/>
        <v>0</v>
      </c>
      <c r="AK128" s="245"/>
      <c r="AL128" s="245"/>
      <c r="AN128" s="237">
        <f>P128*'ВИКОНАВЦІ ТА ЗАЙНЯТІСТЬ'!$E$3</f>
        <v>0</v>
      </c>
      <c r="AO128" s="237">
        <f>P128*'ВИКОНАВЦІ ТА ЗАЙНЯТІСТЬ'!$E$4</f>
        <v>0</v>
      </c>
    </row>
    <row r="129" spans="1:41" s="236" customFormat="1" hidden="1">
      <c r="A129" s="233">
        <v>124</v>
      </c>
      <c r="B129" s="233" t="str">
        <f>IF(C129="","",VLOOKUP(C129,Закони!$AA$2:$AB$46,2,0))</f>
        <v/>
      </c>
      <c r="C129" s="855"/>
      <c r="D129" s="856"/>
      <c r="E129" s="216"/>
      <c r="F129" s="216"/>
      <c r="G129" s="187" t="str">
        <f>IF(H129='Категорія витрат'!$B$2,'Категорія витрат'!$A$2,IF(H129='Категорія витрат'!$B$3,'Категорія витрат'!$A$3,IF(H129='Категорія витрат'!$B$4,'Категорія витрат'!$A$4,IF(H129='Категорія витрат'!$B$5,'Категорія витрат'!$A$5,IF(H129='Категорія витрат'!$B$6,'Категорія витрат'!$A$6,IF(H129='Категорія витрат'!$B$7,'Категорія витрат'!$A$7,IF(H129='Категорія витрат'!$B$8,'Категорія витрат'!$A$8,IF(H129='Категорія витрат'!$B$9,'Категорія витрат'!$A$9,IF(H129='Категорія витрат'!$B$10,'Категорія витрат'!$A$10,IF(H129='Категорія витрат'!$B$11,'Категорія витрат'!$A$11,IF(H129='Категорія витрат'!$B$12,'Категорія витрат'!$A$12,IF(H129='Категорія витрат'!$B$13,'Категорія витрат'!$A$13,IF(H129='Категорія витрат'!$B$14,'Категорія витрат'!$A$14,IF(H129='Категорія витрат'!$B$15,'Категорія витрат'!$A$15,IF(H129='Категорія витрат'!$B$16,'Категорія витрат'!$A$16,IF(H129='Категорія витрат'!$B$17,'Категорія витрат'!$A$17,IF(H129='Категорія витрат'!$B$18,'Категорія витрат'!$A$18,IF(H129='Категорія витрат'!$B$19,'Категорія витрат'!$A$19,IF(H129='Категорія витрат'!$B$20,'Категорія витрат'!$A$20,IF(H129='Категорія витрат'!$B$21,'Категорія витрат'!$A$21,IF(H129='Категорія витрат'!$B$22,'Категорія витрат'!$A$22,IF(H129='Категорія витрат'!$B$23,'Категорія витрат'!$A$23,IF(H129='Категорія витрат'!$B$24,'Категорія витрат'!$A$24,IF(H129='Категорія витрат'!$B$25,'Категорія витрат'!$A$25,IF(H129='Категорія витрат'!$B$26,'Категорія витрат'!$A$26,IF(H129='Категорія витрат'!$B$27,'Категорія витрат'!$A$27,IF(H129='Категорія витрат'!$B$28,'Категорія витрат'!$A$28,IF(H129='Категорія витрат'!$B$29,'Категорія витрат'!$A$29,IF(H129='Категорія витрат'!$B$30,'Категорія витрат'!$A$30,IF(H129='Категорія витрат'!$B$31,'Категорія витрат'!$A$31,""))))))))))))))))))))))))))))))</f>
        <v/>
      </c>
      <c r="H129" s="209"/>
      <c r="I129" s="189"/>
      <c r="J129" s="192"/>
      <c r="K129" s="211">
        <f t="shared" si="12"/>
        <v>0</v>
      </c>
      <c r="L129" s="216"/>
      <c r="M129" s="217"/>
      <c r="N129" s="214">
        <f t="shared" si="13"/>
        <v>0</v>
      </c>
      <c r="O129" s="189">
        <f>IF(I129='Категорія витрат'!$G$2,ROUND(N129*0.22,2),IF(I129='Категорія витрат'!$G$4,ROUND(N129*0.22,2),IF(I129='Категорія витрат'!$G$5,ROUND(N129*0.22,2),IF(I129='Категорія витрат'!$G$3,ROUND(N129*0.0841,2),0))))</f>
        <v>0</v>
      </c>
      <c r="P129" s="187">
        <f t="shared" si="14"/>
        <v>0</v>
      </c>
      <c r="Q129" s="245"/>
      <c r="R129" s="245"/>
      <c r="S129" s="245"/>
      <c r="T129" s="245"/>
      <c r="U129" s="245"/>
      <c r="V129" s="245"/>
      <c r="W129" s="245"/>
      <c r="X129" s="245"/>
      <c r="Y129" s="245"/>
      <c r="Z129" s="245"/>
      <c r="AA129" s="245"/>
      <c r="AB129" s="245"/>
      <c r="AC129" s="215">
        <f t="shared" si="15"/>
        <v>0</v>
      </c>
      <c r="AD129" s="215">
        <f t="shared" si="16"/>
        <v>0</v>
      </c>
      <c r="AE129" s="215">
        <f t="shared" si="17"/>
        <v>0</v>
      </c>
      <c r="AF129" s="215">
        <f t="shared" si="18"/>
        <v>0</v>
      </c>
      <c r="AG129" s="215">
        <f t="shared" si="19"/>
        <v>0</v>
      </c>
      <c r="AH129" s="215">
        <f t="shared" si="20"/>
        <v>0</v>
      </c>
      <c r="AI129" s="215">
        <f t="shared" si="21"/>
        <v>0</v>
      </c>
      <c r="AJ129" s="215">
        <f t="shared" si="22"/>
        <v>0</v>
      </c>
      <c r="AK129" s="245"/>
      <c r="AL129" s="245"/>
      <c r="AN129" s="237">
        <f>P129*'ВИКОНАВЦІ ТА ЗАЙНЯТІСТЬ'!$E$3</f>
        <v>0</v>
      </c>
      <c r="AO129" s="237">
        <f>P129*'ВИКОНАВЦІ ТА ЗАЙНЯТІСТЬ'!$E$4</f>
        <v>0</v>
      </c>
    </row>
    <row r="130" spans="1:41" s="236" customFormat="1" hidden="1">
      <c r="A130" s="233">
        <v>125</v>
      </c>
      <c r="B130" s="233" t="str">
        <f>IF(C130="","",VLOOKUP(C130,Закони!$AA$2:$AB$46,2,0))</f>
        <v/>
      </c>
      <c r="C130" s="855"/>
      <c r="D130" s="856"/>
      <c r="E130" s="216"/>
      <c r="F130" s="216"/>
      <c r="G130" s="187" t="str">
        <f>IF(H130='Категорія витрат'!$B$2,'Категорія витрат'!$A$2,IF(H130='Категорія витрат'!$B$3,'Категорія витрат'!$A$3,IF(H130='Категорія витрат'!$B$4,'Категорія витрат'!$A$4,IF(H130='Категорія витрат'!$B$5,'Категорія витрат'!$A$5,IF(H130='Категорія витрат'!$B$6,'Категорія витрат'!$A$6,IF(H130='Категорія витрат'!$B$7,'Категорія витрат'!$A$7,IF(H130='Категорія витрат'!$B$8,'Категорія витрат'!$A$8,IF(H130='Категорія витрат'!$B$9,'Категорія витрат'!$A$9,IF(H130='Категорія витрат'!$B$10,'Категорія витрат'!$A$10,IF(H130='Категорія витрат'!$B$11,'Категорія витрат'!$A$11,IF(H130='Категорія витрат'!$B$12,'Категорія витрат'!$A$12,IF(H130='Категорія витрат'!$B$13,'Категорія витрат'!$A$13,IF(H130='Категорія витрат'!$B$14,'Категорія витрат'!$A$14,IF(H130='Категорія витрат'!$B$15,'Категорія витрат'!$A$15,IF(H130='Категорія витрат'!$B$16,'Категорія витрат'!$A$16,IF(H130='Категорія витрат'!$B$17,'Категорія витрат'!$A$17,IF(H130='Категорія витрат'!$B$18,'Категорія витрат'!$A$18,IF(H130='Категорія витрат'!$B$19,'Категорія витрат'!$A$19,IF(H130='Категорія витрат'!$B$20,'Категорія витрат'!$A$20,IF(H130='Категорія витрат'!$B$21,'Категорія витрат'!$A$21,IF(H130='Категорія витрат'!$B$22,'Категорія витрат'!$A$22,IF(H130='Категорія витрат'!$B$23,'Категорія витрат'!$A$23,IF(H130='Категорія витрат'!$B$24,'Категорія витрат'!$A$24,IF(H130='Категорія витрат'!$B$25,'Категорія витрат'!$A$25,IF(H130='Категорія витрат'!$B$26,'Категорія витрат'!$A$26,IF(H130='Категорія витрат'!$B$27,'Категорія витрат'!$A$27,IF(H130='Категорія витрат'!$B$28,'Категорія витрат'!$A$28,IF(H130='Категорія витрат'!$B$29,'Категорія витрат'!$A$29,IF(H130='Категорія витрат'!$B$30,'Категорія витрат'!$A$30,IF(H130='Категорія витрат'!$B$31,'Категорія витрат'!$A$31,""))))))))))))))))))))))))))))))</f>
        <v/>
      </c>
      <c r="H130" s="209"/>
      <c r="I130" s="189"/>
      <c r="J130" s="192"/>
      <c r="K130" s="211">
        <f t="shared" si="12"/>
        <v>0</v>
      </c>
      <c r="L130" s="216"/>
      <c r="M130" s="217"/>
      <c r="N130" s="214">
        <f t="shared" si="13"/>
        <v>0</v>
      </c>
      <c r="O130" s="189">
        <f>IF(I130='Категорія витрат'!$G$2,ROUND(N130*0.22,2),IF(I130='Категорія витрат'!$G$4,ROUND(N130*0.22,2),IF(I130='Категорія витрат'!$G$5,ROUND(N130*0.22,2),IF(I130='Категорія витрат'!$G$3,ROUND(N130*0.0841,2),0))))</f>
        <v>0</v>
      </c>
      <c r="P130" s="187">
        <f t="shared" si="14"/>
        <v>0</v>
      </c>
      <c r="Q130" s="245"/>
      <c r="R130" s="245"/>
      <c r="S130" s="245"/>
      <c r="T130" s="245"/>
      <c r="U130" s="245"/>
      <c r="V130" s="245"/>
      <c r="W130" s="245"/>
      <c r="X130" s="245"/>
      <c r="Y130" s="245"/>
      <c r="Z130" s="245"/>
      <c r="AA130" s="245"/>
      <c r="AB130" s="245"/>
      <c r="AC130" s="215">
        <f t="shared" si="15"/>
        <v>0</v>
      </c>
      <c r="AD130" s="215">
        <f t="shared" si="16"/>
        <v>0</v>
      </c>
      <c r="AE130" s="215">
        <f t="shared" si="17"/>
        <v>0</v>
      </c>
      <c r="AF130" s="215">
        <f t="shared" si="18"/>
        <v>0</v>
      </c>
      <c r="AG130" s="215">
        <f t="shared" si="19"/>
        <v>0</v>
      </c>
      <c r="AH130" s="215">
        <f t="shared" si="20"/>
        <v>0</v>
      </c>
      <c r="AI130" s="215">
        <f t="shared" si="21"/>
        <v>0</v>
      </c>
      <c r="AJ130" s="215">
        <f t="shared" si="22"/>
        <v>0</v>
      </c>
      <c r="AK130" s="245"/>
      <c r="AL130" s="245"/>
      <c r="AN130" s="237">
        <f>P130*'ВИКОНАВЦІ ТА ЗАЙНЯТІСТЬ'!$E$3</f>
        <v>0</v>
      </c>
      <c r="AO130" s="237">
        <f>P130*'ВИКОНАВЦІ ТА ЗАЙНЯТІСТЬ'!$E$4</f>
        <v>0</v>
      </c>
    </row>
    <row r="131" spans="1:41" s="236" customFormat="1" hidden="1">
      <c r="A131" s="233">
        <v>126</v>
      </c>
      <c r="B131" s="233" t="str">
        <f>IF(C131="","",VLOOKUP(C131,Закони!$AA$2:$AB$46,2,0))</f>
        <v/>
      </c>
      <c r="C131" s="855"/>
      <c r="D131" s="856"/>
      <c r="E131" s="216"/>
      <c r="F131" s="216"/>
      <c r="G131" s="187" t="str">
        <f>IF(H131='Категорія витрат'!$B$2,'Категорія витрат'!$A$2,IF(H131='Категорія витрат'!$B$3,'Категорія витрат'!$A$3,IF(H131='Категорія витрат'!$B$4,'Категорія витрат'!$A$4,IF(H131='Категорія витрат'!$B$5,'Категорія витрат'!$A$5,IF(H131='Категорія витрат'!$B$6,'Категорія витрат'!$A$6,IF(H131='Категорія витрат'!$B$7,'Категорія витрат'!$A$7,IF(H131='Категорія витрат'!$B$8,'Категорія витрат'!$A$8,IF(H131='Категорія витрат'!$B$9,'Категорія витрат'!$A$9,IF(H131='Категорія витрат'!$B$10,'Категорія витрат'!$A$10,IF(H131='Категорія витрат'!$B$11,'Категорія витрат'!$A$11,IF(H131='Категорія витрат'!$B$12,'Категорія витрат'!$A$12,IF(H131='Категорія витрат'!$B$13,'Категорія витрат'!$A$13,IF(H131='Категорія витрат'!$B$14,'Категорія витрат'!$A$14,IF(H131='Категорія витрат'!$B$15,'Категорія витрат'!$A$15,IF(H131='Категорія витрат'!$B$16,'Категорія витрат'!$A$16,IF(H131='Категорія витрат'!$B$17,'Категорія витрат'!$A$17,IF(H131='Категорія витрат'!$B$18,'Категорія витрат'!$A$18,IF(H131='Категорія витрат'!$B$19,'Категорія витрат'!$A$19,IF(H131='Категорія витрат'!$B$20,'Категорія витрат'!$A$20,IF(H131='Категорія витрат'!$B$21,'Категорія витрат'!$A$21,IF(H131='Категорія витрат'!$B$22,'Категорія витрат'!$A$22,IF(H131='Категорія витрат'!$B$23,'Категорія витрат'!$A$23,IF(H131='Категорія витрат'!$B$24,'Категорія витрат'!$A$24,IF(H131='Категорія витрат'!$B$25,'Категорія витрат'!$A$25,IF(H131='Категорія витрат'!$B$26,'Категорія витрат'!$A$26,IF(H131='Категорія витрат'!$B$27,'Категорія витрат'!$A$27,IF(H131='Категорія витрат'!$B$28,'Категорія витрат'!$A$28,IF(H131='Категорія витрат'!$B$29,'Категорія витрат'!$A$29,IF(H131='Категорія витрат'!$B$30,'Категорія витрат'!$A$30,IF(H131='Категорія витрат'!$B$31,'Категорія витрат'!$A$31,""))))))))))))))))))))))))))))))</f>
        <v/>
      </c>
      <c r="H131" s="209"/>
      <c r="I131" s="189"/>
      <c r="J131" s="192"/>
      <c r="K131" s="211">
        <f t="shared" si="12"/>
        <v>0</v>
      </c>
      <c r="L131" s="216"/>
      <c r="M131" s="217"/>
      <c r="N131" s="214">
        <f t="shared" si="13"/>
        <v>0</v>
      </c>
      <c r="O131" s="189">
        <f>IF(I131='Категорія витрат'!$G$2,ROUND(N131*0.22,2),IF(I131='Категорія витрат'!$G$4,ROUND(N131*0.22,2),IF(I131='Категорія витрат'!$G$5,ROUND(N131*0.22,2),IF(I131='Категорія витрат'!$G$3,ROUND(N131*0.0841,2),0))))</f>
        <v>0</v>
      </c>
      <c r="P131" s="187">
        <f t="shared" si="14"/>
        <v>0</v>
      </c>
      <c r="Q131" s="245"/>
      <c r="R131" s="245"/>
      <c r="S131" s="245"/>
      <c r="T131" s="245"/>
      <c r="U131" s="245"/>
      <c r="V131" s="245"/>
      <c r="W131" s="245"/>
      <c r="X131" s="245"/>
      <c r="Y131" s="245"/>
      <c r="Z131" s="245"/>
      <c r="AA131" s="245"/>
      <c r="AB131" s="245"/>
      <c r="AC131" s="215">
        <f t="shared" si="15"/>
        <v>0</v>
      </c>
      <c r="AD131" s="215">
        <f t="shared" si="16"/>
        <v>0</v>
      </c>
      <c r="AE131" s="215">
        <f t="shared" si="17"/>
        <v>0</v>
      </c>
      <c r="AF131" s="215">
        <f t="shared" si="18"/>
        <v>0</v>
      </c>
      <c r="AG131" s="215">
        <f t="shared" si="19"/>
        <v>0</v>
      </c>
      <c r="AH131" s="215">
        <f t="shared" si="20"/>
        <v>0</v>
      </c>
      <c r="AI131" s="215">
        <f t="shared" si="21"/>
        <v>0</v>
      </c>
      <c r="AJ131" s="215">
        <f t="shared" si="22"/>
        <v>0</v>
      </c>
      <c r="AK131" s="245"/>
      <c r="AL131" s="245"/>
      <c r="AN131" s="237">
        <f>P131*'ВИКОНАВЦІ ТА ЗАЙНЯТІСТЬ'!$E$3</f>
        <v>0</v>
      </c>
      <c r="AO131" s="237">
        <f>P131*'ВИКОНАВЦІ ТА ЗАЙНЯТІСТЬ'!$E$4</f>
        <v>0</v>
      </c>
    </row>
    <row r="132" spans="1:41" s="236" customFormat="1" hidden="1">
      <c r="A132" s="233">
        <v>127</v>
      </c>
      <c r="B132" s="233" t="str">
        <f>IF(C132="","",VLOOKUP(C132,Закони!$AA$2:$AB$46,2,0))</f>
        <v/>
      </c>
      <c r="C132" s="855"/>
      <c r="D132" s="856"/>
      <c r="E132" s="216"/>
      <c r="F132" s="216"/>
      <c r="G132" s="187" t="str">
        <f>IF(H132='Категорія витрат'!$B$2,'Категорія витрат'!$A$2,IF(H132='Категорія витрат'!$B$3,'Категорія витрат'!$A$3,IF(H132='Категорія витрат'!$B$4,'Категорія витрат'!$A$4,IF(H132='Категорія витрат'!$B$5,'Категорія витрат'!$A$5,IF(H132='Категорія витрат'!$B$6,'Категорія витрат'!$A$6,IF(H132='Категорія витрат'!$B$7,'Категорія витрат'!$A$7,IF(H132='Категорія витрат'!$B$8,'Категорія витрат'!$A$8,IF(H132='Категорія витрат'!$B$9,'Категорія витрат'!$A$9,IF(H132='Категорія витрат'!$B$10,'Категорія витрат'!$A$10,IF(H132='Категорія витрат'!$B$11,'Категорія витрат'!$A$11,IF(H132='Категорія витрат'!$B$12,'Категорія витрат'!$A$12,IF(H132='Категорія витрат'!$B$13,'Категорія витрат'!$A$13,IF(H132='Категорія витрат'!$B$14,'Категорія витрат'!$A$14,IF(H132='Категорія витрат'!$B$15,'Категорія витрат'!$A$15,IF(H132='Категорія витрат'!$B$16,'Категорія витрат'!$A$16,IF(H132='Категорія витрат'!$B$17,'Категорія витрат'!$A$17,IF(H132='Категорія витрат'!$B$18,'Категорія витрат'!$A$18,IF(H132='Категорія витрат'!$B$19,'Категорія витрат'!$A$19,IF(H132='Категорія витрат'!$B$20,'Категорія витрат'!$A$20,IF(H132='Категорія витрат'!$B$21,'Категорія витрат'!$A$21,IF(H132='Категорія витрат'!$B$22,'Категорія витрат'!$A$22,IF(H132='Категорія витрат'!$B$23,'Категорія витрат'!$A$23,IF(H132='Категорія витрат'!$B$24,'Категорія витрат'!$A$24,IF(H132='Категорія витрат'!$B$25,'Категорія витрат'!$A$25,IF(H132='Категорія витрат'!$B$26,'Категорія витрат'!$A$26,IF(H132='Категорія витрат'!$B$27,'Категорія витрат'!$A$27,IF(H132='Категорія витрат'!$B$28,'Категорія витрат'!$A$28,IF(H132='Категорія витрат'!$B$29,'Категорія витрат'!$A$29,IF(H132='Категорія витрат'!$B$30,'Категорія витрат'!$A$30,IF(H132='Категорія витрат'!$B$31,'Категорія витрат'!$A$31,""))))))))))))))))))))))))))))))</f>
        <v/>
      </c>
      <c r="H132" s="209"/>
      <c r="I132" s="189"/>
      <c r="J132" s="192"/>
      <c r="K132" s="211">
        <f t="shared" si="12"/>
        <v>0</v>
      </c>
      <c r="L132" s="216"/>
      <c r="M132" s="217"/>
      <c r="N132" s="214">
        <f t="shared" si="13"/>
        <v>0</v>
      </c>
      <c r="O132" s="189">
        <f>IF(I132='Категорія витрат'!$G$2,ROUND(N132*0.22,2),IF(I132='Категорія витрат'!$G$4,ROUND(N132*0.22,2),IF(I132='Категорія витрат'!$G$5,ROUND(N132*0.22,2),IF(I132='Категорія витрат'!$G$3,ROUND(N132*0.0841,2),0))))</f>
        <v>0</v>
      </c>
      <c r="P132" s="187">
        <f t="shared" si="14"/>
        <v>0</v>
      </c>
      <c r="Q132" s="245"/>
      <c r="R132" s="245"/>
      <c r="S132" s="245"/>
      <c r="T132" s="245"/>
      <c r="U132" s="245"/>
      <c r="V132" s="245"/>
      <c r="W132" s="245"/>
      <c r="X132" s="245"/>
      <c r="Y132" s="245"/>
      <c r="Z132" s="245"/>
      <c r="AA132" s="245"/>
      <c r="AB132" s="245"/>
      <c r="AC132" s="215">
        <f t="shared" si="15"/>
        <v>0</v>
      </c>
      <c r="AD132" s="215">
        <f t="shared" si="16"/>
        <v>0</v>
      </c>
      <c r="AE132" s="215">
        <f t="shared" si="17"/>
        <v>0</v>
      </c>
      <c r="AF132" s="215">
        <f t="shared" si="18"/>
        <v>0</v>
      </c>
      <c r="AG132" s="215">
        <f t="shared" si="19"/>
        <v>0</v>
      </c>
      <c r="AH132" s="215">
        <f t="shared" si="20"/>
        <v>0</v>
      </c>
      <c r="AI132" s="215">
        <f t="shared" si="21"/>
        <v>0</v>
      </c>
      <c r="AJ132" s="215">
        <f t="shared" si="22"/>
        <v>0</v>
      </c>
      <c r="AK132" s="245"/>
      <c r="AL132" s="245"/>
      <c r="AN132" s="237">
        <f>P132*'ВИКОНАВЦІ ТА ЗАЙНЯТІСТЬ'!$E$3</f>
        <v>0</v>
      </c>
      <c r="AO132" s="237">
        <f>P132*'ВИКОНАВЦІ ТА ЗАЙНЯТІСТЬ'!$E$4</f>
        <v>0</v>
      </c>
    </row>
    <row r="133" spans="1:41" s="236" customFormat="1" hidden="1">
      <c r="A133" s="233">
        <v>128</v>
      </c>
      <c r="B133" s="233" t="str">
        <f>IF(C133="","",VLOOKUP(C133,Закони!$AA$2:$AB$46,2,0))</f>
        <v/>
      </c>
      <c r="C133" s="855"/>
      <c r="D133" s="856"/>
      <c r="E133" s="216"/>
      <c r="F133" s="216"/>
      <c r="G133" s="187" t="str">
        <f>IF(H133='Категорія витрат'!$B$2,'Категорія витрат'!$A$2,IF(H133='Категорія витрат'!$B$3,'Категорія витрат'!$A$3,IF(H133='Категорія витрат'!$B$4,'Категорія витрат'!$A$4,IF(H133='Категорія витрат'!$B$5,'Категорія витрат'!$A$5,IF(H133='Категорія витрат'!$B$6,'Категорія витрат'!$A$6,IF(H133='Категорія витрат'!$B$7,'Категорія витрат'!$A$7,IF(H133='Категорія витрат'!$B$8,'Категорія витрат'!$A$8,IF(H133='Категорія витрат'!$B$9,'Категорія витрат'!$A$9,IF(H133='Категорія витрат'!$B$10,'Категорія витрат'!$A$10,IF(H133='Категорія витрат'!$B$11,'Категорія витрат'!$A$11,IF(H133='Категорія витрат'!$B$12,'Категорія витрат'!$A$12,IF(H133='Категорія витрат'!$B$13,'Категорія витрат'!$A$13,IF(H133='Категорія витрат'!$B$14,'Категорія витрат'!$A$14,IF(H133='Категорія витрат'!$B$15,'Категорія витрат'!$A$15,IF(H133='Категорія витрат'!$B$16,'Категорія витрат'!$A$16,IF(H133='Категорія витрат'!$B$17,'Категорія витрат'!$A$17,IF(H133='Категорія витрат'!$B$18,'Категорія витрат'!$A$18,IF(H133='Категорія витрат'!$B$19,'Категорія витрат'!$A$19,IF(H133='Категорія витрат'!$B$20,'Категорія витрат'!$A$20,IF(H133='Категорія витрат'!$B$21,'Категорія витрат'!$A$21,IF(H133='Категорія витрат'!$B$22,'Категорія витрат'!$A$22,IF(H133='Категорія витрат'!$B$23,'Категорія витрат'!$A$23,IF(H133='Категорія витрат'!$B$24,'Категорія витрат'!$A$24,IF(H133='Категорія витрат'!$B$25,'Категорія витрат'!$A$25,IF(H133='Категорія витрат'!$B$26,'Категорія витрат'!$A$26,IF(H133='Категорія витрат'!$B$27,'Категорія витрат'!$A$27,IF(H133='Категорія витрат'!$B$28,'Категорія витрат'!$A$28,IF(H133='Категорія витрат'!$B$29,'Категорія витрат'!$A$29,IF(H133='Категорія витрат'!$B$30,'Категорія витрат'!$A$30,IF(H133='Категорія витрат'!$B$31,'Категорія витрат'!$A$31,""))))))))))))))))))))))))))))))</f>
        <v/>
      </c>
      <c r="H133" s="209"/>
      <c r="I133" s="189"/>
      <c r="J133" s="192"/>
      <c r="K133" s="211">
        <f t="shared" si="12"/>
        <v>0</v>
      </c>
      <c r="L133" s="216"/>
      <c r="M133" s="217"/>
      <c r="N133" s="214">
        <f t="shared" si="13"/>
        <v>0</v>
      </c>
      <c r="O133" s="189">
        <f>IF(I133='Категорія витрат'!$G$2,ROUND(N133*0.22,2),IF(I133='Категорія витрат'!$G$4,ROUND(N133*0.22,2),IF(I133='Категорія витрат'!$G$5,ROUND(N133*0.22,2),IF(I133='Категорія витрат'!$G$3,ROUND(N133*0.0841,2),0))))</f>
        <v>0</v>
      </c>
      <c r="P133" s="187">
        <f t="shared" si="14"/>
        <v>0</v>
      </c>
      <c r="Q133" s="245"/>
      <c r="R133" s="245"/>
      <c r="S133" s="245"/>
      <c r="T133" s="245"/>
      <c r="U133" s="245"/>
      <c r="V133" s="245"/>
      <c r="W133" s="245"/>
      <c r="X133" s="245"/>
      <c r="Y133" s="245"/>
      <c r="Z133" s="245"/>
      <c r="AA133" s="245"/>
      <c r="AB133" s="245"/>
      <c r="AC133" s="215">
        <f t="shared" si="15"/>
        <v>0</v>
      </c>
      <c r="AD133" s="215">
        <f t="shared" si="16"/>
        <v>0</v>
      </c>
      <c r="AE133" s="215">
        <f t="shared" si="17"/>
        <v>0</v>
      </c>
      <c r="AF133" s="215">
        <f t="shared" si="18"/>
        <v>0</v>
      </c>
      <c r="AG133" s="215">
        <f t="shared" si="19"/>
        <v>0</v>
      </c>
      <c r="AH133" s="215">
        <f t="shared" si="20"/>
        <v>0</v>
      </c>
      <c r="AI133" s="215">
        <f t="shared" si="21"/>
        <v>0</v>
      </c>
      <c r="AJ133" s="215">
        <f t="shared" si="22"/>
        <v>0</v>
      </c>
      <c r="AK133" s="245"/>
      <c r="AL133" s="245"/>
      <c r="AN133" s="237">
        <f>P133*'ВИКОНАВЦІ ТА ЗАЙНЯТІСТЬ'!$E$3</f>
        <v>0</v>
      </c>
      <c r="AO133" s="237">
        <f>P133*'ВИКОНАВЦІ ТА ЗАЙНЯТІСТЬ'!$E$4</f>
        <v>0</v>
      </c>
    </row>
    <row r="134" spans="1:41" s="236" customFormat="1" hidden="1">
      <c r="A134" s="233">
        <v>129</v>
      </c>
      <c r="B134" s="233" t="str">
        <f>IF(C134="","",VLOOKUP(C134,Закони!$AA$2:$AB$46,2,0))</f>
        <v/>
      </c>
      <c r="C134" s="855"/>
      <c r="D134" s="856"/>
      <c r="E134" s="216"/>
      <c r="F134" s="216"/>
      <c r="G134" s="187" t="str">
        <f>IF(H134='Категорія витрат'!$B$2,'Категорія витрат'!$A$2,IF(H134='Категорія витрат'!$B$3,'Категорія витрат'!$A$3,IF(H134='Категорія витрат'!$B$4,'Категорія витрат'!$A$4,IF(H134='Категорія витрат'!$B$5,'Категорія витрат'!$A$5,IF(H134='Категорія витрат'!$B$6,'Категорія витрат'!$A$6,IF(H134='Категорія витрат'!$B$7,'Категорія витрат'!$A$7,IF(H134='Категорія витрат'!$B$8,'Категорія витрат'!$A$8,IF(H134='Категорія витрат'!$B$9,'Категорія витрат'!$A$9,IF(H134='Категорія витрат'!$B$10,'Категорія витрат'!$A$10,IF(H134='Категорія витрат'!$B$11,'Категорія витрат'!$A$11,IF(H134='Категорія витрат'!$B$12,'Категорія витрат'!$A$12,IF(H134='Категорія витрат'!$B$13,'Категорія витрат'!$A$13,IF(H134='Категорія витрат'!$B$14,'Категорія витрат'!$A$14,IF(H134='Категорія витрат'!$B$15,'Категорія витрат'!$A$15,IF(H134='Категорія витрат'!$B$16,'Категорія витрат'!$A$16,IF(H134='Категорія витрат'!$B$17,'Категорія витрат'!$A$17,IF(H134='Категорія витрат'!$B$18,'Категорія витрат'!$A$18,IF(H134='Категорія витрат'!$B$19,'Категорія витрат'!$A$19,IF(H134='Категорія витрат'!$B$20,'Категорія витрат'!$A$20,IF(H134='Категорія витрат'!$B$21,'Категорія витрат'!$A$21,IF(H134='Категорія витрат'!$B$22,'Категорія витрат'!$A$22,IF(H134='Категорія витрат'!$B$23,'Категорія витрат'!$A$23,IF(H134='Категорія витрат'!$B$24,'Категорія витрат'!$A$24,IF(H134='Категорія витрат'!$B$25,'Категорія витрат'!$A$25,IF(H134='Категорія витрат'!$B$26,'Категорія витрат'!$A$26,IF(H134='Категорія витрат'!$B$27,'Категорія витрат'!$A$27,IF(H134='Категорія витрат'!$B$28,'Категорія витрат'!$A$28,IF(H134='Категорія витрат'!$B$29,'Категорія витрат'!$A$29,IF(H134='Категорія витрат'!$B$30,'Категорія витрат'!$A$30,IF(H134='Категорія витрат'!$B$31,'Категорія витрат'!$A$31,""))))))))))))))))))))))))))))))</f>
        <v/>
      </c>
      <c r="H134" s="209"/>
      <c r="I134" s="189"/>
      <c r="J134" s="192"/>
      <c r="K134" s="211">
        <f t="shared" si="12"/>
        <v>0</v>
      </c>
      <c r="L134" s="216"/>
      <c r="M134" s="217"/>
      <c r="N134" s="214">
        <f t="shared" si="13"/>
        <v>0</v>
      </c>
      <c r="O134" s="189">
        <f>IF(I134='Категорія витрат'!$G$2,ROUND(N134*0.22,2),IF(I134='Категорія витрат'!$G$4,ROUND(N134*0.22,2),IF(I134='Категорія витрат'!$G$5,ROUND(N134*0.22,2),IF(I134='Категорія витрат'!$G$3,ROUND(N134*0.0841,2),0))))</f>
        <v>0</v>
      </c>
      <c r="P134" s="187">
        <f t="shared" si="14"/>
        <v>0</v>
      </c>
      <c r="Q134" s="245"/>
      <c r="R134" s="245"/>
      <c r="S134" s="245"/>
      <c r="T134" s="245"/>
      <c r="U134" s="245"/>
      <c r="V134" s="245"/>
      <c r="W134" s="245"/>
      <c r="X134" s="245"/>
      <c r="Y134" s="245"/>
      <c r="Z134" s="245"/>
      <c r="AA134" s="245"/>
      <c r="AB134" s="245"/>
      <c r="AC134" s="215">
        <f t="shared" si="15"/>
        <v>0</v>
      </c>
      <c r="AD134" s="215">
        <f t="shared" si="16"/>
        <v>0</v>
      </c>
      <c r="AE134" s="215">
        <f t="shared" si="17"/>
        <v>0</v>
      </c>
      <c r="AF134" s="215">
        <f t="shared" si="18"/>
        <v>0</v>
      </c>
      <c r="AG134" s="215">
        <f t="shared" si="19"/>
        <v>0</v>
      </c>
      <c r="AH134" s="215">
        <f t="shared" si="20"/>
        <v>0</v>
      </c>
      <c r="AI134" s="215">
        <f t="shared" si="21"/>
        <v>0</v>
      </c>
      <c r="AJ134" s="215">
        <f t="shared" si="22"/>
        <v>0</v>
      </c>
      <c r="AK134" s="245"/>
      <c r="AL134" s="245"/>
      <c r="AN134" s="237">
        <f>P134*'ВИКОНАВЦІ ТА ЗАЙНЯТІСТЬ'!$E$3</f>
        <v>0</v>
      </c>
      <c r="AO134" s="237">
        <f>P134*'ВИКОНАВЦІ ТА ЗАЙНЯТІСТЬ'!$E$4</f>
        <v>0</v>
      </c>
    </row>
    <row r="135" spans="1:41" s="236" customFormat="1" hidden="1">
      <c r="A135" s="233">
        <v>130</v>
      </c>
      <c r="B135" s="233" t="str">
        <f>IF(C135="","",VLOOKUP(C135,Закони!$AA$2:$AB$46,2,0))</f>
        <v/>
      </c>
      <c r="C135" s="855"/>
      <c r="D135" s="856"/>
      <c r="E135" s="216"/>
      <c r="F135" s="216"/>
      <c r="G135" s="187" t="str">
        <f>IF(H135='Категорія витрат'!$B$2,'Категорія витрат'!$A$2,IF(H135='Категорія витрат'!$B$3,'Категорія витрат'!$A$3,IF(H135='Категорія витрат'!$B$4,'Категорія витрат'!$A$4,IF(H135='Категорія витрат'!$B$5,'Категорія витрат'!$A$5,IF(H135='Категорія витрат'!$B$6,'Категорія витрат'!$A$6,IF(H135='Категорія витрат'!$B$7,'Категорія витрат'!$A$7,IF(H135='Категорія витрат'!$B$8,'Категорія витрат'!$A$8,IF(H135='Категорія витрат'!$B$9,'Категорія витрат'!$A$9,IF(H135='Категорія витрат'!$B$10,'Категорія витрат'!$A$10,IF(H135='Категорія витрат'!$B$11,'Категорія витрат'!$A$11,IF(H135='Категорія витрат'!$B$12,'Категорія витрат'!$A$12,IF(H135='Категорія витрат'!$B$13,'Категорія витрат'!$A$13,IF(H135='Категорія витрат'!$B$14,'Категорія витрат'!$A$14,IF(H135='Категорія витрат'!$B$15,'Категорія витрат'!$A$15,IF(H135='Категорія витрат'!$B$16,'Категорія витрат'!$A$16,IF(H135='Категорія витрат'!$B$17,'Категорія витрат'!$A$17,IF(H135='Категорія витрат'!$B$18,'Категорія витрат'!$A$18,IF(H135='Категорія витрат'!$B$19,'Категорія витрат'!$A$19,IF(H135='Категорія витрат'!$B$20,'Категорія витрат'!$A$20,IF(H135='Категорія витрат'!$B$21,'Категорія витрат'!$A$21,IF(H135='Категорія витрат'!$B$22,'Категорія витрат'!$A$22,IF(H135='Категорія витрат'!$B$23,'Категорія витрат'!$A$23,IF(H135='Категорія витрат'!$B$24,'Категорія витрат'!$A$24,IF(H135='Категорія витрат'!$B$25,'Категорія витрат'!$A$25,IF(H135='Категорія витрат'!$B$26,'Категорія витрат'!$A$26,IF(H135='Категорія витрат'!$B$27,'Категорія витрат'!$A$27,IF(H135='Категорія витрат'!$B$28,'Категорія витрат'!$A$28,IF(H135='Категорія витрат'!$B$29,'Категорія витрат'!$A$29,IF(H135='Категорія витрат'!$B$30,'Категорія витрат'!$A$30,IF(H135='Категорія витрат'!$B$31,'Категорія витрат'!$A$31,""))))))))))))))))))))))))))))))</f>
        <v/>
      </c>
      <c r="H135" s="209"/>
      <c r="I135" s="189"/>
      <c r="J135" s="192"/>
      <c r="K135" s="211">
        <f t="shared" ref="K135:K180" si="23">SUM(Q135:AB135)</f>
        <v>0</v>
      </c>
      <c r="L135" s="216"/>
      <c r="M135" s="217"/>
      <c r="N135" s="214">
        <f t="shared" ref="N135:N180" si="24">L135*M135</f>
        <v>0</v>
      </c>
      <c r="O135" s="189">
        <f>IF(I135='Категорія витрат'!$G$2,ROUND(N135*0.22,2),IF(I135='Категорія витрат'!$G$4,ROUND(N135*0.22,2),IF(I135='Категорія витрат'!$G$5,ROUND(N135*0.22,2),IF(I135='Категорія витрат'!$G$3,ROUND(N135*0.0841,2),0))))</f>
        <v>0</v>
      </c>
      <c r="P135" s="187">
        <f t="shared" ref="P135:P180" si="25">(N135+O135)*K135</f>
        <v>0</v>
      </c>
      <c r="Q135" s="245"/>
      <c r="R135" s="245"/>
      <c r="S135" s="245"/>
      <c r="T135" s="245"/>
      <c r="U135" s="245"/>
      <c r="V135" s="245"/>
      <c r="W135" s="245"/>
      <c r="X135" s="245"/>
      <c r="Y135" s="245"/>
      <c r="Z135" s="245"/>
      <c r="AA135" s="245"/>
      <c r="AB135" s="245"/>
      <c r="AC135" s="215">
        <f t="shared" ref="AC135:AC180" si="26">(N135+O135)*AG135</f>
        <v>0</v>
      </c>
      <c r="AD135" s="215">
        <f t="shared" ref="AD135:AD180" si="27">(N135+O135)*AH135</f>
        <v>0</v>
      </c>
      <c r="AE135" s="215">
        <f t="shared" ref="AE135:AE180" si="28">(N135+O135)*AI135</f>
        <v>0</v>
      </c>
      <c r="AF135" s="215">
        <f t="shared" ref="AF135:AF180" si="29">(N135+O135)*AJ135</f>
        <v>0</v>
      </c>
      <c r="AG135" s="215">
        <f t="shared" ref="AG135:AG180" si="30">Q135+R135+S135</f>
        <v>0</v>
      </c>
      <c r="AH135" s="215">
        <f t="shared" ref="AH135:AH180" si="31">T135+U135+V135</f>
        <v>0</v>
      </c>
      <c r="AI135" s="215">
        <f t="shared" ref="AI135:AI180" si="32">W135+X135+Y135</f>
        <v>0</v>
      </c>
      <c r="AJ135" s="215">
        <f t="shared" ref="AJ135:AJ180" si="33">Z135+AA135+AB135</f>
        <v>0</v>
      </c>
      <c r="AK135" s="245"/>
      <c r="AL135" s="245"/>
      <c r="AN135" s="237">
        <f>P135*'ВИКОНАВЦІ ТА ЗАЙНЯТІСТЬ'!$E$3</f>
        <v>0</v>
      </c>
      <c r="AO135" s="237">
        <f>P135*'ВИКОНАВЦІ ТА ЗАЙНЯТІСТЬ'!$E$4</f>
        <v>0</v>
      </c>
    </row>
    <row r="136" spans="1:41" s="236" customFormat="1" hidden="1">
      <c r="A136" s="233">
        <v>131</v>
      </c>
      <c r="B136" s="233" t="str">
        <f>IF(C136="","",VLOOKUP(C136,Закони!$AA$2:$AB$46,2,0))</f>
        <v/>
      </c>
      <c r="C136" s="855"/>
      <c r="D136" s="856"/>
      <c r="E136" s="216"/>
      <c r="F136" s="216"/>
      <c r="G136" s="187" t="str">
        <f>IF(H136='Категорія витрат'!$B$2,'Категорія витрат'!$A$2,IF(H136='Категорія витрат'!$B$3,'Категорія витрат'!$A$3,IF(H136='Категорія витрат'!$B$4,'Категорія витрат'!$A$4,IF(H136='Категорія витрат'!$B$5,'Категорія витрат'!$A$5,IF(H136='Категорія витрат'!$B$6,'Категорія витрат'!$A$6,IF(H136='Категорія витрат'!$B$7,'Категорія витрат'!$A$7,IF(H136='Категорія витрат'!$B$8,'Категорія витрат'!$A$8,IF(H136='Категорія витрат'!$B$9,'Категорія витрат'!$A$9,IF(H136='Категорія витрат'!$B$10,'Категорія витрат'!$A$10,IF(H136='Категорія витрат'!$B$11,'Категорія витрат'!$A$11,IF(H136='Категорія витрат'!$B$12,'Категорія витрат'!$A$12,IF(H136='Категорія витрат'!$B$13,'Категорія витрат'!$A$13,IF(H136='Категорія витрат'!$B$14,'Категорія витрат'!$A$14,IF(H136='Категорія витрат'!$B$15,'Категорія витрат'!$A$15,IF(H136='Категорія витрат'!$B$16,'Категорія витрат'!$A$16,IF(H136='Категорія витрат'!$B$17,'Категорія витрат'!$A$17,IF(H136='Категорія витрат'!$B$18,'Категорія витрат'!$A$18,IF(H136='Категорія витрат'!$B$19,'Категорія витрат'!$A$19,IF(H136='Категорія витрат'!$B$20,'Категорія витрат'!$A$20,IF(H136='Категорія витрат'!$B$21,'Категорія витрат'!$A$21,IF(H136='Категорія витрат'!$B$22,'Категорія витрат'!$A$22,IF(H136='Категорія витрат'!$B$23,'Категорія витрат'!$A$23,IF(H136='Категорія витрат'!$B$24,'Категорія витрат'!$A$24,IF(H136='Категорія витрат'!$B$25,'Категорія витрат'!$A$25,IF(H136='Категорія витрат'!$B$26,'Категорія витрат'!$A$26,IF(H136='Категорія витрат'!$B$27,'Категорія витрат'!$A$27,IF(H136='Категорія витрат'!$B$28,'Категорія витрат'!$A$28,IF(H136='Категорія витрат'!$B$29,'Категорія витрат'!$A$29,IF(H136='Категорія витрат'!$B$30,'Категорія витрат'!$A$30,IF(H136='Категорія витрат'!$B$31,'Категорія витрат'!$A$31,""))))))))))))))))))))))))))))))</f>
        <v/>
      </c>
      <c r="H136" s="209"/>
      <c r="I136" s="189"/>
      <c r="J136" s="192"/>
      <c r="K136" s="211">
        <f t="shared" si="23"/>
        <v>0</v>
      </c>
      <c r="L136" s="216"/>
      <c r="M136" s="217"/>
      <c r="N136" s="214">
        <f t="shared" si="24"/>
        <v>0</v>
      </c>
      <c r="O136" s="189">
        <f>IF(I136='Категорія витрат'!$G$2,ROUND(N136*0.22,2),IF(I136='Категорія витрат'!$G$4,ROUND(N136*0.22,2),IF(I136='Категорія витрат'!$G$5,ROUND(N136*0.22,2),IF(I136='Категорія витрат'!$G$3,ROUND(N136*0.0841,2),0))))</f>
        <v>0</v>
      </c>
      <c r="P136" s="187">
        <f t="shared" si="25"/>
        <v>0</v>
      </c>
      <c r="Q136" s="245"/>
      <c r="R136" s="245"/>
      <c r="S136" s="245"/>
      <c r="T136" s="245"/>
      <c r="U136" s="245"/>
      <c r="V136" s="245"/>
      <c r="W136" s="245"/>
      <c r="X136" s="245"/>
      <c r="Y136" s="245"/>
      <c r="Z136" s="245"/>
      <c r="AA136" s="245"/>
      <c r="AB136" s="245"/>
      <c r="AC136" s="215">
        <f t="shared" si="26"/>
        <v>0</v>
      </c>
      <c r="AD136" s="215">
        <f t="shared" si="27"/>
        <v>0</v>
      </c>
      <c r="AE136" s="215">
        <f t="shared" si="28"/>
        <v>0</v>
      </c>
      <c r="AF136" s="215">
        <f t="shared" si="29"/>
        <v>0</v>
      </c>
      <c r="AG136" s="215">
        <f t="shared" si="30"/>
        <v>0</v>
      </c>
      <c r="AH136" s="215">
        <f t="shared" si="31"/>
        <v>0</v>
      </c>
      <c r="AI136" s="215">
        <f t="shared" si="32"/>
        <v>0</v>
      </c>
      <c r="AJ136" s="215">
        <f t="shared" si="33"/>
        <v>0</v>
      </c>
      <c r="AK136" s="245"/>
      <c r="AL136" s="245"/>
      <c r="AN136" s="237">
        <f>P136*'ВИКОНАВЦІ ТА ЗАЙНЯТІСТЬ'!$E$3</f>
        <v>0</v>
      </c>
      <c r="AO136" s="237">
        <f>P136*'ВИКОНАВЦІ ТА ЗАЙНЯТІСТЬ'!$E$4</f>
        <v>0</v>
      </c>
    </row>
    <row r="137" spans="1:41" s="236" customFormat="1" hidden="1">
      <c r="A137" s="233">
        <v>132</v>
      </c>
      <c r="B137" s="233" t="str">
        <f>IF(C137="","",VLOOKUP(C137,Закони!$AA$2:$AB$46,2,0))</f>
        <v/>
      </c>
      <c r="C137" s="855"/>
      <c r="D137" s="856"/>
      <c r="E137" s="216"/>
      <c r="F137" s="216"/>
      <c r="G137" s="187" t="str">
        <f>IF(H137='Категорія витрат'!$B$2,'Категорія витрат'!$A$2,IF(H137='Категорія витрат'!$B$3,'Категорія витрат'!$A$3,IF(H137='Категорія витрат'!$B$4,'Категорія витрат'!$A$4,IF(H137='Категорія витрат'!$B$5,'Категорія витрат'!$A$5,IF(H137='Категорія витрат'!$B$6,'Категорія витрат'!$A$6,IF(H137='Категорія витрат'!$B$7,'Категорія витрат'!$A$7,IF(H137='Категорія витрат'!$B$8,'Категорія витрат'!$A$8,IF(H137='Категорія витрат'!$B$9,'Категорія витрат'!$A$9,IF(H137='Категорія витрат'!$B$10,'Категорія витрат'!$A$10,IF(H137='Категорія витрат'!$B$11,'Категорія витрат'!$A$11,IF(H137='Категорія витрат'!$B$12,'Категорія витрат'!$A$12,IF(H137='Категорія витрат'!$B$13,'Категорія витрат'!$A$13,IF(H137='Категорія витрат'!$B$14,'Категорія витрат'!$A$14,IF(H137='Категорія витрат'!$B$15,'Категорія витрат'!$A$15,IF(H137='Категорія витрат'!$B$16,'Категорія витрат'!$A$16,IF(H137='Категорія витрат'!$B$17,'Категорія витрат'!$A$17,IF(H137='Категорія витрат'!$B$18,'Категорія витрат'!$A$18,IF(H137='Категорія витрат'!$B$19,'Категорія витрат'!$A$19,IF(H137='Категорія витрат'!$B$20,'Категорія витрат'!$A$20,IF(H137='Категорія витрат'!$B$21,'Категорія витрат'!$A$21,IF(H137='Категорія витрат'!$B$22,'Категорія витрат'!$A$22,IF(H137='Категорія витрат'!$B$23,'Категорія витрат'!$A$23,IF(H137='Категорія витрат'!$B$24,'Категорія витрат'!$A$24,IF(H137='Категорія витрат'!$B$25,'Категорія витрат'!$A$25,IF(H137='Категорія витрат'!$B$26,'Категорія витрат'!$A$26,IF(H137='Категорія витрат'!$B$27,'Категорія витрат'!$A$27,IF(H137='Категорія витрат'!$B$28,'Категорія витрат'!$A$28,IF(H137='Категорія витрат'!$B$29,'Категорія витрат'!$A$29,IF(H137='Категорія витрат'!$B$30,'Категорія витрат'!$A$30,IF(H137='Категорія витрат'!$B$31,'Категорія витрат'!$A$31,""))))))))))))))))))))))))))))))</f>
        <v/>
      </c>
      <c r="H137" s="209"/>
      <c r="I137" s="189"/>
      <c r="J137" s="192"/>
      <c r="K137" s="211">
        <f t="shared" si="23"/>
        <v>0</v>
      </c>
      <c r="L137" s="216"/>
      <c r="M137" s="217"/>
      <c r="N137" s="214">
        <f t="shared" si="24"/>
        <v>0</v>
      </c>
      <c r="O137" s="189">
        <f>IF(I137='Категорія витрат'!$G$2,ROUND(N137*0.22,2),IF(I137='Категорія витрат'!$G$4,ROUND(N137*0.22,2),IF(I137='Категорія витрат'!$G$5,ROUND(N137*0.22,2),IF(I137='Категорія витрат'!$G$3,ROUND(N137*0.0841,2),0))))</f>
        <v>0</v>
      </c>
      <c r="P137" s="187">
        <f t="shared" si="25"/>
        <v>0</v>
      </c>
      <c r="Q137" s="245"/>
      <c r="R137" s="245"/>
      <c r="S137" s="245"/>
      <c r="T137" s="245"/>
      <c r="U137" s="245"/>
      <c r="V137" s="245"/>
      <c r="W137" s="245"/>
      <c r="X137" s="245"/>
      <c r="Y137" s="245"/>
      <c r="Z137" s="245"/>
      <c r="AA137" s="245"/>
      <c r="AB137" s="245"/>
      <c r="AC137" s="215">
        <f t="shared" si="26"/>
        <v>0</v>
      </c>
      <c r="AD137" s="215">
        <f t="shared" si="27"/>
        <v>0</v>
      </c>
      <c r="AE137" s="215">
        <f t="shared" si="28"/>
        <v>0</v>
      </c>
      <c r="AF137" s="215">
        <f t="shared" si="29"/>
        <v>0</v>
      </c>
      <c r="AG137" s="215">
        <f t="shared" si="30"/>
        <v>0</v>
      </c>
      <c r="AH137" s="215">
        <f t="shared" si="31"/>
        <v>0</v>
      </c>
      <c r="AI137" s="215">
        <f t="shared" si="32"/>
        <v>0</v>
      </c>
      <c r="AJ137" s="215">
        <f t="shared" si="33"/>
        <v>0</v>
      </c>
      <c r="AK137" s="245"/>
      <c r="AL137" s="245"/>
      <c r="AN137" s="237">
        <f>P137*'ВИКОНАВЦІ ТА ЗАЙНЯТІСТЬ'!$E$3</f>
        <v>0</v>
      </c>
      <c r="AO137" s="237">
        <f>P137*'ВИКОНАВЦІ ТА ЗАЙНЯТІСТЬ'!$E$4</f>
        <v>0</v>
      </c>
    </row>
    <row r="138" spans="1:41" s="236" customFormat="1" hidden="1">
      <c r="A138" s="233">
        <v>133</v>
      </c>
      <c r="B138" s="233" t="str">
        <f>IF(C138="","",VLOOKUP(C138,Закони!$AA$2:$AB$46,2,0))</f>
        <v/>
      </c>
      <c r="C138" s="855"/>
      <c r="D138" s="856"/>
      <c r="E138" s="216"/>
      <c r="F138" s="216"/>
      <c r="G138" s="187" t="str">
        <f>IF(H138='Категорія витрат'!$B$2,'Категорія витрат'!$A$2,IF(H138='Категорія витрат'!$B$3,'Категорія витрат'!$A$3,IF(H138='Категорія витрат'!$B$4,'Категорія витрат'!$A$4,IF(H138='Категорія витрат'!$B$5,'Категорія витрат'!$A$5,IF(H138='Категорія витрат'!$B$6,'Категорія витрат'!$A$6,IF(H138='Категорія витрат'!$B$7,'Категорія витрат'!$A$7,IF(H138='Категорія витрат'!$B$8,'Категорія витрат'!$A$8,IF(H138='Категорія витрат'!$B$9,'Категорія витрат'!$A$9,IF(H138='Категорія витрат'!$B$10,'Категорія витрат'!$A$10,IF(H138='Категорія витрат'!$B$11,'Категорія витрат'!$A$11,IF(H138='Категорія витрат'!$B$12,'Категорія витрат'!$A$12,IF(H138='Категорія витрат'!$B$13,'Категорія витрат'!$A$13,IF(H138='Категорія витрат'!$B$14,'Категорія витрат'!$A$14,IF(H138='Категорія витрат'!$B$15,'Категорія витрат'!$A$15,IF(H138='Категорія витрат'!$B$16,'Категорія витрат'!$A$16,IF(H138='Категорія витрат'!$B$17,'Категорія витрат'!$A$17,IF(H138='Категорія витрат'!$B$18,'Категорія витрат'!$A$18,IF(H138='Категорія витрат'!$B$19,'Категорія витрат'!$A$19,IF(H138='Категорія витрат'!$B$20,'Категорія витрат'!$A$20,IF(H138='Категорія витрат'!$B$21,'Категорія витрат'!$A$21,IF(H138='Категорія витрат'!$B$22,'Категорія витрат'!$A$22,IF(H138='Категорія витрат'!$B$23,'Категорія витрат'!$A$23,IF(H138='Категорія витрат'!$B$24,'Категорія витрат'!$A$24,IF(H138='Категорія витрат'!$B$25,'Категорія витрат'!$A$25,IF(H138='Категорія витрат'!$B$26,'Категорія витрат'!$A$26,IF(H138='Категорія витрат'!$B$27,'Категорія витрат'!$A$27,IF(H138='Категорія витрат'!$B$28,'Категорія витрат'!$A$28,IF(H138='Категорія витрат'!$B$29,'Категорія витрат'!$A$29,IF(H138='Категорія витрат'!$B$30,'Категорія витрат'!$A$30,IF(H138='Категорія витрат'!$B$31,'Категорія витрат'!$A$31,""))))))))))))))))))))))))))))))</f>
        <v/>
      </c>
      <c r="H138" s="209"/>
      <c r="I138" s="189"/>
      <c r="J138" s="192"/>
      <c r="K138" s="211">
        <f t="shared" si="23"/>
        <v>0</v>
      </c>
      <c r="L138" s="216"/>
      <c r="M138" s="217"/>
      <c r="N138" s="214">
        <f t="shared" si="24"/>
        <v>0</v>
      </c>
      <c r="O138" s="189">
        <f>IF(I138='Категорія витрат'!$G$2,ROUND(N138*0.22,2),IF(I138='Категорія витрат'!$G$4,ROUND(N138*0.22,2),IF(I138='Категорія витрат'!$G$5,ROUND(N138*0.22,2),IF(I138='Категорія витрат'!$G$3,ROUND(N138*0.0841,2),0))))</f>
        <v>0</v>
      </c>
      <c r="P138" s="187">
        <f t="shared" si="25"/>
        <v>0</v>
      </c>
      <c r="Q138" s="245"/>
      <c r="R138" s="245"/>
      <c r="S138" s="245"/>
      <c r="T138" s="245"/>
      <c r="U138" s="245"/>
      <c r="V138" s="245"/>
      <c r="W138" s="245"/>
      <c r="X138" s="245"/>
      <c r="Y138" s="245"/>
      <c r="Z138" s="245"/>
      <c r="AA138" s="245"/>
      <c r="AB138" s="245"/>
      <c r="AC138" s="215">
        <f t="shared" si="26"/>
        <v>0</v>
      </c>
      <c r="AD138" s="215">
        <f t="shared" si="27"/>
        <v>0</v>
      </c>
      <c r="AE138" s="215">
        <f t="shared" si="28"/>
        <v>0</v>
      </c>
      <c r="AF138" s="215">
        <f t="shared" si="29"/>
        <v>0</v>
      </c>
      <c r="AG138" s="215">
        <f t="shared" si="30"/>
        <v>0</v>
      </c>
      <c r="AH138" s="215">
        <f t="shared" si="31"/>
        <v>0</v>
      </c>
      <c r="AI138" s="215">
        <f t="shared" si="32"/>
        <v>0</v>
      </c>
      <c r="AJ138" s="215">
        <f t="shared" si="33"/>
        <v>0</v>
      </c>
      <c r="AK138" s="245"/>
      <c r="AL138" s="245"/>
      <c r="AN138" s="237">
        <f>P138*'ВИКОНАВЦІ ТА ЗАЙНЯТІСТЬ'!$E$3</f>
        <v>0</v>
      </c>
      <c r="AO138" s="237">
        <f>P138*'ВИКОНАВЦІ ТА ЗАЙНЯТІСТЬ'!$E$4</f>
        <v>0</v>
      </c>
    </row>
    <row r="139" spans="1:41" s="236" customFormat="1" hidden="1">
      <c r="A139" s="233">
        <v>134</v>
      </c>
      <c r="B139" s="233" t="str">
        <f>IF(C139="","",VLOOKUP(C139,Закони!$AA$2:$AB$46,2,0))</f>
        <v/>
      </c>
      <c r="C139" s="855"/>
      <c r="D139" s="856"/>
      <c r="E139" s="216"/>
      <c r="F139" s="216"/>
      <c r="G139" s="187" t="str">
        <f>IF(H139='Категорія витрат'!$B$2,'Категорія витрат'!$A$2,IF(H139='Категорія витрат'!$B$3,'Категорія витрат'!$A$3,IF(H139='Категорія витрат'!$B$4,'Категорія витрат'!$A$4,IF(H139='Категорія витрат'!$B$5,'Категорія витрат'!$A$5,IF(H139='Категорія витрат'!$B$6,'Категорія витрат'!$A$6,IF(H139='Категорія витрат'!$B$7,'Категорія витрат'!$A$7,IF(H139='Категорія витрат'!$B$8,'Категорія витрат'!$A$8,IF(H139='Категорія витрат'!$B$9,'Категорія витрат'!$A$9,IF(H139='Категорія витрат'!$B$10,'Категорія витрат'!$A$10,IF(H139='Категорія витрат'!$B$11,'Категорія витрат'!$A$11,IF(H139='Категорія витрат'!$B$12,'Категорія витрат'!$A$12,IF(H139='Категорія витрат'!$B$13,'Категорія витрат'!$A$13,IF(H139='Категорія витрат'!$B$14,'Категорія витрат'!$A$14,IF(H139='Категорія витрат'!$B$15,'Категорія витрат'!$A$15,IF(H139='Категорія витрат'!$B$16,'Категорія витрат'!$A$16,IF(H139='Категорія витрат'!$B$17,'Категорія витрат'!$A$17,IF(H139='Категорія витрат'!$B$18,'Категорія витрат'!$A$18,IF(H139='Категорія витрат'!$B$19,'Категорія витрат'!$A$19,IF(H139='Категорія витрат'!$B$20,'Категорія витрат'!$A$20,IF(H139='Категорія витрат'!$B$21,'Категорія витрат'!$A$21,IF(H139='Категорія витрат'!$B$22,'Категорія витрат'!$A$22,IF(H139='Категорія витрат'!$B$23,'Категорія витрат'!$A$23,IF(H139='Категорія витрат'!$B$24,'Категорія витрат'!$A$24,IF(H139='Категорія витрат'!$B$25,'Категорія витрат'!$A$25,IF(H139='Категорія витрат'!$B$26,'Категорія витрат'!$A$26,IF(H139='Категорія витрат'!$B$27,'Категорія витрат'!$A$27,IF(H139='Категорія витрат'!$B$28,'Категорія витрат'!$A$28,IF(H139='Категорія витрат'!$B$29,'Категорія витрат'!$A$29,IF(H139='Категорія витрат'!$B$30,'Категорія витрат'!$A$30,IF(H139='Категорія витрат'!$B$31,'Категорія витрат'!$A$31,""))))))))))))))))))))))))))))))</f>
        <v/>
      </c>
      <c r="H139" s="209"/>
      <c r="I139" s="189"/>
      <c r="J139" s="192"/>
      <c r="K139" s="211">
        <f t="shared" si="23"/>
        <v>0</v>
      </c>
      <c r="L139" s="216"/>
      <c r="M139" s="217"/>
      <c r="N139" s="214">
        <f t="shared" si="24"/>
        <v>0</v>
      </c>
      <c r="O139" s="189">
        <f>IF(I139='Категорія витрат'!$G$2,ROUND(N139*0.22,2),IF(I139='Категорія витрат'!$G$4,ROUND(N139*0.22,2),IF(I139='Категорія витрат'!$G$5,ROUND(N139*0.22,2),IF(I139='Категорія витрат'!$G$3,ROUND(N139*0.0841,2),0))))</f>
        <v>0</v>
      </c>
      <c r="P139" s="187">
        <f t="shared" si="25"/>
        <v>0</v>
      </c>
      <c r="Q139" s="245"/>
      <c r="R139" s="245"/>
      <c r="S139" s="245"/>
      <c r="T139" s="245"/>
      <c r="U139" s="245"/>
      <c r="V139" s="245"/>
      <c r="W139" s="245"/>
      <c r="X139" s="245"/>
      <c r="Y139" s="245"/>
      <c r="Z139" s="245"/>
      <c r="AA139" s="245"/>
      <c r="AB139" s="245"/>
      <c r="AC139" s="215">
        <f t="shared" si="26"/>
        <v>0</v>
      </c>
      <c r="AD139" s="215">
        <f t="shared" si="27"/>
        <v>0</v>
      </c>
      <c r="AE139" s="215">
        <f t="shared" si="28"/>
        <v>0</v>
      </c>
      <c r="AF139" s="215">
        <f t="shared" si="29"/>
        <v>0</v>
      </c>
      <c r="AG139" s="215">
        <f t="shared" si="30"/>
        <v>0</v>
      </c>
      <c r="AH139" s="215">
        <f t="shared" si="31"/>
        <v>0</v>
      </c>
      <c r="AI139" s="215">
        <f t="shared" si="32"/>
        <v>0</v>
      </c>
      <c r="AJ139" s="215">
        <f t="shared" si="33"/>
        <v>0</v>
      </c>
      <c r="AK139" s="245"/>
      <c r="AL139" s="245"/>
      <c r="AN139" s="237">
        <f>P139*'ВИКОНАВЦІ ТА ЗАЙНЯТІСТЬ'!$E$3</f>
        <v>0</v>
      </c>
      <c r="AO139" s="237">
        <f>P139*'ВИКОНАВЦІ ТА ЗАЙНЯТІСТЬ'!$E$4</f>
        <v>0</v>
      </c>
    </row>
    <row r="140" spans="1:41" s="236" customFormat="1" hidden="1">
      <c r="A140" s="233">
        <v>135</v>
      </c>
      <c r="B140" s="233" t="str">
        <f>IF(C140="","",VLOOKUP(C140,Закони!$AA$2:$AB$46,2,0))</f>
        <v/>
      </c>
      <c r="C140" s="855"/>
      <c r="D140" s="856"/>
      <c r="E140" s="216"/>
      <c r="F140" s="216"/>
      <c r="G140" s="187" t="str">
        <f>IF(H140='Категорія витрат'!$B$2,'Категорія витрат'!$A$2,IF(H140='Категорія витрат'!$B$3,'Категорія витрат'!$A$3,IF(H140='Категорія витрат'!$B$4,'Категорія витрат'!$A$4,IF(H140='Категорія витрат'!$B$5,'Категорія витрат'!$A$5,IF(H140='Категорія витрат'!$B$6,'Категорія витрат'!$A$6,IF(H140='Категорія витрат'!$B$7,'Категорія витрат'!$A$7,IF(H140='Категорія витрат'!$B$8,'Категорія витрат'!$A$8,IF(H140='Категорія витрат'!$B$9,'Категорія витрат'!$A$9,IF(H140='Категорія витрат'!$B$10,'Категорія витрат'!$A$10,IF(H140='Категорія витрат'!$B$11,'Категорія витрат'!$A$11,IF(H140='Категорія витрат'!$B$12,'Категорія витрат'!$A$12,IF(H140='Категорія витрат'!$B$13,'Категорія витрат'!$A$13,IF(H140='Категорія витрат'!$B$14,'Категорія витрат'!$A$14,IF(H140='Категорія витрат'!$B$15,'Категорія витрат'!$A$15,IF(H140='Категорія витрат'!$B$16,'Категорія витрат'!$A$16,IF(H140='Категорія витрат'!$B$17,'Категорія витрат'!$A$17,IF(H140='Категорія витрат'!$B$18,'Категорія витрат'!$A$18,IF(H140='Категорія витрат'!$B$19,'Категорія витрат'!$A$19,IF(H140='Категорія витрат'!$B$20,'Категорія витрат'!$A$20,IF(H140='Категорія витрат'!$B$21,'Категорія витрат'!$A$21,IF(H140='Категорія витрат'!$B$22,'Категорія витрат'!$A$22,IF(H140='Категорія витрат'!$B$23,'Категорія витрат'!$A$23,IF(H140='Категорія витрат'!$B$24,'Категорія витрат'!$A$24,IF(H140='Категорія витрат'!$B$25,'Категорія витрат'!$A$25,IF(H140='Категорія витрат'!$B$26,'Категорія витрат'!$A$26,IF(H140='Категорія витрат'!$B$27,'Категорія витрат'!$A$27,IF(H140='Категорія витрат'!$B$28,'Категорія витрат'!$A$28,IF(H140='Категорія витрат'!$B$29,'Категорія витрат'!$A$29,IF(H140='Категорія витрат'!$B$30,'Категорія витрат'!$A$30,IF(H140='Категорія витрат'!$B$31,'Категорія витрат'!$A$31,""))))))))))))))))))))))))))))))</f>
        <v/>
      </c>
      <c r="H140" s="209"/>
      <c r="I140" s="189"/>
      <c r="J140" s="192"/>
      <c r="K140" s="211">
        <f t="shared" si="23"/>
        <v>0</v>
      </c>
      <c r="L140" s="216"/>
      <c r="M140" s="217"/>
      <c r="N140" s="214">
        <f t="shared" si="24"/>
        <v>0</v>
      </c>
      <c r="O140" s="189">
        <f>IF(I140='Категорія витрат'!$G$2,ROUND(N140*0.22,2),IF(I140='Категорія витрат'!$G$4,ROUND(N140*0.22,2),IF(I140='Категорія витрат'!$G$5,ROUND(N140*0.22,2),IF(I140='Категорія витрат'!$G$3,ROUND(N140*0.0841,2),0))))</f>
        <v>0</v>
      </c>
      <c r="P140" s="187">
        <f t="shared" si="25"/>
        <v>0</v>
      </c>
      <c r="Q140" s="245"/>
      <c r="R140" s="245"/>
      <c r="S140" s="245"/>
      <c r="T140" s="245"/>
      <c r="U140" s="245"/>
      <c r="V140" s="245"/>
      <c r="W140" s="245"/>
      <c r="X140" s="245"/>
      <c r="Y140" s="245"/>
      <c r="Z140" s="245"/>
      <c r="AA140" s="245"/>
      <c r="AB140" s="245"/>
      <c r="AC140" s="215">
        <f t="shared" si="26"/>
        <v>0</v>
      </c>
      <c r="AD140" s="215">
        <f t="shared" si="27"/>
        <v>0</v>
      </c>
      <c r="AE140" s="215">
        <f t="shared" si="28"/>
        <v>0</v>
      </c>
      <c r="AF140" s="215">
        <f t="shared" si="29"/>
        <v>0</v>
      </c>
      <c r="AG140" s="215">
        <f t="shared" si="30"/>
        <v>0</v>
      </c>
      <c r="AH140" s="215">
        <f t="shared" si="31"/>
        <v>0</v>
      </c>
      <c r="AI140" s="215">
        <f t="shared" si="32"/>
        <v>0</v>
      </c>
      <c r="AJ140" s="215">
        <f t="shared" si="33"/>
        <v>0</v>
      </c>
      <c r="AK140" s="245"/>
      <c r="AL140" s="245"/>
      <c r="AN140" s="237">
        <f>P140*'ВИКОНАВЦІ ТА ЗАЙНЯТІСТЬ'!$E$3</f>
        <v>0</v>
      </c>
      <c r="AO140" s="237">
        <f>P140*'ВИКОНАВЦІ ТА ЗАЙНЯТІСТЬ'!$E$4</f>
        <v>0</v>
      </c>
    </row>
    <row r="141" spans="1:41" s="236" customFormat="1" hidden="1">
      <c r="A141" s="233">
        <v>136</v>
      </c>
      <c r="B141" s="233" t="str">
        <f>IF(C141="","",VLOOKUP(C141,Закони!$AA$2:$AB$46,2,0))</f>
        <v/>
      </c>
      <c r="C141" s="855"/>
      <c r="D141" s="856"/>
      <c r="E141" s="216"/>
      <c r="F141" s="216"/>
      <c r="G141" s="187" t="str">
        <f>IF(H141='Категорія витрат'!$B$2,'Категорія витрат'!$A$2,IF(H141='Категорія витрат'!$B$3,'Категорія витрат'!$A$3,IF(H141='Категорія витрат'!$B$4,'Категорія витрат'!$A$4,IF(H141='Категорія витрат'!$B$5,'Категорія витрат'!$A$5,IF(H141='Категорія витрат'!$B$6,'Категорія витрат'!$A$6,IF(H141='Категорія витрат'!$B$7,'Категорія витрат'!$A$7,IF(H141='Категорія витрат'!$B$8,'Категорія витрат'!$A$8,IF(H141='Категорія витрат'!$B$9,'Категорія витрат'!$A$9,IF(H141='Категорія витрат'!$B$10,'Категорія витрат'!$A$10,IF(H141='Категорія витрат'!$B$11,'Категорія витрат'!$A$11,IF(H141='Категорія витрат'!$B$12,'Категорія витрат'!$A$12,IF(H141='Категорія витрат'!$B$13,'Категорія витрат'!$A$13,IF(H141='Категорія витрат'!$B$14,'Категорія витрат'!$A$14,IF(H141='Категорія витрат'!$B$15,'Категорія витрат'!$A$15,IF(H141='Категорія витрат'!$B$16,'Категорія витрат'!$A$16,IF(H141='Категорія витрат'!$B$17,'Категорія витрат'!$A$17,IF(H141='Категорія витрат'!$B$18,'Категорія витрат'!$A$18,IF(H141='Категорія витрат'!$B$19,'Категорія витрат'!$A$19,IF(H141='Категорія витрат'!$B$20,'Категорія витрат'!$A$20,IF(H141='Категорія витрат'!$B$21,'Категорія витрат'!$A$21,IF(H141='Категорія витрат'!$B$22,'Категорія витрат'!$A$22,IF(H141='Категорія витрат'!$B$23,'Категорія витрат'!$A$23,IF(H141='Категорія витрат'!$B$24,'Категорія витрат'!$A$24,IF(H141='Категорія витрат'!$B$25,'Категорія витрат'!$A$25,IF(H141='Категорія витрат'!$B$26,'Категорія витрат'!$A$26,IF(H141='Категорія витрат'!$B$27,'Категорія витрат'!$A$27,IF(H141='Категорія витрат'!$B$28,'Категорія витрат'!$A$28,IF(H141='Категорія витрат'!$B$29,'Категорія витрат'!$A$29,IF(H141='Категорія витрат'!$B$30,'Категорія витрат'!$A$30,IF(H141='Категорія витрат'!$B$31,'Категорія витрат'!$A$31,""))))))))))))))))))))))))))))))</f>
        <v/>
      </c>
      <c r="H141" s="209"/>
      <c r="I141" s="189"/>
      <c r="J141" s="192"/>
      <c r="K141" s="211">
        <f t="shared" si="23"/>
        <v>0</v>
      </c>
      <c r="L141" s="216"/>
      <c r="M141" s="217"/>
      <c r="N141" s="214">
        <f t="shared" si="24"/>
        <v>0</v>
      </c>
      <c r="O141" s="189">
        <f>IF(I141='Категорія витрат'!$G$2,ROUND(N141*0.22,2),IF(I141='Категорія витрат'!$G$4,ROUND(N141*0.22,2),IF(I141='Категорія витрат'!$G$5,ROUND(N141*0.22,2),IF(I141='Категорія витрат'!$G$3,ROUND(N141*0.0841,2),0))))</f>
        <v>0</v>
      </c>
      <c r="P141" s="187">
        <f t="shared" si="25"/>
        <v>0</v>
      </c>
      <c r="Q141" s="245"/>
      <c r="R141" s="245"/>
      <c r="S141" s="245"/>
      <c r="T141" s="245"/>
      <c r="U141" s="245"/>
      <c r="V141" s="245"/>
      <c r="W141" s="245"/>
      <c r="X141" s="245"/>
      <c r="Y141" s="245"/>
      <c r="Z141" s="245"/>
      <c r="AA141" s="245"/>
      <c r="AB141" s="245"/>
      <c r="AC141" s="215">
        <f t="shared" si="26"/>
        <v>0</v>
      </c>
      <c r="AD141" s="215">
        <f t="shared" si="27"/>
        <v>0</v>
      </c>
      <c r="AE141" s="215">
        <f t="shared" si="28"/>
        <v>0</v>
      </c>
      <c r="AF141" s="215">
        <f t="shared" si="29"/>
        <v>0</v>
      </c>
      <c r="AG141" s="215">
        <f t="shared" si="30"/>
        <v>0</v>
      </c>
      <c r="AH141" s="215">
        <f t="shared" si="31"/>
        <v>0</v>
      </c>
      <c r="AI141" s="215">
        <f t="shared" si="32"/>
        <v>0</v>
      </c>
      <c r="AJ141" s="215">
        <f t="shared" si="33"/>
        <v>0</v>
      </c>
      <c r="AK141" s="245"/>
      <c r="AL141" s="245"/>
      <c r="AN141" s="237">
        <f>P141*'ВИКОНАВЦІ ТА ЗАЙНЯТІСТЬ'!$E$3</f>
        <v>0</v>
      </c>
      <c r="AO141" s="237">
        <f>P141*'ВИКОНАВЦІ ТА ЗАЙНЯТІСТЬ'!$E$4</f>
        <v>0</v>
      </c>
    </row>
    <row r="142" spans="1:41" s="236" customFormat="1" hidden="1">
      <c r="A142" s="233">
        <v>137</v>
      </c>
      <c r="B142" s="233" t="str">
        <f>IF(C142="","",VLOOKUP(C142,Закони!$AA$2:$AB$46,2,0))</f>
        <v/>
      </c>
      <c r="C142" s="855"/>
      <c r="D142" s="856"/>
      <c r="E142" s="216"/>
      <c r="F142" s="216"/>
      <c r="G142" s="187" t="str">
        <f>IF(H142='Категорія витрат'!$B$2,'Категорія витрат'!$A$2,IF(H142='Категорія витрат'!$B$3,'Категорія витрат'!$A$3,IF(H142='Категорія витрат'!$B$4,'Категорія витрат'!$A$4,IF(H142='Категорія витрат'!$B$5,'Категорія витрат'!$A$5,IF(H142='Категорія витрат'!$B$6,'Категорія витрат'!$A$6,IF(H142='Категорія витрат'!$B$7,'Категорія витрат'!$A$7,IF(H142='Категорія витрат'!$B$8,'Категорія витрат'!$A$8,IF(H142='Категорія витрат'!$B$9,'Категорія витрат'!$A$9,IF(H142='Категорія витрат'!$B$10,'Категорія витрат'!$A$10,IF(H142='Категорія витрат'!$B$11,'Категорія витрат'!$A$11,IF(H142='Категорія витрат'!$B$12,'Категорія витрат'!$A$12,IF(H142='Категорія витрат'!$B$13,'Категорія витрат'!$A$13,IF(H142='Категорія витрат'!$B$14,'Категорія витрат'!$A$14,IF(H142='Категорія витрат'!$B$15,'Категорія витрат'!$A$15,IF(H142='Категорія витрат'!$B$16,'Категорія витрат'!$A$16,IF(H142='Категорія витрат'!$B$17,'Категорія витрат'!$A$17,IF(H142='Категорія витрат'!$B$18,'Категорія витрат'!$A$18,IF(H142='Категорія витрат'!$B$19,'Категорія витрат'!$A$19,IF(H142='Категорія витрат'!$B$20,'Категорія витрат'!$A$20,IF(H142='Категорія витрат'!$B$21,'Категорія витрат'!$A$21,IF(H142='Категорія витрат'!$B$22,'Категорія витрат'!$A$22,IF(H142='Категорія витрат'!$B$23,'Категорія витрат'!$A$23,IF(H142='Категорія витрат'!$B$24,'Категорія витрат'!$A$24,IF(H142='Категорія витрат'!$B$25,'Категорія витрат'!$A$25,IF(H142='Категорія витрат'!$B$26,'Категорія витрат'!$A$26,IF(H142='Категорія витрат'!$B$27,'Категорія витрат'!$A$27,IF(H142='Категорія витрат'!$B$28,'Категорія витрат'!$A$28,IF(H142='Категорія витрат'!$B$29,'Категорія витрат'!$A$29,IF(H142='Категорія витрат'!$B$30,'Категорія витрат'!$A$30,IF(H142='Категорія витрат'!$B$31,'Категорія витрат'!$A$31,""))))))))))))))))))))))))))))))</f>
        <v/>
      </c>
      <c r="H142" s="209"/>
      <c r="I142" s="189"/>
      <c r="J142" s="192"/>
      <c r="K142" s="211">
        <f t="shared" si="23"/>
        <v>0</v>
      </c>
      <c r="L142" s="216"/>
      <c r="M142" s="217"/>
      <c r="N142" s="214">
        <f t="shared" si="24"/>
        <v>0</v>
      </c>
      <c r="O142" s="189">
        <f>IF(I142='Категорія витрат'!$G$2,ROUND(N142*0.22,2),IF(I142='Категорія витрат'!$G$4,ROUND(N142*0.22,2),IF(I142='Категорія витрат'!$G$5,ROUND(N142*0.22,2),IF(I142='Категорія витрат'!$G$3,ROUND(N142*0.0841,2),0))))</f>
        <v>0</v>
      </c>
      <c r="P142" s="187">
        <f t="shared" si="25"/>
        <v>0</v>
      </c>
      <c r="Q142" s="245"/>
      <c r="R142" s="245"/>
      <c r="S142" s="245"/>
      <c r="T142" s="245"/>
      <c r="U142" s="245"/>
      <c r="V142" s="245"/>
      <c r="W142" s="245"/>
      <c r="X142" s="245"/>
      <c r="Y142" s="245"/>
      <c r="Z142" s="245"/>
      <c r="AA142" s="245"/>
      <c r="AB142" s="245"/>
      <c r="AC142" s="215">
        <f t="shared" si="26"/>
        <v>0</v>
      </c>
      <c r="AD142" s="215">
        <f t="shared" si="27"/>
        <v>0</v>
      </c>
      <c r="AE142" s="215">
        <f t="shared" si="28"/>
        <v>0</v>
      </c>
      <c r="AF142" s="215">
        <f t="shared" si="29"/>
        <v>0</v>
      </c>
      <c r="AG142" s="215">
        <f t="shared" si="30"/>
        <v>0</v>
      </c>
      <c r="AH142" s="215">
        <f t="shared" si="31"/>
        <v>0</v>
      </c>
      <c r="AI142" s="215">
        <f t="shared" si="32"/>
        <v>0</v>
      </c>
      <c r="AJ142" s="215">
        <f t="shared" si="33"/>
        <v>0</v>
      </c>
      <c r="AK142" s="245"/>
      <c r="AL142" s="245"/>
      <c r="AN142" s="237">
        <f>P142*'ВИКОНАВЦІ ТА ЗАЙНЯТІСТЬ'!$E$3</f>
        <v>0</v>
      </c>
      <c r="AO142" s="237">
        <f>P142*'ВИКОНАВЦІ ТА ЗАЙНЯТІСТЬ'!$E$4</f>
        <v>0</v>
      </c>
    </row>
    <row r="143" spans="1:41" s="236" customFormat="1" hidden="1">
      <c r="A143" s="233">
        <v>138</v>
      </c>
      <c r="B143" s="233" t="str">
        <f>IF(C143="","",VLOOKUP(C143,Закони!$AA$2:$AB$46,2,0))</f>
        <v/>
      </c>
      <c r="C143" s="855"/>
      <c r="D143" s="856"/>
      <c r="E143" s="216"/>
      <c r="F143" s="216"/>
      <c r="G143" s="187" t="str">
        <f>IF(H143='Категорія витрат'!$B$2,'Категорія витрат'!$A$2,IF(H143='Категорія витрат'!$B$3,'Категорія витрат'!$A$3,IF(H143='Категорія витрат'!$B$4,'Категорія витрат'!$A$4,IF(H143='Категорія витрат'!$B$5,'Категорія витрат'!$A$5,IF(H143='Категорія витрат'!$B$6,'Категорія витрат'!$A$6,IF(H143='Категорія витрат'!$B$7,'Категорія витрат'!$A$7,IF(H143='Категорія витрат'!$B$8,'Категорія витрат'!$A$8,IF(H143='Категорія витрат'!$B$9,'Категорія витрат'!$A$9,IF(H143='Категорія витрат'!$B$10,'Категорія витрат'!$A$10,IF(H143='Категорія витрат'!$B$11,'Категорія витрат'!$A$11,IF(H143='Категорія витрат'!$B$12,'Категорія витрат'!$A$12,IF(H143='Категорія витрат'!$B$13,'Категорія витрат'!$A$13,IF(H143='Категорія витрат'!$B$14,'Категорія витрат'!$A$14,IF(H143='Категорія витрат'!$B$15,'Категорія витрат'!$A$15,IF(H143='Категорія витрат'!$B$16,'Категорія витрат'!$A$16,IF(H143='Категорія витрат'!$B$17,'Категорія витрат'!$A$17,IF(H143='Категорія витрат'!$B$18,'Категорія витрат'!$A$18,IF(H143='Категорія витрат'!$B$19,'Категорія витрат'!$A$19,IF(H143='Категорія витрат'!$B$20,'Категорія витрат'!$A$20,IF(H143='Категорія витрат'!$B$21,'Категорія витрат'!$A$21,IF(H143='Категорія витрат'!$B$22,'Категорія витрат'!$A$22,IF(H143='Категорія витрат'!$B$23,'Категорія витрат'!$A$23,IF(H143='Категорія витрат'!$B$24,'Категорія витрат'!$A$24,IF(H143='Категорія витрат'!$B$25,'Категорія витрат'!$A$25,IF(H143='Категорія витрат'!$B$26,'Категорія витрат'!$A$26,IF(H143='Категорія витрат'!$B$27,'Категорія витрат'!$A$27,IF(H143='Категорія витрат'!$B$28,'Категорія витрат'!$A$28,IF(H143='Категорія витрат'!$B$29,'Категорія витрат'!$A$29,IF(H143='Категорія витрат'!$B$30,'Категорія витрат'!$A$30,IF(H143='Категорія витрат'!$B$31,'Категорія витрат'!$A$31,""))))))))))))))))))))))))))))))</f>
        <v/>
      </c>
      <c r="H143" s="209"/>
      <c r="I143" s="189"/>
      <c r="J143" s="192"/>
      <c r="K143" s="211">
        <f t="shared" si="23"/>
        <v>0</v>
      </c>
      <c r="L143" s="216"/>
      <c r="M143" s="217"/>
      <c r="N143" s="214">
        <f t="shared" si="24"/>
        <v>0</v>
      </c>
      <c r="O143" s="189">
        <f>IF(I143='Категорія витрат'!$G$2,ROUND(N143*0.22,2),IF(I143='Категорія витрат'!$G$4,ROUND(N143*0.22,2),IF(I143='Категорія витрат'!$G$5,ROUND(N143*0.22,2),IF(I143='Категорія витрат'!$G$3,ROUND(N143*0.0841,2),0))))</f>
        <v>0</v>
      </c>
      <c r="P143" s="187">
        <f t="shared" si="25"/>
        <v>0</v>
      </c>
      <c r="Q143" s="245"/>
      <c r="R143" s="245"/>
      <c r="S143" s="245"/>
      <c r="T143" s="245"/>
      <c r="U143" s="245"/>
      <c r="V143" s="245"/>
      <c r="W143" s="245"/>
      <c r="X143" s="245"/>
      <c r="Y143" s="245"/>
      <c r="Z143" s="245"/>
      <c r="AA143" s="245"/>
      <c r="AB143" s="245"/>
      <c r="AC143" s="215">
        <f t="shared" si="26"/>
        <v>0</v>
      </c>
      <c r="AD143" s="215">
        <f t="shared" si="27"/>
        <v>0</v>
      </c>
      <c r="AE143" s="215">
        <f t="shared" si="28"/>
        <v>0</v>
      </c>
      <c r="AF143" s="215">
        <f t="shared" si="29"/>
        <v>0</v>
      </c>
      <c r="AG143" s="215">
        <f t="shared" si="30"/>
        <v>0</v>
      </c>
      <c r="AH143" s="215">
        <f t="shared" si="31"/>
        <v>0</v>
      </c>
      <c r="AI143" s="215">
        <f t="shared" si="32"/>
        <v>0</v>
      </c>
      <c r="AJ143" s="215">
        <f t="shared" si="33"/>
        <v>0</v>
      </c>
      <c r="AK143" s="245"/>
      <c r="AL143" s="245"/>
      <c r="AN143" s="237">
        <f>P143*'ВИКОНАВЦІ ТА ЗАЙНЯТІСТЬ'!$E$3</f>
        <v>0</v>
      </c>
      <c r="AO143" s="237">
        <f>P143*'ВИКОНАВЦІ ТА ЗАЙНЯТІСТЬ'!$E$4</f>
        <v>0</v>
      </c>
    </row>
    <row r="144" spans="1:41" s="236" customFormat="1" hidden="1">
      <c r="A144" s="233">
        <v>139</v>
      </c>
      <c r="B144" s="233" t="str">
        <f>IF(C144="","",VLOOKUP(C144,Закони!$AA$2:$AB$46,2,0))</f>
        <v/>
      </c>
      <c r="C144" s="855"/>
      <c r="D144" s="856"/>
      <c r="E144" s="216"/>
      <c r="F144" s="216"/>
      <c r="G144" s="187" t="str">
        <f>IF(H144='Категорія витрат'!$B$2,'Категорія витрат'!$A$2,IF(H144='Категорія витрат'!$B$3,'Категорія витрат'!$A$3,IF(H144='Категорія витрат'!$B$4,'Категорія витрат'!$A$4,IF(H144='Категорія витрат'!$B$5,'Категорія витрат'!$A$5,IF(H144='Категорія витрат'!$B$6,'Категорія витрат'!$A$6,IF(H144='Категорія витрат'!$B$7,'Категорія витрат'!$A$7,IF(H144='Категорія витрат'!$B$8,'Категорія витрат'!$A$8,IF(H144='Категорія витрат'!$B$9,'Категорія витрат'!$A$9,IF(H144='Категорія витрат'!$B$10,'Категорія витрат'!$A$10,IF(H144='Категорія витрат'!$B$11,'Категорія витрат'!$A$11,IF(H144='Категорія витрат'!$B$12,'Категорія витрат'!$A$12,IF(H144='Категорія витрат'!$B$13,'Категорія витрат'!$A$13,IF(H144='Категорія витрат'!$B$14,'Категорія витрат'!$A$14,IF(H144='Категорія витрат'!$B$15,'Категорія витрат'!$A$15,IF(H144='Категорія витрат'!$B$16,'Категорія витрат'!$A$16,IF(H144='Категорія витрат'!$B$17,'Категорія витрат'!$A$17,IF(H144='Категорія витрат'!$B$18,'Категорія витрат'!$A$18,IF(H144='Категорія витрат'!$B$19,'Категорія витрат'!$A$19,IF(H144='Категорія витрат'!$B$20,'Категорія витрат'!$A$20,IF(H144='Категорія витрат'!$B$21,'Категорія витрат'!$A$21,IF(H144='Категорія витрат'!$B$22,'Категорія витрат'!$A$22,IF(H144='Категорія витрат'!$B$23,'Категорія витрат'!$A$23,IF(H144='Категорія витрат'!$B$24,'Категорія витрат'!$A$24,IF(H144='Категорія витрат'!$B$25,'Категорія витрат'!$A$25,IF(H144='Категорія витрат'!$B$26,'Категорія витрат'!$A$26,IF(H144='Категорія витрат'!$B$27,'Категорія витрат'!$A$27,IF(H144='Категорія витрат'!$B$28,'Категорія витрат'!$A$28,IF(H144='Категорія витрат'!$B$29,'Категорія витрат'!$A$29,IF(H144='Категорія витрат'!$B$30,'Категорія витрат'!$A$30,IF(H144='Категорія витрат'!$B$31,'Категорія витрат'!$A$31,""))))))))))))))))))))))))))))))</f>
        <v/>
      </c>
      <c r="H144" s="209"/>
      <c r="I144" s="189"/>
      <c r="J144" s="192"/>
      <c r="K144" s="211">
        <f t="shared" si="23"/>
        <v>0</v>
      </c>
      <c r="L144" s="216"/>
      <c r="M144" s="217"/>
      <c r="N144" s="214">
        <f t="shared" si="24"/>
        <v>0</v>
      </c>
      <c r="O144" s="189">
        <f>IF(I144='Категорія витрат'!$G$2,ROUND(N144*0.22,2),IF(I144='Категорія витрат'!$G$4,ROUND(N144*0.22,2),IF(I144='Категорія витрат'!$G$5,ROUND(N144*0.22,2),IF(I144='Категорія витрат'!$G$3,ROUND(N144*0.0841,2),0))))</f>
        <v>0</v>
      </c>
      <c r="P144" s="187">
        <f t="shared" si="25"/>
        <v>0</v>
      </c>
      <c r="Q144" s="245"/>
      <c r="R144" s="245"/>
      <c r="S144" s="245"/>
      <c r="T144" s="245"/>
      <c r="U144" s="245"/>
      <c r="V144" s="245"/>
      <c r="W144" s="245"/>
      <c r="X144" s="245"/>
      <c r="Y144" s="245"/>
      <c r="Z144" s="245"/>
      <c r="AA144" s="245"/>
      <c r="AB144" s="245"/>
      <c r="AC144" s="215">
        <f t="shared" si="26"/>
        <v>0</v>
      </c>
      <c r="AD144" s="215">
        <f t="shared" si="27"/>
        <v>0</v>
      </c>
      <c r="AE144" s="215">
        <f t="shared" si="28"/>
        <v>0</v>
      </c>
      <c r="AF144" s="215">
        <f t="shared" si="29"/>
        <v>0</v>
      </c>
      <c r="AG144" s="215">
        <f t="shared" si="30"/>
        <v>0</v>
      </c>
      <c r="AH144" s="215">
        <f t="shared" si="31"/>
        <v>0</v>
      </c>
      <c r="AI144" s="215">
        <f t="shared" si="32"/>
        <v>0</v>
      </c>
      <c r="AJ144" s="215">
        <f t="shared" si="33"/>
        <v>0</v>
      </c>
      <c r="AK144" s="245"/>
      <c r="AL144" s="245"/>
      <c r="AN144" s="237">
        <f>P144*'ВИКОНАВЦІ ТА ЗАЙНЯТІСТЬ'!$E$3</f>
        <v>0</v>
      </c>
      <c r="AO144" s="237">
        <f>P144*'ВИКОНАВЦІ ТА ЗАЙНЯТІСТЬ'!$E$4</f>
        <v>0</v>
      </c>
    </row>
    <row r="145" spans="1:41" s="236" customFormat="1" hidden="1">
      <c r="A145" s="233">
        <v>140</v>
      </c>
      <c r="B145" s="233" t="str">
        <f>IF(C145="","",VLOOKUP(C145,Закони!$AA$2:$AB$46,2,0))</f>
        <v/>
      </c>
      <c r="C145" s="855"/>
      <c r="D145" s="856"/>
      <c r="E145" s="216"/>
      <c r="F145" s="216"/>
      <c r="G145" s="187" t="str">
        <f>IF(H145='Категорія витрат'!$B$2,'Категорія витрат'!$A$2,IF(H145='Категорія витрат'!$B$3,'Категорія витрат'!$A$3,IF(H145='Категорія витрат'!$B$4,'Категорія витрат'!$A$4,IF(H145='Категорія витрат'!$B$5,'Категорія витрат'!$A$5,IF(H145='Категорія витрат'!$B$6,'Категорія витрат'!$A$6,IF(H145='Категорія витрат'!$B$7,'Категорія витрат'!$A$7,IF(H145='Категорія витрат'!$B$8,'Категорія витрат'!$A$8,IF(H145='Категорія витрат'!$B$9,'Категорія витрат'!$A$9,IF(H145='Категорія витрат'!$B$10,'Категорія витрат'!$A$10,IF(H145='Категорія витрат'!$B$11,'Категорія витрат'!$A$11,IF(H145='Категорія витрат'!$B$12,'Категорія витрат'!$A$12,IF(H145='Категорія витрат'!$B$13,'Категорія витрат'!$A$13,IF(H145='Категорія витрат'!$B$14,'Категорія витрат'!$A$14,IF(H145='Категорія витрат'!$B$15,'Категорія витрат'!$A$15,IF(H145='Категорія витрат'!$B$16,'Категорія витрат'!$A$16,IF(H145='Категорія витрат'!$B$17,'Категорія витрат'!$A$17,IF(H145='Категорія витрат'!$B$18,'Категорія витрат'!$A$18,IF(H145='Категорія витрат'!$B$19,'Категорія витрат'!$A$19,IF(H145='Категорія витрат'!$B$20,'Категорія витрат'!$A$20,IF(H145='Категорія витрат'!$B$21,'Категорія витрат'!$A$21,IF(H145='Категорія витрат'!$B$22,'Категорія витрат'!$A$22,IF(H145='Категорія витрат'!$B$23,'Категорія витрат'!$A$23,IF(H145='Категорія витрат'!$B$24,'Категорія витрат'!$A$24,IF(H145='Категорія витрат'!$B$25,'Категорія витрат'!$A$25,IF(H145='Категорія витрат'!$B$26,'Категорія витрат'!$A$26,IF(H145='Категорія витрат'!$B$27,'Категорія витрат'!$A$27,IF(H145='Категорія витрат'!$B$28,'Категорія витрат'!$A$28,IF(H145='Категорія витрат'!$B$29,'Категорія витрат'!$A$29,IF(H145='Категорія витрат'!$B$30,'Категорія витрат'!$A$30,IF(H145='Категорія витрат'!$B$31,'Категорія витрат'!$A$31,""))))))))))))))))))))))))))))))</f>
        <v/>
      </c>
      <c r="H145" s="209"/>
      <c r="I145" s="189"/>
      <c r="J145" s="192"/>
      <c r="K145" s="211">
        <f t="shared" si="23"/>
        <v>0</v>
      </c>
      <c r="L145" s="216"/>
      <c r="M145" s="217"/>
      <c r="N145" s="214">
        <f t="shared" si="24"/>
        <v>0</v>
      </c>
      <c r="O145" s="189">
        <f>IF(I145='Категорія витрат'!$G$2,ROUND(N145*0.22,2),IF(I145='Категорія витрат'!$G$4,ROUND(N145*0.22,2),IF(I145='Категорія витрат'!$G$5,ROUND(N145*0.22,2),IF(I145='Категорія витрат'!$G$3,ROUND(N145*0.0841,2),0))))</f>
        <v>0</v>
      </c>
      <c r="P145" s="187">
        <f t="shared" si="25"/>
        <v>0</v>
      </c>
      <c r="Q145" s="245"/>
      <c r="R145" s="245"/>
      <c r="S145" s="245"/>
      <c r="T145" s="245"/>
      <c r="U145" s="245"/>
      <c r="V145" s="245"/>
      <c r="W145" s="245"/>
      <c r="X145" s="245"/>
      <c r="Y145" s="245"/>
      <c r="Z145" s="245"/>
      <c r="AA145" s="245"/>
      <c r="AB145" s="245"/>
      <c r="AC145" s="215">
        <f t="shared" si="26"/>
        <v>0</v>
      </c>
      <c r="AD145" s="215">
        <f t="shared" si="27"/>
        <v>0</v>
      </c>
      <c r="AE145" s="215">
        <f t="shared" si="28"/>
        <v>0</v>
      </c>
      <c r="AF145" s="215">
        <f t="shared" si="29"/>
        <v>0</v>
      </c>
      <c r="AG145" s="215">
        <f t="shared" si="30"/>
        <v>0</v>
      </c>
      <c r="AH145" s="215">
        <f t="shared" si="31"/>
        <v>0</v>
      </c>
      <c r="AI145" s="215">
        <f t="shared" si="32"/>
        <v>0</v>
      </c>
      <c r="AJ145" s="215">
        <f t="shared" si="33"/>
        <v>0</v>
      </c>
      <c r="AK145" s="245"/>
      <c r="AL145" s="245"/>
      <c r="AN145" s="237">
        <f>P145*'ВИКОНАВЦІ ТА ЗАЙНЯТІСТЬ'!$E$3</f>
        <v>0</v>
      </c>
      <c r="AO145" s="237">
        <f>P145*'ВИКОНАВЦІ ТА ЗАЙНЯТІСТЬ'!$E$4</f>
        <v>0</v>
      </c>
    </row>
    <row r="146" spans="1:41" s="236" customFormat="1" hidden="1">
      <c r="A146" s="233">
        <v>141</v>
      </c>
      <c r="B146" s="233" t="str">
        <f>IF(C146="","",VLOOKUP(C146,Закони!$AA$2:$AB$46,2,0))</f>
        <v/>
      </c>
      <c r="C146" s="855"/>
      <c r="D146" s="856"/>
      <c r="E146" s="216"/>
      <c r="F146" s="216"/>
      <c r="G146" s="187" t="str">
        <f>IF(H146='Категорія витрат'!$B$2,'Категорія витрат'!$A$2,IF(H146='Категорія витрат'!$B$3,'Категорія витрат'!$A$3,IF(H146='Категорія витрат'!$B$4,'Категорія витрат'!$A$4,IF(H146='Категорія витрат'!$B$5,'Категорія витрат'!$A$5,IF(H146='Категорія витрат'!$B$6,'Категорія витрат'!$A$6,IF(H146='Категорія витрат'!$B$7,'Категорія витрат'!$A$7,IF(H146='Категорія витрат'!$B$8,'Категорія витрат'!$A$8,IF(H146='Категорія витрат'!$B$9,'Категорія витрат'!$A$9,IF(H146='Категорія витрат'!$B$10,'Категорія витрат'!$A$10,IF(H146='Категорія витрат'!$B$11,'Категорія витрат'!$A$11,IF(H146='Категорія витрат'!$B$12,'Категорія витрат'!$A$12,IF(H146='Категорія витрат'!$B$13,'Категорія витрат'!$A$13,IF(H146='Категорія витрат'!$B$14,'Категорія витрат'!$A$14,IF(H146='Категорія витрат'!$B$15,'Категорія витрат'!$A$15,IF(H146='Категорія витрат'!$B$16,'Категорія витрат'!$A$16,IF(H146='Категорія витрат'!$B$17,'Категорія витрат'!$A$17,IF(H146='Категорія витрат'!$B$18,'Категорія витрат'!$A$18,IF(H146='Категорія витрат'!$B$19,'Категорія витрат'!$A$19,IF(H146='Категорія витрат'!$B$20,'Категорія витрат'!$A$20,IF(H146='Категорія витрат'!$B$21,'Категорія витрат'!$A$21,IF(H146='Категорія витрат'!$B$22,'Категорія витрат'!$A$22,IF(H146='Категорія витрат'!$B$23,'Категорія витрат'!$A$23,IF(H146='Категорія витрат'!$B$24,'Категорія витрат'!$A$24,IF(H146='Категорія витрат'!$B$25,'Категорія витрат'!$A$25,IF(H146='Категорія витрат'!$B$26,'Категорія витрат'!$A$26,IF(H146='Категорія витрат'!$B$27,'Категорія витрат'!$A$27,IF(H146='Категорія витрат'!$B$28,'Категорія витрат'!$A$28,IF(H146='Категорія витрат'!$B$29,'Категорія витрат'!$A$29,IF(H146='Категорія витрат'!$B$30,'Категорія витрат'!$A$30,IF(H146='Категорія витрат'!$B$31,'Категорія витрат'!$A$31,""))))))))))))))))))))))))))))))</f>
        <v/>
      </c>
      <c r="H146" s="209"/>
      <c r="I146" s="189"/>
      <c r="J146" s="192"/>
      <c r="K146" s="211">
        <f t="shared" si="23"/>
        <v>0</v>
      </c>
      <c r="L146" s="216"/>
      <c r="M146" s="217"/>
      <c r="N146" s="214">
        <f t="shared" si="24"/>
        <v>0</v>
      </c>
      <c r="O146" s="189">
        <f>IF(I146='Категорія витрат'!$G$2,ROUND(N146*0.22,2),IF(I146='Категорія витрат'!$G$4,ROUND(N146*0.22,2),IF(I146='Категорія витрат'!$G$5,ROUND(N146*0.22,2),IF(I146='Категорія витрат'!$G$3,ROUND(N146*0.0841,2),0))))</f>
        <v>0</v>
      </c>
      <c r="P146" s="187">
        <f t="shared" si="25"/>
        <v>0</v>
      </c>
      <c r="Q146" s="245"/>
      <c r="R146" s="245"/>
      <c r="S146" s="245"/>
      <c r="T146" s="245"/>
      <c r="U146" s="245"/>
      <c r="V146" s="245"/>
      <c r="W146" s="245"/>
      <c r="X146" s="245"/>
      <c r="Y146" s="245"/>
      <c r="Z146" s="245"/>
      <c r="AA146" s="245"/>
      <c r="AB146" s="245"/>
      <c r="AC146" s="215">
        <f t="shared" si="26"/>
        <v>0</v>
      </c>
      <c r="AD146" s="215">
        <f t="shared" si="27"/>
        <v>0</v>
      </c>
      <c r="AE146" s="215">
        <f t="shared" si="28"/>
        <v>0</v>
      </c>
      <c r="AF146" s="215">
        <f t="shared" si="29"/>
        <v>0</v>
      </c>
      <c r="AG146" s="215">
        <f t="shared" si="30"/>
        <v>0</v>
      </c>
      <c r="AH146" s="215">
        <f t="shared" si="31"/>
        <v>0</v>
      </c>
      <c r="AI146" s="215">
        <f t="shared" si="32"/>
        <v>0</v>
      </c>
      <c r="AJ146" s="215">
        <f t="shared" si="33"/>
        <v>0</v>
      </c>
      <c r="AK146" s="245"/>
      <c r="AL146" s="245"/>
      <c r="AN146" s="237">
        <f>P146*'ВИКОНАВЦІ ТА ЗАЙНЯТІСТЬ'!$E$3</f>
        <v>0</v>
      </c>
      <c r="AO146" s="237">
        <f>P146*'ВИКОНАВЦІ ТА ЗАЙНЯТІСТЬ'!$E$4</f>
        <v>0</v>
      </c>
    </row>
    <row r="147" spans="1:41" s="236" customFormat="1" hidden="1">
      <c r="A147" s="233">
        <v>142</v>
      </c>
      <c r="B147" s="233" t="str">
        <f>IF(C147="","",VLOOKUP(C147,Закони!$AA$2:$AB$46,2,0))</f>
        <v/>
      </c>
      <c r="C147" s="855"/>
      <c r="D147" s="856"/>
      <c r="E147" s="216"/>
      <c r="F147" s="216"/>
      <c r="G147" s="187" t="str">
        <f>IF(H147='Категорія витрат'!$B$2,'Категорія витрат'!$A$2,IF(H147='Категорія витрат'!$B$3,'Категорія витрат'!$A$3,IF(H147='Категорія витрат'!$B$4,'Категорія витрат'!$A$4,IF(H147='Категорія витрат'!$B$5,'Категорія витрат'!$A$5,IF(H147='Категорія витрат'!$B$6,'Категорія витрат'!$A$6,IF(H147='Категорія витрат'!$B$7,'Категорія витрат'!$A$7,IF(H147='Категорія витрат'!$B$8,'Категорія витрат'!$A$8,IF(H147='Категорія витрат'!$B$9,'Категорія витрат'!$A$9,IF(H147='Категорія витрат'!$B$10,'Категорія витрат'!$A$10,IF(H147='Категорія витрат'!$B$11,'Категорія витрат'!$A$11,IF(H147='Категорія витрат'!$B$12,'Категорія витрат'!$A$12,IF(H147='Категорія витрат'!$B$13,'Категорія витрат'!$A$13,IF(H147='Категорія витрат'!$B$14,'Категорія витрат'!$A$14,IF(H147='Категорія витрат'!$B$15,'Категорія витрат'!$A$15,IF(H147='Категорія витрат'!$B$16,'Категорія витрат'!$A$16,IF(H147='Категорія витрат'!$B$17,'Категорія витрат'!$A$17,IF(H147='Категорія витрат'!$B$18,'Категорія витрат'!$A$18,IF(H147='Категорія витрат'!$B$19,'Категорія витрат'!$A$19,IF(H147='Категорія витрат'!$B$20,'Категорія витрат'!$A$20,IF(H147='Категорія витрат'!$B$21,'Категорія витрат'!$A$21,IF(H147='Категорія витрат'!$B$22,'Категорія витрат'!$A$22,IF(H147='Категорія витрат'!$B$23,'Категорія витрат'!$A$23,IF(H147='Категорія витрат'!$B$24,'Категорія витрат'!$A$24,IF(H147='Категорія витрат'!$B$25,'Категорія витрат'!$A$25,IF(H147='Категорія витрат'!$B$26,'Категорія витрат'!$A$26,IF(H147='Категорія витрат'!$B$27,'Категорія витрат'!$A$27,IF(H147='Категорія витрат'!$B$28,'Категорія витрат'!$A$28,IF(H147='Категорія витрат'!$B$29,'Категорія витрат'!$A$29,IF(H147='Категорія витрат'!$B$30,'Категорія витрат'!$A$30,IF(H147='Категорія витрат'!$B$31,'Категорія витрат'!$A$31,""))))))))))))))))))))))))))))))</f>
        <v/>
      </c>
      <c r="H147" s="209"/>
      <c r="I147" s="189"/>
      <c r="J147" s="192"/>
      <c r="K147" s="211">
        <f t="shared" si="23"/>
        <v>0</v>
      </c>
      <c r="L147" s="216"/>
      <c r="M147" s="217"/>
      <c r="N147" s="214">
        <f t="shared" si="24"/>
        <v>0</v>
      </c>
      <c r="O147" s="189">
        <f>IF(I147='Категорія витрат'!$G$2,ROUND(N147*0.22,2),IF(I147='Категорія витрат'!$G$4,ROUND(N147*0.22,2),IF(I147='Категорія витрат'!$G$5,ROUND(N147*0.22,2),IF(I147='Категорія витрат'!$G$3,ROUND(N147*0.0841,2),0))))</f>
        <v>0</v>
      </c>
      <c r="P147" s="187">
        <f t="shared" si="25"/>
        <v>0</v>
      </c>
      <c r="Q147" s="245"/>
      <c r="R147" s="245"/>
      <c r="S147" s="245"/>
      <c r="T147" s="245"/>
      <c r="U147" s="245"/>
      <c r="V147" s="245"/>
      <c r="W147" s="245"/>
      <c r="X147" s="245"/>
      <c r="Y147" s="245"/>
      <c r="Z147" s="245"/>
      <c r="AA147" s="245"/>
      <c r="AB147" s="245"/>
      <c r="AC147" s="215">
        <f t="shared" si="26"/>
        <v>0</v>
      </c>
      <c r="AD147" s="215">
        <f t="shared" si="27"/>
        <v>0</v>
      </c>
      <c r="AE147" s="215">
        <f t="shared" si="28"/>
        <v>0</v>
      </c>
      <c r="AF147" s="215">
        <f t="shared" si="29"/>
        <v>0</v>
      </c>
      <c r="AG147" s="215">
        <f t="shared" si="30"/>
        <v>0</v>
      </c>
      <c r="AH147" s="215">
        <f t="shared" si="31"/>
        <v>0</v>
      </c>
      <c r="AI147" s="215">
        <f t="shared" si="32"/>
        <v>0</v>
      </c>
      <c r="AJ147" s="215">
        <f t="shared" si="33"/>
        <v>0</v>
      </c>
      <c r="AK147" s="245"/>
      <c r="AL147" s="245"/>
      <c r="AN147" s="237">
        <f>P147*'ВИКОНАВЦІ ТА ЗАЙНЯТІСТЬ'!$E$3</f>
        <v>0</v>
      </c>
      <c r="AO147" s="237">
        <f>P147*'ВИКОНАВЦІ ТА ЗАЙНЯТІСТЬ'!$E$4</f>
        <v>0</v>
      </c>
    </row>
    <row r="148" spans="1:41" s="236" customFormat="1" hidden="1">
      <c r="A148" s="233">
        <v>143</v>
      </c>
      <c r="B148" s="233" t="str">
        <f>IF(C148="","",VLOOKUP(C148,Закони!$AA$2:$AB$46,2,0))</f>
        <v/>
      </c>
      <c r="C148" s="855"/>
      <c r="D148" s="856"/>
      <c r="E148" s="216"/>
      <c r="F148" s="216"/>
      <c r="G148" s="187" t="str">
        <f>IF(H148='Категорія витрат'!$B$2,'Категорія витрат'!$A$2,IF(H148='Категорія витрат'!$B$3,'Категорія витрат'!$A$3,IF(H148='Категорія витрат'!$B$4,'Категорія витрат'!$A$4,IF(H148='Категорія витрат'!$B$5,'Категорія витрат'!$A$5,IF(H148='Категорія витрат'!$B$6,'Категорія витрат'!$A$6,IF(H148='Категорія витрат'!$B$7,'Категорія витрат'!$A$7,IF(H148='Категорія витрат'!$B$8,'Категорія витрат'!$A$8,IF(H148='Категорія витрат'!$B$9,'Категорія витрат'!$A$9,IF(H148='Категорія витрат'!$B$10,'Категорія витрат'!$A$10,IF(H148='Категорія витрат'!$B$11,'Категорія витрат'!$A$11,IF(H148='Категорія витрат'!$B$12,'Категорія витрат'!$A$12,IF(H148='Категорія витрат'!$B$13,'Категорія витрат'!$A$13,IF(H148='Категорія витрат'!$B$14,'Категорія витрат'!$A$14,IF(H148='Категорія витрат'!$B$15,'Категорія витрат'!$A$15,IF(H148='Категорія витрат'!$B$16,'Категорія витрат'!$A$16,IF(H148='Категорія витрат'!$B$17,'Категорія витрат'!$A$17,IF(H148='Категорія витрат'!$B$18,'Категорія витрат'!$A$18,IF(H148='Категорія витрат'!$B$19,'Категорія витрат'!$A$19,IF(H148='Категорія витрат'!$B$20,'Категорія витрат'!$A$20,IF(H148='Категорія витрат'!$B$21,'Категорія витрат'!$A$21,IF(H148='Категорія витрат'!$B$22,'Категорія витрат'!$A$22,IF(H148='Категорія витрат'!$B$23,'Категорія витрат'!$A$23,IF(H148='Категорія витрат'!$B$24,'Категорія витрат'!$A$24,IF(H148='Категорія витрат'!$B$25,'Категорія витрат'!$A$25,IF(H148='Категорія витрат'!$B$26,'Категорія витрат'!$A$26,IF(H148='Категорія витрат'!$B$27,'Категорія витрат'!$A$27,IF(H148='Категорія витрат'!$B$28,'Категорія витрат'!$A$28,IF(H148='Категорія витрат'!$B$29,'Категорія витрат'!$A$29,IF(H148='Категорія витрат'!$B$30,'Категорія витрат'!$A$30,IF(H148='Категорія витрат'!$B$31,'Категорія витрат'!$A$31,""))))))))))))))))))))))))))))))</f>
        <v/>
      </c>
      <c r="H148" s="209"/>
      <c r="I148" s="189"/>
      <c r="J148" s="192"/>
      <c r="K148" s="211">
        <f t="shared" si="23"/>
        <v>0</v>
      </c>
      <c r="L148" s="216"/>
      <c r="M148" s="217"/>
      <c r="N148" s="214">
        <f t="shared" si="24"/>
        <v>0</v>
      </c>
      <c r="O148" s="189">
        <f>IF(I148='Категорія витрат'!$G$2,ROUND(N148*0.22,2),IF(I148='Категорія витрат'!$G$4,ROUND(N148*0.22,2),IF(I148='Категорія витрат'!$G$5,ROUND(N148*0.22,2),IF(I148='Категорія витрат'!$G$3,ROUND(N148*0.0841,2),0))))</f>
        <v>0</v>
      </c>
      <c r="P148" s="187">
        <f t="shared" si="25"/>
        <v>0</v>
      </c>
      <c r="Q148" s="245"/>
      <c r="R148" s="245"/>
      <c r="S148" s="245"/>
      <c r="T148" s="245"/>
      <c r="U148" s="245"/>
      <c r="V148" s="245"/>
      <c r="W148" s="245"/>
      <c r="X148" s="245"/>
      <c r="Y148" s="245"/>
      <c r="Z148" s="245"/>
      <c r="AA148" s="245"/>
      <c r="AB148" s="245"/>
      <c r="AC148" s="215">
        <f t="shared" si="26"/>
        <v>0</v>
      </c>
      <c r="AD148" s="215">
        <f t="shared" si="27"/>
        <v>0</v>
      </c>
      <c r="AE148" s="215">
        <f t="shared" si="28"/>
        <v>0</v>
      </c>
      <c r="AF148" s="215">
        <f t="shared" si="29"/>
        <v>0</v>
      </c>
      <c r="AG148" s="215">
        <f t="shared" si="30"/>
        <v>0</v>
      </c>
      <c r="AH148" s="215">
        <f t="shared" si="31"/>
        <v>0</v>
      </c>
      <c r="AI148" s="215">
        <f t="shared" si="32"/>
        <v>0</v>
      </c>
      <c r="AJ148" s="215">
        <f t="shared" si="33"/>
        <v>0</v>
      </c>
      <c r="AK148" s="245"/>
      <c r="AL148" s="245"/>
      <c r="AN148" s="237">
        <f>P148*'ВИКОНАВЦІ ТА ЗАЙНЯТІСТЬ'!$E$3</f>
        <v>0</v>
      </c>
      <c r="AO148" s="237">
        <f>P148*'ВИКОНАВЦІ ТА ЗАЙНЯТІСТЬ'!$E$4</f>
        <v>0</v>
      </c>
    </row>
    <row r="149" spans="1:41" s="236" customFormat="1" hidden="1">
      <c r="A149" s="233">
        <v>144</v>
      </c>
      <c r="B149" s="233" t="str">
        <f>IF(C149="","",VLOOKUP(C149,Закони!$AA$2:$AB$46,2,0))</f>
        <v/>
      </c>
      <c r="C149" s="855"/>
      <c r="D149" s="856"/>
      <c r="E149" s="216"/>
      <c r="F149" s="216"/>
      <c r="G149" s="187" t="str">
        <f>IF(H149='Категорія витрат'!$B$2,'Категорія витрат'!$A$2,IF(H149='Категорія витрат'!$B$3,'Категорія витрат'!$A$3,IF(H149='Категорія витрат'!$B$4,'Категорія витрат'!$A$4,IF(H149='Категорія витрат'!$B$5,'Категорія витрат'!$A$5,IF(H149='Категорія витрат'!$B$6,'Категорія витрат'!$A$6,IF(H149='Категорія витрат'!$B$7,'Категорія витрат'!$A$7,IF(H149='Категорія витрат'!$B$8,'Категорія витрат'!$A$8,IF(H149='Категорія витрат'!$B$9,'Категорія витрат'!$A$9,IF(H149='Категорія витрат'!$B$10,'Категорія витрат'!$A$10,IF(H149='Категорія витрат'!$B$11,'Категорія витрат'!$A$11,IF(H149='Категорія витрат'!$B$12,'Категорія витрат'!$A$12,IF(H149='Категорія витрат'!$B$13,'Категорія витрат'!$A$13,IF(H149='Категорія витрат'!$B$14,'Категорія витрат'!$A$14,IF(H149='Категорія витрат'!$B$15,'Категорія витрат'!$A$15,IF(H149='Категорія витрат'!$B$16,'Категорія витрат'!$A$16,IF(H149='Категорія витрат'!$B$17,'Категорія витрат'!$A$17,IF(H149='Категорія витрат'!$B$18,'Категорія витрат'!$A$18,IF(H149='Категорія витрат'!$B$19,'Категорія витрат'!$A$19,IF(H149='Категорія витрат'!$B$20,'Категорія витрат'!$A$20,IF(H149='Категорія витрат'!$B$21,'Категорія витрат'!$A$21,IF(H149='Категорія витрат'!$B$22,'Категорія витрат'!$A$22,IF(H149='Категорія витрат'!$B$23,'Категорія витрат'!$A$23,IF(H149='Категорія витрат'!$B$24,'Категорія витрат'!$A$24,IF(H149='Категорія витрат'!$B$25,'Категорія витрат'!$A$25,IF(H149='Категорія витрат'!$B$26,'Категорія витрат'!$A$26,IF(H149='Категорія витрат'!$B$27,'Категорія витрат'!$A$27,IF(H149='Категорія витрат'!$B$28,'Категорія витрат'!$A$28,IF(H149='Категорія витрат'!$B$29,'Категорія витрат'!$A$29,IF(H149='Категорія витрат'!$B$30,'Категорія витрат'!$A$30,IF(H149='Категорія витрат'!$B$31,'Категорія витрат'!$A$31,""))))))))))))))))))))))))))))))</f>
        <v/>
      </c>
      <c r="H149" s="209"/>
      <c r="I149" s="189"/>
      <c r="J149" s="192"/>
      <c r="K149" s="211">
        <f t="shared" si="23"/>
        <v>0</v>
      </c>
      <c r="L149" s="216"/>
      <c r="M149" s="217"/>
      <c r="N149" s="214">
        <f t="shared" si="24"/>
        <v>0</v>
      </c>
      <c r="O149" s="189">
        <f>IF(I149='Категорія витрат'!$G$2,ROUND(N149*0.22,2),IF(I149='Категорія витрат'!$G$4,ROUND(N149*0.22,2),IF(I149='Категорія витрат'!$G$5,ROUND(N149*0.22,2),IF(I149='Категорія витрат'!$G$3,ROUND(N149*0.0841,2),0))))</f>
        <v>0</v>
      </c>
      <c r="P149" s="187">
        <f t="shared" si="25"/>
        <v>0</v>
      </c>
      <c r="Q149" s="245"/>
      <c r="R149" s="245"/>
      <c r="S149" s="245"/>
      <c r="T149" s="245"/>
      <c r="U149" s="245"/>
      <c r="V149" s="245"/>
      <c r="W149" s="245"/>
      <c r="X149" s="245"/>
      <c r="Y149" s="245"/>
      <c r="Z149" s="245"/>
      <c r="AA149" s="245"/>
      <c r="AB149" s="245"/>
      <c r="AC149" s="215">
        <f t="shared" si="26"/>
        <v>0</v>
      </c>
      <c r="AD149" s="215">
        <f t="shared" si="27"/>
        <v>0</v>
      </c>
      <c r="AE149" s="215">
        <f t="shared" si="28"/>
        <v>0</v>
      </c>
      <c r="AF149" s="215">
        <f t="shared" si="29"/>
        <v>0</v>
      </c>
      <c r="AG149" s="215">
        <f t="shared" si="30"/>
        <v>0</v>
      </c>
      <c r="AH149" s="215">
        <f t="shared" si="31"/>
        <v>0</v>
      </c>
      <c r="AI149" s="215">
        <f t="shared" si="32"/>
        <v>0</v>
      </c>
      <c r="AJ149" s="215">
        <f t="shared" si="33"/>
        <v>0</v>
      </c>
      <c r="AK149" s="245"/>
      <c r="AL149" s="245"/>
      <c r="AN149" s="237">
        <f>P149*'ВИКОНАВЦІ ТА ЗАЙНЯТІСТЬ'!$E$3</f>
        <v>0</v>
      </c>
      <c r="AO149" s="237">
        <f>P149*'ВИКОНАВЦІ ТА ЗАЙНЯТІСТЬ'!$E$4</f>
        <v>0</v>
      </c>
    </row>
    <row r="150" spans="1:41" s="236" customFormat="1" hidden="1">
      <c r="A150" s="233">
        <v>145</v>
      </c>
      <c r="B150" s="233" t="str">
        <f>IF(C150="","",VLOOKUP(C150,Закони!$AA$2:$AB$46,2,0))</f>
        <v/>
      </c>
      <c r="C150" s="855"/>
      <c r="D150" s="856"/>
      <c r="E150" s="216"/>
      <c r="F150" s="216"/>
      <c r="G150" s="187" t="str">
        <f>IF(H150='Категорія витрат'!$B$2,'Категорія витрат'!$A$2,IF(H150='Категорія витрат'!$B$3,'Категорія витрат'!$A$3,IF(H150='Категорія витрат'!$B$4,'Категорія витрат'!$A$4,IF(H150='Категорія витрат'!$B$5,'Категорія витрат'!$A$5,IF(H150='Категорія витрат'!$B$6,'Категорія витрат'!$A$6,IF(H150='Категорія витрат'!$B$7,'Категорія витрат'!$A$7,IF(H150='Категорія витрат'!$B$8,'Категорія витрат'!$A$8,IF(H150='Категорія витрат'!$B$9,'Категорія витрат'!$A$9,IF(H150='Категорія витрат'!$B$10,'Категорія витрат'!$A$10,IF(H150='Категорія витрат'!$B$11,'Категорія витрат'!$A$11,IF(H150='Категорія витрат'!$B$12,'Категорія витрат'!$A$12,IF(H150='Категорія витрат'!$B$13,'Категорія витрат'!$A$13,IF(H150='Категорія витрат'!$B$14,'Категорія витрат'!$A$14,IF(H150='Категорія витрат'!$B$15,'Категорія витрат'!$A$15,IF(H150='Категорія витрат'!$B$16,'Категорія витрат'!$A$16,IF(H150='Категорія витрат'!$B$17,'Категорія витрат'!$A$17,IF(H150='Категорія витрат'!$B$18,'Категорія витрат'!$A$18,IF(H150='Категорія витрат'!$B$19,'Категорія витрат'!$A$19,IF(H150='Категорія витрат'!$B$20,'Категорія витрат'!$A$20,IF(H150='Категорія витрат'!$B$21,'Категорія витрат'!$A$21,IF(H150='Категорія витрат'!$B$22,'Категорія витрат'!$A$22,IF(H150='Категорія витрат'!$B$23,'Категорія витрат'!$A$23,IF(H150='Категорія витрат'!$B$24,'Категорія витрат'!$A$24,IF(H150='Категорія витрат'!$B$25,'Категорія витрат'!$A$25,IF(H150='Категорія витрат'!$B$26,'Категорія витрат'!$A$26,IF(H150='Категорія витрат'!$B$27,'Категорія витрат'!$A$27,IF(H150='Категорія витрат'!$B$28,'Категорія витрат'!$A$28,IF(H150='Категорія витрат'!$B$29,'Категорія витрат'!$A$29,IF(H150='Категорія витрат'!$B$30,'Категорія витрат'!$A$30,IF(H150='Категорія витрат'!$B$31,'Категорія витрат'!$A$31,""))))))))))))))))))))))))))))))</f>
        <v/>
      </c>
      <c r="H150" s="209"/>
      <c r="I150" s="189"/>
      <c r="J150" s="192"/>
      <c r="K150" s="211">
        <f t="shared" si="23"/>
        <v>0</v>
      </c>
      <c r="L150" s="216"/>
      <c r="M150" s="217"/>
      <c r="N150" s="214">
        <f t="shared" si="24"/>
        <v>0</v>
      </c>
      <c r="O150" s="189">
        <f>IF(I150='Категорія витрат'!$G$2,ROUND(N150*0.22,2),IF(I150='Категорія витрат'!$G$4,ROUND(N150*0.22,2),IF(I150='Категорія витрат'!$G$5,ROUND(N150*0.22,2),IF(I150='Категорія витрат'!$G$3,ROUND(N150*0.0841,2),0))))</f>
        <v>0</v>
      </c>
      <c r="P150" s="187">
        <f t="shared" si="25"/>
        <v>0</v>
      </c>
      <c r="Q150" s="245"/>
      <c r="R150" s="245"/>
      <c r="S150" s="245"/>
      <c r="T150" s="245"/>
      <c r="U150" s="245"/>
      <c r="V150" s="245"/>
      <c r="W150" s="245"/>
      <c r="X150" s="245"/>
      <c r="Y150" s="245"/>
      <c r="Z150" s="245"/>
      <c r="AA150" s="245"/>
      <c r="AB150" s="245"/>
      <c r="AC150" s="215">
        <f t="shared" si="26"/>
        <v>0</v>
      </c>
      <c r="AD150" s="215">
        <f t="shared" si="27"/>
        <v>0</v>
      </c>
      <c r="AE150" s="215">
        <f t="shared" si="28"/>
        <v>0</v>
      </c>
      <c r="AF150" s="215">
        <f t="shared" si="29"/>
        <v>0</v>
      </c>
      <c r="AG150" s="215">
        <f t="shared" si="30"/>
        <v>0</v>
      </c>
      <c r="AH150" s="215">
        <f t="shared" si="31"/>
        <v>0</v>
      </c>
      <c r="AI150" s="215">
        <f t="shared" si="32"/>
        <v>0</v>
      </c>
      <c r="AJ150" s="215">
        <f t="shared" si="33"/>
        <v>0</v>
      </c>
      <c r="AK150" s="245"/>
      <c r="AL150" s="245"/>
      <c r="AN150" s="237">
        <f>P150*'ВИКОНАВЦІ ТА ЗАЙНЯТІСТЬ'!$E$3</f>
        <v>0</v>
      </c>
      <c r="AO150" s="237">
        <f>P150*'ВИКОНАВЦІ ТА ЗАЙНЯТІСТЬ'!$E$4</f>
        <v>0</v>
      </c>
    </row>
    <row r="151" spans="1:41" s="236" customFormat="1" hidden="1">
      <c r="A151" s="233">
        <v>146</v>
      </c>
      <c r="B151" s="233" t="str">
        <f>IF(C151="","",VLOOKUP(C151,Закони!$AA$2:$AB$46,2,0))</f>
        <v/>
      </c>
      <c r="C151" s="855"/>
      <c r="D151" s="856"/>
      <c r="E151" s="216"/>
      <c r="F151" s="216"/>
      <c r="G151" s="187" t="str">
        <f>IF(H151='Категорія витрат'!$B$2,'Категорія витрат'!$A$2,IF(H151='Категорія витрат'!$B$3,'Категорія витрат'!$A$3,IF(H151='Категорія витрат'!$B$4,'Категорія витрат'!$A$4,IF(H151='Категорія витрат'!$B$5,'Категорія витрат'!$A$5,IF(H151='Категорія витрат'!$B$6,'Категорія витрат'!$A$6,IF(H151='Категорія витрат'!$B$7,'Категорія витрат'!$A$7,IF(H151='Категорія витрат'!$B$8,'Категорія витрат'!$A$8,IF(H151='Категорія витрат'!$B$9,'Категорія витрат'!$A$9,IF(H151='Категорія витрат'!$B$10,'Категорія витрат'!$A$10,IF(H151='Категорія витрат'!$B$11,'Категорія витрат'!$A$11,IF(H151='Категорія витрат'!$B$12,'Категорія витрат'!$A$12,IF(H151='Категорія витрат'!$B$13,'Категорія витрат'!$A$13,IF(H151='Категорія витрат'!$B$14,'Категорія витрат'!$A$14,IF(H151='Категорія витрат'!$B$15,'Категорія витрат'!$A$15,IF(H151='Категорія витрат'!$B$16,'Категорія витрат'!$A$16,IF(H151='Категорія витрат'!$B$17,'Категорія витрат'!$A$17,IF(H151='Категорія витрат'!$B$18,'Категорія витрат'!$A$18,IF(H151='Категорія витрат'!$B$19,'Категорія витрат'!$A$19,IF(H151='Категорія витрат'!$B$20,'Категорія витрат'!$A$20,IF(H151='Категорія витрат'!$B$21,'Категорія витрат'!$A$21,IF(H151='Категорія витрат'!$B$22,'Категорія витрат'!$A$22,IF(H151='Категорія витрат'!$B$23,'Категорія витрат'!$A$23,IF(H151='Категорія витрат'!$B$24,'Категорія витрат'!$A$24,IF(H151='Категорія витрат'!$B$25,'Категорія витрат'!$A$25,IF(H151='Категорія витрат'!$B$26,'Категорія витрат'!$A$26,IF(H151='Категорія витрат'!$B$27,'Категорія витрат'!$A$27,IF(H151='Категорія витрат'!$B$28,'Категорія витрат'!$A$28,IF(H151='Категорія витрат'!$B$29,'Категорія витрат'!$A$29,IF(H151='Категорія витрат'!$B$30,'Категорія витрат'!$A$30,IF(H151='Категорія витрат'!$B$31,'Категорія витрат'!$A$31,""))))))))))))))))))))))))))))))</f>
        <v/>
      </c>
      <c r="H151" s="209"/>
      <c r="I151" s="189"/>
      <c r="J151" s="192"/>
      <c r="K151" s="211">
        <f t="shared" si="23"/>
        <v>0</v>
      </c>
      <c r="L151" s="216"/>
      <c r="M151" s="217"/>
      <c r="N151" s="214">
        <f t="shared" si="24"/>
        <v>0</v>
      </c>
      <c r="O151" s="189">
        <f>IF(I151='Категорія витрат'!$G$2,ROUND(N151*0.22,2),IF(I151='Категорія витрат'!$G$4,ROUND(N151*0.22,2),IF(I151='Категорія витрат'!$G$5,ROUND(N151*0.22,2),IF(I151='Категорія витрат'!$G$3,ROUND(N151*0.0841,2),0))))</f>
        <v>0</v>
      </c>
      <c r="P151" s="187">
        <f t="shared" si="25"/>
        <v>0</v>
      </c>
      <c r="Q151" s="245"/>
      <c r="R151" s="245"/>
      <c r="S151" s="245"/>
      <c r="T151" s="245"/>
      <c r="U151" s="245"/>
      <c r="V151" s="245"/>
      <c r="W151" s="245"/>
      <c r="X151" s="245"/>
      <c r="Y151" s="245"/>
      <c r="Z151" s="245"/>
      <c r="AA151" s="245"/>
      <c r="AB151" s="245"/>
      <c r="AC151" s="215">
        <f t="shared" si="26"/>
        <v>0</v>
      </c>
      <c r="AD151" s="215">
        <f t="shared" si="27"/>
        <v>0</v>
      </c>
      <c r="AE151" s="215">
        <f t="shared" si="28"/>
        <v>0</v>
      </c>
      <c r="AF151" s="215">
        <f t="shared" si="29"/>
        <v>0</v>
      </c>
      <c r="AG151" s="215">
        <f t="shared" si="30"/>
        <v>0</v>
      </c>
      <c r="AH151" s="215">
        <f t="shared" si="31"/>
        <v>0</v>
      </c>
      <c r="AI151" s="215">
        <f t="shared" si="32"/>
        <v>0</v>
      </c>
      <c r="AJ151" s="215">
        <f t="shared" si="33"/>
        <v>0</v>
      </c>
      <c r="AK151" s="245"/>
      <c r="AL151" s="245"/>
      <c r="AN151" s="237">
        <f>P151*'ВИКОНАВЦІ ТА ЗАЙНЯТІСТЬ'!$E$3</f>
        <v>0</v>
      </c>
      <c r="AO151" s="237">
        <f>P151*'ВИКОНАВЦІ ТА ЗАЙНЯТІСТЬ'!$E$4</f>
        <v>0</v>
      </c>
    </row>
    <row r="152" spans="1:41" s="236" customFormat="1" hidden="1">
      <c r="A152" s="233">
        <v>147</v>
      </c>
      <c r="B152" s="233" t="str">
        <f>IF(C152="","",VLOOKUP(C152,Закони!$AA$2:$AB$46,2,0))</f>
        <v/>
      </c>
      <c r="C152" s="855"/>
      <c r="D152" s="856"/>
      <c r="E152" s="216"/>
      <c r="F152" s="216"/>
      <c r="G152" s="187" t="str">
        <f>IF(H152='Категорія витрат'!$B$2,'Категорія витрат'!$A$2,IF(H152='Категорія витрат'!$B$3,'Категорія витрат'!$A$3,IF(H152='Категорія витрат'!$B$4,'Категорія витрат'!$A$4,IF(H152='Категорія витрат'!$B$5,'Категорія витрат'!$A$5,IF(H152='Категорія витрат'!$B$6,'Категорія витрат'!$A$6,IF(H152='Категорія витрат'!$B$7,'Категорія витрат'!$A$7,IF(H152='Категорія витрат'!$B$8,'Категорія витрат'!$A$8,IF(H152='Категорія витрат'!$B$9,'Категорія витрат'!$A$9,IF(H152='Категорія витрат'!$B$10,'Категорія витрат'!$A$10,IF(H152='Категорія витрат'!$B$11,'Категорія витрат'!$A$11,IF(H152='Категорія витрат'!$B$12,'Категорія витрат'!$A$12,IF(H152='Категорія витрат'!$B$13,'Категорія витрат'!$A$13,IF(H152='Категорія витрат'!$B$14,'Категорія витрат'!$A$14,IF(H152='Категорія витрат'!$B$15,'Категорія витрат'!$A$15,IF(H152='Категорія витрат'!$B$16,'Категорія витрат'!$A$16,IF(H152='Категорія витрат'!$B$17,'Категорія витрат'!$A$17,IF(H152='Категорія витрат'!$B$18,'Категорія витрат'!$A$18,IF(H152='Категорія витрат'!$B$19,'Категорія витрат'!$A$19,IF(H152='Категорія витрат'!$B$20,'Категорія витрат'!$A$20,IF(H152='Категорія витрат'!$B$21,'Категорія витрат'!$A$21,IF(H152='Категорія витрат'!$B$22,'Категорія витрат'!$A$22,IF(H152='Категорія витрат'!$B$23,'Категорія витрат'!$A$23,IF(H152='Категорія витрат'!$B$24,'Категорія витрат'!$A$24,IF(H152='Категорія витрат'!$B$25,'Категорія витрат'!$A$25,IF(H152='Категорія витрат'!$B$26,'Категорія витрат'!$A$26,IF(H152='Категорія витрат'!$B$27,'Категорія витрат'!$A$27,IF(H152='Категорія витрат'!$B$28,'Категорія витрат'!$A$28,IF(H152='Категорія витрат'!$B$29,'Категорія витрат'!$A$29,IF(H152='Категорія витрат'!$B$30,'Категорія витрат'!$A$30,IF(H152='Категорія витрат'!$B$31,'Категорія витрат'!$A$31,""))))))))))))))))))))))))))))))</f>
        <v/>
      </c>
      <c r="H152" s="209"/>
      <c r="I152" s="189"/>
      <c r="J152" s="192"/>
      <c r="K152" s="211">
        <f t="shared" si="23"/>
        <v>0</v>
      </c>
      <c r="L152" s="216"/>
      <c r="M152" s="217"/>
      <c r="N152" s="214">
        <f t="shared" si="24"/>
        <v>0</v>
      </c>
      <c r="O152" s="189">
        <f>IF(I152='Категорія витрат'!$G$2,ROUND(N152*0.22,2),IF(I152='Категорія витрат'!$G$4,ROUND(N152*0.22,2),IF(I152='Категорія витрат'!$G$5,ROUND(N152*0.22,2),IF(I152='Категорія витрат'!$G$3,ROUND(N152*0.0841,2),0))))</f>
        <v>0</v>
      </c>
      <c r="P152" s="187">
        <f t="shared" si="25"/>
        <v>0</v>
      </c>
      <c r="Q152" s="245"/>
      <c r="R152" s="245"/>
      <c r="S152" s="245"/>
      <c r="T152" s="245"/>
      <c r="U152" s="245"/>
      <c r="V152" s="245"/>
      <c r="W152" s="245"/>
      <c r="X152" s="245"/>
      <c r="Y152" s="245"/>
      <c r="Z152" s="245"/>
      <c r="AA152" s="245"/>
      <c r="AB152" s="245"/>
      <c r="AC152" s="215">
        <f t="shared" si="26"/>
        <v>0</v>
      </c>
      <c r="AD152" s="215">
        <f t="shared" si="27"/>
        <v>0</v>
      </c>
      <c r="AE152" s="215">
        <f t="shared" si="28"/>
        <v>0</v>
      </c>
      <c r="AF152" s="215">
        <f t="shared" si="29"/>
        <v>0</v>
      </c>
      <c r="AG152" s="215">
        <f t="shared" si="30"/>
        <v>0</v>
      </c>
      <c r="AH152" s="215">
        <f t="shared" si="31"/>
        <v>0</v>
      </c>
      <c r="AI152" s="215">
        <f t="shared" si="32"/>
        <v>0</v>
      </c>
      <c r="AJ152" s="215">
        <f t="shared" si="33"/>
        <v>0</v>
      </c>
      <c r="AK152" s="245"/>
      <c r="AL152" s="245"/>
      <c r="AN152" s="237">
        <f>P152*'ВИКОНАВЦІ ТА ЗАЙНЯТІСТЬ'!$E$3</f>
        <v>0</v>
      </c>
      <c r="AO152" s="237">
        <f>P152*'ВИКОНАВЦІ ТА ЗАЙНЯТІСТЬ'!$E$4</f>
        <v>0</v>
      </c>
    </row>
    <row r="153" spans="1:41" s="236" customFormat="1" hidden="1">
      <c r="A153" s="233">
        <v>148</v>
      </c>
      <c r="B153" s="233" t="str">
        <f>IF(C153="","",VLOOKUP(C153,Закони!$AA$2:$AB$46,2,0))</f>
        <v/>
      </c>
      <c r="C153" s="855"/>
      <c r="D153" s="856"/>
      <c r="E153" s="216"/>
      <c r="F153" s="216"/>
      <c r="G153" s="187" t="str">
        <f>IF(H153='Категорія витрат'!$B$2,'Категорія витрат'!$A$2,IF(H153='Категорія витрат'!$B$3,'Категорія витрат'!$A$3,IF(H153='Категорія витрат'!$B$4,'Категорія витрат'!$A$4,IF(H153='Категорія витрат'!$B$5,'Категорія витрат'!$A$5,IF(H153='Категорія витрат'!$B$6,'Категорія витрат'!$A$6,IF(H153='Категорія витрат'!$B$7,'Категорія витрат'!$A$7,IF(H153='Категорія витрат'!$B$8,'Категорія витрат'!$A$8,IF(H153='Категорія витрат'!$B$9,'Категорія витрат'!$A$9,IF(H153='Категорія витрат'!$B$10,'Категорія витрат'!$A$10,IF(H153='Категорія витрат'!$B$11,'Категорія витрат'!$A$11,IF(H153='Категорія витрат'!$B$12,'Категорія витрат'!$A$12,IF(H153='Категорія витрат'!$B$13,'Категорія витрат'!$A$13,IF(H153='Категорія витрат'!$B$14,'Категорія витрат'!$A$14,IF(H153='Категорія витрат'!$B$15,'Категорія витрат'!$A$15,IF(H153='Категорія витрат'!$B$16,'Категорія витрат'!$A$16,IF(H153='Категорія витрат'!$B$17,'Категорія витрат'!$A$17,IF(H153='Категорія витрат'!$B$18,'Категорія витрат'!$A$18,IF(H153='Категорія витрат'!$B$19,'Категорія витрат'!$A$19,IF(H153='Категорія витрат'!$B$20,'Категорія витрат'!$A$20,IF(H153='Категорія витрат'!$B$21,'Категорія витрат'!$A$21,IF(H153='Категорія витрат'!$B$22,'Категорія витрат'!$A$22,IF(H153='Категорія витрат'!$B$23,'Категорія витрат'!$A$23,IF(H153='Категорія витрат'!$B$24,'Категорія витрат'!$A$24,IF(H153='Категорія витрат'!$B$25,'Категорія витрат'!$A$25,IF(H153='Категорія витрат'!$B$26,'Категорія витрат'!$A$26,IF(H153='Категорія витрат'!$B$27,'Категорія витрат'!$A$27,IF(H153='Категорія витрат'!$B$28,'Категорія витрат'!$A$28,IF(H153='Категорія витрат'!$B$29,'Категорія витрат'!$A$29,IF(H153='Категорія витрат'!$B$30,'Категорія витрат'!$A$30,IF(H153='Категорія витрат'!$B$31,'Категорія витрат'!$A$31,""))))))))))))))))))))))))))))))</f>
        <v/>
      </c>
      <c r="H153" s="209"/>
      <c r="I153" s="189"/>
      <c r="J153" s="192"/>
      <c r="K153" s="211">
        <f t="shared" si="23"/>
        <v>0</v>
      </c>
      <c r="L153" s="216"/>
      <c r="M153" s="217"/>
      <c r="N153" s="214">
        <f t="shared" si="24"/>
        <v>0</v>
      </c>
      <c r="O153" s="189">
        <f>IF(I153='Категорія витрат'!$G$2,ROUND(N153*0.22,2),IF(I153='Категорія витрат'!$G$4,ROUND(N153*0.22,2),IF(I153='Категорія витрат'!$G$5,ROUND(N153*0.22,2),IF(I153='Категорія витрат'!$G$3,ROUND(N153*0.0841,2),0))))</f>
        <v>0</v>
      </c>
      <c r="P153" s="187">
        <f t="shared" si="25"/>
        <v>0</v>
      </c>
      <c r="Q153" s="245"/>
      <c r="R153" s="245"/>
      <c r="S153" s="245"/>
      <c r="T153" s="245"/>
      <c r="U153" s="245"/>
      <c r="V153" s="245"/>
      <c r="W153" s="245"/>
      <c r="X153" s="245"/>
      <c r="Y153" s="245"/>
      <c r="Z153" s="245"/>
      <c r="AA153" s="245"/>
      <c r="AB153" s="245"/>
      <c r="AC153" s="215">
        <f t="shared" si="26"/>
        <v>0</v>
      </c>
      <c r="AD153" s="215">
        <f t="shared" si="27"/>
        <v>0</v>
      </c>
      <c r="AE153" s="215">
        <f t="shared" si="28"/>
        <v>0</v>
      </c>
      <c r="AF153" s="215">
        <f t="shared" si="29"/>
        <v>0</v>
      </c>
      <c r="AG153" s="215">
        <f t="shared" si="30"/>
        <v>0</v>
      </c>
      <c r="AH153" s="215">
        <f t="shared" si="31"/>
        <v>0</v>
      </c>
      <c r="AI153" s="215">
        <f t="shared" si="32"/>
        <v>0</v>
      </c>
      <c r="AJ153" s="215">
        <f t="shared" si="33"/>
        <v>0</v>
      </c>
      <c r="AK153" s="245"/>
      <c r="AL153" s="245"/>
      <c r="AN153" s="237">
        <f>P153*'ВИКОНАВЦІ ТА ЗАЙНЯТІСТЬ'!$E$3</f>
        <v>0</v>
      </c>
      <c r="AO153" s="237">
        <f>P153*'ВИКОНАВЦІ ТА ЗАЙНЯТІСТЬ'!$E$4</f>
        <v>0</v>
      </c>
    </row>
    <row r="154" spans="1:41" s="236" customFormat="1" hidden="1">
      <c r="A154" s="233">
        <v>149</v>
      </c>
      <c r="B154" s="233" t="str">
        <f>IF(C154="","",VLOOKUP(C154,Закони!$AA$2:$AB$46,2,0))</f>
        <v/>
      </c>
      <c r="C154" s="855"/>
      <c r="D154" s="856"/>
      <c r="E154" s="216"/>
      <c r="F154" s="216"/>
      <c r="G154" s="187" t="str">
        <f>IF(H154='Категорія витрат'!$B$2,'Категорія витрат'!$A$2,IF(H154='Категорія витрат'!$B$3,'Категорія витрат'!$A$3,IF(H154='Категорія витрат'!$B$4,'Категорія витрат'!$A$4,IF(H154='Категорія витрат'!$B$5,'Категорія витрат'!$A$5,IF(H154='Категорія витрат'!$B$6,'Категорія витрат'!$A$6,IF(H154='Категорія витрат'!$B$7,'Категорія витрат'!$A$7,IF(H154='Категорія витрат'!$B$8,'Категорія витрат'!$A$8,IF(H154='Категорія витрат'!$B$9,'Категорія витрат'!$A$9,IF(H154='Категорія витрат'!$B$10,'Категорія витрат'!$A$10,IF(H154='Категорія витрат'!$B$11,'Категорія витрат'!$A$11,IF(H154='Категорія витрат'!$B$12,'Категорія витрат'!$A$12,IF(H154='Категорія витрат'!$B$13,'Категорія витрат'!$A$13,IF(H154='Категорія витрат'!$B$14,'Категорія витрат'!$A$14,IF(H154='Категорія витрат'!$B$15,'Категорія витрат'!$A$15,IF(H154='Категорія витрат'!$B$16,'Категорія витрат'!$A$16,IF(H154='Категорія витрат'!$B$17,'Категорія витрат'!$A$17,IF(H154='Категорія витрат'!$B$18,'Категорія витрат'!$A$18,IF(H154='Категорія витрат'!$B$19,'Категорія витрат'!$A$19,IF(H154='Категорія витрат'!$B$20,'Категорія витрат'!$A$20,IF(H154='Категорія витрат'!$B$21,'Категорія витрат'!$A$21,IF(H154='Категорія витрат'!$B$22,'Категорія витрат'!$A$22,IF(H154='Категорія витрат'!$B$23,'Категорія витрат'!$A$23,IF(H154='Категорія витрат'!$B$24,'Категорія витрат'!$A$24,IF(H154='Категорія витрат'!$B$25,'Категорія витрат'!$A$25,IF(H154='Категорія витрат'!$B$26,'Категорія витрат'!$A$26,IF(H154='Категорія витрат'!$B$27,'Категорія витрат'!$A$27,IF(H154='Категорія витрат'!$B$28,'Категорія витрат'!$A$28,IF(H154='Категорія витрат'!$B$29,'Категорія витрат'!$A$29,IF(H154='Категорія витрат'!$B$30,'Категорія витрат'!$A$30,IF(H154='Категорія витрат'!$B$31,'Категорія витрат'!$A$31,""))))))))))))))))))))))))))))))</f>
        <v/>
      </c>
      <c r="H154" s="209"/>
      <c r="I154" s="189"/>
      <c r="J154" s="192"/>
      <c r="K154" s="211">
        <f t="shared" si="23"/>
        <v>0</v>
      </c>
      <c r="L154" s="216"/>
      <c r="M154" s="217"/>
      <c r="N154" s="214">
        <f t="shared" si="24"/>
        <v>0</v>
      </c>
      <c r="O154" s="189">
        <f>IF(I154='Категорія витрат'!$G$2,ROUND(N154*0.22,2),IF(I154='Категорія витрат'!$G$4,ROUND(N154*0.22,2),IF(I154='Категорія витрат'!$G$5,ROUND(N154*0.22,2),IF(I154='Категорія витрат'!$G$3,ROUND(N154*0.0841,2),0))))</f>
        <v>0</v>
      </c>
      <c r="P154" s="187">
        <f t="shared" si="25"/>
        <v>0</v>
      </c>
      <c r="Q154" s="245"/>
      <c r="R154" s="245"/>
      <c r="S154" s="245"/>
      <c r="T154" s="245"/>
      <c r="U154" s="245"/>
      <c r="V154" s="245"/>
      <c r="W154" s="245"/>
      <c r="X154" s="245"/>
      <c r="Y154" s="245"/>
      <c r="Z154" s="245"/>
      <c r="AA154" s="245"/>
      <c r="AB154" s="245"/>
      <c r="AC154" s="215">
        <f t="shared" si="26"/>
        <v>0</v>
      </c>
      <c r="AD154" s="215">
        <f t="shared" si="27"/>
        <v>0</v>
      </c>
      <c r="AE154" s="215">
        <f t="shared" si="28"/>
        <v>0</v>
      </c>
      <c r="AF154" s="215">
        <f t="shared" si="29"/>
        <v>0</v>
      </c>
      <c r="AG154" s="215">
        <f t="shared" si="30"/>
        <v>0</v>
      </c>
      <c r="AH154" s="215">
        <f t="shared" si="31"/>
        <v>0</v>
      </c>
      <c r="AI154" s="215">
        <f t="shared" si="32"/>
        <v>0</v>
      </c>
      <c r="AJ154" s="215">
        <f t="shared" si="33"/>
        <v>0</v>
      </c>
      <c r="AK154" s="245"/>
      <c r="AL154" s="245"/>
      <c r="AN154" s="237">
        <f>P154*'ВИКОНАВЦІ ТА ЗАЙНЯТІСТЬ'!$E$3</f>
        <v>0</v>
      </c>
      <c r="AO154" s="237">
        <f>P154*'ВИКОНАВЦІ ТА ЗАЙНЯТІСТЬ'!$E$4</f>
        <v>0</v>
      </c>
    </row>
    <row r="155" spans="1:41" s="236" customFormat="1" hidden="1">
      <c r="A155" s="233">
        <v>150</v>
      </c>
      <c r="B155" s="233" t="str">
        <f>IF(C155="","",VLOOKUP(C155,Закони!$AA$2:$AB$46,2,0))</f>
        <v/>
      </c>
      <c r="C155" s="855"/>
      <c r="D155" s="856"/>
      <c r="E155" s="216"/>
      <c r="F155" s="216"/>
      <c r="G155" s="187" t="str">
        <f>IF(H155='Категорія витрат'!$B$2,'Категорія витрат'!$A$2,IF(H155='Категорія витрат'!$B$3,'Категорія витрат'!$A$3,IF(H155='Категорія витрат'!$B$4,'Категорія витрат'!$A$4,IF(H155='Категорія витрат'!$B$5,'Категорія витрат'!$A$5,IF(H155='Категорія витрат'!$B$6,'Категорія витрат'!$A$6,IF(H155='Категорія витрат'!$B$7,'Категорія витрат'!$A$7,IF(H155='Категорія витрат'!$B$8,'Категорія витрат'!$A$8,IF(H155='Категорія витрат'!$B$9,'Категорія витрат'!$A$9,IF(H155='Категорія витрат'!$B$10,'Категорія витрат'!$A$10,IF(H155='Категорія витрат'!$B$11,'Категорія витрат'!$A$11,IF(H155='Категорія витрат'!$B$12,'Категорія витрат'!$A$12,IF(H155='Категорія витрат'!$B$13,'Категорія витрат'!$A$13,IF(H155='Категорія витрат'!$B$14,'Категорія витрат'!$A$14,IF(H155='Категорія витрат'!$B$15,'Категорія витрат'!$A$15,IF(H155='Категорія витрат'!$B$16,'Категорія витрат'!$A$16,IF(H155='Категорія витрат'!$B$17,'Категорія витрат'!$A$17,IF(H155='Категорія витрат'!$B$18,'Категорія витрат'!$A$18,IF(H155='Категорія витрат'!$B$19,'Категорія витрат'!$A$19,IF(H155='Категорія витрат'!$B$20,'Категорія витрат'!$A$20,IF(H155='Категорія витрат'!$B$21,'Категорія витрат'!$A$21,IF(H155='Категорія витрат'!$B$22,'Категорія витрат'!$A$22,IF(H155='Категорія витрат'!$B$23,'Категорія витрат'!$A$23,IF(H155='Категорія витрат'!$B$24,'Категорія витрат'!$A$24,IF(H155='Категорія витрат'!$B$25,'Категорія витрат'!$A$25,IF(H155='Категорія витрат'!$B$26,'Категорія витрат'!$A$26,IF(H155='Категорія витрат'!$B$27,'Категорія витрат'!$A$27,IF(H155='Категорія витрат'!$B$28,'Категорія витрат'!$A$28,IF(H155='Категорія витрат'!$B$29,'Категорія витрат'!$A$29,IF(H155='Категорія витрат'!$B$30,'Категорія витрат'!$A$30,IF(H155='Категорія витрат'!$B$31,'Категорія витрат'!$A$31,""))))))))))))))))))))))))))))))</f>
        <v/>
      </c>
      <c r="H155" s="209"/>
      <c r="I155" s="189"/>
      <c r="J155" s="192"/>
      <c r="K155" s="211">
        <f t="shared" si="23"/>
        <v>0</v>
      </c>
      <c r="L155" s="216"/>
      <c r="M155" s="217"/>
      <c r="N155" s="214">
        <f t="shared" si="24"/>
        <v>0</v>
      </c>
      <c r="O155" s="189">
        <f>IF(I155='Категорія витрат'!$G$2,ROUND(N155*0.22,2),IF(I155='Категорія витрат'!$G$4,ROUND(N155*0.22,2),IF(I155='Категорія витрат'!$G$5,ROUND(N155*0.22,2),IF(I155='Категорія витрат'!$G$3,ROUND(N155*0.0841,2),0))))</f>
        <v>0</v>
      </c>
      <c r="P155" s="187">
        <f t="shared" si="25"/>
        <v>0</v>
      </c>
      <c r="Q155" s="245"/>
      <c r="R155" s="245"/>
      <c r="S155" s="245"/>
      <c r="T155" s="245"/>
      <c r="U155" s="245"/>
      <c r="V155" s="245"/>
      <c r="W155" s="245"/>
      <c r="X155" s="245"/>
      <c r="Y155" s="245"/>
      <c r="Z155" s="245"/>
      <c r="AA155" s="245"/>
      <c r="AB155" s="245"/>
      <c r="AC155" s="215">
        <f t="shared" si="26"/>
        <v>0</v>
      </c>
      <c r="AD155" s="215">
        <f t="shared" si="27"/>
        <v>0</v>
      </c>
      <c r="AE155" s="215">
        <f t="shared" si="28"/>
        <v>0</v>
      </c>
      <c r="AF155" s="215">
        <f t="shared" si="29"/>
        <v>0</v>
      </c>
      <c r="AG155" s="215">
        <f t="shared" si="30"/>
        <v>0</v>
      </c>
      <c r="AH155" s="215">
        <f t="shared" si="31"/>
        <v>0</v>
      </c>
      <c r="AI155" s="215">
        <f t="shared" si="32"/>
        <v>0</v>
      </c>
      <c r="AJ155" s="215">
        <f t="shared" si="33"/>
        <v>0</v>
      </c>
      <c r="AK155" s="245"/>
      <c r="AL155" s="245"/>
      <c r="AN155" s="237">
        <f>P155*'ВИКОНАВЦІ ТА ЗАЙНЯТІСТЬ'!$E$3</f>
        <v>0</v>
      </c>
      <c r="AO155" s="237">
        <f>P155*'ВИКОНАВЦІ ТА ЗАЙНЯТІСТЬ'!$E$4</f>
        <v>0</v>
      </c>
    </row>
    <row r="156" spans="1:41" s="236" customFormat="1" hidden="1">
      <c r="A156" s="233">
        <v>151</v>
      </c>
      <c r="B156" s="233" t="str">
        <f>IF(C156="","",VLOOKUP(C156,Закони!$AA$2:$AB$46,2,0))</f>
        <v/>
      </c>
      <c r="C156" s="855"/>
      <c r="D156" s="856"/>
      <c r="E156" s="216"/>
      <c r="F156" s="216"/>
      <c r="G156" s="187" t="str">
        <f>IF(H156='Категорія витрат'!$B$2,'Категорія витрат'!$A$2,IF(H156='Категорія витрат'!$B$3,'Категорія витрат'!$A$3,IF(H156='Категорія витрат'!$B$4,'Категорія витрат'!$A$4,IF(H156='Категорія витрат'!$B$5,'Категорія витрат'!$A$5,IF(H156='Категорія витрат'!$B$6,'Категорія витрат'!$A$6,IF(H156='Категорія витрат'!$B$7,'Категорія витрат'!$A$7,IF(H156='Категорія витрат'!$B$8,'Категорія витрат'!$A$8,IF(H156='Категорія витрат'!$B$9,'Категорія витрат'!$A$9,IF(H156='Категорія витрат'!$B$10,'Категорія витрат'!$A$10,IF(H156='Категорія витрат'!$B$11,'Категорія витрат'!$A$11,IF(H156='Категорія витрат'!$B$12,'Категорія витрат'!$A$12,IF(H156='Категорія витрат'!$B$13,'Категорія витрат'!$A$13,IF(H156='Категорія витрат'!$B$14,'Категорія витрат'!$A$14,IF(H156='Категорія витрат'!$B$15,'Категорія витрат'!$A$15,IF(H156='Категорія витрат'!$B$16,'Категорія витрат'!$A$16,IF(H156='Категорія витрат'!$B$17,'Категорія витрат'!$A$17,IF(H156='Категорія витрат'!$B$18,'Категорія витрат'!$A$18,IF(H156='Категорія витрат'!$B$19,'Категорія витрат'!$A$19,IF(H156='Категорія витрат'!$B$20,'Категорія витрат'!$A$20,IF(H156='Категорія витрат'!$B$21,'Категорія витрат'!$A$21,IF(H156='Категорія витрат'!$B$22,'Категорія витрат'!$A$22,IF(H156='Категорія витрат'!$B$23,'Категорія витрат'!$A$23,IF(H156='Категорія витрат'!$B$24,'Категорія витрат'!$A$24,IF(H156='Категорія витрат'!$B$25,'Категорія витрат'!$A$25,IF(H156='Категорія витрат'!$B$26,'Категорія витрат'!$A$26,IF(H156='Категорія витрат'!$B$27,'Категорія витрат'!$A$27,IF(H156='Категорія витрат'!$B$28,'Категорія витрат'!$A$28,IF(H156='Категорія витрат'!$B$29,'Категорія витрат'!$A$29,IF(H156='Категорія витрат'!$B$30,'Категорія витрат'!$A$30,IF(H156='Категорія витрат'!$B$31,'Категорія витрат'!$A$31,""))))))))))))))))))))))))))))))</f>
        <v/>
      </c>
      <c r="H156" s="209"/>
      <c r="I156" s="189"/>
      <c r="J156" s="192"/>
      <c r="K156" s="211">
        <f t="shared" si="23"/>
        <v>0</v>
      </c>
      <c r="L156" s="216"/>
      <c r="M156" s="217"/>
      <c r="N156" s="214">
        <f t="shared" si="24"/>
        <v>0</v>
      </c>
      <c r="O156" s="189">
        <f>IF(I156='Категорія витрат'!$G$2,ROUND(N156*0.22,2),IF(I156='Категорія витрат'!$G$4,ROUND(N156*0.22,2),IF(I156='Категорія витрат'!$G$5,ROUND(N156*0.22,2),IF(I156='Категорія витрат'!$G$3,ROUND(N156*0.0841,2),0))))</f>
        <v>0</v>
      </c>
      <c r="P156" s="187">
        <f t="shared" si="25"/>
        <v>0</v>
      </c>
      <c r="Q156" s="245"/>
      <c r="R156" s="245"/>
      <c r="S156" s="245"/>
      <c r="T156" s="245"/>
      <c r="U156" s="245"/>
      <c r="V156" s="245"/>
      <c r="W156" s="245"/>
      <c r="X156" s="245"/>
      <c r="Y156" s="245"/>
      <c r="Z156" s="245"/>
      <c r="AA156" s="245"/>
      <c r="AB156" s="245"/>
      <c r="AC156" s="215">
        <f t="shared" si="26"/>
        <v>0</v>
      </c>
      <c r="AD156" s="215">
        <f t="shared" si="27"/>
        <v>0</v>
      </c>
      <c r="AE156" s="215">
        <f t="shared" si="28"/>
        <v>0</v>
      </c>
      <c r="AF156" s="215">
        <f t="shared" si="29"/>
        <v>0</v>
      </c>
      <c r="AG156" s="215">
        <f t="shared" si="30"/>
        <v>0</v>
      </c>
      <c r="AH156" s="215">
        <f t="shared" si="31"/>
        <v>0</v>
      </c>
      <c r="AI156" s="215">
        <f t="shared" si="32"/>
        <v>0</v>
      </c>
      <c r="AJ156" s="215">
        <f t="shared" si="33"/>
        <v>0</v>
      </c>
      <c r="AK156" s="245"/>
      <c r="AL156" s="245"/>
      <c r="AN156" s="237">
        <f>P156*'ВИКОНАВЦІ ТА ЗАЙНЯТІСТЬ'!$E$3</f>
        <v>0</v>
      </c>
      <c r="AO156" s="237">
        <f>P156*'ВИКОНАВЦІ ТА ЗАЙНЯТІСТЬ'!$E$4</f>
        <v>0</v>
      </c>
    </row>
    <row r="157" spans="1:41" s="236" customFormat="1" hidden="1">
      <c r="A157" s="233">
        <v>152</v>
      </c>
      <c r="B157" s="233" t="str">
        <f>IF(C157="","",VLOOKUP(C157,Закони!$AA$2:$AB$46,2,0))</f>
        <v/>
      </c>
      <c r="C157" s="855"/>
      <c r="D157" s="856"/>
      <c r="E157" s="216"/>
      <c r="F157" s="216"/>
      <c r="G157" s="187" t="str">
        <f>IF(H157='Категорія витрат'!$B$2,'Категорія витрат'!$A$2,IF(H157='Категорія витрат'!$B$3,'Категорія витрат'!$A$3,IF(H157='Категорія витрат'!$B$4,'Категорія витрат'!$A$4,IF(H157='Категорія витрат'!$B$5,'Категорія витрат'!$A$5,IF(H157='Категорія витрат'!$B$6,'Категорія витрат'!$A$6,IF(H157='Категорія витрат'!$B$7,'Категорія витрат'!$A$7,IF(H157='Категорія витрат'!$B$8,'Категорія витрат'!$A$8,IF(H157='Категорія витрат'!$B$9,'Категорія витрат'!$A$9,IF(H157='Категорія витрат'!$B$10,'Категорія витрат'!$A$10,IF(H157='Категорія витрат'!$B$11,'Категорія витрат'!$A$11,IF(H157='Категорія витрат'!$B$12,'Категорія витрат'!$A$12,IF(H157='Категорія витрат'!$B$13,'Категорія витрат'!$A$13,IF(H157='Категорія витрат'!$B$14,'Категорія витрат'!$A$14,IF(H157='Категорія витрат'!$B$15,'Категорія витрат'!$A$15,IF(H157='Категорія витрат'!$B$16,'Категорія витрат'!$A$16,IF(H157='Категорія витрат'!$B$17,'Категорія витрат'!$A$17,IF(H157='Категорія витрат'!$B$18,'Категорія витрат'!$A$18,IF(H157='Категорія витрат'!$B$19,'Категорія витрат'!$A$19,IF(H157='Категорія витрат'!$B$20,'Категорія витрат'!$A$20,IF(H157='Категорія витрат'!$B$21,'Категорія витрат'!$A$21,IF(H157='Категорія витрат'!$B$22,'Категорія витрат'!$A$22,IF(H157='Категорія витрат'!$B$23,'Категорія витрат'!$A$23,IF(H157='Категорія витрат'!$B$24,'Категорія витрат'!$A$24,IF(H157='Категорія витрат'!$B$25,'Категорія витрат'!$A$25,IF(H157='Категорія витрат'!$B$26,'Категорія витрат'!$A$26,IF(H157='Категорія витрат'!$B$27,'Категорія витрат'!$A$27,IF(H157='Категорія витрат'!$B$28,'Категорія витрат'!$A$28,IF(H157='Категорія витрат'!$B$29,'Категорія витрат'!$A$29,IF(H157='Категорія витрат'!$B$30,'Категорія витрат'!$A$30,IF(H157='Категорія витрат'!$B$31,'Категорія витрат'!$A$31,""))))))))))))))))))))))))))))))</f>
        <v/>
      </c>
      <c r="H157" s="209"/>
      <c r="I157" s="189"/>
      <c r="J157" s="192"/>
      <c r="K157" s="211">
        <f t="shared" si="23"/>
        <v>0</v>
      </c>
      <c r="L157" s="216"/>
      <c r="M157" s="217"/>
      <c r="N157" s="214">
        <f t="shared" si="24"/>
        <v>0</v>
      </c>
      <c r="O157" s="189">
        <f>IF(I157='Категорія витрат'!$G$2,ROUND(N157*0.22,2),IF(I157='Категорія витрат'!$G$4,ROUND(N157*0.22,2),IF(I157='Категорія витрат'!$G$5,ROUND(N157*0.22,2),IF(I157='Категорія витрат'!$G$3,ROUND(N157*0.0841,2),0))))</f>
        <v>0</v>
      </c>
      <c r="P157" s="187">
        <f t="shared" si="25"/>
        <v>0</v>
      </c>
      <c r="Q157" s="245"/>
      <c r="R157" s="245"/>
      <c r="S157" s="245"/>
      <c r="T157" s="245"/>
      <c r="U157" s="245"/>
      <c r="V157" s="245"/>
      <c r="W157" s="245"/>
      <c r="X157" s="245"/>
      <c r="Y157" s="245"/>
      <c r="Z157" s="245"/>
      <c r="AA157" s="245"/>
      <c r="AB157" s="245"/>
      <c r="AC157" s="215">
        <f t="shared" si="26"/>
        <v>0</v>
      </c>
      <c r="AD157" s="215">
        <f t="shared" si="27"/>
        <v>0</v>
      </c>
      <c r="AE157" s="215">
        <f t="shared" si="28"/>
        <v>0</v>
      </c>
      <c r="AF157" s="215">
        <f t="shared" si="29"/>
        <v>0</v>
      </c>
      <c r="AG157" s="215">
        <f t="shared" si="30"/>
        <v>0</v>
      </c>
      <c r="AH157" s="215">
        <f t="shared" si="31"/>
        <v>0</v>
      </c>
      <c r="AI157" s="215">
        <f t="shared" si="32"/>
        <v>0</v>
      </c>
      <c r="AJ157" s="215">
        <f t="shared" si="33"/>
        <v>0</v>
      </c>
      <c r="AK157" s="245"/>
      <c r="AL157" s="245"/>
      <c r="AN157" s="237">
        <f>P157*'ВИКОНАВЦІ ТА ЗАЙНЯТІСТЬ'!$E$3</f>
        <v>0</v>
      </c>
      <c r="AO157" s="237">
        <f>P157*'ВИКОНАВЦІ ТА ЗАЙНЯТІСТЬ'!$E$4</f>
        <v>0</v>
      </c>
    </row>
    <row r="158" spans="1:41" s="236" customFormat="1" hidden="1">
      <c r="A158" s="233">
        <v>153</v>
      </c>
      <c r="B158" s="233" t="str">
        <f>IF(C158="","",VLOOKUP(C158,Закони!$AA$2:$AB$46,2,0))</f>
        <v/>
      </c>
      <c r="C158" s="855"/>
      <c r="D158" s="856"/>
      <c r="E158" s="216"/>
      <c r="F158" s="216"/>
      <c r="G158" s="187" t="str">
        <f>IF(H158='Категорія витрат'!$B$2,'Категорія витрат'!$A$2,IF(H158='Категорія витрат'!$B$3,'Категорія витрат'!$A$3,IF(H158='Категорія витрат'!$B$4,'Категорія витрат'!$A$4,IF(H158='Категорія витрат'!$B$5,'Категорія витрат'!$A$5,IF(H158='Категорія витрат'!$B$6,'Категорія витрат'!$A$6,IF(H158='Категорія витрат'!$B$7,'Категорія витрат'!$A$7,IF(H158='Категорія витрат'!$B$8,'Категорія витрат'!$A$8,IF(H158='Категорія витрат'!$B$9,'Категорія витрат'!$A$9,IF(H158='Категорія витрат'!$B$10,'Категорія витрат'!$A$10,IF(H158='Категорія витрат'!$B$11,'Категорія витрат'!$A$11,IF(H158='Категорія витрат'!$B$12,'Категорія витрат'!$A$12,IF(H158='Категорія витрат'!$B$13,'Категорія витрат'!$A$13,IF(H158='Категорія витрат'!$B$14,'Категорія витрат'!$A$14,IF(H158='Категорія витрат'!$B$15,'Категорія витрат'!$A$15,IF(H158='Категорія витрат'!$B$16,'Категорія витрат'!$A$16,IF(H158='Категорія витрат'!$B$17,'Категорія витрат'!$A$17,IF(H158='Категорія витрат'!$B$18,'Категорія витрат'!$A$18,IF(H158='Категорія витрат'!$B$19,'Категорія витрат'!$A$19,IF(H158='Категорія витрат'!$B$20,'Категорія витрат'!$A$20,IF(H158='Категорія витрат'!$B$21,'Категорія витрат'!$A$21,IF(H158='Категорія витрат'!$B$22,'Категорія витрат'!$A$22,IF(H158='Категорія витрат'!$B$23,'Категорія витрат'!$A$23,IF(H158='Категорія витрат'!$B$24,'Категорія витрат'!$A$24,IF(H158='Категорія витрат'!$B$25,'Категорія витрат'!$A$25,IF(H158='Категорія витрат'!$B$26,'Категорія витрат'!$A$26,IF(H158='Категорія витрат'!$B$27,'Категорія витрат'!$A$27,IF(H158='Категорія витрат'!$B$28,'Категорія витрат'!$A$28,IF(H158='Категорія витрат'!$B$29,'Категорія витрат'!$A$29,IF(H158='Категорія витрат'!$B$30,'Категорія витрат'!$A$30,IF(H158='Категорія витрат'!$B$31,'Категорія витрат'!$A$31,""))))))))))))))))))))))))))))))</f>
        <v/>
      </c>
      <c r="H158" s="209"/>
      <c r="I158" s="189"/>
      <c r="J158" s="192"/>
      <c r="K158" s="211">
        <f t="shared" si="23"/>
        <v>0</v>
      </c>
      <c r="L158" s="216"/>
      <c r="M158" s="217"/>
      <c r="N158" s="214">
        <f t="shared" si="24"/>
        <v>0</v>
      </c>
      <c r="O158" s="189">
        <f>IF(I158='Категорія витрат'!$G$2,ROUND(N158*0.22,2),IF(I158='Категорія витрат'!$G$4,ROUND(N158*0.22,2),IF(I158='Категорія витрат'!$G$5,ROUND(N158*0.22,2),IF(I158='Категорія витрат'!$G$3,ROUND(N158*0.0841,2),0))))</f>
        <v>0</v>
      </c>
      <c r="P158" s="187">
        <f t="shared" si="25"/>
        <v>0</v>
      </c>
      <c r="Q158" s="245"/>
      <c r="R158" s="245"/>
      <c r="S158" s="245"/>
      <c r="T158" s="245"/>
      <c r="U158" s="245"/>
      <c r="V158" s="245"/>
      <c r="W158" s="245"/>
      <c r="X158" s="245"/>
      <c r="Y158" s="245"/>
      <c r="Z158" s="245"/>
      <c r="AA158" s="245"/>
      <c r="AB158" s="245"/>
      <c r="AC158" s="215">
        <f t="shared" si="26"/>
        <v>0</v>
      </c>
      <c r="AD158" s="215">
        <f t="shared" si="27"/>
        <v>0</v>
      </c>
      <c r="AE158" s="215">
        <f t="shared" si="28"/>
        <v>0</v>
      </c>
      <c r="AF158" s="215">
        <f t="shared" si="29"/>
        <v>0</v>
      </c>
      <c r="AG158" s="215">
        <f t="shared" si="30"/>
        <v>0</v>
      </c>
      <c r="AH158" s="215">
        <f t="shared" si="31"/>
        <v>0</v>
      </c>
      <c r="AI158" s="215">
        <f t="shared" si="32"/>
        <v>0</v>
      </c>
      <c r="AJ158" s="215">
        <f t="shared" si="33"/>
        <v>0</v>
      </c>
      <c r="AK158" s="245"/>
      <c r="AL158" s="245"/>
      <c r="AN158" s="237">
        <f>P158*'ВИКОНАВЦІ ТА ЗАЙНЯТІСТЬ'!$E$3</f>
        <v>0</v>
      </c>
      <c r="AO158" s="237">
        <f>P158*'ВИКОНАВЦІ ТА ЗАЙНЯТІСТЬ'!$E$4</f>
        <v>0</v>
      </c>
    </row>
    <row r="159" spans="1:41" s="236" customFormat="1" hidden="1">
      <c r="A159" s="233">
        <v>154</v>
      </c>
      <c r="B159" s="233" t="str">
        <f>IF(C159="","",VLOOKUP(C159,Закони!$AA$2:$AB$46,2,0))</f>
        <v/>
      </c>
      <c r="C159" s="855"/>
      <c r="D159" s="856"/>
      <c r="E159" s="216"/>
      <c r="F159" s="216"/>
      <c r="G159" s="187" t="str">
        <f>IF(H159='Категорія витрат'!$B$2,'Категорія витрат'!$A$2,IF(H159='Категорія витрат'!$B$3,'Категорія витрат'!$A$3,IF(H159='Категорія витрат'!$B$4,'Категорія витрат'!$A$4,IF(H159='Категорія витрат'!$B$5,'Категорія витрат'!$A$5,IF(H159='Категорія витрат'!$B$6,'Категорія витрат'!$A$6,IF(H159='Категорія витрат'!$B$7,'Категорія витрат'!$A$7,IF(H159='Категорія витрат'!$B$8,'Категорія витрат'!$A$8,IF(H159='Категорія витрат'!$B$9,'Категорія витрат'!$A$9,IF(H159='Категорія витрат'!$B$10,'Категорія витрат'!$A$10,IF(H159='Категорія витрат'!$B$11,'Категорія витрат'!$A$11,IF(H159='Категорія витрат'!$B$12,'Категорія витрат'!$A$12,IF(H159='Категорія витрат'!$B$13,'Категорія витрат'!$A$13,IF(H159='Категорія витрат'!$B$14,'Категорія витрат'!$A$14,IF(H159='Категорія витрат'!$B$15,'Категорія витрат'!$A$15,IF(H159='Категорія витрат'!$B$16,'Категорія витрат'!$A$16,IF(H159='Категорія витрат'!$B$17,'Категорія витрат'!$A$17,IF(H159='Категорія витрат'!$B$18,'Категорія витрат'!$A$18,IF(H159='Категорія витрат'!$B$19,'Категорія витрат'!$A$19,IF(H159='Категорія витрат'!$B$20,'Категорія витрат'!$A$20,IF(H159='Категорія витрат'!$B$21,'Категорія витрат'!$A$21,IF(H159='Категорія витрат'!$B$22,'Категорія витрат'!$A$22,IF(H159='Категорія витрат'!$B$23,'Категорія витрат'!$A$23,IF(H159='Категорія витрат'!$B$24,'Категорія витрат'!$A$24,IF(H159='Категорія витрат'!$B$25,'Категорія витрат'!$A$25,IF(H159='Категорія витрат'!$B$26,'Категорія витрат'!$A$26,IF(H159='Категорія витрат'!$B$27,'Категорія витрат'!$A$27,IF(H159='Категорія витрат'!$B$28,'Категорія витрат'!$A$28,IF(H159='Категорія витрат'!$B$29,'Категорія витрат'!$A$29,IF(H159='Категорія витрат'!$B$30,'Категорія витрат'!$A$30,IF(H159='Категорія витрат'!$B$31,'Категорія витрат'!$A$31,""))))))))))))))))))))))))))))))</f>
        <v/>
      </c>
      <c r="H159" s="209"/>
      <c r="I159" s="189"/>
      <c r="J159" s="192"/>
      <c r="K159" s="211">
        <f t="shared" si="23"/>
        <v>0</v>
      </c>
      <c r="L159" s="216"/>
      <c r="M159" s="217"/>
      <c r="N159" s="214">
        <f t="shared" si="24"/>
        <v>0</v>
      </c>
      <c r="O159" s="189">
        <f>IF(I159='Категорія витрат'!$G$2,ROUND(N159*0.22,2),IF(I159='Категорія витрат'!$G$4,ROUND(N159*0.22,2),IF(I159='Категорія витрат'!$G$5,ROUND(N159*0.22,2),IF(I159='Категорія витрат'!$G$3,ROUND(N159*0.0841,2),0))))</f>
        <v>0</v>
      </c>
      <c r="P159" s="187">
        <f t="shared" si="25"/>
        <v>0</v>
      </c>
      <c r="Q159" s="245"/>
      <c r="R159" s="245"/>
      <c r="S159" s="245"/>
      <c r="T159" s="245"/>
      <c r="U159" s="245"/>
      <c r="V159" s="245"/>
      <c r="W159" s="245"/>
      <c r="X159" s="245"/>
      <c r="Y159" s="245"/>
      <c r="Z159" s="245"/>
      <c r="AA159" s="245"/>
      <c r="AB159" s="245"/>
      <c r="AC159" s="215">
        <f t="shared" si="26"/>
        <v>0</v>
      </c>
      <c r="AD159" s="215">
        <f t="shared" si="27"/>
        <v>0</v>
      </c>
      <c r="AE159" s="215">
        <f t="shared" si="28"/>
        <v>0</v>
      </c>
      <c r="AF159" s="215">
        <f t="shared" si="29"/>
        <v>0</v>
      </c>
      <c r="AG159" s="215">
        <f t="shared" si="30"/>
        <v>0</v>
      </c>
      <c r="AH159" s="215">
        <f t="shared" si="31"/>
        <v>0</v>
      </c>
      <c r="AI159" s="215">
        <f t="shared" si="32"/>
        <v>0</v>
      </c>
      <c r="AJ159" s="215">
        <f t="shared" si="33"/>
        <v>0</v>
      </c>
      <c r="AK159" s="245"/>
      <c r="AL159" s="245"/>
      <c r="AN159" s="237">
        <f>P159*'ВИКОНАВЦІ ТА ЗАЙНЯТІСТЬ'!$E$3</f>
        <v>0</v>
      </c>
      <c r="AO159" s="237">
        <f>P159*'ВИКОНАВЦІ ТА ЗАЙНЯТІСТЬ'!$E$4</f>
        <v>0</v>
      </c>
    </row>
    <row r="160" spans="1:41" s="236" customFormat="1" hidden="1">
      <c r="A160" s="233">
        <v>155</v>
      </c>
      <c r="B160" s="233" t="str">
        <f>IF(C160="","",VLOOKUP(C160,Закони!$AA$2:$AB$46,2,0))</f>
        <v/>
      </c>
      <c r="C160" s="855"/>
      <c r="D160" s="856"/>
      <c r="E160" s="216"/>
      <c r="F160" s="216"/>
      <c r="G160" s="187" t="str">
        <f>IF(H160='Категорія витрат'!$B$2,'Категорія витрат'!$A$2,IF(H160='Категорія витрат'!$B$3,'Категорія витрат'!$A$3,IF(H160='Категорія витрат'!$B$4,'Категорія витрат'!$A$4,IF(H160='Категорія витрат'!$B$5,'Категорія витрат'!$A$5,IF(H160='Категорія витрат'!$B$6,'Категорія витрат'!$A$6,IF(H160='Категорія витрат'!$B$7,'Категорія витрат'!$A$7,IF(H160='Категорія витрат'!$B$8,'Категорія витрат'!$A$8,IF(H160='Категорія витрат'!$B$9,'Категорія витрат'!$A$9,IF(H160='Категорія витрат'!$B$10,'Категорія витрат'!$A$10,IF(H160='Категорія витрат'!$B$11,'Категорія витрат'!$A$11,IF(H160='Категорія витрат'!$B$12,'Категорія витрат'!$A$12,IF(H160='Категорія витрат'!$B$13,'Категорія витрат'!$A$13,IF(H160='Категорія витрат'!$B$14,'Категорія витрат'!$A$14,IF(H160='Категорія витрат'!$B$15,'Категорія витрат'!$A$15,IF(H160='Категорія витрат'!$B$16,'Категорія витрат'!$A$16,IF(H160='Категорія витрат'!$B$17,'Категорія витрат'!$A$17,IF(H160='Категорія витрат'!$B$18,'Категорія витрат'!$A$18,IF(H160='Категорія витрат'!$B$19,'Категорія витрат'!$A$19,IF(H160='Категорія витрат'!$B$20,'Категорія витрат'!$A$20,IF(H160='Категорія витрат'!$B$21,'Категорія витрат'!$A$21,IF(H160='Категорія витрат'!$B$22,'Категорія витрат'!$A$22,IF(H160='Категорія витрат'!$B$23,'Категорія витрат'!$A$23,IF(H160='Категорія витрат'!$B$24,'Категорія витрат'!$A$24,IF(H160='Категорія витрат'!$B$25,'Категорія витрат'!$A$25,IF(H160='Категорія витрат'!$B$26,'Категорія витрат'!$A$26,IF(H160='Категорія витрат'!$B$27,'Категорія витрат'!$A$27,IF(H160='Категорія витрат'!$B$28,'Категорія витрат'!$A$28,IF(H160='Категорія витрат'!$B$29,'Категорія витрат'!$A$29,IF(H160='Категорія витрат'!$B$30,'Категорія витрат'!$A$30,IF(H160='Категорія витрат'!$B$31,'Категорія витрат'!$A$31,""))))))))))))))))))))))))))))))</f>
        <v/>
      </c>
      <c r="H160" s="209"/>
      <c r="I160" s="189"/>
      <c r="J160" s="192"/>
      <c r="K160" s="211">
        <f t="shared" si="23"/>
        <v>0</v>
      </c>
      <c r="L160" s="216"/>
      <c r="M160" s="217"/>
      <c r="N160" s="214">
        <f t="shared" si="24"/>
        <v>0</v>
      </c>
      <c r="O160" s="189">
        <f>IF(I160='Категорія витрат'!$G$2,ROUND(N160*0.22,2),IF(I160='Категорія витрат'!$G$4,ROUND(N160*0.22,2),IF(I160='Категорія витрат'!$G$5,ROUND(N160*0.22,2),IF(I160='Категорія витрат'!$G$3,ROUND(N160*0.0841,2),0))))</f>
        <v>0</v>
      </c>
      <c r="P160" s="187">
        <f t="shared" si="25"/>
        <v>0</v>
      </c>
      <c r="Q160" s="245"/>
      <c r="R160" s="245"/>
      <c r="S160" s="245"/>
      <c r="T160" s="245"/>
      <c r="U160" s="245"/>
      <c r="V160" s="245"/>
      <c r="W160" s="245"/>
      <c r="X160" s="245"/>
      <c r="Y160" s="245"/>
      <c r="Z160" s="245"/>
      <c r="AA160" s="245"/>
      <c r="AB160" s="245"/>
      <c r="AC160" s="215">
        <f t="shared" si="26"/>
        <v>0</v>
      </c>
      <c r="AD160" s="215">
        <f t="shared" si="27"/>
        <v>0</v>
      </c>
      <c r="AE160" s="215">
        <f t="shared" si="28"/>
        <v>0</v>
      </c>
      <c r="AF160" s="215">
        <f t="shared" si="29"/>
        <v>0</v>
      </c>
      <c r="AG160" s="215">
        <f t="shared" si="30"/>
        <v>0</v>
      </c>
      <c r="AH160" s="215">
        <f t="shared" si="31"/>
        <v>0</v>
      </c>
      <c r="AI160" s="215">
        <f t="shared" si="32"/>
        <v>0</v>
      </c>
      <c r="AJ160" s="215">
        <f t="shared" si="33"/>
        <v>0</v>
      </c>
      <c r="AK160" s="245"/>
      <c r="AL160" s="245"/>
      <c r="AN160" s="237">
        <f>P160*'ВИКОНАВЦІ ТА ЗАЙНЯТІСТЬ'!$E$3</f>
        <v>0</v>
      </c>
      <c r="AO160" s="237">
        <f>P160*'ВИКОНАВЦІ ТА ЗАЙНЯТІСТЬ'!$E$4</f>
        <v>0</v>
      </c>
    </row>
    <row r="161" spans="1:41" s="236" customFormat="1" hidden="1">
      <c r="A161" s="233">
        <v>156</v>
      </c>
      <c r="B161" s="233" t="str">
        <f>IF(C161="","",VLOOKUP(C161,Закони!$AA$2:$AB$46,2,0))</f>
        <v/>
      </c>
      <c r="C161" s="855"/>
      <c r="D161" s="856"/>
      <c r="E161" s="216"/>
      <c r="F161" s="216"/>
      <c r="G161" s="187" t="str">
        <f>IF(H161='Категорія витрат'!$B$2,'Категорія витрат'!$A$2,IF(H161='Категорія витрат'!$B$3,'Категорія витрат'!$A$3,IF(H161='Категорія витрат'!$B$4,'Категорія витрат'!$A$4,IF(H161='Категорія витрат'!$B$5,'Категорія витрат'!$A$5,IF(H161='Категорія витрат'!$B$6,'Категорія витрат'!$A$6,IF(H161='Категорія витрат'!$B$7,'Категорія витрат'!$A$7,IF(H161='Категорія витрат'!$B$8,'Категорія витрат'!$A$8,IF(H161='Категорія витрат'!$B$9,'Категорія витрат'!$A$9,IF(H161='Категорія витрат'!$B$10,'Категорія витрат'!$A$10,IF(H161='Категорія витрат'!$B$11,'Категорія витрат'!$A$11,IF(H161='Категорія витрат'!$B$12,'Категорія витрат'!$A$12,IF(H161='Категорія витрат'!$B$13,'Категорія витрат'!$A$13,IF(H161='Категорія витрат'!$B$14,'Категорія витрат'!$A$14,IF(H161='Категорія витрат'!$B$15,'Категорія витрат'!$A$15,IF(H161='Категорія витрат'!$B$16,'Категорія витрат'!$A$16,IF(H161='Категорія витрат'!$B$17,'Категорія витрат'!$A$17,IF(H161='Категорія витрат'!$B$18,'Категорія витрат'!$A$18,IF(H161='Категорія витрат'!$B$19,'Категорія витрат'!$A$19,IF(H161='Категорія витрат'!$B$20,'Категорія витрат'!$A$20,IF(H161='Категорія витрат'!$B$21,'Категорія витрат'!$A$21,IF(H161='Категорія витрат'!$B$22,'Категорія витрат'!$A$22,IF(H161='Категорія витрат'!$B$23,'Категорія витрат'!$A$23,IF(H161='Категорія витрат'!$B$24,'Категорія витрат'!$A$24,IF(H161='Категорія витрат'!$B$25,'Категорія витрат'!$A$25,IF(H161='Категорія витрат'!$B$26,'Категорія витрат'!$A$26,IF(H161='Категорія витрат'!$B$27,'Категорія витрат'!$A$27,IF(H161='Категорія витрат'!$B$28,'Категорія витрат'!$A$28,IF(H161='Категорія витрат'!$B$29,'Категорія витрат'!$A$29,IF(H161='Категорія витрат'!$B$30,'Категорія витрат'!$A$30,IF(H161='Категорія витрат'!$B$31,'Категорія витрат'!$A$31,""))))))))))))))))))))))))))))))</f>
        <v/>
      </c>
      <c r="H161" s="209"/>
      <c r="I161" s="189"/>
      <c r="J161" s="192"/>
      <c r="K161" s="211">
        <f t="shared" si="23"/>
        <v>0</v>
      </c>
      <c r="L161" s="216"/>
      <c r="M161" s="217"/>
      <c r="N161" s="214">
        <f t="shared" si="24"/>
        <v>0</v>
      </c>
      <c r="O161" s="189">
        <f>IF(I161='Категорія витрат'!$G$2,ROUND(N161*0.22,2),IF(I161='Категорія витрат'!$G$4,ROUND(N161*0.22,2),IF(I161='Категорія витрат'!$G$5,ROUND(N161*0.22,2),IF(I161='Категорія витрат'!$G$3,ROUND(N161*0.0841,2),0))))</f>
        <v>0</v>
      </c>
      <c r="P161" s="187">
        <f t="shared" si="25"/>
        <v>0</v>
      </c>
      <c r="Q161" s="245"/>
      <c r="R161" s="245"/>
      <c r="S161" s="245"/>
      <c r="T161" s="245"/>
      <c r="U161" s="245"/>
      <c r="V161" s="245"/>
      <c r="W161" s="245"/>
      <c r="X161" s="245"/>
      <c r="Y161" s="245"/>
      <c r="Z161" s="245"/>
      <c r="AA161" s="245"/>
      <c r="AB161" s="245"/>
      <c r="AC161" s="215">
        <f t="shared" si="26"/>
        <v>0</v>
      </c>
      <c r="AD161" s="215">
        <f t="shared" si="27"/>
        <v>0</v>
      </c>
      <c r="AE161" s="215">
        <f t="shared" si="28"/>
        <v>0</v>
      </c>
      <c r="AF161" s="215">
        <f t="shared" si="29"/>
        <v>0</v>
      </c>
      <c r="AG161" s="215">
        <f t="shared" si="30"/>
        <v>0</v>
      </c>
      <c r="AH161" s="215">
        <f t="shared" si="31"/>
        <v>0</v>
      </c>
      <c r="AI161" s="215">
        <f t="shared" si="32"/>
        <v>0</v>
      </c>
      <c r="AJ161" s="215">
        <f t="shared" si="33"/>
        <v>0</v>
      </c>
      <c r="AK161" s="245"/>
      <c r="AL161" s="245"/>
      <c r="AN161" s="237">
        <f>P161*'ВИКОНАВЦІ ТА ЗАЙНЯТІСТЬ'!$E$3</f>
        <v>0</v>
      </c>
      <c r="AO161" s="237">
        <f>P161*'ВИКОНАВЦІ ТА ЗАЙНЯТІСТЬ'!$E$4</f>
        <v>0</v>
      </c>
    </row>
    <row r="162" spans="1:41" s="236" customFormat="1" hidden="1">
      <c r="A162" s="233">
        <v>157</v>
      </c>
      <c r="B162" s="233" t="str">
        <f>IF(C162="","",VLOOKUP(C162,Закони!$AA$2:$AB$46,2,0))</f>
        <v/>
      </c>
      <c r="C162" s="855"/>
      <c r="D162" s="856"/>
      <c r="E162" s="216"/>
      <c r="F162" s="216"/>
      <c r="G162" s="187" t="str">
        <f>IF(H162='Категорія витрат'!$B$2,'Категорія витрат'!$A$2,IF(H162='Категорія витрат'!$B$3,'Категорія витрат'!$A$3,IF(H162='Категорія витрат'!$B$4,'Категорія витрат'!$A$4,IF(H162='Категорія витрат'!$B$5,'Категорія витрат'!$A$5,IF(H162='Категорія витрат'!$B$6,'Категорія витрат'!$A$6,IF(H162='Категорія витрат'!$B$7,'Категорія витрат'!$A$7,IF(H162='Категорія витрат'!$B$8,'Категорія витрат'!$A$8,IF(H162='Категорія витрат'!$B$9,'Категорія витрат'!$A$9,IF(H162='Категорія витрат'!$B$10,'Категорія витрат'!$A$10,IF(H162='Категорія витрат'!$B$11,'Категорія витрат'!$A$11,IF(H162='Категорія витрат'!$B$12,'Категорія витрат'!$A$12,IF(H162='Категорія витрат'!$B$13,'Категорія витрат'!$A$13,IF(H162='Категорія витрат'!$B$14,'Категорія витрат'!$A$14,IF(H162='Категорія витрат'!$B$15,'Категорія витрат'!$A$15,IF(H162='Категорія витрат'!$B$16,'Категорія витрат'!$A$16,IF(H162='Категорія витрат'!$B$17,'Категорія витрат'!$A$17,IF(H162='Категорія витрат'!$B$18,'Категорія витрат'!$A$18,IF(H162='Категорія витрат'!$B$19,'Категорія витрат'!$A$19,IF(H162='Категорія витрат'!$B$20,'Категорія витрат'!$A$20,IF(H162='Категорія витрат'!$B$21,'Категорія витрат'!$A$21,IF(H162='Категорія витрат'!$B$22,'Категорія витрат'!$A$22,IF(H162='Категорія витрат'!$B$23,'Категорія витрат'!$A$23,IF(H162='Категорія витрат'!$B$24,'Категорія витрат'!$A$24,IF(H162='Категорія витрат'!$B$25,'Категорія витрат'!$A$25,IF(H162='Категорія витрат'!$B$26,'Категорія витрат'!$A$26,IF(H162='Категорія витрат'!$B$27,'Категорія витрат'!$A$27,IF(H162='Категорія витрат'!$B$28,'Категорія витрат'!$A$28,IF(H162='Категорія витрат'!$B$29,'Категорія витрат'!$A$29,IF(H162='Категорія витрат'!$B$30,'Категорія витрат'!$A$30,IF(H162='Категорія витрат'!$B$31,'Категорія витрат'!$A$31,""))))))))))))))))))))))))))))))</f>
        <v/>
      </c>
      <c r="H162" s="209"/>
      <c r="I162" s="189"/>
      <c r="J162" s="192"/>
      <c r="K162" s="211">
        <f t="shared" si="23"/>
        <v>0</v>
      </c>
      <c r="L162" s="216"/>
      <c r="M162" s="217"/>
      <c r="N162" s="214">
        <f t="shared" si="24"/>
        <v>0</v>
      </c>
      <c r="O162" s="189">
        <f>IF(I162='Категорія витрат'!$G$2,ROUND(N162*0.22,2),IF(I162='Категорія витрат'!$G$4,ROUND(N162*0.22,2),IF(I162='Категорія витрат'!$G$5,ROUND(N162*0.22,2),IF(I162='Категорія витрат'!$G$3,ROUND(N162*0.0841,2),0))))</f>
        <v>0</v>
      </c>
      <c r="P162" s="187">
        <f t="shared" si="25"/>
        <v>0</v>
      </c>
      <c r="Q162" s="245"/>
      <c r="R162" s="245"/>
      <c r="S162" s="245"/>
      <c r="T162" s="245"/>
      <c r="U162" s="245"/>
      <c r="V162" s="245"/>
      <c r="W162" s="245"/>
      <c r="X162" s="245"/>
      <c r="Y162" s="245"/>
      <c r="Z162" s="245"/>
      <c r="AA162" s="245"/>
      <c r="AB162" s="245"/>
      <c r="AC162" s="215">
        <f t="shared" si="26"/>
        <v>0</v>
      </c>
      <c r="AD162" s="215">
        <f t="shared" si="27"/>
        <v>0</v>
      </c>
      <c r="AE162" s="215">
        <f t="shared" si="28"/>
        <v>0</v>
      </c>
      <c r="AF162" s="215">
        <f t="shared" si="29"/>
        <v>0</v>
      </c>
      <c r="AG162" s="215">
        <f t="shared" si="30"/>
        <v>0</v>
      </c>
      <c r="AH162" s="215">
        <f t="shared" si="31"/>
        <v>0</v>
      </c>
      <c r="AI162" s="215">
        <f t="shared" si="32"/>
        <v>0</v>
      </c>
      <c r="AJ162" s="215">
        <f t="shared" si="33"/>
        <v>0</v>
      </c>
      <c r="AK162" s="245"/>
      <c r="AL162" s="245"/>
      <c r="AN162" s="237">
        <f>P162*'ВИКОНАВЦІ ТА ЗАЙНЯТІСТЬ'!$E$3</f>
        <v>0</v>
      </c>
      <c r="AO162" s="237">
        <f>P162*'ВИКОНАВЦІ ТА ЗАЙНЯТІСТЬ'!$E$4</f>
        <v>0</v>
      </c>
    </row>
    <row r="163" spans="1:41" s="236" customFormat="1" hidden="1">
      <c r="A163" s="233">
        <v>158</v>
      </c>
      <c r="B163" s="233" t="str">
        <f>IF(C163="","",VLOOKUP(C163,Закони!$AA$2:$AB$46,2,0))</f>
        <v/>
      </c>
      <c r="C163" s="855"/>
      <c r="D163" s="856"/>
      <c r="E163" s="216"/>
      <c r="F163" s="216"/>
      <c r="G163" s="187" t="str">
        <f>IF(H163='Категорія витрат'!$B$2,'Категорія витрат'!$A$2,IF(H163='Категорія витрат'!$B$3,'Категорія витрат'!$A$3,IF(H163='Категорія витрат'!$B$4,'Категорія витрат'!$A$4,IF(H163='Категорія витрат'!$B$5,'Категорія витрат'!$A$5,IF(H163='Категорія витрат'!$B$6,'Категорія витрат'!$A$6,IF(H163='Категорія витрат'!$B$7,'Категорія витрат'!$A$7,IF(H163='Категорія витрат'!$B$8,'Категорія витрат'!$A$8,IF(H163='Категорія витрат'!$B$9,'Категорія витрат'!$A$9,IF(H163='Категорія витрат'!$B$10,'Категорія витрат'!$A$10,IF(H163='Категорія витрат'!$B$11,'Категорія витрат'!$A$11,IF(H163='Категорія витрат'!$B$12,'Категорія витрат'!$A$12,IF(H163='Категорія витрат'!$B$13,'Категорія витрат'!$A$13,IF(H163='Категорія витрат'!$B$14,'Категорія витрат'!$A$14,IF(H163='Категорія витрат'!$B$15,'Категорія витрат'!$A$15,IF(H163='Категорія витрат'!$B$16,'Категорія витрат'!$A$16,IF(H163='Категорія витрат'!$B$17,'Категорія витрат'!$A$17,IF(H163='Категорія витрат'!$B$18,'Категорія витрат'!$A$18,IF(H163='Категорія витрат'!$B$19,'Категорія витрат'!$A$19,IF(H163='Категорія витрат'!$B$20,'Категорія витрат'!$A$20,IF(H163='Категорія витрат'!$B$21,'Категорія витрат'!$A$21,IF(H163='Категорія витрат'!$B$22,'Категорія витрат'!$A$22,IF(H163='Категорія витрат'!$B$23,'Категорія витрат'!$A$23,IF(H163='Категорія витрат'!$B$24,'Категорія витрат'!$A$24,IF(H163='Категорія витрат'!$B$25,'Категорія витрат'!$A$25,IF(H163='Категорія витрат'!$B$26,'Категорія витрат'!$A$26,IF(H163='Категорія витрат'!$B$27,'Категорія витрат'!$A$27,IF(H163='Категорія витрат'!$B$28,'Категорія витрат'!$A$28,IF(H163='Категорія витрат'!$B$29,'Категорія витрат'!$A$29,IF(H163='Категорія витрат'!$B$30,'Категорія витрат'!$A$30,IF(H163='Категорія витрат'!$B$31,'Категорія витрат'!$A$31,""))))))))))))))))))))))))))))))</f>
        <v/>
      </c>
      <c r="H163" s="209"/>
      <c r="I163" s="189"/>
      <c r="J163" s="192"/>
      <c r="K163" s="211">
        <f t="shared" si="23"/>
        <v>0</v>
      </c>
      <c r="L163" s="216"/>
      <c r="M163" s="217"/>
      <c r="N163" s="214">
        <f t="shared" si="24"/>
        <v>0</v>
      </c>
      <c r="O163" s="189">
        <f>IF(I163='Категорія витрат'!$G$2,ROUND(N163*0.22,2),IF(I163='Категорія витрат'!$G$4,ROUND(N163*0.22,2),IF(I163='Категорія витрат'!$G$5,ROUND(N163*0.22,2),IF(I163='Категорія витрат'!$G$3,ROUND(N163*0.0841,2),0))))</f>
        <v>0</v>
      </c>
      <c r="P163" s="187">
        <f t="shared" si="25"/>
        <v>0</v>
      </c>
      <c r="Q163" s="245"/>
      <c r="R163" s="245"/>
      <c r="S163" s="245"/>
      <c r="T163" s="245"/>
      <c r="U163" s="245"/>
      <c r="V163" s="245"/>
      <c r="W163" s="245"/>
      <c r="X163" s="245"/>
      <c r="Y163" s="245"/>
      <c r="Z163" s="245"/>
      <c r="AA163" s="245"/>
      <c r="AB163" s="245"/>
      <c r="AC163" s="215">
        <f t="shared" si="26"/>
        <v>0</v>
      </c>
      <c r="AD163" s="215">
        <f t="shared" si="27"/>
        <v>0</v>
      </c>
      <c r="AE163" s="215">
        <f t="shared" si="28"/>
        <v>0</v>
      </c>
      <c r="AF163" s="215">
        <f t="shared" si="29"/>
        <v>0</v>
      </c>
      <c r="AG163" s="215">
        <f t="shared" si="30"/>
        <v>0</v>
      </c>
      <c r="AH163" s="215">
        <f t="shared" si="31"/>
        <v>0</v>
      </c>
      <c r="AI163" s="215">
        <f t="shared" si="32"/>
        <v>0</v>
      </c>
      <c r="AJ163" s="215">
        <f t="shared" si="33"/>
        <v>0</v>
      </c>
      <c r="AK163" s="245"/>
      <c r="AL163" s="245"/>
      <c r="AN163" s="237">
        <f>P163*'ВИКОНАВЦІ ТА ЗАЙНЯТІСТЬ'!$E$3</f>
        <v>0</v>
      </c>
      <c r="AO163" s="237">
        <f>P163*'ВИКОНАВЦІ ТА ЗАЙНЯТІСТЬ'!$E$4</f>
        <v>0</v>
      </c>
    </row>
    <row r="164" spans="1:41" s="236" customFormat="1" hidden="1">
      <c r="A164" s="233">
        <v>159</v>
      </c>
      <c r="B164" s="233" t="str">
        <f>IF(C164="","",VLOOKUP(C164,Закони!$AA$2:$AB$46,2,0))</f>
        <v/>
      </c>
      <c r="C164" s="855"/>
      <c r="D164" s="856"/>
      <c r="E164" s="216"/>
      <c r="F164" s="216"/>
      <c r="G164" s="187" t="str">
        <f>IF(H164='Категорія витрат'!$B$2,'Категорія витрат'!$A$2,IF(H164='Категорія витрат'!$B$3,'Категорія витрат'!$A$3,IF(H164='Категорія витрат'!$B$4,'Категорія витрат'!$A$4,IF(H164='Категорія витрат'!$B$5,'Категорія витрат'!$A$5,IF(H164='Категорія витрат'!$B$6,'Категорія витрат'!$A$6,IF(H164='Категорія витрат'!$B$7,'Категорія витрат'!$A$7,IF(H164='Категорія витрат'!$B$8,'Категорія витрат'!$A$8,IF(H164='Категорія витрат'!$B$9,'Категорія витрат'!$A$9,IF(H164='Категорія витрат'!$B$10,'Категорія витрат'!$A$10,IF(H164='Категорія витрат'!$B$11,'Категорія витрат'!$A$11,IF(H164='Категорія витрат'!$B$12,'Категорія витрат'!$A$12,IF(H164='Категорія витрат'!$B$13,'Категорія витрат'!$A$13,IF(H164='Категорія витрат'!$B$14,'Категорія витрат'!$A$14,IF(H164='Категорія витрат'!$B$15,'Категорія витрат'!$A$15,IF(H164='Категорія витрат'!$B$16,'Категорія витрат'!$A$16,IF(H164='Категорія витрат'!$B$17,'Категорія витрат'!$A$17,IF(H164='Категорія витрат'!$B$18,'Категорія витрат'!$A$18,IF(H164='Категорія витрат'!$B$19,'Категорія витрат'!$A$19,IF(H164='Категорія витрат'!$B$20,'Категорія витрат'!$A$20,IF(H164='Категорія витрат'!$B$21,'Категорія витрат'!$A$21,IF(H164='Категорія витрат'!$B$22,'Категорія витрат'!$A$22,IF(H164='Категорія витрат'!$B$23,'Категорія витрат'!$A$23,IF(H164='Категорія витрат'!$B$24,'Категорія витрат'!$A$24,IF(H164='Категорія витрат'!$B$25,'Категорія витрат'!$A$25,IF(H164='Категорія витрат'!$B$26,'Категорія витрат'!$A$26,IF(H164='Категорія витрат'!$B$27,'Категорія витрат'!$A$27,IF(H164='Категорія витрат'!$B$28,'Категорія витрат'!$A$28,IF(H164='Категорія витрат'!$B$29,'Категорія витрат'!$A$29,IF(H164='Категорія витрат'!$B$30,'Категорія витрат'!$A$30,IF(H164='Категорія витрат'!$B$31,'Категорія витрат'!$A$31,""))))))))))))))))))))))))))))))</f>
        <v/>
      </c>
      <c r="H164" s="209"/>
      <c r="I164" s="189"/>
      <c r="J164" s="192"/>
      <c r="K164" s="211">
        <f t="shared" si="23"/>
        <v>0</v>
      </c>
      <c r="L164" s="216"/>
      <c r="M164" s="217"/>
      <c r="N164" s="214">
        <f t="shared" si="24"/>
        <v>0</v>
      </c>
      <c r="O164" s="189">
        <f>IF(I164='Категорія витрат'!$G$2,ROUND(N164*0.22,2),IF(I164='Категорія витрат'!$G$4,ROUND(N164*0.22,2),IF(I164='Категорія витрат'!$G$5,ROUND(N164*0.22,2),IF(I164='Категорія витрат'!$G$3,ROUND(N164*0.0841,2),0))))</f>
        <v>0</v>
      </c>
      <c r="P164" s="187">
        <f t="shared" si="25"/>
        <v>0</v>
      </c>
      <c r="Q164" s="245"/>
      <c r="R164" s="245"/>
      <c r="S164" s="245"/>
      <c r="T164" s="245"/>
      <c r="U164" s="245"/>
      <c r="V164" s="245"/>
      <c r="W164" s="245"/>
      <c r="X164" s="245"/>
      <c r="Y164" s="245"/>
      <c r="Z164" s="245"/>
      <c r="AA164" s="245"/>
      <c r="AB164" s="245"/>
      <c r="AC164" s="215">
        <f t="shared" si="26"/>
        <v>0</v>
      </c>
      <c r="AD164" s="215">
        <f t="shared" si="27"/>
        <v>0</v>
      </c>
      <c r="AE164" s="215">
        <f t="shared" si="28"/>
        <v>0</v>
      </c>
      <c r="AF164" s="215">
        <f t="shared" si="29"/>
        <v>0</v>
      </c>
      <c r="AG164" s="215">
        <f t="shared" si="30"/>
        <v>0</v>
      </c>
      <c r="AH164" s="215">
        <f t="shared" si="31"/>
        <v>0</v>
      </c>
      <c r="AI164" s="215">
        <f t="shared" si="32"/>
        <v>0</v>
      </c>
      <c r="AJ164" s="215">
        <f t="shared" si="33"/>
        <v>0</v>
      </c>
      <c r="AK164" s="245"/>
      <c r="AL164" s="245"/>
      <c r="AN164" s="237">
        <f>P164*'ВИКОНАВЦІ ТА ЗАЙНЯТІСТЬ'!$E$3</f>
        <v>0</v>
      </c>
      <c r="AO164" s="237">
        <f>P164*'ВИКОНАВЦІ ТА ЗАЙНЯТІСТЬ'!$E$4</f>
        <v>0</v>
      </c>
    </row>
    <row r="165" spans="1:41" s="236" customFormat="1" hidden="1">
      <c r="A165" s="233">
        <v>160</v>
      </c>
      <c r="B165" s="233" t="str">
        <f>IF(C165="","",VLOOKUP(C165,Закони!$AA$2:$AB$46,2,0))</f>
        <v/>
      </c>
      <c r="C165" s="855"/>
      <c r="D165" s="856"/>
      <c r="E165" s="216"/>
      <c r="F165" s="216"/>
      <c r="G165" s="187" t="str">
        <f>IF(H165='Категорія витрат'!$B$2,'Категорія витрат'!$A$2,IF(H165='Категорія витрат'!$B$3,'Категорія витрат'!$A$3,IF(H165='Категорія витрат'!$B$4,'Категорія витрат'!$A$4,IF(H165='Категорія витрат'!$B$5,'Категорія витрат'!$A$5,IF(H165='Категорія витрат'!$B$6,'Категорія витрат'!$A$6,IF(H165='Категорія витрат'!$B$7,'Категорія витрат'!$A$7,IF(H165='Категорія витрат'!$B$8,'Категорія витрат'!$A$8,IF(H165='Категорія витрат'!$B$9,'Категорія витрат'!$A$9,IF(H165='Категорія витрат'!$B$10,'Категорія витрат'!$A$10,IF(H165='Категорія витрат'!$B$11,'Категорія витрат'!$A$11,IF(H165='Категорія витрат'!$B$12,'Категорія витрат'!$A$12,IF(H165='Категорія витрат'!$B$13,'Категорія витрат'!$A$13,IF(H165='Категорія витрат'!$B$14,'Категорія витрат'!$A$14,IF(H165='Категорія витрат'!$B$15,'Категорія витрат'!$A$15,IF(H165='Категорія витрат'!$B$16,'Категорія витрат'!$A$16,IF(H165='Категорія витрат'!$B$17,'Категорія витрат'!$A$17,IF(H165='Категорія витрат'!$B$18,'Категорія витрат'!$A$18,IF(H165='Категорія витрат'!$B$19,'Категорія витрат'!$A$19,IF(H165='Категорія витрат'!$B$20,'Категорія витрат'!$A$20,IF(H165='Категорія витрат'!$B$21,'Категорія витрат'!$A$21,IF(H165='Категорія витрат'!$B$22,'Категорія витрат'!$A$22,IF(H165='Категорія витрат'!$B$23,'Категорія витрат'!$A$23,IF(H165='Категорія витрат'!$B$24,'Категорія витрат'!$A$24,IF(H165='Категорія витрат'!$B$25,'Категорія витрат'!$A$25,IF(H165='Категорія витрат'!$B$26,'Категорія витрат'!$A$26,IF(H165='Категорія витрат'!$B$27,'Категорія витрат'!$A$27,IF(H165='Категорія витрат'!$B$28,'Категорія витрат'!$A$28,IF(H165='Категорія витрат'!$B$29,'Категорія витрат'!$A$29,IF(H165='Категорія витрат'!$B$30,'Категорія витрат'!$A$30,IF(H165='Категорія витрат'!$B$31,'Категорія витрат'!$A$31,""))))))))))))))))))))))))))))))</f>
        <v/>
      </c>
      <c r="H165" s="209"/>
      <c r="I165" s="189"/>
      <c r="J165" s="192"/>
      <c r="K165" s="211">
        <f t="shared" si="23"/>
        <v>0</v>
      </c>
      <c r="L165" s="216"/>
      <c r="M165" s="217"/>
      <c r="N165" s="214">
        <f t="shared" si="24"/>
        <v>0</v>
      </c>
      <c r="O165" s="189">
        <f>IF(I165='Категорія витрат'!$G$2,ROUND(N165*0.22,2),IF(I165='Категорія витрат'!$G$4,ROUND(N165*0.22,2),IF(I165='Категорія витрат'!$G$5,ROUND(N165*0.22,2),IF(I165='Категорія витрат'!$G$3,ROUND(N165*0.0841,2),0))))</f>
        <v>0</v>
      </c>
      <c r="P165" s="187">
        <f t="shared" si="25"/>
        <v>0</v>
      </c>
      <c r="Q165" s="245"/>
      <c r="R165" s="245"/>
      <c r="S165" s="245"/>
      <c r="T165" s="245"/>
      <c r="U165" s="245"/>
      <c r="V165" s="245"/>
      <c r="W165" s="245"/>
      <c r="X165" s="245"/>
      <c r="Y165" s="245"/>
      <c r="Z165" s="245"/>
      <c r="AA165" s="245"/>
      <c r="AB165" s="245"/>
      <c r="AC165" s="215">
        <f t="shared" si="26"/>
        <v>0</v>
      </c>
      <c r="AD165" s="215">
        <f t="shared" si="27"/>
        <v>0</v>
      </c>
      <c r="AE165" s="215">
        <f t="shared" si="28"/>
        <v>0</v>
      </c>
      <c r="AF165" s="215">
        <f t="shared" si="29"/>
        <v>0</v>
      </c>
      <c r="AG165" s="215">
        <f t="shared" si="30"/>
        <v>0</v>
      </c>
      <c r="AH165" s="215">
        <f t="shared" si="31"/>
        <v>0</v>
      </c>
      <c r="AI165" s="215">
        <f t="shared" si="32"/>
        <v>0</v>
      </c>
      <c r="AJ165" s="215">
        <f t="shared" si="33"/>
        <v>0</v>
      </c>
      <c r="AK165" s="245"/>
      <c r="AL165" s="245"/>
      <c r="AN165" s="237">
        <f>P165*'ВИКОНАВЦІ ТА ЗАЙНЯТІСТЬ'!$E$3</f>
        <v>0</v>
      </c>
      <c r="AO165" s="237">
        <f>P165*'ВИКОНАВЦІ ТА ЗАЙНЯТІСТЬ'!$E$4</f>
        <v>0</v>
      </c>
    </row>
    <row r="166" spans="1:41" s="236" customFormat="1" hidden="1">
      <c r="A166" s="233">
        <v>161</v>
      </c>
      <c r="B166" s="233" t="str">
        <f>IF(C166="","",VLOOKUP(C166,Закони!$AA$2:$AB$46,2,0))</f>
        <v/>
      </c>
      <c r="C166" s="855"/>
      <c r="D166" s="856"/>
      <c r="E166" s="216"/>
      <c r="F166" s="216"/>
      <c r="G166" s="187" t="str">
        <f>IF(H166='Категорія витрат'!$B$2,'Категорія витрат'!$A$2,IF(H166='Категорія витрат'!$B$3,'Категорія витрат'!$A$3,IF(H166='Категорія витрат'!$B$4,'Категорія витрат'!$A$4,IF(H166='Категорія витрат'!$B$5,'Категорія витрат'!$A$5,IF(H166='Категорія витрат'!$B$6,'Категорія витрат'!$A$6,IF(H166='Категорія витрат'!$B$7,'Категорія витрат'!$A$7,IF(H166='Категорія витрат'!$B$8,'Категорія витрат'!$A$8,IF(H166='Категорія витрат'!$B$9,'Категорія витрат'!$A$9,IF(H166='Категорія витрат'!$B$10,'Категорія витрат'!$A$10,IF(H166='Категорія витрат'!$B$11,'Категорія витрат'!$A$11,IF(H166='Категорія витрат'!$B$12,'Категорія витрат'!$A$12,IF(H166='Категорія витрат'!$B$13,'Категорія витрат'!$A$13,IF(H166='Категорія витрат'!$B$14,'Категорія витрат'!$A$14,IF(H166='Категорія витрат'!$B$15,'Категорія витрат'!$A$15,IF(H166='Категорія витрат'!$B$16,'Категорія витрат'!$A$16,IF(H166='Категорія витрат'!$B$17,'Категорія витрат'!$A$17,IF(H166='Категорія витрат'!$B$18,'Категорія витрат'!$A$18,IF(H166='Категорія витрат'!$B$19,'Категорія витрат'!$A$19,IF(H166='Категорія витрат'!$B$20,'Категорія витрат'!$A$20,IF(H166='Категорія витрат'!$B$21,'Категорія витрат'!$A$21,IF(H166='Категорія витрат'!$B$22,'Категорія витрат'!$A$22,IF(H166='Категорія витрат'!$B$23,'Категорія витрат'!$A$23,IF(H166='Категорія витрат'!$B$24,'Категорія витрат'!$A$24,IF(H166='Категорія витрат'!$B$25,'Категорія витрат'!$A$25,IF(H166='Категорія витрат'!$B$26,'Категорія витрат'!$A$26,IF(H166='Категорія витрат'!$B$27,'Категорія витрат'!$A$27,IF(H166='Категорія витрат'!$B$28,'Категорія витрат'!$A$28,IF(H166='Категорія витрат'!$B$29,'Категорія витрат'!$A$29,IF(H166='Категорія витрат'!$B$30,'Категорія витрат'!$A$30,IF(H166='Категорія витрат'!$B$31,'Категорія витрат'!$A$31,""))))))))))))))))))))))))))))))</f>
        <v/>
      </c>
      <c r="H166" s="209"/>
      <c r="I166" s="189"/>
      <c r="J166" s="192"/>
      <c r="K166" s="211">
        <f t="shared" si="23"/>
        <v>0</v>
      </c>
      <c r="L166" s="216"/>
      <c r="M166" s="217"/>
      <c r="N166" s="214">
        <f t="shared" si="24"/>
        <v>0</v>
      </c>
      <c r="O166" s="189">
        <f>IF(I166='Категорія витрат'!$G$2,ROUND(N166*0.22,2),IF(I166='Категорія витрат'!$G$4,ROUND(N166*0.22,2),IF(I166='Категорія витрат'!$G$5,ROUND(N166*0.22,2),IF(I166='Категорія витрат'!$G$3,ROUND(N166*0.0841,2),0))))</f>
        <v>0</v>
      </c>
      <c r="P166" s="187">
        <f t="shared" si="25"/>
        <v>0</v>
      </c>
      <c r="Q166" s="245"/>
      <c r="R166" s="245"/>
      <c r="S166" s="245"/>
      <c r="T166" s="245"/>
      <c r="U166" s="245"/>
      <c r="V166" s="245"/>
      <c r="W166" s="245"/>
      <c r="X166" s="245"/>
      <c r="Y166" s="245"/>
      <c r="Z166" s="245"/>
      <c r="AA166" s="245"/>
      <c r="AB166" s="245"/>
      <c r="AC166" s="215">
        <f t="shared" si="26"/>
        <v>0</v>
      </c>
      <c r="AD166" s="215">
        <f t="shared" si="27"/>
        <v>0</v>
      </c>
      <c r="AE166" s="215">
        <f t="shared" si="28"/>
        <v>0</v>
      </c>
      <c r="AF166" s="215">
        <f t="shared" si="29"/>
        <v>0</v>
      </c>
      <c r="AG166" s="215">
        <f t="shared" si="30"/>
        <v>0</v>
      </c>
      <c r="AH166" s="215">
        <f t="shared" si="31"/>
        <v>0</v>
      </c>
      <c r="AI166" s="215">
        <f t="shared" si="32"/>
        <v>0</v>
      </c>
      <c r="AJ166" s="215">
        <f t="shared" si="33"/>
        <v>0</v>
      </c>
      <c r="AK166" s="245"/>
      <c r="AL166" s="245"/>
      <c r="AN166" s="237">
        <f>P166*'ВИКОНАВЦІ ТА ЗАЙНЯТІСТЬ'!$E$3</f>
        <v>0</v>
      </c>
      <c r="AO166" s="237">
        <f>P166*'ВИКОНАВЦІ ТА ЗАЙНЯТІСТЬ'!$E$4</f>
        <v>0</v>
      </c>
    </row>
    <row r="167" spans="1:41" s="236" customFormat="1" hidden="1">
      <c r="A167" s="233">
        <v>162</v>
      </c>
      <c r="B167" s="233" t="str">
        <f>IF(C167="","",VLOOKUP(C167,Закони!$AA$2:$AB$46,2,0))</f>
        <v/>
      </c>
      <c r="C167" s="855"/>
      <c r="D167" s="856"/>
      <c r="E167" s="216"/>
      <c r="F167" s="216"/>
      <c r="G167" s="187" t="str">
        <f>IF(H167='Категорія витрат'!$B$2,'Категорія витрат'!$A$2,IF(H167='Категорія витрат'!$B$3,'Категорія витрат'!$A$3,IF(H167='Категорія витрат'!$B$4,'Категорія витрат'!$A$4,IF(H167='Категорія витрат'!$B$5,'Категорія витрат'!$A$5,IF(H167='Категорія витрат'!$B$6,'Категорія витрат'!$A$6,IF(H167='Категорія витрат'!$B$7,'Категорія витрат'!$A$7,IF(H167='Категорія витрат'!$B$8,'Категорія витрат'!$A$8,IF(H167='Категорія витрат'!$B$9,'Категорія витрат'!$A$9,IF(H167='Категорія витрат'!$B$10,'Категорія витрат'!$A$10,IF(H167='Категорія витрат'!$B$11,'Категорія витрат'!$A$11,IF(H167='Категорія витрат'!$B$12,'Категорія витрат'!$A$12,IF(H167='Категорія витрат'!$B$13,'Категорія витрат'!$A$13,IF(H167='Категорія витрат'!$B$14,'Категорія витрат'!$A$14,IF(H167='Категорія витрат'!$B$15,'Категорія витрат'!$A$15,IF(H167='Категорія витрат'!$B$16,'Категорія витрат'!$A$16,IF(H167='Категорія витрат'!$B$17,'Категорія витрат'!$A$17,IF(H167='Категорія витрат'!$B$18,'Категорія витрат'!$A$18,IF(H167='Категорія витрат'!$B$19,'Категорія витрат'!$A$19,IF(H167='Категорія витрат'!$B$20,'Категорія витрат'!$A$20,IF(H167='Категорія витрат'!$B$21,'Категорія витрат'!$A$21,IF(H167='Категорія витрат'!$B$22,'Категорія витрат'!$A$22,IF(H167='Категорія витрат'!$B$23,'Категорія витрат'!$A$23,IF(H167='Категорія витрат'!$B$24,'Категорія витрат'!$A$24,IF(H167='Категорія витрат'!$B$25,'Категорія витрат'!$A$25,IF(H167='Категорія витрат'!$B$26,'Категорія витрат'!$A$26,IF(H167='Категорія витрат'!$B$27,'Категорія витрат'!$A$27,IF(H167='Категорія витрат'!$B$28,'Категорія витрат'!$A$28,IF(H167='Категорія витрат'!$B$29,'Категорія витрат'!$A$29,IF(H167='Категорія витрат'!$B$30,'Категорія витрат'!$A$30,IF(H167='Категорія витрат'!$B$31,'Категорія витрат'!$A$31,""))))))))))))))))))))))))))))))</f>
        <v/>
      </c>
      <c r="H167" s="209"/>
      <c r="I167" s="189"/>
      <c r="J167" s="192"/>
      <c r="K167" s="211">
        <f t="shared" si="23"/>
        <v>0</v>
      </c>
      <c r="L167" s="216"/>
      <c r="M167" s="217"/>
      <c r="N167" s="214">
        <f t="shared" si="24"/>
        <v>0</v>
      </c>
      <c r="O167" s="189">
        <f>IF(I167='Категорія витрат'!$G$2,ROUND(N167*0.22,2),IF(I167='Категорія витрат'!$G$4,ROUND(N167*0.22,2),IF(I167='Категорія витрат'!$G$5,ROUND(N167*0.22,2),IF(I167='Категорія витрат'!$G$3,ROUND(N167*0.0841,2),0))))</f>
        <v>0</v>
      </c>
      <c r="P167" s="187">
        <f t="shared" si="25"/>
        <v>0</v>
      </c>
      <c r="Q167" s="245"/>
      <c r="R167" s="245"/>
      <c r="S167" s="245"/>
      <c r="T167" s="245"/>
      <c r="U167" s="245"/>
      <c r="V167" s="245"/>
      <c r="W167" s="245"/>
      <c r="X167" s="245"/>
      <c r="Y167" s="245"/>
      <c r="Z167" s="245"/>
      <c r="AA167" s="245"/>
      <c r="AB167" s="245"/>
      <c r="AC167" s="215">
        <f t="shared" si="26"/>
        <v>0</v>
      </c>
      <c r="AD167" s="215">
        <f t="shared" si="27"/>
        <v>0</v>
      </c>
      <c r="AE167" s="215">
        <f t="shared" si="28"/>
        <v>0</v>
      </c>
      <c r="AF167" s="215">
        <f t="shared" si="29"/>
        <v>0</v>
      </c>
      <c r="AG167" s="215">
        <f t="shared" si="30"/>
        <v>0</v>
      </c>
      <c r="AH167" s="215">
        <f t="shared" si="31"/>
        <v>0</v>
      </c>
      <c r="AI167" s="215">
        <f t="shared" si="32"/>
        <v>0</v>
      </c>
      <c r="AJ167" s="215">
        <f t="shared" si="33"/>
        <v>0</v>
      </c>
      <c r="AK167" s="245"/>
      <c r="AL167" s="245"/>
      <c r="AN167" s="237">
        <f>P167*'ВИКОНАВЦІ ТА ЗАЙНЯТІСТЬ'!$E$3</f>
        <v>0</v>
      </c>
      <c r="AO167" s="237">
        <f>P167*'ВИКОНАВЦІ ТА ЗАЙНЯТІСТЬ'!$E$4</f>
        <v>0</v>
      </c>
    </row>
    <row r="168" spans="1:41" s="236" customFormat="1" hidden="1">
      <c r="A168" s="233">
        <v>163</v>
      </c>
      <c r="B168" s="233" t="str">
        <f>IF(C168="","",VLOOKUP(C168,Закони!$AA$2:$AB$46,2,0))</f>
        <v/>
      </c>
      <c r="C168" s="855"/>
      <c r="D168" s="856"/>
      <c r="E168" s="216"/>
      <c r="F168" s="216"/>
      <c r="G168" s="187" t="str">
        <f>IF(H168='Категорія витрат'!$B$2,'Категорія витрат'!$A$2,IF(H168='Категорія витрат'!$B$3,'Категорія витрат'!$A$3,IF(H168='Категорія витрат'!$B$4,'Категорія витрат'!$A$4,IF(H168='Категорія витрат'!$B$5,'Категорія витрат'!$A$5,IF(H168='Категорія витрат'!$B$6,'Категорія витрат'!$A$6,IF(H168='Категорія витрат'!$B$7,'Категорія витрат'!$A$7,IF(H168='Категорія витрат'!$B$8,'Категорія витрат'!$A$8,IF(H168='Категорія витрат'!$B$9,'Категорія витрат'!$A$9,IF(H168='Категорія витрат'!$B$10,'Категорія витрат'!$A$10,IF(H168='Категорія витрат'!$B$11,'Категорія витрат'!$A$11,IF(H168='Категорія витрат'!$B$12,'Категорія витрат'!$A$12,IF(H168='Категорія витрат'!$B$13,'Категорія витрат'!$A$13,IF(H168='Категорія витрат'!$B$14,'Категорія витрат'!$A$14,IF(H168='Категорія витрат'!$B$15,'Категорія витрат'!$A$15,IF(H168='Категорія витрат'!$B$16,'Категорія витрат'!$A$16,IF(H168='Категорія витрат'!$B$17,'Категорія витрат'!$A$17,IF(H168='Категорія витрат'!$B$18,'Категорія витрат'!$A$18,IF(H168='Категорія витрат'!$B$19,'Категорія витрат'!$A$19,IF(H168='Категорія витрат'!$B$20,'Категорія витрат'!$A$20,IF(H168='Категорія витрат'!$B$21,'Категорія витрат'!$A$21,IF(H168='Категорія витрат'!$B$22,'Категорія витрат'!$A$22,IF(H168='Категорія витрат'!$B$23,'Категорія витрат'!$A$23,IF(H168='Категорія витрат'!$B$24,'Категорія витрат'!$A$24,IF(H168='Категорія витрат'!$B$25,'Категорія витрат'!$A$25,IF(H168='Категорія витрат'!$B$26,'Категорія витрат'!$A$26,IF(H168='Категорія витрат'!$B$27,'Категорія витрат'!$A$27,IF(H168='Категорія витрат'!$B$28,'Категорія витрат'!$A$28,IF(H168='Категорія витрат'!$B$29,'Категорія витрат'!$A$29,IF(H168='Категорія витрат'!$B$30,'Категорія витрат'!$A$30,IF(H168='Категорія витрат'!$B$31,'Категорія витрат'!$A$31,""))))))))))))))))))))))))))))))</f>
        <v/>
      </c>
      <c r="H168" s="209"/>
      <c r="I168" s="189"/>
      <c r="J168" s="192"/>
      <c r="K168" s="211">
        <f t="shared" si="23"/>
        <v>0</v>
      </c>
      <c r="L168" s="216"/>
      <c r="M168" s="217"/>
      <c r="N168" s="214">
        <f t="shared" si="24"/>
        <v>0</v>
      </c>
      <c r="O168" s="189">
        <f>IF(I168='Категорія витрат'!$G$2,ROUND(N168*0.22,2),IF(I168='Категорія витрат'!$G$4,ROUND(N168*0.22,2),IF(I168='Категорія витрат'!$G$5,ROUND(N168*0.22,2),IF(I168='Категорія витрат'!$G$3,ROUND(N168*0.0841,2),0))))</f>
        <v>0</v>
      </c>
      <c r="P168" s="187">
        <f t="shared" si="25"/>
        <v>0</v>
      </c>
      <c r="Q168" s="245"/>
      <c r="R168" s="245"/>
      <c r="S168" s="245"/>
      <c r="T168" s="245"/>
      <c r="U168" s="245"/>
      <c r="V168" s="245"/>
      <c r="W168" s="245"/>
      <c r="X168" s="245"/>
      <c r="Y168" s="245"/>
      <c r="Z168" s="245"/>
      <c r="AA168" s="245"/>
      <c r="AB168" s="245"/>
      <c r="AC168" s="215">
        <f t="shared" si="26"/>
        <v>0</v>
      </c>
      <c r="AD168" s="215">
        <f t="shared" si="27"/>
        <v>0</v>
      </c>
      <c r="AE168" s="215">
        <f t="shared" si="28"/>
        <v>0</v>
      </c>
      <c r="AF168" s="215">
        <f t="shared" si="29"/>
        <v>0</v>
      </c>
      <c r="AG168" s="215">
        <f t="shared" si="30"/>
        <v>0</v>
      </c>
      <c r="AH168" s="215">
        <f t="shared" si="31"/>
        <v>0</v>
      </c>
      <c r="AI168" s="215">
        <f t="shared" si="32"/>
        <v>0</v>
      </c>
      <c r="AJ168" s="215">
        <f t="shared" si="33"/>
        <v>0</v>
      </c>
      <c r="AK168" s="245"/>
      <c r="AL168" s="245"/>
      <c r="AN168" s="237">
        <f>P168*'ВИКОНАВЦІ ТА ЗАЙНЯТІСТЬ'!$E$3</f>
        <v>0</v>
      </c>
      <c r="AO168" s="237">
        <f>P168*'ВИКОНАВЦІ ТА ЗАЙНЯТІСТЬ'!$E$4</f>
        <v>0</v>
      </c>
    </row>
    <row r="169" spans="1:41" s="236" customFormat="1" hidden="1">
      <c r="A169" s="233">
        <v>164</v>
      </c>
      <c r="B169" s="233" t="str">
        <f>IF(C169="","",VLOOKUP(C169,Закони!$AA$2:$AB$46,2,0))</f>
        <v/>
      </c>
      <c r="C169" s="855"/>
      <c r="D169" s="856"/>
      <c r="E169" s="216"/>
      <c r="F169" s="216"/>
      <c r="G169" s="187" t="str">
        <f>IF(H169='Категорія витрат'!$B$2,'Категорія витрат'!$A$2,IF(H169='Категорія витрат'!$B$3,'Категорія витрат'!$A$3,IF(H169='Категорія витрат'!$B$4,'Категорія витрат'!$A$4,IF(H169='Категорія витрат'!$B$5,'Категорія витрат'!$A$5,IF(H169='Категорія витрат'!$B$6,'Категорія витрат'!$A$6,IF(H169='Категорія витрат'!$B$7,'Категорія витрат'!$A$7,IF(H169='Категорія витрат'!$B$8,'Категорія витрат'!$A$8,IF(H169='Категорія витрат'!$B$9,'Категорія витрат'!$A$9,IF(H169='Категорія витрат'!$B$10,'Категорія витрат'!$A$10,IF(H169='Категорія витрат'!$B$11,'Категорія витрат'!$A$11,IF(H169='Категорія витрат'!$B$12,'Категорія витрат'!$A$12,IF(H169='Категорія витрат'!$B$13,'Категорія витрат'!$A$13,IF(H169='Категорія витрат'!$B$14,'Категорія витрат'!$A$14,IF(H169='Категорія витрат'!$B$15,'Категорія витрат'!$A$15,IF(H169='Категорія витрат'!$B$16,'Категорія витрат'!$A$16,IF(H169='Категорія витрат'!$B$17,'Категорія витрат'!$A$17,IF(H169='Категорія витрат'!$B$18,'Категорія витрат'!$A$18,IF(H169='Категорія витрат'!$B$19,'Категорія витрат'!$A$19,IF(H169='Категорія витрат'!$B$20,'Категорія витрат'!$A$20,IF(H169='Категорія витрат'!$B$21,'Категорія витрат'!$A$21,IF(H169='Категорія витрат'!$B$22,'Категорія витрат'!$A$22,IF(H169='Категорія витрат'!$B$23,'Категорія витрат'!$A$23,IF(H169='Категорія витрат'!$B$24,'Категорія витрат'!$A$24,IF(H169='Категорія витрат'!$B$25,'Категорія витрат'!$A$25,IF(H169='Категорія витрат'!$B$26,'Категорія витрат'!$A$26,IF(H169='Категорія витрат'!$B$27,'Категорія витрат'!$A$27,IF(H169='Категорія витрат'!$B$28,'Категорія витрат'!$A$28,IF(H169='Категорія витрат'!$B$29,'Категорія витрат'!$A$29,IF(H169='Категорія витрат'!$B$30,'Категорія витрат'!$A$30,IF(H169='Категорія витрат'!$B$31,'Категорія витрат'!$A$31,""))))))))))))))))))))))))))))))</f>
        <v/>
      </c>
      <c r="H169" s="209"/>
      <c r="I169" s="189"/>
      <c r="J169" s="192"/>
      <c r="K169" s="211">
        <f t="shared" si="23"/>
        <v>0</v>
      </c>
      <c r="L169" s="216"/>
      <c r="M169" s="217"/>
      <c r="N169" s="214">
        <f t="shared" si="24"/>
        <v>0</v>
      </c>
      <c r="O169" s="189">
        <f>IF(I169='Категорія витрат'!$G$2,ROUND(N169*0.22,2),IF(I169='Категорія витрат'!$G$4,ROUND(N169*0.22,2),IF(I169='Категорія витрат'!$G$5,ROUND(N169*0.22,2),IF(I169='Категорія витрат'!$G$3,ROUND(N169*0.0841,2),0))))</f>
        <v>0</v>
      </c>
      <c r="P169" s="187">
        <f t="shared" si="25"/>
        <v>0</v>
      </c>
      <c r="Q169" s="245"/>
      <c r="R169" s="245"/>
      <c r="S169" s="245"/>
      <c r="T169" s="245"/>
      <c r="U169" s="245"/>
      <c r="V169" s="245"/>
      <c r="W169" s="245"/>
      <c r="X169" s="245"/>
      <c r="Y169" s="245"/>
      <c r="Z169" s="245"/>
      <c r="AA169" s="245"/>
      <c r="AB169" s="245"/>
      <c r="AC169" s="215">
        <f t="shared" si="26"/>
        <v>0</v>
      </c>
      <c r="AD169" s="215">
        <f t="shared" si="27"/>
        <v>0</v>
      </c>
      <c r="AE169" s="215">
        <f t="shared" si="28"/>
        <v>0</v>
      </c>
      <c r="AF169" s="215">
        <f t="shared" si="29"/>
        <v>0</v>
      </c>
      <c r="AG169" s="215">
        <f t="shared" si="30"/>
        <v>0</v>
      </c>
      <c r="AH169" s="215">
        <f t="shared" si="31"/>
        <v>0</v>
      </c>
      <c r="AI169" s="215">
        <f t="shared" si="32"/>
        <v>0</v>
      </c>
      <c r="AJ169" s="215">
        <f t="shared" si="33"/>
        <v>0</v>
      </c>
      <c r="AK169" s="245"/>
      <c r="AL169" s="245"/>
      <c r="AN169" s="237">
        <f>P169*'ВИКОНАВЦІ ТА ЗАЙНЯТІСТЬ'!$E$3</f>
        <v>0</v>
      </c>
      <c r="AO169" s="237">
        <f>P169*'ВИКОНАВЦІ ТА ЗАЙНЯТІСТЬ'!$E$4</f>
        <v>0</v>
      </c>
    </row>
    <row r="170" spans="1:41" s="236" customFormat="1" hidden="1">
      <c r="A170" s="233">
        <v>165</v>
      </c>
      <c r="B170" s="233" t="str">
        <f>IF(C170="","",VLOOKUP(C170,Закони!$AA$2:$AB$46,2,0))</f>
        <v/>
      </c>
      <c r="C170" s="855"/>
      <c r="D170" s="856"/>
      <c r="E170" s="216"/>
      <c r="F170" s="216"/>
      <c r="G170" s="187" t="str">
        <f>IF(H170='Категорія витрат'!$B$2,'Категорія витрат'!$A$2,IF(H170='Категорія витрат'!$B$3,'Категорія витрат'!$A$3,IF(H170='Категорія витрат'!$B$4,'Категорія витрат'!$A$4,IF(H170='Категорія витрат'!$B$5,'Категорія витрат'!$A$5,IF(H170='Категорія витрат'!$B$6,'Категорія витрат'!$A$6,IF(H170='Категорія витрат'!$B$7,'Категорія витрат'!$A$7,IF(H170='Категорія витрат'!$B$8,'Категорія витрат'!$A$8,IF(H170='Категорія витрат'!$B$9,'Категорія витрат'!$A$9,IF(H170='Категорія витрат'!$B$10,'Категорія витрат'!$A$10,IF(H170='Категорія витрат'!$B$11,'Категорія витрат'!$A$11,IF(H170='Категорія витрат'!$B$12,'Категорія витрат'!$A$12,IF(H170='Категорія витрат'!$B$13,'Категорія витрат'!$A$13,IF(H170='Категорія витрат'!$B$14,'Категорія витрат'!$A$14,IF(H170='Категорія витрат'!$B$15,'Категорія витрат'!$A$15,IF(H170='Категорія витрат'!$B$16,'Категорія витрат'!$A$16,IF(H170='Категорія витрат'!$B$17,'Категорія витрат'!$A$17,IF(H170='Категорія витрат'!$B$18,'Категорія витрат'!$A$18,IF(H170='Категорія витрат'!$B$19,'Категорія витрат'!$A$19,IF(H170='Категорія витрат'!$B$20,'Категорія витрат'!$A$20,IF(H170='Категорія витрат'!$B$21,'Категорія витрат'!$A$21,IF(H170='Категорія витрат'!$B$22,'Категорія витрат'!$A$22,IF(H170='Категорія витрат'!$B$23,'Категорія витрат'!$A$23,IF(H170='Категорія витрат'!$B$24,'Категорія витрат'!$A$24,IF(H170='Категорія витрат'!$B$25,'Категорія витрат'!$A$25,IF(H170='Категорія витрат'!$B$26,'Категорія витрат'!$A$26,IF(H170='Категорія витрат'!$B$27,'Категорія витрат'!$A$27,IF(H170='Категорія витрат'!$B$28,'Категорія витрат'!$A$28,IF(H170='Категорія витрат'!$B$29,'Категорія витрат'!$A$29,IF(H170='Категорія витрат'!$B$30,'Категорія витрат'!$A$30,IF(H170='Категорія витрат'!$B$31,'Категорія витрат'!$A$31,""))))))))))))))))))))))))))))))</f>
        <v/>
      </c>
      <c r="H170" s="209"/>
      <c r="I170" s="189"/>
      <c r="J170" s="192"/>
      <c r="K170" s="211">
        <f t="shared" si="23"/>
        <v>0</v>
      </c>
      <c r="L170" s="216"/>
      <c r="M170" s="217"/>
      <c r="N170" s="214">
        <f t="shared" si="24"/>
        <v>0</v>
      </c>
      <c r="O170" s="189">
        <f>IF(I170='Категорія витрат'!$G$2,ROUND(N170*0.22,2),IF(I170='Категорія витрат'!$G$4,ROUND(N170*0.22,2),IF(I170='Категорія витрат'!$G$5,ROUND(N170*0.22,2),IF(I170='Категорія витрат'!$G$3,ROUND(N170*0.0841,2),0))))</f>
        <v>0</v>
      </c>
      <c r="P170" s="187">
        <f t="shared" si="25"/>
        <v>0</v>
      </c>
      <c r="Q170" s="245"/>
      <c r="R170" s="245"/>
      <c r="S170" s="245"/>
      <c r="T170" s="245"/>
      <c r="U170" s="245"/>
      <c r="V170" s="245"/>
      <c r="W170" s="245"/>
      <c r="X170" s="245"/>
      <c r="Y170" s="245"/>
      <c r="Z170" s="245"/>
      <c r="AA170" s="245"/>
      <c r="AB170" s="245"/>
      <c r="AC170" s="215">
        <f t="shared" si="26"/>
        <v>0</v>
      </c>
      <c r="AD170" s="215">
        <f t="shared" si="27"/>
        <v>0</v>
      </c>
      <c r="AE170" s="215">
        <f t="shared" si="28"/>
        <v>0</v>
      </c>
      <c r="AF170" s="215">
        <f t="shared" si="29"/>
        <v>0</v>
      </c>
      <c r="AG170" s="215">
        <f t="shared" si="30"/>
        <v>0</v>
      </c>
      <c r="AH170" s="215">
        <f t="shared" si="31"/>
        <v>0</v>
      </c>
      <c r="AI170" s="215">
        <f t="shared" si="32"/>
        <v>0</v>
      </c>
      <c r="AJ170" s="215">
        <f t="shared" si="33"/>
        <v>0</v>
      </c>
      <c r="AK170" s="245"/>
      <c r="AL170" s="245"/>
      <c r="AN170" s="237">
        <f>P170*'ВИКОНАВЦІ ТА ЗАЙНЯТІСТЬ'!$E$3</f>
        <v>0</v>
      </c>
      <c r="AO170" s="237">
        <f>P170*'ВИКОНАВЦІ ТА ЗАЙНЯТІСТЬ'!$E$4</f>
        <v>0</v>
      </c>
    </row>
    <row r="171" spans="1:41" s="236" customFormat="1" hidden="1">
      <c r="A171" s="233">
        <v>166</v>
      </c>
      <c r="B171" s="233" t="str">
        <f>IF(C171="","",VLOOKUP(C171,Закони!$AA$2:$AB$46,2,0))</f>
        <v/>
      </c>
      <c r="C171" s="855"/>
      <c r="D171" s="856"/>
      <c r="E171" s="216"/>
      <c r="F171" s="216"/>
      <c r="G171" s="187" t="str">
        <f>IF(H171='Категорія витрат'!$B$2,'Категорія витрат'!$A$2,IF(H171='Категорія витрат'!$B$3,'Категорія витрат'!$A$3,IF(H171='Категорія витрат'!$B$4,'Категорія витрат'!$A$4,IF(H171='Категорія витрат'!$B$5,'Категорія витрат'!$A$5,IF(H171='Категорія витрат'!$B$6,'Категорія витрат'!$A$6,IF(H171='Категорія витрат'!$B$7,'Категорія витрат'!$A$7,IF(H171='Категорія витрат'!$B$8,'Категорія витрат'!$A$8,IF(H171='Категорія витрат'!$B$9,'Категорія витрат'!$A$9,IF(H171='Категорія витрат'!$B$10,'Категорія витрат'!$A$10,IF(H171='Категорія витрат'!$B$11,'Категорія витрат'!$A$11,IF(H171='Категорія витрат'!$B$12,'Категорія витрат'!$A$12,IF(H171='Категорія витрат'!$B$13,'Категорія витрат'!$A$13,IF(H171='Категорія витрат'!$B$14,'Категорія витрат'!$A$14,IF(H171='Категорія витрат'!$B$15,'Категорія витрат'!$A$15,IF(H171='Категорія витрат'!$B$16,'Категорія витрат'!$A$16,IF(H171='Категорія витрат'!$B$17,'Категорія витрат'!$A$17,IF(H171='Категорія витрат'!$B$18,'Категорія витрат'!$A$18,IF(H171='Категорія витрат'!$B$19,'Категорія витрат'!$A$19,IF(H171='Категорія витрат'!$B$20,'Категорія витрат'!$A$20,IF(H171='Категорія витрат'!$B$21,'Категорія витрат'!$A$21,IF(H171='Категорія витрат'!$B$22,'Категорія витрат'!$A$22,IF(H171='Категорія витрат'!$B$23,'Категорія витрат'!$A$23,IF(H171='Категорія витрат'!$B$24,'Категорія витрат'!$A$24,IF(H171='Категорія витрат'!$B$25,'Категорія витрат'!$A$25,IF(H171='Категорія витрат'!$B$26,'Категорія витрат'!$A$26,IF(H171='Категорія витрат'!$B$27,'Категорія витрат'!$A$27,IF(H171='Категорія витрат'!$B$28,'Категорія витрат'!$A$28,IF(H171='Категорія витрат'!$B$29,'Категорія витрат'!$A$29,IF(H171='Категорія витрат'!$B$30,'Категорія витрат'!$A$30,IF(H171='Категорія витрат'!$B$31,'Категорія витрат'!$A$31,""))))))))))))))))))))))))))))))</f>
        <v/>
      </c>
      <c r="H171" s="209"/>
      <c r="I171" s="189"/>
      <c r="J171" s="192"/>
      <c r="K171" s="211">
        <f t="shared" si="23"/>
        <v>0</v>
      </c>
      <c r="L171" s="216"/>
      <c r="M171" s="217"/>
      <c r="N171" s="214">
        <f t="shared" si="24"/>
        <v>0</v>
      </c>
      <c r="O171" s="189">
        <f>IF(I171='Категорія витрат'!$G$2,ROUND(N171*0.22,2),IF(I171='Категорія витрат'!$G$4,ROUND(N171*0.22,2),IF(I171='Категорія витрат'!$G$5,ROUND(N171*0.22,2),IF(I171='Категорія витрат'!$G$3,ROUND(N171*0.0841,2),0))))</f>
        <v>0</v>
      </c>
      <c r="P171" s="187">
        <f t="shared" si="25"/>
        <v>0</v>
      </c>
      <c r="Q171" s="245"/>
      <c r="R171" s="245"/>
      <c r="S171" s="245"/>
      <c r="T171" s="245"/>
      <c r="U171" s="245"/>
      <c r="V171" s="245"/>
      <c r="W171" s="245"/>
      <c r="X171" s="245"/>
      <c r="Y171" s="245"/>
      <c r="Z171" s="245"/>
      <c r="AA171" s="245"/>
      <c r="AB171" s="245"/>
      <c r="AC171" s="215">
        <f t="shared" si="26"/>
        <v>0</v>
      </c>
      <c r="AD171" s="215">
        <f t="shared" si="27"/>
        <v>0</v>
      </c>
      <c r="AE171" s="215">
        <f t="shared" si="28"/>
        <v>0</v>
      </c>
      <c r="AF171" s="215">
        <f t="shared" si="29"/>
        <v>0</v>
      </c>
      <c r="AG171" s="215">
        <f t="shared" si="30"/>
        <v>0</v>
      </c>
      <c r="AH171" s="215">
        <f t="shared" si="31"/>
        <v>0</v>
      </c>
      <c r="AI171" s="215">
        <f t="shared" si="32"/>
        <v>0</v>
      </c>
      <c r="AJ171" s="215">
        <f t="shared" si="33"/>
        <v>0</v>
      </c>
      <c r="AK171" s="245"/>
      <c r="AL171" s="245"/>
      <c r="AN171" s="237">
        <f>P171*'ВИКОНАВЦІ ТА ЗАЙНЯТІСТЬ'!$E$3</f>
        <v>0</v>
      </c>
      <c r="AO171" s="237">
        <f>P171*'ВИКОНАВЦІ ТА ЗАЙНЯТІСТЬ'!$E$4</f>
        <v>0</v>
      </c>
    </row>
    <row r="172" spans="1:41" s="236" customFormat="1" hidden="1">
      <c r="A172" s="233">
        <v>167</v>
      </c>
      <c r="B172" s="233" t="str">
        <f>IF(C172="","",VLOOKUP(C172,Закони!$AA$2:$AB$46,2,0))</f>
        <v/>
      </c>
      <c r="C172" s="855"/>
      <c r="D172" s="856"/>
      <c r="E172" s="216"/>
      <c r="F172" s="216"/>
      <c r="G172" s="187" t="str">
        <f>IF(H172='Категорія витрат'!$B$2,'Категорія витрат'!$A$2,IF(H172='Категорія витрат'!$B$3,'Категорія витрат'!$A$3,IF(H172='Категорія витрат'!$B$4,'Категорія витрат'!$A$4,IF(H172='Категорія витрат'!$B$5,'Категорія витрат'!$A$5,IF(H172='Категорія витрат'!$B$6,'Категорія витрат'!$A$6,IF(H172='Категорія витрат'!$B$7,'Категорія витрат'!$A$7,IF(H172='Категорія витрат'!$B$8,'Категорія витрат'!$A$8,IF(H172='Категорія витрат'!$B$9,'Категорія витрат'!$A$9,IF(H172='Категорія витрат'!$B$10,'Категорія витрат'!$A$10,IF(H172='Категорія витрат'!$B$11,'Категорія витрат'!$A$11,IF(H172='Категорія витрат'!$B$12,'Категорія витрат'!$A$12,IF(H172='Категорія витрат'!$B$13,'Категорія витрат'!$A$13,IF(H172='Категорія витрат'!$B$14,'Категорія витрат'!$A$14,IF(H172='Категорія витрат'!$B$15,'Категорія витрат'!$A$15,IF(H172='Категорія витрат'!$B$16,'Категорія витрат'!$A$16,IF(H172='Категорія витрат'!$B$17,'Категорія витрат'!$A$17,IF(H172='Категорія витрат'!$B$18,'Категорія витрат'!$A$18,IF(H172='Категорія витрат'!$B$19,'Категорія витрат'!$A$19,IF(H172='Категорія витрат'!$B$20,'Категорія витрат'!$A$20,IF(H172='Категорія витрат'!$B$21,'Категорія витрат'!$A$21,IF(H172='Категорія витрат'!$B$22,'Категорія витрат'!$A$22,IF(H172='Категорія витрат'!$B$23,'Категорія витрат'!$A$23,IF(H172='Категорія витрат'!$B$24,'Категорія витрат'!$A$24,IF(H172='Категорія витрат'!$B$25,'Категорія витрат'!$A$25,IF(H172='Категорія витрат'!$B$26,'Категорія витрат'!$A$26,IF(H172='Категорія витрат'!$B$27,'Категорія витрат'!$A$27,IF(H172='Категорія витрат'!$B$28,'Категорія витрат'!$A$28,IF(H172='Категорія витрат'!$B$29,'Категорія витрат'!$A$29,IF(H172='Категорія витрат'!$B$30,'Категорія витрат'!$A$30,IF(H172='Категорія витрат'!$B$31,'Категорія витрат'!$A$31,""))))))))))))))))))))))))))))))</f>
        <v/>
      </c>
      <c r="H172" s="209"/>
      <c r="I172" s="189"/>
      <c r="J172" s="192"/>
      <c r="K172" s="211">
        <f t="shared" si="23"/>
        <v>0</v>
      </c>
      <c r="L172" s="216"/>
      <c r="M172" s="217"/>
      <c r="N172" s="214">
        <f t="shared" si="24"/>
        <v>0</v>
      </c>
      <c r="O172" s="189">
        <f>IF(I172='Категорія витрат'!$G$2,ROUND(N172*0.22,2),IF(I172='Категорія витрат'!$G$4,ROUND(N172*0.22,2),IF(I172='Категорія витрат'!$G$5,ROUND(N172*0.22,2),IF(I172='Категорія витрат'!$G$3,ROUND(N172*0.0841,2),0))))</f>
        <v>0</v>
      </c>
      <c r="P172" s="187">
        <f t="shared" si="25"/>
        <v>0</v>
      </c>
      <c r="Q172" s="245"/>
      <c r="R172" s="245"/>
      <c r="S172" s="245"/>
      <c r="T172" s="245"/>
      <c r="U172" s="245"/>
      <c r="V172" s="245"/>
      <c r="W172" s="245"/>
      <c r="X172" s="245"/>
      <c r="Y172" s="245"/>
      <c r="Z172" s="245"/>
      <c r="AA172" s="245"/>
      <c r="AB172" s="245"/>
      <c r="AC172" s="215">
        <f t="shared" si="26"/>
        <v>0</v>
      </c>
      <c r="AD172" s="215">
        <f t="shared" si="27"/>
        <v>0</v>
      </c>
      <c r="AE172" s="215">
        <f t="shared" si="28"/>
        <v>0</v>
      </c>
      <c r="AF172" s="215">
        <f t="shared" si="29"/>
        <v>0</v>
      </c>
      <c r="AG172" s="215">
        <f t="shared" si="30"/>
        <v>0</v>
      </c>
      <c r="AH172" s="215">
        <f t="shared" si="31"/>
        <v>0</v>
      </c>
      <c r="AI172" s="215">
        <f t="shared" si="32"/>
        <v>0</v>
      </c>
      <c r="AJ172" s="215">
        <f t="shared" si="33"/>
        <v>0</v>
      </c>
      <c r="AK172" s="245"/>
      <c r="AL172" s="245"/>
      <c r="AN172" s="237">
        <f>P172*'ВИКОНАВЦІ ТА ЗАЙНЯТІСТЬ'!$E$3</f>
        <v>0</v>
      </c>
      <c r="AO172" s="237">
        <f>P172*'ВИКОНАВЦІ ТА ЗАЙНЯТІСТЬ'!$E$4</f>
        <v>0</v>
      </c>
    </row>
    <row r="173" spans="1:41" s="236" customFormat="1" hidden="1">
      <c r="A173" s="233">
        <v>168</v>
      </c>
      <c r="B173" s="233" t="str">
        <f>IF(C173="","",VLOOKUP(C173,Закони!$AA$2:$AB$46,2,0))</f>
        <v/>
      </c>
      <c r="C173" s="855"/>
      <c r="D173" s="856"/>
      <c r="E173" s="216"/>
      <c r="F173" s="216"/>
      <c r="G173" s="187" t="str">
        <f>IF(H173='Категорія витрат'!$B$2,'Категорія витрат'!$A$2,IF(H173='Категорія витрат'!$B$3,'Категорія витрат'!$A$3,IF(H173='Категорія витрат'!$B$4,'Категорія витрат'!$A$4,IF(H173='Категорія витрат'!$B$5,'Категорія витрат'!$A$5,IF(H173='Категорія витрат'!$B$6,'Категорія витрат'!$A$6,IF(H173='Категорія витрат'!$B$7,'Категорія витрат'!$A$7,IF(H173='Категорія витрат'!$B$8,'Категорія витрат'!$A$8,IF(H173='Категорія витрат'!$B$9,'Категорія витрат'!$A$9,IF(H173='Категорія витрат'!$B$10,'Категорія витрат'!$A$10,IF(H173='Категорія витрат'!$B$11,'Категорія витрат'!$A$11,IF(H173='Категорія витрат'!$B$12,'Категорія витрат'!$A$12,IF(H173='Категорія витрат'!$B$13,'Категорія витрат'!$A$13,IF(H173='Категорія витрат'!$B$14,'Категорія витрат'!$A$14,IF(H173='Категорія витрат'!$B$15,'Категорія витрат'!$A$15,IF(H173='Категорія витрат'!$B$16,'Категорія витрат'!$A$16,IF(H173='Категорія витрат'!$B$17,'Категорія витрат'!$A$17,IF(H173='Категорія витрат'!$B$18,'Категорія витрат'!$A$18,IF(H173='Категорія витрат'!$B$19,'Категорія витрат'!$A$19,IF(H173='Категорія витрат'!$B$20,'Категорія витрат'!$A$20,IF(H173='Категорія витрат'!$B$21,'Категорія витрат'!$A$21,IF(H173='Категорія витрат'!$B$22,'Категорія витрат'!$A$22,IF(H173='Категорія витрат'!$B$23,'Категорія витрат'!$A$23,IF(H173='Категорія витрат'!$B$24,'Категорія витрат'!$A$24,IF(H173='Категорія витрат'!$B$25,'Категорія витрат'!$A$25,IF(H173='Категорія витрат'!$B$26,'Категорія витрат'!$A$26,IF(H173='Категорія витрат'!$B$27,'Категорія витрат'!$A$27,IF(H173='Категорія витрат'!$B$28,'Категорія витрат'!$A$28,IF(H173='Категорія витрат'!$B$29,'Категорія витрат'!$A$29,IF(H173='Категорія витрат'!$B$30,'Категорія витрат'!$A$30,IF(H173='Категорія витрат'!$B$31,'Категорія витрат'!$A$31,""))))))))))))))))))))))))))))))</f>
        <v/>
      </c>
      <c r="H173" s="209"/>
      <c r="I173" s="189"/>
      <c r="J173" s="192"/>
      <c r="K173" s="211">
        <f t="shared" si="23"/>
        <v>0</v>
      </c>
      <c r="L173" s="216"/>
      <c r="M173" s="217"/>
      <c r="N173" s="214">
        <f t="shared" si="24"/>
        <v>0</v>
      </c>
      <c r="O173" s="189">
        <f>IF(I173='Категорія витрат'!$G$2,ROUND(N173*0.22,2),IF(I173='Категорія витрат'!$G$4,ROUND(N173*0.22,2),IF(I173='Категорія витрат'!$G$5,ROUND(N173*0.22,2),IF(I173='Категорія витрат'!$G$3,ROUND(N173*0.0841,2),0))))</f>
        <v>0</v>
      </c>
      <c r="P173" s="187">
        <f t="shared" si="25"/>
        <v>0</v>
      </c>
      <c r="Q173" s="245"/>
      <c r="R173" s="245"/>
      <c r="S173" s="245"/>
      <c r="T173" s="245"/>
      <c r="U173" s="245"/>
      <c r="V173" s="245"/>
      <c r="W173" s="245"/>
      <c r="X173" s="245"/>
      <c r="Y173" s="245"/>
      <c r="Z173" s="245"/>
      <c r="AA173" s="245"/>
      <c r="AB173" s="245"/>
      <c r="AC173" s="215">
        <f t="shared" si="26"/>
        <v>0</v>
      </c>
      <c r="AD173" s="215">
        <f t="shared" si="27"/>
        <v>0</v>
      </c>
      <c r="AE173" s="215">
        <f t="shared" si="28"/>
        <v>0</v>
      </c>
      <c r="AF173" s="215">
        <f t="shared" si="29"/>
        <v>0</v>
      </c>
      <c r="AG173" s="215">
        <f t="shared" si="30"/>
        <v>0</v>
      </c>
      <c r="AH173" s="215">
        <f t="shared" si="31"/>
        <v>0</v>
      </c>
      <c r="AI173" s="215">
        <f t="shared" si="32"/>
        <v>0</v>
      </c>
      <c r="AJ173" s="215">
        <f t="shared" si="33"/>
        <v>0</v>
      </c>
      <c r="AK173" s="245"/>
      <c r="AL173" s="245"/>
      <c r="AN173" s="237">
        <f>P173*'ВИКОНАВЦІ ТА ЗАЙНЯТІСТЬ'!$E$3</f>
        <v>0</v>
      </c>
      <c r="AO173" s="237">
        <f>P173*'ВИКОНАВЦІ ТА ЗАЙНЯТІСТЬ'!$E$4</f>
        <v>0</v>
      </c>
    </row>
    <row r="174" spans="1:41" s="236" customFormat="1" hidden="1">
      <c r="A174" s="233">
        <v>169</v>
      </c>
      <c r="B174" s="233" t="str">
        <f>IF(C174="","",VLOOKUP(C174,Закони!$AA$2:$AB$46,2,0))</f>
        <v/>
      </c>
      <c r="C174" s="855"/>
      <c r="D174" s="856"/>
      <c r="E174" s="216"/>
      <c r="F174" s="216"/>
      <c r="G174" s="187" t="str">
        <f>IF(H174='Категорія витрат'!$B$2,'Категорія витрат'!$A$2,IF(H174='Категорія витрат'!$B$3,'Категорія витрат'!$A$3,IF(H174='Категорія витрат'!$B$4,'Категорія витрат'!$A$4,IF(H174='Категорія витрат'!$B$5,'Категорія витрат'!$A$5,IF(H174='Категорія витрат'!$B$6,'Категорія витрат'!$A$6,IF(H174='Категорія витрат'!$B$7,'Категорія витрат'!$A$7,IF(H174='Категорія витрат'!$B$8,'Категорія витрат'!$A$8,IF(H174='Категорія витрат'!$B$9,'Категорія витрат'!$A$9,IF(H174='Категорія витрат'!$B$10,'Категорія витрат'!$A$10,IF(H174='Категорія витрат'!$B$11,'Категорія витрат'!$A$11,IF(H174='Категорія витрат'!$B$12,'Категорія витрат'!$A$12,IF(H174='Категорія витрат'!$B$13,'Категорія витрат'!$A$13,IF(H174='Категорія витрат'!$B$14,'Категорія витрат'!$A$14,IF(H174='Категорія витрат'!$B$15,'Категорія витрат'!$A$15,IF(H174='Категорія витрат'!$B$16,'Категорія витрат'!$A$16,IF(H174='Категорія витрат'!$B$17,'Категорія витрат'!$A$17,IF(H174='Категорія витрат'!$B$18,'Категорія витрат'!$A$18,IF(H174='Категорія витрат'!$B$19,'Категорія витрат'!$A$19,IF(H174='Категорія витрат'!$B$20,'Категорія витрат'!$A$20,IF(H174='Категорія витрат'!$B$21,'Категорія витрат'!$A$21,IF(H174='Категорія витрат'!$B$22,'Категорія витрат'!$A$22,IF(H174='Категорія витрат'!$B$23,'Категорія витрат'!$A$23,IF(H174='Категорія витрат'!$B$24,'Категорія витрат'!$A$24,IF(H174='Категорія витрат'!$B$25,'Категорія витрат'!$A$25,IF(H174='Категорія витрат'!$B$26,'Категорія витрат'!$A$26,IF(H174='Категорія витрат'!$B$27,'Категорія витрат'!$A$27,IF(H174='Категорія витрат'!$B$28,'Категорія витрат'!$A$28,IF(H174='Категорія витрат'!$B$29,'Категорія витрат'!$A$29,IF(H174='Категорія витрат'!$B$30,'Категорія витрат'!$A$30,IF(H174='Категорія витрат'!$B$31,'Категорія витрат'!$A$31,""))))))))))))))))))))))))))))))</f>
        <v/>
      </c>
      <c r="H174" s="209"/>
      <c r="I174" s="189"/>
      <c r="J174" s="192"/>
      <c r="K174" s="211">
        <f t="shared" si="23"/>
        <v>0</v>
      </c>
      <c r="L174" s="216"/>
      <c r="M174" s="217"/>
      <c r="N174" s="214">
        <f t="shared" si="24"/>
        <v>0</v>
      </c>
      <c r="O174" s="189">
        <f>IF(I174='Категорія витрат'!$G$2,ROUND(N174*0.22,2),IF(I174='Категорія витрат'!$G$4,ROUND(N174*0.22,2),IF(I174='Категорія витрат'!$G$5,ROUND(N174*0.22,2),IF(I174='Категорія витрат'!$G$3,ROUND(N174*0.0841,2),0))))</f>
        <v>0</v>
      </c>
      <c r="P174" s="187">
        <f t="shared" si="25"/>
        <v>0</v>
      </c>
      <c r="Q174" s="245"/>
      <c r="R174" s="245"/>
      <c r="S174" s="245"/>
      <c r="T174" s="245"/>
      <c r="U174" s="245"/>
      <c r="V174" s="245"/>
      <c r="W174" s="245"/>
      <c r="X174" s="245"/>
      <c r="Y174" s="245"/>
      <c r="Z174" s="245"/>
      <c r="AA174" s="245"/>
      <c r="AB174" s="245"/>
      <c r="AC174" s="215">
        <f t="shared" si="26"/>
        <v>0</v>
      </c>
      <c r="AD174" s="215">
        <f t="shared" si="27"/>
        <v>0</v>
      </c>
      <c r="AE174" s="215">
        <f t="shared" si="28"/>
        <v>0</v>
      </c>
      <c r="AF174" s="215">
        <f t="shared" si="29"/>
        <v>0</v>
      </c>
      <c r="AG174" s="215">
        <f t="shared" si="30"/>
        <v>0</v>
      </c>
      <c r="AH174" s="215">
        <f t="shared" si="31"/>
        <v>0</v>
      </c>
      <c r="AI174" s="215">
        <f t="shared" si="32"/>
        <v>0</v>
      </c>
      <c r="AJ174" s="215">
        <f t="shared" si="33"/>
        <v>0</v>
      </c>
      <c r="AK174" s="245"/>
      <c r="AL174" s="245"/>
      <c r="AN174" s="237">
        <f>P174*'ВИКОНАВЦІ ТА ЗАЙНЯТІСТЬ'!$E$3</f>
        <v>0</v>
      </c>
      <c r="AO174" s="237">
        <f>P174*'ВИКОНАВЦІ ТА ЗАЙНЯТІСТЬ'!$E$4</f>
        <v>0</v>
      </c>
    </row>
    <row r="175" spans="1:41" s="236" customFormat="1" hidden="1">
      <c r="A175" s="233">
        <v>170</v>
      </c>
      <c r="B175" s="233" t="str">
        <f>IF(C175="","",VLOOKUP(C175,Закони!$AA$2:$AB$46,2,0))</f>
        <v/>
      </c>
      <c r="C175" s="855"/>
      <c r="D175" s="856"/>
      <c r="E175" s="216"/>
      <c r="F175" s="216"/>
      <c r="G175" s="187" t="str">
        <f>IF(H175='Категорія витрат'!$B$2,'Категорія витрат'!$A$2,IF(H175='Категорія витрат'!$B$3,'Категорія витрат'!$A$3,IF(H175='Категорія витрат'!$B$4,'Категорія витрат'!$A$4,IF(H175='Категорія витрат'!$B$5,'Категорія витрат'!$A$5,IF(H175='Категорія витрат'!$B$6,'Категорія витрат'!$A$6,IF(H175='Категорія витрат'!$B$7,'Категорія витрат'!$A$7,IF(H175='Категорія витрат'!$B$8,'Категорія витрат'!$A$8,IF(H175='Категорія витрат'!$B$9,'Категорія витрат'!$A$9,IF(H175='Категорія витрат'!$B$10,'Категорія витрат'!$A$10,IF(H175='Категорія витрат'!$B$11,'Категорія витрат'!$A$11,IF(H175='Категорія витрат'!$B$12,'Категорія витрат'!$A$12,IF(H175='Категорія витрат'!$B$13,'Категорія витрат'!$A$13,IF(H175='Категорія витрат'!$B$14,'Категорія витрат'!$A$14,IF(H175='Категорія витрат'!$B$15,'Категорія витрат'!$A$15,IF(H175='Категорія витрат'!$B$16,'Категорія витрат'!$A$16,IF(H175='Категорія витрат'!$B$17,'Категорія витрат'!$A$17,IF(H175='Категорія витрат'!$B$18,'Категорія витрат'!$A$18,IF(H175='Категорія витрат'!$B$19,'Категорія витрат'!$A$19,IF(H175='Категорія витрат'!$B$20,'Категорія витрат'!$A$20,IF(H175='Категорія витрат'!$B$21,'Категорія витрат'!$A$21,IF(H175='Категорія витрат'!$B$22,'Категорія витрат'!$A$22,IF(H175='Категорія витрат'!$B$23,'Категорія витрат'!$A$23,IF(H175='Категорія витрат'!$B$24,'Категорія витрат'!$A$24,IF(H175='Категорія витрат'!$B$25,'Категорія витрат'!$A$25,IF(H175='Категорія витрат'!$B$26,'Категорія витрат'!$A$26,IF(H175='Категорія витрат'!$B$27,'Категорія витрат'!$A$27,IF(H175='Категорія витрат'!$B$28,'Категорія витрат'!$A$28,IF(H175='Категорія витрат'!$B$29,'Категорія витрат'!$A$29,IF(H175='Категорія витрат'!$B$30,'Категорія витрат'!$A$30,IF(H175='Категорія витрат'!$B$31,'Категорія витрат'!$A$31,""))))))))))))))))))))))))))))))</f>
        <v/>
      </c>
      <c r="H175" s="209"/>
      <c r="I175" s="189"/>
      <c r="J175" s="192"/>
      <c r="K175" s="211">
        <f t="shared" si="23"/>
        <v>0</v>
      </c>
      <c r="L175" s="216"/>
      <c r="M175" s="217"/>
      <c r="N175" s="214">
        <f t="shared" si="24"/>
        <v>0</v>
      </c>
      <c r="O175" s="189">
        <f>IF(I175='Категорія витрат'!$G$2,ROUND(N175*0.22,2),IF(I175='Категорія витрат'!$G$4,ROUND(N175*0.22,2),IF(I175='Категорія витрат'!$G$5,ROUND(N175*0.22,2),IF(I175='Категорія витрат'!$G$3,ROUND(N175*0.0841,2),0))))</f>
        <v>0</v>
      </c>
      <c r="P175" s="187">
        <f t="shared" si="25"/>
        <v>0</v>
      </c>
      <c r="Q175" s="245"/>
      <c r="R175" s="245"/>
      <c r="S175" s="245"/>
      <c r="T175" s="245"/>
      <c r="U175" s="245"/>
      <c r="V175" s="245"/>
      <c r="W175" s="245"/>
      <c r="X175" s="245"/>
      <c r="Y175" s="245"/>
      <c r="Z175" s="245"/>
      <c r="AA175" s="245"/>
      <c r="AB175" s="245"/>
      <c r="AC175" s="215">
        <f t="shared" si="26"/>
        <v>0</v>
      </c>
      <c r="AD175" s="215">
        <f t="shared" si="27"/>
        <v>0</v>
      </c>
      <c r="AE175" s="215">
        <f t="shared" si="28"/>
        <v>0</v>
      </c>
      <c r="AF175" s="215">
        <f t="shared" si="29"/>
        <v>0</v>
      </c>
      <c r="AG175" s="215">
        <f t="shared" si="30"/>
        <v>0</v>
      </c>
      <c r="AH175" s="215">
        <f t="shared" si="31"/>
        <v>0</v>
      </c>
      <c r="AI175" s="215">
        <f t="shared" si="32"/>
        <v>0</v>
      </c>
      <c r="AJ175" s="215">
        <f t="shared" si="33"/>
        <v>0</v>
      </c>
      <c r="AK175" s="245"/>
      <c r="AL175" s="245"/>
      <c r="AN175" s="237">
        <f>P175*'ВИКОНАВЦІ ТА ЗАЙНЯТІСТЬ'!$E$3</f>
        <v>0</v>
      </c>
      <c r="AO175" s="237">
        <f>P175*'ВИКОНАВЦІ ТА ЗАЙНЯТІСТЬ'!$E$4</f>
        <v>0</v>
      </c>
    </row>
    <row r="176" spans="1:41" s="236" customFormat="1" hidden="1">
      <c r="A176" s="233">
        <v>171</v>
      </c>
      <c r="B176" s="233" t="str">
        <f>IF(C176="","",VLOOKUP(C176,Закони!$AA$2:$AB$46,2,0))</f>
        <v/>
      </c>
      <c r="C176" s="855"/>
      <c r="D176" s="856"/>
      <c r="E176" s="216"/>
      <c r="F176" s="216"/>
      <c r="G176" s="187" t="str">
        <f>IF(H176='Категорія витрат'!$B$2,'Категорія витрат'!$A$2,IF(H176='Категорія витрат'!$B$3,'Категорія витрат'!$A$3,IF(H176='Категорія витрат'!$B$4,'Категорія витрат'!$A$4,IF(H176='Категорія витрат'!$B$5,'Категорія витрат'!$A$5,IF(H176='Категорія витрат'!$B$6,'Категорія витрат'!$A$6,IF(H176='Категорія витрат'!$B$7,'Категорія витрат'!$A$7,IF(H176='Категорія витрат'!$B$8,'Категорія витрат'!$A$8,IF(H176='Категорія витрат'!$B$9,'Категорія витрат'!$A$9,IF(H176='Категорія витрат'!$B$10,'Категорія витрат'!$A$10,IF(H176='Категорія витрат'!$B$11,'Категорія витрат'!$A$11,IF(H176='Категорія витрат'!$B$12,'Категорія витрат'!$A$12,IF(H176='Категорія витрат'!$B$13,'Категорія витрат'!$A$13,IF(H176='Категорія витрат'!$B$14,'Категорія витрат'!$A$14,IF(H176='Категорія витрат'!$B$15,'Категорія витрат'!$A$15,IF(H176='Категорія витрат'!$B$16,'Категорія витрат'!$A$16,IF(H176='Категорія витрат'!$B$17,'Категорія витрат'!$A$17,IF(H176='Категорія витрат'!$B$18,'Категорія витрат'!$A$18,IF(H176='Категорія витрат'!$B$19,'Категорія витрат'!$A$19,IF(H176='Категорія витрат'!$B$20,'Категорія витрат'!$A$20,IF(H176='Категорія витрат'!$B$21,'Категорія витрат'!$A$21,IF(H176='Категорія витрат'!$B$22,'Категорія витрат'!$A$22,IF(H176='Категорія витрат'!$B$23,'Категорія витрат'!$A$23,IF(H176='Категорія витрат'!$B$24,'Категорія витрат'!$A$24,IF(H176='Категорія витрат'!$B$25,'Категорія витрат'!$A$25,IF(H176='Категорія витрат'!$B$26,'Категорія витрат'!$A$26,IF(H176='Категорія витрат'!$B$27,'Категорія витрат'!$A$27,IF(H176='Категорія витрат'!$B$28,'Категорія витрат'!$A$28,IF(H176='Категорія витрат'!$B$29,'Категорія витрат'!$A$29,IF(H176='Категорія витрат'!$B$30,'Категорія витрат'!$A$30,IF(H176='Категорія витрат'!$B$31,'Категорія витрат'!$A$31,""))))))))))))))))))))))))))))))</f>
        <v/>
      </c>
      <c r="H176" s="209"/>
      <c r="I176" s="189"/>
      <c r="J176" s="192"/>
      <c r="K176" s="211">
        <f t="shared" si="23"/>
        <v>0</v>
      </c>
      <c r="L176" s="216"/>
      <c r="M176" s="217"/>
      <c r="N176" s="214">
        <f t="shared" si="24"/>
        <v>0</v>
      </c>
      <c r="O176" s="189">
        <f>IF(I176='Категорія витрат'!$G$2,ROUND(N176*0.22,2),IF(I176='Категорія витрат'!$G$4,ROUND(N176*0.22,2),IF(I176='Категорія витрат'!$G$5,ROUND(N176*0.22,2),IF(I176='Категорія витрат'!$G$3,ROUND(N176*0.0841,2),0))))</f>
        <v>0</v>
      </c>
      <c r="P176" s="187">
        <f t="shared" si="25"/>
        <v>0</v>
      </c>
      <c r="Q176" s="245"/>
      <c r="R176" s="245"/>
      <c r="S176" s="245"/>
      <c r="T176" s="245"/>
      <c r="U176" s="245"/>
      <c r="V176" s="245"/>
      <c r="W176" s="245"/>
      <c r="X176" s="245"/>
      <c r="Y176" s="245"/>
      <c r="Z176" s="245"/>
      <c r="AA176" s="245"/>
      <c r="AB176" s="245"/>
      <c r="AC176" s="215">
        <f t="shared" si="26"/>
        <v>0</v>
      </c>
      <c r="AD176" s="215">
        <f t="shared" si="27"/>
        <v>0</v>
      </c>
      <c r="AE176" s="215">
        <f t="shared" si="28"/>
        <v>0</v>
      </c>
      <c r="AF176" s="215">
        <f t="shared" si="29"/>
        <v>0</v>
      </c>
      <c r="AG176" s="215">
        <f t="shared" si="30"/>
        <v>0</v>
      </c>
      <c r="AH176" s="215">
        <f t="shared" si="31"/>
        <v>0</v>
      </c>
      <c r="AI176" s="215">
        <f t="shared" si="32"/>
        <v>0</v>
      </c>
      <c r="AJ176" s="215">
        <f t="shared" si="33"/>
        <v>0</v>
      </c>
      <c r="AK176" s="245"/>
      <c r="AL176" s="245"/>
      <c r="AN176" s="237">
        <f>P176*'ВИКОНАВЦІ ТА ЗАЙНЯТІСТЬ'!$E$3</f>
        <v>0</v>
      </c>
      <c r="AO176" s="237">
        <f>P176*'ВИКОНАВЦІ ТА ЗАЙНЯТІСТЬ'!$E$4</f>
        <v>0</v>
      </c>
    </row>
    <row r="177" spans="1:41" s="236" customFormat="1" hidden="1">
      <c r="A177" s="233">
        <v>172</v>
      </c>
      <c r="B177" s="233" t="str">
        <f>IF(C177="","",VLOOKUP(C177,Закони!$AA$2:$AB$46,2,0))</f>
        <v/>
      </c>
      <c r="C177" s="855"/>
      <c r="D177" s="856"/>
      <c r="E177" s="216"/>
      <c r="F177" s="216"/>
      <c r="G177" s="187" t="str">
        <f>IF(H177='Категорія витрат'!$B$2,'Категорія витрат'!$A$2,IF(H177='Категорія витрат'!$B$3,'Категорія витрат'!$A$3,IF(H177='Категорія витрат'!$B$4,'Категорія витрат'!$A$4,IF(H177='Категорія витрат'!$B$5,'Категорія витрат'!$A$5,IF(H177='Категорія витрат'!$B$6,'Категорія витрат'!$A$6,IF(H177='Категорія витрат'!$B$7,'Категорія витрат'!$A$7,IF(H177='Категорія витрат'!$B$8,'Категорія витрат'!$A$8,IF(H177='Категорія витрат'!$B$9,'Категорія витрат'!$A$9,IF(H177='Категорія витрат'!$B$10,'Категорія витрат'!$A$10,IF(H177='Категорія витрат'!$B$11,'Категорія витрат'!$A$11,IF(H177='Категорія витрат'!$B$12,'Категорія витрат'!$A$12,IF(H177='Категорія витрат'!$B$13,'Категорія витрат'!$A$13,IF(H177='Категорія витрат'!$B$14,'Категорія витрат'!$A$14,IF(H177='Категорія витрат'!$B$15,'Категорія витрат'!$A$15,IF(H177='Категорія витрат'!$B$16,'Категорія витрат'!$A$16,IF(H177='Категорія витрат'!$B$17,'Категорія витрат'!$A$17,IF(H177='Категорія витрат'!$B$18,'Категорія витрат'!$A$18,IF(H177='Категорія витрат'!$B$19,'Категорія витрат'!$A$19,IF(H177='Категорія витрат'!$B$20,'Категорія витрат'!$A$20,IF(H177='Категорія витрат'!$B$21,'Категорія витрат'!$A$21,IF(H177='Категорія витрат'!$B$22,'Категорія витрат'!$A$22,IF(H177='Категорія витрат'!$B$23,'Категорія витрат'!$A$23,IF(H177='Категорія витрат'!$B$24,'Категорія витрат'!$A$24,IF(H177='Категорія витрат'!$B$25,'Категорія витрат'!$A$25,IF(H177='Категорія витрат'!$B$26,'Категорія витрат'!$A$26,IF(H177='Категорія витрат'!$B$27,'Категорія витрат'!$A$27,IF(H177='Категорія витрат'!$B$28,'Категорія витрат'!$A$28,IF(H177='Категорія витрат'!$B$29,'Категорія витрат'!$A$29,IF(H177='Категорія витрат'!$B$30,'Категорія витрат'!$A$30,IF(H177='Категорія витрат'!$B$31,'Категорія витрат'!$A$31,""))))))))))))))))))))))))))))))</f>
        <v/>
      </c>
      <c r="H177" s="209"/>
      <c r="I177" s="189"/>
      <c r="J177" s="192"/>
      <c r="K177" s="211">
        <f t="shared" si="23"/>
        <v>0</v>
      </c>
      <c r="L177" s="216"/>
      <c r="M177" s="217"/>
      <c r="N177" s="214">
        <f t="shared" si="24"/>
        <v>0</v>
      </c>
      <c r="O177" s="189">
        <f>IF(I177='Категорія витрат'!$G$2,ROUND(N177*0.22,2),IF(I177='Категорія витрат'!$G$4,ROUND(N177*0.22,2),IF(I177='Категорія витрат'!$G$5,ROUND(N177*0.22,2),IF(I177='Категорія витрат'!$G$3,ROUND(N177*0.0841,2),0))))</f>
        <v>0</v>
      </c>
      <c r="P177" s="187">
        <f t="shared" si="25"/>
        <v>0</v>
      </c>
      <c r="Q177" s="245"/>
      <c r="R177" s="245"/>
      <c r="S177" s="245"/>
      <c r="T177" s="245"/>
      <c r="U177" s="245"/>
      <c r="V177" s="245"/>
      <c r="W177" s="245"/>
      <c r="X177" s="245"/>
      <c r="Y177" s="245"/>
      <c r="Z177" s="245"/>
      <c r="AA177" s="245"/>
      <c r="AB177" s="245"/>
      <c r="AC177" s="215">
        <f t="shared" si="26"/>
        <v>0</v>
      </c>
      <c r="AD177" s="215">
        <f t="shared" si="27"/>
        <v>0</v>
      </c>
      <c r="AE177" s="215">
        <f t="shared" si="28"/>
        <v>0</v>
      </c>
      <c r="AF177" s="215">
        <f t="shared" si="29"/>
        <v>0</v>
      </c>
      <c r="AG177" s="215">
        <f t="shared" si="30"/>
        <v>0</v>
      </c>
      <c r="AH177" s="215">
        <f t="shared" si="31"/>
        <v>0</v>
      </c>
      <c r="AI177" s="215">
        <f t="shared" si="32"/>
        <v>0</v>
      </c>
      <c r="AJ177" s="215">
        <f t="shared" si="33"/>
        <v>0</v>
      </c>
      <c r="AK177" s="245"/>
      <c r="AL177" s="245"/>
      <c r="AN177" s="237">
        <f>P177*'ВИКОНАВЦІ ТА ЗАЙНЯТІСТЬ'!$E$3</f>
        <v>0</v>
      </c>
      <c r="AO177" s="237">
        <f>P177*'ВИКОНАВЦІ ТА ЗАЙНЯТІСТЬ'!$E$4</f>
        <v>0</v>
      </c>
    </row>
    <row r="178" spans="1:41" s="236" customFormat="1" hidden="1">
      <c r="A178" s="233">
        <v>173</v>
      </c>
      <c r="B178" s="233" t="str">
        <f>IF(C178="","",VLOOKUP(C178,Закони!$AA$2:$AB$46,2,0))</f>
        <v/>
      </c>
      <c r="C178" s="855"/>
      <c r="D178" s="856"/>
      <c r="E178" s="216"/>
      <c r="F178" s="216"/>
      <c r="G178" s="187" t="str">
        <f>IF(H178='Категорія витрат'!$B$2,'Категорія витрат'!$A$2,IF(H178='Категорія витрат'!$B$3,'Категорія витрат'!$A$3,IF(H178='Категорія витрат'!$B$4,'Категорія витрат'!$A$4,IF(H178='Категорія витрат'!$B$5,'Категорія витрат'!$A$5,IF(H178='Категорія витрат'!$B$6,'Категорія витрат'!$A$6,IF(H178='Категорія витрат'!$B$7,'Категорія витрат'!$A$7,IF(H178='Категорія витрат'!$B$8,'Категорія витрат'!$A$8,IF(H178='Категорія витрат'!$B$9,'Категорія витрат'!$A$9,IF(H178='Категорія витрат'!$B$10,'Категорія витрат'!$A$10,IF(H178='Категорія витрат'!$B$11,'Категорія витрат'!$A$11,IF(H178='Категорія витрат'!$B$12,'Категорія витрат'!$A$12,IF(H178='Категорія витрат'!$B$13,'Категорія витрат'!$A$13,IF(H178='Категорія витрат'!$B$14,'Категорія витрат'!$A$14,IF(H178='Категорія витрат'!$B$15,'Категорія витрат'!$A$15,IF(H178='Категорія витрат'!$B$16,'Категорія витрат'!$A$16,IF(H178='Категорія витрат'!$B$17,'Категорія витрат'!$A$17,IF(H178='Категорія витрат'!$B$18,'Категорія витрат'!$A$18,IF(H178='Категорія витрат'!$B$19,'Категорія витрат'!$A$19,IF(H178='Категорія витрат'!$B$20,'Категорія витрат'!$A$20,IF(H178='Категорія витрат'!$B$21,'Категорія витрат'!$A$21,IF(H178='Категорія витрат'!$B$22,'Категорія витрат'!$A$22,IF(H178='Категорія витрат'!$B$23,'Категорія витрат'!$A$23,IF(H178='Категорія витрат'!$B$24,'Категорія витрат'!$A$24,IF(H178='Категорія витрат'!$B$25,'Категорія витрат'!$A$25,IF(H178='Категорія витрат'!$B$26,'Категорія витрат'!$A$26,IF(H178='Категорія витрат'!$B$27,'Категорія витрат'!$A$27,IF(H178='Категорія витрат'!$B$28,'Категорія витрат'!$A$28,IF(H178='Категорія витрат'!$B$29,'Категорія витрат'!$A$29,IF(H178='Категорія витрат'!$B$30,'Категорія витрат'!$A$30,IF(H178='Категорія витрат'!$B$31,'Категорія витрат'!$A$31,""))))))))))))))))))))))))))))))</f>
        <v/>
      </c>
      <c r="H178" s="209"/>
      <c r="I178" s="189"/>
      <c r="J178" s="192"/>
      <c r="K178" s="211">
        <f t="shared" si="23"/>
        <v>0</v>
      </c>
      <c r="L178" s="216"/>
      <c r="M178" s="217"/>
      <c r="N178" s="214">
        <f t="shared" si="24"/>
        <v>0</v>
      </c>
      <c r="O178" s="189">
        <f>IF(I178='Категорія витрат'!$G$2,ROUND(N178*0.22,2),IF(I178='Категорія витрат'!$G$4,ROUND(N178*0.22,2),IF(I178='Категорія витрат'!$G$5,ROUND(N178*0.22,2),IF(I178='Категорія витрат'!$G$3,ROUND(N178*0.0841,2),0))))</f>
        <v>0</v>
      </c>
      <c r="P178" s="187">
        <f t="shared" si="25"/>
        <v>0</v>
      </c>
      <c r="Q178" s="245"/>
      <c r="R178" s="245"/>
      <c r="S178" s="245"/>
      <c r="T178" s="245"/>
      <c r="U178" s="245"/>
      <c r="V178" s="245"/>
      <c r="W178" s="245"/>
      <c r="X178" s="245"/>
      <c r="Y178" s="245"/>
      <c r="Z178" s="245"/>
      <c r="AA178" s="245"/>
      <c r="AB178" s="245"/>
      <c r="AC178" s="215">
        <f t="shared" si="26"/>
        <v>0</v>
      </c>
      <c r="AD178" s="215">
        <f t="shared" si="27"/>
        <v>0</v>
      </c>
      <c r="AE178" s="215">
        <f t="shared" si="28"/>
        <v>0</v>
      </c>
      <c r="AF178" s="215">
        <f t="shared" si="29"/>
        <v>0</v>
      </c>
      <c r="AG178" s="215">
        <f t="shared" si="30"/>
        <v>0</v>
      </c>
      <c r="AH178" s="215">
        <f t="shared" si="31"/>
        <v>0</v>
      </c>
      <c r="AI178" s="215">
        <f t="shared" si="32"/>
        <v>0</v>
      </c>
      <c r="AJ178" s="215">
        <f t="shared" si="33"/>
        <v>0</v>
      </c>
      <c r="AK178" s="245"/>
      <c r="AL178" s="245"/>
      <c r="AN178" s="237">
        <f>P178*'ВИКОНАВЦІ ТА ЗАЙНЯТІСТЬ'!$E$3</f>
        <v>0</v>
      </c>
      <c r="AO178" s="237">
        <f>P178*'ВИКОНАВЦІ ТА ЗАЙНЯТІСТЬ'!$E$4</f>
        <v>0</v>
      </c>
    </row>
    <row r="179" spans="1:41" s="236" customFormat="1" ht="9" hidden="1" customHeight="1">
      <c r="A179" s="233">
        <v>174</v>
      </c>
      <c r="B179" s="233" t="str">
        <f>IF(C179="","",VLOOKUP(C179,Закони!$AA$2:$AB$46,2,0))</f>
        <v/>
      </c>
      <c r="C179" s="855"/>
      <c r="D179" s="856"/>
      <c r="E179" s="216"/>
      <c r="F179" s="216"/>
      <c r="G179" s="187" t="str">
        <f>IF(H179='Категорія витрат'!$B$2,'Категорія витрат'!$A$2,IF(H179='Категорія витрат'!$B$3,'Категорія витрат'!$A$3,IF(H179='Категорія витрат'!$B$4,'Категорія витрат'!$A$4,IF(H179='Категорія витрат'!$B$5,'Категорія витрат'!$A$5,IF(H179='Категорія витрат'!$B$6,'Категорія витрат'!$A$6,IF(H179='Категорія витрат'!$B$7,'Категорія витрат'!$A$7,IF(H179='Категорія витрат'!$B$8,'Категорія витрат'!$A$8,IF(H179='Категорія витрат'!$B$9,'Категорія витрат'!$A$9,IF(H179='Категорія витрат'!$B$10,'Категорія витрат'!$A$10,IF(H179='Категорія витрат'!$B$11,'Категорія витрат'!$A$11,IF(H179='Категорія витрат'!$B$12,'Категорія витрат'!$A$12,IF(H179='Категорія витрат'!$B$13,'Категорія витрат'!$A$13,IF(H179='Категорія витрат'!$B$14,'Категорія витрат'!$A$14,IF(H179='Категорія витрат'!$B$15,'Категорія витрат'!$A$15,IF(H179='Категорія витрат'!$B$16,'Категорія витрат'!$A$16,IF(H179='Категорія витрат'!$B$17,'Категорія витрат'!$A$17,IF(H179='Категорія витрат'!$B$18,'Категорія витрат'!$A$18,IF(H179='Категорія витрат'!$B$19,'Категорія витрат'!$A$19,IF(H179='Категорія витрат'!$B$20,'Категорія витрат'!$A$20,IF(H179='Категорія витрат'!$B$21,'Категорія витрат'!$A$21,IF(H179='Категорія витрат'!$B$22,'Категорія витрат'!$A$22,IF(H179='Категорія витрат'!$B$23,'Категорія витрат'!$A$23,IF(H179='Категорія витрат'!$B$24,'Категорія витрат'!$A$24,IF(H179='Категорія витрат'!$B$25,'Категорія витрат'!$A$25,IF(H179='Категорія витрат'!$B$26,'Категорія витрат'!$A$26,IF(H179='Категорія витрат'!$B$27,'Категорія витрат'!$A$27,IF(H179='Категорія витрат'!$B$28,'Категорія витрат'!$A$28,IF(H179='Категорія витрат'!$B$29,'Категорія витрат'!$A$29,IF(H179='Категорія витрат'!$B$30,'Категорія витрат'!$A$30,IF(H179='Категорія витрат'!$B$31,'Категорія витрат'!$A$31,""))))))))))))))))))))))))))))))</f>
        <v/>
      </c>
      <c r="H179" s="209"/>
      <c r="I179" s="189"/>
      <c r="J179" s="192"/>
      <c r="K179" s="211">
        <f t="shared" si="23"/>
        <v>0</v>
      </c>
      <c r="L179" s="216"/>
      <c r="M179" s="217"/>
      <c r="N179" s="214">
        <f t="shared" si="24"/>
        <v>0</v>
      </c>
      <c r="O179" s="189">
        <f>IF(I179='Категорія витрат'!$G$2,ROUND(N179*0.22,2),IF(I179='Категорія витрат'!$G$4,ROUND(N179*0.22,2),IF(I179='Категорія витрат'!$G$5,ROUND(N179*0.22,2),IF(I179='Категорія витрат'!$G$3,ROUND(N179*0.0841,2),0))))</f>
        <v>0</v>
      </c>
      <c r="P179" s="187">
        <f t="shared" si="25"/>
        <v>0</v>
      </c>
      <c r="Q179" s="245"/>
      <c r="R179" s="245"/>
      <c r="S179" s="245"/>
      <c r="T179" s="245"/>
      <c r="U179" s="245"/>
      <c r="V179" s="245"/>
      <c r="W179" s="245"/>
      <c r="X179" s="245"/>
      <c r="Y179" s="245"/>
      <c r="Z179" s="245"/>
      <c r="AA179" s="245"/>
      <c r="AB179" s="245"/>
      <c r="AC179" s="215">
        <f t="shared" si="26"/>
        <v>0</v>
      </c>
      <c r="AD179" s="215">
        <f t="shared" si="27"/>
        <v>0</v>
      </c>
      <c r="AE179" s="215">
        <f t="shared" si="28"/>
        <v>0</v>
      </c>
      <c r="AF179" s="215">
        <f t="shared" si="29"/>
        <v>0</v>
      </c>
      <c r="AG179" s="215">
        <f t="shared" si="30"/>
        <v>0</v>
      </c>
      <c r="AH179" s="215">
        <f t="shared" si="31"/>
        <v>0</v>
      </c>
      <c r="AI179" s="215">
        <f t="shared" si="32"/>
        <v>0</v>
      </c>
      <c r="AJ179" s="215">
        <f t="shared" si="33"/>
        <v>0</v>
      </c>
      <c r="AK179" s="245"/>
      <c r="AL179" s="245"/>
      <c r="AN179" s="237">
        <f>P179*'ВИКОНАВЦІ ТА ЗАЙНЯТІСТЬ'!$E$3</f>
        <v>0</v>
      </c>
      <c r="AO179" s="237">
        <f>P179*'ВИКОНАВЦІ ТА ЗАЙНЯТІСТЬ'!$E$4</f>
        <v>0</v>
      </c>
    </row>
    <row r="180" spans="1:41" s="236" customFormat="1" ht="10.5" hidden="1" customHeight="1">
      <c r="A180" s="233">
        <v>175</v>
      </c>
      <c r="B180" s="233" t="str">
        <f>IF(C180="","",VLOOKUP(C180,Закони!$AA$2:$AB$46,2,0))</f>
        <v/>
      </c>
      <c r="C180" s="855"/>
      <c r="D180" s="856"/>
      <c r="E180" s="216"/>
      <c r="F180" s="216"/>
      <c r="G180" s="187" t="str">
        <f>IF(H180='Категорія витрат'!$B$2,'Категорія витрат'!$A$2,IF(H180='Категорія витрат'!$B$3,'Категорія витрат'!$A$3,IF(H180='Категорія витрат'!$B$4,'Категорія витрат'!$A$4,IF(H180='Категорія витрат'!$B$5,'Категорія витрат'!$A$5,IF(H180='Категорія витрат'!$B$6,'Категорія витрат'!$A$6,IF(H180='Категорія витрат'!$B$7,'Категорія витрат'!$A$7,IF(H180='Категорія витрат'!$B$8,'Категорія витрат'!$A$8,IF(H180='Категорія витрат'!$B$9,'Категорія витрат'!$A$9,IF(H180='Категорія витрат'!$B$10,'Категорія витрат'!$A$10,IF(H180='Категорія витрат'!$B$11,'Категорія витрат'!$A$11,IF(H180='Категорія витрат'!$B$12,'Категорія витрат'!$A$12,IF(H180='Категорія витрат'!$B$13,'Категорія витрат'!$A$13,IF(H180='Категорія витрат'!$B$14,'Категорія витрат'!$A$14,IF(H180='Категорія витрат'!$B$15,'Категорія витрат'!$A$15,IF(H180='Категорія витрат'!$B$16,'Категорія витрат'!$A$16,IF(H180='Категорія витрат'!$B$17,'Категорія витрат'!$A$17,IF(H180='Категорія витрат'!$B$18,'Категорія витрат'!$A$18,IF(H180='Категорія витрат'!$B$19,'Категорія витрат'!$A$19,IF(H180='Категорія витрат'!$B$20,'Категорія витрат'!$A$20,IF(H180='Категорія витрат'!$B$21,'Категорія витрат'!$A$21,IF(H180='Категорія витрат'!$B$22,'Категорія витрат'!$A$22,IF(H180='Категорія витрат'!$B$23,'Категорія витрат'!$A$23,IF(H180='Категорія витрат'!$B$24,'Категорія витрат'!$A$24,IF(H180='Категорія витрат'!$B$25,'Категорія витрат'!$A$25,IF(H180='Категорія витрат'!$B$26,'Категорія витрат'!$A$26,IF(H180='Категорія витрат'!$B$27,'Категорія витрат'!$A$27,IF(H180='Категорія витрат'!$B$28,'Категорія витрат'!$A$28,IF(H180='Категорія витрат'!$B$29,'Категорія витрат'!$A$29,IF(H180='Категорія витрат'!$B$30,'Категорія витрат'!$A$30,IF(H180='Категорія витрат'!$B$31,'Категорія витрат'!$A$31,""))))))))))))))))))))))))))))))</f>
        <v/>
      </c>
      <c r="H180" s="209"/>
      <c r="I180" s="189"/>
      <c r="J180" s="192"/>
      <c r="K180" s="211">
        <f t="shared" si="23"/>
        <v>0</v>
      </c>
      <c r="L180" s="216"/>
      <c r="M180" s="217"/>
      <c r="N180" s="214">
        <f t="shared" si="24"/>
        <v>0</v>
      </c>
      <c r="O180" s="189">
        <f>IF(I180='Категорія витрат'!$G$2,ROUND(N180*0.22,2),IF(I180='Категорія витрат'!$G$4,ROUND(N180*0.22,2),IF(I180='Категорія витрат'!$G$5,ROUND(N180*0.22,2),IF(I180='Категорія витрат'!$G$3,ROUND(N180*0.0841,2),0))))</f>
        <v>0</v>
      </c>
      <c r="P180" s="187">
        <f t="shared" si="25"/>
        <v>0</v>
      </c>
      <c r="Q180" s="245"/>
      <c r="R180" s="245"/>
      <c r="S180" s="245"/>
      <c r="T180" s="245"/>
      <c r="U180" s="245"/>
      <c r="V180" s="245"/>
      <c r="W180" s="245"/>
      <c r="X180" s="245"/>
      <c r="Y180" s="245"/>
      <c r="Z180" s="245"/>
      <c r="AA180" s="245"/>
      <c r="AB180" s="245"/>
      <c r="AC180" s="215">
        <f t="shared" si="26"/>
        <v>0</v>
      </c>
      <c r="AD180" s="215">
        <f t="shared" si="27"/>
        <v>0</v>
      </c>
      <c r="AE180" s="215">
        <f t="shared" si="28"/>
        <v>0</v>
      </c>
      <c r="AF180" s="215">
        <f t="shared" si="29"/>
        <v>0</v>
      </c>
      <c r="AG180" s="215">
        <f t="shared" si="30"/>
        <v>0</v>
      </c>
      <c r="AH180" s="215">
        <f t="shared" si="31"/>
        <v>0</v>
      </c>
      <c r="AI180" s="215">
        <f t="shared" si="32"/>
        <v>0</v>
      </c>
      <c r="AJ180" s="215">
        <f t="shared" si="33"/>
        <v>0</v>
      </c>
      <c r="AK180" s="245"/>
      <c r="AL180" s="245"/>
      <c r="AN180" s="237">
        <f>P180*'ВИКОНАВЦІ ТА ЗАЙНЯТІСТЬ'!$E$3</f>
        <v>0</v>
      </c>
      <c r="AO180" s="237">
        <f>P180*'ВИКОНАВЦІ ТА ЗАЙНЯТІСТЬ'!$E$4</f>
        <v>0</v>
      </c>
    </row>
    <row r="181" spans="1:41">
      <c r="A181" s="238"/>
      <c r="B181" s="238"/>
      <c r="C181" s="238"/>
      <c r="D181" s="238"/>
      <c r="E181" s="238" t="s">
        <v>204</v>
      </c>
      <c r="F181" s="238"/>
      <c r="G181" s="238"/>
      <c r="H181" s="238"/>
      <c r="I181" s="238"/>
      <c r="J181" s="238"/>
      <c r="K181" s="238"/>
      <c r="L181" s="238"/>
      <c r="M181" s="239"/>
      <c r="N181" s="240"/>
      <c r="O181" s="240"/>
      <c r="P181" s="240">
        <f>SUBTOTAL(9,P5:P180)</f>
        <v>0</v>
      </c>
      <c r="Q181" s="240">
        <f t="shared" ref="Q181:AJ181" si="34">SUBTOTAL(9,Q5:Q180)</f>
        <v>0</v>
      </c>
      <c r="R181" s="240">
        <f t="shared" si="34"/>
        <v>0</v>
      </c>
      <c r="S181" s="240">
        <f t="shared" si="34"/>
        <v>0</v>
      </c>
      <c r="T181" s="240">
        <f t="shared" si="34"/>
        <v>0</v>
      </c>
      <c r="U181" s="240">
        <f t="shared" si="34"/>
        <v>0</v>
      </c>
      <c r="V181" s="240">
        <f t="shared" si="34"/>
        <v>0</v>
      </c>
      <c r="W181" s="240">
        <f t="shared" si="34"/>
        <v>0</v>
      </c>
      <c r="X181" s="240">
        <f t="shared" si="34"/>
        <v>0</v>
      </c>
      <c r="Y181" s="240">
        <f t="shared" si="34"/>
        <v>0</v>
      </c>
      <c r="Z181" s="240">
        <f t="shared" si="34"/>
        <v>0</v>
      </c>
      <c r="AA181" s="240">
        <f t="shared" si="34"/>
        <v>0</v>
      </c>
      <c r="AB181" s="240">
        <f t="shared" si="34"/>
        <v>0</v>
      </c>
      <c r="AC181" s="240">
        <f t="shared" si="34"/>
        <v>0</v>
      </c>
      <c r="AD181" s="240">
        <f t="shared" si="34"/>
        <v>0</v>
      </c>
      <c r="AE181" s="240">
        <f t="shared" si="34"/>
        <v>0</v>
      </c>
      <c r="AF181" s="240">
        <f t="shared" si="34"/>
        <v>0</v>
      </c>
      <c r="AG181" s="240">
        <f t="shared" si="34"/>
        <v>0</v>
      </c>
      <c r="AH181" s="240">
        <f t="shared" si="34"/>
        <v>0</v>
      </c>
      <c r="AI181" s="240">
        <f t="shared" si="34"/>
        <v>0</v>
      </c>
      <c r="AJ181" s="240">
        <f t="shared" si="34"/>
        <v>0</v>
      </c>
      <c r="AK181" s="240"/>
      <c r="AL181" s="240"/>
      <c r="AN181" s="241">
        <f>SUBTOTAL(9,AN5:AN180)</f>
        <v>0</v>
      </c>
      <c r="AO181" s="241">
        <f>SUBTOTAL(9,AO5:AO180)</f>
        <v>0</v>
      </c>
    </row>
    <row r="183" spans="1:41">
      <c r="P183" s="829">
        <f>'Додаток 3.3 Бюджет проекту'!O12+'Додаток 3.3 Бюджет проекту'!P12</f>
        <v>0</v>
      </c>
    </row>
  </sheetData>
  <sheetProtection formatCells="0" formatColumns="0" formatRows="0" autoFilter="0" pivotTables="0"/>
  <autoFilter ref="A4:AO180">
    <filterColumn colId="3">
      <customFilters>
        <customFilter operator="notEqual" val=" "/>
      </customFilters>
    </filterColumn>
  </autoFilter>
  <mergeCells count="7">
    <mergeCell ref="AN1:AO2"/>
    <mergeCell ref="A1:P2"/>
    <mergeCell ref="Q1:AB2"/>
    <mergeCell ref="AC1:AF1"/>
    <mergeCell ref="AG1:AJ1"/>
    <mergeCell ref="AK1:AK3"/>
    <mergeCell ref="AL1:AL3"/>
  </mergeCells>
  <dataValidations count="2">
    <dataValidation type="list" allowBlank="1" showInputMessage="1" showErrorMessage="1" sqref="J49:J167">
      <formula1>Одиниця_вимірювання</formula1>
    </dataValidation>
    <dataValidation type="list" allowBlank="1" showInputMessage="1" showErrorMessage="1" sqref="I181:I1048576">
      <formula1>$J$2:$J$6</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'Категорія витрат'!$G$2:$G$7</xm:f>
          </x14:formula1>
          <xm:sqref>I5:I180</xm:sqref>
        </x14:dataValidation>
        <x14:dataValidation type="list" allowBlank="1" showInputMessage="1" showErrorMessage="1">
          <x14:formula1>
            <xm:f>Закони!$AA$2:$AA$46</xm:f>
          </x14:formula1>
          <xm:sqref>C5:C180</xm:sqref>
        </x14:dataValidation>
        <x14:dataValidation type="list" allowBlank="1" showInputMessage="1" showErrorMessage="1">
          <x14:formula1>
            <xm:f>'Категорія витрат'!$B$2:$B$31</xm:f>
          </x14:formula1>
          <xm:sqref>H5:H180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25"/>
  <sheetViews>
    <sheetView topLeftCell="A91" zoomScale="85" zoomScaleNormal="85" zoomScalePageLayoutView="115" workbookViewId="0">
      <selection activeCell="B130" sqref="B130"/>
    </sheetView>
  </sheetViews>
  <sheetFormatPr defaultColWidth="9.140625" defaultRowHeight="12"/>
  <cols>
    <col min="1" max="1" width="8.140625" style="206" customWidth="1"/>
    <col min="2" max="2" width="56.42578125" style="206" customWidth="1"/>
    <col min="3" max="3" width="16.28515625" style="206" customWidth="1"/>
    <col min="4" max="4" width="16.28515625" style="248" customWidth="1"/>
    <col min="5" max="5" width="16.28515625" style="249" hidden="1" customWidth="1"/>
    <col min="6" max="10" width="16.28515625" style="249" customWidth="1"/>
    <col min="11" max="11" width="16.28515625" style="248" customWidth="1"/>
    <col min="12" max="12" width="21.7109375" style="206" customWidth="1"/>
    <col min="13" max="13" width="21.7109375" style="427" customWidth="1"/>
    <col min="14" max="14" width="17.42578125" style="839" customWidth="1"/>
    <col min="15" max="15" width="12.42578125" style="839" customWidth="1"/>
    <col min="16" max="16" width="9.140625" style="839" customWidth="1"/>
    <col min="17" max="18" width="9.140625" style="840" customWidth="1"/>
    <col min="19" max="16384" width="9.140625" style="206"/>
  </cols>
  <sheetData>
    <row r="1" spans="1:18">
      <c r="A1" s="246" t="s">
        <v>164</v>
      </c>
      <c r="B1" s="247"/>
      <c r="C1" s="247"/>
      <c r="K1" s="249"/>
      <c r="L1" s="249"/>
      <c r="M1" s="429"/>
      <c r="N1" s="838"/>
      <c r="O1" s="838"/>
    </row>
    <row r="2" spans="1:18" ht="21.6" customHeight="1">
      <c r="A2" s="250" t="s">
        <v>191</v>
      </c>
      <c r="B2" s="250"/>
      <c r="C2" s="250"/>
      <c r="K2" s="249"/>
      <c r="L2" s="249"/>
      <c r="M2" s="429"/>
      <c r="N2" s="838"/>
      <c r="O2" s="838"/>
    </row>
    <row r="3" spans="1:18">
      <c r="K3" s="249"/>
      <c r="L3" s="249"/>
      <c r="M3" s="429"/>
      <c r="N3" s="838"/>
      <c r="O3" s="838"/>
    </row>
    <row r="4" spans="1:18">
      <c r="N4" s="838"/>
      <c r="O4" s="838"/>
    </row>
    <row r="5" spans="1:18" s="444" customFormat="1" ht="14.25">
      <c r="A5" s="445" t="s">
        <v>712</v>
      </c>
      <c r="B5" s="445"/>
      <c r="C5" s="445"/>
      <c r="D5" s="446"/>
      <c r="E5" s="447"/>
      <c r="F5" s="447"/>
      <c r="G5" s="447"/>
      <c r="H5" s="447"/>
      <c r="I5" s="447"/>
      <c r="J5" s="447"/>
      <c r="K5" s="446"/>
      <c r="M5" s="443"/>
      <c r="N5" s="841"/>
      <c r="O5" s="841"/>
      <c r="P5" s="842"/>
      <c r="Q5" s="843"/>
      <c r="R5" s="843"/>
    </row>
    <row r="6" spans="1:18" ht="11.25" customHeight="1">
      <c r="N6" s="925"/>
      <c r="O6" s="926" t="s">
        <v>604</v>
      </c>
      <c r="P6" s="926" t="s">
        <v>605</v>
      </c>
    </row>
    <row r="7" spans="1:18" s="207" customFormat="1" ht="36">
      <c r="A7" s="251" t="s">
        <v>8</v>
      </c>
      <c r="B7" s="251" t="s">
        <v>10</v>
      </c>
      <c r="C7" s="251"/>
      <c r="D7" s="252" t="s">
        <v>345</v>
      </c>
      <c r="E7" s="254"/>
      <c r="F7" s="422" t="s">
        <v>346</v>
      </c>
      <c r="G7" s="252" t="s">
        <v>347</v>
      </c>
      <c r="H7" s="249"/>
      <c r="I7" s="249"/>
      <c r="J7" s="249"/>
      <c r="M7" s="428"/>
      <c r="N7" s="927" t="s">
        <v>592</v>
      </c>
      <c r="O7" s="928">
        <f>SUMIF(Дод.3.2.Бюджет_АДМ!$C$4:$C$181,'Додаток 3.3 Бюджет проекту'!N7,Дод.3.2.Бюджет_АДМ!$AC$4:$AC$181)+SUMIF(Дод.3.2.Бюджет_АДМ!$C$4:$C$181,'Додаток 3.3 Бюджет проекту'!N7,Дод.3.2.Бюджет_АДМ!$AD$4:$AD$181)</f>
        <v>0</v>
      </c>
      <c r="P7" s="929">
        <f>SUMIF(Дод.3.2.Бюджет_АДМ!$C$4:$C$181,'Додаток 3.3 Бюджет проекту'!N7,Дод.3.2.Бюджет_АДМ!$AE$4:$AE$181)+SUMIF(Дод.3.2.Бюджет_АДМ!$C$4:$C$181,'Додаток 3.3 Бюджет проекту'!N7,Дод.3.2.Бюджет_АДМ!$AF$4:$AF$181)</f>
        <v>0</v>
      </c>
      <c r="Q7" s="844"/>
      <c r="R7" s="844"/>
    </row>
    <row r="8" spans="1:18" s="207" customFormat="1" ht="15">
      <c r="A8" s="255">
        <v>1</v>
      </c>
      <c r="B8" s="256" t="s">
        <v>151</v>
      </c>
      <c r="C8" s="256"/>
      <c r="D8" s="257">
        <f>SUMIF(Дод.3.1.2.Бюджет_ПР_М!$G$5:$G$304,'Додаток 3.3 Бюджет проекту'!B8,Дод.3.1.2.Бюджет_ПР_М!$P$5:$P$304)</f>
        <v>0</v>
      </c>
      <c r="E8" s="258"/>
      <c r="F8" s="426">
        <f>SUMIFS(Дод.3.2.Бюджет_АДМ!$P$5:$P$180,Дод.3.2.Бюджет_АДМ!$B$5:$B$180,Налаштування!$F$17,Дод.3.2.Бюджет_АДМ!$G$5:$G$180,B8)</f>
        <v>0</v>
      </c>
      <c r="G8" s="257">
        <f>D8+F8</f>
        <v>0</v>
      </c>
      <c r="H8" s="249"/>
      <c r="I8" s="249"/>
      <c r="J8" s="249"/>
      <c r="K8" s="206"/>
      <c r="L8" s="206"/>
      <c r="M8" s="427"/>
      <c r="N8" s="927" t="s">
        <v>593</v>
      </c>
      <c r="O8" s="928">
        <f>SUMIF(Дод.3.2.Бюджет_АДМ!$C$4:$C$181,'Додаток 3.3 Бюджет проекту'!N8,Дод.3.2.Бюджет_АДМ!$AC$4:$AC$181)+SUMIF(Дод.3.2.Бюджет_АДМ!$C$4:$C$181,'Додаток 3.3 Бюджет проекту'!N8,Дод.3.2.Бюджет_АДМ!$AD$4:$AD$181)</f>
        <v>0</v>
      </c>
      <c r="P8" s="929">
        <f>SUMIF(Дод.3.2.Бюджет_АДМ!$C$4:$C$181,'Додаток 3.3 Бюджет проекту'!N8,Дод.3.2.Бюджет_АДМ!$AE$4:$AE$181)+SUMIF(Дод.3.2.Бюджет_АДМ!$C$4:$C$181,'Додаток 3.3 Бюджет проекту'!N8,Дод.3.2.Бюджет_АДМ!$AF$4:$AF$181)</f>
        <v>0</v>
      </c>
      <c r="Q8" s="844"/>
      <c r="R8" s="844"/>
    </row>
    <row r="9" spans="1:18" s="207" customFormat="1" ht="15">
      <c r="A9" s="255">
        <v>2</v>
      </c>
      <c r="B9" s="256" t="s">
        <v>165</v>
      </c>
      <c r="C9" s="256"/>
      <c r="D9" s="257">
        <f>SUMIF(Дод.3.1.2.Бюджет_ПР_М!$G$5:$G$304,'Додаток 3.3 Бюджет проекту'!B9,Дод.3.1.2.Бюджет_ПР_М!$P$5:$P$304)</f>
        <v>0</v>
      </c>
      <c r="E9" s="258"/>
      <c r="F9" s="426">
        <f>SUMIFS(Дод.3.2.Бюджет_АДМ!$P$5:$P$180,Дод.3.2.Бюджет_АДМ!$B$5:$B$180,Налаштування!$F$17,Дод.3.2.Бюджет_АДМ!$G$5:$G$180,B9)</f>
        <v>0</v>
      </c>
      <c r="G9" s="257">
        <f t="shared" ref="G9:G20" si="0">D9+F9</f>
        <v>0</v>
      </c>
      <c r="H9" s="249"/>
      <c r="I9" s="249"/>
      <c r="J9" s="249"/>
      <c r="K9" s="206"/>
      <c r="L9" s="206"/>
      <c r="M9" s="427"/>
      <c r="N9" s="927" t="s">
        <v>600</v>
      </c>
      <c r="O9" s="930">
        <f>SUMIF(C26:C62,Налаштування!AA2,'Додаток 3.3 Бюджет проекту'!F26:F62)</f>
        <v>0</v>
      </c>
      <c r="P9" s="931">
        <f>SUMIF(C26:C62,Налаштування!AA2,'Додаток 3.3 Бюджет проекту'!G26:G62)</f>
        <v>0</v>
      </c>
      <c r="Q9" s="844"/>
      <c r="R9" s="844"/>
    </row>
    <row r="10" spans="1:18" s="207" customFormat="1" ht="15">
      <c r="A10" s="255">
        <v>3</v>
      </c>
      <c r="B10" s="256" t="s">
        <v>166</v>
      </c>
      <c r="C10" s="256"/>
      <c r="D10" s="257">
        <f>SUMIF(Дод.3.1.2.Бюджет_ПР_М!$G$5:$G$304,'Додаток 3.3 Бюджет проекту'!B10,Дод.3.1.2.Бюджет_ПР_М!$P$5:$P$304)</f>
        <v>0</v>
      </c>
      <c r="E10" s="258"/>
      <c r="F10" s="426">
        <f>SUMIFS(Дод.3.2.Бюджет_АДМ!$P$5:$P$180,Дод.3.2.Бюджет_АДМ!$B$5:$B$180,Налаштування!$F$17,Дод.3.2.Бюджет_АДМ!$G$5:$G$180,B10)</f>
        <v>0</v>
      </c>
      <c r="G10" s="257">
        <f t="shared" si="0"/>
        <v>0</v>
      </c>
      <c r="H10" s="249"/>
      <c r="I10" s="249"/>
      <c r="J10" s="249"/>
      <c r="K10" s="206"/>
      <c r="L10" s="206"/>
      <c r="M10" s="427"/>
      <c r="N10" s="927" t="s">
        <v>601</v>
      </c>
      <c r="O10" s="930">
        <f>SUMIF(C26:C62,Налаштування!AA1,'Додаток 3.3 Бюджет проекту'!F26:F62)</f>
        <v>0</v>
      </c>
      <c r="P10" s="931">
        <f>SUMIF(C26:C62,Налаштування!AA1,'Додаток 3.3 Бюджет проекту'!G26:G62)</f>
        <v>0</v>
      </c>
      <c r="Q10" s="844"/>
      <c r="R10" s="844"/>
    </row>
    <row r="11" spans="1:18" s="207" customFormat="1">
      <c r="A11" s="255">
        <v>4</v>
      </c>
      <c r="B11" s="256" t="s">
        <v>167</v>
      </c>
      <c r="C11" s="256"/>
      <c r="D11" s="257">
        <f>SUMIF(Дод.3.1.2.Бюджет_ПР_М!$G$5:$G$304,'Додаток 3.3 Бюджет проекту'!B11,Дод.3.1.2.Бюджет_ПР_М!$P$5:$P$304)</f>
        <v>0</v>
      </c>
      <c r="E11" s="258"/>
      <c r="F11" s="426">
        <f>SUMIFS(Дод.3.2.Бюджет_АДМ!$P$5:$P$180,Дод.3.2.Бюджет_АДМ!$B$5:$B$180,Налаштування!$F$17,Дод.3.2.Бюджет_АДМ!$G$5:$G$180,B11)</f>
        <v>0</v>
      </c>
      <c r="G11" s="257">
        <f t="shared" si="0"/>
        <v>0</v>
      </c>
      <c r="H11" s="249"/>
      <c r="I11" s="249"/>
      <c r="J11" s="249"/>
      <c r="K11" s="206"/>
      <c r="L11" s="206"/>
      <c r="M11" s="427"/>
      <c r="N11" s="930"/>
      <c r="O11" s="930"/>
      <c r="P11" s="931"/>
      <c r="Q11" s="844"/>
      <c r="R11" s="844"/>
    </row>
    <row r="12" spans="1:18" s="207" customFormat="1" ht="24.75">
      <c r="A12" s="255">
        <v>5</v>
      </c>
      <c r="B12" s="256" t="s">
        <v>168</v>
      </c>
      <c r="C12" s="256"/>
      <c r="D12" s="257">
        <f>SUMIF(Дод.3.1.2.Бюджет_ПР_М!$G$5:$G$304,'Додаток 3.3 Бюджет проекту'!B12,Дод.3.1.2.Бюджет_ПР_М!$P$5:$P$304)</f>
        <v>0</v>
      </c>
      <c r="E12" s="258"/>
      <c r="F12" s="426">
        <f>SUMIFS(Дод.3.2.Бюджет_АДМ!$P$5:$P$180,Дод.3.2.Бюджет_АДМ!$B$5:$B$180,Налаштування!$F$17,Дод.3.2.Бюджет_АДМ!$G$5:$G$180,B12)</f>
        <v>0</v>
      </c>
      <c r="G12" s="257">
        <f t="shared" si="0"/>
        <v>0</v>
      </c>
      <c r="H12" s="249"/>
      <c r="I12" s="249"/>
      <c r="J12" s="249"/>
      <c r="K12" s="206"/>
      <c r="L12" s="206"/>
      <c r="M12" s="427"/>
      <c r="N12" s="927" t="s">
        <v>594</v>
      </c>
      <c r="O12" s="928">
        <f>SUMIF(Дод.3.2.Бюджет_АДМ!$C$4:$C$181,'Додаток 3.3 Бюджет проекту'!N12,Дод.3.2.Бюджет_АДМ!$AC$4:$AC$181)+SUMIF(Дод.3.2.Бюджет_АДМ!$C$4:$C$181,'Додаток 3.3 Бюджет проекту'!N12,Дод.3.2.Бюджет_АДМ!$AD$4:$AD$181)</f>
        <v>0</v>
      </c>
      <c r="P12" s="929">
        <f>SUMIF(Дод.3.2.Бюджет_АДМ!$C$4:$C$181,'Додаток 3.3 Бюджет проекту'!N12,Дод.3.2.Бюджет_АДМ!$AE$4:$AE$181)+SUMIF(Дод.3.2.Бюджет_АДМ!$C$4:$C$181,'Додаток 3.3 Бюджет проекту'!N12,Дод.3.2.Бюджет_АДМ!$AF$4:$AF$181)</f>
        <v>0</v>
      </c>
      <c r="Q12" s="844"/>
      <c r="R12" s="844"/>
    </row>
    <row r="13" spans="1:18" s="207" customFormat="1" ht="15">
      <c r="A13" s="255">
        <v>6</v>
      </c>
      <c r="B13" s="256" t="s">
        <v>169</v>
      </c>
      <c r="C13" s="256"/>
      <c r="D13" s="257">
        <f>SUMIF(Дод.3.1.2.Бюджет_ПР_М!$G$5:$G$304,'Додаток 3.3 Бюджет проекту'!B13,Дод.3.1.2.Бюджет_ПР_М!$P$5:$P$304)</f>
        <v>0</v>
      </c>
      <c r="E13" s="258"/>
      <c r="F13" s="426">
        <f>SUMIFS(Дод.3.2.Бюджет_АДМ!$P$5:$P$180,Дод.3.2.Бюджет_АДМ!$B$5:$B$180,Налаштування!$F$17,Дод.3.2.Бюджет_АДМ!$G$5:$G$180,B13)</f>
        <v>0</v>
      </c>
      <c r="G13" s="257">
        <f t="shared" si="0"/>
        <v>0</v>
      </c>
      <c r="H13" s="249"/>
      <c r="I13" s="249"/>
      <c r="J13" s="249"/>
      <c r="K13" s="206"/>
      <c r="L13" s="206"/>
      <c r="M13" s="427"/>
      <c r="N13" s="927" t="s">
        <v>595</v>
      </c>
      <c r="O13" s="928">
        <f>SUMIF(Дод.3.2.Бюджет_АДМ!$C$4:$C$181,'Додаток 3.3 Бюджет проекту'!N13,Дод.3.2.Бюджет_АДМ!$AC$4:$AC$181)+SUMIF(Дод.3.2.Бюджет_АДМ!$C$4:$C$181,'Додаток 3.3 Бюджет проекту'!N13,Дод.3.2.Бюджет_АДМ!$AD$4:$AD$181)</f>
        <v>0</v>
      </c>
      <c r="P13" s="929">
        <f>SUMIF(Дод.3.2.Бюджет_АДМ!$C$4:$C$181,'Додаток 3.3 Бюджет проекту'!N13,Дод.3.2.Бюджет_АДМ!$AE$4:$AE$181)+SUMIF(Дод.3.2.Бюджет_АДМ!$C$4:$C$181,'Додаток 3.3 Бюджет проекту'!N13,Дод.3.2.Бюджет_АДМ!$AF$4:$AF$181)</f>
        <v>0</v>
      </c>
      <c r="Q13" s="844"/>
      <c r="R13" s="844"/>
    </row>
    <row r="14" spans="1:18" s="207" customFormat="1" ht="15">
      <c r="A14" s="255">
        <v>7</v>
      </c>
      <c r="B14" s="256" t="s">
        <v>170</v>
      </c>
      <c r="C14" s="256"/>
      <c r="D14" s="257">
        <f>SUMIF(Дод.3.1.2.Бюджет_ПР_М!$G$5:$G$304,'Додаток 3.3 Бюджет проекту'!B14,Дод.3.1.2.Бюджет_ПР_М!$P$5:$P$304)</f>
        <v>0</v>
      </c>
      <c r="E14" s="258"/>
      <c r="F14" s="426">
        <f>SUMIFS(Дод.3.2.Бюджет_АДМ!$P$5:$P$180,Дод.3.2.Бюджет_АДМ!$B$5:$B$180,Налаштування!$F$17,Дод.3.2.Бюджет_АДМ!$G$5:$G$180,B14)</f>
        <v>0</v>
      </c>
      <c r="G14" s="257">
        <f t="shared" si="0"/>
        <v>0</v>
      </c>
      <c r="H14" s="249"/>
      <c r="I14" s="249"/>
      <c r="J14" s="249"/>
      <c r="K14" s="206"/>
      <c r="L14" s="206"/>
      <c r="M14" s="427"/>
      <c r="N14" s="927" t="s">
        <v>602</v>
      </c>
      <c r="O14" s="928">
        <f>SUMIF(C86:C123,Налаштування!AA2,F86:F123)</f>
        <v>0</v>
      </c>
      <c r="P14" s="929">
        <f>SUMIF(C86:C123,Налаштування!AA2,G86:G123)</f>
        <v>0</v>
      </c>
      <c r="Q14" s="846"/>
      <c r="R14" s="844"/>
    </row>
    <row r="15" spans="1:18" s="207" customFormat="1" ht="15">
      <c r="A15" s="255">
        <v>8</v>
      </c>
      <c r="B15" s="256" t="s">
        <v>135</v>
      </c>
      <c r="C15" s="256"/>
      <c r="D15" s="257">
        <f>SUMIF(Дод.3.1.2.Бюджет_ПР_М!$G$5:$G$304,'Додаток 3.3 Бюджет проекту'!B15,Дод.3.1.2.Бюджет_ПР_М!$P$5:$P$304)</f>
        <v>0</v>
      </c>
      <c r="E15" s="258"/>
      <c r="F15" s="426">
        <f>SUMIFS(Дод.3.2.Бюджет_АДМ!$P$5:$P$180,Дод.3.2.Бюджет_АДМ!$B$5:$B$180,Налаштування!$F$17,Дод.3.2.Бюджет_АДМ!$G$5:$G$180,B15)</f>
        <v>0</v>
      </c>
      <c r="G15" s="257">
        <f t="shared" si="0"/>
        <v>0</v>
      </c>
      <c r="H15" s="249"/>
      <c r="I15" s="249"/>
      <c r="J15" s="249"/>
      <c r="K15" s="206"/>
      <c r="L15" s="206"/>
      <c r="M15" s="427"/>
      <c r="N15" s="927" t="s">
        <v>603</v>
      </c>
      <c r="O15" s="928">
        <f>SUMIF(C86:C123,Налаштування!AA1,F86:F123)</f>
        <v>0</v>
      </c>
      <c r="P15" s="929">
        <f>SUMIF(C86:C123,Налаштування!AA1,G86:G123)</f>
        <v>0</v>
      </c>
      <c r="Q15" s="847"/>
      <c r="R15" s="844"/>
    </row>
    <row r="16" spans="1:18" s="207" customFormat="1">
      <c r="A16" s="255">
        <v>9</v>
      </c>
      <c r="B16" s="256" t="s">
        <v>136</v>
      </c>
      <c r="C16" s="256"/>
      <c r="D16" s="257">
        <f>SUMIF(Дод.3.1.2.Бюджет_ПР_М!$G$5:$G$304,'Додаток 3.3 Бюджет проекту'!B16,Дод.3.1.2.Бюджет_ПР_М!$P$5:$P$304)</f>
        <v>0</v>
      </c>
      <c r="E16" s="258"/>
      <c r="F16" s="426">
        <f>SUMIFS(Дод.3.2.Бюджет_АДМ!$P$5:$P$180,Дод.3.2.Бюджет_АДМ!$B$5:$B$180,Налаштування!$F$17,Дод.3.2.Бюджет_АДМ!$G$5:$G$180,B16)</f>
        <v>0</v>
      </c>
      <c r="G16" s="257">
        <f t="shared" si="0"/>
        <v>0</v>
      </c>
      <c r="H16" s="249"/>
      <c r="I16" s="249"/>
      <c r="J16" s="249"/>
      <c r="K16" s="206"/>
      <c r="L16" s="206"/>
      <c r="M16" s="427"/>
      <c r="N16" s="930"/>
      <c r="O16" s="930"/>
      <c r="P16" s="931"/>
      <c r="Q16" s="844"/>
      <c r="R16" s="844"/>
    </row>
    <row r="17" spans="1:18" s="207" customFormat="1">
      <c r="A17" s="255">
        <v>10</v>
      </c>
      <c r="B17" s="256" t="s">
        <v>171</v>
      </c>
      <c r="C17" s="256"/>
      <c r="D17" s="257">
        <f>SUMIF(Дод.3.1.2.Бюджет_ПР_М!$G$5:$G$304,'Додаток 3.3 Бюджет проекту'!B17,Дод.3.1.2.Бюджет_ПР_М!$P$5:$P$304)</f>
        <v>0</v>
      </c>
      <c r="E17" s="258"/>
      <c r="F17" s="426">
        <f>SUMIFS(Дод.3.2.Бюджет_АДМ!$P$5:$P$180,Дод.3.2.Бюджет_АДМ!$B$5:$B$180,Налаштування!$F$17,Дод.3.2.Бюджет_АДМ!$G$5:$G$180,B17)</f>
        <v>0</v>
      </c>
      <c r="G17" s="257">
        <f t="shared" si="0"/>
        <v>0</v>
      </c>
      <c r="H17" s="249"/>
      <c r="I17" s="249"/>
      <c r="J17" s="249"/>
      <c r="K17" s="206"/>
      <c r="L17" s="206"/>
      <c r="M17" s="427"/>
      <c r="N17" s="930"/>
      <c r="O17" s="930"/>
      <c r="P17" s="931"/>
      <c r="Q17" s="844"/>
      <c r="R17" s="844"/>
    </row>
    <row r="18" spans="1:18" s="207" customFormat="1">
      <c r="A18" s="255">
        <v>11</v>
      </c>
      <c r="B18" s="256" t="s">
        <v>172</v>
      </c>
      <c r="C18" s="256"/>
      <c r="D18" s="257">
        <f>SUMIF(Дод.3.1.2.Бюджет_ПР_М!$G$5:$G$304,'Додаток 3.3 Бюджет проекту'!B18,Дод.3.1.2.Бюджет_ПР_М!$P$5:$P$304)</f>
        <v>0</v>
      </c>
      <c r="E18" s="258"/>
      <c r="F18" s="426">
        <f>SUMIFS(Дод.3.2.Бюджет_АДМ!$P$5:$P$180,Дод.3.2.Бюджет_АДМ!$B$5:$B$180,Налаштування!$F$17,Дод.3.2.Бюджет_АДМ!$G$5:$G$180,B18)</f>
        <v>0</v>
      </c>
      <c r="G18" s="257">
        <f t="shared" si="0"/>
        <v>0</v>
      </c>
      <c r="H18" s="249"/>
      <c r="I18" s="249"/>
      <c r="J18" s="249"/>
      <c r="K18" s="206"/>
      <c r="L18" s="206"/>
      <c r="M18" s="427"/>
      <c r="N18" s="930"/>
      <c r="O18" s="930"/>
      <c r="P18" s="931"/>
      <c r="Q18" s="844"/>
      <c r="R18" s="844"/>
    </row>
    <row r="19" spans="1:18" s="207" customFormat="1">
      <c r="A19" s="255">
        <v>12</v>
      </c>
      <c r="B19" s="256" t="s">
        <v>173</v>
      </c>
      <c r="C19" s="256"/>
      <c r="D19" s="257">
        <f>SUMIF(Дод.3.1.2.Бюджет_ПР_М!$G$5:$G$304,'Додаток 3.3 Бюджет проекту'!B19,Дод.3.1.2.Бюджет_ПР_М!$P$5:$P$304)</f>
        <v>0</v>
      </c>
      <c r="E19" s="258"/>
      <c r="F19" s="426">
        <f>SUMIFS(Дод.3.2.Бюджет_АДМ!$P$5:$P$180,Дод.3.2.Бюджет_АДМ!$B$5:$B$180,Налаштування!$F$17,Дод.3.2.Бюджет_АДМ!$G$5:$G$180,B19)</f>
        <v>0</v>
      </c>
      <c r="G19" s="257">
        <f t="shared" si="0"/>
        <v>0</v>
      </c>
      <c r="H19" s="249"/>
      <c r="I19" s="249"/>
      <c r="J19" s="249"/>
      <c r="K19" s="206"/>
      <c r="L19" s="206"/>
      <c r="M19" s="427"/>
      <c r="N19" s="930"/>
      <c r="O19" s="930"/>
      <c r="P19" s="931"/>
      <c r="Q19" s="844"/>
      <c r="R19" s="844"/>
    </row>
    <row r="20" spans="1:18" s="207" customFormat="1">
      <c r="A20" s="255">
        <v>13</v>
      </c>
      <c r="B20" s="256" t="s">
        <v>174</v>
      </c>
      <c r="C20" s="256"/>
      <c r="D20" s="257">
        <f>SUMIF(Дод.3.1.2.Бюджет_ПР_М!$G$5:$G$304,'Додаток 3.3 Бюджет проекту'!B20,Дод.3.1.2.Бюджет_ПР_М!$P$5:$P$304)</f>
        <v>0</v>
      </c>
      <c r="E20" s="258"/>
      <c r="F20" s="426">
        <f>SUMIFS(Дод.3.2.Бюджет_АДМ!$P$5:$P$180,Дод.3.2.Бюджет_АДМ!$B$5:$B$180,Налаштування!$F$17,Дод.3.2.Бюджет_АДМ!$G$5:$G$180,B20)</f>
        <v>0</v>
      </c>
      <c r="G20" s="257">
        <f t="shared" si="0"/>
        <v>0</v>
      </c>
      <c r="H20" s="249"/>
      <c r="I20" s="249"/>
      <c r="J20" s="249"/>
      <c r="K20" s="206"/>
      <c r="L20" s="206"/>
      <c r="M20" s="427"/>
      <c r="N20" s="930"/>
      <c r="O20" s="930"/>
      <c r="P20" s="931"/>
      <c r="Q20" s="844"/>
      <c r="R20" s="844"/>
    </row>
    <row r="21" spans="1:18" s="439" customFormat="1" ht="14.25">
      <c r="A21" s="1006" t="s">
        <v>226</v>
      </c>
      <c r="B21" s="1007"/>
      <c r="C21" s="434"/>
      <c r="D21" s="435">
        <f>SUM(D8:D20)</f>
        <v>0</v>
      </c>
      <c r="E21" s="440"/>
      <c r="F21" s="435">
        <f>SUM(F8:F20)</f>
        <v>0</v>
      </c>
      <c r="G21" s="435">
        <f>SUM(G8:G20)</f>
        <v>0</v>
      </c>
      <c r="H21" s="441"/>
      <c r="I21" s="441"/>
      <c r="J21" s="441"/>
      <c r="M21" s="438"/>
      <c r="N21" s="848"/>
      <c r="O21" s="848"/>
      <c r="P21" s="849"/>
      <c r="Q21" s="850"/>
      <c r="R21" s="850"/>
    </row>
    <row r="22" spans="1:18" ht="6" customHeight="1"/>
    <row r="23" spans="1:18" s="444" customFormat="1" ht="14.25">
      <c r="A23" s="445" t="s">
        <v>713</v>
      </c>
      <c r="D23" s="446"/>
      <c r="E23" s="447"/>
      <c r="F23" s="447"/>
      <c r="G23" s="447"/>
      <c r="H23" s="447"/>
      <c r="I23" s="447"/>
      <c r="J23" s="447"/>
      <c r="K23" s="446"/>
      <c r="M23" s="443"/>
      <c r="N23" s="842"/>
      <c r="O23" s="842"/>
      <c r="P23" s="842"/>
      <c r="Q23" s="843"/>
      <c r="R23" s="843"/>
    </row>
    <row r="24" spans="1:18" ht="4.5" customHeight="1">
      <c r="A24" s="253"/>
    </row>
    <row r="25" spans="1:18" s="207" customFormat="1" ht="39" customHeight="1">
      <c r="A25" s="251" t="s">
        <v>8</v>
      </c>
      <c r="B25" s="204" t="s">
        <v>124</v>
      </c>
      <c r="C25" s="204"/>
      <c r="D25" s="252" t="s">
        <v>345</v>
      </c>
      <c r="E25" s="258" t="e">
        <f>D63/(D63+D125)</f>
        <v>#DIV/0!</v>
      </c>
      <c r="F25" s="422" t="s">
        <v>596</v>
      </c>
      <c r="G25" s="422" t="s">
        <v>675</v>
      </c>
      <c r="H25" s="422" t="s">
        <v>346</v>
      </c>
      <c r="I25" s="422" t="s">
        <v>606</v>
      </c>
      <c r="J25" s="422" t="s">
        <v>674</v>
      </c>
      <c r="K25" s="252" t="s">
        <v>347</v>
      </c>
      <c r="L25" s="430"/>
      <c r="M25" s="431"/>
      <c r="N25" s="845"/>
      <c r="O25" s="845"/>
      <c r="P25" s="845"/>
      <c r="Q25" s="844"/>
      <c r="R25" s="844"/>
    </row>
    <row r="26" spans="1:18" ht="9.9499999999999993" customHeight="1">
      <c r="A26" s="259" t="str">
        <f>Налаштування!D17</f>
        <v>01M</v>
      </c>
      <c r="B26" s="260">
        <f>Налаштування!E17</f>
        <v>0</v>
      </c>
      <c r="C26" s="260" t="str">
        <f>Налаштування!K17</f>
        <v>12 місяців</v>
      </c>
      <c r="D26" s="257">
        <f>F26+G26</f>
        <v>0</v>
      </c>
      <c r="E26" s="258">
        <f t="shared" ref="E26:E61" si="1">IF(D26=0,0,D26/$D$63)</f>
        <v>0</v>
      </c>
      <c r="F26" s="257">
        <f>SUMIF(Дод.3.1.2.Бюджет_ПР_М!$C$5:$C$450,'Додаток 3.3 Бюджет проекту'!B26,Дод.3.1.2.Бюджет_ПР_М!$AC$5:$AC$450)+SUMIF(Дод.3.1.2.Бюджет_ПР_М!$C$5:$C$450,'Додаток 3.3 Бюджет проекту'!B26,Дод.3.1.2.Бюджет_ПР_М!$AD$5:$AD$450)</f>
        <v>0</v>
      </c>
      <c r="G26" s="257">
        <f>SUMIF(Дод.3.1.2.Бюджет_ПР_М!$C$5:$C$450,'Додаток 3.3 Бюджет проекту'!B26,Дод.3.1.2.Бюджет_ПР_М!$AE$5:$AE$450)+SUMIF(Дод.3.1.2.Бюджет_ПР_М!$C$5:$C$450,'Додаток 3.3 Бюджет проекту'!B26,Дод.3.1.2.Бюджет_ПР_М!$AF$5:$AF$450)</f>
        <v>0</v>
      </c>
      <c r="H26" s="257">
        <f>I26+J26</f>
        <v>0</v>
      </c>
      <c r="I26" s="257">
        <f>IF(F26=0,0,IF(C26=Налаштування!$AA$1,'Додаток 3.3 Бюджет проекту'!F26/'Додаток 3.3 Бюджет проекту'!$O$10*'Додаток 3.3 Бюджет проекту'!$O$8,F26/$O$9*$O$7))</f>
        <v>0</v>
      </c>
      <c r="J26" s="257">
        <f>IF(F26=0,0,IF(C26=Налаштування!$AA$1,'Додаток 3.3 Бюджет проекту'!G26/'Додаток 3.3 Бюджет проекту'!$P$10*'Додаток 3.3 Бюджет проекту'!$P$8,F26/$P$9*$P$7))</f>
        <v>0</v>
      </c>
      <c r="K26" s="257">
        <f>D26+H26</f>
        <v>0</v>
      </c>
      <c r="L26" s="525" t="str">
        <f>IF(J26=0,"",IF(C26=Налаштування!$AA$1,"Увага! Є адміністративні витрати в 2-му півріччі",""))</f>
        <v/>
      </c>
      <c r="M26" s="526" t="str">
        <f>IF(G26=0,"",IF(C26=Налаштування!$AA$1,"Увага! Є програмні витрати в 2-му півріччі",""))</f>
        <v/>
      </c>
    </row>
    <row r="27" spans="1:18" ht="9.9499999999999993" customHeight="1">
      <c r="A27" s="259" t="str">
        <f>Налаштування!D18</f>
        <v>02M</v>
      </c>
      <c r="B27" s="260">
        <f>Налаштування!E18</f>
        <v>0</v>
      </c>
      <c r="C27" s="260" t="str">
        <f>Налаштування!K18</f>
        <v>12 місяців</v>
      </c>
      <c r="D27" s="257">
        <f t="shared" ref="D27:D62" si="2">F27+G27</f>
        <v>0</v>
      </c>
      <c r="E27" s="258">
        <f t="shared" si="1"/>
        <v>0</v>
      </c>
      <c r="F27" s="257">
        <f>SUMIF(Дод.3.1.2.Бюджет_ПР_М!$C$5:$C$450,'Додаток 3.3 Бюджет проекту'!B27,Дод.3.1.2.Бюджет_ПР_М!$AC$5:$AC$450)+SUMIF(Дод.3.1.2.Бюджет_ПР_М!$C$5:$C$450,'Додаток 3.3 Бюджет проекту'!B27,Дод.3.1.2.Бюджет_ПР_М!$AD$5:$AD$450)</f>
        <v>0</v>
      </c>
      <c r="G27" s="257">
        <f>SUMIF(Дод.3.1.2.Бюджет_ПР_М!$C$5:$C$450,'Додаток 3.3 Бюджет проекту'!B27,Дод.3.1.2.Бюджет_ПР_М!$AE$5:$AE$450)+SUMIF(Дод.3.1.2.Бюджет_ПР_М!$C$5:$C$450,'Додаток 3.3 Бюджет проекту'!B27,Дод.3.1.2.Бюджет_ПР_М!$AF$5:$AF$450)</f>
        <v>0</v>
      </c>
      <c r="H27" s="257">
        <f t="shared" ref="H27:H61" si="3">I27+J27</f>
        <v>0</v>
      </c>
      <c r="I27" s="257">
        <f>IF(F27=0,0,IF(C27=Налаштування!$AA$1,'Додаток 3.3 Бюджет проекту'!F27/'Додаток 3.3 Бюджет проекту'!$O$10*'Додаток 3.3 Бюджет проекту'!$O$8,F27/$O$9*$O$7))</f>
        <v>0</v>
      </c>
      <c r="J27" s="257">
        <f>IF(F27=0,0,IF(C27=Налаштування!$AA$1,'Додаток 3.3 Бюджет проекту'!G27/'Додаток 3.3 Бюджет проекту'!$P$10*'Додаток 3.3 Бюджет проекту'!$P$8,F27/$P$9*$P$7))</f>
        <v>0</v>
      </c>
      <c r="K27" s="257">
        <f t="shared" ref="K27:K61" si="4">D27+H27</f>
        <v>0</v>
      </c>
      <c r="L27" s="525" t="str">
        <f>IF(J27=0,"",IF(C27=Налаштування!$AA$1,"Увага! Є адміністративні витрати в 2-му півріччі",""))</f>
        <v/>
      </c>
      <c r="M27" s="526" t="str">
        <f>IF(G27=0,"",IF(C27=Налаштування!$AA$1,"Увага! Є програмні витрати в 2-му півріччі",""))</f>
        <v/>
      </c>
    </row>
    <row r="28" spans="1:18" ht="9.9499999999999993" customHeight="1">
      <c r="A28" s="259" t="str">
        <f>Налаштування!D19</f>
        <v>03М</v>
      </c>
      <c r="B28" s="260">
        <f>Налаштування!E19</f>
        <v>0</v>
      </c>
      <c r="C28" s="260" t="str">
        <f>Налаштування!K19</f>
        <v>12 місяців</v>
      </c>
      <c r="D28" s="257">
        <f t="shared" si="2"/>
        <v>0</v>
      </c>
      <c r="E28" s="258">
        <f t="shared" si="1"/>
        <v>0</v>
      </c>
      <c r="F28" s="257">
        <f>SUMIF(Дод.3.1.2.Бюджет_ПР_М!$C$5:$C$450,'Додаток 3.3 Бюджет проекту'!B28,Дод.3.1.2.Бюджет_ПР_М!$AC$5:$AC$450)+SUMIF(Дод.3.1.2.Бюджет_ПР_М!$C$5:$C$450,'Додаток 3.3 Бюджет проекту'!B28,Дод.3.1.2.Бюджет_ПР_М!$AD$5:$AD$450)</f>
        <v>0</v>
      </c>
      <c r="G28" s="257">
        <f>SUMIF(Дод.3.1.2.Бюджет_ПР_М!$C$5:$C$450,'Додаток 3.3 Бюджет проекту'!B28,Дод.3.1.2.Бюджет_ПР_М!$AE$5:$AE$450)+SUMIF(Дод.3.1.2.Бюджет_ПР_М!$C$5:$C$450,'Додаток 3.3 Бюджет проекту'!B28,Дод.3.1.2.Бюджет_ПР_М!$AF$5:$AF$450)</f>
        <v>0</v>
      </c>
      <c r="H28" s="257">
        <f t="shared" si="3"/>
        <v>0</v>
      </c>
      <c r="I28" s="257">
        <f>IF(F28=0,0,IF(C28=Налаштування!$AA$1,'Додаток 3.3 Бюджет проекту'!F28/'Додаток 3.3 Бюджет проекту'!$O$10*'Додаток 3.3 Бюджет проекту'!$O$8,F28/$O$9*$O$7))</f>
        <v>0</v>
      </c>
      <c r="J28" s="257">
        <f>IF(F28=0,0,IF(C28=Налаштування!$AA$1,'Додаток 3.3 Бюджет проекту'!G28/'Додаток 3.3 Бюджет проекту'!$P$10*'Додаток 3.3 Бюджет проекту'!$P$8,F28/$P$9*$P$7))</f>
        <v>0</v>
      </c>
      <c r="K28" s="257">
        <f t="shared" si="4"/>
        <v>0</v>
      </c>
      <c r="L28" s="525" t="str">
        <f>IF(J28=0,"",IF(C28=Налаштування!$AA$1,"Увага! Є адміністративні витрати в 2-му півріччі",""))</f>
        <v/>
      </c>
      <c r="M28" s="526" t="str">
        <f>IF(G28=0,"",IF(C28=Налаштування!$AA$1,"Увага! Є програмні витрати в 2-му півріччі",""))</f>
        <v/>
      </c>
    </row>
    <row r="29" spans="1:18" ht="9.9499999999999993" customHeight="1">
      <c r="A29" s="259" t="str">
        <f>Налаштування!D20</f>
        <v>06M</v>
      </c>
      <c r="B29" s="260">
        <f>Налаштування!E20</f>
        <v>0</v>
      </c>
      <c r="C29" s="260" t="str">
        <f>Налаштування!K20</f>
        <v>12 місяців</v>
      </c>
      <c r="D29" s="257">
        <f t="shared" si="2"/>
        <v>0</v>
      </c>
      <c r="E29" s="258">
        <f t="shared" si="1"/>
        <v>0</v>
      </c>
      <c r="F29" s="257">
        <f>SUMIF(Дод.3.1.2.Бюджет_ПР_М!$C$5:$C$450,'Додаток 3.3 Бюджет проекту'!B29,Дод.3.1.2.Бюджет_ПР_М!$AC$5:$AC$450)+SUMIF(Дод.3.1.2.Бюджет_ПР_М!$C$5:$C$450,'Додаток 3.3 Бюджет проекту'!B29,Дод.3.1.2.Бюджет_ПР_М!$AD$5:$AD$450)</f>
        <v>0</v>
      </c>
      <c r="G29" s="257">
        <f>SUMIF(Дод.3.1.2.Бюджет_ПР_М!$C$5:$C$450,'Додаток 3.3 Бюджет проекту'!B29,Дод.3.1.2.Бюджет_ПР_М!$AE$5:$AE$450)+SUMIF(Дод.3.1.2.Бюджет_ПР_М!$C$5:$C$450,'Додаток 3.3 Бюджет проекту'!B29,Дод.3.1.2.Бюджет_ПР_М!$AF$5:$AF$450)</f>
        <v>0</v>
      </c>
      <c r="H29" s="257">
        <f t="shared" si="3"/>
        <v>0</v>
      </c>
      <c r="I29" s="257">
        <f>IF(F29=0,0,IF(C29=Налаштування!$AA$1,'Додаток 3.3 Бюджет проекту'!F29/'Додаток 3.3 Бюджет проекту'!$O$10*'Додаток 3.3 Бюджет проекту'!$O$8,F29/$O$9*$O$7))</f>
        <v>0</v>
      </c>
      <c r="J29" s="257">
        <f>IF(F29=0,0,IF(C29=Налаштування!$AA$1,'Додаток 3.3 Бюджет проекту'!G29/'Додаток 3.3 Бюджет проекту'!$P$10*'Додаток 3.3 Бюджет проекту'!$P$8,F29/$P$9*$P$7))</f>
        <v>0</v>
      </c>
      <c r="K29" s="257">
        <f t="shared" si="4"/>
        <v>0</v>
      </c>
      <c r="L29" s="525" t="str">
        <f>IF(J29=0,"",IF(C29=Налаштування!$AA$1,"Увага! Є адміністративні витрати в 2-му півріччі",""))</f>
        <v/>
      </c>
      <c r="M29" s="526" t="str">
        <f>IF(G29=0,"",IF(C29=Налаштування!$AA$1,"Увага! Є програмні витрати в 2-му півріччі",""))</f>
        <v/>
      </c>
    </row>
    <row r="30" spans="1:18" ht="9.9499999999999993" customHeight="1">
      <c r="A30" s="259" t="str">
        <f>Налаштування!D21</f>
        <v>07M</v>
      </c>
      <c r="B30" s="260">
        <f>Налаштування!E21</f>
        <v>0</v>
      </c>
      <c r="C30" s="260" t="str">
        <f>Налаштування!K21</f>
        <v>12 місяців</v>
      </c>
      <c r="D30" s="257">
        <f t="shared" si="2"/>
        <v>0</v>
      </c>
      <c r="E30" s="258">
        <f t="shared" si="1"/>
        <v>0</v>
      </c>
      <c r="F30" s="257">
        <f>SUMIF(Дод.3.1.2.Бюджет_ПР_М!$C$5:$C$450,'Додаток 3.3 Бюджет проекту'!B30,Дод.3.1.2.Бюджет_ПР_М!$AC$5:$AC$450)+SUMIF(Дод.3.1.2.Бюджет_ПР_М!$C$5:$C$450,'Додаток 3.3 Бюджет проекту'!B30,Дод.3.1.2.Бюджет_ПР_М!$AD$5:$AD$450)</f>
        <v>0</v>
      </c>
      <c r="G30" s="257">
        <f>SUMIF(Дод.3.1.2.Бюджет_ПР_М!$C$5:$C$450,'Додаток 3.3 Бюджет проекту'!B30,Дод.3.1.2.Бюджет_ПР_М!$AE$5:$AE$450)+SUMIF(Дод.3.1.2.Бюджет_ПР_М!$C$5:$C$450,'Додаток 3.3 Бюджет проекту'!B30,Дод.3.1.2.Бюджет_ПР_М!$AF$5:$AF$450)</f>
        <v>0</v>
      </c>
      <c r="H30" s="257">
        <f t="shared" si="3"/>
        <v>0</v>
      </c>
      <c r="I30" s="257">
        <f>IF(F30=0,0,IF(C30=Налаштування!$AA$1,'Додаток 3.3 Бюджет проекту'!F30/'Додаток 3.3 Бюджет проекту'!$O$10*'Додаток 3.3 Бюджет проекту'!$O$8,F30/$O$9*$O$7))</f>
        <v>0</v>
      </c>
      <c r="J30" s="257">
        <f>IF(F30=0,0,IF(C30=Налаштування!$AA$1,'Додаток 3.3 Бюджет проекту'!G30/'Додаток 3.3 Бюджет проекту'!$P$10*'Додаток 3.3 Бюджет проекту'!$P$8,F30/$P$9*$P$7))</f>
        <v>0</v>
      </c>
      <c r="K30" s="257">
        <f t="shared" si="4"/>
        <v>0</v>
      </c>
      <c r="L30" s="525" t="str">
        <f>IF(J30=0,"",IF(C30=Налаштування!$AA$1,"Увага! Є адміністративні витрати в 2-му півріччі",""))</f>
        <v/>
      </c>
      <c r="M30" s="526" t="str">
        <f>IF(G30=0,"",IF(C30=Налаштування!$AA$1,"Увага! Є програмні витрати в 2-му півріччі",""))</f>
        <v/>
      </c>
    </row>
    <row r="31" spans="1:18" ht="9.9499999999999993" customHeight="1">
      <c r="A31" s="259" t="str">
        <f>Налаштування!D22</f>
        <v>08M</v>
      </c>
      <c r="B31" s="260">
        <f>Налаштування!E22</f>
        <v>0</v>
      </c>
      <c r="C31" s="260" t="str">
        <f>Налаштування!K22</f>
        <v>12 місяців</v>
      </c>
      <c r="D31" s="257">
        <f t="shared" si="2"/>
        <v>0</v>
      </c>
      <c r="E31" s="258">
        <f t="shared" si="1"/>
        <v>0</v>
      </c>
      <c r="F31" s="257">
        <f>SUMIF(Дод.3.1.2.Бюджет_ПР_М!$C$5:$C$450,'Додаток 3.3 Бюджет проекту'!B31,Дод.3.1.2.Бюджет_ПР_М!$AC$5:$AC$450)+SUMIF(Дод.3.1.2.Бюджет_ПР_М!$C$5:$C$450,'Додаток 3.3 Бюджет проекту'!B31,Дод.3.1.2.Бюджет_ПР_М!$AD$5:$AD$450)</f>
        <v>0</v>
      </c>
      <c r="G31" s="257">
        <f>SUMIF(Дод.3.1.2.Бюджет_ПР_М!$C$5:$C$450,'Додаток 3.3 Бюджет проекту'!B31,Дод.3.1.2.Бюджет_ПР_М!$AE$5:$AE$450)+SUMIF(Дод.3.1.2.Бюджет_ПР_М!$C$5:$C$450,'Додаток 3.3 Бюджет проекту'!B31,Дод.3.1.2.Бюджет_ПР_М!$AF$5:$AF$450)</f>
        <v>0</v>
      </c>
      <c r="H31" s="257">
        <f t="shared" si="3"/>
        <v>0</v>
      </c>
      <c r="I31" s="257">
        <f>IF(F31=0,0,IF(C31=Налаштування!$AA$1,'Додаток 3.3 Бюджет проекту'!F31/'Додаток 3.3 Бюджет проекту'!$O$10*'Додаток 3.3 Бюджет проекту'!$O$8,F31/$O$9*$O$7))</f>
        <v>0</v>
      </c>
      <c r="J31" s="257">
        <f>IF(F31=0,0,IF(C31=Налаштування!$AA$1,'Додаток 3.3 Бюджет проекту'!G31/'Додаток 3.3 Бюджет проекту'!$P$10*'Додаток 3.3 Бюджет проекту'!$P$8,F31/$P$9*$P$7))</f>
        <v>0</v>
      </c>
      <c r="K31" s="257">
        <f t="shared" si="4"/>
        <v>0</v>
      </c>
      <c r="L31" s="525" t="str">
        <f>IF(J31=0,"",IF(C31=Налаштування!$AA$1,"Увага! Є адміністративні витрати в 2-му півріччі",""))</f>
        <v/>
      </c>
      <c r="M31" s="526" t="str">
        <f>IF(G31=0,"",IF(C31=Налаштування!$AA$1,"Увага! Є програмні витрати в 2-му півріччі",""))</f>
        <v/>
      </c>
    </row>
    <row r="32" spans="1:18" ht="9.9499999999999993" customHeight="1">
      <c r="A32" s="259" t="str">
        <f>Налаштування!D23</f>
        <v>09M</v>
      </c>
      <c r="B32" s="260">
        <f>Налаштування!E23</f>
        <v>0</v>
      </c>
      <c r="C32" s="260" t="str">
        <f>Налаштування!K23</f>
        <v>12 місяців</v>
      </c>
      <c r="D32" s="257">
        <f t="shared" si="2"/>
        <v>0</v>
      </c>
      <c r="E32" s="258">
        <f t="shared" si="1"/>
        <v>0</v>
      </c>
      <c r="F32" s="257">
        <f>SUMIF(Дод.3.1.2.Бюджет_ПР_М!$C$5:$C$450,'Додаток 3.3 Бюджет проекту'!B32,Дод.3.1.2.Бюджет_ПР_М!$AC$5:$AC$450)+SUMIF(Дод.3.1.2.Бюджет_ПР_М!$C$5:$C$450,'Додаток 3.3 Бюджет проекту'!B32,Дод.3.1.2.Бюджет_ПР_М!$AD$5:$AD$450)</f>
        <v>0</v>
      </c>
      <c r="G32" s="257">
        <f>SUMIF(Дод.3.1.2.Бюджет_ПР_М!$C$5:$C$450,'Додаток 3.3 Бюджет проекту'!B32,Дод.3.1.2.Бюджет_ПР_М!$AE$5:$AE$450)+SUMIF(Дод.3.1.2.Бюджет_ПР_М!$C$5:$C$450,'Додаток 3.3 Бюджет проекту'!B32,Дод.3.1.2.Бюджет_ПР_М!$AF$5:$AF$450)</f>
        <v>0</v>
      </c>
      <c r="H32" s="257">
        <f t="shared" si="3"/>
        <v>0</v>
      </c>
      <c r="I32" s="257">
        <f>IF(F32=0,0,IF(C32=Налаштування!$AA$1,'Додаток 3.3 Бюджет проекту'!F32/'Додаток 3.3 Бюджет проекту'!$O$10*'Додаток 3.3 Бюджет проекту'!$O$8,F32/$O$9*$O$7))</f>
        <v>0</v>
      </c>
      <c r="J32" s="257">
        <f>IF(F32=0,0,IF(C32=Налаштування!$AA$1,'Додаток 3.3 Бюджет проекту'!G32/'Додаток 3.3 Бюджет проекту'!$P$10*'Додаток 3.3 Бюджет проекту'!$P$8,F32/$P$9*$P$7))</f>
        <v>0</v>
      </c>
      <c r="K32" s="257">
        <f t="shared" si="4"/>
        <v>0</v>
      </c>
      <c r="L32" s="525" t="str">
        <f>IF(J32=0,"",IF(C32=Налаштування!$AA$1,"Увага! Є адміністративні витрати в 2-му півріччі",""))</f>
        <v/>
      </c>
      <c r="M32" s="526" t="str">
        <f>IF(G32=0,"",IF(C32=Налаштування!$AA$1,"Увага! Є програмні витрати в 2-му півріччі",""))</f>
        <v/>
      </c>
    </row>
    <row r="33" spans="1:17" ht="9.9499999999999993" customHeight="1">
      <c r="A33" s="259" t="str">
        <f>Налаштування!D24</f>
        <v>10M</v>
      </c>
      <c r="B33" s="260">
        <f>Налаштування!E24</f>
        <v>0</v>
      </c>
      <c r="C33" s="260" t="str">
        <f>Налаштування!K24</f>
        <v>12 місяців</v>
      </c>
      <c r="D33" s="257">
        <f t="shared" si="2"/>
        <v>0</v>
      </c>
      <c r="E33" s="258">
        <f t="shared" si="1"/>
        <v>0</v>
      </c>
      <c r="F33" s="257">
        <f>SUMIF(Дод.3.1.2.Бюджет_ПР_М!$C$5:$C$450,'Додаток 3.3 Бюджет проекту'!B33,Дод.3.1.2.Бюджет_ПР_М!$AC$5:$AC$450)+SUMIF(Дод.3.1.2.Бюджет_ПР_М!$C$5:$C$450,'Додаток 3.3 Бюджет проекту'!B33,Дод.3.1.2.Бюджет_ПР_М!$AD$5:$AD$450)</f>
        <v>0</v>
      </c>
      <c r="G33" s="257">
        <f>SUMIF(Дод.3.1.2.Бюджет_ПР_М!$C$5:$C$450,'Додаток 3.3 Бюджет проекту'!B33,Дод.3.1.2.Бюджет_ПР_М!$AE$5:$AE$450)+SUMIF(Дод.3.1.2.Бюджет_ПР_М!$C$5:$C$450,'Додаток 3.3 Бюджет проекту'!B33,Дод.3.1.2.Бюджет_ПР_М!$AF$5:$AF$450)</f>
        <v>0</v>
      </c>
      <c r="H33" s="257">
        <f t="shared" si="3"/>
        <v>0</v>
      </c>
      <c r="I33" s="257">
        <f>IF(F33=0,0,IF(C33=Налаштування!$AA$1,'Додаток 3.3 Бюджет проекту'!F33/'Додаток 3.3 Бюджет проекту'!$O$10*'Додаток 3.3 Бюджет проекту'!$O$8,F33/$O$9*$O$7))</f>
        <v>0</v>
      </c>
      <c r="J33" s="257">
        <f>IF(F33=0,0,IF(C33=Налаштування!$AA$1,'Додаток 3.3 Бюджет проекту'!G33/'Додаток 3.3 Бюджет проекту'!$P$10*'Додаток 3.3 Бюджет проекту'!$P$8,F33/$P$9*$P$7))</f>
        <v>0</v>
      </c>
      <c r="K33" s="257">
        <f t="shared" si="4"/>
        <v>0</v>
      </c>
      <c r="L33" s="525" t="str">
        <f>IF(J33=0,"",IF(C33=Налаштування!$AA$1,"Увага! Є адміністративні витрати в 2-му півріччі",""))</f>
        <v/>
      </c>
      <c r="M33" s="526" t="str">
        <f>IF(G33=0,"",IF(C33=Налаштування!$AA$1,"Увага! Є програмні витрати в 2-му півріччі",""))</f>
        <v/>
      </c>
    </row>
    <row r="34" spans="1:17" ht="9.9499999999999993" customHeight="1">
      <c r="A34" s="259" t="str">
        <f>Налаштування!D25</f>
        <v>11M</v>
      </c>
      <c r="B34" s="260">
        <f>Налаштування!E25</f>
        <v>0</v>
      </c>
      <c r="C34" s="260" t="str">
        <f>Налаштування!K25</f>
        <v>12 місяців</v>
      </c>
      <c r="D34" s="257">
        <f t="shared" si="2"/>
        <v>0</v>
      </c>
      <c r="E34" s="258">
        <f t="shared" si="1"/>
        <v>0</v>
      </c>
      <c r="F34" s="257">
        <f>SUMIF(Дод.3.1.2.Бюджет_ПР_М!$C$5:$C$450,'Додаток 3.3 Бюджет проекту'!B34,Дод.3.1.2.Бюджет_ПР_М!$AC$5:$AC$450)+SUMIF(Дод.3.1.2.Бюджет_ПР_М!$C$5:$C$450,'Додаток 3.3 Бюджет проекту'!B34,Дод.3.1.2.Бюджет_ПР_М!$AD$5:$AD$450)</f>
        <v>0</v>
      </c>
      <c r="G34" s="257">
        <f>SUMIF(Дод.3.1.2.Бюджет_ПР_М!$C$5:$C$450,'Додаток 3.3 Бюджет проекту'!B34,Дод.3.1.2.Бюджет_ПР_М!$AE$5:$AE$450)+SUMIF(Дод.3.1.2.Бюджет_ПР_М!$C$5:$C$450,'Додаток 3.3 Бюджет проекту'!B34,Дод.3.1.2.Бюджет_ПР_М!$AF$5:$AF$450)</f>
        <v>0</v>
      </c>
      <c r="H34" s="257">
        <f t="shared" si="3"/>
        <v>0</v>
      </c>
      <c r="I34" s="257">
        <f>IF(F34=0,0,IF(C34=Налаштування!$AA$1,'Додаток 3.3 Бюджет проекту'!F34/'Додаток 3.3 Бюджет проекту'!$O$10*'Додаток 3.3 Бюджет проекту'!$O$8,F34/$O$9*$O$7))</f>
        <v>0</v>
      </c>
      <c r="J34" s="257">
        <f>IF(F34=0,0,IF(C34=Налаштування!$AA$1,'Додаток 3.3 Бюджет проекту'!G34/'Додаток 3.3 Бюджет проекту'!$P$10*'Додаток 3.3 Бюджет проекту'!$P$8,F34/$P$9*$P$7))</f>
        <v>0</v>
      </c>
      <c r="K34" s="257">
        <f t="shared" si="4"/>
        <v>0</v>
      </c>
      <c r="L34" s="525" t="str">
        <f>IF(J34=0,"",IF(C34=Налаштування!$AA$1,"Увага! Є адміністративні витрати в 2-му півріччі",""))</f>
        <v/>
      </c>
      <c r="M34" s="526" t="str">
        <f>IF(G34=0,"",IF(C34=Налаштування!$AA$1,"Увага! Є програмні витрати в 2-му півріччі",""))</f>
        <v/>
      </c>
    </row>
    <row r="35" spans="1:17" ht="9.9499999999999993" customHeight="1">
      <c r="A35" s="259" t="str">
        <f>Налаштування!D26</f>
        <v>12M</v>
      </c>
      <c r="B35" s="260">
        <f>Налаштування!E26</f>
        <v>0</v>
      </c>
      <c r="C35" s="260" t="str">
        <f>Налаштування!K26</f>
        <v>12 місяців</v>
      </c>
      <c r="D35" s="257">
        <f t="shared" si="2"/>
        <v>0</v>
      </c>
      <c r="E35" s="258">
        <f t="shared" si="1"/>
        <v>0</v>
      </c>
      <c r="F35" s="257">
        <f>SUMIF(Дод.3.1.2.Бюджет_ПР_М!$C$5:$C$450,'Додаток 3.3 Бюджет проекту'!B35,Дод.3.1.2.Бюджет_ПР_М!$AC$5:$AC$450)+SUMIF(Дод.3.1.2.Бюджет_ПР_М!$C$5:$C$450,'Додаток 3.3 Бюджет проекту'!B35,Дод.3.1.2.Бюджет_ПР_М!$AD$5:$AD$450)</f>
        <v>0</v>
      </c>
      <c r="G35" s="257">
        <f>SUMIF(Дод.3.1.2.Бюджет_ПР_М!$C$5:$C$450,'Додаток 3.3 Бюджет проекту'!B35,Дод.3.1.2.Бюджет_ПР_М!$AE$5:$AE$450)+SUMIF(Дод.3.1.2.Бюджет_ПР_М!$C$5:$C$450,'Додаток 3.3 Бюджет проекту'!B35,Дод.3.1.2.Бюджет_ПР_М!$AF$5:$AF$450)</f>
        <v>0</v>
      </c>
      <c r="H35" s="257">
        <f t="shared" si="3"/>
        <v>0</v>
      </c>
      <c r="I35" s="257">
        <f>IF(F35=0,0,IF(C35=Налаштування!$AA$1,'Додаток 3.3 Бюджет проекту'!F35/'Додаток 3.3 Бюджет проекту'!$O$10*'Додаток 3.3 Бюджет проекту'!$O$8,F35/$O$9*$O$7))</f>
        <v>0</v>
      </c>
      <c r="J35" s="257">
        <f>IF(F35=0,0,IF(C35=Налаштування!$AA$1,'Додаток 3.3 Бюджет проекту'!G35/'Додаток 3.3 Бюджет проекту'!$P$10*'Додаток 3.3 Бюджет проекту'!$P$8,F35/$P$9*$P$7))</f>
        <v>0</v>
      </c>
      <c r="K35" s="257">
        <f t="shared" si="4"/>
        <v>0</v>
      </c>
      <c r="L35" s="525" t="str">
        <f>IF(J35=0,"",IF(C35=Налаштування!$AA$1,"Увага! Є адміністративні витрати в 2-му півріччі",""))</f>
        <v/>
      </c>
      <c r="M35" s="526" t="str">
        <f>IF(G35=0,"",IF(C35=Налаштування!$AA$1,"Увага! Є програмні витрати в 2-му півріччі",""))</f>
        <v/>
      </c>
    </row>
    <row r="36" spans="1:17" ht="9.9499999999999993" customHeight="1">
      <c r="A36" s="259" t="str">
        <f>Налаштування!D27</f>
        <v>13M</v>
      </c>
      <c r="B36" s="260">
        <f>Налаштування!E27</f>
        <v>0</v>
      </c>
      <c r="C36" s="260" t="str">
        <f>Налаштування!K27</f>
        <v>12 місяців</v>
      </c>
      <c r="D36" s="257">
        <f t="shared" si="2"/>
        <v>0</v>
      </c>
      <c r="E36" s="258">
        <f t="shared" si="1"/>
        <v>0</v>
      </c>
      <c r="F36" s="257">
        <f>SUMIF(Дод.3.1.2.Бюджет_ПР_М!$C$5:$C$450,'Додаток 3.3 Бюджет проекту'!B36,Дод.3.1.2.Бюджет_ПР_М!$AC$5:$AC$450)+SUMIF(Дод.3.1.2.Бюджет_ПР_М!$C$5:$C$450,'Додаток 3.3 Бюджет проекту'!B36,Дод.3.1.2.Бюджет_ПР_М!$AD$5:$AD$450)</f>
        <v>0</v>
      </c>
      <c r="G36" s="257">
        <f>SUMIF(Дод.3.1.2.Бюджет_ПР_М!$C$5:$C$450,'Додаток 3.3 Бюджет проекту'!B36,Дод.3.1.2.Бюджет_ПР_М!$AE$5:$AE$450)+SUMIF(Дод.3.1.2.Бюджет_ПР_М!$C$5:$C$450,'Додаток 3.3 Бюджет проекту'!B36,Дод.3.1.2.Бюджет_ПР_М!$AF$5:$AF$450)</f>
        <v>0</v>
      </c>
      <c r="H36" s="257">
        <f t="shared" si="3"/>
        <v>0</v>
      </c>
      <c r="I36" s="257">
        <f>IF(F36=0,0,IF(C36=Налаштування!$AA$1,'Додаток 3.3 Бюджет проекту'!F36/'Додаток 3.3 Бюджет проекту'!$O$10*'Додаток 3.3 Бюджет проекту'!$O$8,F36/$O$9*$O$7))</f>
        <v>0</v>
      </c>
      <c r="J36" s="257">
        <f>IF(F36=0,0,IF(C36=Налаштування!$AA$1,'Додаток 3.3 Бюджет проекту'!G36/'Додаток 3.3 Бюджет проекту'!$P$10*'Додаток 3.3 Бюджет проекту'!$P$8,F36/$P$9*$P$7))</f>
        <v>0</v>
      </c>
      <c r="K36" s="257">
        <f t="shared" si="4"/>
        <v>0</v>
      </c>
      <c r="L36" s="525" t="str">
        <f>IF(J36=0,"",IF(C36=Налаштування!$AA$1,"Увага! Є адміністративні витрати в 2-му півріччі",""))</f>
        <v/>
      </c>
      <c r="M36" s="526" t="str">
        <f>IF(G36=0,"",IF(C36=Налаштування!$AA$1,"Увага! Є програмні витрати в 2-му півріччі",""))</f>
        <v/>
      </c>
    </row>
    <row r="37" spans="1:17" ht="9.9499999999999993" customHeight="1">
      <c r="A37" s="259" t="str">
        <f>Налаштування!D28</f>
        <v>14M</v>
      </c>
      <c r="B37" s="260">
        <f>Налаштування!E28</f>
        <v>0</v>
      </c>
      <c r="C37" s="260" t="str">
        <f>Налаштування!K28</f>
        <v>12 місяців</v>
      </c>
      <c r="D37" s="257">
        <f t="shared" si="2"/>
        <v>0</v>
      </c>
      <c r="E37" s="258">
        <f t="shared" si="1"/>
        <v>0</v>
      </c>
      <c r="F37" s="257">
        <f>SUMIF(Дод.3.1.2.Бюджет_ПР_М!$C$5:$C$450,'Додаток 3.3 Бюджет проекту'!B37,Дод.3.1.2.Бюджет_ПР_М!$AC$5:$AC$450)+SUMIF(Дод.3.1.2.Бюджет_ПР_М!$C$5:$C$450,'Додаток 3.3 Бюджет проекту'!B37,Дод.3.1.2.Бюджет_ПР_М!$AD$5:$AD$450)</f>
        <v>0</v>
      </c>
      <c r="G37" s="257">
        <f>SUMIF(Дод.3.1.2.Бюджет_ПР_М!$C$5:$C$450,'Додаток 3.3 Бюджет проекту'!B37,Дод.3.1.2.Бюджет_ПР_М!$AE$5:$AE$450)+SUMIF(Дод.3.1.2.Бюджет_ПР_М!$C$5:$C$450,'Додаток 3.3 Бюджет проекту'!B37,Дод.3.1.2.Бюджет_ПР_М!$AF$5:$AF$450)</f>
        <v>0</v>
      </c>
      <c r="H37" s="257">
        <f t="shared" si="3"/>
        <v>0</v>
      </c>
      <c r="I37" s="257">
        <f>IF(F37=0,0,IF(C37=Налаштування!$AA$1,'Додаток 3.3 Бюджет проекту'!F37/'Додаток 3.3 Бюджет проекту'!$O$10*'Додаток 3.3 Бюджет проекту'!$O$8,F37/$O$9*$O$7))</f>
        <v>0</v>
      </c>
      <c r="J37" s="257">
        <f>IF(F37=0,0,IF(C37=Налаштування!$AA$1,'Додаток 3.3 Бюджет проекту'!G37/'Додаток 3.3 Бюджет проекту'!$P$10*'Додаток 3.3 Бюджет проекту'!$P$8,F37/$P$9*$P$7))</f>
        <v>0</v>
      </c>
      <c r="K37" s="257">
        <f t="shared" si="4"/>
        <v>0</v>
      </c>
      <c r="L37" s="525" t="str">
        <f>IF(J37=0,"",IF(C37=Налаштування!$AA$1,"Увага! Є адміністративні витрати в 2-му півріччі",""))</f>
        <v/>
      </c>
      <c r="M37" s="526" t="str">
        <f>IF(G37=0,"",IF(C37=Налаштування!$AA$1,"Увага! Є програмні витрати в 2-му півріччі",""))</f>
        <v/>
      </c>
    </row>
    <row r="38" spans="1:17" ht="9.9499999999999993" customHeight="1">
      <c r="A38" s="259" t="str">
        <f>Налаштування!D29</f>
        <v>15M</v>
      </c>
      <c r="B38" s="260">
        <f>Налаштування!E29</f>
        <v>0</v>
      </c>
      <c r="C38" s="260" t="str">
        <f>Налаштування!K29</f>
        <v>12 місяців</v>
      </c>
      <c r="D38" s="257">
        <f t="shared" si="2"/>
        <v>0</v>
      </c>
      <c r="E38" s="258">
        <f t="shared" si="1"/>
        <v>0</v>
      </c>
      <c r="F38" s="257">
        <f>SUMIF(Дод.3.1.2.Бюджет_ПР_М!$C$5:$C$450,'Додаток 3.3 Бюджет проекту'!B38,Дод.3.1.2.Бюджет_ПР_М!$AC$5:$AC$450)+SUMIF(Дод.3.1.2.Бюджет_ПР_М!$C$5:$C$450,'Додаток 3.3 Бюджет проекту'!B38,Дод.3.1.2.Бюджет_ПР_М!$AD$5:$AD$450)</f>
        <v>0</v>
      </c>
      <c r="G38" s="257">
        <f>SUMIF(Дод.3.1.2.Бюджет_ПР_М!$C$5:$C$450,'Додаток 3.3 Бюджет проекту'!B38,Дод.3.1.2.Бюджет_ПР_М!$AE$5:$AE$450)+SUMIF(Дод.3.1.2.Бюджет_ПР_М!$C$5:$C$450,'Додаток 3.3 Бюджет проекту'!B38,Дод.3.1.2.Бюджет_ПР_М!$AF$5:$AF$450)</f>
        <v>0</v>
      </c>
      <c r="H38" s="257">
        <f t="shared" si="3"/>
        <v>0</v>
      </c>
      <c r="I38" s="257">
        <f>IF(F38=0,0,IF(C38=Налаштування!$AA$1,'Додаток 3.3 Бюджет проекту'!F38/'Додаток 3.3 Бюджет проекту'!$O$10*'Додаток 3.3 Бюджет проекту'!$O$8,F38/$O$9*$O$7))</f>
        <v>0</v>
      </c>
      <c r="J38" s="257">
        <f>IF(F38=0,0,IF(C38=Налаштування!$AA$1,'Додаток 3.3 Бюджет проекту'!G38/'Додаток 3.3 Бюджет проекту'!$P$10*'Додаток 3.3 Бюджет проекту'!$P$8,F38/$P$9*$P$7))</f>
        <v>0</v>
      </c>
      <c r="K38" s="257">
        <f t="shared" si="4"/>
        <v>0</v>
      </c>
      <c r="L38" s="525" t="str">
        <f>IF(J38=0,"",IF(C38=Налаштування!$AA$1,"Увага! Є адміністративні витрати в 2-му півріччі",""))</f>
        <v/>
      </c>
      <c r="M38" s="526" t="str">
        <f>IF(G38=0,"",IF(C38=Налаштування!$AA$1,"Увага! Є програмні витрати в 2-му півріччі",""))</f>
        <v/>
      </c>
    </row>
    <row r="39" spans="1:17" ht="9.9499999999999993" customHeight="1">
      <c r="A39" s="259" t="str">
        <f>Налаштування!D30</f>
        <v>16M</v>
      </c>
      <c r="B39" s="260">
        <f>Налаштування!E30</f>
        <v>0</v>
      </c>
      <c r="C39" s="260" t="str">
        <f>Налаштування!K30</f>
        <v>12 місяців</v>
      </c>
      <c r="D39" s="257">
        <f t="shared" si="2"/>
        <v>0</v>
      </c>
      <c r="E39" s="258">
        <f t="shared" si="1"/>
        <v>0</v>
      </c>
      <c r="F39" s="257">
        <f>SUMIF(Дод.3.1.2.Бюджет_ПР_М!$C$5:$C$450,'Додаток 3.3 Бюджет проекту'!B39,Дод.3.1.2.Бюджет_ПР_М!$AC$5:$AC$450)+SUMIF(Дод.3.1.2.Бюджет_ПР_М!$C$5:$C$450,'Додаток 3.3 Бюджет проекту'!B39,Дод.3.1.2.Бюджет_ПР_М!$AD$5:$AD$450)</f>
        <v>0</v>
      </c>
      <c r="G39" s="257">
        <f>SUMIF(Дод.3.1.2.Бюджет_ПР_М!$C$5:$C$450,'Додаток 3.3 Бюджет проекту'!B39,Дод.3.1.2.Бюджет_ПР_М!$AE$5:$AE$450)+SUMIF(Дод.3.1.2.Бюджет_ПР_М!$C$5:$C$450,'Додаток 3.3 Бюджет проекту'!B39,Дод.3.1.2.Бюджет_ПР_М!$AF$5:$AF$450)</f>
        <v>0</v>
      </c>
      <c r="H39" s="257">
        <f t="shared" si="3"/>
        <v>0</v>
      </c>
      <c r="I39" s="257">
        <f>IF(F39=0,0,IF(C39=Налаштування!$AA$1,'Додаток 3.3 Бюджет проекту'!F39/'Додаток 3.3 Бюджет проекту'!$O$10*'Додаток 3.3 Бюджет проекту'!$O$8,F39/$O$9*$O$7))</f>
        <v>0</v>
      </c>
      <c r="J39" s="257">
        <f>IF(F39=0,0,IF(C39=Налаштування!$AA$1,'Додаток 3.3 Бюджет проекту'!G39/'Додаток 3.3 Бюджет проекту'!$P$10*'Додаток 3.3 Бюджет проекту'!$P$8,F39/$P$9*$P$7))</f>
        <v>0</v>
      </c>
      <c r="K39" s="257">
        <f t="shared" si="4"/>
        <v>0</v>
      </c>
      <c r="L39" s="525" t="str">
        <f>IF(J39=0,"",IF(C39=Налаштування!$AA$1,"Увага! Є адміністративні витрати в 2-му півріччі",""))</f>
        <v/>
      </c>
      <c r="M39" s="526" t="str">
        <f>IF(G39=0,"",IF(C39=Налаштування!$AA$1,"Увага! Є програмні витрати в 2-му півріччі",""))</f>
        <v/>
      </c>
    </row>
    <row r="40" spans="1:17" ht="9.9499999999999993" customHeight="1">
      <c r="A40" s="259" t="str">
        <f>Налаштування!D31</f>
        <v>17M</v>
      </c>
      <c r="B40" s="260">
        <f>Налаштування!E31</f>
        <v>0</v>
      </c>
      <c r="C40" s="260" t="str">
        <f>Налаштування!K31</f>
        <v>12 місяців</v>
      </c>
      <c r="D40" s="257">
        <f t="shared" si="2"/>
        <v>0</v>
      </c>
      <c r="E40" s="258">
        <f t="shared" si="1"/>
        <v>0</v>
      </c>
      <c r="F40" s="257">
        <f>SUMIF(Дод.3.1.2.Бюджет_ПР_М!$C$5:$C$450,'Додаток 3.3 Бюджет проекту'!B40,Дод.3.1.2.Бюджет_ПР_М!$AC$5:$AC$450)+SUMIF(Дод.3.1.2.Бюджет_ПР_М!$C$5:$C$450,'Додаток 3.3 Бюджет проекту'!B40,Дод.3.1.2.Бюджет_ПР_М!$AD$5:$AD$450)</f>
        <v>0</v>
      </c>
      <c r="G40" s="257">
        <f>SUMIF(Дод.3.1.2.Бюджет_ПР_М!$C$5:$C$450,'Додаток 3.3 Бюджет проекту'!B40,Дод.3.1.2.Бюджет_ПР_М!$AE$5:$AE$450)+SUMIF(Дод.3.1.2.Бюджет_ПР_М!$C$5:$C$450,'Додаток 3.3 Бюджет проекту'!B40,Дод.3.1.2.Бюджет_ПР_М!$AF$5:$AF$450)</f>
        <v>0</v>
      </c>
      <c r="H40" s="257">
        <f t="shared" si="3"/>
        <v>0</v>
      </c>
      <c r="I40" s="257">
        <f>IF(F40=0,0,IF(C40=Налаштування!$AA$1,'Додаток 3.3 Бюджет проекту'!F40/'Додаток 3.3 Бюджет проекту'!$O$10*'Додаток 3.3 Бюджет проекту'!$O$8,F40/$O$9*$O$7))</f>
        <v>0</v>
      </c>
      <c r="J40" s="257">
        <f>IF(F40=0,0,IF(C40=Налаштування!$AA$1,'Додаток 3.3 Бюджет проекту'!G40/'Додаток 3.3 Бюджет проекту'!$P$10*'Додаток 3.3 Бюджет проекту'!$P$8,F40/$P$9*$P$7))</f>
        <v>0</v>
      </c>
      <c r="K40" s="257">
        <f t="shared" si="4"/>
        <v>0</v>
      </c>
      <c r="L40" s="525" t="str">
        <f>IF(J40=0,"",IF(C40=Налаштування!$AA$1,"Увага! Є адміністративні витрати в 2-му півріччі",""))</f>
        <v/>
      </c>
      <c r="M40" s="526" t="str">
        <f>IF(G40=0,"",IF(C40=Налаштування!$AA$1,"Увага! Є програмні витрати в 2-му півріччі",""))</f>
        <v/>
      </c>
    </row>
    <row r="41" spans="1:17" ht="9.9499999999999993" customHeight="1">
      <c r="A41" s="259" t="str">
        <f>Налаштування!D32</f>
        <v>18M</v>
      </c>
      <c r="B41" s="260">
        <f>Налаштування!E32</f>
        <v>0</v>
      </c>
      <c r="C41" s="260" t="str">
        <f>Налаштування!K32</f>
        <v>12 місяців</v>
      </c>
      <c r="D41" s="257">
        <f t="shared" si="2"/>
        <v>0</v>
      </c>
      <c r="E41" s="258">
        <f t="shared" si="1"/>
        <v>0</v>
      </c>
      <c r="F41" s="257">
        <f>SUMIF(Дод.3.1.2.Бюджет_ПР_М!$C$5:$C$450,'Додаток 3.3 Бюджет проекту'!B41,Дод.3.1.2.Бюджет_ПР_М!$AC$5:$AC$450)+SUMIF(Дод.3.1.2.Бюджет_ПР_М!$C$5:$C$450,'Додаток 3.3 Бюджет проекту'!B41,Дод.3.1.2.Бюджет_ПР_М!$AD$5:$AD$450)</f>
        <v>0</v>
      </c>
      <c r="G41" s="257">
        <f>SUMIF(Дод.3.1.2.Бюджет_ПР_М!$C$5:$C$450,'Додаток 3.3 Бюджет проекту'!B41,Дод.3.1.2.Бюджет_ПР_М!$AE$5:$AE$450)+SUMIF(Дод.3.1.2.Бюджет_ПР_М!$C$5:$C$450,'Додаток 3.3 Бюджет проекту'!B41,Дод.3.1.2.Бюджет_ПР_М!$AF$5:$AF$450)</f>
        <v>0</v>
      </c>
      <c r="H41" s="257">
        <f t="shared" si="3"/>
        <v>0</v>
      </c>
      <c r="I41" s="257">
        <f>IF(F41=0,0,IF(C41=Налаштування!$AA$1,'Додаток 3.3 Бюджет проекту'!F41/'Додаток 3.3 Бюджет проекту'!$O$10*'Додаток 3.3 Бюджет проекту'!$O$8,F41/$O$9*$O$7))</f>
        <v>0</v>
      </c>
      <c r="J41" s="257">
        <f>IF(F41=0,0,IF(C41=Налаштування!$AA$1,'Додаток 3.3 Бюджет проекту'!G41/'Додаток 3.3 Бюджет проекту'!$P$10*'Додаток 3.3 Бюджет проекту'!$P$8,F41/$P$9*$P$7))</f>
        <v>0</v>
      </c>
      <c r="K41" s="257">
        <f t="shared" si="4"/>
        <v>0</v>
      </c>
      <c r="L41" s="525" t="str">
        <f>IF(J41=0,"",IF(C41=Налаштування!$AA$1,"Увага! Є адміністративні витрати в 2-му півріччі",""))</f>
        <v/>
      </c>
      <c r="M41" s="526" t="str">
        <f>IF(G41=0,"",IF(C41=Налаштування!$AA$1,"Увага! Є програмні витрати в 2-му півріччі",""))</f>
        <v/>
      </c>
    </row>
    <row r="42" spans="1:17" ht="9.9499999999999993" customHeight="1">
      <c r="A42" s="259" t="str">
        <f>Налаштування!D33</f>
        <v>20M</v>
      </c>
      <c r="B42" s="260">
        <f>Налаштування!E33</f>
        <v>0</v>
      </c>
      <c r="C42" s="260" t="str">
        <f>Налаштування!K33</f>
        <v>12 місяців</v>
      </c>
      <c r="D42" s="257">
        <f t="shared" si="2"/>
        <v>0</v>
      </c>
      <c r="E42" s="258">
        <f t="shared" si="1"/>
        <v>0</v>
      </c>
      <c r="F42" s="257">
        <f>SUMIF(Дод.3.1.2.Бюджет_ПР_М!$C$5:$C$450,'Додаток 3.3 Бюджет проекту'!B42,Дод.3.1.2.Бюджет_ПР_М!$AC$5:$AC$450)+SUMIF(Дод.3.1.2.Бюджет_ПР_М!$C$5:$C$450,'Додаток 3.3 Бюджет проекту'!B42,Дод.3.1.2.Бюджет_ПР_М!$AD$5:$AD$450)</f>
        <v>0</v>
      </c>
      <c r="G42" s="257">
        <f>SUMIF(Дод.3.1.2.Бюджет_ПР_М!$C$5:$C$450,'Додаток 3.3 Бюджет проекту'!B42,Дод.3.1.2.Бюджет_ПР_М!$AE$5:$AE$450)+SUMIF(Дод.3.1.2.Бюджет_ПР_М!$C$5:$C$450,'Додаток 3.3 Бюджет проекту'!B42,Дод.3.1.2.Бюджет_ПР_М!$AF$5:$AF$450)</f>
        <v>0</v>
      </c>
      <c r="H42" s="257">
        <f t="shared" si="3"/>
        <v>0</v>
      </c>
      <c r="I42" s="257">
        <f>IF(F42=0,0,IF(C42=Налаштування!$AA$1,'Додаток 3.3 Бюджет проекту'!F42/'Додаток 3.3 Бюджет проекту'!$O$10*'Додаток 3.3 Бюджет проекту'!$O$8,F42/$O$9*$O$7))</f>
        <v>0</v>
      </c>
      <c r="J42" s="257">
        <f>IF(F42=0,0,IF(C42=Налаштування!$AA$1,'Додаток 3.3 Бюджет проекту'!G42/'Додаток 3.3 Бюджет проекту'!$P$10*'Додаток 3.3 Бюджет проекту'!$P$8,F42/$P$9*$P$7))</f>
        <v>0</v>
      </c>
      <c r="K42" s="257">
        <f t="shared" si="4"/>
        <v>0</v>
      </c>
      <c r="L42" s="525" t="str">
        <f>IF(J42=0,"",IF(C42=Налаштування!$AA$1,"Увага! Є адміністративні витрати в 2-му півріччі",""))</f>
        <v/>
      </c>
      <c r="M42" s="526" t="str">
        <f>IF(G42=0,"",IF(C42=Налаштування!$AA$1,"Увага! Є програмні витрати в 2-му півріччі",""))</f>
        <v/>
      </c>
    </row>
    <row r="43" spans="1:17" ht="9.9499999999999993" customHeight="1">
      <c r="A43" s="259" t="str">
        <f>Налаштування!D34</f>
        <v>21M</v>
      </c>
      <c r="B43" s="260">
        <f>Налаштування!E34</f>
        <v>0</v>
      </c>
      <c r="C43" s="260" t="str">
        <f>Налаштування!K34</f>
        <v>6 місяців</v>
      </c>
      <c r="D43" s="257">
        <f t="shared" si="2"/>
        <v>0</v>
      </c>
      <c r="E43" s="258">
        <f t="shared" si="1"/>
        <v>0</v>
      </c>
      <c r="F43" s="257">
        <f>SUMIF(Дод.3.1.2.Бюджет_ПР_М!$C$5:$C$450,'Додаток 3.3 Бюджет проекту'!B43,Дод.3.1.2.Бюджет_ПР_М!$AC$5:$AC$450)+SUMIF(Дод.3.1.2.Бюджет_ПР_М!$C$5:$C$450,'Додаток 3.3 Бюджет проекту'!B43,Дод.3.1.2.Бюджет_ПР_М!$AD$5:$AD$450)</f>
        <v>0</v>
      </c>
      <c r="G43" s="257">
        <f>SUMIF(Дод.3.1.2.Бюджет_ПР_М!$C$5:$C$450,'Додаток 3.3 Бюджет проекту'!B43,Дод.3.1.2.Бюджет_ПР_М!$AE$5:$AE$450)+SUMIF(Дод.3.1.2.Бюджет_ПР_М!$C$5:$C$450,'Додаток 3.3 Бюджет проекту'!B43,Дод.3.1.2.Бюджет_ПР_М!$AF$5:$AF$450)</f>
        <v>0</v>
      </c>
      <c r="H43" s="257">
        <f t="shared" si="3"/>
        <v>0</v>
      </c>
      <c r="I43" s="257">
        <f>IF(F43=0,0,IF(C43=Налаштування!$AA$1,'Додаток 3.3 Бюджет проекту'!F43/'Додаток 3.3 Бюджет проекту'!$O$10*'Додаток 3.3 Бюджет проекту'!$O$8,F43/$O$9*$O$7))</f>
        <v>0</v>
      </c>
      <c r="J43" s="257">
        <f>IF(F43=0,0,IF(C43=Налаштування!$AA$1,'Додаток 3.3 Бюджет проекту'!G43/'Додаток 3.3 Бюджет проекту'!$P$10*'Додаток 3.3 Бюджет проекту'!$P$8,F43/$P$9*$P$7))</f>
        <v>0</v>
      </c>
      <c r="K43" s="257">
        <f t="shared" si="4"/>
        <v>0</v>
      </c>
      <c r="L43" s="525" t="str">
        <f>IF(J43=0,"",IF(C43=Налаштування!$AA$1,"Увага! Є адміністративні витрати в 2-му півріччі",""))</f>
        <v/>
      </c>
      <c r="M43" s="526" t="str">
        <f>IF(G43=0,"",IF(C43=Налаштування!$AA$1,"Увага! Є програмні витрати в 2-му півріччі",""))</f>
        <v/>
      </c>
      <c r="Q43" s="851"/>
    </row>
    <row r="44" spans="1:17" ht="9.9499999999999993" customHeight="1">
      <c r="A44" s="259" t="str">
        <f>Налаштування!D35</f>
        <v>22М</v>
      </c>
      <c r="B44" s="260">
        <f>Налаштування!E35</f>
        <v>0</v>
      </c>
      <c r="C44" s="260" t="str">
        <f>Налаштування!K35</f>
        <v>6 місяців</v>
      </c>
      <c r="D44" s="257">
        <f t="shared" si="2"/>
        <v>0</v>
      </c>
      <c r="E44" s="258">
        <f t="shared" si="1"/>
        <v>0</v>
      </c>
      <c r="F44" s="257">
        <f>SUMIF(Дод.3.1.2.Бюджет_ПР_М!$C$5:$C$450,'Додаток 3.3 Бюджет проекту'!B44,Дод.3.1.2.Бюджет_ПР_М!$AC$5:$AC$450)+SUMIF(Дод.3.1.2.Бюджет_ПР_М!$C$5:$C$450,'Додаток 3.3 Бюджет проекту'!B44,Дод.3.1.2.Бюджет_ПР_М!$AD$5:$AD$450)</f>
        <v>0</v>
      </c>
      <c r="G44" s="257">
        <f>SUMIF(Дод.3.1.2.Бюджет_ПР_М!$C$5:$C$450,'Додаток 3.3 Бюджет проекту'!B44,Дод.3.1.2.Бюджет_ПР_М!$AE$5:$AE$450)+SUMIF(Дод.3.1.2.Бюджет_ПР_М!$C$5:$C$450,'Додаток 3.3 Бюджет проекту'!B44,Дод.3.1.2.Бюджет_ПР_М!$AF$5:$AF$450)</f>
        <v>0</v>
      </c>
      <c r="H44" s="257">
        <f t="shared" si="3"/>
        <v>0</v>
      </c>
      <c r="I44" s="257">
        <f>IF(F44=0,0,IF(C44=Налаштування!$AA$1,'Додаток 3.3 Бюджет проекту'!F44/'Додаток 3.3 Бюджет проекту'!$O$10*'Додаток 3.3 Бюджет проекту'!$O$8,F44/$O$9*$O$7))</f>
        <v>0</v>
      </c>
      <c r="J44" s="257">
        <f>IF(F44=0,0,IF(C44=Налаштування!$AA$1,'Додаток 3.3 Бюджет проекту'!G44/'Додаток 3.3 Бюджет проекту'!$P$10*'Додаток 3.3 Бюджет проекту'!$P$8,F44/$P$9*$P$7))</f>
        <v>0</v>
      </c>
      <c r="K44" s="257">
        <f t="shared" si="4"/>
        <v>0</v>
      </c>
      <c r="L44" s="525" t="str">
        <f>IF(J44=0,"",IF(C44=Налаштування!$AA$1,"Увага! Є адміністративні витрати в 2-му півріччі",""))</f>
        <v/>
      </c>
      <c r="M44" s="526" t="str">
        <f>IF(G44=0,"",IF(C44=Налаштування!$AA$1,"Увага! Є програмні витрати в 2-му півріччі",""))</f>
        <v/>
      </c>
    </row>
    <row r="45" spans="1:17" ht="9.9499999999999993" customHeight="1">
      <c r="A45" s="259" t="str">
        <f>Налаштування!D36</f>
        <v>23М</v>
      </c>
      <c r="B45" s="260">
        <f>Налаштування!E36</f>
        <v>0</v>
      </c>
      <c r="C45" s="260" t="str">
        <f>Налаштування!K36</f>
        <v>12 місяців</v>
      </c>
      <c r="D45" s="257">
        <f t="shared" si="2"/>
        <v>0</v>
      </c>
      <c r="E45" s="258">
        <f t="shared" si="1"/>
        <v>0</v>
      </c>
      <c r="F45" s="257">
        <f>SUMIF(Дод.3.1.2.Бюджет_ПР_М!$C$5:$C$450,'Додаток 3.3 Бюджет проекту'!B45,Дод.3.1.2.Бюджет_ПР_М!$AC$5:$AC$450)+SUMIF(Дод.3.1.2.Бюджет_ПР_М!$C$5:$C$450,'Додаток 3.3 Бюджет проекту'!B45,Дод.3.1.2.Бюджет_ПР_М!$AD$5:$AD$450)</f>
        <v>0</v>
      </c>
      <c r="G45" s="257">
        <f>SUMIF(Дод.3.1.2.Бюджет_ПР_М!$C$5:$C$450,'Додаток 3.3 Бюджет проекту'!B45,Дод.3.1.2.Бюджет_ПР_М!$AE$5:$AE$450)+SUMIF(Дод.3.1.2.Бюджет_ПР_М!$C$5:$C$450,'Додаток 3.3 Бюджет проекту'!B45,Дод.3.1.2.Бюджет_ПР_М!$AF$5:$AF$450)</f>
        <v>0</v>
      </c>
      <c r="H45" s="257">
        <f t="shared" si="3"/>
        <v>0</v>
      </c>
      <c r="I45" s="257">
        <f>IF(F45=0,0,IF(C45=Налаштування!$AA$1,'Додаток 3.3 Бюджет проекту'!F45/'Додаток 3.3 Бюджет проекту'!$O$10*'Додаток 3.3 Бюджет проекту'!$O$8,F45/$O$9*$O$7))</f>
        <v>0</v>
      </c>
      <c r="J45" s="257">
        <f>IF(F45=0,0,IF(C45=Налаштування!$AA$1,'Додаток 3.3 Бюджет проекту'!G45/'Додаток 3.3 Бюджет проекту'!$P$10*'Додаток 3.3 Бюджет проекту'!$P$8,F45/$P$9*$P$7))</f>
        <v>0</v>
      </c>
      <c r="K45" s="257">
        <f t="shared" si="4"/>
        <v>0</v>
      </c>
      <c r="L45" s="525" t="str">
        <f>IF(J45=0,"",IF(C45=Налаштування!$AA$1,"Увага! Є адміністративні витрати в 2-му півріччі",""))</f>
        <v/>
      </c>
      <c r="M45" s="526" t="str">
        <f>IF(G45=0,"",IF(C45=Налаштування!$AA$1,"Увага! Є програмні витрати в 2-му півріччі",""))</f>
        <v/>
      </c>
    </row>
    <row r="46" spans="1:17" ht="9.9499999999999993" customHeight="1">
      <c r="A46" s="259" t="str">
        <f>Налаштування!D37</f>
        <v>24М</v>
      </c>
      <c r="B46" s="260">
        <f>Налаштування!E37</f>
        <v>0</v>
      </c>
      <c r="C46" s="260" t="str">
        <f>Налаштування!K37</f>
        <v>6 місяців</v>
      </c>
      <c r="D46" s="257">
        <f t="shared" si="2"/>
        <v>0</v>
      </c>
      <c r="E46" s="258">
        <f t="shared" si="1"/>
        <v>0</v>
      </c>
      <c r="F46" s="257">
        <f>SUMIF(Дод.3.1.2.Бюджет_ПР_М!$C$5:$C$450,'Додаток 3.3 Бюджет проекту'!B46,Дод.3.1.2.Бюджет_ПР_М!$AC$5:$AC$450)+SUMIF(Дод.3.1.2.Бюджет_ПР_М!$C$5:$C$450,'Додаток 3.3 Бюджет проекту'!B46,Дод.3.1.2.Бюджет_ПР_М!$AD$5:$AD$450)</f>
        <v>0</v>
      </c>
      <c r="G46" s="257">
        <f>SUMIF(Дод.3.1.2.Бюджет_ПР_М!$C$5:$C$450,'Додаток 3.3 Бюджет проекту'!B46,Дод.3.1.2.Бюджет_ПР_М!$AE$5:$AE$450)+SUMIF(Дод.3.1.2.Бюджет_ПР_М!$C$5:$C$450,'Додаток 3.3 Бюджет проекту'!B46,Дод.3.1.2.Бюджет_ПР_М!$AF$5:$AF$450)</f>
        <v>0</v>
      </c>
      <c r="H46" s="257">
        <f t="shared" si="3"/>
        <v>0</v>
      </c>
      <c r="I46" s="257">
        <f>IF(F46=0,0,IF(C46=Налаштування!$AA$1,'Додаток 3.3 Бюджет проекту'!F46/'Додаток 3.3 Бюджет проекту'!$O$10*'Додаток 3.3 Бюджет проекту'!$O$8,F46/$O$9*$O$7))</f>
        <v>0</v>
      </c>
      <c r="J46" s="257">
        <f>IF(F46=0,0,IF(C46=Налаштування!$AA$1,'Додаток 3.3 Бюджет проекту'!G46/'Додаток 3.3 Бюджет проекту'!$P$10*'Додаток 3.3 Бюджет проекту'!$P$8,F46/$P$9*$P$7))</f>
        <v>0</v>
      </c>
      <c r="K46" s="257">
        <f t="shared" si="4"/>
        <v>0</v>
      </c>
      <c r="L46" s="525" t="str">
        <f>IF(J46=0,"",IF(C46=Налаштування!$AA$1,"Увага! Є адміністративні витрати в 2-му півріччі",""))</f>
        <v/>
      </c>
      <c r="M46" s="526" t="str">
        <f>IF(G46=0,"",IF(C46=Налаштування!$AA$1,"Увага! Є програмні витрати в 2-му півріччі",""))</f>
        <v/>
      </c>
    </row>
    <row r="47" spans="1:17" ht="9.9499999999999993" customHeight="1">
      <c r="A47" s="259" t="str">
        <f>Налаштування!D38</f>
        <v>25М1</v>
      </c>
      <c r="B47" s="260">
        <f>Налаштування!E38</f>
        <v>0</v>
      </c>
      <c r="C47" s="260" t="str">
        <f>Налаштування!K38</f>
        <v>6 місяців</v>
      </c>
      <c r="D47" s="257">
        <f t="shared" si="2"/>
        <v>0</v>
      </c>
      <c r="E47" s="258">
        <f t="shared" si="1"/>
        <v>0</v>
      </c>
      <c r="F47" s="257">
        <f>SUMIF(Дод.3.1.2.Бюджет_ПР_М!$C$5:$C$450,'Додаток 3.3 Бюджет проекту'!B47,Дод.3.1.2.Бюджет_ПР_М!$AC$5:$AC$450)+SUMIF(Дод.3.1.2.Бюджет_ПР_М!$C$5:$C$450,'Додаток 3.3 Бюджет проекту'!B47,Дод.3.1.2.Бюджет_ПР_М!$AD$5:$AD$450)</f>
        <v>0</v>
      </c>
      <c r="G47" s="257">
        <f>SUMIF(Дод.3.1.2.Бюджет_ПР_М!$C$5:$C$450,'Додаток 3.3 Бюджет проекту'!B47,Дод.3.1.2.Бюджет_ПР_М!$AE$5:$AE$450)+SUMIF(Дод.3.1.2.Бюджет_ПР_М!$C$5:$C$450,'Додаток 3.3 Бюджет проекту'!B47,Дод.3.1.2.Бюджет_ПР_М!$AF$5:$AF$450)</f>
        <v>0</v>
      </c>
      <c r="H47" s="257">
        <f t="shared" si="3"/>
        <v>0</v>
      </c>
      <c r="I47" s="257">
        <f>IF(F47=0,0,IF(C47=Налаштування!$AA$1,'Додаток 3.3 Бюджет проекту'!F47/'Додаток 3.3 Бюджет проекту'!$O$10*'Додаток 3.3 Бюджет проекту'!$O$8,F47/$O$9*$O$7))</f>
        <v>0</v>
      </c>
      <c r="J47" s="257">
        <f>IF(F47=0,0,IF(C47=Налаштування!$AA$1,'Додаток 3.3 Бюджет проекту'!G47/'Додаток 3.3 Бюджет проекту'!$P$10*'Додаток 3.3 Бюджет проекту'!$P$8,F47/$P$9*$P$7))</f>
        <v>0</v>
      </c>
      <c r="K47" s="257">
        <f t="shared" si="4"/>
        <v>0</v>
      </c>
      <c r="L47" s="525" t="str">
        <f>IF(J47=0,"",IF(C47=Налаштування!$AA$1,"Увага! Є адміністративні витрати в 2-му півріччі",""))</f>
        <v/>
      </c>
      <c r="M47" s="526" t="str">
        <f>IF(G47=0,"",IF(C47=Налаштування!$AA$1,"Увага! Є програмні витрати в 2-му півріччі",""))</f>
        <v/>
      </c>
    </row>
    <row r="48" spans="1:17" ht="9.9499999999999993" customHeight="1">
      <c r="A48" s="259" t="str">
        <f>Налаштування!D39</f>
        <v>25М2</v>
      </c>
      <c r="B48" s="260">
        <f>Налаштування!E39</f>
        <v>0</v>
      </c>
      <c r="C48" s="260" t="str">
        <f>Налаштування!K39</f>
        <v>12 місяців</v>
      </c>
      <c r="D48" s="257">
        <f t="shared" si="2"/>
        <v>0</v>
      </c>
      <c r="E48" s="258">
        <f t="shared" si="1"/>
        <v>0</v>
      </c>
      <c r="F48" s="257">
        <f>SUMIF(Дод.3.1.2.Бюджет_ПР_М!$C$5:$C$450,'Додаток 3.3 Бюджет проекту'!B48,Дод.3.1.2.Бюджет_ПР_М!$AC$5:$AC$450)+SUMIF(Дод.3.1.2.Бюджет_ПР_М!$C$5:$C$450,'Додаток 3.3 Бюджет проекту'!B48,Дод.3.1.2.Бюджет_ПР_М!$AD$5:$AD$450)</f>
        <v>0</v>
      </c>
      <c r="G48" s="257">
        <f>SUMIF(Дод.3.1.2.Бюджет_ПР_М!$C$5:$C$450,'Додаток 3.3 Бюджет проекту'!B48,Дод.3.1.2.Бюджет_ПР_М!$AE$5:$AE$450)+SUMIF(Дод.3.1.2.Бюджет_ПР_М!$C$5:$C$450,'Додаток 3.3 Бюджет проекту'!B48,Дод.3.1.2.Бюджет_ПР_М!$AF$5:$AF$450)</f>
        <v>0</v>
      </c>
      <c r="H48" s="257">
        <f t="shared" si="3"/>
        <v>0</v>
      </c>
      <c r="I48" s="257">
        <f>IF(F48=0,0,IF(C48=Налаштування!$AA$1,'Додаток 3.3 Бюджет проекту'!F48/'Додаток 3.3 Бюджет проекту'!$O$10*'Додаток 3.3 Бюджет проекту'!$O$8,F48/$O$9*$O$7))</f>
        <v>0</v>
      </c>
      <c r="J48" s="257">
        <f>IF(F48=0,0,IF(C48=Налаштування!$AA$1,'Додаток 3.3 Бюджет проекту'!G48/'Додаток 3.3 Бюджет проекту'!$P$10*'Додаток 3.3 Бюджет проекту'!$P$8,F48/$P$9*$P$7))</f>
        <v>0</v>
      </c>
      <c r="K48" s="257">
        <f t="shared" si="4"/>
        <v>0</v>
      </c>
      <c r="L48" s="525" t="str">
        <f>IF(J48=0,"",IF(C48=Налаштування!$AA$1,"Увага! Є адміністративні витрати в 2-му півріччі",""))</f>
        <v/>
      </c>
      <c r="M48" s="526" t="str">
        <f>IF(G48=0,"",IF(C48=Налаштування!$AA$1,"Увага! Є програмні витрати в 2-му півріччі",""))</f>
        <v/>
      </c>
    </row>
    <row r="49" spans="1:18" ht="9.9499999999999993" customHeight="1">
      <c r="A49" s="259" t="str">
        <f>Налаштування!D40</f>
        <v>26М</v>
      </c>
      <c r="B49" s="260">
        <f>Налаштування!E40</f>
        <v>0</v>
      </c>
      <c r="C49" s="260" t="str">
        <f>Налаштування!K40</f>
        <v>6 місяців</v>
      </c>
      <c r="D49" s="257">
        <f t="shared" si="2"/>
        <v>0</v>
      </c>
      <c r="E49" s="258">
        <f t="shared" si="1"/>
        <v>0</v>
      </c>
      <c r="F49" s="257">
        <f>SUMIF(Дод.3.1.2.Бюджет_ПР_М!$C$5:$C$450,'Додаток 3.3 Бюджет проекту'!B49,Дод.3.1.2.Бюджет_ПР_М!$AC$5:$AC$450)+SUMIF(Дод.3.1.2.Бюджет_ПР_М!$C$5:$C$450,'Додаток 3.3 Бюджет проекту'!B49,Дод.3.1.2.Бюджет_ПР_М!$AD$5:$AD$450)</f>
        <v>0</v>
      </c>
      <c r="G49" s="257">
        <f>SUMIF(Дод.3.1.2.Бюджет_ПР_М!$C$5:$C$450,'Додаток 3.3 Бюджет проекту'!B49,Дод.3.1.2.Бюджет_ПР_М!$AE$5:$AE$450)+SUMIF(Дод.3.1.2.Бюджет_ПР_М!$C$5:$C$450,'Додаток 3.3 Бюджет проекту'!B49,Дод.3.1.2.Бюджет_ПР_М!$AF$5:$AF$450)</f>
        <v>0</v>
      </c>
      <c r="H49" s="257">
        <f t="shared" si="3"/>
        <v>0</v>
      </c>
      <c r="I49" s="257">
        <f>IF(F49=0,0,IF(C49=Налаштування!$AA$1,'Додаток 3.3 Бюджет проекту'!F49/'Додаток 3.3 Бюджет проекту'!$O$10*'Додаток 3.3 Бюджет проекту'!$O$8,F49/$O$9*$O$7))</f>
        <v>0</v>
      </c>
      <c r="J49" s="257">
        <f>IF(F49=0,0,IF(C49=Налаштування!$AA$1,'Додаток 3.3 Бюджет проекту'!G49/'Додаток 3.3 Бюджет проекту'!$P$10*'Додаток 3.3 Бюджет проекту'!$P$8,F49/$P$9*$P$7))</f>
        <v>0</v>
      </c>
      <c r="K49" s="257">
        <f t="shared" si="4"/>
        <v>0</v>
      </c>
      <c r="L49" s="525" t="str">
        <f>IF(J49=0,"",IF(C49=Налаштування!$AA$1,"Увага! Є адміністративні витрати в 2-му півріччі",""))</f>
        <v/>
      </c>
      <c r="M49" s="526" t="str">
        <f>IF(G49=0,"",IF(C49=Налаштування!$AA$1,"Увага! Є програмні витрати в 2-му півріччі",""))</f>
        <v/>
      </c>
    </row>
    <row r="50" spans="1:18" ht="9.9499999999999993" customHeight="1">
      <c r="A50" s="259" t="str">
        <f>Налаштування!D41</f>
        <v>27М</v>
      </c>
      <c r="B50" s="260">
        <f>Налаштування!E41</f>
        <v>0</v>
      </c>
      <c r="C50" s="260" t="str">
        <f>Налаштування!K41</f>
        <v>12 місяців</v>
      </c>
      <c r="D50" s="257">
        <f t="shared" si="2"/>
        <v>0</v>
      </c>
      <c r="E50" s="258">
        <f t="shared" si="1"/>
        <v>0</v>
      </c>
      <c r="F50" s="257">
        <f>SUMIF(Дод.3.1.2.Бюджет_ПР_М!$C$5:$C$450,'Додаток 3.3 Бюджет проекту'!B50,Дод.3.1.2.Бюджет_ПР_М!$AC$5:$AC$450)+SUMIF(Дод.3.1.2.Бюджет_ПР_М!$C$5:$C$450,'Додаток 3.3 Бюджет проекту'!B50,Дод.3.1.2.Бюджет_ПР_М!$AD$5:$AD$450)</f>
        <v>0</v>
      </c>
      <c r="G50" s="257">
        <f>SUMIF(Дод.3.1.2.Бюджет_ПР_М!$C$5:$C$450,'Додаток 3.3 Бюджет проекту'!B50,Дод.3.1.2.Бюджет_ПР_М!$AE$5:$AE$450)+SUMIF(Дод.3.1.2.Бюджет_ПР_М!$C$5:$C$450,'Додаток 3.3 Бюджет проекту'!B50,Дод.3.1.2.Бюджет_ПР_М!$AF$5:$AF$450)</f>
        <v>0</v>
      </c>
      <c r="H50" s="257">
        <f t="shared" si="3"/>
        <v>0</v>
      </c>
      <c r="I50" s="257">
        <f>IF(F50=0,0,IF(C50=Налаштування!$AA$1,'Додаток 3.3 Бюджет проекту'!F50/'Додаток 3.3 Бюджет проекту'!$O$10*'Додаток 3.3 Бюджет проекту'!$O$8,F50/$O$9*$O$7))</f>
        <v>0</v>
      </c>
      <c r="J50" s="257">
        <f>IF(F50=0,0,IF(C50=Налаштування!$AA$1,'Додаток 3.3 Бюджет проекту'!G50/'Додаток 3.3 Бюджет проекту'!$P$10*'Додаток 3.3 Бюджет проекту'!$P$8,F50/$P$9*$P$7))</f>
        <v>0</v>
      </c>
      <c r="K50" s="257">
        <f t="shared" si="4"/>
        <v>0</v>
      </c>
      <c r="L50" s="525" t="str">
        <f>IF(J50=0,"",IF(C50=Налаштування!$AA$1,"Увага! Є адміністративні витрати в 2-му півріччі",""))</f>
        <v/>
      </c>
      <c r="M50" s="526" t="str">
        <f>IF(G50=0,"",IF(C50=Налаштування!$AA$1,"Увага! Є програмні витрати в 2-му півріччі",""))</f>
        <v/>
      </c>
    </row>
    <row r="51" spans="1:18" ht="9.9499999999999993" customHeight="1">
      <c r="A51" s="259" t="str">
        <f>Налаштування!D42</f>
        <v>28М</v>
      </c>
      <c r="B51" s="260">
        <f>Налаштування!E42</f>
        <v>0</v>
      </c>
      <c r="C51" s="260" t="str">
        <f>Налаштування!K42</f>
        <v>12 місяців</v>
      </c>
      <c r="D51" s="257">
        <f t="shared" si="2"/>
        <v>0</v>
      </c>
      <c r="E51" s="258">
        <f t="shared" si="1"/>
        <v>0</v>
      </c>
      <c r="F51" s="257">
        <f>SUMIF(Дод.3.1.2.Бюджет_ПР_М!$C$5:$C$450,'Додаток 3.3 Бюджет проекту'!B51,Дод.3.1.2.Бюджет_ПР_М!$AC$5:$AC$450)+SUMIF(Дод.3.1.2.Бюджет_ПР_М!$C$5:$C$450,'Додаток 3.3 Бюджет проекту'!B51,Дод.3.1.2.Бюджет_ПР_М!$AD$5:$AD$450)</f>
        <v>0</v>
      </c>
      <c r="G51" s="257">
        <f>SUMIF(Дод.3.1.2.Бюджет_ПР_М!$C$5:$C$450,'Додаток 3.3 Бюджет проекту'!B51,Дод.3.1.2.Бюджет_ПР_М!$AE$5:$AE$450)+SUMIF(Дод.3.1.2.Бюджет_ПР_М!$C$5:$C$450,'Додаток 3.3 Бюджет проекту'!B51,Дод.3.1.2.Бюджет_ПР_М!$AF$5:$AF$450)</f>
        <v>0</v>
      </c>
      <c r="H51" s="257">
        <f t="shared" si="3"/>
        <v>0</v>
      </c>
      <c r="I51" s="257">
        <f>IF(F51=0,0,IF(C51=Налаштування!$AA$1,'Додаток 3.3 Бюджет проекту'!F51/'Додаток 3.3 Бюджет проекту'!$O$10*'Додаток 3.3 Бюджет проекту'!$O$8,F51/$O$9*$O$7))</f>
        <v>0</v>
      </c>
      <c r="J51" s="257">
        <f>IF(F51=0,0,IF(C51=Налаштування!$AA$1,'Додаток 3.3 Бюджет проекту'!G51/'Додаток 3.3 Бюджет проекту'!$P$10*'Додаток 3.3 Бюджет проекту'!$P$8,F51/$P$9*$P$7))</f>
        <v>0</v>
      </c>
      <c r="K51" s="257">
        <f t="shared" si="4"/>
        <v>0</v>
      </c>
      <c r="L51" s="525" t="str">
        <f>IF(J51=0,"",IF(C51=Налаштування!$AA$1,"Увага! Є адміністративні витрати в 2-му півріччі",""))</f>
        <v/>
      </c>
      <c r="M51" s="526" t="str">
        <f>IF(G51=0,"",IF(C51=Налаштування!$AA$1,"Увага! Є програмні витрати в 2-му півріччі",""))</f>
        <v/>
      </c>
    </row>
    <row r="52" spans="1:18" ht="9.9499999999999993" customHeight="1">
      <c r="A52" s="259" t="str">
        <f>Налаштування!D43</f>
        <v>29М</v>
      </c>
      <c r="B52" s="260">
        <f>Налаштування!E43</f>
        <v>0</v>
      </c>
      <c r="C52" s="260" t="str">
        <f>Налаштування!K43</f>
        <v>12 місяців</v>
      </c>
      <c r="D52" s="257">
        <f t="shared" si="2"/>
        <v>0</v>
      </c>
      <c r="E52" s="258">
        <f t="shared" si="1"/>
        <v>0</v>
      </c>
      <c r="F52" s="257">
        <f>SUMIF(Дод.3.1.2.Бюджет_ПР_М!$C$5:$C$450,'Додаток 3.3 Бюджет проекту'!B52,Дод.3.1.2.Бюджет_ПР_М!$AC$5:$AC$450)+SUMIF(Дод.3.1.2.Бюджет_ПР_М!$C$5:$C$450,'Додаток 3.3 Бюджет проекту'!B52,Дод.3.1.2.Бюджет_ПР_М!$AD$5:$AD$450)</f>
        <v>0</v>
      </c>
      <c r="G52" s="257">
        <f>SUMIF(Дод.3.1.2.Бюджет_ПР_М!$C$5:$C$450,'Додаток 3.3 Бюджет проекту'!B52,Дод.3.1.2.Бюджет_ПР_М!$AE$5:$AE$450)+SUMIF(Дод.3.1.2.Бюджет_ПР_М!$C$5:$C$450,'Додаток 3.3 Бюджет проекту'!B52,Дод.3.1.2.Бюджет_ПР_М!$AF$5:$AF$450)</f>
        <v>0</v>
      </c>
      <c r="H52" s="257">
        <f t="shared" si="3"/>
        <v>0</v>
      </c>
      <c r="I52" s="257">
        <f>IF(F52=0,0,IF(C52=Налаштування!$AA$1,'Додаток 3.3 Бюджет проекту'!F52/'Додаток 3.3 Бюджет проекту'!$O$10*'Додаток 3.3 Бюджет проекту'!$O$8,F52/$O$9*$O$7))</f>
        <v>0</v>
      </c>
      <c r="J52" s="257">
        <f>IF(F52=0,0,IF(C52=Налаштування!$AA$1,'Додаток 3.3 Бюджет проекту'!G52/'Додаток 3.3 Бюджет проекту'!$P$10*'Додаток 3.3 Бюджет проекту'!$P$8,F52/$P$9*$P$7))</f>
        <v>0</v>
      </c>
      <c r="K52" s="257">
        <f t="shared" si="4"/>
        <v>0</v>
      </c>
      <c r="L52" s="525" t="str">
        <f>IF(J52=0,"",IF(C52=Налаштування!$AA$1,"Увага! Є адміністративні витрати в 2-му півріччі",""))</f>
        <v/>
      </c>
      <c r="M52" s="526" t="str">
        <f>IF(G52=0,"",IF(C52=Налаштування!$AA$1,"Увага! Є програмні витрати в 2-му півріччі",""))</f>
        <v/>
      </c>
    </row>
    <row r="53" spans="1:18" ht="9.9499999999999993" customHeight="1">
      <c r="A53" s="259" t="str">
        <f>Налаштування!D44</f>
        <v>30М</v>
      </c>
      <c r="B53" s="260">
        <f>Налаштування!E44</f>
        <v>0</v>
      </c>
      <c r="C53" s="260" t="str">
        <f>Налаштування!K44</f>
        <v>12 місяців</v>
      </c>
      <c r="D53" s="257">
        <f t="shared" si="2"/>
        <v>0</v>
      </c>
      <c r="E53" s="258">
        <f t="shared" si="1"/>
        <v>0</v>
      </c>
      <c r="F53" s="257">
        <f>SUMIF(Дод.3.1.2.Бюджет_ПР_М!$C$5:$C$450,'Додаток 3.3 Бюджет проекту'!B53,Дод.3.1.2.Бюджет_ПР_М!$AC$5:$AC$450)+SUMIF(Дод.3.1.2.Бюджет_ПР_М!$C$5:$C$450,'Додаток 3.3 Бюджет проекту'!B53,Дод.3.1.2.Бюджет_ПР_М!$AD$5:$AD$450)</f>
        <v>0</v>
      </c>
      <c r="G53" s="257">
        <f>SUMIF(Дод.3.1.2.Бюджет_ПР_М!$C$5:$C$450,'Додаток 3.3 Бюджет проекту'!B53,Дод.3.1.2.Бюджет_ПР_М!$AE$5:$AE$450)+SUMIF(Дод.3.1.2.Бюджет_ПР_М!$C$5:$C$450,'Додаток 3.3 Бюджет проекту'!B53,Дод.3.1.2.Бюджет_ПР_М!$AF$5:$AF$450)</f>
        <v>0</v>
      </c>
      <c r="H53" s="257">
        <f t="shared" si="3"/>
        <v>0</v>
      </c>
      <c r="I53" s="257">
        <f>IF(F53=0,0,IF(C53=Налаштування!$AA$1,'Додаток 3.3 Бюджет проекту'!F53/'Додаток 3.3 Бюджет проекту'!$O$10*'Додаток 3.3 Бюджет проекту'!$O$8,F53/$O$9*$O$7))</f>
        <v>0</v>
      </c>
      <c r="J53" s="257">
        <f>IF(F53=0,0,IF(C53=Налаштування!$AA$1,'Додаток 3.3 Бюджет проекту'!G53/'Додаток 3.3 Бюджет проекту'!$P$10*'Додаток 3.3 Бюджет проекту'!$P$8,F53/$P$9*$P$7))</f>
        <v>0</v>
      </c>
      <c r="K53" s="257">
        <f t="shared" si="4"/>
        <v>0</v>
      </c>
      <c r="L53" s="525" t="str">
        <f>IF(J53=0,"",IF(C53=Налаштування!$AA$1,"Увага! Є адміністративні витрати в 2-му півріччі",""))</f>
        <v/>
      </c>
      <c r="M53" s="526" t="str">
        <f>IF(G53=0,"",IF(C53=Налаштування!$AA$1,"Увага! Є програмні витрати в 2-му півріччі",""))</f>
        <v/>
      </c>
    </row>
    <row r="54" spans="1:18" ht="9.9499999999999993" customHeight="1">
      <c r="A54" s="259" t="str">
        <f>Налаштування!D45</f>
        <v>35М</v>
      </c>
      <c r="B54" s="260">
        <f>Налаштування!E45</f>
        <v>0</v>
      </c>
      <c r="C54" s="260" t="str">
        <f>Налаштування!K45</f>
        <v>12 місяців</v>
      </c>
      <c r="D54" s="257">
        <f t="shared" si="2"/>
        <v>0</v>
      </c>
      <c r="E54" s="258">
        <f t="shared" si="1"/>
        <v>0</v>
      </c>
      <c r="F54" s="257">
        <f>SUMIF(Дод.3.1.2.Бюджет_ПР_М!$C$5:$C$450,'Додаток 3.3 Бюджет проекту'!B54,Дод.3.1.2.Бюджет_ПР_М!$AC$5:$AC$450)+SUMIF(Дод.3.1.2.Бюджет_ПР_М!$C$5:$C$450,'Додаток 3.3 Бюджет проекту'!B54,Дод.3.1.2.Бюджет_ПР_М!$AD$5:$AD$450)</f>
        <v>0</v>
      </c>
      <c r="G54" s="257">
        <f>SUMIF(Дод.3.1.2.Бюджет_ПР_М!$C$5:$C$450,'Додаток 3.3 Бюджет проекту'!B54,Дод.3.1.2.Бюджет_ПР_М!$AE$5:$AE$450)+SUMIF(Дод.3.1.2.Бюджет_ПР_М!$C$5:$C$450,'Додаток 3.3 Бюджет проекту'!B54,Дод.3.1.2.Бюджет_ПР_М!$AF$5:$AF$450)</f>
        <v>0</v>
      </c>
      <c r="H54" s="257">
        <f t="shared" si="3"/>
        <v>0</v>
      </c>
      <c r="I54" s="257">
        <f>IF(F54=0,0,IF(C54=Налаштування!$AA$1,'Додаток 3.3 Бюджет проекту'!F54/'Додаток 3.3 Бюджет проекту'!$O$10*'Додаток 3.3 Бюджет проекту'!$O$8,F54/$O$9*$O$7))</f>
        <v>0</v>
      </c>
      <c r="J54" s="257">
        <f>IF(F54=0,0,IF(C54=Налаштування!$AA$1,'Додаток 3.3 Бюджет проекту'!G54/'Додаток 3.3 Бюджет проекту'!$P$10*'Додаток 3.3 Бюджет проекту'!$P$8,F54/$P$9*$P$7))</f>
        <v>0</v>
      </c>
      <c r="K54" s="257">
        <f t="shared" si="4"/>
        <v>0</v>
      </c>
      <c r="L54" s="525" t="str">
        <f>IF(J54=0,"",IF(C54=Налаштування!$AA$1,"Увага! Є адміністративні витрати в 2-му півріччі",""))</f>
        <v/>
      </c>
      <c r="M54" s="526" t="str">
        <f>IF(G54=0,"",IF(C54=Налаштування!$AA$1,"Увага! Є програмні витрати в 2-му півріччі",""))</f>
        <v/>
      </c>
    </row>
    <row r="55" spans="1:18" ht="9.9499999999999993" customHeight="1">
      <c r="A55" s="259" t="str">
        <f>Налаштування!D46</f>
        <v>36М</v>
      </c>
      <c r="B55" s="260">
        <f>Налаштування!E46</f>
        <v>0</v>
      </c>
      <c r="C55" s="260" t="str">
        <f>Налаштування!K46</f>
        <v>12 місяців</v>
      </c>
      <c r="D55" s="257">
        <f t="shared" si="2"/>
        <v>0</v>
      </c>
      <c r="E55" s="258">
        <f t="shared" si="1"/>
        <v>0</v>
      </c>
      <c r="F55" s="257">
        <f>SUMIF(Дод.3.1.2.Бюджет_ПР_М!$C$5:$C$450,'Додаток 3.3 Бюджет проекту'!B55,Дод.3.1.2.Бюджет_ПР_М!$AC$5:$AC$450)+SUMIF(Дод.3.1.2.Бюджет_ПР_М!$C$5:$C$450,'Додаток 3.3 Бюджет проекту'!B55,Дод.3.1.2.Бюджет_ПР_М!$AD$5:$AD$450)</f>
        <v>0</v>
      </c>
      <c r="G55" s="257">
        <f>SUMIF(Дод.3.1.2.Бюджет_ПР_М!$C$5:$C$450,'Додаток 3.3 Бюджет проекту'!B55,Дод.3.1.2.Бюджет_ПР_М!$AE$5:$AE$450)+SUMIF(Дод.3.1.2.Бюджет_ПР_М!$C$5:$C$450,'Додаток 3.3 Бюджет проекту'!B55,Дод.3.1.2.Бюджет_ПР_М!$AF$5:$AF$450)</f>
        <v>0</v>
      </c>
      <c r="H55" s="257">
        <f t="shared" si="3"/>
        <v>0</v>
      </c>
      <c r="I55" s="257">
        <f>IF(F55=0,0,IF(C55=Налаштування!$AA$1,'Додаток 3.3 Бюджет проекту'!F55/'Додаток 3.3 Бюджет проекту'!$O$10*'Додаток 3.3 Бюджет проекту'!$O$8,F55/$O$9*$O$7))</f>
        <v>0</v>
      </c>
      <c r="J55" s="257">
        <f>IF(F55=0,0,IF(C55=Налаштування!$AA$1,'Додаток 3.3 Бюджет проекту'!G55/'Додаток 3.3 Бюджет проекту'!$P$10*'Додаток 3.3 Бюджет проекту'!$P$8,F55/$P$9*$P$7))</f>
        <v>0</v>
      </c>
      <c r="K55" s="257">
        <f t="shared" si="4"/>
        <v>0</v>
      </c>
      <c r="L55" s="525" t="str">
        <f>IF(J55=0,"",IF(C55=Налаштування!$AA$1,"Увага! Є адміністративні витрати в 2-му півріччі",""))</f>
        <v/>
      </c>
      <c r="M55" s="526" t="str">
        <f>IF(G55=0,"",IF(C55=Налаштування!$AA$1,"Увага! Є програмні витрати в 2-му півріччі",""))</f>
        <v/>
      </c>
    </row>
    <row r="56" spans="1:18" ht="9.9499999999999993" customHeight="1">
      <c r="A56" s="259" t="str">
        <f>Налаштування!D47</f>
        <v>37М</v>
      </c>
      <c r="B56" s="260">
        <f>Налаштування!E47</f>
        <v>0</v>
      </c>
      <c r="C56" s="260" t="str">
        <f>Налаштування!K47</f>
        <v>12 місяців</v>
      </c>
      <c r="D56" s="257">
        <f t="shared" si="2"/>
        <v>0</v>
      </c>
      <c r="E56" s="258">
        <f t="shared" si="1"/>
        <v>0</v>
      </c>
      <c r="F56" s="257">
        <f>SUMIF(Дод.3.1.2.Бюджет_ПР_М!$C$5:$C$450,'Додаток 3.3 Бюджет проекту'!B56,Дод.3.1.2.Бюджет_ПР_М!$AC$5:$AC$450)+SUMIF(Дод.3.1.2.Бюджет_ПР_М!$C$5:$C$450,'Додаток 3.3 Бюджет проекту'!B56,Дод.3.1.2.Бюджет_ПР_М!$AD$5:$AD$450)</f>
        <v>0</v>
      </c>
      <c r="G56" s="257">
        <f>SUMIF(Дод.3.1.2.Бюджет_ПР_М!$C$5:$C$450,'Додаток 3.3 Бюджет проекту'!B56,Дод.3.1.2.Бюджет_ПР_М!$AE$5:$AE$450)+SUMIF(Дод.3.1.2.Бюджет_ПР_М!$C$5:$C$450,'Додаток 3.3 Бюджет проекту'!B56,Дод.3.1.2.Бюджет_ПР_М!$AF$5:$AF$450)</f>
        <v>0</v>
      </c>
      <c r="H56" s="257">
        <f t="shared" si="3"/>
        <v>0</v>
      </c>
      <c r="I56" s="257">
        <f>IF(F56=0,0,IF(C56=Налаштування!$AA$1,'Додаток 3.3 Бюджет проекту'!F56/'Додаток 3.3 Бюджет проекту'!$O$10*'Додаток 3.3 Бюджет проекту'!$O$8,F56/$O$9*$O$7))</f>
        <v>0</v>
      </c>
      <c r="J56" s="257">
        <f>IF(F56=0,0,IF(C56=Налаштування!$AA$1,'Додаток 3.3 Бюджет проекту'!G56/'Додаток 3.3 Бюджет проекту'!$P$10*'Додаток 3.3 Бюджет проекту'!$P$8,F56/$P$9*$P$7))</f>
        <v>0</v>
      </c>
      <c r="K56" s="257">
        <f t="shared" si="4"/>
        <v>0</v>
      </c>
      <c r="L56" s="525" t="str">
        <f>IF(J56=0,"",IF(C56=Налаштування!$AA$1,"Увага! Є адміністративні витрати в 2-му півріччі",""))</f>
        <v/>
      </c>
      <c r="M56" s="526" t="str">
        <f>IF(G56=0,"",IF(C56=Налаштування!$AA$1,"Увага! Є програмні витрати в 2-му півріччі",""))</f>
        <v/>
      </c>
    </row>
    <row r="57" spans="1:18" ht="9.9499999999999993" customHeight="1">
      <c r="A57" s="259" t="str">
        <f>Налаштування!D48</f>
        <v>38М</v>
      </c>
      <c r="B57" s="260">
        <f>Налаштування!E48</f>
        <v>0</v>
      </c>
      <c r="C57" s="260" t="str">
        <f>Налаштування!K48</f>
        <v>12 місяців</v>
      </c>
      <c r="D57" s="257">
        <f t="shared" si="2"/>
        <v>0</v>
      </c>
      <c r="E57" s="258">
        <f t="shared" si="1"/>
        <v>0</v>
      </c>
      <c r="F57" s="257">
        <f>SUMIF(Дод.3.1.2.Бюджет_ПР_М!$C$5:$C$450,'Додаток 3.3 Бюджет проекту'!B57,Дод.3.1.2.Бюджет_ПР_М!$AC$5:$AC$450)+SUMIF(Дод.3.1.2.Бюджет_ПР_М!$C$5:$C$450,'Додаток 3.3 Бюджет проекту'!B57,Дод.3.1.2.Бюджет_ПР_М!$AD$5:$AD$450)</f>
        <v>0</v>
      </c>
      <c r="G57" s="257">
        <f>SUMIF(Дод.3.1.2.Бюджет_ПР_М!$C$5:$C$450,'Додаток 3.3 Бюджет проекту'!B57,Дод.3.1.2.Бюджет_ПР_М!$AE$5:$AE$450)+SUMIF(Дод.3.1.2.Бюджет_ПР_М!$C$5:$C$450,'Додаток 3.3 Бюджет проекту'!B57,Дод.3.1.2.Бюджет_ПР_М!$AF$5:$AF$450)</f>
        <v>0</v>
      </c>
      <c r="H57" s="257">
        <f t="shared" si="3"/>
        <v>0</v>
      </c>
      <c r="I57" s="257">
        <f>IF(F57=0,0,IF(C57=Налаштування!$AA$1,'Додаток 3.3 Бюджет проекту'!F57/'Додаток 3.3 Бюджет проекту'!$O$10*'Додаток 3.3 Бюджет проекту'!$O$8,F57/$O$9*$O$7))</f>
        <v>0</v>
      </c>
      <c r="J57" s="257">
        <f>IF(F57=0,0,IF(C57=Налаштування!$AA$1,'Додаток 3.3 Бюджет проекту'!G57/'Додаток 3.3 Бюджет проекту'!$P$10*'Додаток 3.3 Бюджет проекту'!$P$8,F57/$P$9*$P$7))</f>
        <v>0</v>
      </c>
      <c r="K57" s="257">
        <f t="shared" si="4"/>
        <v>0</v>
      </c>
      <c r="L57" s="525" t="str">
        <f>IF(J57=0,"",IF(C57=Налаштування!$AA$1,"Увага! Є адміністративні витрати в 2-му півріччі",""))</f>
        <v/>
      </c>
      <c r="M57" s="526" t="str">
        <f>IF(G57=0,"",IF(C57=Налаштування!$AA$1,"Увага! Є програмні витрати в 2-му півріччі",""))</f>
        <v/>
      </c>
    </row>
    <row r="58" spans="1:18" ht="9.9499999999999993" customHeight="1">
      <c r="A58" s="259" t="str">
        <f>Налаштування!D49</f>
        <v>39М</v>
      </c>
      <c r="B58" s="260">
        <f>Налаштування!E49</f>
        <v>0</v>
      </c>
      <c r="C58" s="260" t="str">
        <f>Налаштування!K49</f>
        <v>12 місяців</v>
      </c>
      <c r="D58" s="257">
        <f t="shared" si="2"/>
        <v>0</v>
      </c>
      <c r="E58" s="258">
        <f t="shared" si="1"/>
        <v>0</v>
      </c>
      <c r="F58" s="257">
        <f>SUMIF(Дод.3.1.2.Бюджет_ПР_М!$C$5:$C$450,'Додаток 3.3 Бюджет проекту'!B58,Дод.3.1.2.Бюджет_ПР_М!$AC$5:$AC$450)+SUMIF(Дод.3.1.2.Бюджет_ПР_М!$C$5:$C$450,'Додаток 3.3 Бюджет проекту'!B58,Дод.3.1.2.Бюджет_ПР_М!$AD$5:$AD$450)</f>
        <v>0</v>
      </c>
      <c r="G58" s="257">
        <f>SUMIF(Дод.3.1.2.Бюджет_ПР_М!$C$5:$C$450,'Додаток 3.3 Бюджет проекту'!B58,Дод.3.1.2.Бюджет_ПР_М!$AE$5:$AE$450)+SUMIF(Дод.3.1.2.Бюджет_ПР_М!$C$5:$C$450,'Додаток 3.3 Бюджет проекту'!B58,Дод.3.1.2.Бюджет_ПР_М!$AF$5:$AF$450)</f>
        <v>0</v>
      </c>
      <c r="H58" s="257">
        <f t="shared" si="3"/>
        <v>0</v>
      </c>
      <c r="I58" s="257">
        <f>IF(F58=0,0,IF(C58=Налаштування!$AA$1,'Додаток 3.3 Бюджет проекту'!F58/'Додаток 3.3 Бюджет проекту'!$O$10*'Додаток 3.3 Бюджет проекту'!$O$8,F58/$O$9*$O$7))</f>
        <v>0</v>
      </c>
      <c r="J58" s="257">
        <f>IF(F58=0,0,IF(C58=Налаштування!$AA$1,'Додаток 3.3 Бюджет проекту'!G58/'Додаток 3.3 Бюджет проекту'!$P$10*'Додаток 3.3 Бюджет проекту'!$P$8,F58/$P$9*$P$7))</f>
        <v>0</v>
      </c>
      <c r="K58" s="257">
        <f t="shared" si="4"/>
        <v>0</v>
      </c>
      <c r="L58" s="525" t="str">
        <f>IF(J58=0,"",IF(C58=Налаштування!$AA$1,"Увага! Є адміністративні витрати в 2-му півріччі",""))</f>
        <v/>
      </c>
      <c r="M58" s="526" t="str">
        <f>IF(G58=0,"",IF(C58=Налаштування!$AA$1,"Увага! Є програмні витрати в 2-му півріччі",""))</f>
        <v/>
      </c>
    </row>
    <row r="59" spans="1:18" ht="9.9499999999999993" customHeight="1">
      <c r="A59" s="259" t="str">
        <f>Налаштування!D50</f>
        <v>40М</v>
      </c>
      <c r="B59" s="260">
        <f>Налаштування!E50</f>
        <v>0</v>
      </c>
      <c r="C59" s="260" t="str">
        <f>Налаштування!K50</f>
        <v>12 місяців</v>
      </c>
      <c r="D59" s="257">
        <f t="shared" si="2"/>
        <v>0</v>
      </c>
      <c r="E59" s="258">
        <f t="shared" si="1"/>
        <v>0</v>
      </c>
      <c r="F59" s="257">
        <f>SUMIF(Дод.3.1.2.Бюджет_ПР_М!$C$5:$C$450,'Додаток 3.3 Бюджет проекту'!B59,Дод.3.1.2.Бюджет_ПР_М!$AC$5:$AC$450)+SUMIF(Дод.3.1.2.Бюджет_ПР_М!$C$5:$C$450,'Додаток 3.3 Бюджет проекту'!B59,Дод.3.1.2.Бюджет_ПР_М!$AD$5:$AD$450)</f>
        <v>0</v>
      </c>
      <c r="G59" s="257">
        <f>SUMIF(Дод.3.1.2.Бюджет_ПР_М!$C$5:$C$450,'Додаток 3.3 Бюджет проекту'!B59,Дод.3.1.2.Бюджет_ПР_М!$AE$5:$AE$450)+SUMIF(Дод.3.1.2.Бюджет_ПР_М!$C$5:$C$450,'Додаток 3.3 Бюджет проекту'!B59,Дод.3.1.2.Бюджет_ПР_М!$AF$5:$AF$450)</f>
        <v>0</v>
      </c>
      <c r="H59" s="257">
        <f t="shared" si="3"/>
        <v>0</v>
      </c>
      <c r="I59" s="257">
        <f>IF(F59=0,0,IF(C59=Налаштування!$AA$1,'Додаток 3.3 Бюджет проекту'!F59/'Додаток 3.3 Бюджет проекту'!$O$10*'Додаток 3.3 Бюджет проекту'!$O$8,F59/$O$9*$O$7))</f>
        <v>0</v>
      </c>
      <c r="J59" s="257">
        <f>IF(F59=0,0,IF(C59=Налаштування!$AA$1,'Додаток 3.3 Бюджет проекту'!G59/'Додаток 3.3 Бюджет проекту'!$P$10*'Додаток 3.3 Бюджет проекту'!$P$8,F59/$P$9*$P$7))</f>
        <v>0</v>
      </c>
      <c r="K59" s="257">
        <f t="shared" si="4"/>
        <v>0</v>
      </c>
      <c r="L59" s="525" t="str">
        <f>IF(J59=0,"",IF(C59=Налаштування!$AA$1,"Увага! Є адміністративні витрати в 2-му півріччі",""))</f>
        <v/>
      </c>
      <c r="M59" s="526" t="str">
        <f>IF(G59=0,"",IF(C59=Налаштування!$AA$1,"Увага! Є програмні витрати в 2-му півріччі",""))</f>
        <v/>
      </c>
    </row>
    <row r="60" spans="1:18" s="541" customFormat="1" ht="9.9499999999999993" customHeight="1">
      <c r="A60" s="822" t="str">
        <f>Налаштування!D51</f>
        <v>50М</v>
      </c>
      <c r="B60" s="823">
        <f>Налаштування!E51</f>
        <v>0</v>
      </c>
      <c r="C60" s="823" t="s">
        <v>404</v>
      </c>
      <c r="D60" s="824">
        <f t="shared" si="2"/>
        <v>0</v>
      </c>
      <c r="E60" s="825">
        <f t="shared" si="1"/>
        <v>0</v>
      </c>
      <c r="F60" s="824">
        <f>SUMIF(Дод.3.1.2.Бюджет_ПР_М!$C$5:$C$450,'Додаток 3.3 Бюджет проекту'!B60,Дод.3.1.2.Бюджет_ПР_М!$AC$5:$AC$450)+SUMIF(Дод.3.1.2.Бюджет_ПР_М!$C$5:$C$450,'Додаток 3.3 Бюджет проекту'!B60,Дод.3.1.2.Бюджет_ПР_М!$AD$5:$AD$450)</f>
        <v>0</v>
      </c>
      <c r="G60" s="824">
        <f>SUMIF(Дод.3.1.2.Бюджет_ПР_М!$C$5:$C$450,'Додаток 3.3 Бюджет проекту'!B60,Дод.3.1.2.Бюджет_ПР_М!$AE$5:$AE$450)+SUMIF(Дод.3.1.2.Бюджет_ПР_М!$C$5:$C$450,'Додаток 3.3 Бюджет проекту'!B60,Дод.3.1.2.Бюджет_ПР_М!$AF$5:$AF$450)</f>
        <v>0</v>
      </c>
      <c r="H60" s="824">
        <f t="shared" si="3"/>
        <v>0</v>
      </c>
      <c r="I60" s="824">
        <f>IF(F60=0,0,IF(C60=Налаштування!$AA$1,'Додаток 3.3 Бюджет проекту'!F60/'Додаток 3.3 Бюджет проекту'!$O$10*'Додаток 3.3 Бюджет проекту'!$O$8,F60/$O$9*$O$7))</f>
        <v>0</v>
      </c>
      <c r="J60" s="824">
        <f>IF(F60=0,0,IF(C60=Налаштування!$AA$1,'Додаток 3.3 Бюджет проекту'!G60/'Додаток 3.3 Бюджет проекту'!$P$10*'Додаток 3.3 Бюджет проекту'!$P$8,F60/$P$9*$P$7))</f>
        <v>0</v>
      </c>
      <c r="K60" s="824">
        <f t="shared" si="4"/>
        <v>0</v>
      </c>
      <c r="L60" s="525" t="str">
        <f>IF(J60=0,"",IF(C60=Налаштування!$AA$1,"Увага! Є адміністративні витрати в 2-му півріччі",""))</f>
        <v/>
      </c>
      <c r="M60" s="526" t="str">
        <f>IF(G60=0,"",IF(C60=Налаштування!$AA$1,"Увага! Є програмні витрати в 2-му півріччі",""))</f>
        <v/>
      </c>
      <c r="N60" s="839"/>
      <c r="O60" s="839"/>
      <c r="P60" s="839"/>
      <c r="Q60" s="840"/>
      <c r="R60" s="840"/>
    </row>
    <row r="61" spans="1:18" s="541" customFormat="1" ht="9.9499999999999993" customHeight="1">
      <c r="A61" s="822" t="str">
        <f>Налаштування!D52</f>
        <v>51М</v>
      </c>
      <c r="B61" s="823">
        <f>Налаштування!E52</f>
        <v>0</v>
      </c>
      <c r="C61" s="823" t="s">
        <v>404</v>
      </c>
      <c r="D61" s="824">
        <f t="shared" si="2"/>
        <v>0</v>
      </c>
      <c r="E61" s="825">
        <f t="shared" si="1"/>
        <v>0</v>
      </c>
      <c r="F61" s="824">
        <f>SUMIF(Дод.3.1.2.Бюджет_ПР_М!$C$5:$C$450,'Додаток 3.3 Бюджет проекту'!B61,Дод.3.1.2.Бюджет_ПР_М!$AC$5:$AC$450)+SUMIF(Дод.3.1.2.Бюджет_ПР_М!$C$5:$C$450,'Додаток 3.3 Бюджет проекту'!B61,Дод.3.1.2.Бюджет_ПР_М!$AD$5:$AD$450)</f>
        <v>0</v>
      </c>
      <c r="G61" s="824">
        <f>SUMIF(Дод.3.1.2.Бюджет_ПР_М!$C$5:$C$450,'Додаток 3.3 Бюджет проекту'!B61,Дод.3.1.2.Бюджет_ПР_М!$AE$5:$AE$450)+SUMIF(Дод.3.1.2.Бюджет_ПР_М!$C$5:$C$450,'Додаток 3.3 Бюджет проекту'!B61,Дод.3.1.2.Бюджет_ПР_М!$AF$5:$AF$450)</f>
        <v>0</v>
      </c>
      <c r="H61" s="824">
        <f t="shared" si="3"/>
        <v>0</v>
      </c>
      <c r="I61" s="824">
        <f>IF(F61=0,0,IF(C61=Налаштування!$AA$1,'Додаток 3.3 Бюджет проекту'!F61/'Додаток 3.3 Бюджет проекту'!$O$10*'Додаток 3.3 Бюджет проекту'!$O$8,F61/$O$9*$O$7))</f>
        <v>0</v>
      </c>
      <c r="J61" s="824">
        <f>IF(F61=0,0,IF(C61=Налаштування!$AA$1,'Додаток 3.3 Бюджет проекту'!G61/'Додаток 3.3 Бюджет проекту'!$P$10*'Додаток 3.3 Бюджет проекту'!$P$8,F61/$P$9*$P$7))</f>
        <v>0</v>
      </c>
      <c r="K61" s="824">
        <f t="shared" si="4"/>
        <v>0</v>
      </c>
      <c r="L61" s="525" t="str">
        <f>IF(J61=0,"",IF(C61=Налаштування!$AA$1,"Увага! Є адміністративні витрати в 2-му півріччі",""))</f>
        <v/>
      </c>
      <c r="M61" s="526" t="str">
        <f>IF(G61=0,"",IF(C61=Налаштування!$AA$1,"Увага! Є програмні витрати в 2-му півріччі",""))</f>
        <v/>
      </c>
      <c r="N61" s="839"/>
      <c r="O61" s="839"/>
      <c r="P61" s="839"/>
      <c r="Q61" s="840"/>
      <c r="R61" s="840"/>
    </row>
    <row r="62" spans="1:18">
      <c r="A62" s="259">
        <f>Налаштування!D56</f>
        <v>0</v>
      </c>
      <c r="B62" s="260" t="str">
        <f>Налаштування!E56</f>
        <v>.</v>
      </c>
      <c r="C62" s="260">
        <f>Налаштування!K56</f>
        <v>0</v>
      </c>
      <c r="D62" s="257">
        <f t="shared" si="2"/>
        <v>0</v>
      </c>
      <c r="E62" s="258"/>
      <c r="F62" s="257">
        <f>SUMIF(Дод.3.1.2.Бюджет_ПР_М!$C$5:$C$450,'Додаток 3.3 Бюджет проекту'!B62,Дод.3.1.2.Бюджет_ПР_М!$AC$5:$AC$450)+SUMIF(Дод.3.1.2.Бюджет_ПР_М!$C$5:$C$450,'Додаток 3.3 Бюджет проекту'!B62,Дод.3.1.2.Бюджет_ПР_М!$AD$5:$AD$450)</f>
        <v>0</v>
      </c>
      <c r="G62" s="257">
        <f>SUMIF(Дод.3.1.2.Бюджет_ПР_М!$C$5:$C$450,'Додаток 3.3 Бюджет проекту'!B62,Дод.3.1.2.Бюджет_ПР_М!$AE$5:$AE$450)+SUMIF(Дод.3.1.2.Бюджет_ПР_М!$C$5:$C$450,'Додаток 3.3 Бюджет проекту'!B62,Дод.3.1.2.Бюджет_ПР_М!$AF$5:$AF$450)</f>
        <v>0</v>
      </c>
      <c r="H62" s="257">
        <f>I62+J62</f>
        <v>0</v>
      </c>
      <c r="I62" s="257">
        <f>IF(F62=0,0,IF(C62=Налаштування!$AA$1,'Додаток 3.3 Бюджет проекту'!F62/'Додаток 3.3 Бюджет проекту'!$O$10*'Додаток 3.3 Бюджет проекту'!$O$8,F62/$O$9*$O$7))</f>
        <v>0</v>
      </c>
      <c r="J62" s="257">
        <f>IF(F62=0,0,IF(C62=Налаштування!$AA$1,'Додаток 3.3 Бюджет проекту'!G62/'Додаток 3.3 Бюджет проекту'!$P$10*'Додаток 3.3 Бюджет проекту'!$P$8,F62/$P$9*$P$7))</f>
        <v>0</v>
      </c>
      <c r="K62" s="257">
        <f>D62+H62</f>
        <v>0</v>
      </c>
      <c r="L62" s="525" t="str">
        <f>IF(J62=0,"",IF(C62=Налаштування!$AA$1,"Увага! Є адміністративні витрати в 2-му півріччі",""))</f>
        <v/>
      </c>
      <c r="M62" s="526" t="str">
        <f>IF(G62=0,"",IF(C62=Налаштування!$AA$1,"Увага! Є програмні витрати в 2-му півріччі",""))</f>
        <v/>
      </c>
    </row>
    <row r="63" spans="1:18" s="439" customFormat="1" ht="14.25">
      <c r="A63" s="1006" t="s">
        <v>226</v>
      </c>
      <c r="B63" s="1007"/>
      <c r="C63" s="434"/>
      <c r="D63" s="435">
        <f>SUM(D26:D62)</f>
        <v>0</v>
      </c>
      <c r="E63" s="435">
        <f t="shared" ref="E63:K63" si="5">SUM(E26:E62)</f>
        <v>0</v>
      </c>
      <c r="F63" s="435">
        <f t="shared" si="5"/>
        <v>0</v>
      </c>
      <c r="G63" s="435">
        <f t="shared" si="5"/>
        <v>0</v>
      </c>
      <c r="H63" s="435">
        <f t="shared" si="5"/>
        <v>0</v>
      </c>
      <c r="I63" s="435">
        <f t="shared" si="5"/>
        <v>0</v>
      </c>
      <c r="J63" s="435">
        <f t="shared" si="5"/>
        <v>0</v>
      </c>
      <c r="K63" s="435">
        <f t="shared" si="5"/>
        <v>0</v>
      </c>
      <c r="L63" s="820"/>
      <c r="M63" s="821"/>
      <c r="N63" s="849"/>
      <c r="O63" s="849"/>
      <c r="P63" s="849"/>
      <c r="Q63" s="850"/>
      <c r="R63" s="850"/>
    </row>
    <row r="65" spans="1:18" s="449" customFormat="1" ht="15.75">
      <c r="A65" s="448" t="s">
        <v>714</v>
      </c>
      <c r="D65" s="450"/>
      <c r="E65" s="451"/>
      <c r="F65" s="451"/>
      <c r="G65" s="451"/>
      <c r="H65" s="451"/>
      <c r="I65" s="451"/>
      <c r="J65" s="451"/>
      <c r="K65" s="450"/>
      <c r="M65" s="452"/>
      <c r="N65" s="852"/>
      <c r="O65" s="852"/>
      <c r="P65" s="852"/>
      <c r="Q65" s="853"/>
      <c r="R65" s="853"/>
    </row>
    <row r="67" spans="1:18" ht="36">
      <c r="A67" s="251" t="s">
        <v>8</v>
      </c>
      <c r="B67" s="251" t="s">
        <v>10</v>
      </c>
      <c r="C67" s="251"/>
      <c r="D67" s="252" t="s">
        <v>345</v>
      </c>
      <c r="E67" s="254"/>
      <c r="F67" s="422" t="s">
        <v>346</v>
      </c>
      <c r="G67" s="422" t="s">
        <v>347</v>
      </c>
      <c r="L67" s="207"/>
      <c r="M67" s="428"/>
    </row>
    <row r="68" spans="1:18">
      <c r="A68" s="255">
        <v>1</v>
      </c>
      <c r="B68" s="256" t="s">
        <v>151</v>
      </c>
      <c r="C68" s="256"/>
      <c r="D68" s="257">
        <f>SUMIF(Дод.3.1.1.Бюджет_ПР_А!$G$5:$G$304,'Додаток 3.3 Бюджет проекту'!B8,Дод.3.1.1.Бюджет_ПР_А!$P$5:$P$304)</f>
        <v>0</v>
      </c>
      <c r="E68" s="258"/>
      <c r="F68" s="426">
        <f>SUMIFS(Дод.3.2.Бюджет_АДМ!$P$5:$P$180,Дод.3.2.Бюджет_АДМ!$B$5:$B$180,Налаштування!$F$85,Дод.3.2.Бюджет_АДМ!$G$5:$G$180,B68)</f>
        <v>0</v>
      </c>
      <c r="G68" s="257">
        <f>D68+F68</f>
        <v>0</v>
      </c>
    </row>
    <row r="69" spans="1:18">
      <c r="A69" s="255">
        <v>2</v>
      </c>
      <c r="B69" s="256" t="s">
        <v>165</v>
      </c>
      <c r="C69" s="256"/>
      <c r="D69" s="257">
        <f>SUMIF(Дод.3.1.1.Бюджет_ПР_А!$G$5:$G$304,'Додаток 3.3 Бюджет проекту'!B9,Дод.3.1.1.Бюджет_ПР_А!$P$5:$P$304)</f>
        <v>0</v>
      </c>
      <c r="E69" s="258"/>
      <c r="F69" s="426">
        <f>SUMIFS(Дод.3.2.Бюджет_АДМ!$P$5:$P$180,Дод.3.2.Бюджет_АДМ!$B$5:$B$180,Налаштування!$F$85,Дод.3.2.Бюджет_АДМ!$G$5:$G$180,B69)</f>
        <v>0</v>
      </c>
      <c r="G69" s="257">
        <f t="shared" ref="G69:G80" si="6">D69+F69</f>
        <v>0</v>
      </c>
    </row>
    <row r="70" spans="1:18">
      <c r="A70" s="255">
        <v>3</v>
      </c>
      <c r="B70" s="256" t="s">
        <v>166</v>
      </c>
      <c r="C70" s="256"/>
      <c r="D70" s="257">
        <f>SUMIF(Дод.3.1.1.Бюджет_ПР_А!$G$5:$G$304,'Додаток 3.3 Бюджет проекту'!B10,Дод.3.1.1.Бюджет_ПР_А!$P$5:$P$304)</f>
        <v>0</v>
      </c>
      <c r="E70" s="258"/>
      <c r="F70" s="426">
        <f>SUMIFS(Дод.3.2.Бюджет_АДМ!$P$5:$P$180,Дод.3.2.Бюджет_АДМ!$B$5:$B$180,Налаштування!$F$85,Дод.3.2.Бюджет_АДМ!$G$5:$G$180,B70)</f>
        <v>0</v>
      </c>
      <c r="G70" s="257">
        <f t="shared" si="6"/>
        <v>0</v>
      </c>
    </row>
    <row r="71" spans="1:18">
      <c r="A71" s="255">
        <v>4</v>
      </c>
      <c r="B71" s="256" t="s">
        <v>167</v>
      </c>
      <c r="C71" s="256"/>
      <c r="D71" s="257">
        <f>SUMIF(Дод.3.1.1.Бюджет_ПР_А!$G$5:$G$304,'Додаток 3.3 Бюджет проекту'!B11,Дод.3.1.1.Бюджет_ПР_А!$P$5:$P$304)</f>
        <v>0</v>
      </c>
      <c r="E71" s="258"/>
      <c r="F71" s="426">
        <f>SUMIFS(Дод.3.2.Бюджет_АДМ!$P$5:$P$180,Дод.3.2.Бюджет_АДМ!$B$5:$B$180,Налаштування!$F$85,Дод.3.2.Бюджет_АДМ!$G$5:$G$180,B71)</f>
        <v>0</v>
      </c>
      <c r="G71" s="257">
        <f t="shared" si="6"/>
        <v>0</v>
      </c>
    </row>
    <row r="72" spans="1:18" ht="15.75" customHeight="1">
      <c r="A72" s="255">
        <v>5</v>
      </c>
      <c r="B72" s="256" t="s">
        <v>168</v>
      </c>
      <c r="C72" s="256"/>
      <c r="D72" s="257">
        <f>SUMIF(Дод.3.1.1.Бюджет_ПР_А!$G$5:$G$304,'Додаток 3.3 Бюджет проекту'!B12,Дод.3.1.1.Бюджет_ПР_А!$P$5:$P$304)</f>
        <v>0</v>
      </c>
      <c r="E72" s="258"/>
      <c r="F72" s="426">
        <f>SUMIFS(Дод.3.2.Бюджет_АДМ!$P$5:$P$180,Дод.3.2.Бюджет_АДМ!$B$5:$B$180,Налаштування!$F$85,Дод.3.2.Бюджет_АДМ!$G$5:$G$180,B72)</f>
        <v>0</v>
      </c>
      <c r="G72" s="257">
        <f t="shared" si="6"/>
        <v>0</v>
      </c>
    </row>
    <row r="73" spans="1:18">
      <c r="A73" s="255">
        <v>6</v>
      </c>
      <c r="B73" s="256" t="s">
        <v>169</v>
      </c>
      <c r="C73" s="256"/>
      <c r="D73" s="257">
        <f>SUMIF(Дод.3.1.1.Бюджет_ПР_А!$G$5:$G$304,'Додаток 3.3 Бюджет проекту'!B13,Дод.3.1.1.Бюджет_ПР_А!$P$5:$P$304)</f>
        <v>0</v>
      </c>
      <c r="E73" s="258"/>
      <c r="F73" s="426">
        <f>SUMIFS(Дод.3.2.Бюджет_АДМ!$P$5:$P$180,Дод.3.2.Бюджет_АДМ!$B$5:$B$180,Налаштування!$F$85,Дод.3.2.Бюджет_АДМ!$G$5:$G$180,B73)</f>
        <v>0</v>
      </c>
      <c r="G73" s="257">
        <f t="shared" si="6"/>
        <v>0</v>
      </c>
    </row>
    <row r="74" spans="1:18">
      <c r="A74" s="255">
        <v>7</v>
      </c>
      <c r="B74" s="256" t="s">
        <v>170</v>
      </c>
      <c r="C74" s="256"/>
      <c r="D74" s="257">
        <f>SUMIF(Дод.3.1.1.Бюджет_ПР_А!$G$5:$G$304,'Додаток 3.3 Бюджет проекту'!B14,Дод.3.1.1.Бюджет_ПР_А!$P$5:$P$304)</f>
        <v>0</v>
      </c>
      <c r="E74" s="258"/>
      <c r="F74" s="426">
        <f>SUMIFS(Дод.3.2.Бюджет_АДМ!$P$5:$P$180,Дод.3.2.Бюджет_АДМ!$B$5:$B$180,Налаштування!$F$85,Дод.3.2.Бюджет_АДМ!$G$5:$G$180,B74)</f>
        <v>0</v>
      </c>
      <c r="G74" s="257">
        <f t="shared" si="6"/>
        <v>0</v>
      </c>
    </row>
    <row r="75" spans="1:18">
      <c r="A75" s="255">
        <v>8</v>
      </c>
      <c r="B75" s="256" t="s">
        <v>135</v>
      </c>
      <c r="C75" s="256"/>
      <c r="D75" s="257">
        <f>SUMIF(Дод.3.1.1.Бюджет_ПР_А!$G$5:$G$304,'Додаток 3.3 Бюджет проекту'!B15,Дод.3.1.1.Бюджет_ПР_А!$P$5:$P$304)</f>
        <v>0</v>
      </c>
      <c r="E75" s="258"/>
      <c r="F75" s="426">
        <f>SUMIFS(Дод.3.2.Бюджет_АДМ!$P$5:$P$180,Дод.3.2.Бюджет_АДМ!$B$5:$B$180,Налаштування!$F$85,Дод.3.2.Бюджет_АДМ!$G$5:$G$180,B75)</f>
        <v>0</v>
      </c>
      <c r="G75" s="257">
        <f t="shared" si="6"/>
        <v>0</v>
      </c>
    </row>
    <row r="76" spans="1:18">
      <c r="A76" s="255">
        <v>9</v>
      </c>
      <c r="B76" s="256" t="s">
        <v>136</v>
      </c>
      <c r="C76" s="256"/>
      <c r="D76" s="257">
        <f>SUMIF(Дод.3.1.1.Бюджет_ПР_А!$G$5:$G$304,'Додаток 3.3 Бюджет проекту'!B16,Дод.3.1.1.Бюджет_ПР_А!$P$5:$P$304)</f>
        <v>0</v>
      </c>
      <c r="E76" s="258"/>
      <c r="F76" s="426">
        <f>SUMIFS(Дод.3.2.Бюджет_АДМ!$P$5:$P$180,Дод.3.2.Бюджет_АДМ!$B$5:$B$180,Налаштування!$F$85,Дод.3.2.Бюджет_АДМ!$G$5:$G$180,B76)</f>
        <v>0</v>
      </c>
      <c r="G76" s="257">
        <f t="shared" si="6"/>
        <v>0</v>
      </c>
    </row>
    <row r="77" spans="1:18">
      <c r="A77" s="255">
        <v>10</v>
      </c>
      <c r="B77" s="256" t="s">
        <v>171</v>
      </c>
      <c r="C77" s="256"/>
      <c r="D77" s="257">
        <f>SUMIF(Дод.3.1.1.Бюджет_ПР_А!$G$5:$G$304,'Додаток 3.3 Бюджет проекту'!B17,Дод.3.1.1.Бюджет_ПР_А!$P$5:$P$304)</f>
        <v>0</v>
      </c>
      <c r="E77" s="258"/>
      <c r="F77" s="426">
        <f>SUMIFS(Дод.3.2.Бюджет_АДМ!$P$5:$P$180,Дод.3.2.Бюджет_АДМ!$B$5:$B$180,Налаштування!$F$85,Дод.3.2.Бюджет_АДМ!$G$5:$G$180,B77)</f>
        <v>0</v>
      </c>
      <c r="G77" s="257">
        <f t="shared" si="6"/>
        <v>0</v>
      </c>
    </row>
    <row r="78" spans="1:18">
      <c r="A78" s="255">
        <v>11</v>
      </c>
      <c r="B78" s="256" t="s">
        <v>172</v>
      </c>
      <c r="C78" s="256"/>
      <c r="D78" s="257">
        <f>SUMIF(Дод.3.1.1.Бюджет_ПР_А!$G$5:$G$304,'Додаток 3.3 Бюджет проекту'!B18,Дод.3.1.1.Бюджет_ПР_А!$P$5:$P$304)</f>
        <v>0</v>
      </c>
      <c r="E78" s="258"/>
      <c r="F78" s="426">
        <f>SUMIFS(Дод.3.2.Бюджет_АДМ!$P$5:$P$180,Дод.3.2.Бюджет_АДМ!$B$5:$B$180,Налаштування!$F$85,Дод.3.2.Бюджет_АДМ!$G$5:$G$180,B78)</f>
        <v>0</v>
      </c>
      <c r="G78" s="257">
        <f t="shared" si="6"/>
        <v>0</v>
      </c>
    </row>
    <row r="79" spans="1:18">
      <c r="A79" s="255">
        <v>12</v>
      </c>
      <c r="B79" s="256" t="s">
        <v>173</v>
      </c>
      <c r="C79" s="256"/>
      <c r="D79" s="257">
        <f>SUMIF(Дод.3.1.1.Бюджет_ПР_А!$G$5:$G$304,'Додаток 3.3 Бюджет проекту'!B19,Дод.3.1.1.Бюджет_ПР_А!$P$5:$P$304)</f>
        <v>0</v>
      </c>
      <c r="E79" s="258"/>
      <c r="F79" s="426">
        <f>SUMIFS(Дод.3.2.Бюджет_АДМ!$P$5:$P$180,Дод.3.2.Бюджет_АДМ!$B$5:$B$180,Налаштування!$F$85,Дод.3.2.Бюджет_АДМ!$G$5:$G$180,B79)</f>
        <v>0</v>
      </c>
      <c r="G79" s="257">
        <f t="shared" si="6"/>
        <v>0</v>
      </c>
    </row>
    <row r="80" spans="1:18">
      <c r="A80" s="255">
        <v>13</v>
      </c>
      <c r="B80" s="256" t="s">
        <v>174</v>
      </c>
      <c r="C80" s="256"/>
      <c r="D80" s="257">
        <f>SUMIF(Дод.3.1.1.Бюджет_ПР_А!$G$5:$G$304,'Додаток 3.3 Бюджет проекту'!B20,Дод.3.1.1.Бюджет_ПР_А!$P$5:$P$304)</f>
        <v>0</v>
      </c>
      <c r="E80" s="258"/>
      <c r="F80" s="426">
        <f>SUMIFS(Дод.3.2.Бюджет_АДМ!$P$5:$P$180,Дод.3.2.Бюджет_АДМ!$B$5:$B$180,Налаштування!$F$85,Дод.3.2.Бюджет_АДМ!$G$5:$G$180,B80)</f>
        <v>0</v>
      </c>
      <c r="G80" s="257">
        <f t="shared" si="6"/>
        <v>0</v>
      </c>
    </row>
    <row r="81" spans="1:18" s="439" customFormat="1" ht="14.25">
      <c r="A81" s="1006" t="s">
        <v>226</v>
      </c>
      <c r="B81" s="1007"/>
      <c r="C81" s="434"/>
      <c r="D81" s="435">
        <f>SUM(D68:D80)</f>
        <v>0</v>
      </c>
      <c r="E81" s="440"/>
      <c r="F81" s="435">
        <f>SUM(F68:F80)</f>
        <v>0</v>
      </c>
      <c r="G81" s="435">
        <f>SUM(G68:G80)</f>
        <v>0</v>
      </c>
      <c r="H81" s="441"/>
      <c r="I81" s="441"/>
      <c r="J81" s="441"/>
      <c r="K81" s="442"/>
      <c r="M81" s="438"/>
      <c r="N81" s="849"/>
      <c r="O81" s="849"/>
      <c r="P81" s="849"/>
      <c r="Q81" s="850"/>
      <c r="R81" s="850"/>
    </row>
    <row r="83" spans="1:18" ht="15.75">
      <c r="A83" s="448" t="s">
        <v>715</v>
      </c>
    </row>
    <row r="85" spans="1:18" s="207" customFormat="1" ht="36">
      <c r="A85" s="251" t="s">
        <v>8</v>
      </c>
      <c r="B85" s="204" t="s">
        <v>124</v>
      </c>
      <c r="C85" s="204"/>
      <c r="D85" s="252" t="s">
        <v>345</v>
      </c>
      <c r="E85" s="258" t="e">
        <f>D125/(D125+D63)</f>
        <v>#DIV/0!</v>
      </c>
      <c r="F85" s="422" t="s">
        <v>596</v>
      </c>
      <c r="G85" s="422" t="s">
        <v>675</v>
      </c>
      <c r="H85" s="422" t="s">
        <v>346</v>
      </c>
      <c r="I85" s="422" t="s">
        <v>606</v>
      </c>
      <c r="J85" s="422" t="s">
        <v>674</v>
      </c>
      <c r="K85" s="422" t="s">
        <v>347</v>
      </c>
      <c r="L85" s="432"/>
      <c r="M85" s="433"/>
      <c r="N85" s="845"/>
      <c r="O85" s="845"/>
      <c r="P85" s="845"/>
      <c r="Q85" s="844"/>
      <c r="R85" s="844"/>
    </row>
    <row r="86" spans="1:18" ht="15" customHeight="1">
      <c r="A86" s="259" t="str">
        <f>Налаштування!D57</f>
        <v>01А</v>
      </c>
      <c r="B86" s="260">
        <f>Налаштування!E57</f>
        <v>0</v>
      </c>
      <c r="C86" s="260" t="str">
        <f>Налаштування!K57</f>
        <v>6 місяців</v>
      </c>
      <c r="D86" s="257">
        <f>F86+G86</f>
        <v>0</v>
      </c>
      <c r="E86" s="258">
        <f>IF(D86=0,0,D86/$D$125)</f>
        <v>0</v>
      </c>
      <c r="F86" s="257">
        <f>SUMIF(Дод.3.1.1.Бюджет_ПР_А!$C$5:$C$450,'Додаток 3.3 Бюджет проекту'!B86,Дод.3.1.1.Бюджет_ПР_А!$AC$5:$AC$450)+SUMIF(Дод.3.1.1.Бюджет_ПР_А!$C$5:$C$450,'Додаток 3.3 Бюджет проекту'!B86,Дод.3.1.1.Бюджет_ПР_А!$AD$5:$AD$450)</f>
        <v>0</v>
      </c>
      <c r="G86" s="426">
        <f>SUMIF(Дод.3.1.1.Бюджет_ПР_А!$C$5:$C$450,'Додаток 3.3 Бюджет проекту'!B86,Дод.3.1.1.Бюджет_ПР_А!$AE$5:$AE$450)+SUMIF(Дод.3.1.1.Бюджет_ПР_А!$C$5:$C$450,'Додаток 3.3 Бюджет проекту'!B86,Дод.3.1.1.Бюджет_ПР_А!$AF$5:$AF$450)</f>
        <v>0</v>
      </c>
      <c r="H86" s="426">
        <f>I86+J86</f>
        <v>0</v>
      </c>
      <c r="I86" s="257">
        <f>IF(F86=0,0,IF(C86=Налаштування!$AA$1,'Додаток 3.3 Бюджет проекту'!F86/'Додаток 3.3 Бюджет проекту'!$O$15*'Додаток 3.3 Бюджет проекту'!$O$13,F86/$O$14*$O$12))</f>
        <v>0</v>
      </c>
      <c r="J86" s="257">
        <f>IF(F86=0,0,IF(C86=Налаштування!$AA$1,'Додаток 3.3 Бюджет проекту'!G86/'Додаток 3.3 Бюджет проекту'!$P$10*'Додаток 3.3 Бюджет проекту'!$P$8,F86/$P$9*$P$7))</f>
        <v>0</v>
      </c>
      <c r="K86" s="257">
        <f>D86+H86</f>
        <v>0</v>
      </c>
      <c r="L86" s="525" t="str">
        <f>IF(J86=0,"",IF(C86=Налаштування!$AA$1,"Увага! Є адміністративні витрати в 2-му півріччі",""))</f>
        <v/>
      </c>
      <c r="M86" s="526" t="str">
        <f>IF(G86=0,"",IF(C86=Налаштування!$AA$1,"Увага! Є програмні витрати в 2-му півріччі",""))</f>
        <v/>
      </c>
    </row>
    <row r="87" spans="1:18" ht="15" customHeight="1">
      <c r="A87" s="259" t="str">
        <f>Налаштування!D58</f>
        <v>01А1</v>
      </c>
      <c r="B87" s="260">
        <f>Налаштування!E58</f>
        <v>0</v>
      </c>
      <c r="C87" s="260" t="str">
        <f>Налаштування!K58</f>
        <v>6 місяців</v>
      </c>
      <c r="D87" s="257">
        <f t="shared" ref="D87:D123" si="7">F87+G87</f>
        <v>0</v>
      </c>
      <c r="E87" s="258">
        <f t="shared" ref="E87:E123" si="8">IF(D87=0,0,D87/$D$125)</f>
        <v>0</v>
      </c>
      <c r="F87" s="257">
        <f>SUMIF(Дод.3.1.1.Бюджет_ПР_А!$C$5:$C$450,'Додаток 3.3 Бюджет проекту'!B87,Дод.3.1.1.Бюджет_ПР_А!$AC$5:$AC$450)+SUMIF(Дод.3.1.1.Бюджет_ПР_А!$C$5:$C$450,'Додаток 3.3 Бюджет проекту'!B87,Дод.3.1.1.Бюджет_ПР_А!$AD$5:$AD$450)</f>
        <v>0</v>
      </c>
      <c r="G87" s="426">
        <f>SUMIF(Дод.3.1.1.Бюджет_ПР_А!$C$5:$C$450,'Додаток 3.3 Бюджет проекту'!B87,Дод.3.1.1.Бюджет_ПР_А!$AE$5:$AE$450)+SUMIF(Дод.3.1.1.Бюджет_ПР_А!$C$5:$C$450,'Додаток 3.3 Бюджет проекту'!B87,Дод.3.1.1.Бюджет_ПР_А!$AF$5:$AF$450)</f>
        <v>0</v>
      </c>
      <c r="H87" s="426">
        <f t="shared" ref="H87:H123" si="9">I87+J87</f>
        <v>0</v>
      </c>
      <c r="I87" s="257">
        <f>IF(F87=0,0,IF(C87=Налаштування!$AA$1,'Додаток 3.3 Бюджет проекту'!F87/'Додаток 3.3 Бюджет проекту'!$O$15*'Додаток 3.3 Бюджет проекту'!$O$13,F87/$O$14*$O$12))</f>
        <v>0</v>
      </c>
      <c r="J87" s="257">
        <f>IF(F87=0,0,IF(C87=Налаштування!$AA$1,'Додаток 3.3 Бюджет проекту'!G87/'Додаток 3.3 Бюджет проекту'!$P$10*'Додаток 3.3 Бюджет проекту'!$P$8,F87/$P$9*$P$7))</f>
        <v>0</v>
      </c>
      <c r="K87" s="257">
        <f t="shared" ref="K87:K123" si="10">D87+H87</f>
        <v>0</v>
      </c>
      <c r="L87" s="525" t="str">
        <f>IF(J87=0,"",IF(C87=Налаштування!$AA$1,"Увага! Є адміністративні витрати в 2-му півріччі",""))</f>
        <v/>
      </c>
      <c r="M87" s="526" t="str">
        <f>IF(G87=0,"",IF(C87=Налаштування!$AA$1,"Увага! Є програмні витрати в 2-му півріччі",""))</f>
        <v/>
      </c>
    </row>
    <row r="88" spans="1:18" ht="15" customHeight="1">
      <c r="A88" s="259" t="str">
        <f>Налаштування!D59</f>
        <v>02А</v>
      </c>
      <c r="B88" s="260">
        <f>Налаштування!E59</f>
        <v>0</v>
      </c>
      <c r="C88" s="260" t="str">
        <f>Налаштування!K59</f>
        <v>6 місяців</v>
      </c>
      <c r="D88" s="257">
        <f t="shared" si="7"/>
        <v>0</v>
      </c>
      <c r="E88" s="258">
        <f t="shared" si="8"/>
        <v>0</v>
      </c>
      <c r="F88" s="257">
        <f>SUMIF(Дод.3.1.1.Бюджет_ПР_А!$C$5:$C$450,'Додаток 3.3 Бюджет проекту'!B88,Дод.3.1.1.Бюджет_ПР_А!$AC$5:$AC$450)+SUMIF(Дод.3.1.1.Бюджет_ПР_А!$C$5:$C$450,'Додаток 3.3 Бюджет проекту'!B88,Дод.3.1.1.Бюджет_ПР_А!$AD$5:$AD$450)</f>
        <v>0</v>
      </c>
      <c r="G88" s="426">
        <f>SUMIF(Дод.3.1.1.Бюджет_ПР_А!$C$5:$C$450,'Додаток 3.3 Бюджет проекту'!B88,Дод.3.1.1.Бюджет_ПР_А!$AE$5:$AE$450)+SUMIF(Дод.3.1.1.Бюджет_ПР_А!$C$5:$C$450,'Додаток 3.3 Бюджет проекту'!B88,Дод.3.1.1.Бюджет_ПР_А!$AF$5:$AF$450)</f>
        <v>0</v>
      </c>
      <c r="H88" s="426">
        <f t="shared" si="9"/>
        <v>0</v>
      </c>
      <c r="I88" s="257">
        <f>IF(F88=0,0,IF(C88=Налаштування!$AA$1,'Додаток 3.3 Бюджет проекту'!F88/'Додаток 3.3 Бюджет проекту'!$O$15*'Додаток 3.3 Бюджет проекту'!$O$13,F88/$O$14*$O$12))</f>
        <v>0</v>
      </c>
      <c r="J88" s="257">
        <f>IF(F88=0,0,IF(C88=Налаштування!$AA$1,'Додаток 3.3 Бюджет проекту'!G88/'Додаток 3.3 Бюджет проекту'!$P$10*'Додаток 3.3 Бюджет проекту'!$P$8,F88/$P$9*$P$7))</f>
        <v>0</v>
      </c>
      <c r="K88" s="257">
        <f t="shared" si="10"/>
        <v>0</v>
      </c>
      <c r="L88" s="525" t="str">
        <f>IF(J88=0,"",IF(C88=Налаштування!$AA$1,"Увага! Є адміністративні витрати в 2-му півріччі",""))</f>
        <v/>
      </c>
      <c r="M88" s="526" t="str">
        <f>IF(G88=0,"",IF(C88=Налаштування!$AA$1,"Увага! Є програмні витрати в 2-му півріччі",""))</f>
        <v/>
      </c>
    </row>
    <row r="89" spans="1:18" ht="15" customHeight="1">
      <c r="A89" s="259" t="str">
        <f>Налаштування!D60</f>
        <v>03А1</v>
      </c>
      <c r="B89" s="260">
        <f>Налаштування!E60</f>
        <v>0</v>
      </c>
      <c r="C89" s="260" t="str">
        <f>Налаштування!K60</f>
        <v>6 місяців</v>
      </c>
      <c r="D89" s="257">
        <f t="shared" si="7"/>
        <v>0</v>
      </c>
      <c r="E89" s="258">
        <f t="shared" si="8"/>
        <v>0</v>
      </c>
      <c r="F89" s="257">
        <f>SUMIF(Дод.3.1.1.Бюджет_ПР_А!$C$5:$C$450,'Додаток 3.3 Бюджет проекту'!B89,Дод.3.1.1.Бюджет_ПР_А!$AC$5:$AC$450)+SUMIF(Дод.3.1.1.Бюджет_ПР_А!$C$5:$C$450,'Додаток 3.3 Бюджет проекту'!B89,Дод.3.1.1.Бюджет_ПР_А!$AD$5:$AD$450)</f>
        <v>0</v>
      </c>
      <c r="G89" s="426">
        <f>SUMIF(Дод.3.1.1.Бюджет_ПР_А!$C$5:$C$450,'Додаток 3.3 Бюджет проекту'!B89,Дод.3.1.1.Бюджет_ПР_А!$AE$5:$AE$450)+SUMIF(Дод.3.1.1.Бюджет_ПР_А!$C$5:$C$450,'Додаток 3.3 Бюджет проекту'!B89,Дод.3.1.1.Бюджет_ПР_А!$AF$5:$AF$450)</f>
        <v>0</v>
      </c>
      <c r="H89" s="426">
        <f t="shared" si="9"/>
        <v>0</v>
      </c>
      <c r="I89" s="257">
        <f>IF(F89=0,0,IF(C89=Налаштування!$AA$1,'Додаток 3.3 Бюджет проекту'!F89/'Додаток 3.3 Бюджет проекту'!$O$15*'Додаток 3.3 Бюджет проекту'!$O$13,F89/$O$14*$O$12))</f>
        <v>0</v>
      </c>
      <c r="J89" s="257">
        <f>IF(F89=0,0,IF(C89=Налаштування!$AA$1,'Додаток 3.3 Бюджет проекту'!G89/'Додаток 3.3 Бюджет проекту'!$P$10*'Додаток 3.3 Бюджет проекту'!$P$8,F89/$P$9*$P$7))</f>
        <v>0</v>
      </c>
      <c r="K89" s="257">
        <f t="shared" si="10"/>
        <v>0</v>
      </c>
      <c r="L89" s="525" t="str">
        <f>IF(J89=0,"",IF(C89=Налаштування!$AA$1,"Увага! Є адміністративні витрати в 2-му півріччі",""))</f>
        <v/>
      </c>
      <c r="M89" s="526" t="str">
        <f>IF(G89=0,"",IF(C89=Налаштування!$AA$1,"Увага! Є програмні витрати в 2-му півріччі",""))</f>
        <v/>
      </c>
    </row>
    <row r="90" spans="1:18" ht="15" customHeight="1">
      <c r="A90" s="259" t="str">
        <f>Налаштування!D61</f>
        <v>03А2</v>
      </c>
      <c r="B90" s="260">
        <f>Налаштування!E61</f>
        <v>0</v>
      </c>
      <c r="C90" s="260" t="str">
        <f>Налаштування!K61</f>
        <v>6 місяців</v>
      </c>
      <c r="D90" s="257">
        <f t="shared" si="7"/>
        <v>0</v>
      </c>
      <c r="E90" s="258">
        <f t="shared" si="8"/>
        <v>0</v>
      </c>
      <c r="F90" s="257">
        <f>SUMIF(Дод.3.1.1.Бюджет_ПР_А!$C$5:$C$450,'Додаток 3.3 Бюджет проекту'!B90,Дод.3.1.1.Бюджет_ПР_А!$AC$5:$AC$450)+SUMIF(Дод.3.1.1.Бюджет_ПР_А!$C$5:$C$450,'Додаток 3.3 Бюджет проекту'!B90,Дод.3.1.1.Бюджет_ПР_А!$AD$5:$AD$450)</f>
        <v>0</v>
      </c>
      <c r="G90" s="426">
        <f>SUMIF(Дод.3.1.1.Бюджет_ПР_А!$C$5:$C$450,'Додаток 3.3 Бюджет проекту'!B90,Дод.3.1.1.Бюджет_ПР_А!$AE$5:$AE$450)+SUMIF(Дод.3.1.1.Бюджет_ПР_А!$C$5:$C$450,'Додаток 3.3 Бюджет проекту'!B90,Дод.3.1.1.Бюджет_ПР_А!$AF$5:$AF$450)</f>
        <v>0</v>
      </c>
      <c r="H90" s="426">
        <f t="shared" si="9"/>
        <v>0</v>
      </c>
      <c r="I90" s="257">
        <f>IF(F90=0,0,IF(C90=Налаштування!$AA$1,'Додаток 3.3 Бюджет проекту'!F90/'Додаток 3.3 Бюджет проекту'!$O$15*'Додаток 3.3 Бюджет проекту'!$O$13,F90/$O$14*$O$12))</f>
        <v>0</v>
      </c>
      <c r="J90" s="257">
        <f>IF(F90=0,0,IF(C90=Налаштування!$AA$1,'Додаток 3.3 Бюджет проекту'!G90/'Додаток 3.3 Бюджет проекту'!$P$10*'Додаток 3.3 Бюджет проекту'!$P$8,F90/$P$9*$P$7))</f>
        <v>0</v>
      </c>
      <c r="K90" s="257">
        <f t="shared" si="10"/>
        <v>0</v>
      </c>
      <c r="L90" s="525" t="str">
        <f>IF(J90=0,"",IF(C90=Налаштування!$AA$1,"Увага! Є адміністративні витрати в 2-му півріччі",""))</f>
        <v/>
      </c>
      <c r="M90" s="526" t="str">
        <f>IF(G90=0,"",IF(C90=Налаштування!$AA$1,"Увага! Є програмні витрати в 2-му півріччі",""))</f>
        <v/>
      </c>
    </row>
    <row r="91" spans="1:18" ht="15" customHeight="1">
      <c r="A91" s="259" t="str">
        <f>Налаштування!D62</f>
        <v>04А</v>
      </c>
      <c r="B91" s="260">
        <f>Налаштування!E62</f>
        <v>0</v>
      </c>
      <c r="C91" s="260" t="str">
        <f>Налаштування!K62</f>
        <v>12 місяців</v>
      </c>
      <c r="D91" s="257">
        <f t="shared" si="7"/>
        <v>0</v>
      </c>
      <c r="E91" s="258">
        <f t="shared" si="8"/>
        <v>0</v>
      </c>
      <c r="F91" s="257">
        <f>SUMIF(Дод.3.1.1.Бюджет_ПР_А!$C$5:$C$450,'Додаток 3.3 Бюджет проекту'!B91,Дод.3.1.1.Бюджет_ПР_А!$AC$5:$AC$450)+SUMIF(Дод.3.1.1.Бюджет_ПР_А!$C$5:$C$450,'Додаток 3.3 Бюджет проекту'!B91,Дод.3.1.1.Бюджет_ПР_А!$AD$5:$AD$450)</f>
        <v>0</v>
      </c>
      <c r="G91" s="426">
        <f>SUMIF(Дод.3.1.1.Бюджет_ПР_А!$C$5:$C$450,'Додаток 3.3 Бюджет проекту'!B91,Дод.3.1.1.Бюджет_ПР_А!$AE$5:$AE$450)+SUMIF(Дод.3.1.1.Бюджет_ПР_А!$C$5:$C$450,'Додаток 3.3 Бюджет проекту'!B91,Дод.3.1.1.Бюджет_ПР_А!$AF$5:$AF$450)</f>
        <v>0</v>
      </c>
      <c r="H91" s="426">
        <f t="shared" si="9"/>
        <v>0</v>
      </c>
      <c r="I91" s="257">
        <f>IF(F91=0,0,IF(C91=Налаштування!$AA$1,'Додаток 3.3 Бюджет проекту'!F91/'Додаток 3.3 Бюджет проекту'!$O$15*'Додаток 3.3 Бюджет проекту'!$O$13,F91/$O$14*$O$12))</f>
        <v>0</v>
      </c>
      <c r="J91" s="257">
        <f>IF(F91=0,0,IF(C91=Налаштування!$AA$1,'Додаток 3.3 Бюджет проекту'!G91/'Додаток 3.3 Бюджет проекту'!$P$10*'Додаток 3.3 Бюджет проекту'!$P$8,F91/$P$9*$P$7))</f>
        <v>0</v>
      </c>
      <c r="K91" s="257">
        <f t="shared" si="10"/>
        <v>0</v>
      </c>
      <c r="L91" s="525" t="str">
        <f>IF(J91=0,"",IF(C91=Налаштування!$AA$1,"Увага! Є адміністративні витрати в 2-му півріччі",""))</f>
        <v/>
      </c>
      <c r="M91" s="526" t="str">
        <f>IF(G91=0,"",IF(C91=Налаштування!$AA$1,"Увага! Є програмні витрати в 2-му півріччі",""))</f>
        <v/>
      </c>
    </row>
    <row r="92" spans="1:18" ht="15" customHeight="1">
      <c r="A92" s="259" t="str">
        <f>Налаштування!D63</f>
        <v>05А1</v>
      </c>
      <c r="B92" s="260">
        <f>Налаштування!E63</f>
        <v>0</v>
      </c>
      <c r="C92" s="260" t="str">
        <f>Налаштування!K63</f>
        <v>6 місяців</v>
      </c>
      <c r="D92" s="257">
        <f t="shared" si="7"/>
        <v>0</v>
      </c>
      <c r="E92" s="258">
        <f t="shared" si="8"/>
        <v>0</v>
      </c>
      <c r="F92" s="257">
        <f>SUMIF(Дод.3.1.1.Бюджет_ПР_А!$C$5:$C$450,'Додаток 3.3 Бюджет проекту'!B92,Дод.3.1.1.Бюджет_ПР_А!$AC$5:$AC$450)+SUMIF(Дод.3.1.1.Бюджет_ПР_А!$C$5:$C$450,'Додаток 3.3 Бюджет проекту'!B92,Дод.3.1.1.Бюджет_ПР_А!$AD$5:$AD$450)</f>
        <v>0</v>
      </c>
      <c r="G92" s="426">
        <f>SUMIF(Дод.3.1.1.Бюджет_ПР_А!$C$5:$C$450,'Додаток 3.3 Бюджет проекту'!B92,Дод.3.1.1.Бюджет_ПР_А!$AE$5:$AE$450)+SUMIF(Дод.3.1.1.Бюджет_ПР_А!$C$5:$C$450,'Додаток 3.3 Бюджет проекту'!B92,Дод.3.1.1.Бюджет_ПР_А!$AF$5:$AF$450)</f>
        <v>0</v>
      </c>
      <c r="H92" s="426">
        <f t="shared" si="9"/>
        <v>0</v>
      </c>
      <c r="I92" s="257">
        <f>IF(F92=0,0,IF(C92=Налаштування!$AA$1,'Додаток 3.3 Бюджет проекту'!F92/'Додаток 3.3 Бюджет проекту'!$O$15*'Додаток 3.3 Бюджет проекту'!$O$13,F92/$O$14*$O$12))</f>
        <v>0</v>
      </c>
      <c r="J92" s="257">
        <f>IF(F92=0,0,IF(C92=Налаштування!$AA$1,'Додаток 3.3 Бюджет проекту'!G92/'Додаток 3.3 Бюджет проекту'!$P$10*'Додаток 3.3 Бюджет проекту'!$P$8,F92/$P$9*$P$7))</f>
        <v>0</v>
      </c>
      <c r="K92" s="257">
        <f t="shared" si="10"/>
        <v>0</v>
      </c>
      <c r="L92" s="525" t="str">
        <f>IF(J92=0,"",IF(C92=Налаштування!$AA$1,"Увага! Є адміністративні витрати в 2-му півріччі",""))</f>
        <v/>
      </c>
      <c r="M92" s="526" t="str">
        <f>IF(G92=0,"",IF(C92=Налаштування!$AA$1,"Увага! Є програмні витрати в 2-му півріччі",""))</f>
        <v/>
      </c>
    </row>
    <row r="93" spans="1:18" ht="15" customHeight="1">
      <c r="A93" s="259" t="str">
        <f>Налаштування!D64</f>
        <v>06А</v>
      </c>
      <c r="B93" s="260">
        <f>Налаштування!E64</f>
        <v>0</v>
      </c>
      <c r="C93" s="260" t="str">
        <f>Налаштування!K64</f>
        <v>6 місяців</v>
      </c>
      <c r="D93" s="257">
        <f t="shared" si="7"/>
        <v>0</v>
      </c>
      <c r="E93" s="258">
        <f t="shared" si="8"/>
        <v>0</v>
      </c>
      <c r="F93" s="257">
        <f>SUMIF(Дод.3.1.1.Бюджет_ПР_А!$C$5:$C$450,'Додаток 3.3 Бюджет проекту'!B93,Дод.3.1.1.Бюджет_ПР_А!$AC$5:$AC$450)+SUMIF(Дод.3.1.1.Бюджет_ПР_А!$C$5:$C$450,'Додаток 3.3 Бюджет проекту'!B93,Дод.3.1.1.Бюджет_ПР_А!$AD$5:$AD$450)</f>
        <v>0</v>
      </c>
      <c r="G93" s="426">
        <f>SUMIF(Дод.3.1.1.Бюджет_ПР_А!$C$5:$C$450,'Додаток 3.3 Бюджет проекту'!B93,Дод.3.1.1.Бюджет_ПР_А!$AE$5:$AE$450)+SUMIF(Дод.3.1.1.Бюджет_ПР_А!$C$5:$C$450,'Додаток 3.3 Бюджет проекту'!B93,Дод.3.1.1.Бюджет_ПР_А!$AF$5:$AF$450)</f>
        <v>0</v>
      </c>
      <c r="H93" s="426">
        <f t="shared" si="9"/>
        <v>0</v>
      </c>
      <c r="I93" s="257">
        <f>IF(F93=0,0,IF(C93=Налаштування!$AA$1,'Додаток 3.3 Бюджет проекту'!F93/'Додаток 3.3 Бюджет проекту'!$O$15*'Додаток 3.3 Бюджет проекту'!$O$13,F93/$O$14*$O$12))</f>
        <v>0</v>
      </c>
      <c r="J93" s="257">
        <f>IF(F93=0,0,IF(C93=Налаштування!$AA$1,'Додаток 3.3 Бюджет проекту'!G93/'Додаток 3.3 Бюджет проекту'!$P$10*'Додаток 3.3 Бюджет проекту'!$P$8,F93/$P$9*$P$7))</f>
        <v>0</v>
      </c>
      <c r="K93" s="257">
        <f t="shared" si="10"/>
        <v>0</v>
      </c>
      <c r="L93" s="525" t="str">
        <f>IF(J93=0,"",IF(C93=Налаштування!$AA$1,"Увага! Є адміністративні витрати в 2-му півріччі",""))</f>
        <v/>
      </c>
      <c r="M93" s="526" t="str">
        <f>IF(G93=0,"",IF(C93=Налаштування!$AA$1,"Увага! Є програмні витрати в 2-му півріччі",""))</f>
        <v/>
      </c>
    </row>
    <row r="94" spans="1:18" ht="15" customHeight="1">
      <c r="A94" s="259" t="str">
        <f>Налаштування!D65</f>
        <v>07А</v>
      </c>
      <c r="B94" s="260">
        <f>Налаштування!E65</f>
        <v>0</v>
      </c>
      <c r="C94" s="260" t="str">
        <f>Налаштування!K65</f>
        <v>6 місяців</v>
      </c>
      <c r="D94" s="257">
        <f t="shared" si="7"/>
        <v>0</v>
      </c>
      <c r="E94" s="258">
        <f t="shared" si="8"/>
        <v>0</v>
      </c>
      <c r="F94" s="257">
        <f>SUMIF(Дод.3.1.1.Бюджет_ПР_А!$C$5:$C$450,'Додаток 3.3 Бюджет проекту'!B94,Дод.3.1.1.Бюджет_ПР_А!$AC$5:$AC$450)+SUMIF(Дод.3.1.1.Бюджет_ПР_А!$C$5:$C$450,'Додаток 3.3 Бюджет проекту'!B94,Дод.3.1.1.Бюджет_ПР_А!$AD$5:$AD$450)</f>
        <v>0</v>
      </c>
      <c r="G94" s="426">
        <f>SUMIF(Дод.3.1.1.Бюджет_ПР_А!$C$5:$C$450,'Додаток 3.3 Бюджет проекту'!B94,Дод.3.1.1.Бюджет_ПР_А!$AE$5:$AE$450)+SUMIF(Дод.3.1.1.Бюджет_ПР_А!$C$5:$C$450,'Додаток 3.3 Бюджет проекту'!B94,Дод.3.1.1.Бюджет_ПР_А!$AF$5:$AF$450)</f>
        <v>0</v>
      </c>
      <c r="H94" s="426">
        <f t="shared" si="9"/>
        <v>0</v>
      </c>
      <c r="I94" s="257">
        <f>IF(F94=0,0,IF(C94=Налаштування!$AA$1,'Додаток 3.3 Бюджет проекту'!F94/'Додаток 3.3 Бюджет проекту'!$O$15*'Додаток 3.3 Бюджет проекту'!$O$13,F94/$O$14*$O$12))</f>
        <v>0</v>
      </c>
      <c r="J94" s="257">
        <f>IF(F94=0,0,IF(C94=Налаштування!$AA$1,'Додаток 3.3 Бюджет проекту'!G94/'Додаток 3.3 Бюджет проекту'!$P$10*'Додаток 3.3 Бюджет проекту'!$P$8,F94/$P$9*$P$7))</f>
        <v>0</v>
      </c>
      <c r="K94" s="257">
        <f t="shared" si="10"/>
        <v>0</v>
      </c>
      <c r="L94" s="525" t="str">
        <f>IF(J94=0,"",IF(C94=Налаштування!$AA$1,"Увага! Є адміністративні витрати в 2-му півріччі",""))</f>
        <v/>
      </c>
      <c r="M94" s="526" t="str">
        <f>IF(G94=0,"",IF(C94=Налаштування!$AA$1,"Увага! Є програмні витрати в 2-му півріччі",""))</f>
        <v/>
      </c>
    </row>
    <row r="95" spans="1:18" ht="15" customHeight="1">
      <c r="A95" s="259" t="str">
        <f>Налаштування!D66</f>
        <v>08А1</v>
      </c>
      <c r="B95" s="260">
        <f>Налаштування!E66</f>
        <v>0</v>
      </c>
      <c r="C95" s="260" t="str">
        <f>Налаштування!K66</f>
        <v>6 місяців</v>
      </c>
      <c r="D95" s="257">
        <f t="shared" si="7"/>
        <v>0</v>
      </c>
      <c r="E95" s="258">
        <f t="shared" si="8"/>
        <v>0</v>
      </c>
      <c r="F95" s="257">
        <f>SUMIF(Дод.3.1.1.Бюджет_ПР_А!$C$5:$C$450,'Додаток 3.3 Бюджет проекту'!B95,Дод.3.1.1.Бюджет_ПР_А!$AC$5:$AC$450)+SUMIF(Дод.3.1.1.Бюджет_ПР_А!$C$5:$C$450,'Додаток 3.3 Бюджет проекту'!B95,Дод.3.1.1.Бюджет_ПР_А!$AD$5:$AD$450)</f>
        <v>0</v>
      </c>
      <c r="G95" s="426">
        <f>SUMIF(Дод.3.1.1.Бюджет_ПР_А!$C$5:$C$450,'Додаток 3.3 Бюджет проекту'!B95,Дод.3.1.1.Бюджет_ПР_А!$AE$5:$AE$450)+SUMIF(Дод.3.1.1.Бюджет_ПР_А!$C$5:$C$450,'Додаток 3.3 Бюджет проекту'!B95,Дод.3.1.1.Бюджет_ПР_А!$AF$5:$AF$450)</f>
        <v>0</v>
      </c>
      <c r="H95" s="426">
        <f t="shared" si="9"/>
        <v>0</v>
      </c>
      <c r="I95" s="257">
        <f>IF(F95=0,0,IF(C95=Налаштування!$AA$1,'Додаток 3.3 Бюджет проекту'!F95/'Додаток 3.3 Бюджет проекту'!$O$15*'Додаток 3.3 Бюджет проекту'!$O$13,F95/$O$14*$O$12))</f>
        <v>0</v>
      </c>
      <c r="J95" s="257">
        <f>IF(F95=0,0,IF(C95=Налаштування!$AA$1,'Додаток 3.3 Бюджет проекту'!G95/'Додаток 3.3 Бюджет проекту'!$P$10*'Додаток 3.3 Бюджет проекту'!$P$8,F95/$P$9*$P$7))</f>
        <v>0</v>
      </c>
      <c r="K95" s="257">
        <f t="shared" si="10"/>
        <v>0</v>
      </c>
      <c r="L95" s="525" t="str">
        <f>IF(J95=0,"",IF(C95=Налаштування!$AA$1,"Увага! Є адміністративні витрати в 2-му півріччі",""))</f>
        <v/>
      </c>
      <c r="M95" s="526" t="str">
        <f>IF(G95=0,"",IF(C95=Налаштування!$AA$1,"Увага! Є програмні витрати в 2-му півріччі",""))</f>
        <v/>
      </c>
    </row>
    <row r="96" spans="1:18" ht="15" customHeight="1">
      <c r="A96" s="259" t="str">
        <f>Налаштування!D67</f>
        <v>08А2</v>
      </c>
      <c r="B96" s="260">
        <f>Налаштування!E67</f>
        <v>0</v>
      </c>
      <c r="C96" s="260" t="str">
        <f>Налаштування!K67</f>
        <v>6 місяців</v>
      </c>
      <c r="D96" s="257">
        <f t="shared" si="7"/>
        <v>0</v>
      </c>
      <c r="E96" s="258">
        <f t="shared" si="8"/>
        <v>0</v>
      </c>
      <c r="F96" s="257">
        <f>SUMIF(Дод.3.1.1.Бюджет_ПР_А!$C$5:$C$450,'Додаток 3.3 Бюджет проекту'!B96,Дод.3.1.1.Бюджет_ПР_А!$AC$5:$AC$450)+SUMIF(Дод.3.1.1.Бюджет_ПР_А!$C$5:$C$450,'Додаток 3.3 Бюджет проекту'!B96,Дод.3.1.1.Бюджет_ПР_А!$AD$5:$AD$450)</f>
        <v>0</v>
      </c>
      <c r="G96" s="426">
        <f>SUMIF(Дод.3.1.1.Бюджет_ПР_А!$C$5:$C$450,'Додаток 3.3 Бюджет проекту'!B96,Дод.3.1.1.Бюджет_ПР_А!$AE$5:$AE$450)+SUMIF(Дод.3.1.1.Бюджет_ПР_А!$C$5:$C$450,'Додаток 3.3 Бюджет проекту'!B96,Дод.3.1.1.Бюджет_ПР_А!$AF$5:$AF$450)</f>
        <v>0</v>
      </c>
      <c r="H96" s="426">
        <f t="shared" si="9"/>
        <v>0</v>
      </c>
      <c r="I96" s="257">
        <f>IF(F96=0,0,IF(C96=Налаштування!$AA$1,'Додаток 3.3 Бюджет проекту'!F96/'Додаток 3.3 Бюджет проекту'!$O$15*'Додаток 3.3 Бюджет проекту'!$O$13,F96/$O$14*$O$12))</f>
        <v>0</v>
      </c>
      <c r="J96" s="257">
        <f>IF(F96=0,0,IF(C96=Налаштування!$AA$1,'Додаток 3.3 Бюджет проекту'!G96/'Додаток 3.3 Бюджет проекту'!$P$10*'Додаток 3.3 Бюджет проекту'!$P$8,F96/$P$9*$P$7))</f>
        <v>0</v>
      </c>
      <c r="K96" s="257">
        <f t="shared" si="10"/>
        <v>0</v>
      </c>
      <c r="L96" s="525" t="str">
        <f>IF(J96=0,"",IF(C96=Налаштування!$AA$1,"Увага! Є адміністративні витрати в 2-му півріччі",""))</f>
        <v/>
      </c>
      <c r="M96" s="526" t="str">
        <f>IF(G96=0,"",IF(C96=Налаштування!$AA$1,"Увага! Є програмні витрати в 2-му півріччі",""))</f>
        <v/>
      </c>
    </row>
    <row r="97" spans="1:13" ht="15" customHeight="1">
      <c r="A97" s="259" t="str">
        <f>Налаштування!D68</f>
        <v>05А2</v>
      </c>
      <c r="B97" s="260">
        <f>Налаштування!E68</f>
        <v>0</v>
      </c>
      <c r="C97" s="260" t="str">
        <f>Налаштування!K68</f>
        <v>6 місяців</v>
      </c>
      <c r="D97" s="257">
        <f t="shared" si="7"/>
        <v>0</v>
      </c>
      <c r="E97" s="258">
        <f t="shared" si="8"/>
        <v>0</v>
      </c>
      <c r="F97" s="257">
        <f>SUMIF(Дод.3.1.1.Бюджет_ПР_А!$C$5:$C$450,'Додаток 3.3 Бюджет проекту'!B97,Дод.3.1.1.Бюджет_ПР_А!$AC$5:$AC$450)+SUMIF(Дод.3.1.1.Бюджет_ПР_А!$C$5:$C$450,'Додаток 3.3 Бюджет проекту'!B97,Дод.3.1.1.Бюджет_ПР_А!$AD$5:$AD$450)</f>
        <v>0</v>
      </c>
      <c r="G97" s="426">
        <f>SUMIF(Дод.3.1.1.Бюджет_ПР_А!$C$5:$C$450,'Додаток 3.3 Бюджет проекту'!B97,Дод.3.1.1.Бюджет_ПР_А!$AE$5:$AE$450)+SUMIF(Дод.3.1.1.Бюджет_ПР_А!$C$5:$C$450,'Додаток 3.3 Бюджет проекту'!B97,Дод.3.1.1.Бюджет_ПР_А!$AF$5:$AF$450)</f>
        <v>0</v>
      </c>
      <c r="H97" s="426">
        <f t="shared" si="9"/>
        <v>0</v>
      </c>
      <c r="I97" s="257">
        <f>IF(F97=0,0,IF(C97=Налаштування!$AA$1,'Додаток 3.3 Бюджет проекту'!F97/'Додаток 3.3 Бюджет проекту'!$O$15*'Додаток 3.3 Бюджет проекту'!$O$13,F97/$O$14*$O$12))</f>
        <v>0</v>
      </c>
      <c r="J97" s="257">
        <f>IF(F97=0,0,IF(C97=Налаштування!$AA$1,'Додаток 3.3 Бюджет проекту'!G97/'Додаток 3.3 Бюджет проекту'!$P$10*'Додаток 3.3 Бюджет проекту'!$P$8,F97/$P$9*$P$7))</f>
        <v>0</v>
      </c>
      <c r="K97" s="257">
        <f t="shared" si="10"/>
        <v>0</v>
      </c>
      <c r="L97" s="525" t="str">
        <f>IF(J97=0,"",IF(C97=Налаштування!$AA$1,"Увага! Є адміністративні витрати в 2-му півріччі",""))</f>
        <v/>
      </c>
      <c r="M97" s="526" t="str">
        <f>IF(G97=0,"",IF(C97=Налаштування!$AA$1,"Увага! Є програмні витрати в 2-му півріччі",""))</f>
        <v/>
      </c>
    </row>
    <row r="98" spans="1:13" ht="15" customHeight="1">
      <c r="A98" s="259" t="str">
        <f>Налаштування!D69</f>
        <v>09А</v>
      </c>
      <c r="B98" s="260">
        <f>Налаштування!E69</f>
        <v>0</v>
      </c>
      <c r="C98" s="260" t="str">
        <f>Налаштування!K69</f>
        <v>6 місяців</v>
      </c>
      <c r="D98" s="257">
        <f t="shared" si="7"/>
        <v>0</v>
      </c>
      <c r="E98" s="258">
        <f t="shared" si="8"/>
        <v>0</v>
      </c>
      <c r="F98" s="257">
        <f>SUMIF(Дод.3.1.1.Бюджет_ПР_А!$C$5:$C$450,'Додаток 3.3 Бюджет проекту'!B98,Дод.3.1.1.Бюджет_ПР_А!$AC$5:$AC$450)+SUMIF(Дод.3.1.1.Бюджет_ПР_А!$C$5:$C$450,'Додаток 3.3 Бюджет проекту'!B98,Дод.3.1.1.Бюджет_ПР_А!$AD$5:$AD$450)</f>
        <v>0</v>
      </c>
      <c r="G98" s="426">
        <f>SUMIF(Дод.3.1.1.Бюджет_ПР_А!$C$5:$C$450,'Додаток 3.3 Бюджет проекту'!B98,Дод.3.1.1.Бюджет_ПР_А!$AE$5:$AE$450)+SUMIF(Дод.3.1.1.Бюджет_ПР_А!$C$5:$C$450,'Додаток 3.3 Бюджет проекту'!B98,Дод.3.1.1.Бюджет_ПР_А!$AF$5:$AF$450)</f>
        <v>0</v>
      </c>
      <c r="H98" s="426">
        <f t="shared" si="9"/>
        <v>0</v>
      </c>
      <c r="I98" s="257">
        <f>IF(F98=0,0,IF(C98=Налаштування!$AA$1,'Додаток 3.3 Бюджет проекту'!F98/'Додаток 3.3 Бюджет проекту'!$O$15*'Додаток 3.3 Бюджет проекту'!$O$13,F98/$O$14*$O$12))</f>
        <v>0</v>
      </c>
      <c r="J98" s="257">
        <f>IF(F98=0,0,IF(C98=Налаштування!$AA$1,'Додаток 3.3 Бюджет проекту'!G98/'Додаток 3.3 Бюджет проекту'!$P$10*'Додаток 3.3 Бюджет проекту'!$P$8,F98/$P$9*$P$7))</f>
        <v>0</v>
      </c>
      <c r="K98" s="257">
        <f t="shared" si="10"/>
        <v>0</v>
      </c>
      <c r="L98" s="525" t="str">
        <f>IF(J98=0,"",IF(C98=Налаштування!$AA$1,"Увага! Є адміністративні витрати в 2-му півріччі",""))</f>
        <v/>
      </c>
      <c r="M98" s="526" t="str">
        <f>IF(G98=0,"",IF(C98=Налаштування!$AA$1,"Увага! Є програмні витрати в 2-му півріччі",""))</f>
        <v/>
      </c>
    </row>
    <row r="99" spans="1:13" ht="15" customHeight="1">
      <c r="A99" s="259" t="str">
        <f>Налаштування!D70</f>
        <v>10А</v>
      </c>
      <c r="B99" s="260">
        <f>Налаштування!E70</f>
        <v>0</v>
      </c>
      <c r="C99" s="260" t="str">
        <f>Налаштування!K70</f>
        <v>6 місяців</v>
      </c>
      <c r="D99" s="257">
        <f t="shared" si="7"/>
        <v>0</v>
      </c>
      <c r="E99" s="258">
        <f t="shared" si="8"/>
        <v>0</v>
      </c>
      <c r="F99" s="257">
        <f>SUMIF(Дод.3.1.1.Бюджет_ПР_А!$C$5:$C$450,'Додаток 3.3 Бюджет проекту'!B99,Дод.3.1.1.Бюджет_ПР_А!$AC$5:$AC$450)+SUMIF(Дод.3.1.1.Бюджет_ПР_А!$C$5:$C$450,'Додаток 3.3 Бюджет проекту'!B99,Дод.3.1.1.Бюджет_ПР_А!$AD$5:$AD$450)</f>
        <v>0</v>
      </c>
      <c r="G99" s="426">
        <f>SUMIF(Дод.3.1.1.Бюджет_ПР_А!$C$5:$C$450,'Додаток 3.3 Бюджет проекту'!B99,Дод.3.1.1.Бюджет_ПР_А!$AE$5:$AE$450)+SUMIF(Дод.3.1.1.Бюджет_ПР_А!$C$5:$C$450,'Додаток 3.3 Бюджет проекту'!B99,Дод.3.1.1.Бюджет_ПР_А!$AF$5:$AF$450)</f>
        <v>0</v>
      </c>
      <c r="H99" s="426">
        <f t="shared" si="9"/>
        <v>0</v>
      </c>
      <c r="I99" s="257">
        <f>IF(F99=0,0,IF(C99=Налаштування!$AA$1,'Додаток 3.3 Бюджет проекту'!F99/'Додаток 3.3 Бюджет проекту'!$O$15*'Додаток 3.3 Бюджет проекту'!$O$13,F99/$O$14*$O$12))</f>
        <v>0</v>
      </c>
      <c r="J99" s="257">
        <f>IF(F99=0,0,IF(C99=Налаштування!$AA$1,'Додаток 3.3 Бюджет проекту'!G99/'Додаток 3.3 Бюджет проекту'!$P$10*'Додаток 3.3 Бюджет проекту'!$P$8,F99/$P$9*$P$7))</f>
        <v>0</v>
      </c>
      <c r="K99" s="257">
        <f t="shared" si="10"/>
        <v>0</v>
      </c>
      <c r="L99" s="525" t="str">
        <f>IF(J99=0,"",IF(C99=Налаштування!$AA$1,"Увага! Є адміністративні витрати в 2-му півріччі",""))</f>
        <v/>
      </c>
      <c r="M99" s="526" t="str">
        <f>IF(G99=0,"",IF(C99=Налаштування!$AA$1,"Увага! Є програмні витрати в 2-му півріччі",""))</f>
        <v/>
      </c>
    </row>
    <row r="100" spans="1:13" ht="15" customHeight="1">
      <c r="A100" s="259" t="str">
        <f>Налаштування!D71</f>
        <v>11А1</v>
      </c>
      <c r="B100" s="260">
        <f>Налаштування!E71</f>
        <v>0</v>
      </c>
      <c r="C100" s="260" t="str">
        <f>Налаштування!K71</f>
        <v>6 місяців</v>
      </c>
      <c r="D100" s="257">
        <f t="shared" si="7"/>
        <v>0</v>
      </c>
      <c r="E100" s="258">
        <f t="shared" si="8"/>
        <v>0</v>
      </c>
      <c r="F100" s="257">
        <f>SUMIF(Дод.3.1.1.Бюджет_ПР_А!$C$5:$C$450,'Додаток 3.3 Бюджет проекту'!B100,Дод.3.1.1.Бюджет_ПР_А!$AC$5:$AC$450)+SUMIF(Дод.3.1.1.Бюджет_ПР_А!$C$5:$C$450,'Додаток 3.3 Бюджет проекту'!B100,Дод.3.1.1.Бюджет_ПР_А!$AD$5:$AD$450)</f>
        <v>0</v>
      </c>
      <c r="G100" s="426">
        <f>SUMIF(Дод.3.1.1.Бюджет_ПР_А!$C$5:$C$450,'Додаток 3.3 Бюджет проекту'!B100,Дод.3.1.1.Бюджет_ПР_А!$AE$5:$AE$450)+SUMIF(Дод.3.1.1.Бюджет_ПР_А!$C$5:$C$450,'Додаток 3.3 Бюджет проекту'!B100,Дод.3.1.1.Бюджет_ПР_А!$AF$5:$AF$450)</f>
        <v>0</v>
      </c>
      <c r="H100" s="426">
        <f t="shared" si="9"/>
        <v>0</v>
      </c>
      <c r="I100" s="257">
        <f>IF(F100=0,0,IF(C100=Налаштування!$AA$1,'Додаток 3.3 Бюджет проекту'!F100/'Додаток 3.3 Бюджет проекту'!$O$15*'Додаток 3.3 Бюджет проекту'!$O$13,F100/$O$14*$O$12))</f>
        <v>0</v>
      </c>
      <c r="J100" s="257">
        <f>IF(F100=0,0,IF(C100=Налаштування!$AA$1,'Додаток 3.3 Бюджет проекту'!G100/'Додаток 3.3 Бюджет проекту'!$P$10*'Додаток 3.3 Бюджет проекту'!$P$8,F100/$P$9*$P$7))</f>
        <v>0</v>
      </c>
      <c r="K100" s="257">
        <f t="shared" si="10"/>
        <v>0</v>
      </c>
      <c r="L100" s="525" t="str">
        <f>IF(J100=0,"",IF(C100=Налаштування!$AA$1,"Увага! Є адміністративні витрати в 2-му півріччі",""))</f>
        <v/>
      </c>
      <c r="M100" s="526" t="str">
        <f>IF(G100=0,"",IF(C100=Налаштування!$AA$1,"Увага! Є програмні витрати в 2-му півріччі",""))</f>
        <v/>
      </c>
    </row>
    <row r="101" spans="1:13" ht="15" customHeight="1">
      <c r="A101" s="259" t="str">
        <f>Налаштування!D72</f>
        <v>11А2</v>
      </c>
      <c r="B101" s="260">
        <f>Налаштування!E72</f>
        <v>0</v>
      </c>
      <c r="C101" s="260" t="str">
        <f>Налаштування!K72</f>
        <v>6 місяців</v>
      </c>
      <c r="D101" s="257">
        <f t="shared" si="7"/>
        <v>0</v>
      </c>
      <c r="E101" s="258">
        <f t="shared" si="8"/>
        <v>0</v>
      </c>
      <c r="F101" s="257">
        <f>SUMIF(Дод.3.1.1.Бюджет_ПР_А!$C$5:$C$450,'Додаток 3.3 Бюджет проекту'!B101,Дод.3.1.1.Бюджет_ПР_А!$AC$5:$AC$450)+SUMIF(Дод.3.1.1.Бюджет_ПР_А!$C$5:$C$450,'Додаток 3.3 Бюджет проекту'!B101,Дод.3.1.1.Бюджет_ПР_А!$AD$5:$AD$450)</f>
        <v>0</v>
      </c>
      <c r="G101" s="426">
        <f>SUMIF(Дод.3.1.1.Бюджет_ПР_А!$C$5:$C$450,'Додаток 3.3 Бюджет проекту'!B101,Дод.3.1.1.Бюджет_ПР_А!$AE$5:$AE$450)+SUMIF(Дод.3.1.1.Бюджет_ПР_А!$C$5:$C$450,'Додаток 3.3 Бюджет проекту'!B101,Дод.3.1.1.Бюджет_ПР_А!$AF$5:$AF$450)</f>
        <v>0</v>
      </c>
      <c r="H101" s="426">
        <f t="shared" si="9"/>
        <v>0</v>
      </c>
      <c r="I101" s="257">
        <f>IF(F101=0,0,IF(C101=Налаштування!$AA$1,'Додаток 3.3 Бюджет проекту'!F101/'Додаток 3.3 Бюджет проекту'!$O$15*'Додаток 3.3 Бюджет проекту'!$O$13,F101/$O$14*$O$12))</f>
        <v>0</v>
      </c>
      <c r="J101" s="257">
        <f>IF(F101=0,0,IF(C101=Налаштування!$AA$1,'Додаток 3.3 Бюджет проекту'!G101/'Додаток 3.3 Бюджет проекту'!$P$10*'Додаток 3.3 Бюджет проекту'!$P$8,F101/$P$9*$P$7))</f>
        <v>0</v>
      </c>
      <c r="K101" s="257">
        <f t="shared" si="10"/>
        <v>0</v>
      </c>
      <c r="L101" s="525" t="str">
        <f>IF(J101=0,"",IF(C101=Налаштування!$AA$1,"Увага! Є адміністративні витрати в 2-му півріччі",""))</f>
        <v/>
      </c>
      <c r="M101" s="526" t="str">
        <f>IF(G101=0,"",IF(C101=Налаштування!$AA$1,"Увага! Є програмні витрати в 2-му півріччі",""))</f>
        <v/>
      </c>
    </row>
    <row r="102" spans="1:13" ht="15" customHeight="1">
      <c r="A102" s="259" t="str">
        <f>Налаштування!D73</f>
        <v>12А</v>
      </c>
      <c r="B102" s="260">
        <f>Налаштування!E73</f>
        <v>0</v>
      </c>
      <c r="C102" s="260" t="str">
        <f>Налаштування!K73</f>
        <v>6 місяців</v>
      </c>
      <c r="D102" s="257">
        <f t="shared" si="7"/>
        <v>0</v>
      </c>
      <c r="E102" s="258">
        <f t="shared" si="8"/>
        <v>0</v>
      </c>
      <c r="F102" s="257">
        <f>SUMIF(Дод.3.1.1.Бюджет_ПР_А!$C$5:$C$450,'Додаток 3.3 Бюджет проекту'!B102,Дод.3.1.1.Бюджет_ПР_А!$AC$5:$AC$450)+SUMIF(Дод.3.1.1.Бюджет_ПР_А!$C$5:$C$450,'Додаток 3.3 Бюджет проекту'!B102,Дод.3.1.1.Бюджет_ПР_А!$AD$5:$AD$450)</f>
        <v>0</v>
      </c>
      <c r="G102" s="426">
        <f>SUMIF(Дод.3.1.1.Бюджет_ПР_А!$C$5:$C$450,'Додаток 3.3 Бюджет проекту'!B102,Дод.3.1.1.Бюджет_ПР_А!$AE$5:$AE$450)+SUMIF(Дод.3.1.1.Бюджет_ПР_А!$C$5:$C$450,'Додаток 3.3 Бюджет проекту'!B102,Дод.3.1.1.Бюджет_ПР_А!$AF$5:$AF$450)</f>
        <v>0</v>
      </c>
      <c r="H102" s="426">
        <f t="shared" si="9"/>
        <v>0</v>
      </c>
      <c r="I102" s="257">
        <f>IF(F102=0,0,IF(C102=Налаштування!$AA$1,'Додаток 3.3 Бюджет проекту'!F102/'Додаток 3.3 Бюджет проекту'!$O$15*'Додаток 3.3 Бюджет проекту'!$O$13,F102/$O$14*$O$12))</f>
        <v>0</v>
      </c>
      <c r="J102" s="257">
        <f>IF(F102=0,0,IF(C102=Налаштування!$AA$1,'Додаток 3.3 Бюджет проекту'!G102/'Додаток 3.3 Бюджет проекту'!$P$10*'Додаток 3.3 Бюджет проекту'!$P$8,F102/$P$9*$P$7))</f>
        <v>0</v>
      </c>
      <c r="K102" s="257">
        <f t="shared" si="10"/>
        <v>0</v>
      </c>
      <c r="L102" s="525" t="str">
        <f>IF(J102=0,"",IF(C102=Налаштування!$AA$1,"Увага! Є адміністративні витрати в 2-му півріччі",""))</f>
        <v/>
      </c>
      <c r="M102" s="526" t="str">
        <f>IF(G102=0,"",IF(C102=Налаштування!$AA$1,"Увага! Є програмні витрати в 2-му півріччі",""))</f>
        <v/>
      </c>
    </row>
    <row r="103" spans="1:13" ht="15" customHeight="1">
      <c r="A103" s="259" t="str">
        <f>Налаштування!D74</f>
        <v>05А3</v>
      </c>
      <c r="B103" s="260">
        <f>Налаштування!E74</f>
        <v>0</v>
      </c>
      <c r="C103" s="260" t="str">
        <f>Налаштування!K74</f>
        <v>6 місяців</v>
      </c>
      <c r="D103" s="257">
        <f t="shared" si="7"/>
        <v>0</v>
      </c>
      <c r="E103" s="258">
        <f t="shared" si="8"/>
        <v>0</v>
      </c>
      <c r="F103" s="257">
        <f>SUMIF(Дод.3.1.1.Бюджет_ПР_А!$C$5:$C$450,'Додаток 3.3 Бюджет проекту'!B103,Дод.3.1.1.Бюджет_ПР_А!$AC$5:$AC$450)+SUMIF(Дод.3.1.1.Бюджет_ПР_А!$C$5:$C$450,'Додаток 3.3 Бюджет проекту'!B103,Дод.3.1.1.Бюджет_ПР_А!$AD$5:$AD$450)</f>
        <v>0</v>
      </c>
      <c r="G103" s="426">
        <f>SUMIF(Дод.3.1.1.Бюджет_ПР_А!$C$5:$C$450,'Додаток 3.3 Бюджет проекту'!B103,Дод.3.1.1.Бюджет_ПР_А!$AE$5:$AE$450)+SUMIF(Дод.3.1.1.Бюджет_ПР_А!$C$5:$C$450,'Додаток 3.3 Бюджет проекту'!B103,Дод.3.1.1.Бюджет_ПР_А!$AF$5:$AF$450)</f>
        <v>0</v>
      </c>
      <c r="H103" s="426">
        <f t="shared" si="9"/>
        <v>0</v>
      </c>
      <c r="I103" s="257">
        <f>IF(F103=0,0,IF(C103=Налаштування!$AA$1,'Додаток 3.3 Бюджет проекту'!F103/'Додаток 3.3 Бюджет проекту'!$O$15*'Додаток 3.3 Бюджет проекту'!$O$13,F103/$O$14*$O$12))</f>
        <v>0</v>
      </c>
      <c r="J103" s="257">
        <f>IF(F103=0,0,IF(C103=Налаштування!$AA$1,'Додаток 3.3 Бюджет проекту'!G103/'Додаток 3.3 Бюджет проекту'!$P$10*'Додаток 3.3 Бюджет проекту'!$P$8,F103/$P$9*$P$7))</f>
        <v>0</v>
      </c>
      <c r="K103" s="257">
        <f t="shared" si="10"/>
        <v>0</v>
      </c>
      <c r="L103" s="525" t="str">
        <f>IF(J103=0,"",IF(C103=Налаштування!$AA$1,"Увага! Є адміністративні витрати в 2-му півріччі",""))</f>
        <v/>
      </c>
      <c r="M103" s="526" t="str">
        <f>IF(G103=0,"",IF(C103=Налаштування!$AA$1,"Увага! Є програмні витрати в 2-му півріччі",""))</f>
        <v/>
      </c>
    </row>
    <row r="104" spans="1:13" ht="15" customHeight="1">
      <c r="A104" s="259" t="str">
        <f>Налаштування!D75</f>
        <v>01А_НКТ</v>
      </c>
      <c r="B104" s="260">
        <f>Налаштування!E75</f>
        <v>0</v>
      </c>
      <c r="C104" s="260" t="str">
        <f>Налаштування!K75</f>
        <v>12 місяців</v>
      </c>
      <c r="D104" s="257">
        <f t="shared" si="7"/>
        <v>0</v>
      </c>
      <c r="E104" s="258">
        <f t="shared" si="8"/>
        <v>0</v>
      </c>
      <c r="F104" s="257">
        <f>SUMIF(Дод.3.1.1.Бюджет_ПР_А!$C$5:$C$450,'Додаток 3.3 Бюджет проекту'!B104,Дод.3.1.1.Бюджет_ПР_А!$AC$5:$AC$450)+SUMIF(Дод.3.1.1.Бюджет_ПР_А!$C$5:$C$450,'Додаток 3.3 Бюджет проекту'!B104,Дод.3.1.1.Бюджет_ПР_А!$AD$5:$AD$450)</f>
        <v>0</v>
      </c>
      <c r="G104" s="426">
        <f>SUMIF(Дод.3.1.1.Бюджет_ПР_А!$C$5:$C$450,'Додаток 3.3 Бюджет проекту'!B104,Дод.3.1.1.Бюджет_ПР_А!$AE$5:$AE$450)+SUMIF(Дод.3.1.1.Бюджет_ПР_А!$C$5:$C$450,'Додаток 3.3 Бюджет проекту'!B104,Дод.3.1.1.Бюджет_ПР_А!$AF$5:$AF$450)</f>
        <v>0</v>
      </c>
      <c r="H104" s="426">
        <f t="shared" si="9"/>
        <v>0</v>
      </c>
      <c r="I104" s="257">
        <f>IF(F104=0,0,IF(C104=Налаштування!$AA$1,'Додаток 3.3 Бюджет проекту'!F104/'Додаток 3.3 Бюджет проекту'!$O$15*'Додаток 3.3 Бюджет проекту'!$O$13,F104/$O$14*$O$12))</f>
        <v>0</v>
      </c>
      <c r="J104" s="257">
        <f>IF(F104=0,0,IF(C104=Налаштування!$AA$1,'Додаток 3.3 Бюджет проекту'!G104/'Додаток 3.3 Бюджет проекту'!$P$10*'Додаток 3.3 Бюджет проекту'!$P$8,F104/$P$9*$P$7))</f>
        <v>0</v>
      </c>
      <c r="K104" s="257">
        <f t="shared" si="10"/>
        <v>0</v>
      </c>
      <c r="L104" s="525" t="str">
        <f>IF(J104=0,"",IF(C104=Налаштування!$AA$1,"Увага! Є адміністративні витрати в 2-му півріччі",""))</f>
        <v/>
      </c>
      <c r="M104" s="526" t="str">
        <f>IF(G104=0,"",IF(C104=Налаштування!$AA$1,"Увага! Є програмні витрати в 2-му півріччі",""))</f>
        <v/>
      </c>
    </row>
    <row r="105" spans="1:13" ht="15" customHeight="1">
      <c r="A105" s="259" t="str">
        <f>Налаштування!D76</f>
        <v>05А1_НКТ</v>
      </c>
      <c r="B105" s="260">
        <f>Налаштування!E76</f>
        <v>0</v>
      </c>
      <c r="C105" s="260" t="str">
        <f>Налаштування!K76</f>
        <v>12 місяців</v>
      </c>
      <c r="D105" s="257">
        <f t="shared" si="7"/>
        <v>0</v>
      </c>
      <c r="E105" s="258">
        <f t="shared" si="8"/>
        <v>0</v>
      </c>
      <c r="F105" s="257">
        <f>SUMIF(Дод.3.1.1.Бюджет_ПР_А!$C$5:$C$450,'Додаток 3.3 Бюджет проекту'!B105,Дод.3.1.1.Бюджет_ПР_А!$AC$5:$AC$450)+SUMIF(Дод.3.1.1.Бюджет_ПР_А!$C$5:$C$450,'Додаток 3.3 Бюджет проекту'!B105,Дод.3.1.1.Бюджет_ПР_А!$AD$5:$AD$450)</f>
        <v>0</v>
      </c>
      <c r="G105" s="426">
        <f>SUMIF(Дод.3.1.1.Бюджет_ПР_А!$C$5:$C$450,'Додаток 3.3 Бюджет проекту'!B105,Дод.3.1.1.Бюджет_ПР_А!$AE$5:$AE$450)+SUMIF(Дод.3.1.1.Бюджет_ПР_А!$C$5:$C$450,'Додаток 3.3 Бюджет проекту'!B105,Дод.3.1.1.Бюджет_ПР_А!$AF$5:$AF$450)</f>
        <v>0</v>
      </c>
      <c r="H105" s="426">
        <f t="shared" si="9"/>
        <v>0</v>
      </c>
      <c r="I105" s="257">
        <f>IF(F105=0,0,IF(C105=Налаштування!$AA$1,'Додаток 3.3 Бюджет проекту'!F105/'Додаток 3.3 Бюджет проекту'!$O$15*'Додаток 3.3 Бюджет проекту'!$O$13,F105/$O$14*$O$12))</f>
        <v>0</v>
      </c>
      <c r="J105" s="257">
        <f>IF(F105=0,0,IF(C105=Налаштування!$AA$1,'Додаток 3.3 Бюджет проекту'!G105/'Додаток 3.3 Бюджет проекту'!$P$10*'Додаток 3.3 Бюджет проекту'!$P$8,F105/$P$9*$P$7))</f>
        <v>0</v>
      </c>
      <c r="K105" s="257">
        <f t="shared" si="10"/>
        <v>0</v>
      </c>
      <c r="L105" s="525" t="str">
        <f>IF(J105=0,"",IF(C105=Налаштування!$AA$1,"Увага! Є адміністративні витрати в 2-му півріччі",""))</f>
        <v/>
      </c>
      <c r="M105" s="526" t="str">
        <f>IF(G105=0,"",IF(C105=Налаштування!$AA$1,"Увага! Є програмні витрати в 2-му півріччі",""))</f>
        <v/>
      </c>
    </row>
    <row r="106" spans="1:13" ht="15" customHeight="1">
      <c r="A106" s="259" t="str">
        <f>Налаштування!D77</f>
        <v>06А_НКТ</v>
      </c>
      <c r="B106" s="260">
        <f>Налаштування!E77</f>
        <v>0</v>
      </c>
      <c r="C106" s="260" t="str">
        <f>Налаштування!K77</f>
        <v>12 місяців</v>
      </c>
      <c r="D106" s="257">
        <f t="shared" si="7"/>
        <v>0</v>
      </c>
      <c r="E106" s="258">
        <f t="shared" si="8"/>
        <v>0</v>
      </c>
      <c r="F106" s="257">
        <f>SUMIF(Дод.3.1.1.Бюджет_ПР_А!$C$5:$C$450,'Додаток 3.3 Бюджет проекту'!B106,Дод.3.1.1.Бюджет_ПР_А!$AC$5:$AC$450)+SUMIF(Дод.3.1.1.Бюджет_ПР_А!$C$5:$C$450,'Додаток 3.3 Бюджет проекту'!B106,Дод.3.1.1.Бюджет_ПР_А!$AD$5:$AD$450)</f>
        <v>0</v>
      </c>
      <c r="G106" s="426">
        <f>SUMIF(Дод.3.1.1.Бюджет_ПР_А!$C$5:$C$450,'Додаток 3.3 Бюджет проекту'!B106,Дод.3.1.1.Бюджет_ПР_А!$AE$5:$AE$450)+SUMIF(Дод.3.1.1.Бюджет_ПР_А!$C$5:$C$450,'Додаток 3.3 Бюджет проекту'!B106,Дод.3.1.1.Бюджет_ПР_А!$AF$5:$AF$450)</f>
        <v>0</v>
      </c>
      <c r="H106" s="426">
        <f t="shared" si="9"/>
        <v>0</v>
      </c>
      <c r="I106" s="257">
        <f>IF(F106=0,0,IF(C106=Налаштування!$AA$1,'Додаток 3.3 Бюджет проекту'!F106/'Додаток 3.3 Бюджет проекту'!$O$15*'Додаток 3.3 Бюджет проекту'!$O$13,F106/$O$14*$O$12))</f>
        <v>0</v>
      </c>
      <c r="J106" s="257">
        <f>IF(F106=0,0,IF(C106=Налаштування!$AA$1,'Додаток 3.3 Бюджет проекту'!G106/'Додаток 3.3 Бюджет проекту'!$P$10*'Додаток 3.3 Бюджет проекту'!$P$8,F106/$P$9*$P$7))</f>
        <v>0</v>
      </c>
      <c r="K106" s="257">
        <f t="shared" si="10"/>
        <v>0</v>
      </c>
      <c r="L106" s="525" t="str">
        <f>IF(J106=0,"",IF(C106=Налаштування!$AA$1,"Увага! Є адміністративні витрати в 2-му півріччі",""))</f>
        <v/>
      </c>
      <c r="M106" s="526" t="str">
        <f>IF(G106=0,"",IF(C106=Налаштування!$AA$1,"Увага! Є програмні витрати в 2-му півріччі",""))</f>
        <v/>
      </c>
    </row>
    <row r="107" spans="1:13" ht="15" customHeight="1">
      <c r="A107" s="259" t="str">
        <f>Налаштування!D78</f>
        <v>05А2_НКТ</v>
      </c>
      <c r="B107" s="260">
        <f>Налаштування!E78</f>
        <v>0</v>
      </c>
      <c r="C107" s="260" t="str">
        <f>Налаштування!K78</f>
        <v>12 місяців</v>
      </c>
      <c r="D107" s="257">
        <f t="shared" si="7"/>
        <v>0</v>
      </c>
      <c r="E107" s="258">
        <f t="shared" si="8"/>
        <v>0</v>
      </c>
      <c r="F107" s="257">
        <f>SUMIF(Дод.3.1.1.Бюджет_ПР_А!$C$5:$C$450,'Додаток 3.3 Бюджет проекту'!B107,Дод.3.1.1.Бюджет_ПР_А!$AC$5:$AC$450)+SUMIF(Дод.3.1.1.Бюджет_ПР_А!$C$5:$C$450,'Додаток 3.3 Бюджет проекту'!B107,Дод.3.1.1.Бюджет_ПР_А!$AD$5:$AD$450)</f>
        <v>0</v>
      </c>
      <c r="G107" s="426">
        <f>SUMIF(Дод.3.1.1.Бюджет_ПР_А!$C$5:$C$450,'Додаток 3.3 Бюджет проекту'!B107,Дод.3.1.1.Бюджет_ПР_А!$AE$5:$AE$450)+SUMIF(Дод.3.1.1.Бюджет_ПР_А!$C$5:$C$450,'Додаток 3.3 Бюджет проекту'!B107,Дод.3.1.1.Бюджет_ПР_А!$AF$5:$AF$450)</f>
        <v>0</v>
      </c>
      <c r="H107" s="426">
        <f t="shared" si="9"/>
        <v>0</v>
      </c>
      <c r="I107" s="257">
        <f>IF(F107=0,0,IF(C107=Налаштування!$AA$1,'Додаток 3.3 Бюджет проекту'!F107/'Додаток 3.3 Бюджет проекту'!$O$15*'Додаток 3.3 Бюджет проекту'!$O$13,F107/$O$14*$O$12))</f>
        <v>0</v>
      </c>
      <c r="J107" s="257">
        <f>IF(F107=0,0,IF(C107=Налаштування!$AA$1,'Додаток 3.3 Бюджет проекту'!G107/'Додаток 3.3 Бюджет проекту'!$P$10*'Додаток 3.3 Бюджет проекту'!$P$8,F107/$P$9*$P$7))</f>
        <v>0</v>
      </c>
      <c r="K107" s="257">
        <f t="shared" si="10"/>
        <v>0</v>
      </c>
      <c r="L107" s="525" t="str">
        <f>IF(J107=0,"",IF(C107=Налаштування!$AA$1,"Увага! Є адміністративні витрати в 2-му півріччі",""))</f>
        <v/>
      </c>
      <c r="M107" s="526" t="str">
        <f>IF(G107=0,"",IF(C107=Налаштування!$AA$1,"Увага! Є програмні витрати в 2-му півріччі",""))</f>
        <v/>
      </c>
    </row>
    <row r="108" spans="1:13" ht="15" customHeight="1">
      <c r="A108" s="259" t="str">
        <f>Налаштування!D79</f>
        <v>09А_НКТ</v>
      </c>
      <c r="B108" s="260">
        <f>Налаштування!E79</f>
        <v>0</v>
      </c>
      <c r="C108" s="260" t="str">
        <f>Налаштування!K79</f>
        <v>12 місяців</v>
      </c>
      <c r="D108" s="257">
        <f t="shared" si="7"/>
        <v>0</v>
      </c>
      <c r="E108" s="258">
        <f t="shared" si="8"/>
        <v>0</v>
      </c>
      <c r="F108" s="257">
        <f>SUMIF(Дод.3.1.1.Бюджет_ПР_А!$C$5:$C$450,'Додаток 3.3 Бюджет проекту'!B108,Дод.3.1.1.Бюджет_ПР_А!$AC$5:$AC$450)+SUMIF(Дод.3.1.1.Бюджет_ПР_А!$C$5:$C$450,'Додаток 3.3 Бюджет проекту'!B108,Дод.3.1.1.Бюджет_ПР_А!$AD$5:$AD$450)</f>
        <v>0</v>
      </c>
      <c r="G108" s="426">
        <f>SUMIF(Дод.3.1.1.Бюджет_ПР_А!$C$5:$C$450,'Додаток 3.3 Бюджет проекту'!B108,Дод.3.1.1.Бюджет_ПР_А!$AE$5:$AE$450)+SUMIF(Дод.3.1.1.Бюджет_ПР_А!$C$5:$C$450,'Додаток 3.3 Бюджет проекту'!B108,Дод.3.1.1.Бюджет_ПР_А!$AF$5:$AF$450)</f>
        <v>0</v>
      </c>
      <c r="H108" s="426">
        <f t="shared" si="9"/>
        <v>0</v>
      </c>
      <c r="I108" s="257">
        <f>IF(F108=0,0,IF(C108=Налаштування!$AA$1,'Додаток 3.3 Бюджет проекту'!F108/'Додаток 3.3 Бюджет проекту'!$O$15*'Додаток 3.3 Бюджет проекту'!$O$13,F108/$O$14*$O$12))</f>
        <v>0</v>
      </c>
      <c r="J108" s="257">
        <f>IF(F108=0,0,IF(C108=Налаштування!$AA$1,'Додаток 3.3 Бюджет проекту'!G108/'Додаток 3.3 Бюджет проекту'!$P$10*'Додаток 3.3 Бюджет проекту'!$P$8,F108/$P$9*$P$7))</f>
        <v>0</v>
      </c>
      <c r="K108" s="257">
        <f t="shared" si="10"/>
        <v>0</v>
      </c>
      <c r="L108" s="525" t="str">
        <f>IF(J108=0,"",IF(C108=Налаштування!$AA$1,"Увага! Є адміністративні витрати в 2-му півріччі",""))</f>
        <v/>
      </c>
      <c r="M108" s="526" t="str">
        <f>IF(G108=0,"",IF(C108=Налаштування!$AA$1,"Увага! Є програмні витрати в 2-му півріччі",""))</f>
        <v/>
      </c>
    </row>
    <row r="109" spans="1:13" ht="15" customHeight="1">
      <c r="A109" s="259" t="str">
        <f>Налаштування!D80</f>
        <v>13А</v>
      </c>
      <c r="B109" s="260">
        <f>Налаштування!E80</f>
        <v>0</v>
      </c>
      <c r="C109" s="260" t="str">
        <f>Налаштування!K80</f>
        <v>6 місяців</v>
      </c>
      <c r="D109" s="257">
        <f t="shared" si="7"/>
        <v>0</v>
      </c>
      <c r="E109" s="258">
        <f t="shared" si="8"/>
        <v>0</v>
      </c>
      <c r="F109" s="257">
        <f>SUMIF(Дод.3.1.1.Бюджет_ПР_А!$C$5:$C$450,'Додаток 3.3 Бюджет проекту'!B109,Дод.3.1.1.Бюджет_ПР_А!$AC$5:$AC$450)+SUMIF(Дод.3.1.1.Бюджет_ПР_А!$C$5:$C$450,'Додаток 3.3 Бюджет проекту'!B109,Дод.3.1.1.Бюджет_ПР_А!$AD$5:$AD$450)</f>
        <v>0</v>
      </c>
      <c r="G109" s="426">
        <f>SUMIF(Дод.3.1.1.Бюджет_ПР_А!$C$5:$C$450,'Додаток 3.3 Бюджет проекту'!B109,Дод.3.1.1.Бюджет_ПР_А!$AE$5:$AE$450)+SUMIF(Дод.3.1.1.Бюджет_ПР_А!$C$5:$C$450,'Додаток 3.3 Бюджет проекту'!B109,Дод.3.1.1.Бюджет_ПР_А!$AF$5:$AF$450)</f>
        <v>0</v>
      </c>
      <c r="H109" s="426">
        <f t="shared" si="9"/>
        <v>0</v>
      </c>
      <c r="I109" s="257">
        <f>IF(F109=0,0,IF(C109=Налаштування!$AA$1,'Додаток 3.3 Бюджет проекту'!F109/'Додаток 3.3 Бюджет проекту'!$O$15*'Додаток 3.3 Бюджет проекту'!$O$13,F109/$O$14*$O$12))</f>
        <v>0</v>
      </c>
      <c r="J109" s="257">
        <f>IF(F109=0,0,IF(C109=Налаштування!$AA$1,'Додаток 3.3 Бюджет проекту'!G109/'Додаток 3.3 Бюджет проекту'!$P$10*'Додаток 3.3 Бюджет проекту'!$P$8,F109/$P$9*$P$7))</f>
        <v>0</v>
      </c>
      <c r="K109" s="257">
        <f t="shared" si="10"/>
        <v>0</v>
      </c>
      <c r="L109" s="525" t="str">
        <f>IF(J109=0,"",IF(C109=Налаштування!$AA$1,"Увага! Є адміністративні витрати в 2-му півріччі",""))</f>
        <v/>
      </c>
      <c r="M109" s="526" t="str">
        <f>IF(G109=0,"",IF(C109=Налаштування!$AA$1,"Увага! Є програмні витрати в 2-му півріччі",""))</f>
        <v/>
      </c>
    </row>
    <row r="110" spans="1:13" ht="15" customHeight="1">
      <c r="A110" s="259" t="str">
        <f>Налаштування!D81</f>
        <v>14А</v>
      </c>
      <c r="B110" s="260">
        <f>Налаштування!E81</f>
        <v>0</v>
      </c>
      <c r="C110" s="260" t="str">
        <f>Налаштування!K81</f>
        <v>12 місяців</v>
      </c>
      <c r="D110" s="257">
        <f t="shared" si="7"/>
        <v>0</v>
      </c>
      <c r="E110" s="258">
        <f t="shared" si="8"/>
        <v>0</v>
      </c>
      <c r="F110" s="257">
        <f>SUMIF(Дод.3.1.1.Бюджет_ПР_А!$C$5:$C$450,'Додаток 3.3 Бюджет проекту'!B110,Дод.3.1.1.Бюджет_ПР_А!$AC$5:$AC$450)+SUMIF(Дод.3.1.1.Бюджет_ПР_А!$C$5:$C$450,'Додаток 3.3 Бюджет проекту'!B110,Дод.3.1.1.Бюджет_ПР_А!$AD$5:$AD$450)</f>
        <v>0</v>
      </c>
      <c r="G110" s="426">
        <f>SUMIF(Дод.3.1.1.Бюджет_ПР_А!$C$5:$C$450,'Додаток 3.3 Бюджет проекту'!B110,Дод.3.1.1.Бюджет_ПР_А!$AE$5:$AE$450)+SUMIF(Дод.3.1.1.Бюджет_ПР_А!$C$5:$C$450,'Додаток 3.3 Бюджет проекту'!B110,Дод.3.1.1.Бюджет_ПР_А!$AF$5:$AF$450)</f>
        <v>0</v>
      </c>
      <c r="H110" s="426">
        <f t="shared" si="9"/>
        <v>0</v>
      </c>
      <c r="I110" s="257">
        <f>IF(F110=0,0,IF(C110=Налаштування!$AA$1,'Додаток 3.3 Бюджет проекту'!F110/'Додаток 3.3 Бюджет проекту'!$O$15*'Додаток 3.3 Бюджет проекту'!$O$13,F110/$O$14*$O$12))</f>
        <v>0</v>
      </c>
      <c r="J110" s="257">
        <f>IF(F110=0,0,IF(C110=Налаштування!$AA$1,'Додаток 3.3 Бюджет проекту'!G110/'Додаток 3.3 Бюджет проекту'!$P$10*'Додаток 3.3 Бюджет проекту'!$P$8,F110/$P$9*$P$7))</f>
        <v>0</v>
      </c>
      <c r="K110" s="257">
        <f t="shared" si="10"/>
        <v>0</v>
      </c>
      <c r="L110" s="525" t="str">
        <f>IF(J110=0,"",IF(C110=Налаштування!$AA$1,"Увага! Є адміністративні витрати в 2-му півріччі",""))</f>
        <v/>
      </c>
      <c r="M110" s="526" t="str">
        <f>IF(G110=0,"",IF(C110=Налаштування!$AA$1,"Увага! Є програмні витрати в 2-му півріччі",""))</f>
        <v/>
      </c>
    </row>
    <row r="111" spans="1:13" ht="15" customHeight="1">
      <c r="A111" s="259" t="str">
        <f>Налаштування!D82</f>
        <v>15А</v>
      </c>
      <c r="B111" s="260">
        <f>Налаштування!E82</f>
        <v>0</v>
      </c>
      <c r="C111" s="260" t="str">
        <f>Налаштування!K82</f>
        <v>12 місяців</v>
      </c>
      <c r="D111" s="257">
        <f t="shared" si="7"/>
        <v>0</v>
      </c>
      <c r="E111" s="258">
        <f t="shared" si="8"/>
        <v>0</v>
      </c>
      <c r="F111" s="257">
        <f>SUMIF(Дод.3.1.1.Бюджет_ПР_А!$C$5:$C$450,'Додаток 3.3 Бюджет проекту'!B111,Дод.3.1.1.Бюджет_ПР_А!$AC$5:$AC$450)+SUMIF(Дод.3.1.1.Бюджет_ПР_А!$C$5:$C$450,'Додаток 3.3 Бюджет проекту'!B111,Дод.3.1.1.Бюджет_ПР_А!$AD$5:$AD$450)</f>
        <v>0</v>
      </c>
      <c r="G111" s="426">
        <f>SUMIF(Дод.3.1.1.Бюджет_ПР_А!$C$5:$C$450,'Додаток 3.3 Бюджет проекту'!B111,Дод.3.1.1.Бюджет_ПР_А!$AE$5:$AE$450)+SUMIF(Дод.3.1.1.Бюджет_ПР_А!$C$5:$C$450,'Додаток 3.3 Бюджет проекту'!B111,Дод.3.1.1.Бюджет_ПР_А!$AF$5:$AF$450)</f>
        <v>0</v>
      </c>
      <c r="H111" s="426">
        <f t="shared" si="9"/>
        <v>0</v>
      </c>
      <c r="I111" s="257">
        <f>IF(F111=0,0,IF(C111=Налаштування!$AA$1,'Додаток 3.3 Бюджет проекту'!F111/'Додаток 3.3 Бюджет проекту'!$O$15*'Додаток 3.3 Бюджет проекту'!$O$13,F111/$O$14*$O$12))</f>
        <v>0</v>
      </c>
      <c r="J111" s="257">
        <f>IF(F111=0,0,IF(C111=Налаштування!$AA$1,'Додаток 3.3 Бюджет проекту'!G111/'Додаток 3.3 Бюджет проекту'!$P$10*'Додаток 3.3 Бюджет проекту'!$P$8,F111/$P$9*$P$7))</f>
        <v>0</v>
      </c>
      <c r="K111" s="257">
        <f t="shared" si="10"/>
        <v>0</v>
      </c>
      <c r="L111" s="525" t="str">
        <f>IF(J111=0,"",IF(C111=Налаштування!$AA$1,"Увага! Є адміністративні витрати в 2-му півріччі",""))</f>
        <v/>
      </c>
      <c r="M111" s="526" t="str">
        <f>IF(G111=0,"",IF(C111=Налаштування!$AA$1,"Увага! Є програмні витрати в 2-му півріччі",""))</f>
        <v/>
      </c>
    </row>
    <row r="112" spans="1:13" ht="15" customHeight="1">
      <c r="A112" s="259" t="str">
        <f>Налаштування!D83</f>
        <v xml:space="preserve">16А </v>
      </c>
      <c r="B112" s="260">
        <f>Налаштування!E83</f>
        <v>0</v>
      </c>
      <c r="C112" s="260" t="str">
        <f>Налаштування!K83</f>
        <v>12 місяців</v>
      </c>
      <c r="D112" s="257">
        <f t="shared" si="7"/>
        <v>0</v>
      </c>
      <c r="E112" s="258">
        <f t="shared" si="8"/>
        <v>0</v>
      </c>
      <c r="F112" s="257">
        <f>SUMIF(Дод.3.1.1.Бюджет_ПР_А!$C$5:$C$450,'Додаток 3.3 Бюджет проекту'!B112,Дод.3.1.1.Бюджет_ПР_А!$AC$5:$AC$450)+SUMIF(Дод.3.1.1.Бюджет_ПР_А!$C$5:$C$450,'Додаток 3.3 Бюджет проекту'!B112,Дод.3.1.1.Бюджет_ПР_А!$AD$5:$AD$450)</f>
        <v>0</v>
      </c>
      <c r="G112" s="426">
        <f>SUMIF(Дод.3.1.1.Бюджет_ПР_А!$C$5:$C$450,'Додаток 3.3 Бюджет проекту'!B112,Дод.3.1.1.Бюджет_ПР_А!$AE$5:$AE$450)+SUMIF(Дод.3.1.1.Бюджет_ПР_А!$C$5:$C$450,'Додаток 3.3 Бюджет проекту'!B112,Дод.3.1.1.Бюджет_ПР_А!$AF$5:$AF$450)</f>
        <v>0</v>
      </c>
      <c r="H112" s="426">
        <f t="shared" si="9"/>
        <v>0</v>
      </c>
      <c r="I112" s="257">
        <f>IF(F112=0,0,IF(C112=Налаштування!$AA$1,'Додаток 3.3 Бюджет проекту'!F112/'Додаток 3.3 Бюджет проекту'!$O$15*'Додаток 3.3 Бюджет проекту'!$O$13,F112/$O$14*$O$12))</f>
        <v>0</v>
      </c>
      <c r="J112" s="257">
        <f>IF(F112=0,0,IF(C112=Налаштування!$AA$1,'Додаток 3.3 Бюджет проекту'!G112/'Додаток 3.3 Бюджет проекту'!$P$10*'Додаток 3.3 Бюджет проекту'!$P$8,F112/$P$9*$P$7))</f>
        <v>0</v>
      </c>
      <c r="K112" s="257">
        <f t="shared" si="10"/>
        <v>0</v>
      </c>
      <c r="L112" s="525" t="str">
        <f>IF(J112=0,"",IF(C112=Налаштування!$AA$1,"Увага! Є адміністративні витрати в 2-му півріччі",""))</f>
        <v/>
      </c>
      <c r="M112" s="526" t="str">
        <f>IF(G112=0,"",IF(C112=Налаштування!$AA$1,"Увага! Є програмні витрати в 2-му півріччі",""))</f>
        <v/>
      </c>
    </row>
    <row r="113" spans="1:18" ht="15" customHeight="1">
      <c r="A113" s="259" t="str">
        <f>Налаштування!D84</f>
        <v>17А</v>
      </c>
      <c r="B113" s="260">
        <f>Налаштування!E84</f>
        <v>0</v>
      </c>
      <c r="C113" s="260" t="str">
        <f>Налаштування!K84</f>
        <v>12 місяців</v>
      </c>
      <c r="D113" s="257">
        <f t="shared" si="7"/>
        <v>0</v>
      </c>
      <c r="E113" s="258">
        <f t="shared" si="8"/>
        <v>0</v>
      </c>
      <c r="F113" s="257">
        <f>SUMIF(Дод.3.1.1.Бюджет_ПР_А!$C$5:$C$450,'Додаток 3.3 Бюджет проекту'!B113,Дод.3.1.1.Бюджет_ПР_А!$AC$5:$AC$450)+SUMIF(Дод.3.1.1.Бюджет_ПР_А!$C$5:$C$450,'Додаток 3.3 Бюджет проекту'!B113,Дод.3.1.1.Бюджет_ПР_А!$AD$5:$AD$450)</f>
        <v>0</v>
      </c>
      <c r="G113" s="426">
        <f>SUMIF(Дод.3.1.1.Бюджет_ПР_А!$C$5:$C$450,'Додаток 3.3 Бюджет проекту'!B113,Дод.3.1.1.Бюджет_ПР_А!$AE$5:$AE$450)+SUMIF(Дод.3.1.1.Бюджет_ПР_А!$C$5:$C$450,'Додаток 3.3 Бюджет проекту'!B113,Дод.3.1.1.Бюджет_ПР_А!$AF$5:$AF$450)</f>
        <v>0</v>
      </c>
      <c r="H113" s="426">
        <f t="shared" si="9"/>
        <v>0</v>
      </c>
      <c r="I113" s="257">
        <f>IF(F113=0,0,IF(C113=Налаштування!$AA$1,'Додаток 3.3 Бюджет проекту'!F113/'Додаток 3.3 Бюджет проекту'!$O$15*'Додаток 3.3 Бюджет проекту'!$O$13,F113/$O$14*$O$12))</f>
        <v>0</v>
      </c>
      <c r="J113" s="257">
        <f>IF(F113=0,0,IF(C113=Налаштування!$AA$1,'Додаток 3.3 Бюджет проекту'!G113/'Додаток 3.3 Бюджет проекту'!$P$10*'Додаток 3.3 Бюджет проекту'!$P$8,F113/$P$9*$P$7))</f>
        <v>0</v>
      </c>
      <c r="K113" s="257">
        <f t="shared" si="10"/>
        <v>0</v>
      </c>
      <c r="L113" s="525" t="str">
        <f>IF(J113=0,"",IF(C113=Налаштування!$AA$1,"Увага! Є адміністративні витрати в 2-му півріччі",""))</f>
        <v/>
      </c>
      <c r="M113" s="526" t="str">
        <f>IF(G113=0,"",IF(C113=Налаштування!$AA$1,"Увага! Є програмні витрати в 2-му півріччі",""))</f>
        <v/>
      </c>
    </row>
    <row r="114" spans="1:18" ht="15" customHeight="1">
      <c r="A114" s="259" t="str">
        <f>Налаштування!D85</f>
        <v>18А</v>
      </c>
      <c r="B114" s="260">
        <f>Налаштування!E85</f>
        <v>0</v>
      </c>
      <c r="C114" s="260" t="str">
        <f>Налаштування!K85</f>
        <v>12 місяців</v>
      </c>
      <c r="D114" s="257">
        <f t="shared" si="7"/>
        <v>0</v>
      </c>
      <c r="E114" s="258">
        <f t="shared" si="8"/>
        <v>0</v>
      </c>
      <c r="F114" s="257">
        <f>SUMIF(Дод.3.1.1.Бюджет_ПР_А!$C$5:$C$450,'Додаток 3.3 Бюджет проекту'!B114,Дод.3.1.1.Бюджет_ПР_А!$AC$5:$AC$450)+SUMIF(Дод.3.1.1.Бюджет_ПР_А!$C$5:$C$450,'Додаток 3.3 Бюджет проекту'!B114,Дод.3.1.1.Бюджет_ПР_А!$AD$5:$AD$450)</f>
        <v>0</v>
      </c>
      <c r="G114" s="426">
        <f>SUMIF(Дод.3.1.1.Бюджет_ПР_А!$C$5:$C$450,'Додаток 3.3 Бюджет проекту'!B114,Дод.3.1.1.Бюджет_ПР_А!$AE$5:$AE$450)+SUMIF(Дод.3.1.1.Бюджет_ПР_А!$C$5:$C$450,'Додаток 3.3 Бюджет проекту'!B114,Дод.3.1.1.Бюджет_ПР_А!$AF$5:$AF$450)</f>
        <v>0</v>
      </c>
      <c r="H114" s="426">
        <f t="shared" si="9"/>
        <v>0</v>
      </c>
      <c r="I114" s="257">
        <f>O12</f>
        <v>0</v>
      </c>
      <c r="J114" s="257">
        <f>P12</f>
        <v>0</v>
      </c>
      <c r="K114" s="257">
        <f t="shared" si="10"/>
        <v>0</v>
      </c>
      <c r="L114" s="525" t="str">
        <f>IF(J114=0,"",IF(C114=Налаштування!$AA$1,"Увага! Є адміністративні витрати в 2-му півріччі",""))</f>
        <v/>
      </c>
      <c r="M114" s="526" t="str">
        <f>IF(G114=0,"",IF(C114=Налаштування!$AA$1,"Увага! Є програмні витрати в 2-му півріччі",""))</f>
        <v/>
      </c>
    </row>
    <row r="115" spans="1:18" ht="15" customHeight="1">
      <c r="A115" s="259" t="str">
        <f>Налаштування!D86</f>
        <v>20А1</v>
      </c>
      <c r="B115" s="260">
        <f>Налаштування!E86</f>
        <v>0</v>
      </c>
      <c r="C115" s="260" t="str">
        <f>Налаштування!K86</f>
        <v>6 місяців</v>
      </c>
      <c r="D115" s="257">
        <f t="shared" si="7"/>
        <v>0</v>
      </c>
      <c r="E115" s="258">
        <f t="shared" si="8"/>
        <v>0</v>
      </c>
      <c r="F115" s="257">
        <f>SUMIF(Дод.3.1.1.Бюджет_ПР_А!$C$5:$C$450,'Додаток 3.3 Бюджет проекту'!B115,Дод.3.1.1.Бюджет_ПР_А!$AC$5:$AC$450)+SUMIF(Дод.3.1.1.Бюджет_ПР_А!$C$5:$C$450,'Додаток 3.3 Бюджет проекту'!B115,Дод.3.1.1.Бюджет_ПР_А!$AD$5:$AD$450)</f>
        <v>0</v>
      </c>
      <c r="G115" s="426">
        <f>SUMIF(Дод.3.1.1.Бюджет_ПР_А!$C$5:$C$450,'Додаток 3.3 Бюджет проекту'!B115,Дод.3.1.1.Бюджет_ПР_А!$AE$5:$AE$450)+SUMIF(Дод.3.1.1.Бюджет_ПР_А!$C$5:$C$450,'Додаток 3.3 Бюджет проекту'!B115,Дод.3.1.1.Бюджет_ПР_А!$AF$5:$AF$450)</f>
        <v>0</v>
      </c>
      <c r="H115" s="426">
        <f t="shared" si="9"/>
        <v>0</v>
      </c>
      <c r="I115" s="257">
        <f>IF(F115=0,0,IF(C115=Налаштування!$AA$1,'Додаток 3.3 Бюджет проекту'!F115/'Додаток 3.3 Бюджет проекту'!$O$15*'Додаток 3.3 Бюджет проекту'!$O$13,F115/$O$14*$O$12))</f>
        <v>0</v>
      </c>
      <c r="J115" s="257">
        <f>IF(F115=0,0,IF(C115=Налаштування!$AA$1,'Додаток 3.3 Бюджет проекту'!G115/'Додаток 3.3 Бюджет проекту'!$P$10*'Додаток 3.3 Бюджет проекту'!$P$8,F115/$P$9*$P$7))</f>
        <v>0</v>
      </c>
      <c r="K115" s="257">
        <f t="shared" si="10"/>
        <v>0</v>
      </c>
      <c r="L115" s="525" t="str">
        <f>IF(J115=0,"",IF(C115=Налаштування!$AA$1,"Увага! Є адміністративні витрати в 2-му півріччі",""))</f>
        <v/>
      </c>
      <c r="M115" s="526" t="str">
        <f>IF(G115=0,"",IF(C115=Налаштування!$AA$1,"Увага! Є програмні витрати в 2-му півріччі",""))</f>
        <v/>
      </c>
    </row>
    <row r="116" spans="1:18" ht="15" customHeight="1">
      <c r="A116" s="259" t="str">
        <f>Налаштування!D87</f>
        <v>20А2</v>
      </c>
      <c r="B116" s="260">
        <f>Налаштування!E87</f>
        <v>0</v>
      </c>
      <c r="C116" s="260" t="str">
        <f>Налаштування!K87</f>
        <v>6 місяців</v>
      </c>
      <c r="D116" s="257">
        <f t="shared" si="7"/>
        <v>0</v>
      </c>
      <c r="E116" s="258">
        <f t="shared" si="8"/>
        <v>0</v>
      </c>
      <c r="F116" s="257">
        <f>SUMIF(Дод.3.1.1.Бюджет_ПР_А!$C$5:$C$450,'Додаток 3.3 Бюджет проекту'!B116,Дод.3.1.1.Бюджет_ПР_А!$AC$5:$AC$450)+SUMIF(Дод.3.1.1.Бюджет_ПР_А!$C$5:$C$450,'Додаток 3.3 Бюджет проекту'!B116,Дод.3.1.1.Бюджет_ПР_А!$AD$5:$AD$450)</f>
        <v>0</v>
      </c>
      <c r="G116" s="426">
        <f>SUMIF(Дод.3.1.1.Бюджет_ПР_А!$C$5:$C$450,'Додаток 3.3 Бюджет проекту'!B116,Дод.3.1.1.Бюджет_ПР_А!$AE$5:$AE$450)+SUMIF(Дод.3.1.1.Бюджет_ПР_А!$C$5:$C$450,'Додаток 3.3 Бюджет проекту'!B116,Дод.3.1.1.Бюджет_ПР_А!$AF$5:$AF$450)</f>
        <v>0</v>
      </c>
      <c r="H116" s="426">
        <f t="shared" si="9"/>
        <v>0</v>
      </c>
      <c r="I116" s="257">
        <f>IF(F116=0,0,IF(C116=Налаштування!$AA$1,'Додаток 3.3 Бюджет проекту'!F116/'Додаток 3.3 Бюджет проекту'!$O$15*'Додаток 3.3 Бюджет проекту'!$O$13,F116/$O$14*$O$12))</f>
        <v>0</v>
      </c>
      <c r="J116" s="257">
        <f>IF(F116=0,0,IF(C116=Налаштування!$AA$1,'Додаток 3.3 Бюджет проекту'!G116/'Додаток 3.3 Бюджет проекту'!$P$10*'Додаток 3.3 Бюджет проекту'!$P$8,F116/$P$9*$P$7))</f>
        <v>0</v>
      </c>
      <c r="K116" s="257">
        <f t="shared" si="10"/>
        <v>0</v>
      </c>
      <c r="L116" s="525" t="str">
        <f>IF(J116=0,"",IF(C116=Налаштування!$AA$1,"Увага! Є адміністративні витрати в 2-му півріччі",""))</f>
        <v/>
      </c>
      <c r="M116" s="526" t="str">
        <f>IF(G116=0,"",IF(C116=Налаштування!$AA$1,"Увага! Є програмні витрати в 2-му півріччі",""))</f>
        <v/>
      </c>
    </row>
    <row r="117" spans="1:18" ht="15" customHeight="1">
      <c r="A117" s="259" t="str">
        <f>Налаштування!D88</f>
        <v>21А</v>
      </c>
      <c r="B117" s="260">
        <f>Налаштування!E88</f>
        <v>0</v>
      </c>
      <c r="C117" s="260" t="str">
        <f>Налаштування!K88</f>
        <v>12 місяців</v>
      </c>
      <c r="D117" s="257">
        <f t="shared" si="7"/>
        <v>0</v>
      </c>
      <c r="E117" s="258">
        <f t="shared" si="8"/>
        <v>0</v>
      </c>
      <c r="F117" s="257">
        <f>SUMIF(Дод.3.1.1.Бюджет_ПР_А!$C$5:$C$450,'Додаток 3.3 Бюджет проекту'!B117,Дод.3.1.1.Бюджет_ПР_А!$AC$5:$AC$450)+SUMIF(Дод.3.1.1.Бюджет_ПР_А!$C$5:$C$450,'Додаток 3.3 Бюджет проекту'!B117,Дод.3.1.1.Бюджет_ПР_А!$AD$5:$AD$450)</f>
        <v>0</v>
      </c>
      <c r="G117" s="426">
        <f>SUMIF(Дод.3.1.1.Бюджет_ПР_А!$C$5:$C$450,'Додаток 3.3 Бюджет проекту'!B117,Дод.3.1.1.Бюджет_ПР_А!$AE$5:$AE$450)+SUMIF(Дод.3.1.1.Бюджет_ПР_А!$C$5:$C$450,'Додаток 3.3 Бюджет проекту'!B117,Дод.3.1.1.Бюджет_ПР_А!$AF$5:$AF$450)</f>
        <v>0</v>
      </c>
      <c r="H117" s="426">
        <f t="shared" si="9"/>
        <v>0</v>
      </c>
      <c r="I117" s="257">
        <f>IF(F117=0,0,IF(C117=Налаштування!$AA$1,'Додаток 3.3 Бюджет проекту'!F117/'Додаток 3.3 Бюджет проекту'!$O$15*'Додаток 3.3 Бюджет проекту'!$O$13,F117/$O$14*$O$12))</f>
        <v>0</v>
      </c>
      <c r="J117" s="257">
        <f>IF(F117=0,0,IF(C117=Налаштування!$AA$1,'Додаток 3.3 Бюджет проекту'!G117/'Додаток 3.3 Бюджет проекту'!$P$10*'Додаток 3.3 Бюджет проекту'!$P$8,F117/$P$9*$P$7))</f>
        <v>0</v>
      </c>
      <c r="K117" s="257">
        <f t="shared" si="10"/>
        <v>0</v>
      </c>
      <c r="L117" s="525" t="str">
        <f>IF(J117=0,"",IF(C117=Налаштування!$AA$1,"Увага! Є адміністративні витрати в 2-му півріччі",""))</f>
        <v/>
      </c>
      <c r="M117" s="526" t="str">
        <f>IF(G117=0,"",IF(C117=Налаштування!$AA$1,"Увага! Є програмні витрати в 2-му півріччі",""))</f>
        <v/>
      </c>
    </row>
    <row r="118" spans="1:18" ht="15" customHeight="1">
      <c r="A118" s="259" t="str">
        <f>Налаштування!D89</f>
        <v>22А</v>
      </c>
      <c r="B118" s="260">
        <f>Налаштування!E89</f>
        <v>0</v>
      </c>
      <c r="C118" s="260" t="str">
        <f>Налаштування!K89</f>
        <v>6 місяців</v>
      </c>
      <c r="D118" s="257">
        <f t="shared" si="7"/>
        <v>0</v>
      </c>
      <c r="E118" s="258">
        <f t="shared" si="8"/>
        <v>0</v>
      </c>
      <c r="F118" s="257">
        <f>SUMIF(Дод.3.1.1.Бюджет_ПР_А!$C$5:$C$450,'Додаток 3.3 Бюджет проекту'!B118,Дод.3.1.1.Бюджет_ПР_А!$AC$5:$AC$450)+SUMIF(Дод.3.1.1.Бюджет_ПР_А!$C$5:$C$450,'Додаток 3.3 Бюджет проекту'!B118,Дод.3.1.1.Бюджет_ПР_А!$AD$5:$AD$450)</f>
        <v>0</v>
      </c>
      <c r="G118" s="426">
        <f>SUMIF(Дод.3.1.1.Бюджет_ПР_А!$C$5:$C$450,'Додаток 3.3 Бюджет проекту'!B118,Дод.3.1.1.Бюджет_ПР_А!$AE$5:$AE$450)+SUMIF(Дод.3.1.1.Бюджет_ПР_А!$C$5:$C$450,'Додаток 3.3 Бюджет проекту'!B118,Дод.3.1.1.Бюджет_ПР_А!$AF$5:$AF$450)</f>
        <v>0</v>
      </c>
      <c r="H118" s="426">
        <f t="shared" si="9"/>
        <v>0</v>
      </c>
      <c r="I118" s="257">
        <f>IF(F118=0,0,IF(C118=Налаштування!$AA$1,'Додаток 3.3 Бюджет проекту'!F118/'Додаток 3.3 Бюджет проекту'!$O$15*'Додаток 3.3 Бюджет проекту'!$O$13,F118/$O$14*$O$12))</f>
        <v>0</v>
      </c>
      <c r="J118" s="257">
        <f>IF(F118=0,0,IF(C118=Налаштування!$AA$1,'Додаток 3.3 Бюджет проекту'!G118/'Додаток 3.3 Бюджет проекту'!$P$10*'Додаток 3.3 Бюджет проекту'!$P$8,F118/$P$9*$P$7))</f>
        <v>0</v>
      </c>
      <c r="K118" s="257">
        <f t="shared" si="10"/>
        <v>0</v>
      </c>
      <c r="L118" s="525" t="str">
        <f>IF(J118=0,"",IF(C118=Налаштування!$AA$1,"Увага! Є адміністративні витрати в 2-му півріччі",""))</f>
        <v/>
      </c>
      <c r="M118" s="526" t="str">
        <f>IF(G118=0,"",IF(C118=Налаштування!$AA$1,"Увага! Є програмні витрати в 2-му півріччі",""))</f>
        <v/>
      </c>
    </row>
    <row r="119" spans="1:18" ht="15" customHeight="1">
      <c r="A119" s="259" t="str">
        <f>Налаштування!D90</f>
        <v>23А1</v>
      </c>
      <c r="B119" s="260">
        <f>Налаштування!E90</f>
        <v>0</v>
      </c>
      <c r="C119" s="260" t="str">
        <f>Налаштування!K90</f>
        <v>12 місяців</v>
      </c>
      <c r="D119" s="257">
        <f t="shared" si="7"/>
        <v>0</v>
      </c>
      <c r="E119" s="258">
        <f t="shared" si="8"/>
        <v>0</v>
      </c>
      <c r="F119" s="257">
        <f>SUMIF(Дод.3.1.1.Бюджет_ПР_А!$C$5:$C$450,'Додаток 3.3 Бюджет проекту'!B119,Дод.3.1.1.Бюджет_ПР_А!$AC$5:$AC$450)+SUMIF(Дод.3.1.1.Бюджет_ПР_А!$C$5:$C$450,'Додаток 3.3 Бюджет проекту'!B119,Дод.3.1.1.Бюджет_ПР_А!$AD$5:$AD$450)</f>
        <v>0</v>
      </c>
      <c r="G119" s="426">
        <f>SUMIF(Дод.3.1.1.Бюджет_ПР_А!$C$5:$C$450,'Додаток 3.3 Бюджет проекту'!B119,Дод.3.1.1.Бюджет_ПР_А!$AE$5:$AE$450)+SUMIF(Дод.3.1.1.Бюджет_ПР_А!$C$5:$C$450,'Додаток 3.3 Бюджет проекту'!B119,Дод.3.1.1.Бюджет_ПР_А!$AF$5:$AF$450)</f>
        <v>0</v>
      </c>
      <c r="H119" s="426">
        <f t="shared" si="9"/>
        <v>0</v>
      </c>
      <c r="I119" s="257">
        <f>IF(F119=0,0,IF(C119=Налаштування!$AA$1,'Додаток 3.3 Бюджет проекту'!F119/'Додаток 3.3 Бюджет проекту'!$O$15*'Додаток 3.3 Бюджет проекту'!$O$13,F119/$O$14*$O$12))</f>
        <v>0</v>
      </c>
      <c r="J119" s="257">
        <f>IF(F119=0,0,IF(C119=Налаштування!$AA$1,'Додаток 3.3 Бюджет проекту'!G119/'Додаток 3.3 Бюджет проекту'!$P$10*'Додаток 3.3 Бюджет проекту'!$P$8,F119/$P$9*$P$7))</f>
        <v>0</v>
      </c>
      <c r="K119" s="257">
        <f t="shared" si="10"/>
        <v>0</v>
      </c>
      <c r="L119" s="525" t="str">
        <f>IF(J119=0,"",IF(C119=Налаштування!$AA$1,"Увага! Є адміністративні витрати в 2-му півріччі",""))</f>
        <v/>
      </c>
      <c r="M119" s="526" t="str">
        <f>IF(G119=0,"",IF(C119=Налаштування!$AA$1,"Увага! Є програмні витрати в 2-му півріччі",""))</f>
        <v/>
      </c>
    </row>
    <row r="120" spans="1:18" ht="15" customHeight="1">
      <c r="A120" s="259" t="str">
        <f>Налаштування!D91</f>
        <v>23А2</v>
      </c>
      <c r="B120" s="260">
        <f>Налаштування!E91</f>
        <v>0</v>
      </c>
      <c r="C120" s="260" t="str">
        <f>Налаштування!K91</f>
        <v>12 місяців</v>
      </c>
      <c r="D120" s="257">
        <f t="shared" si="7"/>
        <v>0</v>
      </c>
      <c r="E120" s="258">
        <f t="shared" si="8"/>
        <v>0</v>
      </c>
      <c r="F120" s="257">
        <f>SUMIF(Дод.3.1.1.Бюджет_ПР_А!$C$5:$C$450,'Додаток 3.3 Бюджет проекту'!B120,Дод.3.1.1.Бюджет_ПР_А!$AC$5:$AC$450)+SUMIF(Дод.3.1.1.Бюджет_ПР_А!$C$5:$C$450,'Додаток 3.3 Бюджет проекту'!B120,Дод.3.1.1.Бюджет_ПР_А!$AD$5:$AD$450)</f>
        <v>0</v>
      </c>
      <c r="G120" s="426">
        <f>SUMIF(Дод.3.1.1.Бюджет_ПР_А!$C$5:$C$450,'Додаток 3.3 Бюджет проекту'!B120,Дод.3.1.1.Бюджет_ПР_А!$AE$5:$AE$450)+SUMIF(Дод.3.1.1.Бюджет_ПР_А!$C$5:$C$450,'Додаток 3.3 Бюджет проекту'!B120,Дод.3.1.1.Бюджет_ПР_А!$AF$5:$AF$450)</f>
        <v>0</v>
      </c>
      <c r="H120" s="426">
        <f t="shared" si="9"/>
        <v>0</v>
      </c>
      <c r="I120" s="257">
        <f>IF(F120=0,0,IF(C120=Налаштування!$AA$1,'Додаток 3.3 Бюджет проекту'!F120/'Додаток 3.3 Бюджет проекту'!$O$15*'Додаток 3.3 Бюджет проекту'!$O$13,F120/$O$14*$O$12))</f>
        <v>0</v>
      </c>
      <c r="J120" s="257">
        <f>IF(F120=0,0,IF(C120=Налаштування!$AA$1,'Додаток 3.3 Бюджет проекту'!G120/'Додаток 3.3 Бюджет проекту'!$P$10*'Додаток 3.3 Бюджет проекту'!$P$8,F120/$P$9*$P$7))</f>
        <v>0</v>
      </c>
      <c r="K120" s="257">
        <f t="shared" si="10"/>
        <v>0</v>
      </c>
      <c r="L120" s="525" t="str">
        <f>IF(J120=0,"",IF(C120=Налаштування!$AA$1,"Увага! Є адміністративні витрати в 2-му півріччі",""))</f>
        <v/>
      </c>
      <c r="M120" s="526" t="str">
        <f>IF(G120=0,"",IF(C120=Налаштування!$AA$1,"Увага! Є програмні витрати в 2-му півріччі",""))</f>
        <v/>
      </c>
    </row>
    <row r="121" spans="1:18" ht="15" customHeight="1">
      <c r="A121" s="259" t="str">
        <f>Налаштування!D92</f>
        <v>24А</v>
      </c>
      <c r="B121" s="260">
        <f>Налаштування!E92</f>
        <v>0</v>
      </c>
      <c r="C121" s="260" t="str">
        <f>Налаштування!K92</f>
        <v>12 місяців</v>
      </c>
      <c r="D121" s="257">
        <f t="shared" si="7"/>
        <v>0</v>
      </c>
      <c r="E121" s="258">
        <f t="shared" si="8"/>
        <v>0</v>
      </c>
      <c r="F121" s="257">
        <f>SUMIF(Дод.3.1.1.Бюджет_ПР_А!$C$5:$C$450,'Додаток 3.3 Бюджет проекту'!B121,Дод.3.1.1.Бюджет_ПР_А!$AC$5:$AC$450)+SUMIF(Дод.3.1.1.Бюджет_ПР_А!$C$5:$C$450,'Додаток 3.3 Бюджет проекту'!B121,Дод.3.1.1.Бюджет_ПР_А!$AD$5:$AD$450)</f>
        <v>0</v>
      </c>
      <c r="G121" s="426">
        <f>SUMIF(Дод.3.1.1.Бюджет_ПР_А!$C$5:$C$450,'Додаток 3.3 Бюджет проекту'!B121,Дод.3.1.1.Бюджет_ПР_А!$AE$5:$AE$450)+SUMIF(Дод.3.1.1.Бюджет_ПР_А!$C$5:$C$450,'Додаток 3.3 Бюджет проекту'!B121,Дод.3.1.1.Бюджет_ПР_А!$AF$5:$AF$450)</f>
        <v>0</v>
      </c>
      <c r="H121" s="426">
        <f t="shared" si="9"/>
        <v>0</v>
      </c>
      <c r="I121" s="257">
        <f>IF(F121=0,0,IF(C121=Налаштування!$AA$1,'Додаток 3.3 Бюджет проекту'!F121/'Додаток 3.3 Бюджет проекту'!$O$15*'Додаток 3.3 Бюджет проекту'!$O$13,F121/$O$14*$O$12))</f>
        <v>0</v>
      </c>
      <c r="J121" s="257">
        <f>IF(F121=0,0,IF(C121=Налаштування!$AA$1,'Додаток 3.3 Бюджет проекту'!G121/'Додаток 3.3 Бюджет проекту'!$P$10*'Додаток 3.3 Бюджет проекту'!$P$8,F121/$P$9*$P$7))</f>
        <v>0</v>
      </c>
      <c r="K121" s="257">
        <f t="shared" si="10"/>
        <v>0</v>
      </c>
      <c r="L121" s="525" t="str">
        <f>IF(J121=0,"",IF(C121=Налаштування!$AA$1,"Увага! Є адміністративні витрати в 2-му півріччі",""))</f>
        <v/>
      </c>
      <c r="M121" s="526" t="str">
        <f>IF(G121=0,"",IF(C121=Налаштування!$AA$1,"Увага! Є програмні витрати в 2-му півріччі",""))</f>
        <v/>
      </c>
    </row>
    <row r="122" spans="1:18" ht="15" customHeight="1">
      <c r="A122" s="259" t="str">
        <f>Налаштування!D93</f>
        <v>25А</v>
      </c>
      <c r="B122" s="260">
        <f>Налаштування!E93</f>
        <v>0</v>
      </c>
      <c r="C122" s="260" t="str">
        <f>Налаштування!K93</f>
        <v>12 місяців</v>
      </c>
      <c r="D122" s="257">
        <f t="shared" si="7"/>
        <v>0</v>
      </c>
      <c r="E122" s="258">
        <f t="shared" si="8"/>
        <v>0</v>
      </c>
      <c r="F122" s="257">
        <f>SUMIF(Дод.3.1.1.Бюджет_ПР_А!$C$5:$C$450,'Додаток 3.3 Бюджет проекту'!B122,Дод.3.1.1.Бюджет_ПР_А!$AC$5:$AC$450)+SUMIF(Дод.3.1.1.Бюджет_ПР_А!$C$5:$C$450,'Додаток 3.3 Бюджет проекту'!B122,Дод.3.1.1.Бюджет_ПР_А!$AD$5:$AD$450)</f>
        <v>0</v>
      </c>
      <c r="G122" s="426">
        <f>SUMIF(Дод.3.1.1.Бюджет_ПР_А!$C$5:$C$450,'Додаток 3.3 Бюджет проекту'!B122,Дод.3.1.1.Бюджет_ПР_А!$AE$5:$AE$450)+SUMIF(Дод.3.1.1.Бюджет_ПР_А!$C$5:$C$450,'Додаток 3.3 Бюджет проекту'!B122,Дод.3.1.1.Бюджет_ПР_А!$AF$5:$AF$450)</f>
        <v>0</v>
      </c>
      <c r="H122" s="426">
        <f t="shared" si="9"/>
        <v>0</v>
      </c>
      <c r="I122" s="257">
        <f>IF(F122=0,0,IF(C122=Налаштування!$AA$1,'Додаток 3.3 Бюджет проекту'!F122/'Додаток 3.3 Бюджет проекту'!$O$15*'Додаток 3.3 Бюджет проекту'!$O$13,F122/$O$14*$O$12))</f>
        <v>0</v>
      </c>
      <c r="J122" s="257">
        <f>IF(F122=0,0,IF(C122=Налаштування!$AA$1,'Додаток 3.3 Бюджет проекту'!G122/'Додаток 3.3 Бюджет проекту'!$P$10*'Додаток 3.3 Бюджет проекту'!$P$8,F122/$P$9*$P$7))</f>
        <v>0</v>
      </c>
      <c r="K122" s="257">
        <f t="shared" si="10"/>
        <v>0</v>
      </c>
      <c r="L122" s="525" t="str">
        <f>IF(J122=0,"",IF(C122=Налаштування!$AA$1,"Увага! Є адміністративні витрати в 2-му півріччі",""))</f>
        <v/>
      </c>
      <c r="M122" s="526" t="str">
        <f>IF(G122=0,"",IF(C122=Налаштування!$AA$1,"Увага! Є програмні витрати в 2-му півріччі",""))</f>
        <v/>
      </c>
    </row>
    <row r="123" spans="1:18" ht="15" customHeight="1">
      <c r="A123" s="259" t="str">
        <f>Налаштування!D94</f>
        <v>26А</v>
      </c>
      <c r="B123" s="260">
        <f>Налаштування!E94</f>
        <v>0</v>
      </c>
      <c r="C123" s="260" t="str">
        <f>Налаштування!K94</f>
        <v>12 місяців</v>
      </c>
      <c r="D123" s="257">
        <f t="shared" si="7"/>
        <v>0</v>
      </c>
      <c r="E123" s="258">
        <f t="shared" si="8"/>
        <v>0</v>
      </c>
      <c r="F123" s="257">
        <f>SUMIF(Дод.3.1.1.Бюджет_ПР_А!$C$5:$C$450,'Додаток 3.3 Бюджет проекту'!B123,Дод.3.1.1.Бюджет_ПР_А!$AC$5:$AC$450)+SUMIF(Дод.3.1.1.Бюджет_ПР_А!$C$5:$C$450,'Додаток 3.3 Бюджет проекту'!B123,Дод.3.1.1.Бюджет_ПР_А!$AD$5:$AD$450)</f>
        <v>0</v>
      </c>
      <c r="G123" s="426">
        <f>SUMIF(Дод.3.1.1.Бюджет_ПР_А!$C$5:$C$450,'Додаток 3.3 Бюджет проекту'!B123,Дод.3.1.1.Бюджет_ПР_А!$AE$5:$AE$450)+SUMIF(Дод.3.1.1.Бюджет_ПР_А!$C$5:$C$450,'Додаток 3.3 Бюджет проекту'!B123,Дод.3.1.1.Бюджет_ПР_А!$AF$5:$AF$450)</f>
        <v>0</v>
      </c>
      <c r="H123" s="426">
        <f t="shared" si="9"/>
        <v>0</v>
      </c>
      <c r="I123" s="257">
        <f>IF(F123=0,0,IF(C123=Налаштування!$AA$1,'Додаток 3.3 Бюджет проекту'!F123/'Додаток 3.3 Бюджет проекту'!$O$15*'Додаток 3.3 Бюджет проекту'!$O$13,F123/$O$14*$O$12))</f>
        <v>0</v>
      </c>
      <c r="J123" s="257">
        <f>IF(F123=0,0,IF(C123=Налаштування!$AA$1,'Додаток 3.3 Бюджет проекту'!G123/'Додаток 3.3 Бюджет проекту'!$P$10*'Додаток 3.3 Бюджет проекту'!$P$8,F123/$P$9*$P$7))</f>
        <v>0</v>
      </c>
      <c r="K123" s="257">
        <f t="shared" si="10"/>
        <v>0</v>
      </c>
      <c r="L123" s="525" t="str">
        <f>IF(J123=0,"",IF(C123=Налаштування!$AA$1,"Увага! Є адміністративні витрати в 2-му півріччі",""))</f>
        <v/>
      </c>
      <c r="M123" s="526" t="str">
        <f>IF(G123=0,"",IF(C123=Налаштування!$AA$1,"Увага! Є програмні витрати в 2-му півріччі",""))</f>
        <v/>
      </c>
    </row>
    <row r="124" spans="1:18" ht="15" customHeight="1">
      <c r="A124" s="259"/>
      <c r="B124" s="260" t="str">
        <f>Налаштування!E95</f>
        <v>27А.Підтримка у підготовці та оснащенні приміщень для ЗПТ</v>
      </c>
      <c r="C124" s="260" t="str">
        <f>Налаштування!K95</f>
        <v>12 місяців</v>
      </c>
      <c r="D124" s="257">
        <f>F124+G124</f>
        <v>0</v>
      </c>
      <c r="E124" s="258">
        <f>IF(D124=0,0,D124/$D$125)</f>
        <v>0</v>
      </c>
      <c r="F124" s="257">
        <f>SUMIF(Дод.3.1.1.Бюджет_ПР_А!$C$5:$C$450,'Додаток 3.3 Бюджет проекту'!B124,Дод.3.1.1.Бюджет_ПР_А!$AC$5:$AC$450)+SUMIF(Дод.3.1.1.Бюджет_ПР_А!$C$5:$C$450,'Додаток 3.3 Бюджет проекту'!B124,Дод.3.1.1.Бюджет_ПР_А!$AD$5:$AD$450)</f>
        <v>0</v>
      </c>
      <c r="G124" s="426">
        <f>SUMIF(Дод.3.1.1.Бюджет_ПР_А!$C$5:$C$450,'Додаток 3.3 Бюджет проекту'!B124,Дод.3.1.1.Бюджет_ПР_А!$AE$5:$AE$450)+SUMIF(Дод.3.1.1.Бюджет_ПР_А!$C$5:$C$450,'Додаток 3.3 Бюджет проекту'!B124,Дод.3.1.1.Бюджет_ПР_А!$AF$5:$AF$450)</f>
        <v>0</v>
      </c>
      <c r="H124" s="426">
        <f>I124+J124</f>
        <v>0</v>
      </c>
      <c r="I124" s="257">
        <f>IF(F124=0,0,IF(C124=Налаштування!$AA$1,'Додаток 3.3 Бюджет проекту'!F124/'Додаток 3.3 Бюджет проекту'!$O$15*'Додаток 3.3 Бюджет проекту'!$O$13,F124/$O$14*$O$12))</f>
        <v>0</v>
      </c>
      <c r="J124" s="257">
        <f>IF(F124=0,0,IF(C124=Налаштування!$AA$1,'Додаток 3.3 Бюджет проекту'!G124/'Додаток 3.3 Бюджет проекту'!$P$10*'Додаток 3.3 Бюджет проекту'!$P$8,F124/$P$9*$P$7))</f>
        <v>0</v>
      </c>
      <c r="K124" s="257">
        <f>D124+H124</f>
        <v>0</v>
      </c>
      <c r="L124" s="525"/>
      <c r="M124" s="526"/>
    </row>
    <row r="125" spans="1:18" s="439" customFormat="1" ht="14.25">
      <c r="A125" s="1006" t="s">
        <v>226</v>
      </c>
      <c r="B125" s="1007"/>
      <c r="C125" s="434"/>
      <c r="D125" s="435">
        <f t="shared" ref="D125:K125" si="11">SUM(D86:D123)</f>
        <v>0</v>
      </c>
      <c r="E125" s="435">
        <f t="shared" si="11"/>
        <v>0</v>
      </c>
      <c r="F125" s="435">
        <f t="shared" si="11"/>
        <v>0</v>
      </c>
      <c r="G125" s="435">
        <f t="shared" si="11"/>
        <v>0</v>
      </c>
      <c r="H125" s="435">
        <f t="shared" si="11"/>
        <v>0</v>
      </c>
      <c r="I125" s="435">
        <f>SUM(I86:I123)</f>
        <v>0</v>
      </c>
      <c r="J125" s="435">
        <f t="shared" si="11"/>
        <v>0</v>
      </c>
      <c r="K125" s="435">
        <f t="shared" si="11"/>
        <v>0</v>
      </c>
      <c r="L125" s="436"/>
      <c r="M125" s="437"/>
      <c r="N125" s="849"/>
      <c r="O125" s="849"/>
      <c r="P125" s="849"/>
      <c r="Q125" s="850"/>
      <c r="R125" s="850"/>
    </row>
  </sheetData>
  <sheetProtection formatCells="0" formatColumns="0" formatRows="0"/>
  <mergeCells count="4">
    <mergeCell ref="A63:B63"/>
    <mergeCell ref="A125:B125"/>
    <mergeCell ref="A21:B21"/>
    <mergeCell ref="A81:B81"/>
  </mergeCells>
  <conditionalFormatting sqref="Q14:Q15">
    <cfRule type="cellIs" dxfId="52" priority="11" operator="equal">
      <formula>"Общий итог"</formula>
    </cfRule>
  </conditionalFormatting>
  <conditionalFormatting sqref="B1:C1">
    <cfRule type="cellIs" dxfId="51" priority="10" operator="equal">
      <formula>"Общий итог"</formula>
    </cfRule>
  </conditionalFormatting>
  <conditionalFormatting sqref="B2:C2">
    <cfRule type="cellIs" dxfId="50" priority="9" operator="equal">
      <formula>"Общий итог"</formula>
    </cfRule>
  </conditionalFormatting>
  <conditionalFormatting sqref="B5:C5">
    <cfRule type="cellIs" dxfId="49" priority="8" operator="equal">
      <formula>"Общий итог"</formula>
    </cfRule>
  </conditionalFormatting>
  <conditionalFormatting sqref="A23:A24">
    <cfRule type="cellIs" dxfId="48" priority="5" operator="equal">
      <formula>"Общий итог"</formula>
    </cfRule>
  </conditionalFormatting>
  <conditionalFormatting sqref="A1">
    <cfRule type="cellIs" dxfId="47" priority="6" operator="equal">
      <formula>"Общий итог"</formula>
    </cfRule>
  </conditionalFormatting>
  <conditionalFormatting sqref="A5">
    <cfRule type="cellIs" dxfId="46" priority="4" operator="equal">
      <formula>"Общий итог"</formula>
    </cfRule>
  </conditionalFormatting>
  <conditionalFormatting sqref="A65">
    <cfRule type="cellIs" dxfId="45" priority="3" operator="equal">
      <formula>"Общий итог"</formula>
    </cfRule>
  </conditionalFormatting>
  <conditionalFormatting sqref="A83">
    <cfRule type="cellIs" dxfId="44" priority="2" operator="equal">
      <formula>"Общий итог"</formula>
    </cfRule>
  </conditionalFormatting>
  <conditionalFormatting sqref="A2">
    <cfRule type="cellIs" dxfId="43" priority="1" operator="equal">
      <formula>"Общий итог"</formula>
    </cfRule>
  </conditionalFormatting>
  <pageMargins left="0.70866141732283472" right="0.70866141732283472" top="0.74803149606299213" bottom="0.74803149606299213" header="0.31496062992125984" footer="0.31496062992125984"/>
  <pageSetup paperSize="9" scale="50" orientation="portrait" horizontalDpi="429496729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F1238"/>
  <sheetViews>
    <sheetView zoomScale="70" zoomScaleNormal="70" zoomScalePageLayoutView="70" workbookViewId="0">
      <pane xSplit="2" ySplit="2" topLeftCell="C147" activePane="bottomRight" state="frozen"/>
      <selection pane="topRight" activeCell="C1" sqref="C1"/>
      <selection pane="bottomLeft" activeCell="A3" sqref="A3"/>
      <selection pane="bottomRight" activeCell="V11" sqref="V11"/>
    </sheetView>
  </sheetViews>
  <sheetFormatPr defaultColWidth="8.85546875" defaultRowHeight="14.25"/>
  <cols>
    <col min="1" max="1" width="30.140625" style="116" customWidth="1"/>
    <col min="2" max="2" width="65.28515625" style="116" customWidth="1"/>
    <col min="3" max="3" width="2.42578125" style="117" hidden="1" customWidth="1"/>
    <col min="4" max="5" width="13.140625" style="63" hidden="1" customWidth="1"/>
    <col min="6" max="7" width="11.42578125" style="63" hidden="1" customWidth="1"/>
    <col min="8" max="8" width="2.42578125" style="117" hidden="1" customWidth="1"/>
    <col min="9" max="9" width="16.85546875" style="63" hidden="1" customWidth="1"/>
    <col min="10" max="10" width="2.42578125" style="117" customWidth="1"/>
    <col min="11" max="14" width="11.42578125" style="121" bestFit="1" customWidth="1"/>
    <col min="15" max="15" width="2.42578125" style="117" customWidth="1"/>
    <col min="16" max="231" width="8.85546875" style="111"/>
    <col min="232" max="232" width="42" style="111" customWidth="1"/>
    <col min="233" max="233" width="45" style="111" customWidth="1"/>
    <col min="234" max="237" width="11.140625" style="111" customWidth="1"/>
    <col min="238" max="241" width="8.7109375" style="111" customWidth="1"/>
    <col min="242" max="242" width="16" style="111" bestFit="1" customWidth="1"/>
    <col min="243" max="250" width="8.7109375" style="111" customWidth="1"/>
    <col min="251" max="254" width="5" style="111" bestFit="1" customWidth="1"/>
    <col min="255" max="258" width="8.7109375" style="111" customWidth="1"/>
    <col min="259" max="487" width="8.85546875" style="111"/>
    <col min="488" max="488" width="42" style="111" customWidth="1"/>
    <col min="489" max="489" width="45" style="111" customWidth="1"/>
    <col min="490" max="493" width="11.140625" style="111" customWidth="1"/>
    <col min="494" max="497" width="8.7109375" style="111" customWidth="1"/>
    <col min="498" max="498" width="16" style="111" bestFit="1" customWidth="1"/>
    <col min="499" max="506" width="8.7109375" style="111" customWidth="1"/>
    <col min="507" max="510" width="5" style="111" bestFit="1" customWidth="1"/>
    <col min="511" max="514" width="8.7109375" style="111" customWidth="1"/>
    <col min="515" max="743" width="8.85546875" style="111"/>
    <col min="744" max="744" width="42" style="111" customWidth="1"/>
    <col min="745" max="745" width="45" style="111" customWidth="1"/>
    <col min="746" max="749" width="11.140625" style="111" customWidth="1"/>
    <col min="750" max="753" width="8.7109375" style="111" customWidth="1"/>
    <col min="754" max="754" width="16" style="111" bestFit="1" customWidth="1"/>
    <col min="755" max="762" width="8.7109375" style="111" customWidth="1"/>
    <col min="763" max="766" width="5" style="111" bestFit="1" customWidth="1"/>
    <col min="767" max="770" width="8.7109375" style="111" customWidth="1"/>
    <col min="771" max="999" width="8.85546875" style="111"/>
    <col min="1000" max="1000" width="42" style="111" customWidth="1"/>
    <col min="1001" max="1001" width="45" style="111" customWidth="1"/>
    <col min="1002" max="1005" width="11.140625" style="111" customWidth="1"/>
    <col min="1006" max="1009" width="8.7109375" style="111" customWidth="1"/>
    <col min="1010" max="1010" width="16" style="111" bestFit="1" customWidth="1"/>
    <col min="1011" max="1018" width="8.7109375" style="111" customWidth="1"/>
    <col min="1019" max="1022" width="5" style="111" bestFit="1" customWidth="1"/>
    <col min="1023" max="1026" width="8.7109375" style="111" customWidth="1"/>
    <col min="1027" max="1255" width="8.85546875" style="111"/>
    <col min="1256" max="1256" width="42" style="111" customWidth="1"/>
    <col min="1257" max="1257" width="45" style="111" customWidth="1"/>
    <col min="1258" max="1261" width="11.140625" style="111" customWidth="1"/>
    <col min="1262" max="1265" width="8.7109375" style="111" customWidth="1"/>
    <col min="1266" max="1266" width="16" style="111" bestFit="1" customWidth="1"/>
    <col min="1267" max="1274" width="8.7109375" style="111" customWidth="1"/>
    <col min="1275" max="1278" width="5" style="111" bestFit="1" customWidth="1"/>
    <col min="1279" max="1282" width="8.7109375" style="111" customWidth="1"/>
    <col min="1283" max="1511" width="8.85546875" style="111"/>
    <col min="1512" max="1512" width="42" style="111" customWidth="1"/>
    <col min="1513" max="1513" width="45" style="111" customWidth="1"/>
    <col min="1514" max="1517" width="11.140625" style="111" customWidth="1"/>
    <col min="1518" max="1521" width="8.7109375" style="111" customWidth="1"/>
    <col min="1522" max="1522" width="16" style="111" bestFit="1" customWidth="1"/>
    <col min="1523" max="1530" width="8.7109375" style="111" customWidth="1"/>
    <col min="1531" max="1534" width="5" style="111" bestFit="1" customWidth="1"/>
    <col min="1535" max="1538" width="8.7109375" style="111" customWidth="1"/>
    <col min="1539" max="1767" width="8.85546875" style="111"/>
    <col min="1768" max="1768" width="42" style="111" customWidth="1"/>
    <col min="1769" max="1769" width="45" style="111" customWidth="1"/>
    <col min="1770" max="1773" width="11.140625" style="111" customWidth="1"/>
    <col min="1774" max="1777" width="8.7109375" style="111" customWidth="1"/>
    <col min="1778" max="1778" width="16" style="111" bestFit="1" customWidth="1"/>
    <col min="1779" max="1786" width="8.7109375" style="111" customWidth="1"/>
    <col min="1787" max="1790" width="5" style="111" bestFit="1" customWidth="1"/>
    <col min="1791" max="1794" width="8.7109375" style="111" customWidth="1"/>
    <col min="1795" max="2023" width="8.85546875" style="111"/>
    <col min="2024" max="2024" width="42" style="111" customWidth="1"/>
    <col min="2025" max="2025" width="45" style="111" customWidth="1"/>
    <col min="2026" max="2029" width="11.140625" style="111" customWidth="1"/>
    <col min="2030" max="2033" width="8.7109375" style="111" customWidth="1"/>
    <col min="2034" max="2034" width="16" style="111" bestFit="1" customWidth="1"/>
    <col min="2035" max="2042" width="8.7109375" style="111" customWidth="1"/>
    <col min="2043" max="2046" width="5" style="111" bestFit="1" customWidth="1"/>
    <col min="2047" max="2050" width="8.7109375" style="111" customWidth="1"/>
    <col min="2051" max="2279" width="8.85546875" style="111"/>
    <col min="2280" max="2280" width="42" style="111" customWidth="1"/>
    <col min="2281" max="2281" width="45" style="111" customWidth="1"/>
    <col min="2282" max="2285" width="11.140625" style="111" customWidth="1"/>
    <col min="2286" max="2289" width="8.7109375" style="111" customWidth="1"/>
    <col min="2290" max="2290" width="16" style="111" bestFit="1" customWidth="1"/>
    <col min="2291" max="2298" width="8.7109375" style="111" customWidth="1"/>
    <col min="2299" max="2302" width="5" style="111" bestFit="1" customWidth="1"/>
    <col min="2303" max="2306" width="8.7109375" style="111" customWidth="1"/>
    <col min="2307" max="2535" width="8.85546875" style="111"/>
    <col min="2536" max="2536" width="42" style="111" customWidth="1"/>
    <col min="2537" max="2537" width="45" style="111" customWidth="1"/>
    <col min="2538" max="2541" width="11.140625" style="111" customWidth="1"/>
    <col min="2542" max="2545" width="8.7109375" style="111" customWidth="1"/>
    <col min="2546" max="2546" width="16" style="111" bestFit="1" customWidth="1"/>
    <col min="2547" max="2554" width="8.7109375" style="111" customWidth="1"/>
    <col min="2555" max="2558" width="5" style="111" bestFit="1" customWidth="1"/>
    <col min="2559" max="2562" width="8.7109375" style="111" customWidth="1"/>
    <col min="2563" max="2791" width="8.85546875" style="111"/>
    <col min="2792" max="2792" width="42" style="111" customWidth="1"/>
    <col min="2793" max="2793" width="45" style="111" customWidth="1"/>
    <col min="2794" max="2797" width="11.140625" style="111" customWidth="1"/>
    <col min="2798" max="2801" width="8.7109375" style="111" customWidth="1"/>
    <col min="2802" max="2802" width="16" style="111" bestFit="1" customWidth="1"/>
    <col min="2803" max="2810" width="8.7109375" style="111" customWidth="1"/>
    <col min="2811" max="2814" width="5" style="111" bestFit="1" customWidth="1"/>
    <col min="2815" max="2818" width="8.7109375" style="111" customWidth="1"/>
    <col min="2819" max="3047" width="8.85546875" style="111"/>
    <col min="3048" max="3048" width="42" style="111" customWidth="1"/>
    <col min="3049" max="3049" width="45" style="111" customWidth="1"/>
    <col min="3050" max="3053" width="11.140625" style="111" customWidth="1"/>
    <col min="3054" max="3057" width="8.7109375" style="111" customWidth="1"/>
    <col min="3058" max="3058" width="16" style="111" bestFit="1" customWidth="1"/>
    <col min="3059" max="3066" width="8.7109375" style="111" customWidth="1"/>
    <col min="3067" max="3070" width="5" style="111" bestFit="1" customWidth="1"/>
    <col min="3071" max="3074" width="8.7109375" style="111" customWidth="1"/>
    <col min="3075" max="3303" width="8.85546875" style="111"/>
    <col min="3304" max="3304" width="42" style="111" customWidth="1"/>
    <col min="3305" max="3305" width="45" style="111" customWidth="1"/>
    <col min="3306" max="3309" width="11.140625" style="111" customWidth="1"/>
    <col min="3310" max="3313" width="8.7109375" style="111" customWidth="1"/>
    <col min="3314" max="3314" width="16" style="111" bestFit="1" customWidth="1"/>
    <col min="3315" max="3322" width="8.7109375" style="111" customWidth="1"/>
    <col min="3323" max="3326" width="5" style="111" bestFit="1" customWidth="1"/>
    <col min="3327" max="3330" width="8.7109375" style="111" customWidth="1"/>
    <col min="3331" max="3559" width="8.85546875" style="111"/>
    <col min="3560" max="3560" width="42" style="111" customWidth="1"/>
    <col min="3561" max="3561" width="45" style="111" customWidth="1"/>
    <col min="3562" max="3565" width="11.140625" style="111" customWidth="1"/>
    <col min="3566" max="3569" width="8.7109375" style="111" customWidth="1"/>
    <col min="3570" max="3570" width="16" style="111" bestFit="1" customWidth="1"/>
    <col min="3571" max="3578" width="8.7109375" style="111" customWidth="1"/>
    <col min="3579" max="3582" width="5" style="111" bestFit="1" customWidth="1"/>
    <col min="3583" max="3586" width="8.7109375" style="111" customWidth="1"/>
    <col min="3587" max="3815" width="8.85546875" style="111"/>
    <col min="3816" max="3816" width="42" style="111" customWidth="1"/>
    <col min="3817" max="3817" width="45" style="111" customWidth="1"/>
    <col min="3818" max="3821" width="11.140625" style="111" customWidth="1"/>
    <col min="3822" max="3825" width="8.7109375" style="111" customWidth="1"/>
    <col min="3826" max="3826" width="16" style="111" bestFit="1" customWidth="1"/>
    <col min="3827" max="3834" width="8.7109375" style="111" customWidth="1"/>
    <col min="3835" max="3838" width="5" style="111" bestFit="1" customWidth="1"/>
    <col min="3839" max="3842" width="8.7109375" style="111" customWidth="1"/>
    <col min="3843" max="4071" width="8.85546875" style="111"/>
    <col min="4072" max="4072" width="42" style="111" customWidth="1"/>
    <col min="4073" max="4073" width="45" style="111" customWidth="1"/>
    <col min="4074" max="4077" width="11.140625" style="111" customWidth="1"/>
    <col min="4078" max="4081" width="8.7109375" style="111" customWidth="1"/>
    <col min="4082" max="4082" width="16" style="111" bestFit="1" customWidth="1"/>
    <col min="4083" max="4090" width="8.7109375" style="111" customWidth="1"/>
    <col min="4091" max="4094" width="5" style="111" bestFit="1" customWidth="1"/>
    <col min="4095" max="4098" width="8.7109375" style="111" customWidth="1"/>
    <col min="4099" max="4327" width="8.85546875" style="111"/>
    <col min="4328" max="4328" width="42" style="111" customWidth="1"/>
    <col min="4329" max="4329" width="45" style="111" customWidth="1"/>
    <col min="4330" max="4333" width="11.140625" style="111" customWidth="1"/>
    <col min="4334" max="4337" width="8.7109375" style="111" customWidth="1"/>
    <col min="4338" max="4338" width="16" style="111" bestFit="1" customWidth="1"/>
    <col min="4339" max="4346" width="8.7109375" style="111" customWidth="1"/>
    <col min="4347" max="4350" width="5" style="111" bestFit="1" customWidth="1"/>
    <col min="4351" max="4354" width="8.7109375" style="111" customWidth="1"/>
    <col min="4355" max="4583" width="8.85546875" style="111"/>
    <col min="4584" max="4584" width="42" style="111" customWidth="1"/>
    <col min="4585" max="4585" width="45" style="111" customWidth="1"/>
    <col min="4586" max="4589" width="11.140625" style="111" customWidth="1"/>
    <col min="4590" max="4593" width="8.7109375" style="111" customWidth="1"/>
    <col min="4594" max="4594" width="16" style="111" bestFit="1" customWidth="1"/>
    <col min="4595" max="4602" width="8.7109375" style="111" customWidth="1"/>
    <col min="4603" max="4606" width="5" style="111" bestFit="1" customWidth="1"/>
    <col min="4607" max="4610" width="8.7109375" style="111" customWidth="1"/>
    <col min="4611" max="4839" width="8.85546875" style="111"/>
    <col min="4840" max="4840" width="42" style="111" customWidth="1"/>
    <col min="4841" max="4841" width="45" style="111" customWidth="1"/>
    <col min="4842" max="4845" width="11.140625" style="111" customWidth="1"/>
    <col min="4846" max="4849" width="8.7109375" style="111" customWidth="1"/>
    <col min="4850" max="4850" width="16" style="111" bestFit="1" customWidth="1"/>
    <col min="4851" max="4858" width="8.7109375" style="111" customWidth="1"/>
    <col min="4859" max="4862" width="5" style="111" bestFit="1" customWidth="1"/>
    <col min="4863" max="4866" width="8.7109375" style="111" customWidth="1"/>
    <col min="4867" max="5095" width="8.85546875" style="111"/>
    <col min="5096" max="5096" width="42" style="111" customWidth="1"/>
    <col min="5097" max="5097" width="45" style="111" customWidth="1"/>
    <col min="5098" max="5101" width="11.140625" style="111" customWidth="1"/>
    <col min="5102" max="5105" width="8.7109375" style="111" customWidth="1"/>
    <col min="5106" max="5106" width="16" style="111" bestFit="1" customWidth="1"/>
    <col min="5107" max="5114" width="8.7109375" style="111" customWidth="1"/>
    <col min="5115" max="5118" width="5" style="111" bestFit="1" customWidth="1"/>
    <col min="5119" max="5122" width="8.7109375" style="111" customWidth="1"/>
    <col min="5123" max="5351" width="8.85546875" style="111"/>
    <col min="5352" max="5352" width="42" style="111" customWidth="1"/>
    <col min="5353" max="5353" width="45" style="111" customWidth="1"/>
    <col min="5354" max="5357" width="11.140625" style="111" customWidth="1"/>
    <col min="5358" max="5361" width="8.7109375" style="111" customWidth="1"/>
    <col min="5362" max="5362" width="16" style="111" bestFit="1" customWidth="1"/>
    <col min="5363" max="5370" width="8.7109375" style="111" customWidth="1"/>
    <col min="5371" max="5374" width="5" style="111" bestFit="1" customWidth="1"/>
    <col min="5375" max="5378" width="8.7109375" style="111" customWidth="1"/>
    <col min="5379" max="5607" width="8.85546875" style="111"/>
    <col min="5608" max="5608" width="42" style="111" customWidth="1"/>
    <col min="5609" max="5609" width="45" style="111" customWidth="1"/>
    <col min="5610" max="5613" width="11.140625" style="111" customWidth="1"/>
    <col min="5614" max="5617" width="8.7109375" style="111" customWidth="1"/>
    <col min="5618" max="5618" width="16" style="111" bestFit="1" customWidth="1"/>
    <col min="5619" max="5626" width="8.7109375" style="111" customWidth="1"/>
    <col min="5627" max="5630" width="5" style="111" bestFit="1" customWidth="1"/>
    <col min="5631" max="5634" width="8.7109375" style="111" customWidth="1"/>
    <col min="5635" max="5863" width="8.85546875" style="111"/>
    <col min="5864" max="5864" width="42" style="111" customWidth="1"/>
    <col min="5865" max="5865" width="45" style="111" customWidth="1"/>
    <col min="5866" max="5869" width="11.140625" style="111" customWidth="1"/>
    <col min="5870" max="5873" width="8.7109375" style="111" customWidth="1"/>
    <col min="5874" max="5874" width="16" style="111" bestFit="1" customWidth="1"/>
    <col min="5875" max="5882" width="8.7109375" style="111" customWidth="1"/>
    <col min="5883" max="5886" width="5" style="111" bestFit="1" customWidth="1"/>
    <col min="5887" max="5890" width="8.7109375" style="111" customWidth="1"/>
    <col min="5891" max="6119" width="8.85546875" style="111"/>
    <col min="6120" max="6120" width="42" style="111" customWidth="1"/>
    <col min="6121" max="6121" width="45" style="111" customWidth="1"/>
    <col min="6122" max="6125" width="11.140625" style="111" customWidth="1"/>
    <col min="6126" max="6129" width="8.7109375" style="111" customWidth="1"/>
    <col min="6130" max="6130" width="16" style="111" bestFit="1" customWidth="1"/>
    <col min="6131" max="6138" width="8.7109375" style="111" customWidth="1"/>
    <col min="6139" max="6142" width="5" style="111" bestFit="1" customWidth="1"/>
    <col min="6143" max="6146" width="8.7109375" style="111" customWidth="1"/>
    <col min="6147" max="6375" width="8.85546875" style="111"/>
    <col min="6376" max="6376" width="42" style="111" customWidth="1"/>
    <col min="6377" max="6377" width="45" style="111" customWidth="1"/>
    <col min="6378" max="6381" width="11.140625" style="111" customWidth="1"/>
    <col min="6382" max="6385" width="8.7109375" style="111" customWidth="1"/>
    <col min="6386" max="6386" width="16" style="111" bestFit="1" customWidth="1"/>
    <col min="6387" max="6394" width="8.7109375" style="111" customWidth="1"/>
    <col min="6395" max="6398" width="5" style="111" bestFit="1" customWidth="1"/>
    <col min="6399" max="6402" width="8.7109375" style="111" customWidth="1"/>
    <col min="6403" max="6631" width="8.85546875" style="111"/>
    <col min="6632" max="6632" width="42" style="111" customWidth="1"/>
    <col min="6633" max="6633" width="45" style="111" customWidth="1"/>
    <col min="6634" max="6637" width="11.140625" style="111" customWidth="1"/>
    <col min="6638" max="6641" width="8.7109375" style="111" customWidth="1"/>
    <col min="6642" max="6642" width="16" style="111" bestFit="1" customWidth="1"/>
    <col min="6643" max="6650" width="8.7109375" style="111" customWidth="1"/>
    <col min="6651" max="6654" width="5" style="111" bestFit="1" customWidth="1"/>
    <col min="6655" max="6658" width="8.7109375" style="111" customWidth="1"/>
    <col min="6659" max="6887" width="8.85546875" style="111"/>
    <col min="6888" max="6888" width="42" style="111" customWidth="1"/>
    <col min="6889" max="6889" width="45" style="111" customWidth="1"/>
    <col min="6890" max="6893" width="11.140625" style="111" customWidth="1"/>
    <col min="6894" max="6897" width="8.7109375" style="111" customWidth="1"/>
    <col min="6898" max="6898" width="16" style="111" bestFit="1" customWidth="1"/>
    <col min="6899" max="6906" width="8.7109375" style="111" customWidth="1"/>
    <col min="6907" max="6910" width="5" style="111" bestFit="1" customWidth="1"/>
    <col min="6911" max="6914" width="8.7109375" style="111" customWidth="1"/>
    <col min="6915" max="7143" width="8.85546875" style="111"/>
    <col min="7144" max="7144" width="42" style="111" customWidth="1"/>
    <col min="7145" max="7145" width="45" style="111" customWidth="1"/>
    <col min="7146" max="7149" width="11.140625" style="111" customWidth="1"/>
    <col min="7150" max="7153" width="8.7109375" style="111" customWidth="1"/>
    <col min="7154" max="7154" width="16" style="111" bestFit="1" customWidth="1"/>
    <col min="7155" max="7162" width="8.7109375" style="111" customWidth="1"/>
    <col min="7163" max="7166" width="5" style="111" bestFit="1" customWidth="1"/>
    <col min="7167" max="7170" width="8.7109375" style="111" customWidth="1"/>
    <col min="7171" max="7399" width="8.85546875" style="111"/>
    <col min="7400" max="7400" width="42" style="111" customWidth="1"/>
    <col min="7401" max="7401" width="45" style="111" customWidth="1"/>
    <col min="7402" max="7405" width="11.140625" style="111" customWidth="1"/>
    <col min="7406" max="7409" width="8.7109375" style="111" customWidth="1"/>
    <col min="7410" max="7410" width="16" style="111" bestFit="1" customWidth="1"/>
    <col min="7411" max="7418" width="8.7109375" style="111" customWidth="1"/>
    <col min="7419" max="7422" width="5" style="111" bestFit="1" customWidth="1"/>
    <col min="7423" max="7426" width="8.7109375" style="111" customWidth="1"/>
    <col min="7427" max="7655" width="8.85546875" style="111"/>
    <col min="7656" max="7656" width="42" style="111" customWidth="1"/>
    <col min="7657" max="7657" width="45" style="111" customWidth="1"/>
    <col min="7658" max="7661" width="11.140625" style="111" customWidth="1"/>
    <col min="7662" max="7665" width="8.7109375" style="111" customWidth="1"/>
    <col min="7666" max="7666" width="16" style="111" bestFit="1" customWidth="1"/>
    <col min="7667" max="7674" width="8.7109375" style="111" customWidth="1"/>
    <col min="7675" max="7678" width="5" style="111" bestFit="1" customWidth="1"/>
    <col min="7679" max="7682" width="8.7109375" style="111" customWidth="1"/>
    <col min="7683" max="7911" width="8.85546875" style="111"/>
    <col min="7912" max="7912" width="42" style="111" customWidth="1"/>
    <col min="7913" max="7913" width="45" style="111" customWidth="1"/>
    <col min="7914" max="7917" width="11.140625" style="111" customWidth="1"/>
    <col min="7918" max="7921" width="8.7109375" style="111" customWidth="1"/>
    <col min="7922" max="7922" width="16" style="111" bestFit="1" customWidth="1"/>
    <col min="7923" max="7930" width="8.7109375" style="111" customWidth="1"/>
    <col min="7931" max="7934" width="5" style="111" bestFit="1" customWidth="1"/>
    <col min="7935" max="7938" width="8.7109375" style="111" customWidth="1"/>
    <col min="7939" max="8167" width="8.85546875" style="111"/>
    <col min="8168" max="8168" width="42" style="111" customWidth="1"/>
    <col min="8169" max="8169" width="45" style="111" customWidth="1"/>
    <col min="8170" max="8173" width="11.140625" style="111" customWidth="1"/>
    <col min="8174" max="8177" width="8.7109375" style="111" customWidth="1"/>
    <col min="8178" max="8178" width="16" style="111" bestFit="1" customWidth="1"/>
    <col min="8179" max="8186" width="8.7109375" style="111" customWidth="1"/>
    <col min="8187" max="8190" width="5" style="111" bestFit="1" customWidth="1"/>
    <col min="8191" max="8194" width="8.7109375" style="111" customWidth="1"/>
    <col min="8195" max="8423" width="8.85546875" style="111"/>
    <col min="8424" max="8424" width="42" style="111" customWidth="1"/>
    <col min="8425" max="8425" width="45" style="111" customWidth="1"/>
    <col min="8426" max="8429" width="11.140625" style="111" customWidth="1"/>
    <col min="8430" max="8433" width="8.7109375" style="111" customWidth="1"/>
    <col min="8434" max="8434" width="16" style="111" bestFit="1" customWidth="1"/>
    <col min="8435" max="8442" width="8.7109375" style="111" customWidth="1"/>
    <col min="8443" max="8446" width="5" style="111" bestFit="1" customWidth="1"/>
    <col min="8447" max="8450" width="8.7109375" style="111" customWidth="1"/>
    <col min="8451" max="8679" width="8.85546875" style="111"/>
    <col min="8680" max="8680" width="42" style="111" customWidth="1"/>
    <col min="8681" max="8681" width="45" style="111" customWidth="1"/>
    <col min="8682" max="8685" width="11.140625" style="111" customWidth="1"/>
    <col min="8686" max="8689" width="8.7109375" style="111" customWidth="1"/>
    <col min="8690" max="8690" width="16" style="111" bestFit="1" customWidth="1"/>
    <col min="8691" max="8698" width="8.7109375" style="111" customWidth="1"/>
    <col min="8699" max="8702" width="5" style="111" bestFit="1" customWidth="1"/>
    <col min="8703" max="8706" width="8.7109375" style="111" customWidth="1"/>
    <col min="8707" max="8935" width="8.85546875" style="111"/>
    <col min="8936" max="8936" width="42" style="111" customWidth="1"/>
    <col min="8937" max="8937" width="45" style="111" customWidth="1"/>
    <col min="8938" max="8941" width="11.140625" style="111" customWidth="1"/>
    <col min="8942" max="8945" width="8.7109375" style="111" customWidth="1"/>
    <col min="8946" max="8946" width="16" style="111" bestFit="1" customWidth="1"/>
    <col min="8947" max="8954" width="8.7109375" style="111" customWidth="1"/>
    <col min="8955" max="8958" width="5" style="111" bestFit="1" customWidth="1"/>
    <col min="8959" max="8962" width="8.7109375" style="111" customWidth="1"/>
    <col min="8963" max="9191" width="8.85546875" style="111"/>
    <col min="9192" max="9192" width="42" style="111" customWidth="1"/>
    <col min="9193" max="9193" width="45" style="111" customWidth="1"/>
    <col min="9194" max="9197" width="11.140625" style="111" customWidth="1"/>
    <col min="9198" max="9201" width="8.7109375" style="111" customWidth="1"/>
    <col min="9202" max="9202" width="16" style="111" bestFit="1" customWidth="1"/>
    <col min="9203" max="9210" width="8.7109375" style="111" customWidth="1"/>
    <col min="9211" max="9214" width="5" style="111" bestFit="1" customWidth="1"/>
    <col min="9215" max="9218" width="8.7109375" style="111" customWidth="1"/>
    <col min="9219" max="9447" width="8.85546875" style="111"/>
    <col min="9448" max="9448" width="42" style="111" customWidth="1"/>
    <col min="9449" max="9449" width="45" style="111" customWidth="1"/>
    <col min="9450" max="9453" width="11.140625" style="111" customWidth="1"/>
    <col min="9454" max="9457" width="8.7109375" style="111" customWidth="1"/>
    <col min="9458" max="9458" width="16" style="111" bestFit="1" customWidth="1"/>
    <col min="9459" max="9466" width="8.7109375" style="111" customWidth="1"/>
    <col min="9467" max="9470" width="5" style="111" bestFit="1" customWidth="1"/>
    <col min="9471" max="9474" width="8.7109375" style="111" customWidth="1"/>
    <col min="9475" max="9703" width="8.85546875" style="111"/>
    <col min="9704" max="9704" width="42" style="111" customWidth="1"/>
    <col min="9705" max="9705" width="45" style="111" customWidth="1"/>
    <col min="9706" max="9709" width="11.140625" style="111" customWidth="1"/>
    <col min="9710" max="9713" width="8.7109375" style="111" customWidth="1"/>
    <col min="9714" max="9714" width="16" style="111" bestFit="1" customWidth="1"/>
    <col min="9715" max="9722" width="8.7109375" style="111" customWidth="1"/>
    <col min="9723" max="9726" width="5" style="111" bestFit="1" customWidth="1"/>
    <col min="9727" max="9730" width="8.7109375" style="111" customWidth="1"/>
    <col min="9731" max="9959" width="8.85546875" style="111"/>
    <col min="9960" max="9960" width="42" style="111" customWidth="1"/>
    <col min="9961" max="9961" width="45" style="111" customWidth="1"/>
    <col min="9962" max="9965" width="11.140625" style="111" customWidth="1"/>
    <col min="9966" max="9969" width="8.7109375" style="111" customWidth="1"/>
    <col min="9970" max="9970" width="16" style="111" bestFit="1" customWidth="1"/>
    <col min="9971" max="9978" width="8.7109375" style="111" customWidth="1"/>
    <col min="9979" max="9982" width="5" style="111" bestFit="1" customWidth="1"/>
    <col min="9983" max="9986" width="8.7109375" style="111" customWidth="1"/>
    <col min="9987" max="10215" width="8.85546875" style="111"/>
    <col min="10216" max="10216" width="42" style="111" customWidth="1"/>
    <col min="10217" max="10217" width="45" style="111" customWidth="1"/>
    <col min="10218" max="10221" width="11.140625" style="111" customWidth="1"/>
    <col min="10222" max="10225" width="8.7109375" style="111" customWidth="1"/>
    <col min="10226" max="10226" width="16" style="111" bestFit="1" customWidth="1"/>
    <col min="10227" max="10234" width="8.7109375" style="111" customWidth="1"/>
    <col min="10235" max="10238" width="5" style="111" bestFit="1" customWidth="1"/>
    <col min="10239" max="10242" width="8.7109375" style="111" customWidth="1"/>
    <col min="10243" max="10471" width="8.85546875" style="111"/>
    <col min="10472" max="10472" width="42" style="111" customWidth="1"/>
    <col min="10473" max="10473" width="45" style="111" customWidth="1"/>
    <col min="10474" max="10477" width="11.140625" style="111" customWidth="1"/>
    <col min="10478" max="10481" width="8.7109375" style="111" customWidth="1"/>
    <col min="10482" max="10482" width="16" style="111" bestFit="1" customWidth="1"/>
    <col min="10483" max="10490" width="8.7109375" style="111" customWidth="1"/>
    <col min="10491" max="10494" width="5" style="111" bestFit="1" customWidth="1"/>
    <col min="10495" max="10498" width="8.7109375" style="111" customWidth="1"/>
    <col min="10499" max="10727" width="8.85546875" style="111"/>
    <col min="10728" max="10728" width="42" style="111" customWidth="1"/>
    <col min="10729" max="10729" width="45" style="111" customWidth="1"/>
    <col min="10730" max="10733" width="11.140625" style="111" customWidth="1"/>
    <col min="10734" max="10737" width="8.7109375" style="111" customWidth="1"/>
    <col min="10738" max="10738" width="16" style="111" bestFit="1" customWidth="1"/>
    <col min="10739" max="10746" width="8.7109375" style="111" customWidth="1"/>
    <col min="10747" max="10750" width="5" style="111" bestFit="1" customWidth="1"/>
    <col min="10751" max="10754" width="8.7109375" style="111" customWidth="1"/>
    <col min="10755" max="10983" width="8.85546875" style="111"/>
    <col min="10984" max="10984" width="42" style="111" customWidth="1"/>
    <col min="10985" max="10985" width="45" style="111" customWidth="1"/>
    <col min="10986" max="10989" width="11.140625" style="111" customWidth="1"/>
    <col min="10990" max="10993" width="8.7109375" style="111" customWidth="1"/>
    <col min="10994" max="10994" width="16" style="111" bestFit="1" customWidth="1"/>
    <col min="10995" max="11002" width="8.7109375" style="111" customWidth="1"/>
    <col min="11003" max="11006" width="5" style="111" bestFit="1" customWidth="1"/>
    <col min="11007" max="11010" width="8.7109375" style="111" customWidth="1"/>
    <col min="11011" max="11239" width="8.85546875" style="111"/>
    <col min="11240" max="11240" width="42" style="111" customWidth="1"/>
    <col min="11241" max="11241" width="45" style="111" customWidth="1"/>
    <col min="11242" max="11245" width="11.140625" style="111" customWidth="1"/>
    <col min="11246" max="11249" width="8.7109375" style="111" customWidth="1"/>
    <col min="11250" max="11250" width="16" style="111" bestFit="1" customWidth="1"/>
    <col min="11251" max="11258" width="8.7109375" style="111" customWidth="1"/>
    <col min="11259" max="11262" width="5" style="111" bestFit="1" customWidth="1"/>
    <col min="11263" max="11266" width="8.7109375" style="111" customWidth="1"/>
    <col min="11267" max="11495" width="8.85546875" style="111"/>
    <col min="11496" max="11496" width="42" style="111" customWidth="1"/>
    <col min="11497" max="11497" width="45" style="111" customWidth="1"/>
    <col min="11498" max="11501" width="11.140625" style="111" customWidth="1"/>
    <col min="11502" max="11505" width="8.7109375" style="111" customWidth="1"/>
    <col min="11506" max="11506" width="16" style="111" bestFit="1" customWidth="1"/>
    <col min="11507" max="11514" width="8.7109375" style="111" customWidth="1"/>
    <col min="11515" max="11518" width="5" style="111" bestFit="1" customWidth="1"/>
    <col min="11519" max="11522" width="8.7109375" style="111" customWidth="1"/>
    <col min="11523" max="11751" width="8.85546875" style="111"/>
    <col min="11752" max="11752" width="42" style="111" customWidth="1"/>
    <col min="11753" max="11753" width="45" style="111" customWidth="1"/>
    <col min="11754" max="11757" width="11.140625" style="111" customWidth="1"/>
    <col min="11758" max="11761" width="8.7109375" style="111" customWidth="1"/>
    <col min="11762" max="11762" width="16" style="111" bestFit="1" customWidth="1"/>
    <col min="11763" max="11770" width="8.7109375" style="111" customWidth="1"/>
    <col min="11771" max="11774" width="5" style="111" bestFit="1" customWidth="1"/>
    <col min="11775" max="11778" width="8.7109375" style="111" customWidth="1"/>
    <col min="11779" max="12007" width="8.85546875" style="111"/>
    <col min="12008" max="12008" width="42" style="111" customWidth="1"/>
    <col min="12009" max="12009" width="45" style="111" customWidth="1"/>
    <col min="12010" max="12013" width="11.140625" style="111" customWidth="1"/>
    <col min="12014" max="12017" width="8.7109375" style="111" customWidth="1"/>
    <col min="12018" max="12018" width="16" style="111" bestFit="1" customWidth="1"/>
    <col min="12019" max="12026" width="8.7109375" style="111" customWidth="1"/>
    <col min="12027" max="12030" width="5" style="111" bestFit="1" customWidth="1"/>
    <col min="12031" max="12034" width="8.7109375" style="111" customWidth="1"/>
    <col min="12035" max="12263" width="8.85546875" style="111"/>
    <col min="12264" max="12264" width="42" style="111" customWidth="1"/>
    <col min="12265" max="12265" width="45" style="111" customWidth="1"/>
    <col min="12266" max="12269" width="11.140625" style="111" customWidth="1"/>
    <col min="12270" max="12273" width="8.7109375" style="111" customWidth="1"/>
    <col min="12274" max="12274" width="16" style="111" bestFit="1" customWidth="1"/>
    <col min="12275" max="12282" width="8.7109375" style="111" customWidth="1"/>
    <col min="12283" max="12286" width="5" style="111" bestFit="1" customWidth="1"/>
    <col min="12287" max="12290" width="8.7109375" style="111" customWidth="1"/>
    <col min="12291" max="12519" width="8.85546875" style="111"/>
    <col min="12520" max="12520" width="42" style="111" customWidth="1"/>
    <col min="12521" max="12521" width="45" style="111" customWidth="1"/>
    <col min="12522" max="12525" width="11.140625" style="111" customWidth="1"/>
    <col min="12526" max="12529" width="8.7109375" style="111" customWidth="1"/>
    <col min="12530" max="12530" width="16" style="111" bestFit="1" customWidth="1"/>
    <col min="12531" max="12538" width="8.7109375" style="111" customWidth="1"/>
    <col min="12539" max="12542" width="5" style="111" bestFit="1" customWidth="1"/>
    <col min="12543" max="12546" width="8.7109375" style="111" customWidth="1"/>
    <col min="12547" max="12775" width="8.85546875" style="111"/>
    <col min="12776" max="12776" width="42" style="111" customWidth="1"/>
    <col min="12777" max="12777" width="45" style="111" customWidth="1"/>
    <col min="12778" max="12781" width="11.140625" style="111" customWidth="1"/>
    <col min="12782" max="12785" width="8.7109375" style="111" customWidth="1"/>
    <col min="12786" max="12786" width="16" style="111" bestFit="1" customWidth="1"/>
    <col min="12787" max="12794" width="8.7109375" style="111" customWidth="1"/>
    <col min="12795" max="12798" width="5" style="111" bestFit="1" customWidth="1"/>
    <col min="12799" max="12802" width="8.7109375" style="111" customWidth="1"/>
    <col min="12803" max="13031" width="8.85546875" style="111"/>
    <col min="13032" max="13032" width="42" style="111" customWidth="1"/>
    <col min="13033" max="13033" width="45" style="111" customWidth="1"/>
    <col min="13034" max="13037" width="11.140625" style="111" customWidth="1"/>
    <col min="13038" max="13041" width="8.7109375" style="111" customWidth="1"/>
    <col min="13042" max="13042" width="16" style="111" bestFit="1" customWidth="1"/>
    <col min="13043" max="13050" width="8.7109375" style="111" customWidth="1"/>
    <col min="13051" max="13054" width="5" style="111" bestFit="1" customWidth="1"/>
    <col min="13055" max="13058" width="8.7109375" style="111" customWidth="1"/>
    <col min="13059" max="13287" width="8.85546875" style="111"/>
    <col min="13288" max="13288" width="42" style="111" customWidth="1"/>
    <col min="13289" max="13289" width="45" style="111" customWidth="1"/>
    <col min="13290" max="13293" width="11.140625" style="111" customWidth="1"/>
    <col min="13294" max="13297" width="8.7109375" style="111" customWidth="1"/>
    <col min="13298" max="13298" width="16" style="111" bestFit="1" customWidth="1"/>
    <col min="13299" max="13306" width="8.7109375" style="111" customWidth="1"/>
    <col min="13307" max="13310" width="5" style="111" bestFit="1" customWidth="1"/>
    <col min="13311" max="13314" width="8.7109375" style="111" customWidth="1"/>
    <col min="13315" max="13543" width="8.85546875" style="111"/>
    <col min="13544" max="13544" width="42" style="111" customWidth="1"/>
    <col min="13545" max="13545" width="45" style="111" customWidth="1"/>
    <col min="13546" max="13549" width="11.140625" style="111" customWidth="1"/>
    <col min="13550" max="13553" width="8.7109375" style="111" customWidth="1"/>
    <col min="13554" max="13554" width="16" style="111" bestFit="1" customWidth="1"/>
    <col min="13555" max="13562" width="8.7109375" style="111" customWidth="1"/>
    <col min="13563" max="13566" width="5" style="111" bestFit="1" customWidth="1"/>
    <col min="13567" max="13570" width="8.7109375" style="111" customWidth="1"/>
    <col min="13571" max="13799" width="8.85546875" style="111"/>
    <col min="13800" max="13800" width="42" style="111" customWidth="1"/>
    <col min="13801" max="13801" width="45" style="111" customWidth="1"/>
    <col min="13802" max="13805" width="11.140625" style="111" customWidth="1"/>
    <col min="13806" max="13809" width="8.7109375" style="111" customWidth="1"/>
    <col min="13810" max="13810" width="16" style="111" bestFit="1" customWidth="1"/>
    <col min="13811" max="13818" width="8.7109375" style="111" customWidth="1"/>
    <col min="13819" max="13822" width="5" style="111" bestFit="1" customWidth="1"/>
    <col min="13823" max="13826" width="8.7109375" style="111" customWidth="1"/>
    <col min="13827" max="14055" width="8.85546875" style="111"/>
    <col min="14056" max="14056" width="42" style="111" customWidth="1"/>
    <col min="14057" max="14057" width="45" style="111" customWidth="1"/>
    <col min="14058" max="14061" width="11.140625" style="111" customWidth="1"/>
    <col min="14062" max="14065" width="8.7109375" style="111" customWidth="1"/>
    <col min="14066" max="14066" width="16" style="111" bestFit="1" customWidth="1"/>
    <col min="14067" max="14074" width="8.7109375" style="111" customWidth="1"/>
    <col min="14075" max="14078" width="5" style="111" bestFit="1" customWidth="1"/>
    <col min="14079" max="14082" width="8.7109375" style="111" customWidth="1"/>
    <col min="14083" max="14311" width="8.85546875" style="111"/>
    <col min="14312" max="14312" width="42" style="111" customWidth="1"/>
    <col min="14313" max="14313" width="45" style="111" customWidth="1"/>
    <col min="14314" max="14317" width="11.140625" style="111" customWidth="1"/>
    <col min="14318" max="14321" width="8.7109375" style="111" customWidth="1"/>
    <col min="14322" max="14322" width="16" style="111" bestFit="1" customWidth="1"/>
    <col min="14323" max="14330" width="8.7109375" style="111" customWidth="1"/>
    <col min="14331" max="14334" width="5" style="111" bestFit="1" customWidth="1"/>
    <col min="14335" max="14338" width="8.7109375" style="111" customWidth="1"/>
    <col min="14339" max="14567" width="8.85546875" style="111"/>
    <col min="14568" max="14568" width="42" style="111" customWidth="1"/>
    <col min="14569" max="14569" width="45" style="111" customWidth="1"/>
    <col min="14570" max="14573" width="11.140625" style="111" customWidth="1"/>
    <col min="14574" max="14577" width="8.7109375" style="111" customWidth="1"/>
    <col min="14578" max="14578" width="16" style="111" bestFit="1" customWidth="1"/>
    <col min="14579" max="14586" width="8.7109375" style="111" customWidth="1"/>
    <col min="14587" max="14590" width="5" style="111" bestFit="1" customWidth="1"/>
    <col min="14591" max="14594" width="8.7109375" style="111" customWidth="1"/>
    <col min="14595" max="14823" width="8.85546875" style="111"/>
    <col min="14824" max="14824" width="42" style="111" customWidth="1"/>
    <col min="14825" max="14825" width="45" style="111" customWidth="1"/>
    <col min="14826" max="14829" width="11.140625" style="111" customWidth="1"/>
    <col min="14830" max="14833" width="8.7109375" style="111" customWidth="1"/>
    <col min="14834" max="14834" width="16" style="111" bestFit="1" customWidth="1"/>
    <col min="14835" max="14842" width="8.7109375" style="111" customWidth="1"/>
    <col min="14843" max="14846" width="5" style="111" bestFit="1" customWidth="1"/>
    <col min="14847" max="14850" width="8.7109375" style="111" customWidth="1"/>
    <col min="14851" max="15079" width="8.85546875" style="111"/>
    <col min="15080" max="15080" width="42" style="111" customWidth="1"/>
    <col min="15081" max="15081" width="45" style="111" customWidth="1"/>
    <col min="15082" max="15085" width="11.140625" style="111" customWidth="1"/>
    <col min="15086" max="15089" width="8.7109375" style="111" customWidth="1"/>
    <col min="15090" max="15090" width="16" style="111" bestFit="1" customWidth="1"/>
    <col min="15091" max="15098" width="8.7109375" style="111" customWidth="1"/>
    <col min="15099" max="15102" width="5" style="111" bestFit="1" customWidth="1"/>
    <col min="15103" max="15106" width="8.7109375" style="111" customWidth="1"/>
    <col min="15107" max="15335" width="8.85546875" style="111"/>
    <col min="15336" max="15336" width="42" style="111" customWidth="1"/>
    <col min="15337" max="15337" width="45" style="111" customWidth="1"/>
    <col min="15338" max="15341" width="11.140625" style="111" customWidth="1"/>
    <col min="15342" max="15345" width="8.7109375" style="111" customWidth="1"/>
    <col min="15346" max="15346" width="16" style="111" bestFit="1" customWidth="1"/>
    <col min="15347" max="15354" width="8.7109375" style="111" customWidth="1"/>
    <col min="15355" max="15358" width="5" style="111" bestFit="1" customWidth="1"/>
    <col min="15359" max="15362" width="8.7109375" style="111" customWidth="1"/>
    <col min="15363" max="15591" width="8.85546875" style="111"/>
    <col min="15592" max="15592" width="42" style="111" customWidth="1"/>
    <col min="15593" max="15593" width="45" style="111" customWidth="1"/>
    <col min="15594" max="15597" width="11.140625" style="111" customWidth="1"/>
    <col min="15598" max="15601" width="8.7109375" style="111" customWidth="1"/>
    <col min="15602" max="15602" width="16" style="111" bestFit="1" customWidth="1"/>
    <col min="15603" max="15610" width="8.7109375" style="111" customWidth="1"/>
    <col min="15611" max="15614" width="5" style="111" bestFit="1" customWidth="1"/>
    <col min="15615" max="15618" width="8.7109375" style="111" customWidth="1"/>
    <col min="15619" max="15847" width="8.85546875" style="111"/>
    <col min="15848" max="15848" width="42" style="111" customWidth="1"/>
    <col min="15849" max="15849" width="45" style="111" customWidth="1"/>
    <col min="15850" max="15853" width="11.140625" style="111" customWidth="1"/>
    <col min="15854" max="15857" width="8.7109375" style="111" customWidth="1"/>
    <col min="15858" max="15858" width="16" style="111" bestFit="1" customWidth="1"/>
    <col min="15859" max="15866" width="8.7109375" style="111" customWidth="1"/>
    <col min="15867" max="15870" width="5" style="111" bestFit="1" customWidth="1"/>
    <col min="15871" max="15874" width="8.7109375" style="111" customWidth="1"/>
    <col min="15875" max="16103" width="8.85546875" style="111"/>
    <col min="16104" max="16104" width="42" style="111" customWidth="1"/>
    <col min="16105" max="16105" width="45" style="111" customWidth="1"/>
    <col min="16106" max="16109" width="11.140625" style="111" customWidth="1"/>
    <col min="16110" max="16113" width="8.7109375" style="111" customWidth="1"/>
    <col min="16114" max="16114" width="16" style="111" bestFit="1" customWidth="1"/>
    <col min="16115" max="16122" width="8.7109375" style="111" customWidth="1"/>
    <col min="16123" max="16126" width="5" style="111" bestFit="1" customWidth="1"/>
    <col min="16127" max="16130" width="8.7109375" style="111" customWidth="1"/>
    <col min="16131" max="16360" width="8.85546875" style="111"/>
    <col min="16361" max="16384" width="8.85546875" style="111" customWidth="1"/>
  </cols>
  <sheetData>
    <row r="1" spans="1:15" s="56" customFormat="1" ht="20.100000000000001" customHeight="1">
      <c r="A1" s="1009" t="s">
        <v>32</v>
      </c>
      <c r="B1" s="1009"/>
      <c r="C1" s="129"/>
      <c r="D1" s="1010" t="s">
        <v>242</v>
      </c>
      <c r="E1" s="1011"/>
      <c r="F1" s="1011"/>
      <c r="G1" s="1012"/>
      <c r="H1" s="129"/>
      <c r="I1" s="1013" t="s">
        <v>33</v>
      </c>
      <c r="J1" s="129"/>
      <c r="K1" s="1015" t="s">
        <v>241</v>
      </c>
      <c r="L1" s="1016"/>
      <c r="M1" s="1016"/>
      <c r="N1" s="1016"/>
      <c r="O1" s="129"/>
    </row>
    <row r="2" spans="1:15" s="56" customFormat="1" ht="20.25">
      <c r="A2" s="130" t="s">
        <v>35</v>
      </c>
      <c r="B2" s="131" t="s">
        <v>34</v>
      </c>
      <c r="C2" s="132"/>
      <c r="D2" s="133" t="s">
        <v>4</v>
      </c>
      <c r="E2" s="133" t="s">
        <v>5</v>
      </c>
      <c r="F2" s="133" t="s">
        <v>6</v>
      </c>
      <c r="G2" s="133" t="s">
        <v>7</v>
      </c>
      <c r="H2" s="132"/>
      <c r="I2" s="1014"/>
      <c r="J2" s="132"/>
      <c r="K2" s="134" t="s">
        <v>4</v>
      </c>
      <c r="L2" s="134" t="s">
        <v>5</v>
      </c>
      <c r="M2" s="134" t="s">
        <v>6</v>
      </c>
      <c r="N2" s="134" t="s">
        <v>7</v>
      </c>
      <c r="O2" s="132"/>
    </row>
    <row r="3" spans="1:15" ht="25.5">
      <c r="A3" s="109" t="str">
        <f>'Сводная для рабочего плана А'!A5</f>
        <v>Общий итог</v>
      </c>
      <c r="B3" s="109" t="str">
        <f>IF(A3="Общий итог","",'Сводная для рабочего плана А'!B5)</f>
        <v/>
      </c>
      <c r="C3" s="108"/>
      <c r="D3" s="110">
        <f>'Сводная для рабочего плана А'!C5</f>
        <v>0</v>
      </c>
      <c r="E3" s="110">
        <f>'Сводная для рабочего плана А'!D5</f>
        <v>0</v>
      </c>
      <c r="F3" s="110">
        <f>'Сводная для рабочего плана А'!E5</f>
        <v>0</v>
      </c>
      <c r="G3" s="110">
        <f>'Сводная для рабочего плана А'!F5</f>
        <v>0</v>
      </c>
      <c r="H3" s="108"/>
      <c r="I3" s="110">
        <f t="shared" ref="I3:I66" si="0">SUM(D3:H3)</f>
        <v>0</v>
      </c>
      <c r="J3" s="108"/>
      <c r="K3" s="122">
        <f>'Сводная для рабочего плана А'!G5</f>
        <v>0</v>
      </c>
      <c r="L3" s="122">
        <f>'Сводная для рабочего плана А'!H5</f>
        <v>0</v>
      </c>
      <c r="M3" s="122">
        <f>'Сводная для рабочего плана А'!I5</f>
        <v>0</v>
      </c>
      <c r="N3" s="122">
        <f>'Сводная для рабочего плана А'!J5</f>
        <v>0</v>
      </c>
      <c r="O3" s="123"/>
    </row>
    <row r="4" spans="1:15" ht="25.5">
      <c r="A4" s="109">
        <f>'Сводная для рабочего плана А'!A6</f>
        <v>0</v>
      </c>
      <c r="B4" s="172">
        <f>IF(A4="Общий итог","",'Сводная для рабочего плана А'!B6)</f>
        <v>0</v>
      </c>
      <c r="C4" s="108"/>
      <c r="D4" s="110">
        <f>'Сводная для рабочего плана А'!C6</f>
        <v>0</v>
      </c>
      <c r="E4" s="110">
        <f>'Сводная для рабочего плана А'!D6</f>
        <v>0</v>
      </c>
      <c r="F4" s="110">
        <f>'Сводная для рабочего плана А'!E6</f>
        <v>0</v>
      </c>
      <c r="G4" s="110">
        <f>'Сводная для рабочего плана А'!F6</f>
        <v>0</v>
      </c>
      <c r="H4" s="108"/>
      <c r="I4" s="110">
        <f t="shared" si="0"/>
        <v>0</v>
      </c>
      <c r="J4" s="108"/>
      <c r="K4" s="122">
        <f>'Сводная для рабочего плана А'!G6</f>
        <v>0</v>
      </c>
      <c r="L4" s="122">
        <f>'Сводная для рабочего плана А'!H6</f>
        <v>0</v>
      </c>
      <c r="M4" s="122">
        <f>'Сводная для рабочего плана А'!I6</f>
        <v>0</v>
      </c>
      <c r="N4" s="122">
        <f>'Сводная для рабочего плана А'!J6</f>
        <v>0</v>
      </c>
      <c r="O4" s="123"/>
    </row>
    <row r="5" spans="1:15" ht="25.5">
      <c r="A5" s="109">
        <f>'Сводная для рабочего плана А'!A7</f>
        <v>0</v>
      </c>
      <c r="B5" s="172">
        <f>IF(A5="Общий итог","",'Сводная для рабочего плана А'!B7)</f>
        <v>0</v>
      </c>
      <c r="C5" s="108"/>
      <c r="D5" s="110">
        <f>'Сводная для рабочего плана А'!C7</f>
        <v>0</v>
      </c>
      <c r="E5" s="110">
        <f>'Сводная для рабочего плана А'!D7</f>
        <v>0</v>
      </c>
      <c r="F5" s="110">
        <f>'Сводная для рабочего плана А'!E7</f>
        <v>0</v>
      </c>
      <c r="G5" s="110">
        <f>'Сводная для рабочего плана А'!F7</f>
        <v>0</v>
      </c>
      <c r="H5" s="108"/>
      <c r="I5" s="110">
        <f t="shared" si="0"/>
        <v>0</v>
      </c>
      <c r="J5" s="108"/>
      <c r="K5" s="122">
        <f>'Сводная для рабочего плана А'!G7</f>
        <v>0</v>
      </c>
      <c r="L5" s="122">
        <f>'Сводная для рабочего плана А'!H7</f>
        <v>0</v>
      </c>
      <c r="M5" s="122">
        <f>'Сводная для рабочего плана А'!I7</f>
        <v>0</v>
      </c>
      <c r="N5" s="122">
        <f>'Сводная для рабочего плана А'!J7</f>
        <v>0</v>
      </c>
      <c r="O5" s="123"/>
    </row>
    <row r="6" spans="1:15" ht="25.5">
      <c r="A6" s="109">
        <f>'Сводная для рабочего плана А'!A8</f>
        <v>0</v>
      </c>
      <c r="B6" s="172">
        <f>IF(A6="Общий итог","",'Сводная для рабочего плана А'!B8)</f>
        <v>0</v>
      </c>
      <c r="C6" s="108"/>
      <c r="D6" s="110">
        <f>'Сводная для рабочего плана А'!C8</f>
        <v>0</v>
      </c>
      <c r="E6" s="110">
        <f>'Сводная для рабочего плана А'!D8</f>
        <v>0</v>
      </c>
      <c r="F6" s="110">
        <f>'Сводная для рабочего плана А'!E8</f>
        <v>0</v>
      </c>
      <c r="G6" s="110">
        <f>'Сводная для рабочего плана А'!F8</f>
        <v>0</v>
      </c>
      <c r="H6" s="108"/>
      <c r="I6" s="110">
        <f t="shared" si="0"/>
        <v>0</v>
      </c>
      <c r="J6" s="108"/>
      <c r="K6" s="122">
        <f>'Сводная для рабочего плана А'!G8</f>
        <v>0</v>
      </c>
      <c r="L6" s="122">
        <f>'Сводная для рабочего плана А'!H8</f>
        <v>0</v>
      </c>
      <c r="M6" s="122">
        <f>'Сводная для рабочего плана А'!I8</f>
        <v>0</v>
      </c>
      <c r="N6" s="122">
        <f>'Сводная для рабочего плана А'!J8</f>
        <v>0</v>
      </c>
      <c r="O6" s="123"/>
    </row>
    <row r="7" spans="1:15" ht="48" customHeight="1">
      <c r="A7" s="109">
        <f>'Сводная для рабочего плана А'!A9</f>
        <v>0</v>
      </c>
      <c r="B7" s="172">
        <f>IF(A7="Общий итог","",'Сводная для рабочего плана А'!B9)</f>
        <v>0</v>
      </c>
      <c r="C7" s="108"/>
      <c r="D7" s="110">
        <f>'Сводная для рабочего плана А'!C9</f>
        <v>0</v>
      </c>
      <c r="E7" s="110">
        <f>'Сводная для рабочего плана А'!D9</f>
        <v>0</v>
      </c>
      <c r="F7" s="110">
        <f>'Сводная для рабочего плана А'!E9</f>
        <v>0</v>
      </c>
      <c r="G7" s="110">
        <f>'Сводная для рабочего плана А'!F9</f>
        <v>0</v>
      </c>
      <c r="H7" s="108"/>
      <c r="I7" s="110">
        <f t="shared" si="0"/>
        <v>0</v>
      </c>
      <c r="J7" s="108"/>
      <c r="K7" s="122">
        <f>'Сводная для рабочего плана А'!G9</f>
        <v>0</v>
      </c>
      <c r="L7" s="122">
        <f>'Сводная для рабочего плана А'!H9</f>
        <v>0</v>
      </c>
      <c r="M7" s="122">
        <f>'Сводная для рабочего плана А'!I9</f>
        <v>0</v>
      </c>
      <c r="N7" s="122">
        <f>'Сводная для рабочего плана А'!J9</f>
        <v>0</v>
      </c>
      <c r="O7" s="123"/>
    </row>
    <row r="8" spans="1:15" ht="25.5">
      <c r="A8" s="109">
        <f>'Сводная для рабочего плана А'!A10</f>
        <v>0</v>
      </c>
      <c r="B8" s="172">
        <f>IF(A8="Общий итог","",'Сводная для рабочего плана А'!B10)</f>
        <v>0</v>
      </c>
      <c r="C8" s="108"/>
      <c r="D8" s="110">
        <f>'Сводная для рабочего плана А'!C10</f>
        <v>0</v>
      </c>
      <c r="E8" s="110">
        <f>'Сводная для рабочего плана А'!D10</f>
        <v>0</v>
      </c>
      <c r="F8" s="110">
        <f>'Сводная для рабочего плана А'!E10</f>
        <v>0</v>
      </c>
      <c r="G8" s="110">
        <f>'Сводная для рабочего плана А'!F10</f>
        <v>0</v>
      </c>
      <c r="H8" s="108"/>
      <c r="I8" s="110">
        <f t="shared" si="0"/>
        <v>0</v>
      </c>
      <c r="J8" s="108"/>
      <c r="K8" s="122">
        <f>'Сводная для рабочего плана А'!G10</f>
        <v>0</v>
      </c>
      <c r="L8" s="122">
        <f>'Сводная для рабочего плана А'!H10</f>
        <v>0</v>
      </c>
      <c r="M8" s="122">
        <f>'Сводная для рабочего плана А'!I10</f>
        <v>0</v>
      </c>
      <c r="N8" s="122">
        <f>'Сводная для рабочего плана А'!J10</f>
        <v>0</v>
      </c>
      <c r="O8" s="123"/>
    </row>
    <row r="9" spans="1:15" ht="25.5">
      <c r="A9" s="109">
        <f>'Сводная для рабочего плана А'!A11</f>
        <v>0</v>
      </c>
      <c r="B9" s="172">
        <f>IF(A9="Общий итог","",'Сводная для рабочего плана А'!B11)</f>
        <v>0</v>
      </c>
      <c r="C9" s="108"/>
      <c r="D9" s="110">
        <f>'Сводная для рабочего плана А'!C11</f>
        <v>0</v>
      </c>
      <c r="E9" s="110">
        <f>'Сводная для рабочего плана А'!D11</f>
        <v>0</v>
      </c>
      <c r="F9" s="110">
        <f>'Сводная для рабочего плана А'!E11</f>
        <v>0</v>
      </c>
      <c r="G9" s="110">
        <f>'Сводная для рабочего плана А'!F11</f>
        <v>0</v>
      </c>
      <c r="H9" s="108"/>
      <c r="I9" s="110">
        <f t="shared" si="0"/>
        <v>0</v>
      </c>
      <c r="J9" s="108"/>
      <c r="K9" s="122">
        <f>'Сводная для рабочего плана А'!G11</f>
        <v>0</v>
      </c>
      <c r="L9" s="122">
        <f>'Сводная для рабочего плана А'!H11</f>
        <v>0</v>
      </c>
      <c r="M9" s="122">
        <f>'Сводная для рабочего плана А'!I11</f>
        <v>0</v>
      </c>
      <c r="N9" s="122">
        <f>'Сводная для рабочего плана А'!J11</f>
        <v>0</v>
      </c>
      <c r="O9" s="123"/>
    </row>
    <row r="10" spans="1:15" ht="25.5">
      <c r="A10" s="109">
        <f>'Сводная для рабочего плана А'!A12</f>
        <v>0</v>
      </c>
      <c r="B10" s="172">
        <f>IF(A10="Общий итог","",'Сводная для рабочего плана А'!B12)</f>
        <v>0</v>
      </c>
      <c r="C10" s="108"/>
      <c r="D10" s="110">
        <f>'Сводная для рабочего плана А'!C12</f>
        <v>0</v>
      </c>
      <c r="E10" s="110">
        <f>'Сводная для рабочего плана А'!D12</f>
        <v>0</v>
      </c>
      <c r="F10" s="110">
        <f>'Сводная для рабочего плана А'!E12</f>
        <v>0</v>
      </c>
      <c r="G10" s="110">
        <f>'Сводная для рабочего плана А'!F12</f>
        <v>0</v>
      </c>
      <c r="H10" s="108"/>
      <c r="I10" s="110">
        <f t="shared" si="0"/>
        <v>0</v>
      </c>
      <c r="J10" s="108"/>
      <c r="K10" s="122">
        <f>'Сводная для рабочего плана А'!G12</f>
        <v>0</v>
      </c>
      <c r="L10" s="122">
        <f>'Сводная для рабочего плана А'!H12</f>
        <v>0</v>
      </c>
      <c r="M10" s="122">
        <f>'Сводная для рабочего плана А'!I12</f>
        <v>0</v>
      </c>
      <c r="N10" s="122">
        <f>'Сводная для рабочего плана А'!J12</f>
        <v>0</v>
      </c>
      <c r="O10" s="123"/>
    </row>
    <row r="11" spans="1:15" ht="25.5">
      <c r="A11" s="109">
        <f>'Сводная для рабочего плана А'!A13</f>
        <v>0</v>
      </c>
      <c r="B11" s="172">
        <f>IF(A11="Общий итог","",'Сводная для рабочего плана А'!B13)</f>
        <v>0</v>
      </c>
      <c r="C11" s="108"/>
      <c r="D11" s="110">
        <f>'Сводная для рабочего плана А'!C13</f>
        <v>0</v>
      </c>
      <c r="E11" s="110">
        <f>'Сводная для рабочего плана А'!D13</f>
        <v>0</v>
      </c>
      <c r="F11" s="110">
        <f>'Сводная для рабочего плана А'!E13</f>
        <v>0</v>
      </c>
      <c r="G11" s="110">
        <f>'Сводная для рабочего плана А'!F13</f>
        <v>0</v>
      </c>
      <c r="H11" s="108"/>
      <c r="I11" s="110">
        <f t="shared" si="0"/>
        <v>0</v>
      </c>
      <c r="J11" s="108"/>
      <c r="K11" s="122">
        <f>'Сводная для рабочего плана А'!G13</f>
        <v>0</v>
      </c>
      <c r="L11" s="122">
        <f>'Сводная для рабочего плана А'!H13</f>
        <v>0</v>
      </c>
      <c r="M11" s="122">
        <f>'Сводная для рабочего плана А'!I13</f>
        <v>0</v>
      </c>
      <c r="N11" s="122">
        <f>'Сводная для рабочего плана А'!J13</f>
        <v>0</v>
      </c>
      <c r="O11" s="123"/>
    </row>
    <row r="12" spans="1:15" ht="25.5">
      <c r="A12" s="109">
        <f>'Сводная для рабочего плана А'!A14</f>
        <v>0</v>
      </c>
      <c r="B12" s="172">
        <f>IF(A12="Общий итог","",'Сводная для рабочего плана А'!B14)</f>
        <v>0</v>
      </c>
      <c r="C12" s="108"/>
      <c r="D12" s="110">
        <f>'Сводная для рабочего плана А'!C14</f>
        <v>0</v>
      </c>
      <c r="E12" s="110">
        <f>'Сводная для рабочего плана А'!D14</f>
        <v>0</v>
      </c>
      <c r="F12" s="110">
        <f>'Сводная для рабочего плана А'!E14</f>
        <v>0</v>
      </c>
      <c r="G12" s="110">
        <f>'Сводная для рабочего плана А'!F14</f>
        <v>0</v>
      </c>
      <c r="H12" s="108"/>
      <c r="I12" s="110">
        <f t="shared" si="0"/>
        <v>0</v>
      </c>
      <c r="J12" s="108"/>
      <c r="K12" s="122">
        <f>'Сводная для рабочего плана А'!G14</f>
        <v>0</v>
      </c>
      <c r="L12" s="122">
        <f>'Сводная для рабочего плана А'!H14</f>
        <v>0</v>
      </c>
      <c r="M12" s="122">
        <f>'Сводная для рабочего плана А'!I14</f>
        <v>0</v>
      </c>
      <c r="N12" s="122">
        <f>'Сводная для рабочего плана А'!J14</f>
        <v>0</v>
      </c>
      <c r="O12" s="123"/>
    </row>
    <row r="13" spans="1:15" ht="25.5">
      <c r="A13" s="109">
        <f>'Сводная для рабочего плана А'!A15</f>
        <v>0</v>
      </c>
      <c r="B13" s="172">
        <f>IF(A13="Общий итог","",'Сводная для рабочего плана А'!B15)</f>
        <v>0</v>
      </c>
      <c r="C13" s="108"/>
      <c r="D13" s="110">
        <f>'Сводная для рабочего плана А'!C15</f>
        <v>0</v>
      </c>
      <c r="E13" s="110">
        <f>'Сводная для рабочего плана А'!D15</f>
        <v>0</v>
      </c>
      <c r="F13" s="110">
        <f>'Сводная для рабочего плана А'!E15</f>
        <v>0</v>
      </c>
      <c r="G13" s="110">
        <f>'Сводная для рабочего плана А'!F15</f>
        <v>0</v>
      </c>
      <c r="H13" s="108"/>
      <c r="I13" s="110">
        <f t="shared" si="0"/>
        <v>0</v>
      </c>
      <c r="J13" s="108"/>
      <c r="K13" s="122">
        <f>'Сводная для рабочего плана А'!G15</f>
        <v>0</v>
      </c>
      <c r="L13" s="122">
        <f>'Сводная для рабочего плана А'!H15</f>
        <v>0</v>
      </c>
      <c r="M13" s="122">
        <f>'Сводная для рабочего плана А'!I15</f>
        <v>0</v>
      </c>
      <c r="N13" s="122">
        <f>'Сводная для рабочего плана А'!J15</f>
        <v>0</v>
      </c>
      <c r="O13" s="123"/>
    </row>
    <row r="14" spans="1:15" ht="25.5">
      <c r="A14" s="109">
        <f>'Сводная для рабочего плана А'!A16</f>
        <v>0</v>
      </c>
      <c r="B14" s="172">
        <f>IF(A14="Общий итог","",'Сводная для рабочего плана А'!B16)</f>
        <v>0</v>
      </c>
      <c r="C14" s="108"/>
      <c r="D14" s="110">
        <f>'Сводная для рабочего плана А'!C16</f>
        <v>0</v>
      </c>
      <c r="E14" s="110">
        <f>'Сводная для рабочего плана А'!D16</f>
        <v>0</v>
      </c>
      <c r="F14" s="110">
        <f>'Сводная для рабочего плана А'!E16</f>
        <v>0</v>
      </c>
      <c r="G14" s="110">
        <f>'Сводная для рабочего плана А'!F16</f>
        <v>0</v>
      </c>
      <c r="H14" s="108"/>
      <c r="I14" s="110">
        <f t="shared" si="0"/>
        <v>0</v>
      </c>
      <c r="J14" s="108"/>
      <c r="K14" s="122">
        <f>'Сводная для рабочего плана А'!G16</f>
        <v>0</v>
      </c>
      <c r="L14" s="122">
        <f>'Сводная для рабочего плана А'!H16</f>
        <v>0</v>
      </c>
      <c r="M14" s="122">
        <f>'Сводная для рабочего плана А'!I16</f>
        <v>0</v>
      </c>
      <c r="N14" s="122">
        <f>'Сводная для рабочего плана А'!J16</f>
        <v>0</v>
      </c>
      <c r="O14" s="123"/>
    </row>
    <row r="15" spans="1:15" ht="25.5">
      <c r="A15" s="109">
        <f>'Сводная для рабочего плана А'!A17</f>
        <v>0</v>
      </c>
      <c r="B15" s="172">
        <f>IF(A15="Общий итог","",'Сводная для рабочего плана А'!B17)</f>
        <v>0</v>
      </c>
      <c r="C15" s="108"/>
      <c r="D15" s="110">
        <f>'Сводная для рабочего плана А'!C17</f>
        <v>0</v>
      </c>
      <c r="E15" s="110">
        <f>'Сводная для рабочего плана А'!D17</f>
        <v>0</v>
      </c>
      <c r="F15" s="110">
        <f>'Сводная для рабочего плана А'!E17</f>
        <v>0</v>
      </c>
      <c r="G15" s="110">
        <f>'Сводная для рабочего плана А'!F17</f>
        <v>0</v>
      </c>
      <c r="H15" s="108"/>
      <c r="I15" s="110">
        <f t="shared" si="0"/>
        <v>0</v>
      </c>
      <c r="J15" s="108"/>
      <c r="K15" s="122">
        <f>'Сводная для рабочего плана А'!G17</f>
        <v>0</v>
      </c>
      <c r="L15" s="122">
        <f>'Сводная для рабочего плана А'!H17</f>
        <v>0</v>
      </c>
      <c r="M15" s="122">
        <f>'Сводная для рабочего плана А'!I17</f>
        <v>0</v>
      </c>
      <c r="N15" s="122">
        <f>'Сводная для рабочего плана А'!J17</f>
        <v>0</v>
      </c>
      <c r="O15" s="123"/>
    </row>
    <row r="16" spans="1:15" ht="25.5">
      <c r="A16" s="109">
        <f>'Сводная для рабочего плана А'!A18</f>
        <v>0</v>
      </c>
      <c r="B16" s="172">
        <f>IF(A16="Общий итог","",'Сводная для рабочего плана А'!B18)</f>
        <v>0</v>
      </c>
      <c r="C16" s="108"/>
      <c r="D16" s="110">
        <f>'Сводная для рабочего плана А'!C18</f>
        <v>0</v>
      </c>
      <c r="E16" s="110">
        <f>'Сводная для рабочего плана А'!D18</f>
        <v>0</v>
      </c>
      <c r="F16" s="110">
        <f>'Сводная для рабочего плана А'!E18</f>
        <v>0</v>
      </c>
      <c r="G16" s="110">
        <f>'Сводная для рабочего плана А'!F18</f>
        <v>0</v>
      </c>
      <c r="H16" s="108"/>
      <c r="I16" s="110">
        <f t="shared" si="0"/>
        <v>0</v>
      </c>
      <c r="J16" s="108"/>
      <c r="K16" s="122">
        <f>'Сводная для рабочего плана А'!G18</f>
        <v>0</v>
      </c>
      <c r="L16" s="122">
        <f>'Сводная для рабочего плана А'!H18</f>
        <v>0</v>
      </c>
      <c r="M16" s="122">
        <f>'Сводная для рабочего плана А'!I18</f>
        <v>0</v>
      </c>
      <c r="N16" s="122">
        <f>'Сводная для рабочего плана А'!J18</f>
        <v>0</v>
      </c>
      <c r="O16" s="123"/>
    </row>
    <row r="17" spans="1:15" ht="25.5">
      <c r="A17" s="109">
        <f>'Сводная для рабочего плана А'!A19</f>
        <v>0</v>
      </c>
      <c r="B17" s="172">
        <f>IF(A17="Общий итог","",'Сводная для рабочего плана А'!B19)</f>
        <v>0</v>
      </c>
      <c r="C17" s="108"/>
      <c r="D17" s="110">
        <f>'Сводная для рабочего плана А'!C19</f>
        <v>0</v>
      </c>
      <c r="E17" s="110">
        <f>'Сводная для рабочего плана А'!D19</f>
        <v>0</v>
      </c>
      <c r="F17" s="110">
        <f>'Сводная для рабочего плана А'!E19</f>
        <v>0</v>
      </c>
      <c r="G17" s="110">
        <f>'Сводная для рабочего плана А'!F19</f>
        <v>0</v>
      </c>
      <c r="H17" s="108"/>
      <c r="I17" s="110">
        <f t="shared" si="0"/>
        <v>0</v>
      </c>
      <c r="J17" s="108"/>
      <c r="K17" s="122">
        <f>'Сводная для рабочего плана А'!G19</f>
        <v>0</v>
      </c>
      <c r="L17" s="122">
        <f>'Сводная для рабочего плана А'!H19</f>
        <v>0</v>
      </c>
      <c r="M17" s="122">
        <f>'Сводная для рабочего плана А'!I19</f>
        <v>0</v>
      </c>
      <c r="N17" s="122">
        <f>'Сводная для рабочего плана А'!J19</f>
        <v>0</v>
      </c>
      <c r="O17" s="123"/>
    </row>
    <row r="18" spans="1:15" ht="25.5">
      <c r="A18" s="109">
        <f>'Сводная для рабочего плана А'!A20</f>
        <v>0</v>
      </c>
      <c r="B18" s="172">
        <f>IF(A18="Общий итог","",'Сводная для рабочего плана А'!B20)</f>
        <v>0</v>
      </c>
      <c r="C18" s="108"/>
      <c r="D18" s="110">
        <f>'Сводная для рабочего плана А'!C20</f>
        <v>0</v>
      </c>
      <c r="E18" s="110">
        <f>'Сводная для рабочего плана А'!D20</f>
        <v>0</v>
      </c>
      <c r="F18" s="110">
        <f>'Сводная для рабочего плана А'!E20</f>
        <v>0</v>
      </c>
      <c r="G18" s="110">
        <f>'Сводная для рабочего плана А'!F20</f>
        <v>0</v>
      </c>
      <c r="H18" s="108"/>
      <c r="I18" s="110">
        <f t="shared" si="0"/>
        <v>0</v>
      </c>
      <c r="J18" s="108"/>
      <c r="K18" s="122">
        <f>'Сводная для рабочего плана А'!G20</f>
        <v>0</v>
      </c>
      <c r="L18" s="122">
        <f>'Сводная для рабочего плана А'!H20</f>
        <v>0</v>
      </c>
      <c r="M18" s="122">
        <f>'Сводная для рабочего плана А'!I20</f>
        <v>0</v>
      </c>
      <c r="N18" s="122">
        <f>'Сводная для рабочего плана А'!J20</f>
        <v>0</v>
      </c>
      <c r="O18" s="123"/>
    </row>
    <row r="19" spans="1:15" ht="25.5">
      <c r="A19" s="109">
        <f>'Сводная для рабочего плана А'!A21</f>
        <v>0</v>
      </c>
      <c r="B19" s="172">
        <f>IF(A19="Общий итог","",'Сводная для рабочего плана А'!B21)</f>
        <v>0</v>
      </c>
      <c r="C19" s="108"/>
      <c r="D19" s="110">
        <f>'Сводная для рабочего плана А'!C21</f>
        <v>0</v>
      </c>
      <c r="E19" s="110">
        <f>'Сводная для рабочего плана А'!D21</f>
        <v>0</v>
      </c>
      <c r="F19" s="110">
        <f>'Сводная для рабочего плана А'!E21</f>
        <v>0</v>
      </c>
      <c r="G19" s="110">
        <f>'Сводная для рабочего плана А'!F21</f>
        <v>0</v>
      </c>
      <c r="H19" s="108"/>
      <c r="I19" s="110">
        <f t="shared" si="0"/>
        <v>0</v>
      </c>
      <c r="J19" s="108"/>
      <c r="K19" s="122">
        <f>'Сводная для рабочего плана А'!G21</f>
        <v>0</v>
      </c>
      <c r="L19" s="122">
        <f>'Сводная для рабочего плана А'!H21</f>
        <v>0</v>
      </c>
      <c r="M19" s="122">
        <f>'Сводная для рабочего плана А'!I21</f>
        <v>0</v>
      </c>
      <c r="N19" s="122">
        <f>'Сводная для рабочего плана А'!J21</f>
        <v>0</v>
      </c>
      <c r="O19" s="123"/>
    </row>
    <row r="20" spans="1:15" ht="25.5">
      <c r="A20" s="109">
        <f>'Сводная для рабочего плана А'!A22</f>
        <v>0</v>
      </c>
      <c r="B20" s="172">
        <f>IF(A20="Общий итог","",'Сводная для рабочего плана А'!B22)</f>
        <v>0</v>
      </c>
      <c r="C20" s="108"/>
      <c r="D20" s="110">
        <f>'Сводная для рабочего плана А'!C22</f>
        <v>0</v>
      </c>
      <c r="E20" s="110">
        <f>'Сводная для рабочего плана А'!D22</f>
        <v>0</v>
      </c>
      <c r="F20" s="110">
        <f>'Сводная для рабочего плана А'!E22</f>
        <v>0</v>
      </c>
      <c r="G20" s="110">
        <f>'Сводная для рабочего плана А'!F22</f>
        <v>0</v>
      </c>
      <c r="H20" s="108"/>
      <c r="I20" s="110">
        <f t="shared" si="0"/>
        <v>0</v>
      </c>
      <c r="J20" s="108"/>
      <c r="K20" s="122">
        <f>'Сводная для рабочего плана А'!G22</f>
        <v>0</v>
      </c>
      <c r="L20" s="122">
        <f>'Сводная для рабочего плана А'!H22</f>
        <v>0</v>
      </c>
      <c r="M20" s="122">
        <f>'Сводная для рабочего плана А'!I22</f>
        <v>0</v>
      </c>
      <c r="N20" s="122">
        <f>'Сводная для рабочего плана А'!J22</f>
        <v>0</v>
      </c>
      <c r="O20" s="123"/>
    </row>
    <row r="21" spans="1:15" ht="25.5">
      <c r="A21" s="109">
        <f>'Сводная для рабочего плана А'!A23</f>
        <v>0</v>
      </c>
      <c r="B21" s="172">
        <f>IF(A21="Общий итог","",'Сводная для рабочего плана А'!B23)</f>
        <v>0</v>
      </c>
      <c r="C21" s="108"/>
      <c r="D21" s="110">
        <f>'Сводная для рабочего плана А'!C23</f>
        <v>0</v>
      </c>
      <c r="E21" s="110">
        <f>'Сводная для рабочего плана А'!D23</f>
        <v>0</v>
      </c>
      <c r="F21" s="110">
        <f>'Сводная для рабочего плана А'!E23</f>
        <v>0</v>
      </c>
      <c r="G21" s="110">
        <f>'Сводная для рабочего плана А'!F23</f>
        <v>0</v>
      </c>
      <c r="H21" s="108"/>
      <c r="I21" s="110">
        <f t="shared" si="0"/>
        <v>0</v>
      </c>
      <c r="J21" s="108"/>
      <c r="K21" s="122">
        <f>'Сводная для рабочего плана А'!G23</f>
        <v>0</v>
      </c>
      <c r="L21" s="122">
        <f>'Сводная для рабочего плана А'!H23</f>
        <v>0</v>
      </c>
      <c r="M21" s="122">
        <f>'Сводная для рабочего плана А'!I23</f>
        <v>0</v>
      </c>
      <c r="N21" s="122">
        <f>'Сводная для рабочего плана А'!J23</f>
        <v>0</v>
      </c>
      <c r="O21" s="123"/>
    </row>
    <row r="22" spans="1:15" ht="25.5">
      <c r="A22" s="109">
        <f>'Сводная для рабочего плана А'!A24</f>
        <v>0</v>
      </c>
      <c r="B22" s="172">
        <f>IF(A22="Общий итог","",'Сводная для рабочего плана А'!B24)</f>
        <v>0</v>
      </c>
      <c r="C22" s="108"/>
      <c r="D22" s="110">
        <f>'Сводная для рабочего плана А'!C24</f>
        <v>0</v>
      </c>
      <c r="E22" s="110">
        <f>'Сводная для рабочего плана А'!D24</f>
        <v>0</v>
      </c>
      <c r="F22" s="110">
        <f>'Сводная для рабочего плана А'!E24</f>
        <v>0</v>
      </c>
      <c r="G22" s="110">
        <f>'Сводная для рабочего плана А'!F24</f>
        <v>0</v>
      </c>
      <c r="H22" s="108"/>
      <c r="I22" s="110">
        <f t="shared" si="0"/>
        <v>0</v>
      </c>
      <c r="J22" s="108"/>
      <c r="K22" s="122">
        <f>'Сводная для рабочего плана А'!G24</f>
        <v>0</v>
      </c>
      <c r="L22" s="122">
        <f>'Сводная для рабочего плана А'!H24</f>
        <v>0</v>
      </c>
      <c r="M22" s="122">
        <f>'Сводная для рабочего плана А'!I24</f>
        <v>0</v>
      </c>
      <c r="N22" s="122">
        <f>'Сводная для рабочего плана А'!J24</f>
        <v>0</v>
      </c>
      <c r="O22" s="123"/>
    </row>
    <row r="23" spans="1:15" ht="25.5">
      <c r="A23" s="109">
        <f>'Сводная для рабочего плана А'!A25</f>
        <v>0</v>
      </c>
      <c r="B23" s="172">
        <f>IF(A23="Общий итог","",'Сводная для рабочего плана А'!B25)</f>
        <v>0</v>
      </c>
      <c r="C23" s="108"/>
      <c r="D23" s="110">
        <f>'Сводная для рабочего плана А'!C25</f>
        <v>0</v>
      </c>
      <c r="E23" s="110">
        <f>'Сводная для рабочего плана А'!D25</f>
        <v>0</v>
      </c>
      <c r="F23" s="110">
        <f>'Сводная для рабочего плана А'!E25</f>
        <v>0</v>
      </c>
      <c r="G23" s="110">
        <f>'Сводная для рабочего плана А'!F25</f>
        <v>0</v>
      </c>
      <c r="H23" s="108"/>
      <c r="I23" s="110">
        <f t="shared" si="0"/>
        <v>0</v>
      </c>
      <c r="J23" s="108"/>
      <c r="K23" s="122">
        <f>'Сводная для рабочего плана А'!G25</f>
        <v>0</v>
      </c>
      <c r="L23" s="122">
        <f>'Сводная для рабочего плана А'!H25</f>
        <v>0</v>
      </c>
      <c r="M23" s="122">
        <f>'Сводная для рабочего плана А'!I25</f>
        <v>0</v>
      </c>
      <c r="N23" s="122">
        <f>'Сводная для рабочего плана А'!J25</f>
        <v>0</v>
      </c>
      <c r="O23" s="123"/>
    </row>
    <row r="24" spans="1:15" ht="25.5">
      <c r="A24" s="109">
        <f>'Сводная для рабочего плана А'!A26</f>
        <v>0</v>
      </c>
      <c r="B24" s="172">
        <f>IF(A24="Общий итог","",'Сводная для рабочего плана А'!B26)</f>
        <v>0</v>
      </c>
      <c r="C24" s="108"/>
      <c r="D24" s="110">
        <f>'Сводная для рабочего плана А'!C26</f>
        <v>0</v>
      </c>
      <c r="E24" s="110">
        <f>'Сводная для рабочего плана А'!D26</f>
        <v>0</v>
      </c>
      <c r="F24" s="110">
        <f>'Сводная для рабочего плана А'!E26</f>
        <v>0</v>
      </c>
      <c r="G24" s="110">
        <f>'Сводная для рабочего плана А'!F26</f>
        <v>0</v>
      </c>
      <c r="H24" s="108"/>
      <c r="I24" s="110">
        <f t="shared" si="0"/>
        <v>0</v>
      </c>
      <c r="J24" s="108"/>
      <c r="K24" s="122">
        <f>'Сводная для рабочего плана А'!G26</f>
        <v>0</v>
      </c>
      <c r="L24" s="122">
        <f>'Сводная для рабочего плана А'!H26</f>
        <v>0</v>
      </c>
      <c r="M24" s="122">
        <f>'Сводная для рабочего плана А'!I26</f>
        <v>0</v>
      </c>
      <c r="N24" s="122">
        <f>'Сводная для рабочего плана А'!J26</f>
        <v>0</v>
      </c>
      <c r="O24" s="123"/>
    </row>
    <row r="25" spans="1:15" ht="25.5">
      <c r="A25" s="109">
        <f>'Сводная для рабочего плана А'!A27</f>
        <v>0</v>
      </c>
      <c r="B25" s="172">
        <f>IF(A25="Общий итог","",'Сводная для рабочего плана А'!B27)</f>
        <v>0</v>
      </c>
      <c r="C25" s="108"/>
      <c r="D25" s="110">
        <f>'Сводная для рабочего плана А'!C27</f>
        <v>0</v>
      </c>
      <c r="E25" s="110">
        <f>'Сводная для рабочего плана А'!D27</f>
        <v>0</v>
      </c>
      <c r="F25" s="110">
        <f>'Сводная для рабочего плана А'!E27</f>
        <v>0</v>
      </c>
      <c r="G25" s="110">
        <f>'Сводная для рабочего плана А'!F27</f>
        <v>0</v>
      </c>
      <c r="H25" s="108"/>
      <c r="I25" s="110">
        <f t="shared" si="0"/>
        <v>0</v>
      </c>
      <c r="J25" s="108"/>
      <c r="K25" s="122">
        <f>'Сводная для рабочего плана А'!G27</f>
        <v>0</v>
      </c>
      <c r="L25" s="122">
        <f>'Сводная для рабочего плана А'!H27</f>
        <v>0</v>
      </c>
      <c r="M25" s="122">
        <f>'Сводная для рабочего плана А'!I27</f>
        <v>0</v>
      </c>
      <c r="N25" s="122">
        <f>'Сводная для рабочего плана А'!J27</f>
        <v>0</v>
      </c>
      <c r="O25" s="123"/>
    </row>
    <row r="26" spans="1:15" ht="25.5">
      <c r="A26" s="109">
        <f>'Сводная для рабочего плана А'!A28</f>
        <v>0</v>
      </c>
      <c r="B26" s="172">
        <f>IF(A26="Общий итог","",'Сводная для рабочего плана А'!B28)</f>
        <v>0</v>
      </c>
      <c r="C26" s="108"/>
      <c r="D26" s="110">
        <f>'Сводная для рабочего плана А'!C28</f>
        <v>0</v>
      </c>
      <c r="E26" s="110">
        <f>'Сводная для рабочего плана А'!D28</f>
        <v>0</v>
      </c>
      <c r="F26" s="110">
        <f>'Сводная для рабочего плана А'!E28</f>
        <v>0</v>
      </c>
      <c r="G26" s="110">
        <f>'Сводная для рабочего плана А'!F28</f>
        <v>0</v>
      </c>
      <c r="H26" s="108"/>
      <c r="I26" s="110">
        <f t="shared" si="0"/>
        <v>0</v>
      </c>
      <c r="J26" s="108"/>
      <c r="K26" s="122">
        <f>'Сводная для рабочего плана А'!G28</f>
        <v>0</v>
      </c>
      <c r="L26" s="122">
        <f>'Сводная для рабочего плана А'!H28</f>
        <v>0</v>
      </c>
      <c r="M26" s="122">
        <f>'Сводная для рабочего плана А'!I28</f>
        <v>0</v>
      </c>
      <c r="N26" s="122">
        <f>'Сводная для рабочего плана А'!J28</f>
        <v>0</v>
      </c>
      <c r="O26" s="123"/>
    </row>
    <row r="27" spans="1:15" ht="25.5">
      <c r="A27" s="109">
        <f>'Сводная для рабочего плана А'!A29</f>
        <v>0</v>
      </c>
      <c r="B27" s="172">
        <f>IF(A27="Общий итог","",'Сводная для рабочего плана А'!B29)</f>
        <v>0</v>
      </c>
      <c r="C27" s="108"/>
      <c r="D27" s="110">
        <f>'Сводная для рабочего плана А'!C29</f>
        <v>0</v>
      </c>
      <c r="E27" s="110">
        <f>'Сводная для рабочего плана А'!D29</f>
        <v>0</v>
      </c>
      <c r="F27" s="110">
        <f>'Сводная для рабочего плана А'!E29</f>
        <v>0</v>
      </c>
      <c r="G27" s="110">
        <f>'Сводная для рабочего плана А'!F29</f>
        <v>0</v>
      </c>
      <c r="H27" s="108"/>
      <c r="I27" s="110">
        <f t="shared" si="0"/>
        <v>0</v>
      </c>
      <c r="J27" s="108"/>
      <c r="K27" s="122">
        <f>'Сводная для рабочего плана А'!G29</f>
        <v>0</v>
      </c>
      <c r="L27" s="122">
        <f>'Сводная для рабочего плана А'!H29</f>
        <v>0</v>
      </c>
      <c r="M27" s="122">
        <f>'Сводная для рабочего плана А'!I29</f>
        <v>0</v>
      </c>
      <c r="N27" s="122">
        <f>'Сводная для рабочего плана А'!J29</f>
        <v>0</v>
      </c>
      <c r="O27" s="123"/>
    </row>
    <row r="28" spans="1:15" ht="43.5" customHeight="1">
      <c r="A28" s="109">
        <f>'Сводная для рабочего плана А'!A30</f>
        <v>0</v>
      </c>
      <c r="B28" s="172">
        <f>IF(A28="Общий итог","",'Сводная для рабочего плана А'!B30)</f>
        <v>0</v>
      </c>
      <c r="C28" s="108"/>
      <c r="D28" s="110">
        <f>'Сводная для рабочего плана А'!C30</f>
        <v>0</v>
      </c>
      <c r="E28" s="110">
        <f>'Сводная для рабочего плана А'!D30</f>
        <v>0</v>
      </c>
      <c r="F28" s="110">
        <f>'Сводная для рабочего плана А'!E30</f>
        <v>0</v>
      </c>
      <c r="G28" s="110">
        <f>'Сводная для рабочего плана А'!F30</f>
        <v>0</v>
      </c>
      <c r="H28" s="108"/>
      <c r="I28" s="110">
        <f t="shared" si="0"/>
        <v>0</v>
      </c>
      <c r="J28" s="108"/>
      <c r="K28" s="122">
        <f>'Сводная для рабочего плана А'!G30</f>
        <v>0</v>
      </c>
      <c r="L28" s="122">
        <f>'Сводная для рабочего плана А'!H30</f>
        <v>0</v>
      </c>
      <c r="M28" s="122">
        <f>'Сводная для рабочего плана А'!I30</f>
        <v>0</v>
      </c>
      <c r="N28" s="122">
        <f>'Сводная для рабочего плана А'!J30</f>
        <v>0</v>
      </c>
      <c r="O28" s="123"/>
    </row>
    <row r="29" spans="1:15" ht="42.75" customHeight="1">
      <c r="A29" s="109">
        <f>'Сводная для рабочего плана А'!A31</f>
        <v>0</v>
      </c>
      <c r="B29" s="172">
        <f>IF(A29="Общий итог","",'Сводная для рабочего плана А'!B31)</f>
        <v>0</v>
      </c>
      <c r="C29" s="108"/>
      <c r="D29" s="110">
        <f>'Сводная для рабочего плана А'!C31</f>
        <v>0</v>
      </c>
      <c r="E29" s="110">
        <f>'Сводная для рабочего плана А'!D31</f>
        <v>0</v>
      </c>
      <c r="F29" s="110">
        <f>'Сводная для рабочего плана А'!E31</f>
        <v>0</v>
      </c>
      <c r="G29" s="110">
        <f>'Сводная для рабочего плана А'!F31</f>
        <v>0</v>
      </c>
      <c r="H29" s="108"/>
      <c r="I29" s="110">
        <f t="shared" si="0"/>
        <v>0</v>
      </c>
      <c r="J29" s="108"/>
      <c r="K29" s="122">
        <f>'Сводная для рабочего плана А'!G31</f>
        <v>0</v>
      </c>
      <c r="L29" s="122">
        <f>'Сводная для рабочего плана А'!H31</f>
        <v>0</v>
      </c>
      <c r="M29" s="122">
        <f>'Сводная для рабочего плана А'!I31</f>
        <v>0</v>
      </c>
      <c r="N29" s="122">
        <f>'Сводная для рабочего плана А'!J31</f>
        <v>0</v>
      </c>
      <c r="O29" s="123"/>
    </row>
    <row r="30" spans="1:15" ht="25.5">
      <c r="A30" s="109">
        <f>'Сводная для рабочего плана А'!A32</f>
        <v>0</v>
      </c>
      <c r="B30" s="172">
        <f>IF(A30="Общий итог","",'Сводная для рабочего плана А'!B32)</f>
        <v>0</v>
      </c>
      <c r="C30" s="108"/>
      <c r="D30" s="110">
        <f>'Сводная для рабочего плана А'!C32</f>
        <v>0</v>
      </c>
      <c r="E30" s="110">
        <f>'Сводная для рабочего плана А'!D32</f>
        <v>0</v>
      </c>
      <c r="F30" s="110">
        <f>'Сводная для рабочего плана А'!E32</f>
        <v>0</v>
      </c>
      <c r="G30" s="110">
        <f>'Сводная для рабочего плана А'!F32</f>
        <v>0</v>
      </c>
      <c r="H30" s="108"/>
      <c r="I30" s="110">
        <f t="shared" si="0"/>
        <v>0</v>
      </c>
      <c r="J30" s="108"/>
      <c r="K30" s="122">
        <f>'Сводная для рабочего плана А'!G32</f>
        <v>0</v>
      </c>
      <c r="L30" s="122">
        <f>'Сводная для рабочего плана А'!H32</f>
        <v>0</v>
      </c>
      <c r="M30" s="122">
        <f>'Сводная для рабочего плана А'!I32</f>
        <v>0</v>
      </c>
      <c r="N30" s="122">
        <f>'Сводная для рабочего плана А'!J32</f>
        <v>0</v>
      </c>
      <c r="O30" s="123"/>
    </row>
    <row r="31" spans="1:15" ht="78.75" customHeight="1">
      <c r="A31" s="109">
        <f>'Сводная для рабочего плана А'!A33</f>
        <v>0</v>
      </c>
      <c r="B31" s="172">
        <f>IF(A31="Общий итог","",'Сводная для рабочего плана А'!B33)</f>
        <v>0</v>
      </c>
      <c r="C31" s="108"/>
      <c r="D31" s="110">
        <f>'Сводная для рабочего плана А'!C33</f>
        <v>0</v>
      </c>
      <c r="E31" s="110">
        <f>'Сводная для рабочего плана А'!D33</f>
        <v>0</v>
      </c>
      <c r="F31" s="110">
        <f>'Сводная для рабочего плана А'!E33</f>
        <v>0</v>
      </c>
      <c r="G31" s="110">
        <f>'Сводная для рабочего плана А'!F33</f>
        <v>0</v>
      </c>
      <c r="H31" s="108"/>
      <c r="I31" s="110">
        <f t="shared" si="0"/>
        <v>0</v>
      </c>
      <c r="J31" s="108"/>
      <c r="K31" s="122">
        <f>'Сводная для рабочего плана А'!G33</f>
        <v>0</v>
      </c>
      <c r="L31" s="122">
        <f>'Сводная для рабочего плана А'!H33</f>
        <v>0</v>
      </c>
      <c r="M31" s="122">
        <f>'Сводная для рабочего плана А'!I33</f>
        <v>0</v>
      </c>
      <c r="N31" s="122">
        <f>'Сводная для рабочего плана А'!J33</f>
        <v>0</v>
      </c>
      <c r="O31" s="123"/>
    </row>
    <row r="32" spans="1:15" ht="25.5">
      <c r="A32" s="109">
        <f>'Сводная для рабочего плана А'!A34</f>
        <v>0</v>
      </c>
      <c r="B32" s="172">
        <f>IF(A32="Общий итог","",'Сводная для рабочего плана А'!B34)</f>
        <v>0</v>
      </c>
      <c r="C32" s="108"/>
      <c r="D32" s="110">
        <f>'Сводная для рабочего плана А'!C34</f>
        <v>0</v>
      </c>
      <c r="E32" s="110">
        <f>'Сводная для рабочего плана А'!D34</f>
        <v>0</v>
      </c>
      <c r="F32" s="110">
        <f>'Сводная для рабочего плана А'!E34</f>
        <v>0</v>
      </c>
      <c r="G32" s="110">
        <f>'Сводная для рабочего плана А'!F34</f>
        <v>0</v>
      </c>
      <c r="H32" s="108"/>
      <c r="I32" s="110">
        <f t="shared" si="0"/>
        <v>0</v>
      </c>
      <c r="J32" s="108"/>
      <c r="K32" s="122">
        <f>'Сводная для рабочего плана А'!G34</f>
        <v>0</v>
      </c>
      <c r="L32" s="122">
        <f>'Сводная для рабочего плана А'!H34</f>
        <v>0</v>
      </c>
      <c r="M32" s="122">
        <f>'Сводная для рабочего плана А'!I34</f>
        <v>0</v>
      </c>
      <c r="N32" s="122">
        <f>'Сводная для рабочего плана А'!J34</f>
        <v>0</v>
      </c>
      <c r="O32" s="123"/>
    </row>
    <row r="33" spans="1:15" ht="25.5">
      <c r="A33" s="109">
        <f>'Сводная для рабочего плана А'!A35</f>
        <v>0</v>
      </c>
      <c r="B33" s="172">
        <f>IF(A33="Общий итог","",'Сводная для рабочего плана А'!B35)</f>
        <v>0</v>
      </c>
      <c r="C33" s="108"/>
      <c r="D33" s="110">
        <f>'Сводная для рабочего плана А'!C35</f>
        <v>0</v>
      </c>
      <c r="E33" s="110">
        <f>'Сводная для рабочего плана А'!D35</f>
        <v>0</v>
      </c>
      <c r="F33" s="110">
        <f>'Сводная для рабочего плана А'!E35</f>
        <v>0</v>
      </c>
      <c r="G33" s="110">
        <f>'Сводная для рабочего плана А'!F35</f>
        <v>0</v>
      </c>
      <c r="H33" s="108"/>
      <c r="I33" s="110">
        <f t="shared" si="0"/>
        <v>0</v>
      </c>
      <c r="J33" s="108"/>
      <c r="K33" s="122">
        <f>'Сводная для рабочего плана А'!G35</f>
        <v>0</v>
      </c>
      <c r="L33" s="122">
        <f>'Сводная для рабочего плана А'!H35</f>
        <v>0</v>
      </c>
      <c r="M33" s="122">
        <f>'Сводная для рабочего плана А'!I35</f>
        <v>0</v>
      </c>
      <c r="N33" s="122">
        <f>'Сводная для рабочего плана А'!J35</f>
        <v>0</v>
      </c>
      <c r="O33" s="123"/>
    </row>
    <row r="34" spans="1:15" ht="25.5">
      <c r="A34" s="109">
        <f>'Сводная для рабочего плана А'!A36</f>
        <v>0</v>
      </c>
      <c r="B34" s="172">
        <f>IF(A34="Общий итог","",'Сводная для рабочего плана А'!B36)</f>
        <v>0</v>
      </c>
      <c r="C34" s="108"/>
      <c r="D34" s="110">
        <f>'Сводная для рабочего плана А'!C36</f>
        <v>0</v>
      </c>
      <c r="E34" s="110">
        <f>'Сводная для рабочего плана А'!D36</f>
        <v>0</v>
      </c>
      <c r="F34" s="110">
        <f>'Сводная для рабочего плана А'!E36</f>
        <v>0</v>
      </c>
      <c r="G34" s="110">
        <f>'Сводная для рабочего плана А'!F36</f>
        <v>0</v>
      </c>
      <c r="H34" s="108"/>
      <c r="I34" s="110">
        <f t="shared" si="0"/>
        <v>0</v>
      </c>
      <c r="J34" s="108"/>
      <c r="K34" s="122">
        <f>'Сводная для рабочего плана А'!G36</f>
        <v>0</v>
      </c>
      <c r="L34" s="122">
        <f>'Сводная для рабочего плана А'!H36</f>
        <v>0</v>
      </c>
      <c r="M34" s="122">
        <f>'Сводная для рабочего плана А'!I36</f>
        <v>0</v>
      </c>
      <c r="N34" s="122">
        <f>'Сводная для рабочего плана А'!J36</f>
        <v>0</v>
      </c>
      <c r="O34" s="123"/>
    </row>
    <row r="35" spans="1:15" ht="25.5">
      <c r="A35" s="109">
        <f>'Сводная для рабочего плана А'!A37</f>
        <v>0</v>
      </c>
      <c r="B35" s="172">
        <f>IF(A35="Общий итог","",'Сводная для рабочего плана А'!B37)</f>
        <v>0</v>
      </c>
      <c r="C35" s="108"/>
      <c r="D35" s="110">
        <f>'Сводная для рабочего плана А'!C37</f>
        <v>0</v>
      </c>
      <c r="E35" s="110">
        <f>'Сводная для рабочего плана А'!D37</f>
        <v>0</v>
      </c>
      <c r="F35" s="110">
        <f>'Сводная для рабочего плана А'!E37</f>
        <v>0</v>
      </c>
      <c r="G35" s="110">
        <f>'Сводная для рабочего плана А'!F37</f>
        <v>0</v>
      </c>
      <c r="H35" s="108"/>
      <c r="I35" s="110">
        <f t="shared" si="0"/>
        <v>0</v>
      </c>
      <c r="J35" s="108"/>
      <c r="K35" s="122">
        <f>'Сводная для рабочего плана А'!G37</f>
        <v>0</v>
      </c>
      <c r="L35" s="122">
        <f>'Сводная для рабочего плана А'!H37</f>
        <v>0</v>
      </c>
      <c r="M35" s="122">
        <f>'Сводная для рабочего плана А'!I37</f>
        <v>0</v>
      </c>
      <c r="N35" s="122">
        <f>'Сводная для рабочего плана А'!J37</f>
        <v>0</v>
      </c>
      <c r="O35" s="123"/>
    </row>
    <row r="36" spans="1:15" ht="25.5">
      <c r="A36" s="109">
        <f>'Сводная для рабочего плана А'!A38</f>
        <v>0</v>
      </c>
      <c r="B36" s="172">
        <f>IF(A36="Общий итог","",'Сводная для рабочего плана А'!B38)</f>
        <v>0</v>
      </c>
      <c r="C36" s="108"/>
      <c r="D36" s="110">
        <f>'Сводная для рабочего плана А'!C38</f>
        <v>0</v>
      </c>
      <c r="E36" s="110">
        <f>'Сводная для рабочего плана А'!D38</f>
        <v>0</v>
      </c>
      <c r="F36" s="110">
        <f>'Сводная для рабочего плана А'!E38</f>
        <v>0</v>
      </c>
      <c r="G36" s="110">
        <f>'Сводная для рабочего плана А'!F38</f>
        <v>0</v>
      </c>
      <c r="H36" s="108"/>
      <c r="I36" s="110">
        <f t="shared" si="0"/>
        <v>0</v>
      </c>
      <c r="J36" s="108"/>
      <c r="K36" s="122">
        <f>'Сводная для рабочего плана А'!G38</f>
        <v>0</v>
      </c>
      <c r="L36" s="122">
        <f>'Сводная для рабочего плана А'!H38</f>
        <v>0</v>
      </c>
      <c r="M36" s="122">
        <f>'Сводная для рабочего плана А'!I38</f>
        <v>0</v>
      </c>
      <c r="N36" s="122">
        <f>'Сводная для рабочего плана А'!J38</f>
        <v>0</v>
      </c>
      <c r="O36" s="123"/>
    </row>
    <row r="37" spans="1:15" ht="25.5">
      <c r="A37" s="109">
        <f>'Сводная для рабочего плана А'!A39</f>
        <v>0</v>
      </c>
      <c r="B37" s="172">
        <f>IF(A37="Общий итог","",'Сводная для рабочего плана А'!B39)</f>
        <v>0</v>
      </c>
      <c r="C37" s="108"/>
      <c r="D37" s="110">
        <f>'Сводная для рабочего плана А'!C39</f>
        <v>0</v>
      </c>
      <c r="E37" s="110">
        <f>'Сводная для рабочего плана А'!D39</f>
        <v>0</v>
      </c>
      <c r="F37" s="110">
        <f>'Сводная для рабочего плана А'!E39</f>
        <v>0</v>
      </c>
      <c r="G37" s="110">
        <f>'Сводная для рабочего плана А'!F39</f>
        <v>0</v>
      </c>
      <c r="H37" s="108"/>
      <c r="I37" s="110">
        <f t="shared" si="0"/>
        <v>0</v>
      </c>
      <c r="J37" s="108"/>
      <c r="K37" s="122">
        <f>'Сводная для рабочего плана А'!G39</f>
        <v>0</v>
      </c>
      <c r="L37" s="122">
        <f>'Сводная для рабочего плана А'!H39</f>
        <v>0</v>
      </c>
      <c r="M37" s="122">
        <f>'Сводная для рабочего плана А'!I39</f>
        <v>0</v>
      </c>
      <c r="N37" s="122">
        <f>'Сводная для рабочего плана А'!J39</f>
        <v>0</v>
      </c>
      <c r="O37" s="123"/>
    </row>
    <row r="38" spans="1:15" ht="25.5">
      <c r="A38" s="109">
        <f>'Сводная для рабочего плана А'!A40</f>
        <v>0</v>
      </c>
      <c r="B38" s="172">
        <f>IF(A38="Общий итог","",'Сводная для рабочего плана А'!B40)</f>
        <v>0</v>
      </c>
      <c r="C38" s="108"/>
      <c r="D38" s="110">
        <f>'Сводная для рабочего плана А'!C40</f>
        <v>0</v>
      </c>
      <c r="E38" s="110">
        <f>'Сводная для рабочего плана А'!D40</f>
        <v>0</v>
      </c>
      <c r="F38" s="110">
        <f>'Сводная для рабочего плана А'!E40</f>
        <v>0</v>
      </c>
      <c r="G38" s="110">
        <f>'Сводная для рабочего плана А'!F40</f>
        <v>0</v>
      </c>
      <c r="H38" s="108"/>
      <c r="I38" s="110">
        <f t="shared" si="0"/>
        <v>0</v>
      </c>
      <c r="J38" s="108"/>
      <c r="K38" s="122">
        <f>'Сводная для рабочего плана А'!G40</f>
        <v>0</v>
      </c>
      <c r="L38" s="122">
        <f>'Сводная для рабочего плана А'!H40</f>
        <v>0</v>
      </c>
      <c r="M38" s="122">
        <f>'Сводная для рабочего плана А'!I40</f>
        <v>0</v>
      </c>
      <c r="N38" s="122">
        <f>'Сводная для рабочего плана А'!J40</f>
        <v>0</v>
      </c>
      <c r="O38" s="123"/>
    </row>
    <row r="39" spans="1:15" ht="25.5">
      <c r="A39" s="109">
        <f>'Сводная для рабочего плана А'!A41</f>
        <v>0</v>
      </c>
      <c r="B39" s="172">
        <f>IF(A39="Общий итог","",'Сводная для рабочего плана А'!B41)</f>
        <v>0</v>
      </c>
      <c r="C39" s="108"/>
      <c r="D39" s="110">
        <f>'Сводная для рабочего плана А'!C41</f>
        <v>0</v>
      </c>
      <c r="E39" s="110">
        <f>'Сводная для рабочего плана А'!D41</f>
        <v>0</v>
      </c>
      <c r="F39" s="110">
        <f>'Сводная для рабочего плана А'!E41</f>
        <v>0</v>
      </c>
      <c r="G39" s="110">
        <f>'Сводная для рабочего плана А'!F41</f>
        <v>0</v>
      </c>
      <c r="H39" s="108"/>
      <c r="I39" s="110">
        <f t="shared" si="0"/>
        <v>0</v>
      </c>
      <c r="J39" s="108"/>
      <c r="K39" s="122">
        <f>'Сводная для рабочего плана А'!G41</f>
        <v>0</v>
      </c>
      <c r="L39" s="122">
        <f>'Сводная для рабочего плана А'!H41</f>
        <v>0</v>
      </c>
      <c r="M39" s="122">
        <f>'Сводная для рабочего плана А'!I41</f>
        <v>0</v>
      </c>
      <c r="N39" s="122">
        <f>'Сводная для рабочего плана А'!J41</f>
        <v>0</v>
      </c>
      <c r="O39" s="123"/>
    </row>
    <row r="40" spans="1:15" ht="25.5">
      <c r="A40" s="109">
        <f>'Сводная для рабочего плана А'!A42</f>
        <v>0</v>
      </c>
      <c r="B40" s="172">
        <f>IF(A40="Общий итог","",'Сводная для рабочего плана А'!B42)</f>
        <v>0</v>
      </c>
      <c r="C40" s="108"/>
      <c r="D40" s="110">
        <f>'Сводная для рабочего плана А'!C42</f>
        <v>0</v>
      </c>
      <c r="E40" s="110">
        <f>'Сводная для рабочего плана А'!D42</f>
        <v>0</v>
      </c>
      <c r="F40" s="110">
        <f>'Сводная для рабочего плана А'!E42</f>
        <v>0</v>
      </c>
      <c r="G40" s="110">
        <f>'Сводная для рабочего плана А'!F42</f>
        <v>0</v>
      </c>
      <c r="H40" s="108"/>
      <c r="I40" s="110">
        <f t="shared" si="0"/>
        <v>0</v>
      </c>
      <c r="J40" s="108"/>
      <c r="K40" s="122">
        <f>'Сводная для рабочего плана А'!G42</f>
        <v>0</v>
      </c>
      <c r="L40" s="122">
        <f>'Сводная для рабочего плана А'!H42</f>
        <v>0</v>
      </c>
      <c r="M40" s="122">
        <f>'Сводная для рабочего плана А'!I42</f>
        <v>0</v>
      </c>
      <c r="N40" s="122">
        <f>'Сводная для рабочего плана А'!J42</f>
        <v>0</v>
      </c>
      <c r="O40" s="123"/>
    </row>
    <row r="41" spans="1:15" ht="25.5">
      <c r="A41" s="109">
        <f>'Сводная для рабочего плана А'!A43</f>
        <v>0</v>
      </c>
      <c r="B41" s="172">
        <f>IF(A41="Общий итог","",'Сводная для рабочего плана А'!B43)</f>
        <v>0</v>
      </c>
      <c r="C41" s="108"/>
      <c r="D41" s="110">
        <f>'Сводная для рабочего плана А'!C43</f>
        <v>0</v>
      </c>
      <c r="E41" s="110">
        <f>'Сводная для рабочего плана А'!D43</f>
        <v>0</v>
      </c>
      <c r="F41" s="110">
        <f>'Сводная для рабочего плана А'!E43</f>
        <v>0</v>
      </c>
      <c r="G41" s="110">
        <f>'Сводная для рабочего плана А'!F43</f>
        <v>0</v>
      </c>
      <c r="H41" s="108"/>
      <c r="I41" s="110">
        <f t="shared" si="0"/>
        <v>0</v>
      </c>
      <c r="J41" s="108"/>
      <c r="K41" s="122">
        <f>'Сводная для рабочего плана А'!G43</f>
        <v>0</v>
      </c>
      <c r="L41" s="122">
        <f>'Сводная для рабочего плана А'!H43</f>
        <v>0</v>
      </c>
      <c r="M41" s="122">
        <f>'Сводная для рабочего плана А'!I43</f>
        <v>0</v>
      </c>
      <c r="N41" s="122">
        <f>'Сводная для рабочего плана А'!J43</f>
        <v>0</v>
      </c>
      <c r="O41" s="123"/>
    </row>
    <row r="42" spans="1:15" ht="25.5">
      <c r="A42" s="109">
        <f>'Сводная для рабочего плана А'!A44</f>
        <v>0</v>
      </c>
      <c r="B42" s="172">
        <f>IF(A42="Общий итог","",'Сводная для рабочего плана А'!B44)</f>
        <v>0</v>
      </c>
      <c r="C42" s="108"/>
      <c r="D42" s="110">
        <f>'Сводная для рабочего плана А'!C44</f>
        <v>0</v>
      </c>
      <c r="E42" s="110">
        <f>'Сводная для рабочего плана А'!D44</f>
        <v>0</v>
      </c>
      <c r="F42" s="110">
        <f>'Сводная для рабочего плана А'!E44</f>
        <v>0</v>
      </c>
      <c r="G42" s="110">
        <f>'Сводная для рабочего плана А'!F44</f>
        <v>0</v>
      </c>
      <c r="H42" s="108"/>
      <c r="I42" s="110">
        <f t="shared" si="0"/>
        <v>0</v>
      </c>
      <c r="J42" s="108"/>
      <c r="K42" s="122">
        <f>'Сводная для рабочего плана А'!G44</f>
        <v>0</v>
      </c>
      <c r="L42" s="122">
        <f>'Сводная для рабочего плана А'!H44</f>
        <v>0</v>
      </c>
      <c r="M42" s="122">
        <f>'Сводная для рабочего плана А'!I44</f>
        <v>0</v>
      </c>
      <c r="N42" s="122">
        <f>'Сводная для рабочего плана А'!J44</f>
        <v>0</v>
      </c>
      <c r="O42" s="123"/>
    </row>
    <row r="43" spans="1:15" ht="25.5">
      <c r="A43" s="109">
        <f>'Сводная для рабочего плана А'!A45</f>
        <v>0</v>
      </c>
      <c r="B43" s="172">
        <f>IF(A43="Общий итог","",'Сводная для рабочего плана А'!B45)</f>
        <v>0</v>
      </c>
      <c r="C43" s="108"/>
      <c r="D43" s="110">
        <f>'Сводная для рабочего плана А'!C45</f>
        <v>0</v>
      </c>
      <c r="E43" s="110">
        <f>'Сводная для рабочего плана А'!D45</f>
        <v>0</v>
      </c>
      <c r="F43" s="110">
        <f>'Сводная для рабочего плана А'!E45</f>
        <v>0</v>
      </c>
      <c r="G43" s="110">
        <f>'Сводная для рабочего плана А'!F45</f>
        <v>0</v>
      </c>
      <c r="H43" s="108"/>
      <c r="I43" s="110">
        <f t="shared" si="0"/>
        <v>0</v>
      </c>
      <c r="J43" s="108"/>
      <c r="K43" s="122">
        <f>'Сводная для рабочего плана А'!G45</f>
        <v>0</v>
      </c>
      <c r="L43" s="122">
        <f>'Сводная для рабочего плана А'!H45</f>
        <v>0</v>
      </c>
      <c r="M43" s="122">
        <f>'Сводная для рабочего плана А'!I45</f>
        <v>0</v>
      </c>
      <c r="N43" s="122">
        <f>'Сводная для рабочего плана А'!J45</f>
        <v>0</v>
      </c>
      <c r="O43" s="123"/>
    </row>
    <row r="44" spans="1:15" ht="25.5">
      <c r="A44" s="109">
        <f>'Сводная для рабочего плана А'!A46</f>
        <v>0</v>
      </c>
      <c r="B44" s="172">
        <f>IF(A44="Общий итог","",'Сводная для рабочего плана А'!B46)</f>
        <v>0</v>
      </c>
      <c r="C44" s="108"/>
      <c r="D44" s="110">
        <f>'Сводная для рабочего плана А'!C46</f>
        <v>0</v>
      </c>
      <c r="E44" s="110">
        <f>'Сводная для рабочего плана А'!D46</f>
        <v>0</v>
      </c>
      <c r="F44" s="110">
        <f>'Сводная для рабочего плана А'!E46</f>
        <v>0</v>
      </c>
      <c r="G44" s="110">
        <f>'Сводная для рабочего плана А'!F46</f>
        <v>0</v>
      </c>
      <c r="H44" s="108"/>
      <c r="I44" s="110">
        <f t="shared" si="0"/>
        <v>0</v>
      </c>
      <c r="J44" s="108"/>
      <c r="K44" s="122">
        <f>'Сводная для рабочего плана А'!G46</f>
        <v>0</v>
      </c>
      <c r="L44" s="122">
        <f>'Сводная для рабочего плана А'!H46</f>
        <v>0</v>
      </c>
      <c r="M44" s="122">
        <f>'Сводная для рабочего плана А'!I46</f>
        <v>0</v>
      </c>
      <c r="N44" s="122">
        <f>'Сводная для рабочего плана А'!J46</f>
        <v>0</v>
      </c>
      <c r="O44" s="123"/>
    </row>
    <row r="45" spans="1:15" ht="25.5">
      <c r="A45" s="109">
        <f>'Сводная для рабочего плана А'!A47</f>
        <v>0</v>
      </c>
      <c r="B45" s="172">
        <f>IF(A45="Общий итог","",'Сводная для рабочего плана А'!B47)</f>
        <v>0</v>
      </c>
      <c r="C45" s="108"/>
      <c r="D45" s="110">
        <f>'Сводная для рабочего плана А'!C47</f>
        <v>0</v>
      </c>
      <c r="E45" s="110">
        <f>'Сводная для рабочего плана А'!D47</f>
        <v>0</v>
      </c>
      <c r="F45" s="110">
        <f>'Сводная для рабочего плана А'!E47</f>
        <v>0</v>
      </c>
      <c r="G45" s="110">
        <f>'Сводная для рабочего плана А'!F47</f>
        <v>0</v>
      </c>
      <c r="H45" s="108"/>
      <c r="I45" s="110">
        <f t="shared" si="0"/>
        <v>0</v>
      </c>
      <c r="J45" s="108"/>
      <c r="K45" s="122">
        <f>'Сводная для рабочего плана А'!G47</f>
        <v>0</v>
      </c>
      <c r="L45" s="122">
        <f>'Сводная для рабочего плана А'!H47</f>
        <v>0</v>
      </c>
      <c r="M45" s="122">
        <f>'Сводная для рабочего плана А'!I47</f>
        <v>0</v>
      </c>
      <c r="N45" s="122">
        <f>'Сводная для рабочего плана А'!J47</f>
        <v>0</v>
      </c>
      <c r="O45" s="123"/>
    </row>
    <row r="46" spans="1:15" ht="25.5">
      <c r="A46" s="109">
        <f>'Сводная для рабочего плана А'!A48</f>
        <v>0</v>
      </c>
      <c r="B46" s="172">
        <f>IF(A46="Общий итог","",'Сводная для рабочего плана А'!B48)</f>
        <v>0</v>
      </c>
      <c r="C46" s="108"/>
      <c r="D46" s="110">
        <f>'Сводная для рабочего плана А'!C48</f>
        <v>0</v>
      </c>
      <c r="E46" s="110">
        <f>'Сводная для рабочего плана А'!D48</f>
        <v>0</v>
      </c>
      <c r="F46" s="110">
        <f>'Сводная для рабочего плана А'!E48</f>
        <v>0</v>
      </c>
      <c r="G46" s="110">
        <f>'Сводная для рабочего плана А'!F48</f>
        <v>0</v>
      </c>
      <c r="H46" s="108"/>
      <c r="I46" s="110">
        <f t="shared" si="0"/>
        <v>0</v>
      </c>
      <c r="J46" s="108"/>
      <c r="K46" s="122">
        <f>'Сводная для рабочего плана А'!G48</f>
        <v>0</v>
      </c>
      <c r="L46" s="122">
        <f>'Сводная для рабочего плана А'!H48</f>
        <v>0</v>
      </c>
      <c r="M46" s="122">
        <f>'Сводная для рабочего плана А'!I48</f>
        <v>0</v>
      </c>
      <c r="N46" s="122">
        <f>'Сводная для рабочего плана А'!J48</f>
        <v>0</v>
      </c>
      <c r="O46" s="123"/>
    </row>
    <row r="47" spans="1:15" ht="25.5">
      <c r="A47" s="109">
        <f>'Сводная для рабочего плана А'!A49</f>
        <v>0</v>
      </c>
      <c r="B47" s="172">
        <f>IF(A47="Общий итог","",'Сводная для рабочего плана А'!B49)</f>
        <v>0</v>
      </c>
      <c r="C47" s="108"/>
      <c r="D47" s="110">
        <f>'Сводная для рабочего плана А'!C49</f>
        <v>0</v>
      </c>
      <c r="E47" s="110">
        <f>'Сводная для рабочего плана А'!D49</f>
        <v>0</v>
      </c>
      <c r="F47" s="110">
        <f>'Сводная для рабочего плана А'!E49</f>
        <v>0</v>
      </c>
      <c r="G47" s="110">
        <f>'Сводная для рабочего плана А'!F49</f>
        <v>0</v>
      </c>
      <c r="H47" s="108"/>
      <c r="I47" s="110">
        <f t="shared" si="0"/>
        <v>0</v>
      </c>
      <c r="J47" s="108"/>
      <c r="K47" s="122">
        <f>'Сводная для рабочего плана А'!G49</f>
        <v>0</v>
      </c>
      <c r="L47" s="122">
        <f>'Сводная для рабочего плана А'!H49</f>
        <v>0</v>
      </c>
      <c r="M47" s="122">
        <f>'Сводная для рабочего плана А'!I49</f>
        <v>0</v>
      </c>
      <c r="N47" s="122">
        <f>'Сводная для рабочего плана А'!J49</f>
        <v>0</v>
      </c>
      <c r="O47" s="123"/>
    </row>
    <row r="48" spans="1:15" ht="25.5">
      <c r="A48" s="109">
        <f>'Сводная для рабочего плана А'!A50</f>
        <v>0</v>
      </c>
      <c r="B48" s="172">
        <f>IF(A48="Общий итог","",'Сводная для рабочего плана А'!B50)</f>
        <v>0</v>
      </c>
      <c r="C48" s="108"/>
      <c r="D48" s="110">
        <f>'Сводная для рабочего плана А'!C50</f>
        <v>0</v>
      </c>
      <c r="E48" s="110">
        <f>'Сводная для рабочего плана А'!D50</f>
        <v>0</v>
      </c>
      <c r="F48" s="110">
        <f>'Сводная для рабочего плана А'!E50</f>
        <v>0</v>
      </c>
      <c r="G48" s="110">
        <f>'Сводная для рабочего плана А'!F50</f>
        <v>0</v>
      </c>
      <c r="H48" s="108"/>
      <c r="I48" s="110">
        <f t="shared" si="0"/>
        <v>0</v>
      </c>
      <c r="J48" s="108"/>
      <c r="K48" s="122">
        <f>'Сводная для рабочего плана А'!G50</f>
        <v>0</v>
      </c>
      <c r="L48" s="122">
        <f>'Сводная для рабочего плана А'!H50</f>
        <v>0</v>
      </c>
      <c r="M48" s="122">
        <f>'Сводная для рабочего плана А'!I50</f>
        <v>0</v>
      </c>
      <c r="N48" s="122">
        <f>'Сводная для рабочего плана А'!J50</f>
        <v>0</v>
      </c>
      <c r="O48" s="123"/>
    </row>
    <row r="49" spans="1:15" ht="25.5">
      <c r="A49" s="109">
        <f>'Сводная для рабочего плана А'!A51</f>
        <v>0</v>
      </c>
      <c r="B49" s="172">
        <f>IF(A49="Общий итог","",'Сводная для рабочего плана А'!B51)</f>
        <v>0</v>
      </c>
      <c r="C49" s="108"/>
      <c r="D49" s="110">
        <f>'Сводная для рабочего плана А'!C51</f>
        <v>0</v>
      </c>
      <c r="E49" s="110">
        <f>'Сводная для рабочего плана А'!D51</f>
        <v>0</v>
      </c>
      <c r="F49" s="110">
        <f>'Сводная для рабочего плана А'!E51</f>
        <v>0</v>
      </c>
      <c r="G49" s="110">
        <f>'Сводная для рабочего плана А'!F51</f>
        <v>0</v>
      </c>
      <c r="H49" s="108"/>
      <c r="I49" s="110">
        <f t="shared" si="0"/>
        <v>0</v>
      </c>
      <c r="J49" s="108"/>
      <c r="K49" s="122">
        <f>'Сводная для рабочего плана А'!G51</f>
        <v>0</v>
      </c>
      <c r="L49" s="122">
        <f>'Сводная для рабочего плана А'!H51</f>
        <v>0</v>
      </c>
      <c r="M49" s="122">
        <f>'Сводная для рабочего плана А'!I51</f>
        <v>0</v>
      </c>
      <c r="N49" s="122">
        <f>'Сводная для рабочего плана А'!J51</f>
        <v>0</v>
      </c>
      <c r="O49" s="123"/>
    </row>
    <row r="50" spans="1:15" ht="25.5">
      <c r="A50" s="109">
        <f>'Сводная для рабочего плана А'!A52</f>
        <v>0</v>
      </c>
      <c r="B50" s="172">
        <f>IF(A50="Общий итог","",'Сводная для рабочего плана А'!B52)</f>
        <v>0</v>
      </c>
      <c r="C50" s="108"/>
      <c r="D50" s="110">
        <f>'Сводная для рабочего плана А'!C52</f>
        <v>0</v>
      </c>
      <c r="E50" s="110">
        <f>'Сводная для рабочего плана А'!D52</f>
        <v>0</v>
      </c>
      <c r="F50" s="110">
        <f>'Сводная для рабочего плана А'!E52</f>
        <v>0</v>
      </c>
      <c r="G50" s="110">
        <f>'Сводная для рабочего плана А'!F52</f>
        <v>0</v>
      </c>
      <c r="H50" s="108"/>
      <c r="I50" s="110">
        <f t="shared" si="0"/>
        <v>0</v>
      </c>
      <c r="J50" s="108"/>
      <c r="K50" s="122">
        <f>'Сводная для рабочего плана А'!G52</f>
        <v>0</v>
      </c>
      <c r="L50" s="122">
        <f>'Сводная для рабочего плана А'!H52</f>
        <v>0</v>
      </c>
      <c r="M50" s="122">
        <f>'Сводная для рабочего плана А'!I52</f>
        <v>0</v>
      </c>
      <c r="N50" s="122">
        <f>'Сводная для рабочего плана А'!J52</f>
        <v>0</v>
      </c>
      <c r="O50" s="123"/>
    </row>
    <row r="51" spans="1:15" ht="25.5">
      <c r="A51" s="109">
        <f>'Сводная для рабочего плана А'!A53</f>
        <v>0</v>
      </c>
      <c r="B51" s="172">
        <f>IF(A51="Общий итог","",'Сводная для рабочего плана А'!B53)</f>
        <v>0</v>
      </c>
      <c r="C51" s="108"/>
      <c r="D51" s="110">
        <f>'Сводная для рабочего плана А'!C53</f>
        <v>0</v>
      </c>
      <c r="E51" s="110">
        <f>'Сводная для рабочего плана А'!D53</f>
        <v>0</v>
      </c>
      <c r="F51" s="110">
        <f>'Сводная для рабочего плана А'!E53</f>
        <v>0</v>
      </c>
      <c r="G51" s="110">
        <f>'Сводная для рабочего плана А'!F53</f>
        <v>0</v>
      </c>
      <c r="H51" s="108"/>
      <c r="I51" s="110">
        <f t="shared" si="0"/>
        <v>0</v>
      </c>
      <c r="J51" s="108"/>
      <c r="K51" s="122">
        <f>'Сводная для рабочего плана А'!G53</f>
        <v>0</v>
      </c>
      <c r="L51" s="122">
        <f>'Сводная для рабочего плана А'!H53</f>
        <v>0</v>
      </c>
      <c r="M51" s="122">
        <f>'Сводная для рабочего плана А'!I53</f>
        <v>0</v>
      </c>
      <c r="N51" s="122">
        <f>'Сводная для рабочего плана А'!J53</f>
        <v>0</v>
      </c>
      <c r="O51" s="123"/>
    </row>
    <row r="52" spans="1:15" ht="25.5">
      <c r="A52" s="109">
        <f>'Сводная для рабочего плана А'!A54</f>
        <v>0</v>
      </c>
      <c r="B52" s="172">
        <f>IF(A52="Общий итог","",'Сводная для рабочего плана А'!B54)</f>
        <v>0</v>
      </c>
      <c r="C52" s="108"/>
      <c r="D52" s="110">
        <f>'Сводная для рабочего плана А'!C54</f>
        <v>0</v>
      </c>
      <c r="E52" s="110">
        <f>'Сводная для рабочего плана А'!D54</f>
        <v>0</v>
      </c>
      <c r="F52" s="110">
        <f>'Сводная для рабочего плана А'!E54</f>
        <v>0</v>
      </c>
      <c r="G52" s="110">
        <f>'Сводная для рабочего плана А'!F54</f>
        <v>0</v>
      </c>
      <c r="H52" s="108"/>
      <c r="I52" s="110">
        <f t="shared" si="0"/>
        <v>0</v>
      </c>
      <c r="J52" s="108"/>
      <c r="K52" s="122">
        <f>'Сводная для рабочего плана А'!G54</f>
        <v>0</v>
      </c>
      <c r="L52" s="122">
        <f>'Сводная для рабочего плана А'!H54</f>
        <v>0</v>
      </c>
      <c r="M52" s="122">
        <f>'Сводная для рабочего плана А'!I54</f>
        <v>0</v>
      </c>
      <c r="N52" s="122">
        <f>'Сводная для рабочего плана А'!J54</f>
        <v>0</v>
      </c>
      <c r="O52" s="123"/>
    </row>
    <row r="53" spans="1:15" ht="25.5">
      <c r="A53" s="109">
        <f>'Сводная для рабочего плана А'!A55</f>
        <v>0</v>
      </c>
      <c r="B53" s="172">
        <f>IF(A53="Общий итог","",'Сводная для рабочего плана А'!B55)</f>
        <v>0</v>
      </c>
      <c r="C53" s="108"/>
      <c r="D53" s="110">
        <f>'Сводная для рабочего плана А'!C55</f>
        <v>0</v>
      </c>
      <c r="E53" s="110">
        <f>'Сводная для рабочего плана А'!D55</f>
        <v>0</v>
      </c>
      <c r="F53" s="110">
        <f>'Сводная для рабочего плана А'!E55</f>
        <v>0</v>
      </c>
      <c r="G53" s="110">
        <f>'Сводная для рабочего плана А'!F55</f>
        <v>0</v>
      </c>
      <c r="H53" s="108"/>
      <c r="I53" s="110">
        <f t="shared" si="0"/>
        <v>0</v>
      </c>
      <c r="J53" s="108"/>
      <c r="K53" s="122">
        <f>'Сводная для рабочего плана А'!G55</f>
        <v>0</v>
      </c>
      <c r="L53" s="122">
        <f>'Сводная для рабочего плана А'!H55</f>
        <v>0</v>
      </c>
      <c r="M53" s="122">
        <f>'Сводная для рабочего плана А'!I55</f>
        <v>0</v>
      </c>
      <c r="N53" s="122">
        <f>'Сводная для рабочего плана А'!J55</f>
        <v>0</v>
      </c>
      <c r="O53" s="123"/>
    </row>
    <row r="54" spans="1:15" ht="25.5">
      <c r="A54" s="109">
        <f>'Сводная для рабочего плана А'!A56</f>
        <v>0</v>
      </c>
      <c r="B54" s="172">
        <f>IF(A54="Общий итог","",'Сводная для рабочего плана А'!B56)</f>
        <v>0</v>
      </c>
      <c r="C54" s="108"/>
      <c r="D54" s="110">
        <f>'Сводная для рабочего плана А'!C56</f>
        <v>0</v>
      </c>
      <c r="E54" s="110">
        <f>'Сводная для рабочего плана А'!D56</f>
        <v>0</v>
      </c>
      <c r="F54" s="110">
        <f>'Сводная для рабочего плана А'!E56</f>
        <v>0</v>
      </c>
      <c r="G54" s="110">
        <f>'Сводная для рабочего плана А'!F56</f>
        <v>0</v>
      </c>
      <c r="H54" s="108"/>
      <c r="I54" s="110">
        <f t="shared" si="0"/>
        <v>0</v>
      </c>
      <c r="J54" s="108"/>
      <c r="K54" s="122">
        <f>'Сводная для рабочего плана А'!G56</f>
        <v>0</v>
      </c>
      <c r="L54" s="122">
        <f>'Сводная для рабочего плана А'!H56</f>
        <v>0</v>
      </c>
      <c r="M54" s="122">
        <f>'Сводная для рабочего плана А'!I56</f>
        <v>0</v>
      </c>
      <c r="N54" s="122">
        <f>'Сводная для рабочего плана А'!J56</f>
        <v>0</v>
      </c>
      <c r="O54" s="123"/>
    </row>
    <row r="55" spans="1:15" ht="25.5">
      <c r="A55" s="109">
        <f>'Сводная для рабочего плана А'!A57</f>
        <v>0</v>
      </c>
      <c r="B55" s="172">
        <f>IF(A55="Общий итог","",'Сводная для рабочего плана А'!B57)</f>
        <v>0</v>
      </c>
      <c r="C55" s="108"/>
      <c r="D55" s="110">
        <f>'Сводная для рабочего плана А'!C57</f>
        <v>0</v>
      </c>
      <c r="E55" s="110">
        <f>'Сводная для рабочего плана А'!D57</f>
        <v>0</v>
      </c>
      <c r="F55" s="110">
        <f>'Сводная для рабочего плана А'!E57</f>
        <v>0</v>
      </c>
      <c r="G55" s="110">
        <f>'Сводная для рабочего плана А'!F57</f>
        <v>0</v>
      </c>
      <c r="H55" s="108"/>
      <c r="I55" s="110">
        <f t="shared" si="0"/>
        <v>0</v>
      </c>
      <c r="J55" s="108"/>
      <c r="K55" s="122">
        <f>'Сводная для рабочего плана А'!G57</f>
        <v>0</v>
      </c>
      <c r="L55" s="122">
        <f>'Сводная для рабочего плана А'!H57</f>
        <v>0</v>
      </c>
      <c r="M55" s="122">
        <f>'Сводная для рабочего плана А'!I57</f>
        <v>0</v>
      </c>
      <c r="N55" s="122">
        <f>'Сводная для рабочего плана А'!J57</f>
        <v>0</v>
      </c>
      <c r="O55" s="123"/>
    </row>
    <row r="56" spans="1:15" ht="25.5">
      <c r="A56" s="109">
        <f>'Сводная для рабочего плана А'!A58</f>
        <v>0</v>
      </c>
      <c r="B56" s="172">
        <f>IF(A56="Общий итог","",'Сводная для рабочего плана А'!B58)</f>
        <v>0</v>
      </c>
      <c r="C56" s="108"/>
      <c r="D56" s="110">
        <f>'Сводная для рабочего плана А'!C58</f>
        <v>0</v>
      </c>
      <c r="E56" s="110">
        <f>'Сводная для рабочего плана А'!D58</f>
        <v>0</v>
      </c>
      <c r="F56" s="110">
        <f>'Сводная для рабочего плана А'!E58</f>
        <v>0</v>
      </c>
      <c r="G56" s="110">
        <f>'Сводная для рабочего плана А'!F58</f>
        <v>0</v>
      </c>
      <c r="H56" s="108"/>
      <c r="I56" s="110">
        <f t="shared" si="0"/>
        <v>0</v>
      </c>
      <c r="J56" s="108"/>
      <c r="K56" s="122">
        <f>'Сводная для рабочего плана А'!G58</f>
        <v>0</v>
      </c>
      <c r="L56" s="122">
        <f>'Сводная для рабочего плана А'!H58</f>
        <v>0</v>
      </c>
      <c r="M56" s="122">
        <f>'Сводная для рабочего плана А'!I58</f>
        <v>0</v>
      </c>
      <c r="N56" s="122">
        <f>'Сводная для рабочего плана А'!J58</f>
        <v>0</v>
      </c>
      <c r="O56" s="123"/>
    </row>
    <row r="57" spans="1:15" ht="25.5">
      <c r="A57" s="109">
        <f>'Сводная для рабочего плана А'!A59</f>
        <v>0</v>
      </c>
      <c r="B57" s="172">
        <f>IF(A57="Общий итог","",'Сводная для рабочего плана А'!B59)</f>
        <v>0</v>
      </c>
      <c r="C57" s="108"/>
      <c r="D57" s="110">
        <f>'Сводная для рабочего плана А'!C59</f>
        <v>0</v>
      </c>
      <c r="E57" s="110">
        <f>'Сводная для рабочего плана А'!D59</f>
        <v>0</v>
      </c>
      <c r="F57" s="110">
        <f>'Сводная для рабочего плана А'!E59</f>
        <v>0</v>
      </c>
      <c r="G57" s="110">
        <f>'Сводная для рабочего плана А'!F59</f>
        <v>0</v>
      </c>
      <c r="H57" s="108"/>
      <c r="I57" s="110">
        <f t="shared" si="0"/>
        <v>0</v>
      </c>
      <c r="J57" s="108"/>
      <c r="K57" s="122">
        <f>'Сводная для рабочего плана А'!G59</f>
        <v>0</v>
      </c>
      <c r="L57" s="122">
        <f>'Сводная для рабочего плана А'!H59</f>
        <v>0</v>
      </c>
      <c r="M57" s="122">
        <f>'Сводная для рабочего плана А'!I59</f>
        <v>0</v>
      </c>
      <c r="N57" s="122">
        <f>'Сводная для рабочего плана А'!J59</f>
        <v>0</v>
      </c>
      <c r="O57" s="123"/>
    </row>
    <row r="58" spans="1:15" ht="25.5">
      <c r="A58" s="109">
        <f>'Сводная для рабочего плана А'!A60</f>
        <v>0</v>
      </c>
      <c r="B58" s="172">
        <f>IF(A58="Общий итог","",'Сводная для рабочего плана А'!B60)</f>
        <v>0</v>
      </c>
      <c r="C58" s="108"/>
      <c r="D58" s="110">
        <f>'Сводная для рабочего плана А'!C60</f>
        <v>0</v>
      </c>
      <c r="E58" s="110">
        <f>'Сводная для рабочего плана А'!D60</f>
        <v>0</v>
      </c>
      <c r="F58" s="110">
        <f>'Сводная для рабочего плана А'!E60</f>
        <v>0</v>
      </c>
      <c r="G58" s="110">
        <f>'Сводная для рабочего плана А'!F60</f>
        <v>0</v>
      </c>
      <c r="H58" s="108"/>
      <c r="I58" s="110">
        <f t="shared" si="0"/>
        <v>0</v>
      </c>
      <c r="J58" s="108"/>
      <c r="K58" s="122">
        <f>'Сводная для рабочего плана А'!G60</f>
        <v>0</v>
      </c>
      <c r="L58" s="122">
        <f>'Сводная для рабочего плана А'!H60</f>
        <v>0</v>
      </c>
      <c r="M58" s="122">
        <f>'Сводная для рабочего плана А'!I60</f>
        <v>0</v>
      </c>
      <c r="N58" s="122">
        <f>'Сводная для рабочего плана А'!J60</f>
        <v>0</v>
      </c>
      <c r="O58" s="123"/>
    </row>
    <row r="59" spans="1:15" ht="25.5">
      <c r="A59" s="109">
        <f>'Сводная для рабочего плана А'!A61</f>
        <v>0</v>
      </c>
      <c r="B59" s="172">
        <f>IF(A59="Общий итог","",'Сводная для рабочего плана А'!B61)</f>
        <v>0</v>
      </c>
      <c r="C59" s="108"/>
      <c r="D59" s="110">
        <f>'Сводная для рабочего плана А'!C61</f>
        <v>0</v>
      </c>
      <c r="E59" s="110">
        <f>'Сводная для рабочего плана А'!D61</f>
        <v>0</v>
      </c>
      <c r="F59" s="110">
        <f>'Сводная для рабочего плана А'!E61</f>
        <v>0</v>
      </c>
      <c r="G59" s="110">
        <f>'Сводная для рабочего плана А'!F61</f>
        <v>0</v>
      </c>
      <c r="H59" s="108"/>
      <c r="I59" s="110">
        <f t="shared" si="0"/>
        <v>0</v>
      </c>
      <c r="J59" s="108"/>
      <c r="K59" s="122">
        <f>'Сводная для рабочего плана А'!G61</f>
        <v>0</v>
      </c>
      <c r="L59" s="122">
        <f>'Сводная для рабочего плана А'!H61</f>
        <v>0</v>
      </c>
      <c r="M59" s="122">
        <f>'Сводная для рабочего плана А'!I61</f>
        <v>0</v>
      </c>
      <c r="N59" s="122">
        <f>'Сводная для рабочего плана А'!J61</f>
        <v>0</v>
      </c>
      <c r="O59" s="123"/>
    </row>
    <row r="60" spans="1:15" ht="25.5">
      <c r="A60" s="109">
        <f>'Сводная для рабочего плана А'!A62</f>
        <v>0</v>
      </c>
      <c r="B60" s="172">
        <f>IF(A60="Общий итог","",'Сводная для рабочего плана А'!B62)</f>
        <v>0</v>
      </c>
      <c r="C60" s="108"/>
      <c r="D60" s="110">
        <f>'Сводная для рабочего плана А'!C62</f>
        <v>0</v>
      </c>
      <c r="E60" s="110">
        <f>'Сводная для рабочего плана А'!D62</f>
        <v>0</v>
      </c>
      <c r="F60" s="110">
        <f>'Сводная для рабочего плана А'!E62</f>
        <v>0</v>
      </c>
      <c r="G60" s="110">
        <f>'Сводная для рабочего плана А'!F62</f>
        <v>0</v>
      </c>
      <c r="H60" s="108"/>
      <c r="I60" s="110">
        <f t="shared" si="0"/>
        <v>0</v>
      </c>
      <c r="J60" s="108"/>
      <c r="K60" s="122">
        <f>'Сводная для рабочего плана А'!G62</f>
        <v>0</v>
      </c>
      <c r="L60" s="122">
        <f>'Сводная для рабочего плана А'!H62</f>
        <v>0</v>
      </c>
      <c r="M60" s="122">
        <f>'Сводная для рабочего плана А'!I62</f>
        <v>0</v>
      </c>
      <c r="N60" s="122">
        <f>'Сводная для рабочего плана А'!J62</f>
        <v>0</v>
      </c>
      <c r="O60" s="123"/>
    </row>
    <row r="61" spans="1:15" ht="25.5">
      <c r="A61" s="109">
        <f>'Сводная для рабочего плана А'!A63</f>
        <v>0</v>
      </c>
      <c r="B61" s="172">
        <f>IF(A61="Общий итог","",'Сводная для рабочего плана А'!B63)</f>
        <v>0</v>
      </c>
      <c r="C61" s="108"/>
      <c r="D61" s="110">
        <f>'Сводная для рабочего плана А'!C63</f>
        <v>0</v>
      </c>
      <c r="E61" s="110">
        <f>'Сводная для рабочего плана А'!D63</f>
        <v>0</v>
      </c>
      <c r="F61" s="110">
        <f>'Сводная для рабочего плана А'!E63</f>
        <v>0</v>
      </c>
      <c r="G61" s="110">
        <f>'Сводная для рабочего плана А'!F63</f>
        <v>0</v>
      </c>
      <c r="H61" s="108"/>
      <c r="I61" s="110">
        <f t="shared" si="0"/>
        <v>0</v>
      </c>
      <c r="J61" s="108"/>
      <c r="K61" s="122">
        <f>'Сводная для рабочего плана А'!G63</f>
        <v>0</v>
      </c>
      <c r="L61" s="122">
        <f>'Сводная для рабочего плана А'!H63</f>
        <v>0</v>
      </c>
      <c r="M61" s="122">
        <f>'Сводная для рабочего плана А'!I63</f>
        <v>0</v>
      </c>
      <c r="N61" s="122">
        <f>'Сводная для рабочего плана А'!J63</f>
        <v>0</v>
      </c>
      <c r="O61" s="123"/>
    </row>
    <row r="62" spans="1:15" ht="25.5">
      <c r="A62" s="109">
        <f>'Сводная для рабочего плана А'!A64</f>
        <v>0</v>
      </c>
      <c r="B62" s="172">
        <f>IF(A62="Общий итог","",'Сводная для рабочего плана А'!B64)</f>
        <v>0</v>
      </c>
      <c r="C62" s="108"/>
      <c r="D62" s="110">
        <f>'Сводная для рабочего плана А'!C64</f>
        <v>0</v>
      </c>
      <c r="E62" s="110">
        <f>'Сводная для рабочего плана А'!D64</f>
        <v>0</v>
      </c>
      <c r="F62" s="110">
        <f>'Сводная для рабочего плана А'!E64</f>
        <v>0</v>
      </c>
      <c r="G62" s="110">
        <f>'Сводная для рабочего плана А'!F64</f>
        <v>0</v>
      </c>
      <c r="H62" s="108"/>
      <c r="I62" s="110">
        <f t="shared" si="0"/>
        <v>0</v>
      </c>
      <c r="J62" s="108"/>
      <c r="K62" s="122">
        <f>'Сводная для рабочего плана А'!G64</f>
        <v>0</v>
      </c>
      <c r="L62" s="122">
        <f>'Сводная для рабочего плана А'!H64</f>
        <v>0</v>
      </c>
      <c r="M62" s="122">
        <f>'Сводная для рабочего плана А'!I64</f>
        <v>0</v>
      </c>
      <c r="N62" s="122">
        <f>'Сводная для рабочего плана А'!J64</f>
        <v>0</v>
      </c>
      <c r="O62" s="123"/>
    </row>
    <row r="63" spans="1:15" ht="25.5">
      <c r="A63" s="109">
        <f>'Сводная для рабочего плана А'!A65</f>
        <v>0</v>
      </c>
      <c r="B63" s="172">
        <f>IF(A63="Общий итог","",'Сводная для рабочего плана А'!B65)</f>
        <v>0</v>
      </c>
      <c r="C63" s="108"/>
      <c r="D63" s="110">
        <f>'Сводная для рабочего плана А'!C65</f>
        <v>0</v>
      </c>
      <c r="E63" s="110">
        <f>'Сводная для рабочего плана А'!D65</f>
        <v>0</v>
      </c>
      <c r="F63" s="110">
        <f>'Сводная для рабочего плана А'!E65</f>
        <v>0</v>
      </c>
      <c r="G63" s="110">
        <f>'Сводная для рабочего плана А'!F65</f>
        <v>0</v>
      </c>
      <c r="H63" s="108"/>
      <c r="I63" s="110">
        <f t="shared" si="0"/>
        <v>0</v>
      </c>
      <c r="J63" s="108"/>
      <c r="K63" s="122">
        <f>'Сводная для рабочего плана А'!G65</f>
        <v>0</v>
      </c>
      <c r="L63" s="122">
        <f>'Сводная для рабочего плана А'!H65</f>
        <v>0</v>
      </c>
      <c r="M63" s="122">
        <f>'Сводная для рабочего плана А'!I65</f>
        <v>0</v>
      </c>
      <c r="N63" s="122">
        <f>'Сводная для рабочего плана А'!J65</f>
        <v>0</v>
      </c>
      <c r="O63" s="123"/>
    </row>
    <row r="64" spans="1:15" ht="25.5">
      <c r="A64" s="109">
        <f>'Сводная для рабочего плана А'!A66</f>
        <v>0</v>
      </c>
      <c r="B64" s="172">
        <f>IF(A64="Общий итог","",'Сводная для рабочего плана А'!B66)</f>
        <v>0</v>
      </c>
      <c r="C64" s="108"/>
      <c r="D64" s="110">
        <f>'Сводная для рабочего плана А'!C66</f>
        <v>0</v>
      </c>
      <c r="E64" s="110">
        <f>'Сводная для рабочего плана А'!D66</f>
        <v>0</v>
      </c>
      <c r="F64" s="110">
        <f>'Сводная для рабочего плана А'!E66</f>
        <v>0</v>
      </c>
      <c r="G64" s="110">
        <f>'Сводная для рабочего плана А'!F66</f>
        <v>0</v>
      </c>
      <c r="H64" s="108"/>
      <c r="I64" s="110">
        <f t="shared" si="0"/>
        <v>0</v>
      </c>
      <c r="J64" s="108"/>
      <c r="K64" s="122">
        <f>'Сводная для рабочего плана А'!G66</f>
        <v>0</v>
      </c>
      <c r="L64" s="122">
        <f>'Сводная для рабочего плана А'!H66</f>
        <v>0</v>
      </c>
      <c r="M64" s="122">
        <f>'Сводная для рабочего плана А'!I66</f>
        <v>0</v>
      </c>
      <c r="N64" s="122">
        <f>'Сводная для рабочего плана А'!J66</f>
        <v>0</v>
      </c>
      <c r="O64" s="123"/>
    </row>
    <row r="65" spans="1:15" ht="25.5">
      <c r="A65" s="109">
        <f>'Сводная для рабочего плана А'!A67</f>
        <v>0</v>
      </c>
      <c r="B65" s="172">
        <f>IF(A65="Общий итог","",'Сводная для рабочего плана А'!B67)</f>
        <v>0</v>
      </c>
      <c r="C65" s="108"/>
      <c r="D65" s="110">
        <f>'Сводная для рабочего плана А'!C67</f>
        <v>0</v>
      </c>
      <c r="E65" s="110">
        <f>'Сводная для рабочего плана А'!D67</f>
        <v>0</v>
      </c>
      <c r="F65" s="110">
        <f>'Сводная для рабочего плана А'!E67</f>
        <v>0</v>
      </c>
      <c r="G65" s="110">
        <f>'Сводная для рабочего плана А'!F67</f>
        <v>0</v>
      </c>
      <c r="H65" s="108"/>
      <c r="I65" s="110">
        <f t="shared" si="0"/>
        <v>0</v>
      </c>
      <c r="J65" s="108"/>
      <c r="K65" s="122">
        <f>'Сводная для рабочего плана А'!G67</f>
        <v>0</v>
      </c>
      <c r="L65" s="122">
        <f>'Сводная для рабочего плана А'!H67</f>
        <v>0</v>
      </c>
      <c r="M65" s="122">
        <f>'Сводная для рабочего плана А'!I67</f>
        <v>0</v>
      </c>
      <c r="N65" s="122">
        <f>'Сводная для рабочего плана А'!J67</f>
        <v>0</v>
      </c>
      <c r="O65" s="123"/>
    </row>
    <row r="66" spans="1:15" ht="25.5">
      <c r="A66" s="109">
        <f>'Сводная для рабочего плана А'!A68</f>
        <v>0</v>
      </c>
      <c r="B66" s="172">
        <f>IF(A66="Общий итог","",'Сводная для рабочего плана А'!B68)</f>
        <v>0</v>
      </c>
      <c r="C66" s="108"/>
      <c r="D66" s="110">
        <f>'Сводная для рабочего плана А'!C68</f>
        <v>0</v>
      </c>
      <c r="E66" s="110">
        <f>'Сводная для рабочего плана А'!D68</f>
        <v>0</v>
      </c>
      <c r="F66" s="110">
        <f>'Сводная для рабочего плана А'!E68</f>
        <v>0</v>
      </c>
      <c r="G66" s="110">
        <f>'Сводная для рабочего плана А'!F68</f>
        <v>0</v>
      </c>
      <c r="H66" s="108"/>
      <c r="I66" s="110">
        <f t="shared" si="0"/>
        <v>0</v>
      </c>
      <c r="J66" s="108"/>
      <c r="K66" s="122">
        <f>'Сводная для рабочего плана А'!G68</f>
        <v>0</v>
      </c>
      <c r="L66" s="122">
        <f>'Сводная для рабочего плана А'!H68</f>
        <v>0</v>
      </c>
      <c r="M66" s="122">
        <f>'Сводная для рабочего плана А'!I68</f>
        <v>0</v>
      </c>
      <c r="N66" s="122">
        <f>'Сводная для рабочего плана А'!J68</f>
        <v>0</v>
      </c>
      <c r="O66" s="123"/>
    </row>
    <row r="67" spans="1:15" ht="25.5">
      <c r="A67" s="109">
        <f>'Сводная для рабочего плана А'!A69</f>
        <v>0</v>
      </c>
      <c r="B67" s="172">
        <f>IF(A67="Общий итог","",'Сводная для рабочего плана А'!B69)</f>
        <v>0</v>
      </c>
      <c r="C67" s="108"/>
      <c r="D67" s="110">
        <f>'Сводная для рабочего плана А'!C69</f>
        <v>0</v>
      </c>
      <c r="E67" s="110">
        <f>'Сводная для рабочего плана А'!D69</f>
        <v>0</v>
      </c>
      <c r="F67" s="110">
        <f>'Сводная для рабочего плана А'!E69</f>
        <v>0</v>
      </c>
      <c r="G67" s="110">
        <f>'Сводная для рабочего плана А'!F69</f>
        <v>0</v>
      </c>
      <c r="H67" s="108"/>
      <c r="I67" s="110">
        <f t="shared" ref="I67:I130" si="1">SUM(D67:H67)</f>
        <v>0</v>
      </c>
      <c r="J67" s="108"/>
      <c r="K67" s="122">
        <f>'Сводная для рабочего плана А'!G69</f>
        <v>0</v>
      </c>
      <c r="L67" s="122">
        <f>'Сводная для рабочего плана А'!H69</f>
        <v>0</v>
      </c>
      <c r="M67" s="122">
        <f>'Сводная для рабочего плана А'!I69</f>
        <v>0</v>
      </c>
      <c r="N67" s="122">
        <f>'Сводная для рабочего плана А'!J69</f>
        <v>0</v>
      </c>
      <c r="O67" s="123"/>
    </row>
    <row r="68" spans="1:15" ht="25.5">
      <c r="A68" s="109">
        <f>'Сводная для рабочего плана А'!A70</f>
        <v>0</v>
      </c>
      <c r="B68" s="172">
        <f>IF(A68="Общий итог","",'Сводная для рабочего плана А'!B70)</f>
        <v>0</v>
      </c>
      <c r="C68" s="108"/>
      <c r="D68" s="110">
        <f>'Сводная для рабочего плана А'!C70</f>
        <v>0</v>
      </c>
      <c r="E68" s="110">
        <f>'Сводная для рабочего плана А'!D70</f>
        <v>0</v>
      </c>
      <c r="F68" s="110">
        <f>'Сводная для рабочего плана А'!E70</f>
        <v>0</v>
      </c>
      <c r="G68" s="110">
        <f>'Сводная для рабочего плана А'!F70</f>
        <v>0</v>
      </c>
      <c r="H68" s="108"/>
      <c r="I68" s="110">
        <f t="shared" si="1"/>
        <v>0</v>
      </c>
      <c r="J68" s="108"/>
      <c r="K68" s="122">
        <f>'Сводная для рабочего плана А'!G70</f>
        <v>0</v>
      </c>
      <c r="L68" s="122">
        <f>'Сводная для рабочего плана А'!H70</f>
        <v>0</v>
      </c>
      <c r="M68" s="122">
        <f>'Сводная для рабочего плана А'!I70</f>
        <v>0</v>
      </c>
      <c r="N68" s="122">
        <f>'Сводная для рабочего плана А'!J70</f>
        <v>0</v>
      </c>
      <c r="O68" s="123"/>
    </row>
    <row r="69" spans="1:15" ht="25.5">
      <c r="A69" s="109">
        <f>'Сводная для рабочего плана А'!A71</f>
        <v>0</v>
      </c>
      <c r="B69" s="172">
        <f>IF(A69="Общий итог","",'Сводная для рабочего плана А'!B71)</f>
        <v>0</v>
      </c>
      <c r="C69" s="108"/>
      <c r="D69" s="110">
        <f>'Сводная для рабочего плана А'!C71</f>
        <v>0</v>
      </c>
      <c r="E69" s="110">
        <f>'Сводная для рабочего плана А'!D71</f>
        <v>0</v>
      </c>
      <c r="F69" s="110">
        <f>'Сводная для рабочего плана А'!E71</f>
        <v>0</v>
      </c>
      <c r="G69" s="110">
        <f>'Сводная для рабочего плана А'!F71</f>
        <v>0</v>
      </c>
      <c r="H69" s="108"/>
      <c r="I69" s="110">
        <f t="shared" si="1"/>
        <v>0</v>
      </c>
      <c r="J69" s="108"/>
      <c r="K69" s="122">
        <f>'Сводная для рабочего плана А'!G71</f>
        <v>0</v>
      </c>
      <c r="L69" s="122">
        <f>'Сводная для рабочего плана А'!H71</f>
        <v>0</v>
      </c>
      <c r="M69" s="122">
        <f>'Сводная для рабочего плана А'!I71</f>
        <v>0</v>
      </c>
      <c r="N69" s="122">
        <f>'Сводная для рабочего плана А'!J71</f>
        <v>0</v>
      </c>
      <c r="O69" s="123"/>
    </row>
    <row r="70" spans="1:15" ht="25.5">
      <c r="A70" s="109">
        <f>'Сводная для рабочего плана А'!A72</f>
        <v>0</v>
      </c>
      <c r="B70" s="172">
        <f>IF(A70="Общий итог","",'Сводная для рабочего плана А'!B72)</f>
        <v>0</v>
      </c>
      <c r="C70" s="108"/>
      <c r="D70" s="110">
        <f>'Сводная для рабочего плана А'!C72</f>
        <v>0</v>
      </c>
      <c r="E70" s="110">
        <f>'Сводная для рабочего плана А'!D72</f>
        <v>0</v>
      </c>
      <c r="F70" s="110">
        <f>'Сводная для рабочего плана А'!E72</f>
        <v>0</v>
      </c>
      <c r="G70" s="110">
        <f>'Сводная для рабочего плана А'!F72</f>
        <v>0</v>
      </c>
      <c r="H70" s="108"/>
      <c r="I70" s="110">
        <f t="shared" si="1"/>
        <v>0</v>
      </c>
      <c r="J70" s="108"/>
      <c r="K70" s="122">
        <f>'Сводная для рабочего плана А'!G72</f>
        <v>0</v>
      </c>
      <c r="L70" s="122">
        <f>'Сводная для рабочего плана А'!H72</f>
        <v>0</v>
      </c>
      <c r="M70" s="122">
        <f>'Сводная для рабочего плана А'!I72</f>
        <v>0</v>
      </c>
      <c r="N70" s="122">
        <f>'Сводная для рабочего плана А'!J72</f>
        <v>0</v>
      </c>
      <c r="O70" s="123"/>
    </row>
    <row r="71" spans="1:15" ht="25.5">
      <c r="A71" s="109">
        <f>'Сводная для рабочего плана А'!A73</f>
        <v>0</v>
      </c>
      <c r="B71" s="172">
        <f>IF(A71="Общий итог","",'Сводная для рабочего плана А'!B73)</f>
        <v>0</v>
      </c>
      <c r="C71" s="108"/>
      <c r="D71" s="110">
        <f>'Сводная для рабочего плана А'!C73</f>
        <v>0</v>
      </c>
      <c r="E71" s="110">
        <f>'Сводная для рабочего плана А'!D73</f>
        <v>0</v>
      </c>
      <c r="F71" s="110">
        <f>'Сводная для рабочего плана А'!E73</f>
        <v>0</v>
      </c>
      <c r="G71" s="110">
        <f>'Сводная для рабочего плана А'!F73</f>
        <v>0</v>
      </c>
      <c r="H71" s="108"/>
      <c r="I71" s="110">
        <f t="shared" si="1"/>
        <v>0</v>
      </c>
      <c r="J71" s="108"/>
      <c r="K71" s="122">
        <f>'Сводная для рабочего плана А'!G73</f>
        <v>0</v>
      </c>
      <c r="L71" s="122">
        <f>'Сводная для рабочего плана А'!H73</f>
        <v>0</v>
      </c>
      <c r="M71" s="122">
        <f>'Сводная для рабочего плана А'!I73</f>
        <v>0</v>
      </c>
      <c r="N71" s="122">
        <f>'Сводная для рабочего плана А'!J73</f>
        <v>0</v>
      </c>
      <c r="O71" s="123"/>
    </row>
    <row r="72" spans="1:15" ht="25.5">
      <c r="A72" s="109">
        <f>'Сводная для рабочего плана А'!A74</f>
        <v>0</v>
      </c>
      <c r="B72" s="172">
        <f>IF(A72="Общий итог","",'Сводная для рабочего плана А'!B74)</f>
        <v>0</v>
      </c>
      <c r="C72" s="108"/>
      <c r="D72" s="110">
        <f>'Сводная для рабочего плана А'!C74</f>
        <v>0</v>
      </c>
      <c r="E72" s="110">
        <f>'Сводная для рабочего плана А'!D74</f>
        <v>0</v>
      </c>
      <c r="F72" s="110">
        <f>'Сводная для рабочего плана А'!E74</f>
        <v>0</v>
      </c>
      <c r="G72" s="110">
        <f>'Сводная для рабочего плана А'!F74</f>
        <v>0</v>
      </c>
      <c r="H72" s="108"/>
      <c r="I72" s="110">
        <f t="shared" si="1"/>
        <v>0</v>
      </c>
      <c r="J72" s="108"/>
      <c r="K72" s="122">
        <f>'Сводная для рабочего плана А'!G74</f>
        <v>0</v>
      </c>
      <c r="L72" s="122">
        <f>'Сводная для рабочего плана А'!H74</f>
        <v>0</v>
      </c>
      <c r="M72" s="122">
        <f>'Сводная для рабочего плана А'!I74</f>
        <v>0</v>
      </c>
      <c r="N72" s="122">
        <f>'Сводная для рабочего плана А'!J74</f>
        <v>0</v>
      </c>
      <c r="O72" s="123"/>
    </row>
    <row r="73" spans="1:15" ht="25.5">
      <c r="A73" s="109">
        <f>'Сводная для рабочего плана А'!A75</f>
        <v>0</v>
      </c>
      <c r="B73" s="172">
        <f>IF(A73="Общий итог","",'Сводная для рабочего плана А'!B75)</f>
        <v>0</v>
      </c>
      <c r="C73" s="108"/>
      <c r="D73" s="110">
        <f>'Сводная для рабочего плана А'!C75</f>
        <v>0</v>
      </c>
      <c r="E73" s="110">
        <f>'Сводная для рабочего плана А'!D75</f>
        <v>0</v>
      </c>
      <c r="F73" s="110">
        <f>'Сводная для рабочего плана А'!E75</f>
        <v>0</v>
      </c>
      <c r="G73" s="110">
        <f>'Сводная для рабочего плана А'!F75</f>
        <v>0</v>
      </c>
      <c r="H73" s="108"/>
      <c r="I73" s="110">
        <f t="shared" si="1"/>
        <v>0</v>
      </c>
      <c r="J73" s="108"/>
      <c r="K73" s="122">
        <f>'Сводная для рабочего плана А'!G75</f>
        <v>0</v>
      </c>
      <c r="L73" s="122">
        <f>'Сводная для рабочего плана А'!H75</f>
        <v>0</v>
      </c>
      <c r="M73" s="122">
        <f>'Сводная для рабочего плана А'!I75</f>
        <v>0</v>
      </c>
      <c r="N73" s="122">
        <f>'Сводная для рабочего плана А'!J75</f>
        <v>0</v>
      </c>
      <c r="O73" s="123"/>
    </row>
    <row r="74" spans="1:15" ht="25.5">
      <c r="A74" s="109">
        <f>'Сводная для рабочего плана А'!A76</f>
        <v>0</v>
      </c>
      <c r="B74" s="172">
        <f>IF(A74="Общий итог","",'Сводная для рабочего плана А'!B76)</f>
        <v>0</v>
      </c>
      <c r="C74" s="108"/>
      <c r="D74" s="110">
        <f>'Сводная для рабочего плана А'!C76</f>
        <v>0</v>
      </c>
      <c r="E74" s="110">
        <f>'Сводная для рабочего плана А'!D76</f>
        <v>0</v>
      </c>
      <c r="F74" s="110">
        <f>'Сводная для рабочего плана А'!E76</f>
        <v>0</v>
      </c>
      <c r="G74" s="110">
        <f>'Сводная для рабочего плана А'!F76</f>
        <v>0</v>
      </c>
      <c r="H74" s="108"/>
      <c r="I74" s="110">
        <f t="shared" si="1"/>
        <v>0</v>
      </c>
      <c r="J74" s="108"/>
      <c r="K74" s="122">
        <f>'Сводная для рабочего плана А'!G76</f>
        <v>0</v>
      </c>
      <c r="L74" s="122">
        <f>'Сводная для рабочего плана А'!H76</f>
        <v>0</v>
      </c>
      <c r="M74" s="122">
        <f>'Сводная для рабочего плана А'!I76</f>
        <v>0</v>
      </c>
      <c r="N74" s="122">
        <f>'Сводная для рабочего плана А'!J76</f>
        <v>0</v>
      </c>
      <c r="O74" s="123"/>
    </row>
    <row r="75" spans="1:15" ht="25.5">
      <c r="A75" s="109">
        <f>'Сводная для рабочего плана А'!A77</f>
        <v>0</v>
      </c>
      <c r="B75" s="172">
        <f>IF(A75="Общий итог","",'Сводная для рабочего плана А'!B77)</f>
        <v>0</v>
      </c>
      <c r="C75" s="108"/>
      <c r="D75" s="110">
        <f>'Сводная для рабочего плана А'!C77</f>
        <v>0</v>
      </c>
      <c r="E75" s="110">
        <f>'Сводная для рабочего плана А'!D77</f>
        <v>0</v>
      </c>
      <c r="F75" s="110">
        <f>'Сводная для рабочего плана А'!E77</f>
        <v>0</v>
      </c>
      <c r="G75" s="110">
        <f>'Сводная для рабочего плана А'!F77</f>
        <v>0</v>
      </c>
      <c r="H75" s="108"/>
      <c r="I75" s="110">
        <f t="shared" si="1"/>
        <v>0</v>
      </c>
      <c r="J75" s="108"/>
      <c r="K75" s="122">
        <f>'Сводная для рабочего плана А'!G77</f>
        <v>0</v>
      </c>
      <c r="L75" s="122">
        <f>'Сводная для рабочего плана А'!H77</f>
        <v>0</v>
      </c>
      <c r="M75" s="122">
        <f>'Сводная для рабочего плана А'!I77</f>
        <v>0</v>
      </c>
      <c r="N75" s="122">
        <f>'Сводная для рабочего плана А'!J77</f>
        <v>0</v>
      </c>
      <c r="O75" s="123"/>
    </row>
    <row r="76" spans="1:15" ht="25.5">
      <c r="A76" s="109">
        <f>'Сводная для рабочего плана А'!A78</f>
        <v>0</v>
      </c>
      <c r="B76" s="172">
        <f>IF(A76="Общий итог","",'Сводная для рабочего плана А'!B78)</f>
        <v>0</v>
      </c>
      <c r="C76" s="108"/>
      <c r="D76" s="110">
        <f>'Сводная для рабочего плана А'!C78</f>
        <v>0</v>
      </c>
      <c r="E76" s="110">
        <f>'Сводная для рабочего плана А'!D78</f>
        <v>0</v>
      </c>
      <c r="F76" s="110">
        <f>'Сводная для рабочего плана А'!E78</f>
        <v>0</v>
      </c>
      <c r="G76" s="110">
        <f>'Сводная для рабочего плана А'!F78</f>
        <v>0</v>
      </c>
      <c r="H76" s="108"/>
      <c r="I76" s="110">
        <f t="shared" si="1"/>
        <v>0</v>
      </c>
      <c r="J76" s="108"/>
      <c r="K76" s="122">
        <f>'Сводная для рабочего плана А'!G78</f>
        <v>0</v>
      </c>
      <c r="L76" s="122">
        <f>'Сводная для рабочего плана А'!H78</f>
        <v>0</v>
      </c>
      <c r="M76" s="122">
        <f>'Сводная для рабочего плана А'!I78</f>
        <v>0</v>
      </c>
      <c r="N76" s="122">
        <f>'Сводная для рабочего плана А'!J78</f>
        <v>0</v>
      </c>
      <c r="O76" s="123"/>
    </row>
    <row r="77" spans="1:15" ht="25.5">
      <c r="A77" s="109">
        <f>'Сводная для рабочего плана А'!A79</f>
        <v>0</v>
      </c>
      <c r="B77" s="172">
        <f>IF(A77="Общий итог","",'Сводная для рабочего плана А'!B79)</f>
        <v>0</v>
      </c>
      <c r="C77" s="108"/>
      <c r="D77" s="110">
        <f>'Сводная для рабочего плана А'!C79</f>
        <v>0</v>
      </c>
      <c r="E77" s="110">
        <f>'Сводная для рабочего плана А'!D79</f>
        <v>0</v>
      </c>
      <c r="F77" s="110">
        <f>'Сводная для рабочего плана А'!E79</f>
        <v>0</v>
      </c>
      <c r="G77" s="110">
        <f>'Сводная для рабочего плана А'!F79</f>
        <v>0</v>
      </c>
      <c r="H77" s="108"/>
      <c r="I77" s="110">
        <f t="shared" si="1"/>
        <v>0</v>
      </c>
      <c r="J77" s="108"/>
      <c r="K77" s="122">
        <f>'Сводная для рабочего плана А'!G79</f>
        <v>0</v>
      </c>
      <c r="L77" s="122">
        <f>'Сводная для рабочего плана А'!H79</f>
        <v>0</v>
      </c>
      <c r="M77" s="122">
        <f>'Сводная для рабочего плана А'!I79</f>
        <v>0</v>
      </c>
      <c r="N77" s="122">
        <f>'Сводная для рабочего плана А'!J79</f>
        <v>0</v>
      </c>
      <c r="O77" s="123"/>
    </row>
    <row r="78" spans="1:15" ht="25.5">
      <c r="A78" s="109">
        <f>'Сводная для рабочего плана А'!A80</f>
        <v>0</v>
      </c>
      <c r="B78" s="172">
        <f>IF(A78="Общий итог","",'Сводная для рабочего плана А'!B80)</f>
        <v>0</v>
      </c>
      <c r="C78" s="108"/>
      <c r="D78" s="110">
        <f>'Сводная для рабочего плана А'!C80</f>
        <v>0</v>
      </c>
      <c r="E78" s="110">
        <f>'Сводная для рабочего плана А'!D80</f>
        <v>0</v>
      </c>
      <c r="F78" s="110">
        <f>'Сводная для рабочего плана А'!E80</f>
        <v>0</v>
      </c>
      <c r="G78" s="110">
        <f>'Сводная для рабочего плана А'!F80</f>
        <v>0</v>
      </c>
      <c r="H78" s="108"/>
      <c r="I78" s="110">
        <f t="shared" si="1"/>
        <v>0</v>
      </c>
      <c r="J78" s="108"/>
      <c r="K78" s="122">
        <f>'Сводная для рабочего плана А'!G80</f>
        <v>0</v>
      </c>
      <c r="L78" s="122">
        <f>'Сводная для рабочего плана А'!H80</f>
        <v>0</v>
      </c>
      <c r="M78" s="122">
        <f>'Сводная для рабочего плана А'!I80</f>
        <v>0</v>
      </c>
      <c r="N78" s="122">
        <f>'Сводная для рабочего плана А'!J80</f>
        <v>0</v>
      </c>
      <c r="O78" s="123"/>
    </row>
    <row r="79" spans="1:15" ht="25.5">
      <c r="A79" s="109">
        <f>'Сводная для рабочего плана А'!A81</f>
        <v>0</v>
      </c>
      <c r="B79" s="172">
        <f>IF(A79="Общий итог","",'Сводная для рабочего плана А'!B81)</f>
        <v>0</v>
      </c>
      <c r="C79" s="108"/>
      <c r="D79" s="110">
        <f>'Сводная для рабочего плана А'!C81</f>
        <v>0</v>
      </c>
      <c r="E79" s="110">
        <f>'Сводная для рабочего плана А'!D81</f>
        <v>0</v>
      </c>
      <c r="F79" s="110">
        <f>'Сводная для рабочего плана А'!E81</f>
        <v>0</v>
      </c>
      <c r="G79" s="110">
        <f>'Сводная для рабочего плана А'!F81</f>
        <v>0</v>
      </c>
      <c r="H79" s="108"/>
      <c r="I79" s="110">
        <f t="shared" si="1"/>
        <v>0</v>
      </c>
      <c r="J79" s="108"/>
      <c r="K79" s="122">
        <f>'Сводная для рабочего плана А'!G81</f>
        <v>0</v>
      </c>
      <c r="L79" s="122">
        <f>'Сводная для рабочего плана А'!H81</f>
        <v>0</v>
      </c>
      <c r="M79" s="122">
        <f>'Сводная для рабочего плана А'!I81</f>
        <v>0</v>
      </c>
      <c r="N79" s="122">
        <f>'Сводная для рабочего плана А'!J81</f>
        <v>0</v>
      </c>
      <c r="O79" s="123"/>
    </row>
    <row r="80" spans="1:15" ht="25.5">
      <c r="A80" s="109">
        <f>'Сводная для рабочего плана А'!A82</f>
        <v>0</v>
      </c>
      <c r="B80" s="172">
        <f>IF(A80="Общий итог","",'Сводная для рабочего плана А'!B82)</f>
        <v>0</v>
      </c>
      <c r="C80" s="108"/>
      <c r="D80" s="110">
        <f>'Сводная для рабочего плана А'!C82</f>
        <v>0</v>
      </c>
      <c r="E80" s="110">
        <f>'Сводная для рабочего плана А'!D82</f>
        <v>0</v>
      </c>
      <c r="F80" s="110">
        <f>'Сводная для рабочего плана А'!E82</f>
        <v>0</v>
      </c>
      <c r="G80" s="110">
        <f>'Сводная для рабочего плана А'!F82</f>
        <v>0</v>
      </c>
      <c r="H80" s="108"/>
      <c r="I80" s="110">
        <f t="shared" si="1"/>
        <v>0</v>
      </c>
      <c r="J80" s="108"/>
      <c r="K80" s="122">
        <f>'Сводная для рабочего плана А'!G82</f>
        <v>0</v>
      </c>
      <c r="L80" s="122">
        <f>'Сводная для рабочего плана А'!H82</f>
        <v>0</v>
      </c>
      <c r="M80" s="122">
        <f>'Сводная для рабочего плана А'!I82</f>
        <v>0</v>
      </c>
      <c r="N80" s="122">
        <f>'Сводная для рабочего плана А'!J82</f>
        <v>0</v>
      </c>
      <c r="O80" s="123"/>
    </row>
    <row r="81" spans="1:15" ht="25.5">
      <c r="A81" s="109">
        <f>'Сводная для рабочего плана А'!A83</f>
        <v>0</v>
      </c>
      <c r="B81" s="172">
        <f>IF(A81="Общий итог","",'Сводная для рабочего плана А'!B83)</f>
        <v>0</v>
      </c>
      <c r="C81" s="108"/>
      <c r="D81" s="110">
        <f>'Сводная для рабочего плана А'!C83</f>
        <v>0</v>
      </c>
      <c r="E81" s="110">
        <f>'Сводная для рабочего плана А'!D83</f>
        <v>0</v>
      </c>
      <c r="F81" s="110">
        <f>'Сводная для рабочего плана А'!E83</f>
        <v>0</v>
      </c>
      <c r="G81" s="110">
        <f>'Сводная для рабочего плана А'!F83</f>
        <v>0</v>
      </c>
      <c r="H81" s="108"/>
      <c r="I81" s="110">
        <f t="shared" si="1"/>
        <v>0</v>
      </c>
      <c r="J81" s="108"/>
      <c r="K81" s="122">
        <f>'Сводная для рабочего плана А'!G83</f>
        <v>0</v>
      </c>
      <c r="L81" s="122">
        <f>'Сводная для рабочего плана А'!H83</f>
        <v>0</v>
      </c>
      <c r="M81" s="122">
        <f>'Сводная для рабочего плана А'!I83</f>
        <v>0</v>
      </c>
      <c r="N81" s="122">
        <f>'Сводная для рабочего плана А'!J83</f>
        <v>0</v>
      </c>
      <c r="O81" s="123"/>
    </row>
    <row r="82" spans="1:15" ht="25.5">
      <c r="A82" s="109">
        <f>'Сводная для рабочего плана А'!A84</f>
        <v>0</v>
      </c>
      <c r="B82" s="172">
        <f>IF(A82="Общий итог","",'Сводная для рабочего плана А'!B84)</f>
        <v>0</v>
      </c>
      <c r="C82" s="108"/>
      <c r="D82" s="110">
        <f>'Сводная для рабочего плана А'!C84</f>
        <v>0</v>
      </c>
      <c r="E82" s="110">
        <f>'Сводная для рабочего плана А'!D84</f>
        <v>0</v>
      </c>
      <c r="F82" s="110">
        <f>'Сводная для рабочего плана А'!E84</f>
        <v>0</v>
      </c>
      <c r="G82" s="110">
        <f>'Сводная для рабочего плана А'!F84</f>
        <v>0</v>
      </c>
      <c r="H82" s="108"/>
      <c r="I82" s="110">
        <f t="shared" si="1"/>
        <v>0</v>
      </c>
      <c r="J82" s="108"/>
      <c r="K82" s="122">
        <f>'Сводная для рабочего плана А'!G84</f>
        <v>0</v>
      </c>
      <c r="L82" s="122">
        <f>'Сводная для рабочего плана А'!H84</f>
        <v>0</v>
      </c>
      <c r="M82" s="122">
        <f>'Сводная для рабочего плана А'!I84</f>
        <v>0</v>
      </c>
      <c r="N82" s="122">
        <f>'Сводная для рабочего плана А'!J84</f>
        <v>0</v>
      </c>
      <c r="O82" s="123"/>
    </row>
    <row r="83" spans="1:15" ht="25.5">
      <c r="A83" s="109">
        <f>'Сводная для рабочего плана А'!A85</f>
        <v>0</v>
      </c>
      <c r="B83" s="172">
        <f>IF(A83="Общий итог","",'Сводная для рабочего плана А'!B85)</f>
        <v>0</v>
      </c>
      <c r="C83" s="108"/>
      <c r="D83" s="110">
        <f>'Сводная для рабочего плана А'!C85</f>
        <v>0</v>
      </c>
      <c r="E83" s="110">
        <f>'Сводная для рабочего плана А'!D85</f>
        <v>0</v>
      </c>
      <c r="F83" s="110">
        <f>'Сводная для рабочего плана А'!E85</f>
        <v>0</v>
      </c>
      <c r="G83" s="110">
        <f>'Сводная для рабочего плана А'!F85</f>
        <v>0</v>
      </c>
      <c r="H83" s="108"/>
      <c r="I83" s="110">
        <f t="shared" si="1"/>
        <v>0</v>
      </c>
      <c r="J83" s="108"/>
      <c r="K83" s="122">
        <f>'Сводная для рабочего плана А'!G85</f>
        <v>0</v>
      </c>
      <c r="L83" s="122">
        <f>'Сводная для рабочего плана А'!H85</f>
        <v>0</v>
      </c>
      <c r="M83" s="122">
        <f>'Сводная для рабочего плана А'!I85</f>
        <v>0</v>
      </c>
      <c r="N83" s="122">
        <f>'Сводная для рабочего плана А'!J85</f>
        <v>0</v>
      </c>
      <c r="O83" s="123"/>
    </row>
    <row r="84" spans="1:15" s="112" customFormat="1" ht="25.5">
      <c r="A84" s="109">
        <f>'Сводная для рабочего плана А'!A86</f>
        <v>0</v>
      </c>
      <c r="B84" s="172">
        <f>IF(A84="Общий итог","",'Сводная для рабочего плана А'!B86)</f>
        <v>0</v>
      </c>
      <c r="C84" s="108"/>
      <c r="D84" s="110">
        <f>'Сводная для рабочего плана А'!C86</f>
        <v>0</v>
      </c>
      <c r="E84" s="110">
        <f>'Сводная для рабочего плана А'!D86</f>
        <v>0</v>
      </c>
      <c r="F84" s="110">
        <f>'Сводная для рабочего плана А'!E86</f>
        <v>0</v>
      </c>
      <c r="G84" s="110">
        <f>'Сводная для рабочего плана А'!F86</f>
        <v>0</v>
      </c>
      <c r="H84" s="108"/>
      <c r="I84" s="110">
        <f t="shared" si="1"/>
        <v>0</v>
      </c>
      <c r="J84" s="108"/>
      <c r="K84" s="122">
        <f>'Сводная для рабочего плана А'!G86</f>
        <v>0</v>
      </c>
      <c r="L84" s="122">
        <f>'Сводная для рабочего плана А'!H86</f>
        <v>0</v>
      </c>
      <c r="M84" s="122">
        <f>'Сводная для рабочего плана А'!I86</f>
        <v>0</v>
      </c>
      <c r="N84" s="122">
        <f>'Сводная для рабочего плана А'!J86</f>
        <v>0</v>
      </c>
      <c r="O84" s="123"/>
    </row>
    <row r="85" spans="1:15" ht="25.5">
      <c r="A85" s="109">
        <f>'Сводная для рабочего плана А'!A87</f>
        <v>0</v>
      </c>
      <c r="B85" s="172">
        <f>IF(A85="Общий итог","",'Сводная для рабочего плана А'!B87)</f>
        <v>0</v>
      </c>
      <c r="C85" s="108"/>
      <c r="D85" s="110">
        <f>'Сводная для рабочего плана А'!C87</f>
        <v>0</v>
      </c>
      <c r="E85" s="110">
        <f>'Сводная для рабочего плана А'!D87</f>
        <v>0</v>
      </c>
      <c r="F85" s="110">
        <f>'Сводная для рабочего плана А'!E87</f>
        <v>0</v>
      </c>
      <c r="G85" s="110">
        <f>'Сводная для рабочего плана А'!F87</f>
        <v>0</v>
      </c>
      <c r="H85" s="108"/>
      <c r="I85" s="110">
        <f t="shared" si="1"/>
        <v>0</v>
      </c>
      <c r="J85" s="108"/>
      <c r="K85" s="122">
        <f>'Сводная для рабочего плана А'!G87</f>
        <v>0</v>
      </c>
      <c r="L85" s="122">
        <f>'Сводная для рабочего плана А'!H87</f>
        <v>0</v>
      </c>
      <c r="M85" s="122">
        <f>'Сводная для рабочего плана А'!I87</f>
        <v>0</v>
      </c>
      <c r="N85" s="122">
        <f>'Сводная для рабочего плана А'!J87</f>
        <v>0</v>
      </c>
      <c r="O85" s="123"/>
    </row>
    <row r="86" spans="1:15" ht="25.5">
      <c r="A86" s="109">
        <f>'Сводная для рабочего плана А'!A88</f>
        <v>0</v>
      </c>
      <c r="B86" s="172">
        <f>IF(A86="Общий итог","",'Сводная для рабочего плана А'!B88)</f>
        <v>0</v>
      </c>
      <c r="C86" s="108"/>
      <c r="D86" s="110">
        <f>'Сводная для рабочего плана А'!C88</f>
        <v>0</v>
      </c>
      <c r="E86" s="110">
        <f>'Сводная для рабочего плана А'!D88</f>
        <v>0</v>
      </c>
      <c r="F86" s="110">
        <f>'Сводная для рабочего плана А'!E88</f>
        <v>0</v>
      </c>
      <c r="G86" s="110">
        <f>'Сводная для рабочего плана А'!F88</f>
        <v>0</v>
      </c>
      <c r="H86" s="108"/>
      <c r="I86" s="110">
        <f t="shared" si="1"/>
        <v>0</v>
      </c>
      <c r="J86" s="108"/>
      <c r="K86" s="122">
        <f>'Сводная для рабочего плана А'!G88</f>
        <v>0</v>
      </c>
      <c r="L86" s="122">
        <f>'Сводная для рабочего плана А'!H88</f>
        <v>0</v>
      </c>
      <c r="M86" s="122">
        <f>'Сводная для рабочего плана А'!I88</f>
        <v>0</v>
      </c>
      <c r="N86" s="122">
        <f>'Сводная для рабочего плана А'!J88</f>
        <v>0</v>
      </c>
      <c r="O86" s="123"/>
    </row>
    <row r="87" spans="1:15" ht="25.5">
      <c r="A87" s="109">
        <f>'Сводная для рабочего плана А'!A89</f>
        <v>0</v>
      </c>
      <c r="B87" s="172">
        <f>IF(A87="Общий итог","",'Сводная для рабочего плана А'!B89)</f>
        <v>0</v>
      </c>
      <c r="C87" s="108"/>
      <c r="D87" s="110">
        <f>'Сводная для рабочего плана А'!C89</f>
        <v>0</v>
      </c>
      <c r="E87" s="110">
        <f>'Сводная для рабочего плана А'!D89</f>
        <v>0</v>
      </c>
      <c r="F87" s="110">
        <f>'Сводная для рабочего плана А'!E89</f>
        <v>0</v>
      </c>
      <c r="G87" s="110">
        <f>'Сводная для рабочего плана А'!F89</f>
        <v>0</v>
      </c>
      <c r="H87" s="108"/>
      <c r="I87" s="110">
        <f t="shared" si="1"/>
        <v>0</v>
      </c>
      <c r="J87" s="108"/>
      <c r="K87" s="122">
        <f>'Сводная для рабочего плана А'!G89</f>
        <v>0</v>
      </c>
      <c r="L87" s="122">
        <f>'Сводная для рабочего плана А'!H89</f>
        <v>0</v>
      </c>
      <c r="M87" s="122">
        <f>'Сводная для рабочего плана А'!I89</f>
        <v>0</v>
      </c>
      <c r="N87" s="122">
        <f>'Сводная для рабочего плана А'!J89</f>
        <v>0</v>
      </c>
      <c r="O87" s="123"/>
    </row>
    <row r="88" spans="1:15" ht="25.5">
      <c r="A88" s="109">
        <f>'Сводная для рабочего плана А'!A90</f>
        <v>0</v>
      </c>
      <c r="B88" s="172">
        <f>IF(A88="Общий итог","",'Сводная для рабочего плана А'!B90)</f>
        <v>0</v>
      </c>
      <c r="C88" s="108"/>
      <c r="D88" s="110">
        <f>'Сводная для рабочего плана А'!C90</f>
        <v>0</v>
      </c>
      <c r="E88" s="110">
        <f>'Сводная для рабочего плана А'!D90</f>
        <v>0</v>
      </c>
      <c r="F88" s="110">
        <f>'Сводная для рабочего плана А'!E90</f>
        <v>0</v>
      </c>
      <c r="G88" s="110">
        <f>'Сводная для рабочего плана А'!F90</f>
        <v>0</v>
      </c>
      <c r="H88" s="108"/>
      <c r="I88" s="110">
        <f t="shared" si="1"/>
        <v>0</v>
      </c>
      <c r="J88" s="108"/>
      <c r="K88" s="122">
        <f>'Сводная для рабочего плана А'!G90</f>
        <v>0</v>
      </c>
      <c r="L88" s="122">
        <f>'Сводная для рабочего плана А'!H90</f>
        <v>0</v>
      </c>
      <c r="M88" s="122">
        <f>'Сводная для рабочего плана А'!I90</f>
        <v>0</v>
      </c>
      <c r="N88" s="122">
        <f>'Сводная для рабочего плана А'!J90</f>
        <v>0</v>
      </c>
      <c r="O88" s="123"/>
    </row>
    <row r="89" spans="1:15" ht="25.5">
      <c r="A89" s="109">
        <f>'Сводная для рабочего плана А'!A91</f>
        <v>0</v>
      </c>
      <c r="B89" s="172">
        <f>IF(A89="Общий итог","",'Сводная для рабочего плана А'!B91)</f>
        <v>0</v>
      </c>
      <c r="C89" s="108"/>
      <c r="D89" s="110">
        <f>'Сводная для рабочего плана А'!C91</f>
        <v>0</v>
      </c>
      <c r="E89" s="110">
        <f>'Сводная для рабочего плана А'!D91</f>
        <v>0</v>
      </c>
      <c r="F89" s="110">
        <f>'Сводная для рабочего плана А'!E91</f>
        <v>0</v>
      </c>
      <c r="G89" s="110">
        <f>'Сводная для рабочего плана А'!F91</f>
        <v>0</v>
      </c>
      <c r="H89" s="108"/>
      <c r="I89" s="110">
        <f t="shared" si="1"/>
        <v>0</v>
      </c>
      <c r="J89" s="108"/>
      <c r="K89" s="122">
        <f>'Сводная для рабочего плана А'!G91</f>
        <v>0</v>
      </c>
      <c r="L89" s="122">
        <f>'Сводная для рабочего плана А'!H91</f>
        <v>0</v>
      </c>
      <c r="M89" s="122">
        <f>'Сводная для рабочего плана А'!I91</f>
        <v>0</v>
      </c>
      <c r="N89" s="122">
        <f>'Сводная для рабочего плана А'!J91</f>
        <v>0</v>
      </c>
      <c r="O89" s="123"/>
    </row>
    <row r="90" spans="1:15" ht="25.5">
      <c r="A90" s="109">
        <f>'Сводная для рабочего плана А'!A92</f>
        <v>0</v>
      </c>
      <c r="B90" s="172">
        <f>IF(A90="Общий итог","",'Сводная для рабочего плана А'!B92)</f>
        <v>0</v>
      </c>
      <c r="C90" s="108"/>
      <c r="D90" s="110">
        <f>'Сводная для рабочего плана А'!C92</f>
        <v>0</v>
      </c>
      <c r="E90" s="110">
        <f>'Сводная для рабочего плана А'!D92</f>
        <v>0</v>
      </c>
      <c r="F90" s="110">
        <f>'Сводная для рабочего плана А'!E92</f>
        <v>0</v>
      </c>
      <c r="G90" s="110">
        <f>'Сводная для рабочего плана А'!F92</f>
        <v>0</v>
      </c>
      <c r="H90" s="108"/>
      <c r="I90" s="110">
        <f t="shared" si="1"/>
        <v>0</v>
      </c>
      <c r="J90" s="108"/>
      <c r="K90" s="122">
        <f>'Сводная для рабочего плана А'!G92</f>
        <v>0</v>
      </c>
      <c r="L90" s="122">
        <f>'Сводная для рабочего плана А'!H92</f>
        <v>0</v>
      </c>
      <c r="M90" s="122">
        <f>'Сводная для рабочего плана А'!I92</f>
        <v>0</v>
      </c>
      <c r="N90" s="122">
        <f>'Сводная для рабочего плана А'!J92</f>
        <v>0</v>
      </c>
      <c r="O90" s="123"/>
    </row>
    <row r="91" spans="1:15" ht="25.5">
      <c r="A91" s="109">
        <f>'Сводная для рабочего плана А'!A93</f>
        <v>0</v>
      </c>
      <c r="B91" s="172">
        <f>IF(A91="Общий итог","",'Сводная для рабочего плана А'!B93)</f>
        <v>0</v>
      </c>
      <c r="C91" s="108"/>
      <c r="D91" s="110">
        <f>'Сводная для рабочего плана А'!C93</f>
        <v>0</v>
      </c>
      <c r="E91" s="110">
        <f>'Сводная для рабочего плана А'!D93</f>
        <v>0</v>
      </c>
      <c r="F91" s="110">
        <f>'Сводная для рабочего плана А'!E93</f>
        <v>0</v>
      </c>
      <c r="G91" s="110">
        <f>'Сводная для рабочего плана А'!F93</f>
        <v>0</v>
      </c>
      <c r="H91" s="108"/>
      <c r="I91" s="110">
        <f t="shared" si="1"/>
        <v>0</v>
      </c>
      <c r="J91" s="108"/>
      <c r="K91" s="122">
        <f>'Сводная для рабочего плана А'!G93</f>
        <v>0</v>
      </c>
      <c r="L91" s="122">
        <f>'Сводная для рабочего плана А'!H93</f>
        <v>0</v>
      </c>
      <c r="M91" s="122">
        <f>'Сводная для рабочего плана А'!I93</f>
        <v>0</v>
      </c>
      <c r="N91" s="122">
        <f>'Сводная для рабочего плана А'!J93</f>
        <v>0</v>
      </c>
      <c r="O91" s="123"/>
    </row>
    <row r="92" spans="1:15" ht="25.5">
      <c r="A92" s="109">
        <f>'Сводная для рабочего плана А'!A94</f>
        <v>0</v>
      </c>
      <c r="B92" s="172">
        <f>IF(A92="Общий итог","",'Сводная для рабочего плана А'!B94)</f>
        <v>0</v>
      </c>
      <c r="C92" s="108"/>
      <c r="D92" s="110">
        <f>'Сводная для рабочего плана А'!C94</f>
        <v>0</v>
      </c>
      <c r="E92" s="110">
        <f>'Сводная для рабочего плана А'!D94</f>
        <v>0</v>
      </c>
      <c r="F92" s="110">
        <f>'Сводная для рабочего плана А'!E94</f>
        <v>0</v>
      </c>
      <c r="G92" s="110">
        <f>'Сводная для рабочего плана А'!F94</f>
        <v>0</v>
      </c>
      <c r="H92" s="108"/>
      <c r="I92" s="110">
        <f t="shared" si="1"/>
        <v>0</v>
      </c>
      <c r="J92" s="108"/>
      <c r="K92" s="122">
        <f>'Сводная для рабочего плана А'!G94</f>
        <v>0</v>
      </c>
      <c r="L92" s="122">
        <f>'Сводная для рабочего плана А'!H94</f>
        <v>0</v>
      </c>
      <c r="M92" s="122">
        <f>'Сводная для рабочего плана А'!I94</f>
        <v>0</v>
      </c>
      <c r="N92" s="122">
        <f>'Сводная для рабочего плана А'!J94</f>
        <v>0</v>
      </c>
      <c r="O92" s="123"/>
    </row>
    <row r="93" spans="1:15" ht="25.5">
      <c r="A93" s="109">
        <f>'Сводная для рабочего плана А'!A95</f>
        <v>0</v>
      </c>
      <c r="B93" s="172">
        <f>IF(A93="Общий итог","",'Сводная для рабочего плана А'!B95)</f>
        <v>0</v>
      </c>
      <c r="C93" s="108"/>
      <c r="D93" s="110">
        <f>'Сводная для рабочего плана А'!C95</f>
        <v>0</v>
      </c>
      <c r="E93" s="110">
        <f>'Сводная для рабочего плана А'!D95</f>
        <v>0</v>
      </c>
      <c r="F93" s="110">
        <f>'Сводная для рабочего плана А'!E95</f>
        <v>0</v>
      </c>
      <c r="G93" s="110">
        <f>'Сводная для рабочего плана А'!F95</f>
        <v>0</v>
      </c>
      <c r="H93" s="108"/>
      <c r="I93" s="110">
        <f t="shared" si="1"/>
        <v>0</v>
      </c>
      <c r="J93" s="108"/>
      <c r="K93" s="122">
        <f>'Сводная для рабочего плана А'!G95</f>
        <v>0</v>
      </c>
      <c r="L93" s="122">
        <f>'Сводная для рабочего плана А'!H95</f>
        <v>0</v>
      </c>
      <c r="M93" s="122">
        <f>'Сводная для рабочего плана А'!I95</f>
        <v>0</v>
      </c>
      <c r="N93" s="122">
        <f>'Сводная для рабочего плана А'!J95</f>
        <v>0</v>
      </c>
      <c r="O93" s="123"/>
    </row>
    <row r="94" spans="1:15" ht="25.5">
      <c r="A94" s="109">
        <f>'Сводная для рабочего плана А'!A96</f>
        <v>0</v>
      </c>
      <c r="B94" s="172">
        <f>IF(A94="Общий итог","",'Сводная для рабочего плана А'!B96)</f>
        <v>0</v>
      </c>
      <c r="C94" s="108"/>
      <c r="D94" s="110">
        <f>'Сводная для рабочего плана А'!C96</f>
        <v>0</v>
      </c>
      <c r="E94" s="110">
        <f>'Сводная для рабочего плана А'!D96</f>
        <v>0</v>
      </c>
      <c r="F94" s="110">
        <f>'Сводная для рабочего плана А'!E96</f>
        <v>0</v>
      </c>
      <c r="G94" s="110">
        <f>'Сводная для рабочего плана А'!F96</f>
        <v>0</v>
      </c>
      <c r="H94" s="108"/>
      <c r="I94" s="110">
        <f t="shared" si="1"/>
        <v>0</v>
      </c>
      <c r="J94" s="108"/>
      <c r="K94" s="122">
        <f>'Сводная для рабочего плана А'!G96</f>
        <v>0</v>
      </c>
      <c r="L94" s="122">
        <f>'Сводная для рабочего плана А'!H96</f>
        <v>0</v>
      </c>
      <c r="M94" s="122">
        <f>'Сводная для рабочего плана А'!I96</f>
        <v>0</v>
      </c>
      <c r="N94" s="122">
        <f>'Сводная для рабочего плана А'!J96</f>
        <v>0</v>
      </c>
      <c r="O94" s="123"/>
    </row>
    <row r="95" spans="1:15" ht="25.5">
      <c r="A95" s="109">
        <f>'Сводная для рабочего плана А'!A97</f>
        <v>0</v>
      </c>
      <c r="B95" s="172">
        <f>IF(A95="Общий итог","",'Сводная для рабочего плана А'!B97)</f>
        <v>0</v>
      </c>
      <c r="C95" s="108"/>
      <c r="D95" s="110">
        <f>'Сводная для рабочего плана А'!C97</f>
        <v>0</v>
      </c>
      <c r="E95" s="110">
        <f>'Сводная для рабочего плана А'!D97</f>
        <v>0</v>
      </c>
      <c r="F95" s="110">
        <f>'Сводная для рабочего плана А'!E97</f>
        <v>0</v>
      </c>
      <c r="G95" s="110">
        <f>'Сводная для рабочего плана А'!F97</f>
        <v>0</v>
      </c>
      <c r="H95" s="108"/>
      <c r="I95" s="110">
        <f t="shared" si="1"/>
        <v>0</v>
      </c>
      <c r="J95" s="108"/>
      <c r="K95" s="122">
        <f>'Сводная для рабочего плана А'!G97</f>
        <v>0</v>
      </c>
      <c r="L95" s="122">
        <f>'Сводная для рабочего плана А'!H97</f>
        <v>0</v>
      </c>
      <c r="M95" s="122">
        <f>'Сводная для рабочего плана А'!I97</f>
        <v>0</v>
      </c>
      <c r="N95" s="122">
        <f>'Сводная для рабочего плана А'!J97</f>
        <v>0</v>
      </c>
      <c r="O95" s="123"/>
    </row>
    <row r="96" spans="1:15" ht="25.5">
      <c r="A96" s="109">
        <f>'Сводная для рабочего плана А'!A98</f>
        <v>0</v>
      </c>
      <c r="B96" s="172">
        <f>IF(A96="Общий итог","",'Сводная для рабочего плана А'!B98)</f>
        <v>0</v>
      </c>
      <c r="C96" s="108"/>
      <c r="D96" s="110">
        <f>'Сводная для рабочего плана А'!C98</f>
        <v>0</v>
      </c>
      <c r="E96" s="110">
        <f>'Сводная для рабочего плана А'!D98</f>
        <v>0</v>
      </c>
      <c r="F96" s="110">
        <f>'Сводная для рабочего плана А'!E98</f>
        <v>0</v>
      </c>
      <c r="G96" s="110">
        <f>'Сводная для рабочего плана А'!F98</f>
        <v>0</v>
      </c>
      <c r="H96" s="108"/>
      <c r="I96" s="110">
        <f t="shared" si="1"/>
        <v>0</v>
      </c>
      <c r="J96" s="108"/>
      <c r="K96" s="122">
        <f>'Сводная для рабочего плана А'!G98</f>
        <v>0</v>
      </c>
      <c r="L96" s="122">
        <f>'Сводная для рабочего плана А'!H98</f>
        <v>0</v>
      </c>
      <c r="M96" s="122">
        <f>'Сводная для рабочего плана А'!I98</f>
        <v>0</v>
      </c>
      <c r="N96" s="122">
        <f>'Сводная для рабочего плана А'!J98</f>
        <v>0</v>
      </c>
      <c r="O96" s="123"/>
    </row>
    <row r="97" spans="1:1022 1027:2046 2051:3070 3075:4094 4099:5118 5123:6142 6147:7166 7171:8190 8195:9214 9219:10238 10243:11262 11267:12286 12291:13310 13315:14334 14339:15358 15363:16360" ht="25.5">
      <c r="A97" s="109">
        <f>'Сводная для рабочего плана А'!A99</f>
        <v>0</v>
      </c>
      <c r="B97" s="172">
        <f>IF(A97="Общий итог","",'Сводная для рабочего плана А'!B99)</f>
        <v>0</v>
      </c>
      <c r="C97" s="108"/>
      <c r="D97" s="110">
        <f>'Сводная для рабочего плана А'!C99</f>
        <v>0</v>
      </c>
      <c r="E97" s="110">
        <f>'Сводная для рабочего плана А'!D99</f>
        <v>0</v>
      </c>
      <c r="F97" s="110">
        <f>'Сводная для рабочего плана А'!E99</f>
        <v>0</v>
      </c>
      <c r="G97" s="110">
        <f>'Сводная для рабочего плана А'!F99</f>
        <v>0</v>
      </c>
      <c r="H97" s="108"/>
      <c r="I97" s="110">
        <f t="shared" si="1"/>
        <v>0</v>
      </c>
      <c r="J97" s="108"/>
      <c r="K97" s="122">
        <f>'Сводная для рабочего плана А'!G99</f>
        <v>0</v>
      </c>
      <c r="L97" s="122">
        <f>'Сводная для рабочего плана А'!H99</f>
        <v>0</v>
      </c>
      <c r="M97" s="122">
        <f>'Сводная для рабочего плана А'!I99</f>
        <v>0</v>
      </c>
      <c r="N97" s="122">
        <f>'Сводная для рабочего плана А'!J99</f>
        <v>0</v>
      </c>
      <c r="O97" s="123"/>
    </row>
    <row r="98" spans="1:1022 1027:2046 2051:3070 3075:4094 4099:5118 5123:6142 6147:7166 7171:8190 8195:9214 9219:10238 10243:11262 11267:12286 12291:13310 13315:14334 14339:15358 15363:16360" ht="25.5">
      <c r="A98" s="109">
        <f>'Сводная для рабочего плана А'!A100</f>
        <v>0</v>
      </c>
      <c r="B98" s="172">
        <f>IF(A98="Общий итог","",'Сводная для рабочего плана А'!B100)</f>
        <v>0</v>
      </c>
      <c r="C98" s="108"/>
      <c r="D98" s="110">
        <f>'Сводная для рабочего плана А'!C100</f>
        <v>0</v>
      </c>
      <c r="E98" s="110">
        <f>'Сводная для рабочего плана А'!D100</f>
        <v>0</v>
      </c>
      <c r="F98" s="110">
        <f>'Сводная для рабочего плана А'!E100</f>
        <v>0</v>
      </c>
      <c r="G98" s="110">
        <f>'Сводная для рабочего плана А'!F100</f>
        <v>0</v>
      </c>
      <c r="H98" s="108"/>
      <c r="I98" s="110">
        <f t="shared" si="1"/>
        <v>0</v>
      </c>
      <c r="J98" s="108"/>
      <c r="K98" s="122">
        <f>'Сводная для рабочего плана А'!G100</f>
        <v>0</v>
      </c>
      <c r="L98" s="122">
        <f>'Сводная для рабочего плана А'!H100</f>
        <v>0</v>
      </c>
      <c r="M98" s="122">
        <f>'Сводная для рабочего плана А'!I100</f>
        <v>0</v>
      </c>
      <c r="N98" s="122">
        <f>'Сводная для рабочего плана А'!J100</f>
        <v>0</v>
      </c>
      <c r="O98" s="123"/>
    </row>
    <row r="99" spans="1:1022 1027:2046 2051:3070 3075:4094 4099:5118 5123:6142 6147:7166 7171:8190 8195:9214 9219:10238 10243:11262 11267:12286 12291:13310 13315:14334 14339:15358 15363:16360" ht="25.5">
      <c r="A99" s="109">
        <f>'Сводная для рабочего плана А'!A101</f>
        <v>0</v>
      </c>
      <c r="B99" s="172">
        <f>IF(A99="Общий итог","",'Сводная для рабочего плана А'!B101)</f>
        <v>0</v>
      </c>
      <c r="C99" s="108"/>
      <c r="D99" s="110">
        <f>'Сводная для рабочего плана А'!C101</f>
        <v>0</v>
      </c>
      <c r="E99" s="110">
        <f>'Сводная для рабочего плана А'!D101</f>
        <v>0</v>
      </c>
      <c r="F99" s="110">
        <f>'Сводная для рабочего плана А'!E101</f>
        <v>0</v>
      </c>
      <c r="G99" s="110">
        <f>'Сводная для рабочего плана А'!F101</f>
        <v>0</v>
      </c>
      <c r="H99" s="108"/>
      <c r="I99" s="110">
        <f t="shared" si="1"/>
        <v>0</v>
      </c>
      <c r="J99" s="108"/>
      <c r="K99" s="122">
        <f>'Сводная для рабочего плана А'!G101</f>
        <v>0</v>
      </c>
      <c r="L99" s="122">
        <f>'Сводная для рабочего плана А'!H101</f>
        <v>0</v>
      </c>
      <c r="M99" s="122">
        <f>'Сводная для рабочего плана А'!I101</f>
        <v>0</v>
      </c>
      <c r="N99" s="122">
        <f>'Сводная для рабочего плана А'!J101</f>
        <v>0</v>
      </c>
      <c r="O99" s="123"/>
    </row>
    <row r="100" spans="1:1022 1027:2046 2051:3070 3075:4094 4099:5118 5123:6142 6147:7166 7171:8190 8195:9214 9219:10238 10243:11262 11267:12286 12291:13310 13315:14334 14339:15358 15363:16360" ht="25.5">
      <c r="A100" s="109">
        <f>'Сводная для рабочего плана А'!A102</f>
        <v>0</v>
      </c>
      <c r="B100" s="172">
        <f>IF(A100="Общий итог","",'Сводная для рабочего плана А'!B102)</f>
        <v>0</v>
      </c>
      <c r="C100" s="108"/>
      <c r="D100" s="110">
        <f>'Сводная для рабочего плана А'!C102</f>
        <v>0</v>
      </c>
      <c r="E100" s="110">
        <f>'Сводная для рабочего плана А'!D102</f>
        <v>0</v>
      </c>
      <c r="F100" s="110">
        <f>'Сводная для рабочего плана А'!E102</f>
        <v>0</v>
      </c>
      <c r="G100" s="110">
        <f>'Сводная для рабочего плана А'!F102</f>
        <v>0</v>
      </c>
      <c r="H100" s="108"/>
      <c r="I100" s="110">
        <f t="shared" si="1"/>
        <v>0</v>
      </c>
      <c r="J100" s="108"/>
      <c r="K100" s="122">
        <f>'Сводная для рабочего плана А'!G102</f>
        <v>0</v>
      </c>
      <c r="L100" s="122">
        <f>'Сводная для рабочего плана А'!H102</f>
        <v>0</v>
      </c>
      <c r="M100" s="122">
        <f>'Сводная для рабочего плана А'!I102</f>
        <v>0</v>
      </c>
      <c r="N100" s="122">
        <f>'Сводная для рабочего плана А'!J102</f>
        <v>0</v>
      </c>
      <c r="O100" s="123"/>
    </row>
    <row r="101" spans="1:1022 1027:2046 2051:3070 3075:4094 4099:5118 5123:6142 6147:7166 7171:8190 8195:9214 9219:10238 10243:11262 11267:12286 12291:13310 13315:14334 14339:15358 15363:16360" ht="25.5">
      <c r="A101" s="109">
        <f>'Сводная для рабочего плана А'!A103</f>
        <v>0</v>
      </c>
      <c r="B101" s="172">
        <f>IF(A101="Общий итог","",'Сводная для рабочего плана А'!B103)</f>
        <v>0</v>
      </c>
      <c r="C101" s="108"/>
      <c r="D101" s="110">
        <f>'Сводная для рабочего плана А'!C103</f>
        <v>0</v>
      </c>
      <c r="E101" s="110">
        <f>'Сводная для рабочего плана А'!D103</f>
        <v>0</v>
      </c>
      <c r="F101" s="110">
        <f>'Сводная для рабочего плана А'!E103</f>
        <v>0</v>
      </c>
      <c r="G101" s="110">
        <f>'Сводная для рабочего плана А'!F103</f>
        <v>0</v>
      </c>
      <c r="H101" s="108"/>
      <c r="I101" s="110">
        <f t="shared" si="1"/>
        <v>0</v>
      </c>
      <c r="J101" s="108"/>
      <c r="K101" s="122">
        <f>'Сводная для рабочего плана А'!G103</f>
        <v>0</v>
      </c>
      <c r="L101" s="122">
        <f>'Сводная для рабочего плана А'!H103</f>
        <v>0</v>
      </c>
      <c r="M101" s="122">
        <f>'Сводная для рабочего плана А'!I103</f>
        <v>0</v>
      </c>
      <c r="N101" s="122">
        <f>'Сводная для рабочего плана А'!J103</f>
        <v>0</v>
      </c>
      <c r="O101" s="123"/>
    </row>
    <row r="102" spans="1:1022 1027:2046 2051:3070 3075:4094 4099:5118 5123:6142 6147:7166 7171:8190 8195:9214 9219:10238 10243:11262 11267:12286 12291:13310 13315:14334 14339:15358 15363:16360" ht="25.5">
      <c r="A102" s="109">
        <f>'Сводная для рабочего плана А'!A104</f>
        <v>0</v>
      </c>
      <c r="B102" s="172">
        <f>IF(A102="Общий итог","",'Сводная для рабочего плана А'!B104)</f>
        <v>0</v>
      </c>
      <c r="C102" s="108"/>
      <c r="D102" s="110">
        <f>'Сводная для рабочего плана А'!C104</f>
        <v>0</v>
      </c>
      <c r="E102" s="110">
        <f>'Сводная для рабочего плана А'!D104</f>
        <v>0</v>
      </c>
      <c r="F102" s="110">
        <f>'Сводная для рабочего плана А'!E104</f>
        <v>0</v>
      </c>
      <c r="G102" s="110">
        <f>'Сводная для рабочего плана А'!F104</f>
        <v>0</v>
      </c>
      <c r="H102" s="108"/>
      <c r="I102" s="110">
        <f t="shared" si="1"/>
        <v>0</v>
      </c>
      <c r="J102" s="108"/>
      <c r="K102" s="122">
        <f>'Сводная для рабочего плана А'!G104</f>
        <v>0</v>
      </c>
      <c r="L102" s="122">
        <f>'Сводная для рабочего плана А'!H104</f>
        <v>0</v>
      </c>
      <c r="M102" s="122">
        <f>'Сводная для рабочего плана А'!I104</f>
        <v>0</v>
      </c>
      <c r="N102" s="122">
        <f>'Сводная для рабочего плана А'!J104</f>
        <v>0</v>
      </c>
      <c r="O102" s="123"/>
    </row>
    <row r="103" spans="1:1022 1027:2046 2051:3070 3075:4094 4099:5118 5123:6142 6147:7166 7171:8190 8195:9214 9219:10238 10243:11262 11267:12286 12291:13310 13315:14334 14339:15358 15363:16360" ht="25.5">
      <c r="A103" s="109">
        <f>'Сводная для рабочего плана А'!A105</f>
        <v>0</v>
      </c>
      <c r="B103" s="172">
        <f>IF(A103="Общий итог","",'Сводная для рабочего плана А'!B105)</f>
        <v>0</v>
      </c>
      <c r="C103" s="108"/>
      <c r="D103" s="110">
        <f>'Сводная для рабочего плана А'!C105</f>
        <v>0</v>
      </c>
      <c r="E103" s="110">
        <f>'Сводная для рабочего плана А'!D105</f>
        <v>0</v>
      </c>
      <c r="F103" s="110">
        <f>'Сводная для рабочего плана А'!E105</f>
        <v>0</v>
      </c>
      <c r="G103" s="110">
        <f>'Сводная для рабочего плана А'!F105</f>
        <v>0</v>
      </c>
      <c r="H103" s="108"/>
      <c r="I103" s="110">
        <f t="shared" si="1"/>
        <v>0</v>
      </c>
      <c r="J103" s="108"/>
      <c r="K103" s="122">
        <f>'Сводная для рабочего плана А'!G105</f>
        <v>0</v>
      </c>
      <c r="L103" s="122">
        <f>'Сводная для рабочего плана А'!H105</f>
        <v>0</v>
      </c>
      <c r="M103" s="122">
        <f>'Сводная для рабочего плана А'!I105</f>
        <v>0</v>
      </c>
      <c r="N103" s="122">
        <f>'Сводная для рабочего плана А'!J105</f>
        <v>0</v>
      </c>
      <c r="O103" s="123"/>
    </row>
    <row r="104" spans="1:1022 1027:2046 2051:3070 3075:4094 4099:5118 5123:6142 6147:7166 7171:8190 8195:9214 9219:10238 10243:11262 11267:12286 12291:13310 13315:14334 14339:15358 15363:16360" ht="25.5">
      <c r="A104" s="109">
        <f>'Сводная для рабочего плана А'!A106</f>
        <v>0</v>
      </c>
      <c r="B104" s="172">
        <f>IF(A104="Общий итог","",'Сводная для рабочего плана А'!B106)</f>
        <v>0</v>
      </c>
      <c r="C104" s="108"/>
      <c r="D104" s="110">
        <f>'Сводная для рабочего плана А'!C106</f>
        <v>0</v>
      </c>
      <c r="E104" s="110">
        <f>'Сводная для рабочего плана А'!D106</f>
        <v>0</v>
      </c>
      <c r="F104" s="110">
        <f>'Сводная для рабочего плана А'!E106</f>
        <v>0</v>
      </c>
      <c r="G104" s="110">
        <f>'Сводная для рабочего плана А'!F106</f>
        <v>0</v>
      </c>
      <c r="H104" s="108"/>
      <c r="I104" s="110">
        <f t="shared" si="1"/>
        <v>0</v>
      </c>
      <c r="J104" s="108"/>
      <c r="K104" s="122">
        <f>'Сводная для рабочего плана А'!G106</f>
        <v>0</v>
      </c>
      <c r="L104" s="122">
        <f>'Сводная для рабочего плана А'!H106</f>
        <v>0</v>
      </c>
      <c r="M104" s="122">
        <f>'Сводная для рабочего плана А'!I106</f>
        <v>0</v>
      </c>
      <c r="N104" s="122">
        <f>'Сводная для рабочего плана А'!J106</f>
        <v>0</v>
      </c>
      <c r="O104" s="123"/>
    </row>
    <row r="105" spans="1:1022 1027:2046 2051:3070 3075:4094 4099:5118 5123:6142 6147:7166 7171:8190 8195:9214 9219:10238 10243:11262 11267:12286 12291:13310 13315:14334 14339:15358 15363:16360" ht="25.5">
      <c r="A105" s="109">
        <f>'Сводная для рабочего плана А'!A107</f>
        <v>0</v>
      </c>
      <c r="B105" s="172">
        <f>IF(A105="Общий итог","",'Сводная для рабочего плана А'!B107)</f>
        <v>0</v>
      </c>
      <c r="C105" s="108"/>
      <c r="D105" s="110">
        <f>'Сводная для рабочего плана А'!C107</f>
        <v>0</v>
      </c>
      <c r="E105" s="110">
        <f>'Сводная для рабочего плана А'!D107</f>
        <v>0</v>
      </c>
      <c r="F105" s="110">
        <f>'Сводная для рабочего плана А'!E107</f>
        <v>0</v>
      </c>
      <c r="G105" s="110">
        <f>'Сводная для рабочего плана А'!F107</f>
        <v>0</v>
      </c>
      <c r="H105" s="108"/>
      <c r="I105" s="110">
        <f t="shared" si="1"/>
        <v>0</v>
      </c>
      <c r="J105" s="108"/>
      <c r="K105" s="122">
        <f>'Сводная для рабочего плана А'!G107</f>
        <v>0</v>
      </c>
      <c r="L105" s="122">
        <f>'Сводная для рабочего плана А'!H107</f>
        <v>0</v>
      </c>
      <c r="M105" s="122">
        <f>'Сводная для рабочего плана А'!I107</f>
        <v>0</v>
      </c>
      <c r="N105" s="122">
        <f>'Сводная для рабочего плана А'!J107</f>
        <v>0</v>
      </c>
      <c r="O105" s="123"/>
    </row>
    <row r="106" spans="1:1022 1027:2046 2051:3070 3075:4094 4099:5118 5123:6142 6147:7166 7171:8190 8195:9214 9219:10238 10243:11262 11267:12286 12291:13310 13315:14334 14339:15358 15363:16360" ht="25.5">
      <c r="A106" s="109">
        <f>'Сводная для рабочего плана А'!A108</f>
        <v>0</v>
      </c>
      <c r="B106" s="172">
        <f>IF(A106="Общий итог","",'Сводная для рабочего плана А'!B108)</f>
        <v>0</v>
      </c>
      <c r="C106" s="108"/>
      <c r="D106" s="110">
        <f>'Сводная для рабочего плана А'!C108</f>
        <v>0</v>
      </c>
      <c r="E106" s="110">
        <f>'Сводная для рабочего плана А'!D108</f>
        <v>0</v>
      </c>
      <c r="F106" s="110">
        <f>'Сводная для рабочего плана А'!E108</f>
        <v>0</v>
      </c>
      <c r="G106" s="110">
        <f>'Сводная для рабочего плана А'!F108</f>
        <v>0</v>
      </c>
      <c r="H106" s="108"/>
      <c r="I106" s="110">
        <f t="shared" si="1"/>
        <v>0</v>
      </c>
      <c r="J106" s="108"/>
      <c r="K106" s="122">
        <f>'Сводная для рабочего плана А'!G108</f>
        <v>0</v>
      </c>
      <c r="L106" s="122">
        <f>'Сводная для рабочего плана А'!H108</f>
        <v>0</v>
      </c>
      <c r="M106" s="122">
        <f>'Сводная для рабочего плана А'!I108</f>
        <v>0</v>
      </c>
      <c r="N106" s="122">
        <f>'Сводная для рабочего плана А'!J108</f>
        <v>0</v>
      </c>
      <c r="O106" s="123"/>
    </row>
    <row r="107" spans="1:1022 1027:2046 2051:3070 3075:4094 4099:5118 5123:6142 6147:7166 7171:8190 8195:9214 9219:10238 10243:11262 11267:12286 12291:13310 13315:14334 14339:15358 15363:16360" ht="25.5">
      <c r="A107" s="109">
        <f>'Сводная для рабочего плана А'!A109</f>
        <v>0</v>
      </c>
      <c r="B107" s="172">
        <f>IF(A107="Общий итог","",'Сводная для рабочего плана А'!B109)</f>
        <v>0</v>
      </c>
      <c r="C107" s="108"/>
      <c r="D107" s="110">
        <f>'Сводная для рабочего плана А'!C109</f>
        <v>0</v>
      </c>
      <c r="E107" s="110">
        <f>'Сводная для рабочего плана А'!D109</f>
        <v>0</v>
      </c>
      <c r="F107" s="110">
        <f>'Сводная для рабочего плана А'!E109</f>
        <v>0</v>
      </c>
      <c r="G107" s="110">
        <f>'Сводная для рабочего плана А'!F109</f>
        <v>0</v>
      </c>
      <c r="H107" s="108"/>
      <c r="I107" s="110">
        <f t="shared" si="1"/>
        <v>0</v>
      </c>
      <c r="J107" s="108"/>
      <c r="K107" s="122">
        <f>'Сводная для рабочего плана А'!G109</f>
        <v>0</v>
      </c>
      <c r="L107" s="122">
        <f>'Сводная для рабочего плана А'!H109</f>
        <v>0</v>
      </c>
      <c r="M107" s="122">
        <f>'Сводная для рабочего плана А'!I109</f>
        <v>0</v>
      </c>
      <c r="N107" s="122">
        <f>'Сводная для рабочего плана А'!J109</f>
        <v>0</v>
      </c>
      <c r="O107" s="123"/>
    </row>
    <row r="108" spans="1:1022 1027:2046 2051:3070 3075:4094 4099:5118 5123:6142 6147:7166 7171:8190 8195:9214 9219:10238 10243:11262 11267:12286 12291:13310 13315:14334 14339:15358 15363:16360" ht="25.5">
      <c r="A108" s="109">
        <f>'Сводная для рабочего плана А'!A110</f>
        <v>0</v>
      </c>
      <c r="B108" s="172">
        <f>IF(A108="Общий итог","",'Сводная для рабочего плана А'!B110)</f>
        <v>0</v>
      </c>
      <c r="C108" s="108"/>
      <c r="D108" s="110">
        <f>'Сводная для рабочего плана А'!C110</f>
        <v>0</v>
      </c>
      <c r="E108" s="110">
        <f>'Сводная для рабочего плана А'!D110</f>
        <v>0</v>
      </c>
      <c r="F108" s="110">
        <f>'Сводная для рабочего плана А'!E110</f>
        <v>0</v>
      </c>
      <c r="G108" s="110">
        <f>'Сводная для рабочего плана А'!F110</f>
        <v>0</v>
      </c>
      <c r="H108" s="108"/>
      <c r="I108" s="128">
        <f t="shared" si="1"/>
        <v>0</v>
      </c>
      <c r="J108" s="135"/>
      <c r="K108" s="122">
        <f>'Сводная для рабочего плана А'!G110</f>
        <v>0</v>
      </c>
      <c r="L108" s="122">
        <f>'Сводная для рабочего плана А'!H110</f>
        <v>0</v>
      </c>
      <c r="M108" s="122">
        <f>'Сводная для рабочего плана А'!I110</f>
        <v>0</v>
      </c>
      <c r="N108" s="122">
        <f>'Сводная для рабочего плана А'!J110</f>
        <v>0</v>
      </c>
      <c r="O108" s="136"/>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c r="CG108" s="115"/>
      <c r="CH108" s="115"/>
      <c r="CI108" s="115"/>
      <c r="CJ108" s="115"/>
      <c r="CK108" s="115"/>
      <c r="CL108" s="115"/>
      <c r="CM108" s="115"/>
      <c r="CN108" s="115"/>
      <c r="CO108" s="115"/>
      <c r="CP108" s="115"/>
      <c r="CQ108" s="115"/>
      <c r="CR108" s="115"/>
      <c r="CS108" s="115"/>
      <c r="CT108" s="115"/>
      <c r="CU108" s="115"/>
      <c r="CV108" s="115"/>
      <c r="CW108" s="115"/>
      <c r="CX108" s="115"/>
      <c r="CY108" s="115"/>
      <c r="CZ108" s="115"/>
      <c r="DA108" s="115"/>
      <c r="DB108" s="115"/>
      <c r="DC108" s="115"/>
      <c r="DD108" s="115"/>
      <c r="DE108" s="115"/>
      <c r="DF108" s="115"/>
      <c r="DG108" s="115"/>
      <c r="DH108" s="115"/>
      <c r="DI108" s="115"/>
      <c r="DJ108" s="115"/>
      <c r="DK108" s="115"/>
      <c r="DL108" s="115"/>
      <c r="DM108" s="115"/>
      <c r="DN108" s="115"/>
      <c r="DO108" s="115"/>
      <c r="DP108" s="115"/>
      <c r="DQ108" s="115"/>
      <c r="DR108" s="115"/>
      <c r="DS108" s="115"/>
      <c r="DT108" s="115"/>
      <c r="DU108" s="115"/>
      <c r="DV108" s="115"/>
      <c r="DW108" s="115"/>
      <c r="DX108" s="115"/>
      <c r="DY108" s="115"/>
      <c r="DZ108" s="115"/>
      <c r="EA108" s="115"/>
      <c r="EB108" s="115"/>
      <c r="EC108" s="115"/>
      <c r="ED108" s="115"/>
      <c r="EE108" s="115"/>
      <c r="EF108" s="115"/>
      <c r="EG108" s="115"/>
      <c r="EH108" s="115"/>
      <c r="EI108" s="115"/>
      <c r="EJ108" s="115"/>
      <c r="EK108" s="115"/>
      <c r="EL108" s="115"/>
      <c r="EM108" s="115"/>
      <c r="EN108" s="115"/>
      <c r="EO108" s="115"/>
      <c r="EP108" s="115"/>
      <c r="EQ108" s="115"/>
      <c r="ER108" s="115"/>
      <c r="ES108" s="115"/>
      <c r="ET108" s="115"/>
      <c r="EU108" s="115"/>
      <c r="EV108" s="115"/>
      <c r="EW108" s="115"/>
      <c r="EX108" s="115"/>
      <c r="EY108" s="115"/>
      <c r="EZ108" s="115"/>
      <c r="FA108" s="115"/>
      <c r="FB108" s="115"/>
      <c r="FC108" s="115"/>
      <c r="FD108" s="115"/>
      <c r="FE108" s="115"/>
      <c r="FF108" s="115"/>
      <c r="FG108" s="115"/>
      <c r="FH108" s="115"/>
      <c r="FI108" s="115"/>
      <c r="FJ108" s="115"/>
      <c r="FK108" s="115"/>
      <c r="FL108" s="115"/>
      <c r="FM108" s="115"/>
      <c r="FN108" s="115"/>
      <c r="FO108" s="115"/>
      <c r="FP108" s="115"/>
      <c r="FQ108" s="115"/>
      <c r="FR108" s="115"/>
      <c r="FS108" s="115"/>
      <c r="FT108" s="115"/>
      <c r="FU108" s="115"/>
      <c r="FV108" s="115"/>
      <c r="FW108" s="115"/>
      <c r="FX108" s="115"/>
      <c r="FY108" s="115"/>
      <c r="FZ108" s="115"/>
      <c r="GA108" s="115"/>
      <c r="GB108" s="115"/>
      <c r="GC108" s="115"/>
      <c r="GD108" s="115"/>
      <c r="GE108" s="115"/>
      <c r="GF108" s="115"/>
      <c r="GG108" s="115"/>
      <c r="GH108" s="115"/>
      <c r="GI108" s="115"/>
      <c r="GJ108" s="115"/>
      <c r="GK108" s="115"/>
      <c r="GL108" s="115"/>
      <c r="GM108" s="115"/>
      <c r="GN108" s="115"/>
      <c r="GO108" s="115"/>
      <c r="GP108" s="115"/>
      <c r="GQ108" s="115"/>
      <c r="GR108" s="115"/>
      <c r="GS108" s="115"/>
      <c r="GT108" s="115"/>
      <c r="GU108" s="115"/>
      <c r="GV108" s="115"/>
      <c r="GW108" s="115"/>
      <c r="GX108" s="115"/>
      <c r="GY108" s="115"/>
      <c r="GZ108" s="115"/>
      <c r="HA108" s="115"/>
      <c r="HB108" s="115"/>
      <c r="HC108" s="115"/>
      <c r="HD108" s="115"/>
      <c r="HE108" s="115"/>
      <c r="HF108" s="115"/>
      <c r="HG108" s="115"/>
      <c r="HH108" s="115"/>
      <c r="HI108" s="115"/>
      <c r="HJ108" s="115"/>
      <c r="HK108" s="115"/>
      <c r="HL108" s="115"/>
      <c r="HM108" s="115"/>
      <c r="HN108" s="115"/>
      <c r="HO108" s="115"/>
      <c r="HP108" s="115"/>
      <c r="HQ108" s="115"/>
      <c r="HR108" s="115"/>
      <c r="HS108" s="115"/>
      <c r="HT108" s="115"/>
      <c r="HU108" s="115"/>
      <c r="HV108" s="115"/>
      <c r="HW108" s="115"/>
      <c r="HX108" s="115"/>
      <c r="HY108" s="115"/>
      <c r="HZ108" s="115"/>
      <c r="IA108" s="115"/>
      <c r="IB108" s="115"/>
      <c r="IC108" s="115"/>
      <c r="IH108" s="115"/>
      <c r="IQ108" s="115"/>
      <c r="IR108" s="115"/>
      <c r="IS108" s="115"/>
      <c r="IT108" s="115"/>
      <c r="IY108" s="115"/>
      <c r="IZ108" s="115"/>
      <c r="JA108" s="115"/>
      <c r="JB108" s="115"/>
      <c r="JC108" s="115"/>
      <c r="JD108" s="115"/>
      <c r="JE108" s="115"/>
      <c r="JF108" s="115"/>
      <c r="JG108" s="115"/>
      <c r="JH108" s="115"/>
      <c r="JI108" s="115"/>
      <c r="JJ108" s="115"/>
      <c r="JK108" s="115"/>
      <c r="JL108" s="115"/>
      <c r="JM108" s="115"/>
      <c r="JN108" s="115"/>
      <c r="JO108" s="115"/>
      <c r="JP108" s="115"/>
      <c r="JQ108" s="115"/>
      <c r="JR108" s="115"/>
      <c r="JS108" s="115"/>
      <c r="JT108" s="115"/>
      <c r="JU108" s="115"/>
      <c r="JV108" s="115"/>
      <c r="JW108" s="115"/>
      <c r="JX108" s="115"/>
      <c r="JY108" s="115"/>
      <c r="JZ108" s="115"/>
      <c r="KA108" s="115"/>
      <c r="KB108" s="115"/>
      <c r="KC108" s="115"/>
      <c r="KD108" s="115"/>
      <c r="KE108" s="115"/>
      <c r="KF108" s="115"/>
      <c r="KG108" s="115"/>
      <c r="KH108" s="115"/>
      <c r="KI108" s="115"/>
      <c r="KJ108" s="115"/>
      <c r="KK108" s="115"/>
      <c r="KL108" s="115"/>
      <c r="KM108" s="115"/>
      <c r="KN108" s="115"/>
      <c r="KO108" s="115"/>
      <c r="KP108" s="115"/>
      <c r="KQ108" s="115"/>
      <c r="KR108" s="115"/>
      <c r="KS108" s="115"/>
      <c r="KT108" s="115"/>
      <c r="KU108" s="115"/>
      <c r="KV108" s="115"/>
      <c r="KW108" s="115"/>
      <c r="KX108" s="115"/>
      <c r="KY108" s="115"/>
      <c r="KZ108" s="115"/>
      <c r="LA108" s="115"/>
      <c r="LB108" s="115"/>
      <c r="LC108" s="115"/>
      <c r="LD108" s="115"/>
      <c r="LE108" s="115"/>
      <c r="LF108" s="115"/>
      <c r="LG108" s="115"/>
      <c r="LH108" s="115"/>
      <c r="LI108" s="115"/>
      <c r="LJ108" s="115"/>
      <c r="LK108" s="115"/>
      <c r="LL108" s="115"/>
      <c r="LM108" s="115"/>
      <c r="LN108" s="115"/>
      <c r="LO108" s="115"/>
      <c r="LP108" s="115"/>
      <c r="LQ108" s="115"/>
      <c r="LR108" s="115"/>
      <c r="LS108" s="115"/>
      <c r="LT108" s="115"/>
      <c r="LU108" s="115"/>
      <c r="LV108" s="115"/>
      <c r="LW108" s="115"/>
      <c r="LX108" s="115"/>
      <c r="LY108" s="115"/>
      <c r="LZ108" s="115"/>
      <c r="MA108" s="115"/>
      <c r="MB108" s="115"/>
      <c r="MC108" s="115"/>
      <c r="MD108" s="115"/>
      <c r="ME108" s="115"/>
      <c r="MF108" s="115"/>
      <c r="MG108" s="115"/>
      <c r="MH108" s="115"/>
      <c r="MI108" s="115"/>
      <c r="MJ108" s="115"/>
      <c r="MK108" s="115"/>
      <c r="ML108" s="115"/>
      <c r="MM108" s="115"/>
      <c r="MN108" s="115"/>
      <c r="MO108" s="115"/>
      <c r="MP108" s="115"/>
      <c r="MQ108" s="115"/>
      <c r="MR108" s="115"/>
      <c r="MS108" s="115"/>
      <c r="MT108" s="115"/>
      <c r="MU108" s="115"/>
      <c r="MV108" s="115"/>
      <c r="MW108" s="115"/>
      <c r="MX108" s="115"/>
      <c r="MY108" s="115"/>
      <c r="MZ108" s="115"/>
      <c r="NA108" s="115"/>
      <c r="NB108" s="115"/>
      <c r="NC108" s="115"/>
      <c r="ND108" s="115"/>
      <c r="NE108" s="115"/>
      <c r="NF108" s="115"/>
      <c r="NG108" s="115"/>
      <c r="NH108" s="115"/>
      <c r="NI108" s="115"/>
      <c r="NJ108" s="115"/>
      <c r="NK108" s="115"/>
      <c r="NL108" s="115"/>
      <c r="NM108" s="115"/>
      <c r="NN108" s="115"/>
      <c r="NO108" s="115"/>
      <c r="NP108" s="115"/>
      <c r="NQ108" s="115"/>
      <c r="NR108" s="115"/>
      <c r="NS108" s="115"/>
      <c r="NT108" s="115"/>
      <c r="NU108" s="115"/>
      <c r="NV108" s="115"/>
      <c r="NW108" s="115"/>
      <c r="NX108" s="115"/>
      <c r="NY108" s="115"/>
      <c r="NZ108" s="115"/>
      <c r="OA108" s="115"/>
      <c r="OB108" s="115"/>
      <c r="OC108" s="115"/>
      <c r="OD108" s="115"/>
      <c r="OE108" s="115"/>
      <c r="OF108" s="115"/>
      <c r="OG108" s="115"/>
      <c r="OH108" s="115"/>
      <c r="OI108" s="115"/>
      <c r="OJ108" s="115"/>
      <c r="OK108" s="115"/>
      <c r="OL108" s="115"/>
      <c r="OM108" s="115"/>
      <c r="ON108" s="115"/>
      <c r="OO108" s="115"/>
      <c r="OP108" s="115"/>
      <c r="OQ108" s="115"/>
      <c r="OR108" s="115"/>
      <c r="OS108" s="115"/>
      <c r="OT108" s="115"/>
      <c r="OU108" s="115"/>
      <c r="OV108" s="115"/>
      <c r="OW108" s="115"/>
      <c r="OX108" s="115"/>
      <c r="OY108" s="115"/>
      <c r="OZ108" s="115"/>
      <c r="PA108" s="115"/>
      <c r="PB108" s="115"/>
      <c r="PC108" s="115"/>
      <c r="PD108" s="115"/>
      <c r="PE108" s="115"/>
      <c r="PF108" s="115"/>
      <c r="PG108" s="115"/>
      <c r="PH108" s="115"/>
      <c r="PI108" s="115"/>
      <c r="PJ108" s="115"/>
      <c r="PK108" s="115"/>
      <c r="PL108" s="115"/>
      <c r="PM108" s="115"/>
      <c r="PN108" s="115"/>
      <c r="PO108" s="115"/>
      <c r="PP108" s="115"/>
      <c r="PQ108" s="115"/>
      <c r="PR108" s="115"/>
      <c r="PS108" s="115"/>
      <c r="PT108" s="115"/>
      <c r="PU108" s="115"/>
      <c r="PV108" s="115"/>
      <c r="PW108" s="115"/>
      <c r="PX108" s="115"/>
      <c r="PY108" s="115"/>
      <c r="PZ108" s="115"/>
      <c r="QA108" s="115"/>
      <c r="QB108" s="115"/>
      <c r="QC108" s="115"/>
      <c r="QD108" s="115"/>
      <c r="QE108" s="115"/>
      <c r="QF108" s="115"/>
      <c r="QG108" s="115"/>
      <c r="QH108" s="115"/>
      <c r="QI108" s="115"/>
      <c r="QJ108" s="115"/>
      <c r="QK108" s="115"/>
      <c r="QL108" s="115"/>
      <c r="QM108" s="115"/>
      <c r="QN108" s="115"/>
      <c r="QO108" s="115"/>
      <c r="QP108" s="115"/>
      <c r="QQ108" s="115"/>
      <c r="QR108" s="115"/>
      <c r="QS108" s="115"/>
      <c r="QT108" s="115"/>
      <c r="QU108" s="115"/>
      <c r="QV108" s="115"/>
      <c r="QW108" s="115"/>
      <c r="QX108" s="115"/>
      <c r="QY108" s="115"/>
      <c r="QZ108" s="115"/>
      <c r="RA108" s="115"/>
      <c r="RB108" s="115"/>
      <c r="RC108" s="115"/>
      <c r="RD108" s="115"/>
      <c r="RE108" s="115"/>
      <c r="RF108" s="115"/>
      <c r="RG108" s="115"/>
      <c r="RH108" s="115"/>
      <c r="RI108" s="115"/>
      <c r="RJ108" s="115"/>
      <c r="RK108" s="115"/>
      <c r="RL108" s="115"/>
      <c r="RM108" s="115"/>
      <c r="RN108" s="115"/>
      <c r="RO108" s="115"/>
      <c r="RP108" s="115"/>
      <c r="RQ108" s="115"/>
      <c r="RR108" s="115"/>
      <c r="RS108" s="115"/>
      <c r="RT108" s="115"/>
      <c r="RU108" s="115"/>
      <c r="RV108" s="115"/>
      <c r="RW108" s="115"/>
      <c r="RX108" s="115"/>
      <c r="RY108" s="115"/>
      <c r="SD108" s="115"/>
      <c r="SM108" s="115"/>
      <c r="SN108" s="115"/>
      <c r="SO108" s="115"/>
      <c r="SP108" s="115"/>
      <c r="SU108" s="115"/>
      <c r="SV108" s="115"/>
      <c r="SW108" s="115"/>
      <c r="SX108" s="115"/>
      <c r="SY108" s="115"/>
      <c r="SZ108" s="115"/>
      <c r="TA108" s="115"/>
      <c r="TB108" s="115"/>
      <c r="TC108" s="115"/>
      <c r="TD108" s="115"/>
      <c r="TE108" s="115"/>
      <c r="TF108" s="115"/>
      <c r="TG108" s="115"/>
      <c r="TH108" s="115"/>
      <c r="TI108" s="115"/>
      <c r="TJ108" s="115"/>
      <c r="TK108" s="115"/>
      <c r="TL108" s="115"/>
      <c r="TM108" s="115"/>
      <c r="TN108" s="115"/>
      <c r="TO108" s="115"/>
      <c r="TP108" s="115"/>
      <c r="TQ108" s="115"/>
      <c r="TR108" s="115"/>
      <c r="TS108" s="115"/>
      <c r="TT108" s="115"/>
      <c r="TU108" s="115"/>
      <c r="TV108" s="115"/>
      <c r="TW108" s="115"/>
      <c r="TX108" s="115"/>
      <c r="TY108" s="115"/>
      <c r="TZ108" s="115"/>
      <c r="UA108" s="115"/>
      <c r="UB108" s="115"/>
      <c r="UC108" s="115"/>
      <c r="UD108" s="115"/>
      <c r="UE108" s="115"/>
      <c r="UF108" s="115"/>
      <c r="UG108" s="115"/>
      <c r="UH108" s="115"/>
      <c r="UI108" s="115"/>
      <c r="UJ108" s="115"/>
      <c r="UK108" s="115"/>
      <c r="UL108" s="115"/>
      <c r="UM108" s="115"/>
      <c r="UN108" s="115"/>
      <c r="UO108" s="115"/>
      <c r="UP108" s="115"/>
      <c r="UQ108" s="115"/>
      <c r="UR108" s="115"/>
      <c r="US108" s="115"/>
      <c r="UT108" s="115"/>
      <c r="UU108" s="115"/>
      <c r="UV108" s="115"/>
      <c r="UW108" s="115"/>
      <c r="UX108" s="115"/>
      <c r="UY108" s="115"/>
      <c r="UZ108" s="115"/>
      <c r="VA108" s="115"/>
      <c r="VB108" s="115"/>
      <c r="VC108" s="115"/>
      <c r="VD108" s="115"/>
      <c r="VE108" s="115"/>
      <c r="VF108" s="115"/>
      <c r="VG108" s="115"/>
      <c r="VH108" s="115"/>
      <c r="VI108" s="115"/>
      <c r="VJ108" s="115"/>
      <c r="VK108" s="115"/>
      <c r="VL108" s="115"/>
      <c r="VM108" s="115"/>
      <c r="VN108" s="115"/>
      <c r="VO108" s="115"/>
      <c r="VP108" s="115"/>
      <c r="VQ108" s="115"/>
      <c r="VR108" s="115"/>
      <c r="VS108" s="115"/>
      <c r="VT108" s="115"/>
      <c r="VU108" s="115"/>
      <c r="VV108" s="115"/>
      <c r="VW108" s="115"/>
      <c r="VX108" s="115"/>
      <c r="VY108" s="115"/>
      <c r="VZ108" s="115"/>
      <c r="WA108" s="115"/>
      <c r="WB108" s="115"/>
      <c r="WC108" s="115"/>
      <c r="WD108" s="115"/>
      <c r="WE108" s="115"/>
      <c r="WF108" s="115"/>
      <c r="WG108" s="115"/>
      <c r="WH108" s="115"/>
      <c r="WI108" s="115"/>
      <c r="WJ108" s="115"/>
      <c r="WK108" s="115"/>
      <c r="WL108" s="115"/>
      <c r="WM108" s="115"/>
      <c r="WN108" s="115"/>
      <c r="WO108" s="115"/>
      <c r="WP108" s="115"/>
      <c r="WQ108" s="115"/>
      <c r="WR108" s="115"/>
      <c r="WS108" s="115"/>
      <c r="WT108" s="115"/>
      <c r="WU108" s="115"/>
      <c r="WV108" s="115"/>
      <c r="WW108" s="115"/>
      <c r="WX108" s="115"/>
      <c r="WY108" s="115"/>
      <c r="WZ108" s="115"/>
      <c r="XA108" s="115"/>
      <c r="XB108" s="115"/>
      <c r="XC108" s="115"/>
      <c r="XD108" s="115"/>
      <c r="XE108" s="115"/>
      <c r="XF108" s="115"/>
      <c r="XG108" s="115"/>
      <c r="XH108" s="115"/>
      <c r="XI108" s="115"/>
      <c r="XJ108" s="115"/>
      <c r="XK108" s="115"/>
      <c r="XL108" s="115"/>
      <c r="XM108" s="115"/>
      <c r="XN108" s="115"/>
      <c r="XO108" s="115"/>
      <c r="XP108" s="115"/>
      <c r="XQ108" s="115"/>
      <c r="XR108" s="115"/>
      <c r="XS108" s="115"/>
      <c r="XT108" s="115"/>
      <c r="XU108" s="115"/>
      <c r="XV108" s="115"/>
      <c r="XW108" s="115"/>
      <c r="XX108" s="115"/>
      <c r="XY108" s="115"/>
      <c r="XZ108" s="115"/>
      <c r="YA108" s="115"/>
      <c r="YB108" s="115"/>
      <c r="YC108" s="115"/>
      <c r="YD108" s="115"/>
      <c r="YE108" s="115"/>
      <c r="YF108" s="115"/>
      <c r="YG108" s="115"/>
      <c r="YH108" s="115"/>
      <c r="YI108" s="115"/>
      <c r="YJ108" s="115"/>
      <c r="YK108" s="115"/>
      <c r="YL108" s="115"/>
      <c r="YM108" s="115"/>
      <c r="YN108" s="115"/>
      <c r="YO108" s="115"/>
      <c r="YP108" s="115"/>
      <c r="YQ108" s="115"/>
      <c r="YR108" s="115"/>
      <c r="YS108" s="115"/>
      <c r="YT108" s="115"/>
      <c r="YU108" s="115"/>
      <c r="YV108" s="115"/>
      <c r="YW108" s="115"/>
      <c r="YX108" s="115"/>
      <c r="YY108" s="115"/>
      <c r="YZ108" s="115"/>
      <c r="ZA108" s="115"/>
      <c r="ZB108" s="115"/>
      <c r="ZC108" s="115"/>
      <c r="ZD108" s="115"/>
      <c r="ZE108" s="115"/>
      <c r="ZF108" s="115"/>
      <c r="ZG108" s="115"/>
      <c r="ZH108" s="115"/>
      <c r="ZI108" s="115"/>
      <c r="ZJ108" s="115"/>
      <c r="ZK108" s="115"/>
      <c r="ZL108" s="115"/>
      <c r="ZM108" s="115"/>
      <c r="ZN108" s="115"/>
      <c r="ZO108" s="115"/>
      <c r="ZP108" s="115"/>
      <c r="ZQ108" s="115"/>
      <c r="ZR108" s="115"/>
      <c r="ZS108" s="115"/>
      <c r="ZT108" s="115"/>
      <c r="ZU108" s="115"/>
      <c r="ZV108" s="115"/>
      <c r="ZW108" s="115"/>
      <c r="ZX108" s="115"/>
      <c r="ZY108" s="115"/>
      <c r="ZZ108" s="115"/>
      <c r="AAA108" s="115"/>
      <c r="AAB108" s="115"/>
      <c r="AAC108" s="115"/>
      <c r="AAD108" s="115"/>
      <c r="AAE108" s="115"/>
      <c r="AAF108" s="115"/>
      <c r="AAG108" s="115"/>
      <c r="AAH108" s="115"/>
      <c r="AAI108" s="115"/>
      <c r="AAJ108" s="115"/>
      <c r="AAK108" s="115"/>
      <c r="AAL108" s="115"/>
      <c r="AAM108" s="115"/>
      <c r="AAN108" s="115"/>
      <c r="AAO108" s="115"/>
      <c r="AAP108" s="115"/>
      <c r="AAQ108" s="115"/>
      <c r="AAR108" s="115"/>
      <c r="AAS108" s="115"/>
      <c r="AAT108" s="115"/>
      <c r="AAU108" s="115"/>
      <c r="AAV108" s="115"/>
      <c r="AAW108" s="115"/>
      <c r="AAX108" s="115"/>
      <c r="AAY108" s="115"/>
      <c r="AAZ108" s="115"/>
      <c r="ABA108" s="115"/>
      <c r="ABB108" s="115"/>
      <c r="ABC108" s="115"/>
      <c r="ABD108" s="115"/>
      <c r="ABE108" s="115"/>
      <c r="ABF108" s="115"/>
      <c r="ABG108" s="115"/>
      <c r="ABH108" s="115"/>
      <c r="ABI108" s="115"/>
      <c r="ABJ108" s="115"/>
      <c r="ABK108" s="115"/>
      <c r="ABL108" s="115"/>
      <c r="ABM108" s="115"/>
      <c r="ABN108" s="115"/>
      <c r="ABO108" s="115"/>
      <c r="ABP108" s="115"/>
      <c r="ABQ108" s="115"/>
      <c r="ABR108" s="115"/>
      <c r="ABS108" s="115"/>
      <c r="ABT108" s="115"/>
      <c r="ABU108" s="115"/>
      <c r="ABZ108" s="115"/>
      <c r="ACI108" s="115"/>
      <c r="ACJ108" s="115"/>
      <c r="ACK108" s="115"/>
      <c r="ACL108" s="115"/>
      <c r="ACQ108" s="115"/>
      <c r="ACR108" s="115"/>
      <c r="ACS108" s="115"/>
      <c r="ACT108" s="115"/>
      <c r="ACU108" s="115"/>
      <c r="ACV108" s="115"/>
      <c r="ACW108" s="115"/>
      <c r="ACX108" s="115"/>
      <c r="ACY108" s="115"/>
      <c r="ACZ108" s="115"/>
      <c r="ADA108" s="115"/>
      <c r="ADB108" s="115"/>
      <c r="ADC108" s="115"/>
      <c r="ADD108" s="115"/>
      <c r="ADE108" s="115"/>
      <c r="ADF108" s="115"/>
      <c r="ADG108" s="115"/>
      <c r="ADH108" s="115"/>
      <c r="ADI108" s="115"/>
      <c r="ADJ108" s="115"/>
      <c r="ADK108" s="115"/>
      <c r="ADL108" s="115"/>
      <c r="ADM108" s="115"/>
      <c r="ADN108" s="115"/>
      <c r="ADO108" s="115"/>
      <c r="ADP108" s="115"/>
      <c r="ADQ108" s="115"/>
      <c r="ADR108" s="115"/>
      <c r="ADS108" s="115"/>
      <c r="ADT108" s="115"/>
      <c r="ADU108" s="115"/>
      <c r="ADV108" s="115"/>
      <c r="ADW108" s="115"/>
      <c r="ADX108" s="115"/>
      <c r="ADY108" s="115"/>
      <c r="ADZ108" s="115"/>
      <c r="AEA108" s="115"/>
      <c r="AEB108" s="115"/>
      <c r="AEC108" s="115"/>
      <c r="AED108" s="115"/>
      <c r="AEE108" s="115"/>
      <c r="AEF108" s="115"/>
      <c r="AEG108" s="115"/>
      <c r="AEH108" s="115"/>
      <c r="AEI108" s="115"/>
      <c r="AEJ108" s="115"/>
      <c r="AEK108" s="115"/>
      <c r="AEL108" s="115"/>
      <c r="AEM108" s="115"/>
      <c r="AEN108" s="115"/>
      <c r="AEO108" s="115"/>
      <c r="AEP108" s="115"/>
      <c r="AEQ108" s="115"/>
      <c r="AER108" s="115"/>
      <c r="AES108" s="115"/>
      <c r="AET108" s="115"/>
      <c r="AEU108" s="115"/>
      <c r="AEV108" s="115"/>
      <c r="AEW108" s="115"/>
      <c r="AEX108" s="115"/>
      <c r="AEY108" s="115"/>
      <c r="AEZ108" s="115"/>
      <c r="AFA108" s="115"/>
      <c r="AFB108" s="115"/>
      <c r="AFC108" s="115"/>
      <c r="AFD108" s="115"/>
      <c r="AFE108" s="115"/>
      <c r="AFF108" s="115"/>
      <c r="AFG108" s="115"/>
      <c r="AFH108" s="115"/>
      <c r="AFI108" s="115"/>
      <c r="AFJ108" s="115"/>
      <c r="AFK108" s="115"/>
      <c r="AFL108" s="115"/>
      <c r="AFM108" s="115"/>
      <c r="AFN108" s="115"/>
      <c r="AFO108" s="115"/>
      <c r="AFP108" s="115"/>
      <c r="AFQ108" s="115"/>
      <c r="AFR108" s="115"/>
      <c r="AFS108" s="115"/>
      <c r="AFT108" s="115"/>
      <c r="AFU108" s="115"/>
      <c r="AFV108" s="115"/>
      <c r="AFW108" s="115"/>
      <c r="AFX108" s="115"/>
      <c r="AFY108" s="115"/>
      <c r="AFZ108" s="115"/>
      <c r="AGA108" s="115"/>
      <c r="AGB108" s="115"/>
      <c r="AGC108" s="115"/>
      <c r="AGD108" s="115"/>
      <c r="AGE108" s="115"/>
      <c r="AGF108" s="115"/>
      <c r="AGG108" s="115"/>
      <c r="AGH108" s="115"/>
      <c r="AGI108" s="115"/>
      <c r="AGJ108" s="115"/>
      <c r="AGK108" s="115"/>
      <c r="AGL108" s="115"/>
      <c r="AGM108" s="115"/>
      <c r="AGN108" s="115"/>
      <c r="AGO108" s="115"/>
      <c r="AGP108" s="115"/>
      <c r="AGQ108" s="115"/>
      <c r="AGR108" s="115"/>
      <c r="AGS108" s="115"/>
      <c r="AGT108" s="115"/>
      <c r="AGU108" s="115"/>
      <c r="AGV108" s="115"/>
      <c r="AGW108" s="115"/>
      <c r="AGX108" s="115"/>
      <c r="AGY108" s="115"/>
      <c r="AGZ108" s="115"/>
      <c r="AHA108" s="115"/>
      <c r="AHB108" s="115"/>
      <c r="AHC108" s="115"/>
      <c r="AHD108" s="115"/>
      <c r="AHE108" s="115"/>
      <c r="AHF108" s="115"/>
      <c r="AHG108" s="115"/>
      <c r="AHH108" s="115"/>
      <c r="AHI108" s="115"/>
      <c r="AHJ108" s="115"/>
      <c r="AHK108" s="115"/>
      <c r="AHL108" s="115"/>
      <c r="AHM108" s="115"/>
      <c r="AHN108" s="115"/>
      <c r="AHO108" s="115"/>
      <c r="AHP108" s="115"/>
      <c r="AHQ108" s="115"/>
      <c r="AHR108" s="115"/>
      <c r="AHS108" s="115"/>
      <c r="AHT108" s="115"/>
      <c r="AHU108" s="115"/>
      <c r="AHV108" s="115"/>
      <c r="AHW108" s="115"/>
      <c r="AHX108" s="115"/>
      <c r="AHY108" s="115"/>
      <c r="AHZ108" s="115"/>
      <c r="AIA108" s="115"/>
      <c r="AIB108" s="115"/>
      <c r="AIC108" s="115"/>
      <c r="AID108" s="115"/>
      <c r="AIE108" s="115"/>
      <c r="AIF108" s="115"/>
      <c r="AIG108" s="115"/>
      <c r="AIH108" s="115"/>
      <c r="AII108" s="115"/>
      <c r="AIJ108" s="115"/>
      <c r="AIK108" s="115"/>
      <c r="AIL108" s="115"/>
      <c r="AIM108" s="115"/>
      <c r="AIN108" s="115"/>
      <c r="AIO108" s="115"/>
      <c r="AIP108" s="115"/>
      <c r="AIQ108" s="115"/>
      <c r="AIR108" s="115"/>
      <c r="AIS108" s="115"/>
      <c r="AIT108" s="115"/>
      <c r="AIU108" s="115"/>
      <c r="AIV108" s="115"/>
      <c r="AIW108" s="115"/>
      <c r="AIX108" s="115"/>
      <c r="AIY108" s="115"/>
      <c r="AIZ108" s="115"/>
      <c r="AJA108" s="115"/>
      <c r="AJB108" s="115"/>
      <c r="AJC108" s="115"/>
      <c r="AJD108" s="115"/>
      <c r="AJE108" s="115"/>
      <c r="AJF108" s="115"/>
      <c r="AJG108" s="115"/>
      <c r="AJH108" s="115"/>
      <c r="AJI108" s="115"/>
      <c r="AJJ108" s="115"/>
      <c r="AJK108" s="115"/>
      <c r="AJL108" s="115"/>
      <c r="AJM108" s="115"/>
      <c r="AJN108" s="115"/>
      <c r="AJO108" s="115"/>
      <c r="AJP108" s="115"/>
      <c r="AJQ108" s="115"/>
      <c r="AJR108" s="115"/>
      <c r="AJS108" s="115"/>
      <c r="AJT108" s="115"/>
      <c r="AJU108" s="115"/>
      <c r="AJV108" s="115"/>
      <c r="AJW108" s="115"/>
      <c r="AJX108" s="115"/>
      <c r="AJY108" s="115"/>
      <c r="AJZ108" s="115"/>
      <c r="AKA108" s="115"/>
      <c r="AKB108" s="115"/>
      <c r="AKC108" s="115"/>
      <c r="AKD108" s="115"/>
      <c r="AKE108" s="115"/>
      <c r="AKF108" s="115"/>
      <c r="AKG108" s="115"/>
      <c r="AKH108" s="115"/>
      <c r="AKI108" s="115"/>
      <c r="AKJ108" s="115"/>
      <c r="AKK108" s="115"/>
      <c r="AKL108" s="115"/>
      <c r="AKM108" s="115"/>
      <c r="AKN108" s="115"/>
      <c r="AKO108" s="115"/>
      <c r="AKP108" s="115"/>
      <c r="AKQ108" s="115"/>
      <c r="AKR108" s="115"/>
      <c r="AKS108" s="115"/>
      <c r="AKT108" s="115"/>
      <c r="AKU108" s="115"/>
      <c r="AKV108" s="115"/>
      <c r="AKW108" s="115"/>
      <c r="AKX108" s="115"/>
      <c r="AKY108" s="115"/>
      <c r="AKZ108" s="115"/>
      <c r="ALA108" s="115"/>
      <c r="ALB108" s="115"/>
      <c r="ALC108" s="115"/>
      <c r="ALD108" s="115"/>
      <c r="ALE108" s="115"/>
      <c r="ALF108" s="115"/>
      <c r="ALG108" s="115"/>
      <c r="ALH108" s="115"/>
      <c r="ALI108" s="115"/>
      <c r="ALJ108" s="115"/>
      <c r="ALK108" s="115"/>
      <c r="ALL108" s="115"/>
      <c r="ALM108" s="115"/>
      <c r="ALN108" s="115"/>
      <c r="ALO108" s="115"/>
      <c r="ALP108" s="115"/>
      <c r="ALQ108" s="115"/>
      <c r="ALV108" s="115"/>
      <c r="AME108" s="115"/>
      <c r="AMF108" s="115"/>
      <c r="AMG108" s="115"/>
      <c r="AMH108" s="115"/>
      <c r="AMM108" s="115"/>
      <c r="AMN108" s="115"/>
      <c r="AMO108" s="115"/>
      <c r="AMP108" s="115"/>
      <c r="AMQ108" s="115"/>
      <c r="AMR108" s="115"/>
      <c r="AMS108" s="115"/>
      <c r="AMT108" s="115"/>
      <c r="AMU108" s="115"/>
      <c r="AMV108" s="115"/>
      <c r="AMW108" s="115"/>
      <c r="AMX108" s="115"/>
      <c r="AMY108" s="115"/>
      <c r="AMZ108" s="115"/>
      <c r="ANA108" s="115"/>
      <c r="ANB108" s="115"/>
      <c r="ANC108" s="115"/>
      <c r="AND108" s="115"/>
      <c r="ANE108" s="115"/>
      <c r="ANF108" s="115"/>
      <c r="ANG108" s="115"/>
      <c r="ANH108" s="115"/>
      <c r="ANI108" s="115"/>
      <c r="ANJ108" s="115"/>
      <c r="ANK108" s="115"/>
      <c r="ANL108" s="115"/>
      <c r="ANM108" s="115"/>
      <c r="ANN108" s="115"/>
      <c r="ANO108" s="115"/>
      <c r="ANP108" s="115"/>
      <c r="ANQ108" s="115"/>
      <c r="ANR108" s="115"/>
      <c r="ANS108" s="115"/>
      <c r="ANT108" s="115"/>
      <c r="ANU108" s="115"/>
      <c r="ANV108" s="115"/>
      <c r="ANW108" s="115"/>
      <c r="ANX108" s="115"/>
      <c r="ANY108" s="115"/>
      <c r="ANZ108" s="115"/>
      <c r="AOA108" s="115"/>
      <c r="AOB108" s="115"/>
      <c r="AOC108" s="115"/>
      <c r="AOD108" s="115"/>
      <c r="AOE108" s="115"/>
      <c r="AOF108" s="115"/>
      <c r="AOG108" s="115"/>
      <c r="AOH108" s="115"/>
      <c r="AOI108" s="115"/>
      <c r="AOJ108" s="115"/>
      <c r="AOK108" s="115"/>
      <c r="AOL108" s="115"/>
      <c r="AOM108" s="115"/>
      <c r="AON108" s="115"/>
      <c r="AOO108" s="115"/>
      <c r="AOP108" s="115"/>
      <c r="AOQ108" s="115"/>
      <c r="AOR108" s="115"/>
      <c r="AOS108" s="115"/>
      <c r="AOT108" s="115"/>
      <c r="AOU108" s="115"/>
      <c r="AOV108" s="115"/>
      <c r="AOW108" s="115"/>
      <c r="AOX108" s="115"/>
      <c r="AOY108" s="115"/>
      <c r="AOZ108" s="115"/>
      <c r="APA108" s="115"/>
      <c r="APB108" s="115"/>
      <c r="APC108" s="115"/>
      <c r="APD108" s="115"/>
      <c r="APE108" s="115"/>
      <c r="APF108" s="115"/>
      <c r="APG108" s="115"/>
      <c r="APH108" s="115"/>
      <c r="API108" s="115"/>
      <c r="APJ108" s="115"/>
      <c r="APK108" s="115"/>
      <c r="APL108" s="115"/>
      <c r="APM108" s="115"/>
      <c r="APN108" s="115"/>
      <c r="APO108" s="115"/>
      <c r="APP108" s="115"/>
      <c r="APQ108" s="115"/>
      <c r="APR108" s="115"/>
      <c r="APS108" s="115"/>
      <c r="APT108" s="115"/>
      <c r="APU108" s="115"/>
      <c r="APV108" s="115"/>
      <c r="APW108" s="115"/>
      <c r="APX108" s="115"/>
      <c r="APY108" s="115"/>
      <c r="APZ108" s="115"/>
      <c r="AQA108" s="115"/>
      <c r="AQB108" s="115"/>
      <c r="AQC108" s="115"/>
      <c r="AQD108" s="115"/>
      <c r="AQE108" s="115"/>
      <c r="AQF108" s="115"/>
      <c r="AQG108" s="115"/>
      <c r="AQH108" s="115"/>
      <c r="AQI108" s="115"/>
      <c r="AQJ108" s="115"/>
      <c r="AQK108" s="115"/>
      <c r="AQL108" s="115"/>
      <c r="AQM108" s="115"/>
      <c r="AQN108" s="115"/>
      <c r="AQO108" s="115"/>
      <c r="AQP108" s="115"/>
      <c r="AQQ108" s="115"/>
      <c r="AQR108" s="115"/>
      <c r="AQS108" s="115"/>
      <c r="AQT108" s="115"/>
      <c r="AQU108" s="115"/>
      <c r="AQV108" s="115"/>
      <c r="AQW108" s="115"/>
      <c r="AQX108" s="115"/>
      <c r="AQY108" s="115"/>
      <c r="AQZ108" s="115"/>
      <c r="ARA108" s="115"/>
      <c r="ARB108" s="115"/>
      <c r="ARC108" s="115"/>
      <c r="ARD108" s="115"/>
      <c r="ARE108" s="115"/>
      <c r="ARF108" s="115"/>
      <c r="ARG108" s="115"/>
      <c r="ARH108" s="115"/>
      <c r="ARI108" s="115"/>
      <c r="ARJ108" s="115"/>
      <c r="ARK108" s="115"/>
      <c r="ARL108" s="115"/>
      <c r="ARM108" s="115"/>
      <c r="ARN108" s="115"/>
      <c r="ARO108" s="115"/>
      <c r="ARP108" s="115"/>
      <c r="ARQ108" s="115"/>
      <c r="ARR108" s="115"/>
      <c r="ARS108" s="115"/>
      <c r="ART108" s="115"/>
      <c r="ARU108" s="115"/>
      <c r="ARV108" s="115"/>
      <c r="ARW108" s="115"/>
      <c r="ARX108" s="115"/>
      <c r="ARY108" s="115"/>
      <c r="ARZ108" s="115"/>
      <c r="ASA108" s="115"/>
      <c r="ASB108" s="115"/>
      <c r="ASC108" s="115"/>
      <c r="ASD108" s="115"/>
      <c r="ASE108" s="115"/>
      <c r="ASF108" s="115"/>
      <c r="ASG108" s="115"/>
      <c r="ASH108" s="115"/>
      <c r="ASI108" s="115"/>
      <c r="ASJ108" s="115"/>
      <c r="ASK108" s="115"/>
      <c r="ASL108" s="115"/>
      <c r="ASM108" s="115"/>
      <c r="ASN108" s="115"/>
      <c r="ASO108" s="115"/>
      <c r="ASP108" s="115"/>
      <c r="ASQ108" s="115"/>
      <c r="ASR108" s="115"/>
      <c r="ASS108" s="115"/>
      <c r="AST108" s="115"/>
      <c r="ASU108" s="115"/>
      <c r="ASV108" s="115"/>
      <c r="ASW108" s="115"/>
      <c r="ASX108" s="115"/>
      <c r="ASY108" s="115"/>
      <c r="ASZ108" s="115"/>
      <c r="ATA108" s="115"/>
      <c r="ATB108" s="115"/>
      <c r="ATC108" s="115"/>
      <c r="ATD108" s="115"/>
      <c r="ATE108" s="115"/>
      <c r="ATF108" s="115"/>
      <c r="ATG108" s="115"/>
      <c r="ATH108" s="115"/>
      <c r="ATI108" s="115"/>
      <c r="ATJ108" s="115"/>
      <c r="ATK108" s="115"/>
      <c r="ATL108" s="115"/>
      <c r="ATM108" s="115"/>
      <c r="ATN108" s="115"/>
      <c r="ATO108" s="115"/>
      <c r="ATP108" s="115"/>
      <c r="ATQ108" s="115"/>
      <c r="ATR108" s="115"/>
      <c r="ATS108" s="115"/>
      <c r="ATT108" s="115"/>
      <c r="ATU108" s="115"/>
      <c r="ATV108" s="115"/>
      <c r="ATW108" s="115"/>
      <c r="ATX108" s="115"/>
      <c r="ATY108" s="115"/>
      <c r="ATZ108" s="115"/>
      <c r="AUA108" s="115"/>
      <c r="AUB108" s="115"/>
      <c r="AUC108" s="115"/>
      <c r="AUD108" s="115"/>
      <c r="AUE108" s="115"/>
      <c r="AUF108" s="115"/>
      <c r="AUG108" s="115"/>
      <c r="AUH108" s="115"/>
      <c r="AUI108" s="115"/>
      <c r="AUJ108" s="115"/>
      <c r="AUK108" s="115"/>
      <c r="AUL108" s="115"/>
      <c r="AUM108" s="115"/>
      <c r="AUN108" s="115"/>
      <c r="AUO108" s="115"/>
      <c r="AUP108" s="115"/>
      <c r="AUQ108" s="115"/>
      <c r="AUR108" s="115"/>
      <c r="AUS108" s="115"/>
      <c r="AUT108" s="115"/>
      <c r="AUU108" s="115"/>
      <c r="AUV108" s="115"/>
      <c r="AUW108" s="115"/>
      <c r="AUX108" s="115"/>
      <c r="AUY108" s="115"/>
      <c r="AUZ108" s="115"/>
      <c r="AVA108" s="115"/>
      <c r="AVB108" s="115"/>
      <c r="AVC108" s="115"/>
      <c r="AVD108" s="115"/>
      <c r="AVE108" s="115"/>
      <c r="AVF108" s="115"/>
      <c r="AVG108" s="115"/>
      <c r="AVH108" s="115"/>
      <c r="AVI108" s="115"/>
      <c r="AVJ108" s="115"/>
      <c r="AVK108" s="115"/>
      <c r="AVL108" s="115"/>
      <c r="AVM108" s="115"/>
      <c r="AVR108" s="115"/>
      <c r="AWA108" s="115"/>
      <c r="AWB108" s="115"/>
      <c r="AWC108" s="115"/>
      <c r="AWD108" s="115"/>
      <c r="AWI108" s="115"/>
      <c r="AWJ108" s="115"/>
      <c r="AWK108" s="115"/>
      <c r="AWL108" s="115"/>
      <c r="AWM108" s="115"/>
      <c r="AWN108" s="115"/>
      <c r="AWO108" s="115"/>
      <c r="AWP108" s="115"/>
      <c r="AWQ108" s="115"/>
      <c r="AWR108" s="115"/>
      <c r="AWS108" s="115"/>
      <c r="AWT108" s="115"/>
      <c r="AWU108" s="115"/>
      <c r="AWV108" s="115"/>
      <c r="AWW108" s="115"/>
      <c r="AWX108" s="115"/>
      <c r="AWY108" s="115"/>
      <c r="AWZ108" s="115"/>
      <c r="AXA108" s="115"/>
      <c r="AXB108" s="115"/>
      <c r="AXC108" s="115"/>
      <c r="AXD108" s="115"/>
      <c r="AXE108" s="115"/>
      <c r="AXF108" s="115"/>
      <c r="AXG108" s="115"/>
      <c r="AXH108" s="115"/>
      <c r="AXI108" s="115"/>
      <c r="AXJ108" s="115"/>
      <c r="AXK108" s="115"/>
      <c r="AXL108" s="115"/>
      <c r="AXM108" s="115"/>
      <c r="AXN108" s="115"/>
      <c r="AXO108" s="115"/>
      <c r="AXP108" s="115"/>
      <c r="AXQ108" s="115"/>
      <c r="AXR108" s="115"/>
      <c r="AXS108" s="115"/>
      <c r="AXT108" s="115"/>
      <c r="AXU108" s="115"/>
      <c r="AXV108" s="115"/>
      <c r="AXW108" s="115"/>
      <c r="AXX108" s="115"/>
      <c r="AXY108" s="115"/>
      <c r="AXZ108" s="115"/>
      <c r="AYA108" s="115"/>
      <c r="AYB108" s="115"/>
      <c r="AYC108" s="115"/>
      <c r="AYD108" s="115"/>
      <c r="AYE108" s="115"/>
      <c r="AYF108" s="115"/>
      <c r="AYG108" s="115"/>
      <c r="AYH108" s="115"/>
      <c r="AYI108" s="115"/>
      <c r="AYJ108" s="115"/>
      <c r="AYK108" s="115"/>
      <c r="AYL108" s="115"/>
      <c r="AYM108" s="115"/>
      <c r="AYN108" s="115"/>
      <c r="AYO108" s="115"/>
      <c r="AYP108" s="115"/>
      <c r="AYQ108" s="115"/>
      <c r="AYR108" s="115"/>
      <c r="AYS108" s="115"/>
      <c r="AYT108" s="115"/>
      <c r="AYU108" s="115"/>
      <c r="AYV108" s="115"/>
      <c r="AYW108" s="115"/>
      <c r="AYX108" s="115"/>
      <c r="AYY108" s="115"/>
      <c r="AYZ108" s="115"/>
      <c r="AZA108" s="115"/>
      <c r="AZB108" s="115"/>
      <c r="AZC108" s="115"/>
      <c r="AZD108" s="115"/>
      <c r="AZE108" s="115"/>
      <c r="AZF108" s="115"/>
      <c r="AZG108" s="115"/>
      <c r="AZH108" s="115"/>
      <c r="AZI108" s="115"/>
      <c r="AZJ108" s="115"/>
      <c r="AZK108" s="115"/>
      <c r="AZL108" s="115"/>
      <c r="AZM108" s="115"/>
      <c r="AZN108" s="115"/>
      <c r="AZO108" s="115"/>
      <c r="AZP108" s="115"/>
      <c r="AZQ108" s="115"/>
      <c r="AZR108" s="115"/>
      <c r="AZS108" s="115"/>
      <c r="AZT108" s="115"/>
      <c r="AZU108" s="115"/>
      <c r="AZV108" s="115"/>
      <c r="AZW108" s="115"/>
      <c r="AZX108" s="115"/>
      <c r="AZY108" s="115"/>
      <c r="AZZ108" s="115"/>
      <c r="BAA108" s="115"/>
      <c r="BAB108" s="115"/>
      <c r="BAC108" s="115"/>
      <c r="BAD108" s="115"/>
      <c r="BAE108" s="115"/>
      <c r="BAF108" s="115"/>
      <c r="BAG108" s="115"/>
      <c r="BAH108" s="115"/>
      <c r="BAI108" s="115"/>
      <c r="BAJ108" s="115"/>
      <c r="BAK108" s="115"/>
      <c r="BAL108" s="115"/>
      <c r="BAM108" s="115"/>
      <c r="BAN108" s="115"/>
      <c r="BAO108" s="115"/>
      <c r="BAP108" s="115"/>
      <c r="BAQ108" s="115"/>
      <c r="BAR108" s="115"/>
      <c r="BAS108" s="115"/>
      <c r="BAT108" s="115"/>
      <c r="BAU108" s="115"/>
      <c r="BAV108" s="115"/>
      <c r="BAW108" s="115"/>
      <c r="BAX108" s="115"/>
      <c r="BAY108" s="115"/>
      <c r="BAZ108" s="115"/>
      <c r="BBA108" s="115"/>
      <c r="BBB108" s="115"/>
      <c r="BBC108" s="115"/>
      <c r="BBD108" s="115"/>
      <c r="BBE108" s="115"/>
      <c r="BBF108" s="115"/>
      <c r="BBG108" s="115"/>
      <c r="BBH108" s="115"/>
      <c r="BBI108" s="115"/>
      <c r="BBJ108" s="115"/>
      <c r="BBK108" s="115"/>
      <c r="BBL108" s="115"/>
      <c r="BBM108" s="115"/>
      <c r="BBN108" s="115"/>
      <c r="BBO108" s="115"/>
      <c r="BBP108" s="115"/>
      <c r="BBQ108" s="115"/>
      <c r="BBR108" s="115"/>
      <c r="BBS108" s="115"/>
      <c r="BBT108" s="115"/>
      <c r="BBU108" s="115"/>
      <c r="BBV108" s="115"/>
      <c r="BBW108" s="115"/>
      <c r="BBX108" s="115"/>
      <c r="BBY108" s="115"/>
      <c r="BBZ108" s="115"/>
      <c r="BCA108" s="115"/>
      <c r="BCB108" s="115"/>
      <c r="BCC108" s="115"/>
      <c r="BCD108" s="115"/>
      <c r="BCE108" s="115"/>
      <c r="BCF108" s="115"/>
      <c r="BCG108" s="115"/>
      <c r="BCH108" s="115"/>
      <c r="BCI108" s="115"/>
      <c r="BCJ108" s="115"/>
      <c r="BCK108" s="115"/>
      <c r="BCL108" s="115"/>
      <c r="BCM108" s="115"/>
      <c r="BCN108" s="115"/>
      <c r="BCO108" s="115"/>
      <c r="BCP108" s="115"/>
      <c r="BCQ108" s="115"/>
      <c r="BCR108" s="115"/>
      <c r="BCS108" s="115"/>
      <c r="BCT108" s="115"/>
      <c r="BCU108" s="115"/>
      <c r="BCV108" s="115"/>
      <c r="BCW108" s="115"/>
      <c r="BCX108" s="115"/>
      <c r="BCY108" s="115"/>
      <c r="BCZ108" s="115"/>
      <c r="BDA108" s="115"/>
      <c r="BDB108" s="115"/>
      <c r="BDC108" s="115"/>
      <c r="BDD108" s="115"/>
      <c r="BDE108" s="115"/>
      <c r="BDF108" s="115"/>
      <c r="BDG108" s="115"/>
      <c r="BDH108" s="115"/>
      <c r="BDI108" s="115"/>
      <c r="BDJ108" s="115"/>
      <c r="BDK108" s="115"/>
      <c r="BDL108" s="115"/>
      <c r="BDM108" s="115"/>
      <c r="BDN108" s="115"/>
      <c r="BDO108" s="115"/>
      <c r="BDP108" s="115"/>
      <c r="BDQ108" s="115"/>
      <c r="BDR108" s="115"/>
      <c r="BDS108" s="115"/>
      <c r="BDT108" s="115"/>
      <c r="BDU108" s="115"/>
      <c r="BDV108" s="115"/>
      <c r="BDW108" s="115"/>
      <c r="BDX108" s="115"/>
      <c r="BDY108" s="115"/>
      <c r="BDZ108" s="115"/>
      <c r="BEA108" s="115"/>
      <c r="BEB108" s="115"/>
      <c r="BEC108" s="115"/>
      <c r="BED108" s="115"/>
      <c r="BEE108" s="115"/>
      <c r="BEF108" s="115"/>
      <c r="BEG108" s="115"/>
      <c r="BEH108" s="115"/>
      <c r="BEI108" s="115"/>
      <c r="BEJ108" s="115"/>
      <c r="BEK108" s="115"/>
      <c r="BEL108" s="115"/>
      <c r="BEM108" s="115"/>
      <c r="BEN108" s="115"/>
      <c r="BEO108" s="115"/>
      <c r="BEP108" s="115"/>
      <c r="BEQ108" s="115"/>
      <c r="BER108" s="115"/>
      <c r="BES108" s="115"/>
      <c r="BET108" s="115"/>
      <c r="BEU108" s="115"/>
      <c r="BEV108" s="115"/>
      <c r="BEW108" s="115"/>
      <c r="BEX108" s="115"/>
      <c r="BEY108" s="115"/>
      <c r="BEZ108" s="115"/>
      <c r="BFA108" s="115"/>
      <c r="BFB108" s="115"/>
      <c r="BFC108" s="115"/>
      <c r="BFD108" s="115"/>
      <c r="BFE108" s="115"/>
      <c r="BFF108" s="115"/>
      <c r="BFG108" s="115"/>
      <c r="BFH108" s="115"/>
      <c r="BFI108" s="115"/>
      <c r="BFN108" s="115"/>
      <c r="BFW108" s="115"/>
      <c r="BFX108" s="115"/>
      <c r="BFY108" s="115"/>
      <c r="BFZ108" s="115"/>
      <c r="BGE108" s="115"/>
      <c r="BGF108" s="115"/>
      <c r="BGG108" s="115"/>
      <c r="BGH108" s="115"/>
      <c r="BGI108" s="115"/>
      <c r="BGJ108" s="115"/>
      <c r="BGK108" s="115"/>
      <c r="BGL108" s="115"/>
      <c r="BGM108" s="115"/>
      <c r="BGN108" s="115"/>
      <c r="BGO108" s="115"/>
      <c r="BGP108" s="115"/>
      <c r="BGQ108" s="115"/>
      <c r="BGR108" s="115"/>
      <c r="BGS108" s="115"/>
      <c r="BGT108" s="115"/>
      <c r="BGU108" s="115"/>
      <c r="BGV108" s="115"/>
      <c r="BGW108" s="115"/>
      <c r="BGX108" s="115"/>
      <c r="BGY108" s="115"/>
      <c r="BGZ108" s="115"/>
      <c r="BHA108" s="115"/>
      <c r="BHB108" s="115"/>
      <c r="BHC108" s="115"/>
      <c r="BHD108" s="115"/>
      <c r="BHE108" s="115"/>
      <c r="BHF108" s="115"/>
      <c r="BHG108" s="115"/>
      <c r="BHH108" s="115"/>
      <c r="BHI108" s="115"/>
      <c r="BHJ108" s="115"/>
      <c r="BHK108" s="115"/>
      <c r="BHL108" s="115"/>
      <c r="BHM108" s="115"/>
      <c r="BHN108" s="115"/>
      <c r="BHO108" s="115"/>
      <c r="BHP108" s="115"/>
      <c r="BHQ108" s="115"/>
      <c r="BHR108" s="115"/>
      <c r="BHS108" s="115"/>
      <c r="BHT108" s="115"/>
      <c r="BHU108" s="115"/>
      <c r="BHV108" s="115"/>
      <c r="BHW108" s="115"/>
      <c r="BHX108" s="115"/>
      <c r="BHY108" s="115"/>
      <c r="BHZ108" s="115"/>
      <c r="BIA108" s="115"/>
      <c r="BIB108" s="115"/>
      <c r="BIC108" s="115"/>
      <c r="BID108" s="115"/>
      <c r="BIE108" s="115"/>
      <c r="BIF108" s="115"/>
      <c r="BIG108" s="115"/>
      <c r="BIH108" s="115"/>
      <c r="BII108" s="115"/>
      <c r="BIJ108" s="115"/>
      <c r="BIK108" s="115"/>
      <c r="BIL108" s="115"/>
      <c r="BIM108" s="115"/>
      <c r="BIN108" s="115"/>
      <c r="BIO108" s="115"/>
      <c r="BIP108" s="115"/>
      <c r="BIQ108" s="115"/>
      <c r="BIR108" s="115"/>
      <c r="BIS108" s="115"/>
      <c r="BIT108" s="115"/>
      <c r="BIU108" s="115"/>
      <c r="BIV108" s="115"/>
      <c r="BIW108" s="115"/>
      <c r="BIX108" s="115"/>
      <c r="BIY108" s="115"/>
      <c r="BIZ108" s="115"/>
      <c r="BJA108" s="115"/>
      <c r="BJB108" s="115"/>
      <c r="BJC108" s="115"/>
      <c r="BJD108" s="115"/>
      <c r="BJE108" s="115"/>
      <c r="BJF108" s="115"/>
      <c r="BJG108" s="115"/>
      <c r="BJH108" s="115"/>
      <c r="BJI108" s="115"/>
      <c r="BJJ108" s="115"/>
      <c r="BJK108" s="115"/>
      <c r="BJL108" s="115"/>
      <c r="BJM108" s="115"/>
      <c r="BJN108" s="115"/>
      <c r="BJO108" s="115"/>
      <c r="BJP108" s="115"/>
      <c r="BJQ108" s="115"/>
      <c r="BJR108" s="115"/>
      <c r="BJS108" s="115"/>
      <c r="BJT108" s="115"/>
      <c r="BJU108" s="115"/>
      <c r="BJV108" s="115"/>
      <c r="BJW108" s="115"/>
      <c r="BJX108" s="115"/>
      <c r="BJY108" s="115"/>
      <c r="BJZ108" s="115"/>
      <c r="BKA108" s="115"/>
      <c r="BKB108" s="115"/>
      <c r="BKC108" s="115"/>
      <c r="BKD108" s="115"/>
      <c r="BKE108" s="115"/>
      <c r="BKF108" s="115"/>
      <c r="BKG108" s="115"/>
      <c r="BKH108" s="115"/>
      <c r="BKI108" s="115"/>
      <c r="BKJ108" s="115"/>
      <c r="BKK108" s="115"/>
      <c r="BKL108" s="115"/>
      <c r="BKM108" s="115"/>
      <c r="BKN108" s="115"/>
      <c r="BKO108" s="115"/>
      <c r="BKP108" s="115"/>
      <c r="BKQ108" s="115"/>
      <c r="BKR108" s="115"/>
      <c r="BKS108" s="115"/>
      <c r="BKT108" s="115"/>
      <c r="BKU108" s="115"/>
      <c r="BKV108" s="115"/>
      <c r="BKW108" s="115"/>
      <c r="BKX108" s="115"/>
      <c r="BKY108" s="115"/>
      <c r="BKZ108" s="115"/>
      <c r="BLA108" s="115"/>
      <c r="BLB108" s="115"/>
      <c r="BLC108" s="115"/>
      <c r="BLD108" s="115"/>
      <c r="BLE108" s="115"/>
      <c r="BLF108" s="115"/>
      <c r="BLG108" s="115"/>
      <c r="BLH108" s="115"/>
      <c r="BLI108" s="115"/>
      <c r="BLJ108" s="115"/>
      <c r="BLK108" s="115"/>
      <c r="BLL108" s="115"/>
      <c r="BLM108" s="115"/>
      <c r="BLN108" s="115"/>
      <c r="BLO108" s="115"/>
      <c r="BLP108" s="115"/>
      <c r="BLQ108" s="115"/>
      <c r="BLR108" s="115"/>
      <c r="BLS108" s="115"/>
      <c r="BLT108" s="115"/>
      <c r="BLU108" s="115"/>
      <c r="BLV108" s="115"/>
      <c r="BLW108" s="115"/>
      <c r="BLX108" s="115"/>
      <c r="BLY108" s="115"/>
      <c r="BLZ108" s="115"/>
      <c r="BMA108" s="115"/>
      <c r="BMB108" s="115"/>
      <c r="BMC108" s="115"/>
      <c r="BMD108" s="115"/>
      <c r="BME108" s="115"/>
      <c r="BMF108" s="115"/>
      <c r="BMG108" s="115"/>
      <c r="BMH108" s="115"/>
      <c r="BMI108" s="115"/>
      <c r="BMJ108" s="115"/>
      <c r="BMK108" s="115"/>
      <c r="BML108" s="115"/>
      <c r="BMM108" s="115"/>
      <c r="BMN108" s="115"/>
      <c r="BMO108" s="115"/>
      <c r="BMP108" s="115"/>
      <c r="BMQ108" s="115"/>
      <c r="BMR108" s="115"/>
      <c r="BMS108" s="115"/>
      <c r="BMT108" s="115"/>
      <c r="BMU108" s="115"/>
      <c r="BMV108" s="115"/>
      <c r="BMW108" s="115"/>
      <c r="BMX108" s="115"/>
      <c r="BMY108" s="115"/>
      <c r="BMZ108" s="115"/>
      <c r="BNA108" s="115"/>
      <c r="BNB108" s="115"/>
      <c r="BNC108" s="115"/>
      <c r="BND108" s="115"/>
      <c r="BNE108" s="115"/>
      <c r="BNF108" s="115"/>
      <c r="BNG108" s="115"/>
      <c r="BNH108" s="115"/>
      <c r="BNI108" s="115"/>
      <c r="BNJ108" s="115"/>
      <c r="BNK108" s="115"/>
      <c r="BNL108" s="115"/>
      <c r="BNM108" s="115"/>
      <c r="BNN108" s="115"/>
      <c r="BNO108" s="115"/>
      <c r="BNP108" s="115"/>
      <c r="BNQ108" s="115"/>
      <c r="BNR108" s="115"/>
      <c r="BNS108" s="115"/>
      <c r="BNT108" s="115"/>
      <c r="BNU108" s="115"/>
      <c r="BNV108" s="115"/>
      <c r="BNW108" s="115"/>
      <c r="BNX108" s="115"/>
      <c r="BNY108" s="115"/>
      <c r="BNZ108" s="115"/>
      <c r="BOA108" s="115"/>
      <c r="BOB108" s="115"/>
      <c r="BOC108" s="115"/>
      <c r="BOD108" s="115"/>
      <c r="BOE108" s="115"/>
      <c r="BOF108" s="115"/>
      <c r="BOG108" s="115"/>
      <c r="BOH108" s="115"/>
      <c r="BOI108" s="115"/>
      <c r="BOJ108" s="115"/>
      <c r="BOK108" s="115"/>
      <c r="BOL108" s="115"/>
      <c r="BOM108" s="115"/>
      <c r="BON108" s="115"/>
      <c r="BOO108" s="115"/>
      <c r="BOP108" s="115"/>
      <c r="BOQ108" s="115"/>
      <c r="BOR108" s="115"/>
      <c r="BOS108" s="115"/>
      <c r="BOT108" s="115"/>
      <c r="BOU108" s="115"/>
      <c r="BOV108" s="115"/>
      <c r="BOW108" s="115"/>
      <c r="BOX108" s="115"/>
      <c r="BOY108" s="115"/>
      <c r="BOZ108" s="115"/>
      <c r="BPA108" s="115"/>
      <c r="BPB108" s="115"/>
      <c r="BPC108" s="115"/>
      <c r="BPD108" s="115"/>
      <c r="BPE108" s="115"/>
      <c r="BPJ108" s="115"/>
      <c r="BPS108" s="115"/>
      <c r="BPT108" s="115"/>
      <c r="BPU108" s="115"/>
      <c r="BPV108" s="115"/>
      <c r="BQA108" s="115"/>
      <c r="BQB108" s="115"/>
      <c r="BQC108" s="115"/>
      <c r="BQD108" s="115"/>
      <c r="BQE108" s="115"/>
      <c r="BQF108" s="115"/>
      <c r="BQG108" s="115"/>
      <c r="BQH108" s="115"/>
      <c r="BQI108" s="115"/>
      <c r="BQJ108" s="115"/>
      <c r="BQK108" s="115"/>
      <c r="BQL108" s="115"/>
      <c r="BQM108" s="115"/>
      <c r="BQN108" s="115"/>
      <c r="BQO108" s="115"/>
      <c r="BQP108" s="115"/>
      <c r="BQQ108" s="115"/>
      <c r="BQR108" s="115"/>
      <c r="BQS108" s="115"/>
      <c r="BQT108" s="115"/>
      <c r="BQU108" s="115"/>
      <c r="BQV108" s="115"/>
      <c r="BQW108" s="115"/>
      <c r="BQX108" s="115"/>
      <c r="BQY108" s="115"/>
      <c r="BQZ108" s="115"/>
      <c r="BRA108" s="115"/>
      <c r="BRB108" s="115"/>
      <c r="BRC108" s="115"/>
      <c r="BRD108" s="115"/>
      <c r="BRE108" s="115"/>
      <c r="BRF108" s="115"/>
      <c r="BRG108" s="115"/>
      <c r="BRH108" s="115"/>
      <c r="BRI108" s="115"/>
      <c r="BRJ108" s="115"/>
      <c r="BRK108" s="115"/>
      <c r="BRL108" s="115"/>
      <c r="BRM108" s="115"/>
      <c r="BRN108" s="115"/>
      <c r="BRO108" s="115"/>
      <c r="BRP108" s="115"/>
      <c r="BRQ108" s="115"/>
      <c r="BRR108" s="115"/>
      <c r="BRS108" s="115"/>
      <c r="BRT108" s="115"/>
      <c r="BRU108" s="115"/>
      <c r="BRV108" s="115"/>
      <c r="BRW108" s="115"/>
      <c r="BRX108" s="115"/>
      <c r="BRY108" s="115"/>
      <c r="BRZ108" s="115"/>
      <c r="BSA108" s="115"/>
      <c r="BSB108" s="115"/>
      <c r="BSC108" s="115"/>
      <c r="BSD108" s="115"/>
      <c r="BSE108" s="115"/>
      <c r="BSF108" s="115"/>
      <c r="BSG108" s="115"/>
      <c r="BSH108" s="115"/>
      <c r="BSI108" s="115"/>
      <c r="BSJ108" s="115"/>
      <c r="BSK108" s="115"/>
      <c r="BSL108" s="115"/>
      <c r="BSM108" s="115"/>
      <c r="BSN108" s="115"/>
      <c r="BSO108" s="115"/>
      <c r="BSP108" s="115"/>
      <c r="BSQ108" s="115"/>
      <c r="BSR108" s="115"/>
      <c r="BSS108" s="115"/>
      <c r="BST108" s="115"/>
      <c r="BSU108" s="115"/>
      <c r="BSV108" s="115"/>
      <c r="BSW108" s="115"/>
      <c r="BSX108" s="115"/>
      <c r="BSY108" s="115"/>
      <c r="BSZ108" s="115"/>
      <c r="BTA108" s="115"/>
      <c r="BTB108" s="115"/>
      <c r="BTC108" s="115"/>
      <c r="BTD108" s="115"/>
      <c r="BTE108" s="115"/>
      <c r="BTF108" s="115"/>
      <c r="BTG108" s="115"/>
      <c r="BTH108" s="115"/>
      <c r="BTI108" s="115"/>
      <c r="BTJ108" s="115"/>
      <c r="BTK108" s="115"/>
      <c r="BTL108" s="115"/>
      <c r="BTM108" s="115"/>
      <c r="BTN108" s="115"/>
      <c r="BTO108" s="115"/>
      <c r="BTP108" s="115"/>
      <c r="BTQ108" s="115"/>
      <c r="BTR108" s="115"/>
      <c r="BTS108" s="115"/>
      <c r="BTT108" s="115"/>
      <c r="BTU108" s="115"/>
      <c r="BTV108" s="115"/>
      <c r="BTW108" s="115"/>
      <c r="BTX108" s="115"/>
      <c r="BTY108" s="115"/>
      <c r="BTZ108" s="115"/>
      <c r="BUA108" s="115"/>
      <c r="BUB108" s="115"/>
      <c r="BUC108" s="115"/>
      <c r="BUD108" s="115"/>
      <c r="BUE108" s="115"/>
      <c r="BUF108" s="115"/>
      <c r="BUG108" s="115"/>
      <c r="BUH108" s="115"/>
      <c r="BUI108" s="115"/>
      <c r="BUJ108" s="115"/>
      <c r="BUK108" s="115"/>
      <c r="BUL108" s="115"/>
      <c r="BUM108" s="115"/>
      <c r="BUN108" s="115"/>
      <c r="BUO108" s="115"/>
      <c r="BUP108" s="115"/>
      <c r="BUQ108" s="115"/>
      <c r="BUR108" s="115"/>
      <c r="BUS108" s="115"/>
      <c r="BUT108" s="115"/>
      <c r="BUU108" s="115"/>
      <c r="BUV108" s="115"/>
      <c r="BUW108" s="115"/>
      <c r="BUX108" s="115"/>
      <c r="BUY108" s="115"/>
      <c r="BUZ108" s="115"/>
      <c r="BVA108" s="115"/>
      <c r="BVB108" s="115"/>
      <c r="BVC108" s="115"/>
      <c r="BVD108" s="115"/>
      <c r="BVE108" s="115"/>
      <c r="BVF108" s="115"/>
      <c r="BVG108" s="115"/>
      <c r="BVH108" s="115"/>
      <c r="BVI108" s="115"/>
      <c r="BVJ108" s="115"/>
      <c r="BVK108" s="115"/>
      <c r="BVL108" s="115"/>
      <c r="BVM108" s="115"/>
      <c r="BVN108" s="115"/>
      <c r="BVO108" s="115"/>
      <c r="BVP108" s="115"/>
      <c r="BVQ108" s="115"/>
      <c r="BVR108" s="115"/>
      <c r="BVS108" s="115"/>
      <c r="BVT108" s="115"/>
      <c r="BVU108" s="115"/>
      <c r="BVV108" s="115"/>
      <c r="BVW108" s="115"/>
      <c r="BVX108" s="115"/>
      <c r="BVY108" s="115"/>
      <c r="BVZ108" s="115"/>
      <c r="BWA108" s="115"/>
      <c r="BWB108" s="115"/>
      <c r="BWC108" s="115"/>
      <c r="BWD108" s="115"/>
      <c r="BWE108" s="115"/>
      <c r="BWF108" s="115"/>
      <c r="BWG108" s="115"/>
      <c r="BWH108" s="115"/>
      <c r="BWI108" s="115"/>
      <c r="BWJ108" s="115"/>
      <c r="BWK108" s="115"/>
      <c r="BWL108" s="115"/>
      <c r="BWM108" s="115"/>
      <c r="BWN108" s="115"/>
      <c r="BWO108" s="115"/>
      <c r="BWP108" s="115"/>
      <c r="BWQ108" s="115"/>
      <c r="BWR108" s="115"/>
      <c r="BWS108" s="115"/>
      <c r="BWT108" s="115"/>
      <c r="BWU108" s="115"/>
      <c r="BWV108" s="115"/>
      <c r="BWW108" s="115"/>
      <c r="BWX108" s="115"/>
      <c r="BWY108" s="115"/>
      <c r="BWZ108" s="115"/>
      <c r="BXA108" s="115"/>
      <c r="BXB108" s="115"/>
      <c r="BXC108" s="115"/>
      <c r="BXD108" s="115"/>
      <c r="BXE108" s="115"/>
      <c r="BXF108" s="115"/>
      <c r="BXG108" s="115"/>
      <c r="BXH108" s="115"/>
      <c r="BXI108" s="115"/>
      <c r="BXJ108" s="115"/>
      <c r="BXK108" s="115"/>
      <c r="BXL108" s="115"/>
      <c r="BXM108" s="115"/>
      <c r="BXN108" s="115"/>
      <c r="BXO108" s="115"/>
      <c r="BXP108" s="115"/>
      <c r="BXQ108" s="115"/>
      <c r="BXR108" s="115"/>
      <c r="BXS108" s="115"/>
      <c r="BXT108" s="115"/>
      <c r="BXU108" s="115"/>
      <c r="BXV108" s="115"/>
      <c r="BXW108" s="115"/>
      <c r="BXX108" s="115"/>
      <c r="BXY108" s="115"/>
      <c r="BXZ108" s="115"/>
      <c r="BYA108" s="115"/>
      <c r="BYB108" s="115"/>
      <c r="BYC108" s="115"/>
      <c r="BYD108" s="115"/>
      <c r="BYE108" s="115"/>
      <c r="BYF108" s="115"/>
      <c r="BYG108" s="115"/>
      <c r="BYH108" s="115"/>
      <c r="BYI108" s="115"/>
      <c r="BYJ108" s="115"/>
      <c r="BYK108" s="115"/>
      <c r="BYL108" s="115"/>
      <c r="BYM108" s="115"/>
      <c r="BYN108" s="115"/>
      <c r="BYO108" s="115"/>
      <c r="BYP108" s="115"/>
      <c r="BYQ108" s="115"/>
      <c r="BYR108" s="115"/>
      <c r="BYS108" s="115"/>
      <c r="BYT108" s="115"/>
      <c r="BYU108" s="115"/>
      <c r="BYV108" s="115"/>
      <c r="BYW108" s="115"/>
      <c r="BYX108" s="115"/>
      <c r="BYY108" s="115"/>
      <c r="BYZ108" s="115"/>
      <c r="BZA108" s="115"/>
      <c r="BZF108" s="115"/>
      <c r="BZO108" s="115"/>
      <c r="BZP108" s="115"/>
      <c r="BZQ108" s="115"/>
      <c r="BZR108" s="115"/>
      <c r="BZW108" s="115"/>
      <c r="BZX108" s="115"/>
      <c r="BZY108" s="115"/>
      <c r="BZZ108" s="115"/>
      <c r="CAA108" s="115"/>
      <c r="CAB108" s="115"/>
      <c r="CAC108" s="115"/>
      <c r="CAD108" s="115"/>
      <c r="CAE108" s="115"/>
      <c r="CAF108" s="115"/>
      <c r="CAG108" s="115"/>
      <c r="CAH108" s="115"/>
      <c r="CAI108" s="115"/>
      <c r="CAJ108" s="115"/>
      <c r="CAK108" s="115"/>
      <c r="CAL108" s="115"/>
      <c r="CAM108" s="115"/>
      <c r="CAN108" s="115"/>
      <c r="CAO108" s="115"/>
      <c r="CAP108" s="115"/>
      <c r="CAQ108" s="115"/>
      <c r="CAR108" s="115"/>
      <c r="CAS108" s="115"/>
      <c r="CAT108" s="115"/>
      <c r="CAU108" s="115"/>
      <c r="CAV108" s="115"/>
      <c r="CAW108" s="115"/>
      <c r="CAX108" s="115"/>
      <c r="CAY108" s="115"/>
      <c r="CAZ108" s="115"/>
      <c r="CBA108" s="115"/>
      <c r="CBB108" s="115"/>
      <c r="CBC108" s="115"/>
      <c r="CBD108" s="115"/>
      <c r="CBE108" s="115"/>
      <c r="CBF108" s="115"/>
      <c r="CBG108" s="115"/>
      <c r="CBH108" s="115"/>
      <c r="CBI108" s="115"/>
      <c r="CBJ108" s="115"/>
      <c r="CBK108" s="115"/>
      <c r="CBL108" s="115"/>
      <c r="CBM108" s="115"/>
      <c r="CBN108" s="115"/>
      <c r="CBO108" s="115"/>
      <c r="CBP108" s="115"/>
      <c r="CBQ108" s="115"/>
      <c r="CBR108" s="115"/>
      <c r="CBS108" s="115"/>
      <c r="CBT108" s="115"/>
      <c r="CBU108" s="115"/>
      <c r="CBV108" s="115"/>
      <c r="CBW108" s="115"/>
      <c r="CBX108" s="115"/>
      <c r="CBY108" s="115"/>
      <c r="CBZ108" s="115"/>
      <c r="CCA108" s="115"/>
      <c r="CCB108" s="115"/>
      <c r="CCC108" s="115"/>
      <c r="CCD108" s="115"/>
      <c r="CCE108" s="115"/>
      <c r="CCF108" s="115"/>
      <c r="CCG108" s="115"/>
      <c r="CCH108" s="115"/>
      <c r="CCI108" s="115"/>
      <c r="CCJ108" s="115"/>
      <c r="CCK108" s="115"/>
      <c r="CCL108" s="115"/>
      <c r="CCM108" s="115"/>
      <c r="CCN108" s="115"/>
      <c r="CCO108" s="115"/>
      <c r="CCP108" s="115"/>
      <c r="CCQ108" s="115"/>
      <c r="CCR108" s="115"/>
      <c r="CCS108" s="115"/>
      <c r="CCT108" s="115"/>
      <c r="CCU108" s="115"/>
      <c r="CCV108" s="115"/>
      <c r="CCW108" s="115"/>
      <c r="CCX108" s="115"/>
      <c r="CCY108" s="115"/>
      <c r="CCZ108" s="115"/>
      <c r="CDA108" s="115"/>
      <c r="CDB108" s="115"/>
      <c r="CDC108" s="115"/>
      <c r="CDD108" s="115"/>
      <c r="CDE108" s="115"/>
      <c r="CDF108" s="115"/>
      <c r="CDG108" s="115"/>
      <c r="CDH108" s="115"/>
      <c r="CDI108" s="115"/>
      <c r="CDJ108" s="115"/>
      <c r="CDK108" s="115"/>
      <c r="CDL108" s="115"/>
      <c r="CDM108" s="115"/>
      <c r="CDN108" s="115"/>
      <c r="CDO108" s="115"/>
      <c r="CDP108" s="115"/>
      <c r="CDQ108" s="115"/>
      <c r="CDR108" s="115"/>
      <c r="CDS108" s="115"/>
      <c r="CDT108" s="115"/>
      <c r="CDU108" s="115"/>
      <c r="CDV108" s="115"/>
      <c r="CDW108" s="115"/>
      <c r="CDX108" s="115"/>
      <c r="CDY108" s="115"/>
      <c r="CDZ108" s="115"/>
      <c r="CEA108" s="115"/>
      <c r="CEB108" s="115"/>
      <c r="CEC108" s="115"/>
      <c r="CED108" s="115"/>
      <c r="CEE108" s="115"/>
      <c r="CEF108" s="115"/>
      <c r="CEG108" s="115"/>
      <c r="CEH108" s="115"/>
      <c r="CEI108" s="115"/>
      <c r="CEJ108" s="115"/>
      <c r="CEK108" s="115"/>
      <c r="CEL108" s="115"/>
      <c r="CEM108" s="115"/>
      <c r="CEN108" s="115"/>
      <c r="CEO108" s="115"/>
      <c r="CEP108" s="115"/>
      <c r="CEQ108" s="115"/>
      <c r="CER108" s="115"/>
      <c r="CES108" s="115"/>
      <c r="CET108" s="115"/>
      <c r="CEU108" s="115"/>
      <c r="CEV108" s="115"/>
      <c r="CEW108" s="115"/>
      <c r="CEX108" s="115"/>
      <c r="CEY108" s="115"/>
      <c r="CEZ108" s="115"/>
      <c r="CFA108" s="115"/>
      <c r="CFB108" s="115"/>
      <c r="CFC108" s="115"/>
      <c r="CFD108" s="115"/>
      <c r="CFE108" s="115"/>
      <c r="CFF108" s="115"/>
      <c r="CFG108" s="115"/>
      <c r="CFH108" s="115"/>
      <c r="CFI108" s="115"/>
      <c r="CFJ108" s="115"/>
      <c r="CFK108" s="115"/>
      <c r="CFL108" s="115"/>
      <c r="CFM108" s="115"/>
      <c r="CFN108" s="115"/>
      <c r="CFO108" s="115"/>
      <c r="CFP108" s="115"/>
      <c r="CFQ108" s="115"/>
      <c r="CFR108" s="115"/>
      <c r="CFS108" s="115"/>
      <c r="CFT108" s="115"/>
      <c r="CFU108" s="115"/>
      <c r="CFV108" s="115"/>
      <c r="CFW108" s="115"/>
      <c r="CFX108" s="115"/>
      <c r="CFY108" s="115"/>
      <c r="CFZ108" s="115"/>
      <c r="CGA108" s="115"/>
      <c r="CGB108" s="115"/>
      <c r="CGC108" s="115"/>
      <c r="CGD108" s="115"/>
      <c r="CGE108" s="115"/>
      <c r="CGF108" s="115"/>
      <c r="CGG108" s="115"/>
      <c r="CGH108" s="115"/>
      <c r="CGI108" s="115"/>
      <c r="CGJ108" s="115"/>
      <c r="CGK108" s="115"/>
      <c r="CGL108" s="115"/>
      <c r="CGM108" s="115"/>
      <c r="CGN108" s="115"/>
      <c r="CGO108" s="115"/>
      <c r="CGP108" s="115"/>
      <c r="CGQ108" s="115"/>
      <c r="CGR108" s="115"/>
      <c r="CGS108" s="115"/>
      <c r="CGT108" s="115"/>
      <c r="CGU108" s="115"/>
      <c r="CGV108" s="115"/>
      <c r="CGW108" s="115"/>
      <c r="CGX108" s="115"/>
      <c r="CGY108" s="115"/>
      <c r="CGZ108" s="115"/>
      <c r="CHA108" s="115"/>
      <c r="CHB108" s="115"/>
      <c r="CHC108" s="115"/>
      <c r="CHD108" s="115"/>
      <c r="CHE108" s="115"/>
      <c r="CHF108" s="115"/>
      <c r="CHG108" s="115"/>
      <c r="CHH108" s="115"/>
      <c r="CHI108" s="115"/>
      <c r="CHJ108" s="115"/>
      <c r="CHK108" s="115"/>
      <c r="CHL108" s="115"/>
      <c r="CHM108" s="115"/>
      <c r="CHN108" s="115"/>
      <c r="CHO108" s="115"/>
      <c r="CHP108" s="115"/>
      <c r="CHQ108" s="115"/>
      <c r="CHR108" s="115"/>
      <c r="CHS108" s="115"/>
      <c r="CHT108" s="115"/>
      <c r="CHU108" s="115"/>
      <c r="CHV108" s="115"/>
      <c r="CHW108" s="115"/>
      <c r="CHX108" s="115"/>
      <c r="CHY108" s="115"/>
      <c r="CHZ108" s="115"/>
      <c r="CIA108" s="115"/>
      <c r="CIB108" s="115"/>
      <c r="CIC108" s="115"/>
      <c r="CID108" s="115"/>
      <c r="CIE108" s="115"/>
      <c r="CIF108" s="115"/>
      <c r="CIG108" s="115"/>
      <c r="CIH108" s="115"/>
      <c r="CII108" s="115"/>
      <c r="CIJ108" s="115"/>
      <c r="CIK108" s="115"/>
      <c r="CIL108" s="115"/>
      <c r="CIM108" s="115"/>
      <c r="CIN108" s="115"/>
      <c r="CIO108" s="115"/>
      <c r="CIP108" s="115"/>
      <c r="CIQ108" s="115"/>
      <c r="CIR108" s="115"/>
      <c r="CIS108" s="115"/>
      <c r="CIT108" s="115"/>
      <c r="CIU108" s="115"/>
      <c r="CIV108" s="115"/>
      <c r="CIW108" s="115"/>
      <c r="CJB108" s="115"/>
      <c r="CJK108" s="115"/>
      <c r="CJL108" s="115"/>
      <c r="CJM108" s="115"/>
      <c r="CJN108" s="115"/>
      <c r="CJS108" s="115"/>
      <c r="CJT108" s="115"/>
      <c r="CJU108" s="115"/>
      <c r="CJV108" s="115"/>
      <c r="CJW108" s="115"/>
      <c r="CJX108" s="115"/>
      <c r="CJY108" s="115"/>
      <c r="CJZ108" s="115"/>
      <c r="CKA108" s="115"/>
      <c r="CKB108" s="115"/>
      <c r="CKC108" s="115"/>
      <c r="CKD108" s="115"/>
      <c r="CKE108" s="115"/>
      <c r="CKF108" s="115"/>
      <c r="CKG108" s="115"/>
      <c r="CKH108" s="115"/>
      <c r="CKI108" s="115"/>
      <c r="CKJ108" s="115"/>
      <c r="CKK108" s="115"/>
      <c r="CKL108" s="115"/>
      <c r="CKM108" s="115"/>
      <c r="CKN108" s="115"/>
      <c r="CKO108" s="115"/>
      <c r="CKP108" s="115"/>
      <c r="CKQ108" s="115"/>
      <c r="CKR108" s="115"/>
      <c r="CKS108" s="115"/>
      <c r="CKT108" s="115"/>
      <c r="CKU108" s="115"/>
      <c r="CKV108" s="115"/>
      <c r="CKW108" s="115"/>
      <c r="CKX108" s="115"/>
      <c r="CKY108" s="115"/>
      <c r="CKZ108" s="115"/>
      <c r="CLA108" s="115"/>
      <c r="CLB108" s="115"/>
      <c r="CLC108" s="115"/>
      <c r="CLD108" s="115"/>
      <c r="CLE108" s="115"/>
      <c r="CLF108" s="115"/>
      <c r="CLG108" s="115"/>
      <c r="CLH108" s="115"/>
      <c r="CLI108" s="115"/>
      <c r="CLJ108" s="115"/>
      <c r="CLK108" s="115"/>
      <c r="CLL108" s="115"/>
      <c r="CLM108" s="115"/>
      <c r="CLN108" s="115"/>
      <c r="CLO108" s="115"/>
      <c r="CLP108" s="115"/>
      <c r="CLQ108" s="115"/>
      <c r="CLR108" s="115"/>
      <c r="CLS108" s="115"/>
      <c r="CLT108" s="115"/>
      <c r="CLU108" s="115"/>
      <c r="CLV108" s="115"/>
      <c r="CLW108" s="115"/>
      <c r="CLX108" s="115"/>
      <c r="CLY108" s="115"/>
      <c r="CLZ108" s="115"/>
      <c r="CMA108" s="115"/>
      <c r="CMB108" s="115"/>
      <c r="CMC108" s="115"/>
      <c r="CMD108" s="115"/>
      <c r="CME108" s="115"/>
      <c r="CMF108" s="115"/>
      <c r="CMG108" s="115"/>
      <c r="CMH108" s="115"/>
      <c r="CMI108" s="115"/>
      <c r="CMJ108" s="115"/>
      <c r="CMK108" s="115"/>
      <c r="CML108" s="115"/>
      <c r="CMM108" s="115"/>
      <c r="CMN108" s="115"/>
      <c r="CMO108" s="115"/>
      <c r="CMP108" s="115"/>
      <c r="CMQ108" s="115"/>
      <c r="CMR108" s="115"/>
      <c r="CMS108" s="115"/>
      <c r="CMT108" s="115"/>
      <c r="CMU108" s="115"/>
      <c r="CMV108" s="115"/>
      <c r="CMW108" s="115"/>
      <c r="CMX108" s="115"/>
      <c r="CMY108" s="115"/>
      <c r="CMZ108" s="115"/>
      <c r="CNA108" s="115"/>
      <c r="CNB108" s="115"/>
      <c r="CNC108" s="115"/>
      <c r="CND108" s="115"/>
      <c r="CNE108" s="115"/>
      <c r="CNF108" s="115"/>
      <c r="CNG108" s="115"/>
      <c r="CNH108" s="115"/>
      <c r="CNI108" s="115"/>
      <c r="CNJ108" s="115"/>
      <c r="CNK108" s="115"/>
      <c r="CNL108" s="115"/>
      <c r="CNM108" s="115"/>
      <c r="CNN108" s="115"/>
      <c r="CNO108" s="115"/>
      <c r="CNP108" s="115"/>
      <c r="CNQ108" s="115"/>
      <c r="CNR108" s="115"/>
      <c r="CNS108" s="115"/>
      <c r="CNT108" s="115"/>
      <c r="CNU108" s="115"/>
      <c r="CNV108" s="115"/>
      <c r="CNW108" s="115"/>
      <c r="CNX108" s="115"/>
      <c r="CNY108" s="115"/>
      <c r="CNZ108" s="115"/>
      <c r="COA108" s="115"/>
      <c r="COB108" s="115"/>
      <c r="COC108" s="115"/>
      <c r="COD108" s="115"/>
      <c r="COE108" s="115"/>
      <c r="COF108" s="115"/>
      <c r="COG108" s="115"/>
      <c r="COH108" s="115"/>
      <c r="COI108" s="115"/>
      <c r="COJ108" s="115"/>
      <c r="COK108" s="115"/>
      <c r="COL108" s="115"/>
      <c r="COM108" s="115"/>
      <c r="CON108" s="115"/>
      <c r="COO108" s="115"/>
      <c r="COP108" s="115"/>
      <c r="COQ108" s="115"/>
      <c r="COR108" s="115"/>
      <c r="COS108" s="115"/>
      <c r="COT108" s="115"/>
      <c r="COU108" s="115"/>
      <c r="COV108" s="115"/>
      <c r="COW108" s="115"/>
      <c r="COX108" s="115"/>
      <c r="COY108" s="115"/>
      <c r="COZ108" s="115"/>
      <c r="CPA108" s="115"/>
      <c r="CPB108" s="115"/>
      <c r="CPC108" s="115"/>
      <c r="CPD108" s="115"/>
      <c r="CPE108" s="115"/>
      <c r="CPF108" s="115"/>
      <c r="CPG108" s="115"/>
      <c r="CPH108" s="115"/>
      <c r="CPI108" s="115"/>
      <c r="CPJ108" s="115"/>
      <c r="CPK108" s="115"/>
      <c r="CPL108" s="115"/>
      <c r="CPM108" s="115"/>
      <c r="CPN108" s="115"/>
      <c r="CPO108" s="115"/>
      <c r="CPP108" s="115"/>
      <c r="CPQ108" s="115"/>
      <c r="CPR108" s="115"/>
      <c r="CPS108" s="115"/>
      <c r="CPT108" s="115"/>
      <c r="CPU108" s="115"/>
      <c r="CPV108" s="115"/>
      <c r="CPW108" s="115"/>
      <c r="CPX108" s="115"/>
      <c r="CPY108" s="115"/>
      <c r="CPZ108" s="115"/>
      <c r="CQA108" s="115"/>
      <c r="CQB108" s="115"/>
      <c r="CQC108" s="115"/>
      <c r="CQD108" s="115"/>
      <c r="CQE108" s="115"/>
      <c r="CQF108" s="115"/>
      <c r="CQG108" s="115"/>
      <c r="CQH108" s="115"/>
      <c r="CQI108" s="115"/>
      <c r="CQJ108" s="115"/>
      <c r="CQK108" s="115"/>
      <c r="CQL108" s="115"/>
      <c r="CQM108" s="115"/>
      <c r="CQN108" s="115"/>
      <c r="CQO108" s="115"/>
      <c r="CQP108" s="115"/>
      <c r="CQQ108" s="115"/>
      <c r="CQR108" s="115"/>
      <c r="CQS108" s="115"/>
      <c r="CQT108" s="115"/>
      <c r="CQU108" s="115"/>
      <c r="CQV108" s="115"/>
      <c r="CQW108" s="115"/>
      <c r="CQX108" s="115"/>
      <c r="CQY108" s="115"/>
      <c r="CQZ108" s="115"/>
      <c r="CRA108" s="115"/>
      <c r="CRB108" s="115"/>
      <c r="CRC108" s="115"/>
      <c r="CRD108" s="115"/>
      <c r="CRE108" s="115"/>
      <c r="CRF108" s="115"/>
      <c r="CRG108" s="115"/>
      <c r="CRH108" s="115"/>
      <c r="CRI108" s="115"/>
      <c r="CRJ108" s="115"/>
      <c r="CRK108" s="115"/>
      <c r="CRL108" s="115"/>
      <c r="CRM108" s="115"/>
      <c r="CRN108" s="115"/>
      <c r="CRO108" s="115"/>
      <c r="CRP108" s="115"/>
      <c r="CRQ108" s="115"/>
      <c r="CRR108" s="115"/>
      <c r="CRS108" s="115"/>
      <c r="CRT108" s="115"/>
      <c r="CRU108" s="115"/>
      <c r="CRV108" s="115"/>
      <c r="CRW108" s="115"/>
      <c r="CRX108" s="115"/>
      <c r="CRY108" s="115"/>
      <c r="CRZ108" s="115"/>
      <c r="CSA108" s="115"/>
      <c r="CSB108" s="115"/>
      <c r="CSC108" s="115"/>
      <c r="CSD108" s="115"/>
      <c r="CSE108" s="115"/>
      <c r="CSF108" s="115"/>
      <c r="CSG108" s="115"/>
      <c r="CSH108" s="115"/>
      <c r="CSI108" s="115"/>
      <c r="CSJ108" s="115"/>
      <c r="CSK108" s="115"/>
      <c r="CSL108" s="115"/>
      <c r="CSM108" s="115"/>
      <c r="CSN108" s="115"/>
      <c r="CSO108" s="115"/>
      <c r="CSP108" s="115"/>
      <c r="CSQ108" s="115"/>
      <c r="CSR108" s="115"/>
      <c r="CSS108" s="115"/>
      <c r="CSX108" s="115"/>
      <c r="CTG108" s="115"/>
      <c r="CTH108" s="115"/>
      <c r="CTI108" s="115"/>
      <c r="CTJ108" s="115"/>
      <c r="CTO108" s="115"/>
      <c r="CTP108" s="115"/>
      <c r="CTQ108" s="115"/>
      <c r="CTR108" s="115"/>
      <c r="CTS108" s="115"/>
      <c r="CTT108" s="115"/>
      <c r="CTU108" s="115"/>
      <c r="CTV108" s="115"/>
      <c r="CTW108" s="115"/>
      <c r="CTX108" s="115"/>
      <c r="CTY108" s="115"/>
      <c r="CTZ108" s="115"/>
      <c r="CUA108" s="115"/>
      <c r="CUB108" s="115"/>
      <c r="CUC108" s="115"/>
      <c r="CUD108" s="115"/>
      <c r="CUE108" s="115"/>
      <c r="CUF108" s="115"/>
      <c r="CUG108" s="115"/>
      <c r="CUH108" s="115"/>
      <c r="CUI108" s="115"/>
      <c r="CUJ108" s="115"/>
      <c r="CUK108" s="115"/>
      <c r="CUL108" s="115"/>
      <c r="CUM108" s="115"/>
      <c r="CUN108" s="115"/>
      <c r="CUO108" s="115"/>
      <c r="CUP108" s="115"/>
      <c r="CUQ108" s="115"/>
      <c r="CUR108" s="115"/>
      <c r="CUS108" s="115"/>
      <c r="CUT108" s="115"/>
      <c r="CUU108" s="115"/>
      <c r="CUV108" s="115"/>
      <c r="CUW108" s="115"/>
      <c r="CUX108" s="115"/>
      <c r="CUY108" s="115"/>
      <c r="CUZ108" s="115"/>
      <c r="CVA108" s="115"/>
      <c r="CVB108" s="115"/>
      <c r="CVC108" s="115"/>
      <c r="CVD108" s="115"/>
      <c r="CVE108" s="115"/>
      <c r="CVF108" s="115"/>
      <c r="CVG108" s="115"/>
      <c r="CVH108" s="115"/>
      <c r="CVI108" s="115"/>
      <c r="CVJ108" s="115"/>
      <c r="CVK108" s="115"/>
      <c r="CVL108" s="115"/>
      <c r="CVM108" s="115"/>
      <c r="CVN108" s="115"/>
      <c r="CVO108" s="115"/>
      <c r="CVP108" s="115"/>
      <c r="CVQ108" s="115"/>
      <c r="CVR108" s="115"/>
      <c r="CVS108" s="115"/>
      <c r="CVT108" s="115"/>
      <c r="CVU108" s="115"/>
      <c r="CVV108" s="115"/>
      <c r="CVW108" s="115"/>
      <c r="CVX108" s="115"/>
      <c r="CVY108" s="115"/>
      <c r="CVZ108" s="115"/>
      <c r="CWA108" s="115"/>
      <c r="CWB108" s="115"/>
      <c r="CWC108" s="115"/>
      <c r="CWD108" s="115"/>
      <c r="CWE108" s="115"/>
      <c r="CWF108" s="115"/>
      <c r="CWG108" s="115"/>
      <c r="CWH108" s="115"/>
      <c r="CWI108" s="115"/>
      <c r="CWJ108" s="115"/>
      <c r="CWK108" s="115"/>
      <c r="CWL108" s="115"/>
      <c r="CWM108" s="115"/>
      <c r="CWN108" s="115"/>
      <c r="CWO108" s="115"/>
      <c r="CWP108" s="115"/>
      <c r="CWQ108" s="115"/>
      <c r="CWR108" s="115"/>
      <c r="CWS108" s="115"/>
      <c r="CWT108" s="115"/>
      <c r="CWU108" s="115"/>
      <c r="CWV108" s="115"/>
      <c r="CWW108" s="115"/>
      <c r="CWX108" s="115"/>
      <c r="CWY108" s="115"/>
      <c r="CWZ108" s="115"/>
      <c r="CXA108" s="115"/>
      <c r="CXB108" s="115"/>
      <c r="CXC108" s="115"/>
      <c r="CXD108" s="115"/>
      <c r="CXE108" s="115"/>
      <c r="CXF108" s="115"/>
      <c r="CXG108" s="115"/>
      <c r="CXH108" s="115"/>
      <c r="CXI108" s="115"/>
      <c r="CXJ108" s="115"/>
      <c r="CXK108" s="115"/>
      <c r="CXL108" s="115"/>
      <c r="CXM108" s="115"/>
      <c r="CXN108" s="115"/>
      <c r="CXO108" s="115"/>
      <c r="CXP108" s="115"/>
      <c r="CXQ108" s="115"/>
      <c r="CXR108" s="115"/>
      <c r="CXS108" s="115"/>
      <c r="CXT108" s="115"/>
      <c r="CXU108" s="115"/>
      <c r="CXV108" s="115"/>
      <c r="CXW108" s="115"/>
      <c r="CXX108" s="115"/>
      <c r="CXY108" s="115"/>
      <c r="CXZ108" s="115"/>
      <c r="CYA108" s="115"/>
      <c r="CYB108" s="115"/>
      <c r="CYC108" s="115"/>
      <c r="CYD108" s="115"/>
      <c r="CYE108" s="115"/>
      <c r="CYF108" s="115"/>
      <c r="CYG108" s="115"/>
      <c r="CYH108" s="115"/>
      <c r="CYI108" s="115"/>
      <c r="CYJ108" s="115"/>
      <c r="CYK108" s="115"/>
      <c r="CYL108" s="115"/>
      <c r="CYM108" s="115"/>
      <c r="CYN108" s="115"/>
      <c r="CYO108" s="115"/>
      <c r="CYP108" s="115"/>
      <c r="CYQ108" s="115"/>
      <c r="CYR108" s="115"/>
      <c r="CYS108" s="115"/>
      <c r="CYT108" s="115"/>
      <c r="CYU108" s="115"/>
      <c r="CYV108" s="115"/>
      <c r="CYW108" s="115"/>
      <c r="CYX108" s="115"/>
      <c r="CYY108" s="115"/>
      <c r="CYZ108" s="115"/>
      <c r="CZA108" s="115"/>
      <c r="CZB108" s="115"/>
      <c r="CZC108" s="115"/>
      <c r="CZD108" s="115"/>
      <c r="CZE108" s="115"/>
      <c r="CZF108" s="115"/>
      <c r="CZG108" s="115"/>
      <c r="CZH108" s="115"/>
      <c r="CZI108" s="115"/>
      <c r="CZJ108" s="115"/>
      <c r="CZK108" s="115"/>
      <c r="CZL108" s="115"/>
      <c r="CZM108" s="115"/>
      <c r="CZN108" s="115"/>
      <c r="CZO108" s="115"/>
      <c r="CZP108" s="115"/>
      <c r="CZQ108" s="115"/>
      <c r="CZR108" s="115"/>
      <c r="CZS108" s="115"/>
      <c r="CZT108" s="115"/>
      <c r="CZU108" s="115"/>
      <c r="CZV108" s="115"/>
      <c r="CZW108" s="115"/>
      <c r="CZX108" s="115"/>
      <c r="CZY108" s="115"/>
      <c r="CZZ108" s="115"/>
      <c r="DAA108" s="115"/>
      <c r="DAB108" s="115"/>
      <c r="DAC108" s="115"/>
      <c r="DAD108" s="115"/>
      <c r="DAE108" s="115"/>
      <c r="DAF108" s="115"/>
      <c r="DAG108" s="115"/>
      <c r="DAH108" s="115"/>
      <c r="DAI108" s="115"/>
      <c r="DAJ108" s="115"/>
      <c r="DAK108" s="115"/>
      <c r="DAL108" s="115"/>
      <c r="DAM108" s="115"/>
      <c r="DAN108" s="115"/>
      <c r="DAO108" s="115"/>
      <c r="DAP108" s="115"/>
      <c r="DAQ108" s="115"/>
      <c r="DAR108" s="115"/>
      <c r="DAS108" s="115"/>
      <c r="DAT108" s="115"/>
      <c r="DAU108" s="115"/>
      <c r="DAV108" s="115"/>
      <c r="DAW108" s="115"/>
      <c r="DAX108" s="115"/>
      <c r="DAY108" s="115"/>
      <c r="DAZ108" s="115"/>
      <c r="DBA108" s="115"/>
      <c r="DBB108" s="115"/>
      <c r="DBC108" s="115"/>
      <c r="DBD108" s="115"/>
      <c r="DBE108" s="115"/>
      <c r="DBF108" s="115"/>
      <c r="DBG108" s="115"/>
      <c r="DBH108" s="115"/>
      <c r="DBI108" s="115"/>
      <c r="DBJ108" s="115"/>
      <c r="DBK108" s="115"/>
      <c r="DBL108" s="115"/>
      <c r="DBM108" s="115"/>
      <c r="DBN108" s="115"/>
      <c r="DBO108" s="115"/>
      <c r="DBP108" s="115"/>
      <c r="DBQ108" s="115"/>
      <c r="DBR108" s="115"/>
      <c r="DBS108" s="115"/>
      <c r="DBT108" s="115"/>
      <c r="DBU108" s="115"/>
      <c r="DBV108" s="115"/>
      <c r="DBW108" s="115"/>
      <c r="DBX108" s="115"/>
      <c r="DBY108" s="115"/>
      <c r="DBZ108" s="115"/>
      <c r="DCA108" s="115"/>
      <c r="DCB108" s="115"/>
      <c r="DCC108" s="115"/>
      <c r="DCD108" s="115"/>
      <c r="DCE108" s="115"/>
      <c r="DCF108" s="115"/>
      <c r="DCG108" s="115"/>
      <c r="DCH108" s="115"/>
      <c r="DCI108" s="115"/>
      <c r="DCJ108" s="115"/>
      <c r="DCK108" s="115"/>
      <c r="DCL108" s="115"/>
      <c r="DCM108" s="115"/>
      <c r="DCN108" s="115"/>
      <c r="DCO108" s="115"/>
      <c r="DCT108" s="115"/>
      <c r="DDC108" s="115"/>
      <c r="DDD108" s="115"/>
      <c r="DDE108" s="115"/>
      <c r="DDF108" s="115"/>
      <c r="DDK108" s="115"/>
      <c r="DDL108" s="115"/>
      <c r="DDM108" s="115"/>
      <c r="DDN108" s="115"/>
      <c r="DDO108" s="115"/>
      <c r="DDP108" s="115"/>
      <c r="DDQ108" s="115"/>
      <c r="DDR108" s="115"/>
      <c r="DDS108" s="115"/>
      <c r="DDT108" s="115"/>
      <c r="DDU108" s="115"/>
      <c r="DDV108" s="115"/>
      <c r="DDW108" s="115"/>
      <c r="DDX108" s="115"/>
      <c r="DDY108" s="115"/>
      <c r="DDZ108" s="115"/>
      <c r="DEA108" s="115"/>
      <c r="DEB108" s="115"/>
      <c r="DEC108" s="115"/>
      <c r="DED108" s="115"/>
      <c r="DEE108" s="115"/>
      <c r="DEF108" s="115"/>
      <c r="DEG108" s="115"/>
      <c r="DEH108" s="115"/>
      <c r="DEI108" s="115"/>
      <c r="DEJ108" s="115"/>
      <c r="DEK108" s="115"/>
      <c r="DEL108" s="115"/>
      <c r="DEM108" s="115"/>
      <c r="DEN108" s="115"/>
      <c r="DEO108" s="115"/>
      <c r="DEP108" s="115"/>
      <c r="DEQ108" s="115"/>
      <c r="DER108" s="115"/>
      <c r="DES108" s="115"/>
      <c r="DET108" s="115"/>
      <c r="DEU108" s="115"/>
      <c r="DEV108" s="115"/>
      <c r="DEW108" s="115"/>
      <c r="DEX108" s="115"/>
      <c r="DEY108" s="115"/>
      <c r="DEZ108" s="115"/>
      <c r="DFA108" s="115"/>
      <c r="DFB108" s="115"/>
      <c r="DFC108" s="115"/>
      <c r="DFD108" s="115"/>
      <c r="DFE108" s="115"/>
      <c r="DFF108" s="115"/>
      <c r="DFG108" s="115"/>
      <c r="DFH108" s="115"/>
      <c r="DFI108" s="115"/>
      <c r="DFJ108" s="115"/>
      <c r="DFK108" s="115"/>
      <c r="DFL108" s="115"/>
      <c r="DFM108" s="115"/>
      <c r="DFN108" s="115"/>
      <c r="DFO108" s="115"/>
      <c r="DFP108" s="115"/>
      <c r="DFQ108" s="115"/>
      <c r="DFR108" s="115"/>
      <c r="DFS108" s="115"/>
      <c r="DFT108" s="115"/>
      <c r="DFU108" s="115"/>
      <c r="DFV108" s="115"/>
      <c r="DFW108" s="115"/>
      <c r="DFX108" s="115"/>
      <c r="DFY108" s="115"/>
      <c r="DFZ108" s="115"/>
      <c r="DGA108" s="115"/>
      <c r="DGB108" s="115"/>
      <c r="DGC108" s="115"/>
      <c r="DGD108" s="115"/>
      <c r="DGE108" s="115"/>
      <c r="DGF108" s="115"/>
      <c r="DGG108" s="115"/>
      <c r="DGH108" s="115"/>
      <c r="DGI108" s="115"/>
      <c r="DGJ108" s="115"/>
      <c r="DGK108" s="115"/>
      <c r="DGL108" s="115"/>
      <c r="DGM108" s="115"/>
      <c r="DGN108" s="115"/>
      <c r="DGO108" s="115"/>
      <c r="DGP108" s="115"/>
      <c r="DGQ108" s="115"/>
      <c r="DGR108" s="115"/>
      <c r="DGS108" s="115"/>
      <c r="DGT108" s="115"/>
      <c r="DGU108" s="115"/>
      <c r="DGV108" s="115"/>
      <c r="DGW108" s="115"/>
      <c r="DGX108" s="115"/>
      <c r="DGY108" s="115"/>
      <c r="DGZ108" s="115"/>
      <c r="DHA108" s="115"/>
      <c r="DHB108" s="115"/>
      <c r="DHC108" s="115"/>
      <c r="DHD108" s="115"/>
      <c r="DHE108" s="115"/>
      <c r="DHF108" s="115"/>
      <c r="DHG108" s="115"/>
      <c r="DHH108" s="115"/>
      <c r="DHI108" s="115"/>
      <c r="DHJ108" s="115"/>
      <c r="DHK108" s="115"/>
      <c r="DHL108" s="115"/>
      <c r="DHM108" s="115"/>
      <c r="DHN108" s="115"/>
      <c r="DHO108" s="115"/>
      <c r="DHP108" s="115"/>
      <c r="DHQ108" s="115"/>
      <c r="DHR108" s="115"/>
      <c r="DHS108" s="115"/>
      <c r="DHT108" s="115"/>
      <c r="DHU108" s="115"/>
      <c r="DHV108" s="115"/>
      <c r="DHW108" s="115"/>
      <c r="DHX108" s="115"/>
      <c r="DHY108" s="115"/>
      <c r="DHZ108" s="115"/>
      <c r="DIA108" s="115"/>
      <c r="DIB108" s="115"/>
      <c r="DIC108" s="115"/>
      <c r="DID108" s="115"/>
      <c r="DIE108" s="115"/>
      <c r="DIF108" s="115"/>
      <c r="DIG108" s="115"/>
      <c r="DIH108" s="115"/>
      <c r="DII108" s="115"/>
      <c r="DIJ108" s="115"/>
      <c r="DIK108" s="115"/>
      <c r="DIL108" s="115"/>
      <c r="DIM108" s="115"/>
      <c r="DIN108" s="115"/>
      <c r="DIO108" s="115"/>
      <c r="DIP108" s="115"/>
      <c r="DIQ108" s="115"/>
      <c r="DIR108" s="115"/>
      <c r="DIS108" s="115"/>
      <c r="DIT108" s="115"/>
      <c r="DIU108" s="115"/>
      <c r="DIV108" s="115"/>
      <c r="DIW108" s="115"/>
      <c r="DIX108" s="115"/>
      <c r="DIY108" s="115"/>
      <c r="DIZ108" s="115"/>
      <c r="DJA108" s="115"/>
      <c r="DJB108" s="115"/>
      <c r="DJC108" s="115"/>
      <c r="DJD108" s="115"/>
      <c r="DJE108" s="115"/>
      <c r="DJF108" s="115"/>
      <c r="DJG108" s="115"/>
      <c r="DJH108" s="115"/>
      <c r="DJI108" s="115"/>
      <c r="DJJ108" s="115"/>
      <c r="DJK108" s="115"/>
      <c r="DJL108" s="115"/>
      <c r="DJM108" s="115"/>
      <c r="DJN108" s="115"/>
      <c r="DJO108" s="115"/>
      <c r="DJP108" s="115"/>
      <c r="DJQ108" s="115"/>
      <c r="DJR108" s="115"/>
      <c r="DJS108" s="115"/>
      <c r="DJT108" s="115"/>
      <c r="DJU108" s="115"/>
      <c r="DJV108" s="115"/>
      <c r="DJW108" s="115"/>
      <c r="DJX108" s="115"/>
      <c r="DJY108" s="115"/>
      <c r="DJZ108" s="115"/>
      <c r="DKA108" s="115"/>
      <c r="DKB108" s="115"/>
      <c r="DKC108" s="115"/>
      <c r="DKD108" s="115"/>
      <c r="DKE108" s="115"/>
      <c r="DKF108" s="115"/>
      <c r="DKG108" s="115"/>
      <c r="DKH108" s="115"/>
      <c r="DKI108" s="115"/>
      <c r="DKJ108" s="115"/>
      <c r="DKK108" s="115"/>
      <c r="DKL108" s="115"/>
      <c r="DKM108" s="115"/>
      <c r="DKN108" s="115"/>
      <c r="DKO108" s="115"/>
      <c r="DKP108" s="115"/>
      <c r="DKQ108" s="115"/>
      <c r="DKR108" s="115"/>
      <c r="DKS108" s="115"/>
      <c r="DKT108" s="115"/>
      <c r="DKU108" s="115"/>
      <c r="DKV108" s="115"/>
      <c r="DKW108" s="115"/>
      <c r="DKX108" s="115"/>
      <c r="DKY108" s="115"/>
      <c r="DKZ108" s="115"/>
      <c r="DLA108" s="115"/>
      <c r="DLB108" s="115"/>
      <c r="DLC108" s="115"/>
      <c r="DLD108" s="115"/>
      <c r="DLE108" s="115"/>
      <c r="DLF108" s="115"/>
      <c r="DLG108" s="115"/>
      <c r="DLH108" s="115"/>
      <c r="DLI108" s="115"/>
      <c r="DLJ108" s="115"/>
      <c r="DLK108" s="115"/>
      <c r="DLL108" s="115"/>
      <c r="DLM108" s="115"/>
      <c r="DLN108" s="115"/>
      <c r="DLO108" s="115"/>
      <c r="DLP108" s="115"/>
      <c r="DLQ108" s="115"/>
      <c r="DLR108" s="115"/>
      <c r="DLS108" s="115"/>
      <c r="DLT108" s="115"/>
      <c r="DLU108" s="115"/>
      <c r="DLV108" s="115"/>
      <c r="DLW108" s="115"/>
      <c r="DLX108" s="115"/>
      <c r="DLY108" s="115"/>
      <c r="DLZ108" s="115"/>
      <c r="DMA108" s="115"/>
      <c r="DMB108" s="115"/>
      <c r="DMC108" s="115"/>
      <c r="DMD108" s="115"/>
      <c r="DME108" s="115"/>
      <c r="DMF108" s="115"/>
      <c r="DMG108" s="115"/>
      <c r="DMH108" s="115"/>
      <c r="DMI108" s="115"/>
      <c r="DMJ108" s="115"/>
      <c r="DMK108" s="115"/>
      <c r="DMP108" s="115"/>
      <c r="DMY108" s="115"/>
      <c r="DMZ108" s="115"/>
      <c r="DNA108" s="115"/>
      <c r="DNB108" s="115"/>
      <c r="DNG108" s="115"/>
      <c r="DNH108" s="115"/>
      <c r="DNI108" s="115"/>
      <c r="DNJ108" s="115"/>
      <c r="DNK108" s="115"/>
      <c r="DNL108" s="115"/>
      <c r="DNM108" s="115"/>
      <c r="DNN108" s="115"/>
      <c r="DNO108" s="115"/>
      <c r="DNP108" s="115"/>
      <c r="DNQ108" s="115"/>
      <c r="DNR108" s="115"/>
      <c r="DNS108" s="115"/>
      <c r="DNT108" s="115"/>
      <c r="DNU108" s="115"/>
      <c r="DNV108" s="115"/>
      <c r="DNW108" s="115"/>
      <c r="DNX108" s="115"/>
      <c r="DNY108" s="115"/>
      <c r="DNZ108" s="115"/>
      <c r="DOA108" s="115"/>
      <c r="DOB108" s="115"/>
      <c r="DOC108" s="115"/>
      <c r="DOD108" s="115"/>
      <c r="DOE108" s="115"/>
      <c r="DOF108" s="115"/>
      <c r="DOG108" s="115"/>
      <c r="DOH108" s="115"/>
      <c r="DOI108" s="115"/>
      <c r="DOJ108" s="115"/>
      <c r="DOK108" s="115"/>
      <c r="DOL108" s="115"/>
      <c r="DOM108" s="115"/>
      <c r="DON108" s="115"/>
      <c r="DOO108" s="115"/>
      <c r="DOP108" s="115"/>
      <c r="DOQ108" s="115"/>
      <c r="DOR108" s="115"/>
      <c r="DOS108" s="115"/>
      <c r="DOT108" s="115"/>
      <c r="DOU108" s="115"/>
      <c r="DOV108" s="115"/>
      <c r="DOW108" s="115"/>
      <c r="DOX108" s="115"/>
      <c r="DOY108" s="115"/>
      <c r="DOZ108" s="115"/>
      <c r="DPA108" s="115"/>
      <c r="DPB108" s="115"/>
      <c r="DPC108" s="115"/>
      <c r="DPD108" s="115"/>
      <c r="DPE108" s="115"/>
      <c r="DPF108" s="115"/>
      <c r="DPG108" s="115"/>
      <c r="DPH108" s="115"/>
      <c r="DPI108" s="115"/>
      <c r="DPJ108" s="115"/>
      <c r="DPK108" s="115"/>
      <c r="DPL108" s="115"/>
      <c r="DPM108" s="115"/>
      <c r="DPN108" s="115"/>
      <c r="DPO108" s="115"/>
      <c r="DPP108" s="115"/>
      <c r="DPQ108" s="115"/>
      <c r="DPR108" s="115"/>
      <c r="DPS108" s="115"/>
      <c r="DPT108" s="115"/>
      <c r="DPU108" s="115"/>
      <c r="DPV108" s="115"/>
      <c r="DPW108" s="115"/>
      <c r="DPX108" s="115"/>
      <c r="DPY108" s="115"/>
      <c r="DPZ108" s="115"/>
      <c r="DQA108" s="115"/>
      <c r="DQB108" s="115"/>
      <c r="DQC108" s="115"/>
      <c r="DQD108" s="115"/>
      <c r="DQE108" s="115"/>
      <c r="DQF108" s="115"/>
      <c r="DQG108" s="115"/>
      <c r="DQH108" s="115"/>
      <c r="DQI108" s="115"/>
      <c r="DQJ108" s="115"/>
      <c r="DQK108" s="115"/>
      <c r="DQL108" s="115"/>
      <c r="DQM108" s="115"/>
      <c r="DQN108" s="115"/>
      <c r="DQO108" s="115"/>
      <c r="DQP108" s="115"/>
      <c r="DQQ108" s="115"/>
      <c r="DQR108" s="115"/>
      <c r="DQS108" s="115"/>
      <c r="DQT108" s="115"/>
      <c r="DQU108" s="115"/>
      <c r="DQV108" s="115"/>
      <c r="DQW108" s="115"/>
      <c r="DQX108" s="115"/>
      <c r="DQY108" s="115"/>
      <c r="DQZ108" s="115"/>
      <c r="DRA108" s="115"/>
      <c r="DRB108" s="115"/>
      <c r="DRC108" s="115"/>
      <c r="DRD108" s="115"/>
      <c r="DRE108" s="115"/>
      <c r="DRF108" s="115"/>
      <c r="DRG108" s="115"/>
      <c r="DRH108" s="115"/>
      <c r="DRI108" s="115"/>
      <c r="DRJ108" s="115"/>
      <c r="DRK108" s="115"/>
      <c r="DRL108" s="115"/>
      <c r="DRM108" s="115"/>
      <c r="DRN108" s="115"/>
      <c r="DRO108" s="115"/>
      <c r="DRP108" s="115"/>
      <c r="DRQ108" s="115"/>
      <c r="DRR108" s="115"/>
      <c r="DRS108" s="115"/>
      <c r="DRT108" s="115"/>
      <c r="DRU108" s="115"/>
      <c r="DRV108" s="115"/>
      <c r="DRW108" s="115"/>
      <c r="DRX108" s="115"/>
      <c r="DRY108" s="115"/>
      <c r="DRZ108" s="115"/>
      <c r="DSA108" s="115"/>
      <c r="DSB108" s="115"/>
      <c r="DSC108" s="115"/>
      <c r="DSD108" s="115"/>
      <c r="DSE108" s="115"/>
      <c r="DSF108" s="115"/>
      <c r="DSG108" s="115"/>
      <c r="DSH108" s="115"/>
      <c r="DSI108" s="115"/>
      <c r="DSJ108" s="115"/>
      <c r="DSK108" s="115"/>
      <c r="DSL108" s="115"/>
      <c r="DSM108" s="115"/>
      <c r="DSN108" s="115"/>
      <c r="DSO108" s="115"/>
      <c r="DSP108" s="115"/>
      <c r="DSQ108" s="115"/>
      <c r="DSR108" s="115"/>
      <c r="DSS108" s="115"/>
      <c r="DST108" s="115"/>
      <c r="DSU108" s="115"/>
      <c r="DSV108" s="115"/>
      <c r="DSW108" s="115"/>
      <c r="DSX108" s="115"/>
      <c r="DSY108" s="115"/>
      <c r="DSZ108" s="115"/>
      <c r="DTA108" s="115"/>
      <c r="DTB108" s="115"/>
      <c r="DTC108" s="115"/>
      <c r="DTD108" s="115"/>
      <c r="DTE108" s="115"/>
      <c r="DTF108" s="115"/>
      <c r="DTG108" s="115"/>
      <c r="DTH108" s="115"/>
      <c r="DTI108" s="115"/>
      <c r="DTJ108" s="115"/>
      <c r="DTK108" s="115"/>
      <c r="DTL108" s="115"/>
      <c r="DTM108" s="115"/>
      <c r="DTN108" s="115"/>
      <c r="DTO108" s="115"/>
      <c r="DTP108" s="115"/>
      <c r="DTQ108" s="115"/>
      <c r="DTR108" s="115"/>
      <c r="DTS108" s="115"/>
      <c r="DTT108" s="115"/>
      <c r="DTU108" s="115"/>
      <c r="DTV108" s="115"/>
      <c r="DTW108" s="115"/>
      <c r="DTX108" s="115"/>
      <c r="DTY108" s="115"/>
      <c r="DTZ108" s="115"/>
      <c r="DUA108" s="115"/>
      <c r="DUB108" s="115"/>
      <c r="DUC108" s="115"/>
      <c r="DUD108" s="115"/>
      <c r="DUE108" s="115"/>
      <c r="DUF108" s="115"/>
      <c r="DUG108" s="115"/>
      <c r="DUH108" s="115"/>
      <c r="DUI108" s="115"/>
      <c r="DUJ108" s="115"/>
      <c r="DUK108" s="115"/>
      <c r="DUL108" s="115"/>
      <c r="DUM108" s="115"/>
      <c r="DUN108" s="115"/>
      <c r="DUO108" s="115"/>
      <c r="DUP108" s="115"/>
      <c r="DUQ108" s="115"/>
      <c r="DUR108" s="115"/>
      <c r="DUS108" s="115"/>
      <c r="DUT108" s="115"/>
      <c r="DUU108" s="115"/>
      <c r="DUV108" s="115"/>
      <c r="DUW108" s="115"/>
      <c r="DUX108" s="115"/>
      <c r="DUY108" s="115"/>
      <c r="DUZ108" s="115"/>
      <c r="DVA108" s="115"/>
      <c r="DVB108" s="115"/>
      <c r="DVC108" s="115"/>
      <c r="DVD108" s="115"/>
      <c r="DVE108" s="115"/>
      <c r="DVF108" s="115"/>
      <c r="DVG108" s="115"/>
      <c r="DVH108" s="115"/>
      <c r="DVI108" s="115"/>
      <c r="DVJ108" s="115"/>
      <c r="DVK108" s="115"/>
      <c r="DVL108" s="115"/>
      <c r="DVM108" s="115"/>
      <c r="DVN108" s="115"/>
      <c r="DVO108" s="115"/>
      <c r="DVP108" s="115"/>
      <c r="DVQ108" s="115"/>
      <c r="DVR108" s="115"/>
      <c r="DVS108" s="115"/>
      <c r="DVT108" s="115"/>
      <c r="DVU108" s="115"/>
      <c r="DVV108" s="115"/>
      <c r="DVW108" s="115"/>
      <c r="DVX108" s="115"/>
      <c r="DVY108" s="115"/>
      <c r="DVZ108" s="115"/>
      <c r="DWA108" s="115"/>
      <c r="DWB108" s="115"/>
      <c r="DWC108" s="115"/>
      <c r="DWD108" s="115"/>
      <c r="DWE108" s="115"/>
      <c r="DWF108" s="115"/>
      <c r="DWG108" s="115"/>
      <c r="DWL108" s="115"/>
      <c r="DWU108" s="115"/>
      <c r="DWV108" s="115"/>
      <c r="DWW108" s="115"/>
      <c r="DWX108" s="115"/>
      <c r="DXC108" s="115"/>
      <c r="DXD108" s="115"/>
      <c r="DXE108" s="115"/>
      <c r="DXF108" s="115"/>
      <c r="DXG108" s="115"/>
      <c r="DXH108" s="115"/>
      <c r="DXI108" s="115"/>
      <c r="DXJ108" s="115"/>
      <c r="DXK108" s="115"/>
      <c r="DXL108" s="115"/>
      <c r="DXM108" s="115"/>
      <c r="DXN108" s="115"/>
      <c r="DXO108" s="115"/>
      <c r="DXP108" s="115"/>
      <c r="DXQ108" s="115"/>
      <c r="DXR108" s="115"/>
      <c r="DXS108" s="115"/>
      <c r="DXT108" s="115"/>
      <c r="DXU108" s="115"/>
      <c r="DXV108" s="115"/>
      <c r="DXW108" s="115"/>
      <c r="DXX108" s="115"/>
      <c r="DXY108" s="115"/>
      <c r="DXZ108" s="115"/>
      <c r="DYA108" s="115"/>
      <c r="DYB108" s="115"/>
      <c r="DYC108" s="115"/>
      <c r="DYD108" s="115"/>
      <c r="DYE108" s="115"/>
      <c r="DYF108" s="115"/>
      <c r="DYG108" s="115"/>
      <c r="DYH108" s="115"/>
      <c r="DYI108" s="115"/>
      <c r="DYJ108" s="115"/>
      <c r="DYK108" s="115"/>
      <c r="DYL108" s="115"/>
      <c r="DYM108" s="115"/>
      <c r="DYN108" s="115"/>
      <c r="DYO108" s="115"/>
      <c r="DYP108" s="115"/>
      <c r="DYQ108" s="115"/>
      <c r="DYR108" s="115"/>
      <c r="DYS108" s="115"/>
      <c r="DYT108" s="115"/>
      <c r="DYU108" s="115"/>
      <c r="DYV108" s="115"/>
      <c r="DYW108" s="115"/>
      <c r="DYX108" s="115"/>
      <c r="DYY108" s="115"/>
      <c r="DYZ108" s="115"/>
      <c r="DZA108" s="115"/>
      <c r="DZB108" s="115"/>
      <c r="DZC108" s="115"/>
      <c r="DZD108" s="115"/>
      <c r="DZE108" s="115"/>
      <c r="DZF108" s="115"/>
      <c r="DZG108" s="115"/>
      <c r="DZH108" s="115"/>
      <c r="DZI108" s="115"/>
      <c r="DZJ108" s="115"/>
      <c r="DZK108" s="115"/>
      <c r="DZL108" s="115"/>
      <c r="DZM108" s="115"/>
      <c r="DZN108" s="115"/>
      <c r="DZO108" s="115"/>
      <c r="DZP108" s="115"/>
      <c r="DZQ108" s="115"/>
      <c r="DZR108" s="115"/>
      <c r="DZS108" s="115"/>
      <c r="DZT108" s="115"/>
      <c r="DZU108" s="115"/>
      <c r="DZV108" s="115"/>
      <c r="DZW108" s="115"/>
      <c r="DZX108" s="115"/>
      <c r="DZY108" s="115"/>
      <c r="DZZ108" s="115"/>
      <c r="EAA108" s="115"/>
      <c r="EAB108" s="115"/>
      <c r="EAC108" s="115"/>
      <c r="EAD108" s="115"/>
      <c r="EAE108" s="115"/>
      <c r="EAF108" s="115"/>
      <c r="EAG108" s="115"/>
      <c r="EAH108" s="115"/>
      <c r="EAI108" s="115"/>
      <c r="EAJ108" s="115"/>
      <c r="EAK108" s="115"/>
      <c r="EAL108" s="115"/>
      <c r="EAM108" s="115"/>
      <c r="EAN108" s="115"/>
      <c r="EAO108" s="115"/>
      <c r="EAP108" s="115"/>
      <c r="EAQ108" s="115"/>
      <c r="EAR108" s="115"/>
      <c r="EAS108" s="115"/>
      <c r="EAT108" s="115"/>
      <c r="EAU108" s="115"/>
      <c r="EAV108" s="115"/>
      <c r="EAW108" s="115"/>
      <c r="EAX108" s="115"/>
      <c r="EAY108" s="115"/>
      <c r="EAZ108" s="115"/>
      <c r="EBA108" s="115"/>
      <c r="EBB108" s="115"/>
      <c r="EBC108" s="115"/>
      <c r="EBD108" s="115"/>
      <c r="EBE108" s="115"/>
      <c r="EBF108" s="115"/>
      <c r="EBG108" s="115"/>
      <c r="EBH108" s="115"/>
      <c r="EBI108" s="115"/>
      <c r="EBJ108" s="115"/>
      <c r="EBK108" s="115"/>
      <c r="EBL108" s="115"/>
      <c r="EBM108" s="115"/>
      <c r="EBN108" s="115"/>
      <c r="EBO108" s="115"/>
      <c r="EBP108" s="115"/>
      <c r="EBQ108" s="115"/>
      <c r="EBR108" s="115"/>
      <c r="EBS108" s="115"/>
      <c r="EBT108" s="115"/>
      <c r="EBU108" s="115"/>
      <c r="EBV108" s="115"/>
      <c r="EBW108" s="115"/>
      <c r="EBX108" s="115"/>
      <c r="EBY108" s="115"/>
      <c r="EBZ108" s="115"/>
      <c r="ECA108" s="115"/>
      <c r="ECB108" s="115"/>
      <c r="ECC108" s="115"/>
      <c r="ECD108" s="115"/>
      <c r="ECE108" s="115"/>
      <c r="ECF108" s="115"/>
      <c r="ECG108" s="115"/>
      <c r="ECH108" s="115"/>
      <c r="ECI108" s="115"/>
      <c r="ECJ108" s="115"/>
      <c r="ECK108" s="115"/>
      <c r="ECL108" s="115"/>
      <c r="ECM108" s="115"/>
      <c r="ECN108" s="115"/>
      <c r="ECO108" s="115"/>
      <c r="ECP108" s="115"/>
      <c r="ECQ108" s="115"/>
      <c r="ECR108" s="115"/>
      <c r="ECS108" s="115"/>
      <c r="ECT108" s="115"/>
      <c r="ECU108" s="115"/>
      <c r="ECV108" s="115"/>
      <c r="ECW108" s="115"/>
      <c r="ECX108" s="115"/>
      <c r="ECY108" s="115"/>
      <c r="ECZ108" s="115"/>
      <c r="EDA108" s="115"/>
      <c r="EDB108" s="115"/>
      <c r="EDC108" s="115"/>
      <c r="EDD108" s="115"/>
      <c r="EDE108" s="115"/>
      <c r="EDF108" s="115"/>
      <c r="EDG108" s="115"/>
      <c r="EDH108" s="115"/>
      <c r="EDI108" s="115"/>
      <c r="EDJ108" s="115"/>
      <c r="EDK108" s="115"/>
      <c r="EDL108" s="115"/>
      <c r="EDM108" s="115"/>
      <c r="EDN108" s="115"/>
      <c r="EDO108" s="115"/>
      <c r="EDP108" s="115"/>
      <c r="EDQ108" s="115"/>
      <c r="EDR108" s="115"/>
      <c r="EDS108" s="115"/>
      <c r="EDT108" s="115"/>
      <c r="EDU108" s="115"/>
      <c r="EDV108" s="115"/>
      <c r="EDW108" s="115"/>
      <c r="EDX108" s="115"/>
      <c r="EDY108" s="115"/>
      <c r="EDZ108" s="115"/>
      <c r="EEA108" s="115"/>
      <c r="EEB108" s="115"/>
      <c r="EEC108" s="115"/>
      <c r="EED108" s="115"/>
      <c r="EEE108" s="115"/>
      <c r="EEF108" s="115"/>
      <c r="EEG108" s="115"/>
      <c r="EEH108" s="115"/>
      <c r="EEI108" s="115"/>
      <c r="EEJ108" s="115"/>
      <c r="EEK108" s="115"/>
      <c r="EEL108" s="115"/>
      <c r="EEM108" s="115"/>
      <c r="EEN108" s="115"/>
      <c r="EEO108" s="115"/>
      <c r="EEP108" s="115"/>
      <c r="EEQ108" s="115"/>
      <c r="EER108" s="115"/>
      <c r="EES108" s="115"/>
      <c r="EET108" s="115"/>
      <c r="EEU108" s="115"/>
      <c r="EEV108" s="115"/>
      <c r="EEW108" s="115"/>
      <c r="EEX108" s="115"/>
      <c r="EEY108" s="115"/>
      <c r="EEZ108" s="115"/>
      <c r="EFA108" s="115"/>
      <c r="EFB108" s="115"/>
      <c r="EFC108" s="115"/>
      <c r="EFD108" s="115"/>
      <c r="EFE108" s="115"/>
      <c r="EFF108" s="115"/>
      <c r="EFG108" s="115"/>
      <c r="EFH108" s="115"/>
      <c r="EFI108" s="115"/>
      <c r="EFJ108" s="115"/>
      <c r="EFK108" s="115"/>
      <c r="EFL108" s="115"/>
      <c r="EFM108" s="115"/>
      <c r="EFN108" s="115"/>
      <c r="EFO108" s="115"/>
      <c r="EFP108" s="115"/>
      <c r="EFQ108" s="115"/>
      <c r="EFR108" s="115"/>
      <c r="EFS108" s="115"/>
      <c r="EFT108" s="115"/>
      <c r="EFU108" s="115"/>
      <c r="EFV108" s="115"/>
      <c r="EFW108" s="115"/>
      <c r="EFX108" s="115"/>
      <c r="EFY108" s="115"/>
      <c r="EFZ108" s="115"/>
      <c r="EGA108" s="115"/>
      <c r="EGB108" s="115"/>
      <c r="EGC108" s="115"/>
      <c r="EGH108" s="115"/>
      <c r="EGQ108" s="115"/>
      <c r="EGR108" s="115"/>
      <c r="EGS108" s="115"/>
      <c r="EGT108" s="115"/>
      <c r="EGY108" s="115"/>
      <c r="EGZ108" s="115"/>
      <c r="EHA108" s="115"/>
      <c r="EHB108" s="115"/>
      <c r="EHC108" s="115"/>
      <c r="EHD108" s="115"/>
      <c r="EHE108" s="115"/>
      <c r="EHF108" s="115"/>
      <c r="EHG108" s="115"/>
      <c r="EHH108" s="115"/>
      <c r="EHI108" s="115"/>
      <c r="EHJ108" s="115"/>
      <c r="EHK108" s="115"/>
      <c r="EHL108" s="115"/>
      <c r="EHM108" s="115"/>
      <c r="EHN108" s="115"/>
      <c r="EHO108" s="115"/>
      <c r="EHP108" s="115"/>
      <c r="EHQ108" s="115"/>
      <c r="EHR108" s="115"/>
      <c r="EHS108" s="115"/>
      <c r="EHT108" s="115"/>
      <c r="EHU108" s="115"/>
      <c r="EHV108" s="115"/>
      <c r="EHW108" s="115"/>
      <c r="EHX108" s="115"/>
      <c r="EHY108" s="115"/>
      <c r="EHZ108" s="115"/>
      <c r="EIA108" s="115"/>
      <c r="EIB108" s="115"/>
      <c r="EIC108" s="115"/>
      <c r="EID108" s="115"/>
      <c r="EIE108" s="115"/>
      <c r="EIF108" s="115"/>
      <c r="EIG108" s="115"/>
      <c r="EIH108" s="115"/>
      <c r="EII108" s="115"/>
      <c r="EIJ108" s="115"/>
      <c r="EIK108" s="115"/>
      <c r="EIL108" s="115"/>
      <c r="EIM108" s="115"/>
      <c r="EIN108" s="115"/>
      <c r="EIO108" s="115"/>
      <c r="EIP108" s="115"/>
      <c r="EIQ108" s="115"/>
      <c r="EIR108" s="115"/>
      <c r="EIS108" s="115"/>
      <c r="EIT108" s="115"/>
      <c r="EIU108" s="115"/>
      <c r="EIV108" s="115"/>
      <c r="EIW108" s="115"/>
      <c r="EIX108" s="115"/>
      <c r="EIY108" s="115"/>
      <c r="EIZ108" s="115"/>
      <c r="EJA108" s="115"/>
      <c r="EJB108" s="115"/>
      <c r="EJC108" s="115"/>
      <c r="EJD108" s="115"/>
      <c r="EJE108" s="115"/>
      <c r="EJF108" s="115"/>
      <c r="EJG108" s="115"/>
      <c r="EJH108" s="115"/>
      <c r="EJI108" s="115"/>
      <c r="EJJ108" s="115"/>
      <c r="EJK108" s="115"/>
      <c r="EJL108" s="115"/>
      <c r="EJM108" s="115"/>
      <c r="EJN108" s="115"/>
      <c r="EJO108" s="115"/>
      <c r="EJP108" s="115"/>
      <c r="EJQ108" s="115"/>
      <c r="EJR108" s="115"/>
      <c r="EJS108" s="115"/>
      <c r="EJT108" s="115"/>
      <c r="EJU108" s="115"/>
      <c r="EJV108" s="115"/>
      <c r="EJW108" s="115"/>
      <c r="EJX108" s="115"/>
      <c r="EJY108" s="115"/>
      <c r="EJZ108" s="115"/>
      <c r="EKA108" s="115"/>
      <c r="EKB108" s="115"/>
      <c r="EKC108" s="115"/>
      <c r="EKD108" s="115"/>
      <c r="EKE108" s="115"/>
      <c r="EKF108" s="115"/>
      <c r="EKG108" s="115"/>
      <c r="EKH108" s="115"/>
      <c r="EKI108" s="115"/>
      <c r="EKJ108" s="115"/>
      <c r="EKK108" s="115"/>
      <c r="EKL108" s="115"/>
      <c r="EKM108" s="115"/>
      <c r="EKN108" s="115"/>
      <c r="EKO108" s="115"/>
      <c r="EKP108" s="115"/>
      <c r="EKQ108" s="115"/>
      <c r="EKR108" s="115"/>
      <c r="EKS108" s="115"/>
      <c r="EKT108" s="115"/>
      <c r="EKU108" s="115"/>
      <c r="EKV108" s="115"/>
      <c r="EKW108" s="115"/>
      <c r="EKX108" s="115"/>
      <c r="EKY108" s="115"/>
      <c r="EKZ108" s="115"/>
      <c r="ELA108" s="115"/>
      <c r="ELB108" s="115"/>
      <c r="ELC108" s="115"/>
      <c r="ELD108" s="115"/>
      <c r="ELE108" s="115"/>
      <c r="ELF108" s="115"/>
      <c r="ELG108" s="115"/>
      <c r="ELH108" s="115"/>
      <c r="ELI108" s="115"/>
      <c r="ELJ108" s="115"/>
      <c r="ELK108" s="115"/>
      <c r="ELL108" s="115"/>
      <c r="ELM108" s="115"/>
      <c r="ELN108" s="115"/>
      <c r="ELO108" s="115"/>
      <c r="ELP108" s="115"/>
      <c r="ELQ108" s="115"/>
      <c r="ELR108" s="115"/>
      <c r="ELS108" s="115"/>
      <c r="ELT108" s="115"/>
      <c r="ELU108" s="115"/>
      <c r="ELV108" s="115"/>
      <c r="ELW108" s="115"/>
      <c r="ELX108" s="115"/>
      <c r="ELY108" s="115"/>
      <c r="ELZ108" s="115"/>
      <c r="EMA108" s="115"/>
      <c r="EMB108" s="115"/>
      <c r="EMC108" s="115"/>
      <c r="EMD108" s="115"/>
      <c r="EME108" s="115"/>
      <c r="EMF108" s="115"/>
      <c r="EMG108" s="115"/>
      <c r="EMH108" s="115"/>
      <c r="EMI108" s="115"/>
      <c r="EMJ108" s="115"/>
      <c r="EMK108" s="115"/>
      <c r="EML108" s="115"/>
      <c r="EMM108" s="115"/>
      <c r="EMN108" s="115"/>
      <c r="EMO108" s="115"/>
      <c r="EMP108" s="115"/>
      <c r="EMQ108" s="115"/>
      <c r="EMR108" s="115"/>
      <c r="EMS108" s="115"/>
      <c r="EMT108" s="115"/>
      <c r="EMU108" s="115"/>
      <c r="EMV108" s="115"/>
      <c r="EMW108" s="115"/>
      <c r="EMX108" s="115"/>
      <c r="EMY108" s="115"/>
      <c r="EMZ108" s="115"/>
      <c r="ENA108" s="115"/>
      <c r="ENB108" s="115"/>
      <c r="ENC108" s="115"/>
      <c r="END108" s="115"/>
      <c r="ENE108" s="115"/>
      <c r="ENF108" s="115"/>
      <c r="ENG108" s="115"/>
      <c r="ENH108" s="115"/>
      <c r="ENI108" s="115"/>
      <c r="ENJ108" s="115"/>
      <c r="ENK108" s="115"/>
      <c r="ENL108" s="115"/>
      <c r="ENM108" s="115"/>
      <c r="ENN108" s="115"/>
      <c r="ENO108" s="115"/>
      <c r="ENP108" s="115"/>
      <c r="ENQ108" s="115"/>
      <c r="ENR108" s="115"/>
      <c r="ENS108" s="115"/>
      <c r="ENT108" s="115"/>
      <c r="ENU108" s="115"/>
      <c r="ENV108" s="115"/>
      <c r="ENW108" s="115"/>
      <c r="ENX108" s="115"/>
      <c r="ENY108" s="115"/>
      <c r="ENZ108" s="115"/>
      <c r="EOA108" s="115"/>
      <c r="EOB108" s="115"/>
      <c r="EOC108" s="115"/>
      <c r="EOD108" s="115"/>
      <c r="EOE108" s="115"/>
      <c r="EOF108" s="115"/>
      <c r="EOG108" s="115"/>
      <c r="EOH108" s="115"/>
      <c r="EOI108" s="115"/>
      <c r="EOJ108" s="115"/>
      <c r="EOK108" s="115"/>
      <c r="EOL108" s="115"/>
      <c r="EOM108" s="115"/>
      <c r="EON108" s="115"/>
      <c r="EOO108" s="115"/>
      <c r="EOP108" s="115"/>
      <c r="EOQ108" s="115"/>
      <c r="EOR108" s="115"/>
      <c r="EOS108" s="115"/>
      <c r="EOT108" s="115"/>
      <c r="EOU108" s="115"/>
      <c r="EOV108" s="115"/>
      <c r="EOW108" s="115"/>
      <c r="EOX108" s="115"/>
      <c r="EOY108" s="115"/>
      <c r="EOZ108" s="115"/>
      <c r="EPA108" s="115"/>
      <c r="EPB108" s="115"/>
      <c r="EPC108" s="115"/>
      <c r="EPD108" s="115"/>
      <c r="EPE108" s="115"/>
      <c r="EPF108" s="115"/>
      <c r="EPG108" s="115"/>
      <c r="EPH108" s="115"/>
      <c r="EPI108" s="115"/>
      <c r="EPJ108" s="115"/>
      <c r="EPK108" s="115"/>
      <c r="EPL108" s="115"/>
      <c r="EPM108" s="115"/>
      <c r="EPN108" s="115"/>
      <c r="EPO108" s="115"/>
      <c r="EPP108" s="115"/>
      <c r="EPQ108" s="115"/>
      <c r="EPR108" s="115"/>
      <c r="EPS108" s="115"/>
      <c r="EPT108" s="115"/>
      <c r="EPU108" s="115"/>
      <c r="EPV108" s="115"/>
      <c r="EPW108" s="115"/>
      <c r="EPX108" s="115"/>
      <c r="EPY108" s="115"/>
      <c r="EQD108" s="115"/>
      <c r="EQM108" s="115"/>
      <c r="EQN108" s="115"/>
      <c r="EQO108" s="115"/>
      <c r="EQP108" s="115"/>
      <c r="EQU108" s="115"/>
      <c r="EQV108" s="115"/>
      <c r="EQW108" s="115"/>
      <c r="EQX108" s="115"/>
      <c r="EQY108" s="115"/>
      <c r="EQZ108" s="115"/>
      <c r="ERA108" s="115"/>
      <c r="ERB108" s="115"/>
      <c r="ERC108" s="115"/>
      <c r="ERD108" s="115"/>
      <c r="ERE108" s="115"/>
      <c r="ERF108" s="115"/>
      <c r="ERG108" s="115"/>
      <c r="ERH108" s="115"/>
      <c r="ERI108" s="115"/>
      <c r="ERJ108" s="115"/>
      <c r="ERK108" s="115"/>
      <c r="ERL108" s="115"/>
      <c r="ERM108" s="115"/>
      <c r="ERN108" s="115"/>
      <c r="ERO108" s="115"/>
      <c r="ERP108" s="115"/>
      <c r="ERQ108" s="115"/>
      <c r="ERR108" s="115"/>
      <c r="ERS108" s="115"/>
      <c r="ERT108" s="115"/>
      <c r="ERU108" s="115"/>
      <c r="ERV108" s="115"/>
      <c r="ERW108" s="115"/>
      <c r="ERX108" s="115"/>
      <c r="ERY108" s="115"/>
      <c r="ERZ108" s="115"/>
      <c r="ESA108" s="115"/>
      <c r="ESB108" s="115"/>
      <c r="ESC108" s="115"/>
      <c r="ESD108" s="115"/>
      <c r="ESE108" s="115"/>
      <c r="ESF108" s="115"/>
      <c r="ESG108" s="115"/>
      <c r="ESH108" s="115"/>
      <c r="ESI108" s="115"/>
      <c r="ESJ108" s="115"/>
      <c r="ESK108" s="115"/>
      <c r="ESL108" s="115"/>
      <c r="ESM108" s="115"/>
      <c r="ESN108" s="115"/>
      <c r="ESO108" s="115"/>
      <c r="ESP108" s="115"/>
      <c r="ESQ108" s="115"/>
      <c r="ESR108" s="115"/>
      <c r="ESS108" s="115"/>
      <c r="EST108" s="115"/>
      <c r="ESU108" s="115"/>
      <c r="ESV108" s="115"/>
      <c r="ESW108" s="115"/>
      <c r="ESX108" s="115"/>
      <c r="ESY108" s="115"/>
      <c r="ESZ108" s="115"/>
      <c r="ETA108" s="115"/>
      <c r="ETB108" s="115"/>
      <c r="ETC108" s="115"/>
      <c r="ETD108" s="115"/>
      <c r="ETE108" s="115"/>
      <c r="ETF108" s="115"/>
      <c r="ETG108" s="115"/>
      <c r="ETH108" s="115"/>
      <c r="ETI108" s="115"/>
      <c r="ETJ108" s="115"/>
      <c r="ETK108" s="115"/>
      <c r="ETL108" s="115"/>
      <c r="ETM108" s="115"/>
      <c r="ETN108" s="115"/>
      <c r="ETO108" s="115"/>
      <c r="ETP108" s="115"/>
      <c r="ETQ108" s="115"/>
      <c r="ETR108" s="115"/>
      <c r="ETS108" s="115"/>
      <c r="ETT108" s="115"/>
      <c r="ETU108" s="115"/>
      <c r="ETV108" s="115"/>
      <c r="ETW108" s="115"/>
      <c r="ETX108" s="115"/>
      <c r="ETY108" s="115"/>
      <c r="ETZ108" s="115"/>
      <c r="EUA108" s="115"/>
      <c r="EUB108" s="115"/>
      <c r="EUC108" s="115"/>
      <c r="EUD108" s="115"/>
      <c r="EUE108" s="115"/>
      <c r="EUF108" s="115"/>
      <c r="EUG108" s="115"/>
      <c r="EUH108" s="115"/>
      <c r="EUI108" s="115"/>
      <c r="EUJ108" s="115"/>
      <c r="EUK108" s="115"/>
      <c r="EUL108" s="115"/>
      <c r="EUM108" s="115"/>
      <c r="EUN108" s="115"/>
      <c r="EUO108" s="115"/>
      <c r="EUP108" s="115"/>
      <c r="EUQ108" s="115"/>
      <c r="EUR108" s="115"/>
      <c r="EUS108" s="115"/>
      <c r="EUT108" s="115"/>
      <c r="EUU108" s="115"/>
      <c r="EUV108" s="115"/>
      <c r="EUW108" s="115"/>
      <c r="EUX108" s="115"/>
      <c r="EUY108" s="115"/>
      <c r="EUZ108" s="115"/>
      <c r="EVA108" s="115"/>
      <c r="EVB108" s="115"/>
      <c r="EVC108" s="115"/>
      <c r="EVD108" s="115"/>
      <c r="EVE108" s="115"/>
      <c r="EVF108" s="115"/>
      <c r="EVG108" s="115"/>
      <c r="EVH108" s="115"/>
      <c r="EVI108" s="115"/>
      <c r="EVJ108" s="115"/>
      <c r="EVK108" s="115"/>
      <c r="EVL108" s="115"/>
      <c r="EVM108" s="115"/>
      <c r="EVN108" s="115"/>
      <c r="EVO108" s="115"/>
      <c r="EVP108" s="115"/>
      <c r="EVQ108" s="115"/>
      <c r="EVR108" s="115"/>
      <c r="EVS108" s="115"/>
      <c r="EVT108" s="115"/>
      <c r="EVU108" s="115"/>
      <c r="EVV108" s="115"/>
      <c r="EVW108" s="115"/>
      <c r="EVX108" s="115"/>
      <c r="EVY108" s="115"/>
      <c r="EVZ108" s="115"/>
      <c r="EWA108" s="115"/>
      <c r="EWB108" s="115"/>
      <c r="EWC108" s="115"/>
      <c r="EWD108" s="115"/>
      <c r="EWE108" s="115"/>
      <c r="EWF108" s="115"/>
      <c r="EWG108" s="115"/>
      <c r="EWH108" s="115"/>
      <c r="EWI108" s="115"/>
      <c r="EWJ108" s="115"/>
      <c r="EWK108" s="115"/>
      <c r="EWL108" s="115"/>
      <c r="EWM108" s="115"/>
      <c r="EWN108" s="115"/>
      <c r="EWO108" s="115"/>
      <c r="EWP108" s="115"/>
      <c r="EWQ108" s="115"/>
      <c r="EWR108" s="115"/>
      <c r="EWS108" s="115"/>
      <c r="EWT108" s="115"/>
      <c r="EWU108" s="115"/>
      <c r="EWV108" s="115"/>
      <c r="EWW108" s="115"/>
      <c r="EWX108" s="115"/>
      <c r="EWY108" s="115"/>
      <c r="EWZ108" s="115"/>
      <c r="EXA108" s="115"/>
      <c r="EXB108" s="115"/>
      <c r="EXC108" s="115"/>
      <c r="EXD108" s="115"/>
      <c r="EXE108" s="115"/>
      <c r="EXF108" s="115"/>
      <c r="EXG108" s="115"/>
      <c r="EXH108" s="115"/>
      <c r="EXI108" s="115"/>
      <c r="EXJ108" s="115"/>
      <c r="EXK108" s="115"/>
      <c r="EXL108" s="115"/>
      <c r="EXM108" s="115"/>
      <c r="EXN108" s="115"/>
      <c r="EXO108" s="115"/>
      <c r="EXP108" s="115"/>
      <c r="EXQ108" s="115"/>
      <c r="EXR108" s="115"/>
      <c r="EXS108" s="115"/>
      <c r="EXT108" s="115"/>
      <c r="EXU108" s="115"/>
      <c r="EXV108" s="115"/>
      <c r="EXW108" s="115"/>
      <c r="EXX108" s="115"/>
      <c r="EXY108" s="115"/>
      <c r="EXZ108" s="115"/>
      <c r="EYA108" s="115"/>
      <c r="EYB108" s="115"/>
      <c r="EYC108" s="115"/>
      <c r="EYD108" s="115"/>
      <c r="EYE108" s="115"/>
      <c r="EYF108" s="115"/>
      <c r="EYG108" s="115"/>
      <c r="EYH108" s="115"/>
      <c r="EYI108" s="115"/>
      <c r="EYJ108" s="115"/>
      <c r="EYK108" s="115"/>
      <c r="EYL108" s="115"/>
      <c r="EYM108" s="115"/>
      <c r="EYN108" s="115"/>
      <c r="EYO108" s="115"/>
      <c r="EYP108" s="115"/>
      <c r="EYQ108" s="115"/>
      <c r="EYR108" s="115"/>
      <c r="EYS108" s="115"/>
      <c r="EYT108" s="115"/>
      <c r="EYU108" s="115"/>
      <c r="EYV108" s="115"/>
      <c r="EYW108" s="115"/>
      <c r="EYX108" s="115"/>
      <c r="EYY108" s="115"/>
      <c r="EYZ108" s="115"/>
      <c r="EZA108" s="115"/>
      <c r="EZB108" s="115"/>
      <c r="EZC108" s="115"/>
      <c r="EZD108" s="115"/>
      <c r="EZE108" s="115"/>
      <c r="EZF108" s="115"/>
      <c r="EZG108" s="115"/>
      <c r="EZH108" s="115"/>
      <c r="EZI108" s="115"/>
      <c r="EZJ108" s="115"/>
      <c r="EZK108" s="115"/>
      <c r="EZL108" s="115"/>
      <c r="EZM108" s="115"/>
      <c r="EZN108" s="115"/>
      <c r="EZO108" s="115"/>
      <c r="EZP108" s="115"/>
      <c r="EZQ108" s="115"/>
      <c r="EZR108" s="115"/>
      <c r="EZS108" s="115"/>
      <c r="EZT108" s="115"/>
      <c r="EZU108" s="115"/>
      <c r="EZZ108" s="115"/>
      <c r="FAI108" s="115"/>
      <c r="FAJ108" s="115"/>
      <c r="FAK108" s="115"/>
      <c r="FAL108" s="115"/>
      <c r="FAQ108" s="115"/>
      <c r="FAR108" s="115"/>
      <c r="FAS108" s="115"/>
      <c r="FAT108" s="115"/>
      <c r="FAU108" s="115"/>
      <c r="FAV108" s="115"/>
      <c r="FAW108" s="115"/>
      <c r="FAX108" s="115"/>
      <c r="FAY108" s="115"/>
      <c r="FAZ108" s="115"/>
      <c r="FBA108" s="115"/>
      <c r="FBB108" s="115"/>
      <c r="FBC108" s="115"/>
      <c r="FBD108" s="115"/>
      <c r="FBE108" s="115"/>
      <c r="FBF108" s="115"/>
      <c r="FBG108" s="115"/>
      <c r="FBH108" s="115"/>
      <c r="FBI108" s="115"/>
      <c r="FBJ108" s="115"/>
      <c r="FBK108" s="115"/>
      <c r="FBL108" s="115"/>
      <c r="FBM108" s="115"/>
      <c r="FBN108" s="115"/>
      <c r="FBO108" s="115"/>
      <c r="FBP108" s="115"/>
      <c r="FBQ108" s="115"/>
      <c r="FBR108" s="115"/>
      <c r="FBS108" s="115"/>
      <c r="FBT108" s="115"/>
      <c r="FBU108" s="115"/>
      <c r="FBV108" s="115"/>
      <c r="FBW108" s="115"/>
      <c r="FBX108" s="115"/>
      <c r="FBY108" s="115"/>
      <c r="FBZ108" s="115"/>
      <c r="FCA108" s="115"/>
      <c r="FCB108" s="115"/>
      <c r="FCC108" s="115"/>
      <c r="FCD108" s="115"/>
      <c r="FCE108" s="115"/>
      <c r="FCF108" s="115"/>
      <c r="FCG108" s="115"/>
      <c r="FCH108" s="115"/>
      <c r="FCI108" s="115"/>
      <c r="FCJ108" s="115"/>
      <c r="FCK108" s="115"/>
      <c r="FCL108" s="115"/>
      <c r="FCM108" s="115"/>
      <c r="FCN108" s="115"/>
      <c r="FCO108" s="115"/>
      <c r="FCP108" s="115"/>
      <c r="FCQ108" s="115"/>
      <c r="FCR108" s="115"/>
      <c r="FCS108" s="115"/>
      <c r="FCT108" s="115"/>
      <c r="FCU108" s="115"/>
      <c r="FCV108" s="115"/>
      <c r="FCW108" s="115"/>
      <c r="FCX108" s="115"/>
      <c r="FCY108" s="115"/>
      <c r="FCZ108" s="115"/>
      <c r="FDA108" s="115"/>
      <c r="FDB108" s="115"/>
      <c r="FDC108" s="115"/>
      <c r="FDD108" s="115"/>
      <c r="FDE108" s="115"/>
      <c r="FDF108" s="115"/>
      <c r="FDG108" s="115"/>
      <c r="FDH108" s="115"/>
      <c r="FDI108" s="115"/>
      <c r="FDJ108" s="115"/>
      <c r="FDK108" s="115"/>
      <c r="FDL108" s="115"/>
      <c r="FDM108" s="115"/>
      <c r="FDN108" s="115"/>
      <c r="FDO108" s="115"/>
      <c r="FDP108" s="115"/>
      <c r="FDQ108" s="115"/>
      <c r="FDR108" s="115"/>
      <c r="FDS108" s="115"/>
      <c r="FDT108" s="115"/>
      <c r="FDU108" s="115"/>
      <c r="FDV108" s="115"/>
      <c r="FDW108" s="115"/>
      <c r="FDX108" s="115"/>
      <c r="FDY108" s="115"/>
      <c r="FDZ108" s="115"/>
      <c r="FEA108" s="115"/>
      <c r="FEB108" s="115"/>
      <c r="FEC108" s="115"/>
      <c r="FED108" s="115"/>
      <c r="FEE108" s="115"/>
      <c r="FEF108" s="115"/>
      <c r="FEG108" s="115"/>
      <c r="FEH108" s="115"/>
      <c r="FEI108" s="115"/>
      <c r="FEJ108" s="115"/>
      <c r="FEK108" s="115"/>
      <c r="FEL108" s="115"/>
      <c r="FEM108" s="115"/>
      <c r="FEN108" s="115"/>
      <c r="FEO108" s="115"/>
      <c r="FEP108" s="115"/>
      <c r="FEQ108" s="115"/>
      <c r="FER108" s="115"/>
      <c r="FES108" s="115"/>
      <c r="FET108" s="115"/>
      <c r="FEU108" s="115"/>
      <c r="FEV108" s="115"/>
      <c r="FEW108" s="115"/>
      <c r="FEX108" s="115"/>
      <c r="FEY108" s="115"/>
      <c r="FEZ108" s="115"/>
      <c r="FFA108" s="115"/>
      <c r="FFB108" s="115"/>
      <c r="FFC108" s="115"/>
      <c r="FFD108" s="115"/>
      <c r="FFE108" s="115"/>
      <c r="FFF108" s="115"/>
      <c r="FFG108" s="115"/>
      <c r="FFH108" s="115"/>
      <c r="FFI108" s="115"/>
      <c r="FFJ108" s="115"/>
      <c r="FFK108" s="115"/>
      <c r="FFL108" s="115"/>
      <c r="FFM108" s="115"/>
      <c r="FFN108" s="115"/>
      <c r="FFO108" s="115"/>
      <c r="FFP108" s="115"/>
      <c r="FFQ108" s="115"/>
      <c r="FFR108" s="115"/>
      <c r="FFS108" s="115"/>
      <c r="FFT108" s="115"/>
      <c r="FFU108" s="115"/>
      <c r="FFV108" s="115"/>
      <c r="FFW108" s="115"/>
      <c r="FFX108" s="115"/>
      <c r="FFY108" s="115"/>
      <c r="FFZ108" s="115"/>
      <c r="FGA108" s="115"/>
      <c r="FGB108" s="115"/>
      <c r="FGC108" s="115"/>
      <c r="FGD108" s="115"/>
      <c r="FGE108" s="115"/>
      <c r="FGF108" s="115"/>
      <c r="FGG108" s="115"/>
      <c r="FGH108" s="115"/>
      <c r="FGI108" s="115"/>
      <c r="FGJ108" s="115"/>
      <c r="FGK108" s="115"/>
      <c r="FGL108" s="115"/>
      <c r="FGM108" s="115"/>
      <c r="FGN108" s="115"/>
      <c r="FGO108" s="115"/>
      <c r="FGP108" s="115"/>
      <c r="FGQ108" s="115"/>
      <c r="FGR108" s="115"/>
      <c r="FGS108" s="115"/>
      <c r="FGT108" s="115"/>
      <c r="FGU108" s="115"/>
      <c r="FGV108" s="115"/>
      <c r="FGW108" s="115"/>
      <c r="FGX108" s="115"/>
      <c r="FGY108" s="115"/>
      <c r="FGZ108" s="115"/>
      <c r="FHA108" s="115"/>
      <c r="FHB108" s="115"/>
      <c r="FHC108" s="115"/>
      <c r="FHD108" s="115"/>
      <c r="FHE108" s="115"/>
      <c r="FHF108" s="115"/>
      <c r="FHG108" s="115"/>
      <c r="FHH108" s="115"/>
      <c r="FHI108" s="115"/>
      <c r="FHJ108" s="115"/>
      <c r="FHK108" s="115"/>
      <c r="FHL108" s="115"/>
      <c r="FHM108" s="115"/>
      <c r="FHN108" s="115"/>
      <c r="FHO108" s="115"/>
      <c r="FHP108" s="115"/>
      <c r="FHQ108" s="115"/>
      <c r="FHR108" s="115"/>
      <c r="FHS108" s="115"/>
      <c r="FHT108" s="115"/>
      <c r="FHU108" s="115"/>
      <c r="FHV108" s="115"/>
      <c r="FHW108" s="115"/>
      <c r="FHX108" s="115"/>
      <c r="FHY108" s="115"/>
      <c r="FHZ108" s="115"/>
      <c r="FIA108" s="115"/>
      <c r="FIB108" s="115"/>
      <c r="FIC108" s="115"/>
      <c r="FID108" s="115"/>
      <c r="FIE108" s="115"/>
      <c r="FIF108" s="115"/>
      <c r="FIG108" s="115"/>
      <c r="FIH108" s="115"/>
      <c r="FII108" s="115"/>
      <c r="FIJ108" s="115"/>
      <c r="FIK108" s="115"/>
      <c r="FIL108" s="115"/>
      <c r="FIM108" s="115"/>
      <c r="FIN108" s="115"/>
      <c r="FIO108" s="115"/>
      <c r="FIP108" s="115"/>
      <c r="FIQ108" s="115"/>
      <c r="FIR108" s="115"/>
      <c r="FIS108" s="115"/>
      <c r="FIT108" s="115"/>
      <c r="FIU108" s="115"/>
      <c r="FIV108" s="115"/>
      <c r="FIW108" s="115"/>
      <c r="FIX108" s="115"/>
      <c r="FIY108" s="115"/>
      <c r="FIZ108" s="115"/>
      <c r="FJA108" s="115"/>
      <c r="FJB108" s="115"/>
      <c r="FJC108" s="115"/>
      <c r="FJD108" s="115"/>
      <c r="FJE108" s="115"/>
      <c r="FJF108" s="115"/>
      <c r="FJG108" s="115"/>
      <c r="FJH108" s="115"/>
      <c r="FJI108" s="115"/>
      <c r="FJJ108" s="115"/>
      <c r="FJK108" s="115"/>
      <c r="FJL108" s="115"/>
      <c r="FJM108" s="115"/>
      <c r="FJN108" s="115"/>
      <c r="FJO108" s="115"/>
      <c r="FJP108" s="115"/>
      <c r="FJQ108" s="115"/>
      <c r="FJV108" s="115"/>
      <c r="FKE108" s="115"/>
      <c r="FKF108" s="115"/>
      <c r="FKG108" s="115"/>
      <c r="FKH108" s="115"/>
      <c r="FKM108" s="115"/>
      <c r="FKN108" s="115"/>
      <c r="FKO108" s="115"/>
      <c r="FKP108" s="115"/>
      <c r="FKQ108" s="115"/>
      <c r="FKR108" s="115"/>
      <c r="FKS108" s="115"/>
      <c r="FKT108" s="115"/>
      <c r="FKU108" s="115"/>
      <c r="FKV108" s="115"/>
      <c r="FKW108" s="115"/>
      <c r="FKX108" s="115"/>
      <c r="FKY108" s="115"/>
      <c r="FKZ108" s="115"/>
      <c r="FLA108" s="115"/>
      <c r="FLB108" s="115"/>
      <c r="FLC108" s="115"/>
      <c r="FLD108" s="115"/>
      <c r="FLE108" s="115"/>
      <c r="FLF108" s="115"/>
      <c r="FLG108" s="115"/>
      <c r="FLH108" s="115"/>
      <c r="FLI108" s="115"/>
      <c r="FLJ108" s="115"/>
      <c r="FLK108" s="115"/>
      <c r="FLL108" s="115"/>
      <c r="FLM108" s="115"/>
      <c r="FLN108" s="115"/>
      <c r="FLO108" s="115"/>
      <c r="FLP108" s="115"/>
      <c r="FLQ108" s="115"/>
      <c r="FLR108" s="115"/>
      <c r="FLS108" s="115"/>
      <c r="FLT108" s="115"/>
      <c r="FLU108" s="115"/>
      <c r="FLV108" s="115"/>
      <c r="FLW108" s="115"/>
      <c r="FLX108" s="115"/>
      <c r="FLY108" s="115"/>
      <c r="FLZ108" s="115"/>
      <c r="FMA108" s="115"/>
      <c r="FMB108" s="115"/>
      <c r="FMC108" s="115"/>
      <c r="FMD108" s="115"/>
      <c r="FME108" s="115"/>
      <c r="FMF108" s="115"/>
      <c r="FMG108" s="115"/>
      <c r="FMH108" s="115"/>
      <c r="FMI108" s="115"/>
      <c r="FMJ108" s="115"/>
      <c r="FMK108" s="115"/>
      <c r="FML108" s="115"/>
      <c r="FMM108" s="115"/>
      <c r="FMN108" s="115"/>
      <c r="FMO108" s="115"/>
      <c r="FMP108" s="115"/>
      <c r="FMQ108" s="115"/>
      <c r="FMR108" s="115"/>
      <c r="FMS108" s="115"/>
      <c r="FMT108" s="115"/>
      <c r="FMU108" s="115"/>
      <c r="FMV108" s="115"/>
      <c r="FMW108" s="115"/>
      <c r="FMX108" s="115"/>
      <c r="FMY108" s="115"/>
      <c r="FMZ108" s="115"/>
      <c r="FNA108" s="115"/>
      <c r="FNB108" s="115"/>
      <c r="FNC108" s="115"/>
      <c r="FND108" s="115"/>
      <c r="FNE108" s="115"/>
      <c r="FNF108" s="115"/>
      <c r="FNG108" s="115"/>
      <c r="FNH108" s="115"/>
      <c r="FNI108" s="115"/>
      <c r="FNJ108" s="115"/>
      <c r="FNK108" s="115"/>
      <c r="FNL108" s="115"/>
      <c r="FNM108" s="115"/>
      <c r="FNN108" s="115"/>
      <c r="FNO108" s="115"/>
      <c r="FNP108" s="115"/>
      <c r="FNQ108" s="115"/>
      <c r="FNR108" s="115"/>
      <c r="FNS108" s="115"/>
      <c r="FNT108" s="115"/>
      <c r="FNU108" s="115"/>
      <c r="FNV108" s="115"/>
      <c r="FNW108" s="115"/>
      <c r="FNX108" s="115"/>
      <c r="FNY108" s="115"/>
      <c r="FNZ108" s="115"/>
      <c r="FOA108" s="115"/>
      <c r="FOB108" s="115"/>
      <c r="FOC108" s="115"/>
      <c r="FOD108" s="115"/>
      <c r="FOE108" s="115"/>
      <c r="FOF108" s="115"/>
      <c r="FOG108" s="115"/>
      <c r="FOH108" s="115"/>
      <c r="FOI108" s="115"/>
      <c r="FOJ108" s="115"/>
      <c r="FOK108" s="115"/>
      <c r="FOL108" s="115"/>
      <c r="FOM108" s="115"/>
      <c r="FON108" s="115"/>
      <c r="FOO108" s="115"/>
      <c r="FOP108" s="115"/>
      <c r="FOQ108" s="115"/>
      <c r="FOR108" s="115"/>
      <c r="FOS108" s="115"/>
      <c r="FOT108" s="115"/>
      <c r="FOU108" s="115"/>
      <c r="FOV108" s="115"/>
      <c r="FOW108" s="115"/>
      <c r="FOX108" s="115"/>
      <c r="FOY108" s="115"/>
      <c r="FOZ108" s="115"/>
      <c r="FPA108" s="115"/>
      <c r="FPB108" s="115"/>
      <c r="FPC108" s="115"/>
      <c r="FPD108" s="115"/>
      <c r="FPE108" s="115"/>
      <c r="FPF108" s="115"/>
      <c r="FPG108" s="115"/>
      <c r="FPH108" s="115"/>
      <c r="FPI108" s="115"/>
      <c r="FPJ108" s="115"/>
      <c r="FPK108" s="115"/>
      <c r="FPL108" s="115"/>
      <c r="FPM108" s="115"/>
      <c r="FPN108" s="115"/>
      <c r="FPO108" s="115"/>
      <c r="FPP108" s="115"/>
      <c r="FPQ108" s="115"/>
      <c r="FPR108" s="115"/>
      <c r="FPS108" s="115"/>
      <c r="FPT108" s="115"/>
      <c r="FPU108" s="115"/>
      <c r="FPV108" s="115"/>
      <c r="FPW108" s="115"/>
      <c r="FPX108" s="115"/>
      <c r="FPY108" s="115"/>
      <c r="FPZ108" s="115"/>
      <c r="FQA108" s="115"/>
      <c r="FQB108" s="115"/>
      <c r="FQC108" s="115"/>
      <c r="FQD108" s="115"/>
      <c r="FQE108" s="115"/>
      <c r="FQF108" s="115"/>
      <c r="FQG108" s="115"/>
      <c r="FQH108" s="115"/>
      <c r="FQI108" s="115"/>
      <c r="FQJ108" s="115"/>
      <c r="FQK108" s="115"/>
      <c r="FQL108" s="115"/>
      <c r="FQM108" s="115"/>
      <c r="FQN108" s="115"/>
      <c r="FQO108" s="115"/>
      <c r="FQP108" s="115"/>
      <c r="FQQ108" s="115"/>
      <c r="FQR108" s="115"/>
      <c r="FQS108" s="115"/>
      <c r="FQT108" s="115"/>
      <c r="FQU108" s="115"/>
      <c r="FQV108" s="115"/>
      <c r="FQW108" s="115"/>
      <c r="FQX108" s="115"/>
      <c r="FQY108" s="115"/>
      <c r="FQZ108" s="115"/>
      <c r="FRA108" s="115"/>
      <c r="FRB108" s="115"/>
      <c r="FRC108" s="115"/>
      <c r="FRD108" s="115"/>
      <c r="FRE108" s="115"/>
      <c r="FRF108" s="115"/>
      <c r="FRG108" s="115"/>
      <c r="FRH108" s="115"/>
      <c r="FRI108" s="115"/>
      <c r="FRJ108" s="115"/>
      <c r="FRK108" s="115"/>
      <c r="FRL108" s="115"/>
      <c r="FRM108" s="115"/>
      <c r="FRN108" s="115"/>
      <c r="FRO108" s="115"/>
      <c r="FRP108" s="115"/>
      <c r="FRQ108" s="115"/>
      <c r="FRR108" s="115"/>
      <c r="FRS108" s="115"/>
      <c r="FRT108" s="115"/>
      <c r="FRU108" s="115"/>
      <c r="FRV108" s="115"/>
      <c r="FRW108" s="115"/>
      <c r="FRX108" s="115"/>
      <c r="FRY108" s="115"/>
      <c r="FRZ108" s="115"/>
      <c r="FSA108" s="115"/>
      <c r="FSB108" s="115"/>
      <c r="FSC108" s="115"/>
      <c r="FSD108" s="115"/>
      <c r="FSE108" s="115"/>
      <c r="FSF108" s="115"/>
      <c r="FSG108" s="115"/>
      <c r="FSH108" s="115"/>
      <c r="FSI108" s="115"/>
      <c r="FSJ108" s="115"/>
      <c r="FSK108" s="115"/>
      <c r="FSL108" s="115"/>
      <c r="FSM108" s="115"/>
      <c r="FSN108" s="115"/>
      <c r="FSO108" s="115"/>
      <c r="FSP108" s="115"/>
      <c r="FSQ108" s="115"/>
      <c r="FSR108" s="115"/>
      <c r="FSS108" s="115"/>
      <c r="FST108" s="115"/>
      <c r="FSU108" s="115"/>
      <c r="FSV108" s="115"/>
      <c r="FSW108" s="115"/>
      <c r="FSX108" s="115"/>
      <c r="FSY108" s="115"/>
      <c r="FSZ108" s="115"/>
      <c r="FTA108" s="115"/>
      <c r="FTB108" s="115"/>
      <c r="FTC108" s="115"/>
      <c r="FTD108" s="115"/>
      <c r="FTE108" s="115"/>
      <c r="FTF108" s="115"/>
      <c r="FTG108" s="115"/>
      <c r="FTH108" s="115"/>
      <c r="FTI108" s="115"/>
      <c r="FTJ108" s="115"/>
      <c r="FTK108" s="115"/>
      <c r="FTL108" s="115"/>
      <c r="FTM108" s="115"/>
      <c r="FTR108" s="115"/>
      <c r="FUA108" s="115"/>
      <c r="FUB108" s="115"/>
      <c r="FUC108" s="115"/>
      <c r="FUD108" s="115"/>
      <c r="FUI108" s="115"/>
      <c r="FUJ108" s="115"/>
      <c r="FUK108" s="115"/>
      <c r="FUL108" s="115"/>
      <c r="FUM108" s="115"/>
      <c r="FUN108" s="115"/>
      <c r="FUO108" s="115"/>
      <c r="FUP108" s="115"/>
      <c r="FUQ108" s="115"/>
      <c r="FUR108" s="115"/>
      <c r="FUS108" s="115"/>
      <c r="FUT108" s="115"/>
      <c r="FUU108" s="115"/>
      <c r="FUV108" s="115"/>
      <c r="FUW108" s="115"/>
      <c r="FUX108" s="115"/>
      <c r="FUY108" s="115"/>
      <c r="FUZ108" s="115"/>
      <c r="FVA108" s="115"/>
      <c r="FVB108" s="115"/>
      <c r="FVC108" s="115"/>
      <c r="FVD108" s="115"/>
      <c r="FVE108" s="115"/>
      <c r="FVF108" s="115"/>
      <c r="FVG108" s="115"/>
      <c r="FVH108" s="115"/>
      <c r="FVI108" s="115"/>
      <c r="FVJ108" s="115"/>
      <c r="FVK108" s="115"/>
      <c r="FVL108" s="115"/>
      <c r="FVM108" s="115"/>
      <c r="FVN108" s="115"/>
      <c r="FVO108" s="115"/>
      <c r="FVP108" s="115"/>
      <c r="FVQ108" s="115"/>
      <c r="FVR108" s="115"/>
      <c r="FVS108" s="115"/>
      <c r="FVT108" s="115"/>
      <c r="FVU108" s="115"/>
      <c r="FVV108" s="115"/>
      <c r="FVW108" s="115"/>
      <c r="FVX108" s="115"/>
      <c r="FVY108" s="115"/>
      <c r="FVZ108" s="115"/>
      <c r="FWA108" s="115"/>
      <c r="FWB108" s="115"/>
      <c r="FWC108" s="115"/>
      <c r="FWD108" s="115"/>
      <c r="FWE108" s="115"/>
      <c r="FWF108" s="115"/>
      <c r="FWG108" s="115"/>
      <c r="FWH108" s="115"/>
      <c r="FWI108" s="115"/>
      <c r="FWJ108" s="115"/>
      <c r="FWK108" s="115"/>
      <c r="FWL108" s="115"/>
      <c r="FWM108" s="115"/>
      <c r="FWN108" s="115"/>
      <c r="FWO108" s="115"/>
      <c r="FWP108" s="115"/>
      <c r="FWQ108" s="115"/>
      <c r="FWR108" s="115"/>
      <c r="FWS108" s="115"/>
      <c r="FWT108" s="115"/>
      <c r="FWU108" s="115"/>
      <c r="FWV108" s="115"/>
      <c r="FWW108" s="115"/>
      <c r="FWX108" s="115"/>
      <c r="FWY108" s="115"/>
      <c r="FWZ108" s="115"/>
      <c r="FXA108" s="115"/>
      <c r="FXB108" s="115"/>
      <c r="FXC108" s="115"/>
      <c r="FXD108" s="115"/>
      <c r="FXE108" s="115"/>
      <c r="FXF108" s="115"/>
      <c r="FXG108" s="115"/>
      <c r="FXH108" s="115"/>
      <c r="FXI108" s="115"/>
      <c r="FXJ108" s="115"/>
      <c r="FXK108" s="115"/>
      <c r="FXL108" s="115"/>
      <c r="FXM108" s="115"/>
      <c r="FXN108" s="115"/>
      <c r="FXO108" s="115"/>
      <c r="FXP108" s="115"/>
      <c r="FXQ108" s="115"/>
      <c r="FXR108" s="115"/>
      <c r="FXS108" s="115"/>
      <c r="FXT108" s="115"/>
      <c r="FXU108" s="115"/>
      <c r="FXV108" s="115"/>
      <c r="FXW108" s="115"/>
      <c r="FXX108" s="115"/>
      <c r="FXY108" s="115"/>
      <c r="FXZ108" s="115"/>
      <c r="FYA108" s="115"/>
      <c r="FYB108" s="115"/>
      <c r="FYC108" s="115"/>
      <c r="FYD108" s="115"/>
      <c r="FYE108" s="115"/>
      <c r="FYF108" s="115"/>
      <c r="FYG108" s="115"/>
      <c r="FYH108" s="115"/>
      <c r="FYI108" s="115"/>
      <c r="FYJ108" s="115"/>
      <c r="FYK108" s="115"/>
      <c r="FYL108" s="115"/>
      <c r="FYM108" s="115"/>
      <c r="FYN108" s="115"/>
      <c r="FYO108" s="115"/>
      <c r="FYP108" s="115"/>
      <c r="FYQ108" s="115"/>
      <c r="FYR108" s="115"/>
      <c r="FYS108" s="115"/>
      <c r="FYT108" s="115"/>
      <c r="FYU108" s="115"/>
      <c r="FYV108" s="115"/>
      <c r="FYW108" s="115"/>
      <c r="FYX108" s="115"/>
      <c r="FYY108" s="115"/>
      <c r="FYZ108" s="115"/>
      <c r="FZA108" s="115"/>
      <c r="FZB108" s="115"/>
      <c r="FZC108" s="115"/>
      <c r="FZD108" s="115"/>
      <c r="FZE108" s="115"/>
      <c r="FZF108" s="115"/>
      <c r="FZG108" s="115"/>
      <c r="FZH108" s="115"/>
      <c r="FZI108" s="115"/>
      <c r="FZJ108" s="115"/>
      <c r="FZK108" s="115"/>
      <c r="FZL108" s="115"/>
      <c r="FZM108" s="115"/>
      <c r="FZN108" s="115"/>
      <c r="FZO108" s="115"/>
      <c r="FZP108" s="115"/>
      <c r="FZQ108" s="115"/>
      <c r="FZR108" s="115"/>
      <c r="FZS108" s="115"/>
      <c r="FZT108" s="115"/>
      <c r="FZU108" s="115"/>
      <c r="FZV108" s="115"/>
      <c r="FZW108" s="115"/>
      <c r="FZX108" s="115"/>
      <c r="FZY108" s="115"/>
      <c r="FZZ108" s="115"/>
      <c r="GAA108" s="115"/>
      <c r="GAB108" s="115"/>
      <c r="GAC108" s="115"/>
      <c r="GAD108" s="115"/>
      <c r="GAE108" s="115"/>
      <c r="GAF108" s="115"/>
      <c r="GAG108" s="115"/>
      <c r="GAH108" s="115"/>
      <c r="GAI108" s="115"/>
      <c r="GAJ108" s="115"/>
      <c r="GAK108" s="115"/>
      <c r="GAL108" s="115"/>
      <c r="GAM108" s="115"/>
      <c r="GAN108" s="115"/>
      <c r="GAO108" s="115"/>
      <c r="GAP108" s="115"/>
      <c r="GAQ108" s="115"/>
      <c r="GAR108" s="115"/>
      <c r="GAS108" s="115"/>
      <c r="GAT108" s="115"/>
      <c r="GAU108" s="115"/>
      <c r="GAV108" s="115"/>
      <c r="GAW108" s="115"/>
      <c r="GAX108" s="115"/>
      <c r="GAY108" s="115"/>
      <c r="GAZ108" s="115"/>
      <c r="GBA108" s="115"/>
      <c r="GBB108" s="115"/>
      <c r="GBC108" s="115"/>
      <c r="GBD108" s="115"/>
      <c r="GBE108" s="115"/>
      <c r="GBF108" s="115"/>
      <c r="GBG108" s="115"/>
      <c r="GBH108" s="115"/>
      <c r="GBI108" s="115"/>
      <c r="GBJ108" s="115"/>
      <c r="GBK108" s="115"/>
      <c r="GBL108" s="115"/>
      <c r="GBM108" s="115"/>
      <c r="GBN108" s="115"/>
      <c r="GBO108" s="115"/>
      <c r="GBP108" s="115"/>
      <c r="GBQ108" s="115"/>
      <c r="GBR108" s="115"/>
      <c r="GBS108" s="115"/>
      <c r="GBT108" s="115"/>
      <c r="GBU108" s="115"/>
      <c r="GBV108" s="115"/>
      <c r="GBW108" s="115"/>
      <c r="GBX108" s="115"/>
      <c r="GBY108" s="115"/>
      <c r="GBZ108" s="115"/>
      <c r="GCA108" s="115"/>
      <c r="GCB108" s="115"/>
      <c r="GCC108" s="115"/>
      <c r="GCD108" s="115"/>
      <c r="GCE108" s="115"/>
      <c r="GCF108" s="115"/>
      <c r="GCG108" s="115"/>
      <c r="GCH108" s="115"/>
      <c r="GCI108" s="115"/>
      <c r="GCJ108" s="115"/>
      <c r="GCK108" s="115"/>
      <c r="GCL108" s="115"/>
      <c r="GCM108" s="115"/>
      <c r="GCN108" s="115"/>
      <c r="GCO108" s="115"/>
      <c r="GCP108" s="115"/>
      <c r="GCQ108" s="115"/>
      <c r="GCR108" s="115"/>
      <c r="GCS108" s="115"/>
      <c r="GCT108" s="115"/>
      <c r="GCU108" s="115"/>
      <c r="GCV108" s="115"/>
      <c r="GCW108" s="115"/>
      <c r="GCX108" s="115"/>
      <c r="GCY108" s="115"/>
      <c r="GCZ108" s="115"/>
      <c r="GDA108" s="115"/>
      <c r="GDB108" s="115"/>
      <c r="GDC108" s="115"/>
      <c r="GDD108" s="115"/>
      <c r="GDE108" s="115"/>
      <c r="GDF108" s="115"/>
      <c r="GDG108" s="115"/>
      <c r="GDH108" s="115"/>
      <c r="GDI108" s="115"/>
      <c r="GDN108" s="115"/>
      <c r="GDW108" s="115"/>
      <c r="GDX108" s="115"/>
      <c r="GDY108" s="115"/>
      <c r="GDZ108" s="115"/>
      <c r="GEE108" s="115"/>
      <c r="GEF108" s="115"/>
      <c r="GEG108" s="115"/>
      <c r="GEH108" s="115"/>
      <c r="GEI108" s="115"/>
      <c r="GEJ108" s="115"/>
      <c r="GEK108" s="115"/>
      <c r="GEL108" s="115"/>
      <c r="GEM108" s="115"/>
      <c r="GEN108" s="115"/>
      <c r="GEO108" s="115"/>
      <c r="GEP108" s="115"/>
      <c r="GEQ108" s="115"/>
      <c r="GER108" s="115"/>
      <c r="GES108" s="115"/>
      <c r="GET108" s="115"/>
      <c r="GEU108" s="115"/>
      <c r="GEV108" s="115"/>
      <c r="GEW108" s="115"/>
      <c r="GEX108" s="115"/>
      <c r="GEY108" s="115"/>
      <c r="GEZ108" s="115"/>
      <c r="GFA108" s="115"/>
      <c r="GFB108" s="115"/>
      <c r="GFC108" s="115"/>
      <c r="GFD108" s="115"/>
      <c r="GFE108" s="115"/>
      <c r="GFF108" s="115"/>
      <c r="GFG108" s="115"/>
      <c r="GFH108" s="115"/>
      <c r="GFI108" s="115"/>
      <c r="GFJ108" s="115"/>
      <c r="GFK108" s="115"/>
      <c r="GFL108" s="115"/>
      <c r="GFM108" s="115"/>
      <c r="GFN108" s="115"/>
      <c r="GFO108" s="115"/>
      <c r="GFP108" s="115"/>
      <c r="GFQ108" s="115"/>
      <c r="GFR108" s="115"/>
      <c r="GFS108" s="115"/>
      <c r="GFT108" s="115"/>
      <c r="GFU108" s="115"/>
      <c r="GFV108" s="115"/>
      <c r="GFW108" s="115"/>
      <c r="GFX108" s="115"/>
      <c r="GFY108" s="115"/>
      <c r="GFZ108" s="115"/>
      <c r="GGA108" s="115"/>
      <c r="GGB108" s="115"/>
      <c r="GGC108" s="115"/>
      <c r="GGD108" s="115"/>
      <c r="GGE108" s="115"/>
      <c r="GGF108" s="115"/>
      <c r="GGG108" s="115"/>
      <c r="GGH108" s="115"/>
      <c r="GGI108" s="115"/>
      <c r="GGJ108" s="115"/>
      <c r="GGK108" s="115"/>
      <c r="GGL108" s="115"/>
      <c r="GGM108" s="115"/>
      <c r="GGN108" s="115"/>
      <c r="GGO108" s="115"/>
      <c r="GGP108" s="115"/>
      <c r="GGQ108" s="115"/>
      <c r="GGR108" s="115"/>
      <c r="GGS108" s="115"/>
      <c r="GGT108" s="115"/>
      <c r="GGU108" s="115"/>
      <c r="GGV108" s="115"/>
      <c r="GGW108" s="115"/>
      <c r="GGX108" s="115"/>
      <c r="GGY108" s="115"/>
      <c r="GGZ108" s="115"/>
      <c r="GHA108" s="115"/>
      <c r="GHB108" s="115"/>
      <c r="GHC108" s="115"/>
      <c r="GHD108" s="115"/>
      <c r="GHE108" s="115"/>
      <c r="GHF108" s="115"/>
      <c r="GHG108" s="115"/>
      <c r="GHH108" s="115"/>
      <c r="GHI108" s="115"/>
      <c r="GHJ108" s="115"/>
      <c r="GHK108" s="115"/>
      <c r="GHL108" s="115"/>
      <c r="GHM108" s="115"/>
      <c r="GHN108" s="115"/>
      <c r="GHO108" s="115"/>
      <c r="GHP108" s="115"/>
      <c r="GHQ108" s="115"/>
      <c r="GHR108" s="115"/>
      <c r="GHS108" s="115"/>
      <c r="GHT108" s="115"/>
      <c r="GHU108" s="115"/>
      <c r="GHV108" s="115"/>
      <c r="GHW108" s="115"/>
      <c r="GHX108" s="115"/>
      <c r="GHY108" s="115"/>
      <c r="GHZ108" s="115"/>
      <c r="GIA108" s="115"/>
      <c r="GIB108" s="115"/>
      <c r="GIC108" s="115"/>
      <c r="GID108" s="115"/>
      <c r="GIE108" s="115"/>
      <c r="GIF108" s="115"/>
      <c r="GIG108" s="115"/>
      <c r="GIH108" s="115"/>
      <c r="GII108" s="115"/>
      <c r="GIJ108" s="115"/>
      <c r="GIK108" s="115"/>
      <c r="GIL108" s="115"/>
      <c r="GIM108" s="115"/>
      <c r="GIN108" s="115"/>
      <c r="GIO108" s="115"/>
      <c r="GIP108" s="115"/>
      <c r="GIQ108" s="115"/>
      <c r="GIR108" s="115"/>
      <c r="GIS108" s="115"/>
      <c r="GIT108" s="115"/>
      <c r="GIU108" s="115"/>
      <c r="GIV108" s="115"/>
      <c r="GIW108" s="115"/>
      <c r="GIX108" s="115"/>
      <c r="GIY108" s="115"/>
      <c r="GIZ108" s="115"/>
      <c r="GJA108" s="115"/>
      <c r="GJB108" s="115"/>
      <c r="GJC108" s="115"/>
      <c r="GJD108" s="115"/>
      <c r="GJE108" s="115"/>
      <c r="GJF108" s="115"/>
      <c r="GJG108" s="115"/>
      <c r="GJH108" s="115"/>
      <c r="GJI108" s="115"/>
      <c r="GJJ108" s="115"/>
      <c r="GJK108" s="115"/>
      <c r="GJL108" s="115"/>
      <c r="GJM108" s="115"/>
      <c r="GJN108" s="115"/>
      <c r="GJO108" s="115"/>
      <c r="GJP108" s="115"/>
      <c r="GJQ108" s="115"/>
      <c r="GJR108" s="115"/>
      <c r="GJS108" s="115"/>
      <c r="GJT108" s="115"/>
      <c r="GJU108" s="115"/>
      <c r="GJV108" s="115"/>
      <c r="GJW108" s="115"/>
      <c r="GJX108" s="115"/>
      <c r="GJY108" s="115"/>
      <c r="GJZ108" s="115"/>
      <c r="GKA108" s="115"/>
      <c r="GKB108" s="115"/>
      <c r="GKC108" s="115"/>
      <c r="GKD108" s="115"/>
      <c r="GKE108" s="115"/>
      <c r="GKF108" s="115"/>
      <c r="GKG108" s="115"/>
      <c r="GKH108" s="115"/>
      <c r="GKI108" s="115"/>
      <c r="GKJ108" s="115"/>
      <c r="GKK108" s="115"/>
      <c r="GKL108" s="115"/>
      <c r="GKM108" s="115"/>
      <c r="GKN108" s="115"/>
      <c r="GKO108" s="115"/>
      <c r="GKP108" s="115"/>
      <c r="GKQ108" s="115"/>
      <c r="GKR108" s="115"/>
      <c r="GKS108" s="115"/>
      <c r="GKT108" s="115"/>
      <c r="GKU108" s="115"/>
      <c r="GKV108" s="115"/>
      <c r="GKW108" s="115"/>
      <c r="GKX108" s="115"/>
      <c r="GKY108" s="115"/>
      <c r="GKZ108" s="115"/>
      <c r="GLA108" s="115"/>
      <c r="GLB108" s="115"/>
      <c r="GLC108" s="115"/>
      <c r="GLD108" s="115"/>
      <c r="GLE108" s="115"/>
      <c r="GLF108" s="115"/>
      <c r="GLG108" s="115"/>
      <c r="GLH108" s="115"/>
      <c r="GLI108" s="115"/>
      <c r="GLJ108" s="115"/>
      <c r="GLK108" s="115"/>
      <c r="GLL108" s="115"/>
      <c r="GLM108" s="115"/>
      <c r="GLN108" s="115"/>
      <c r="GLO108" s="115"/>
      <c r="GLP108" s="115"/>
      <c r="GLQ108" s="115"/>
      <c r="GLR108" s="115"/>
      <c r="GLS108" s="115"/>
      <c r="GLT108" s="115"/>
      <c r="GLU108" s="115"/>
      <c r="GLV108" s="115"/>
      <c r="GLW108" s="115"/>
      <c r="GLX108" s="115"/>
      <c r="GLY108" s="115"/>
      <c r="GLZ108" s="115"/>
      <c r="GMA108" s="115"/>
      <c r="GMB108" s="115"/>
      <c r="GMC108" s="115"/>
      <c r="GMD108" s="115"/>
      <c r="GME108" s="115"/>
      <c r="GMF108" s="115"/>
      <c r="GMG108" s="115"/>
      <c r="GMH108" s="115"/>
      <c r="GMI108" s="115"/>
      <c r="GMJ108" s="115"/>
      <c r="GMK108" s="115"/>
      <c r="GML108" s="115"/>
      <c r="GMM108" s="115"/>
      <c r="GMN108" s="115"/>
      <c r="GMO108" s="115"/>
      <c r="GMP108" s="115"/>
      <c r="GMQ108" s="115"/>
      <c r="GMR108" s="115"/>
      <c r="GMS108" s="115"/>
      <c r="GMT108" s="115"/>
      <c r="GMU108" s="115"/>
      <c r="GMV108" s="115"/>
      <c r="GMW108" s="115"/>
      <c r="GMX108" s="115"/>
      <c r="GMY108" s="115"/>
      <c r="GMZ108" s="115"/>
      <c r="GNA108" s="115"/>
      <c r="GNB108" s="115"/>
      <c r="GNC108" s="115"/>
      <c r="GND108" s="115"/>
      <c r="GNE108" s="115"/>
      <c r="GNJ108" s="115"/>
      <c r="GNS108" s="115"/>
      <c r="GNT108" s="115"/>
      <c r="GNU108" s="115"/>
      <c r="GNV108" s="115"/>
      <c r="GOA108" s="115"/>
      <c r="GOB108" s="115"/>
      <c r="GOC108" s="115"/>
      <c r="GOD108" s="115"/>
      <c r="GOE108" s="115"/>
      <c r="GOF108" s="115"/>
      <c r="GOG108" s="115"/>
      <c r="GOH108" s="115"/>
      <c r="GOI108" s="115"/>
      <c r="GOJ108" s="115"/>
      <c r="GOK108" s="115"/>
      <c r="GOL108" s="115"/>
      <c r="GOM108" s="115"/>
      <c r="GON108" s="115"/>
      <c r="GOO108" s="115"/>
      <c r="GOP108" s="115"/>
      <c r="GOQ108" s="115"/>
      <c r="GOR108" s="115"/>
      <c r="GOS108" s="115"/>
      <c r="GOT108" s="115"/>
      <c r="GOU108" s="115"/>
      <c r="GOV108" s="115"/>
      <c r="GOW108" s="115"/>
      <c r="GOX108" s="115"/>
      <c r="GOY108" s="115"/>
      <c r="GOZ108" s="115"/>
      <c r="GPA108" s="115"/>
      <c r="GPB108" s="115"/>
      <c r="GPC108" s="115"/>
      <c r="GPD108" s="115"/>
      <c r="GPE108" s="115"/>
      <c r="GPF108" s="115"/>
      <c r="GPG108" s="115"/>
      <c r="GPH108" s="115"/>
      <c r="GPI108" s="115"/>
      <c r="GPJ108" s="115"/>
      <c r="GPK108" s="115"/>
      <c r="GPL108" s="115"/>
      <c r="GPM108" s="115"/>
      <c r="GPN108" s="115"/>
      <c r="GPO108" s="115"/>
      <c r="GPP108" s="115"/>
      <c r="GPQ108" s="115"/>
      <c r="GPR108" s="115"/>
      <c r="GPS108" s="115"/>
      <c r="GPT108" s="115"/>
      <c r="GPU108" s="115"/>
      <c r="GPV108" s="115"/>
      <c r="GPW108" s="115"/>
      <c r="GPX108" s="115"/>
      <c r="GPY108" s="115"/>
      <c r="GPZ108" s="115"/>
      <c r="GQA108" s="115"/>
      <c r="GQB108" s="115"/>
      <c r="GQC108" s="115"/>
      <c r="GQD108" s="115"/>
      <c r="GQE108" s="115"/>
      <c r="GQF108" s="115"/>
      <c r="GQG108" s="115"/>
      <c r="GQH108" s="115"/>
      <c r="GQI108" s="115"/>
      <c r="GQJ108" s="115"/>
      <c r="GQK108" s="115"/>
      <c r="GQL108" s="115"/>
      <c r="GQM108" s="115"/>
      <c r="GQN108" s="115"/>
      <c r="GQO108" s="115"/>
      <c r="GQP108" s="115"/>
      <c r="GQQ108" s="115"/>
      <c r="GQR108" s="115"/>
      <c r="GQS108" s="115"/>
      <c r="GQT108" s="115"/>
      <c r="GQU108" s="115"/>
      <c r="GQV108" s="115"/>
      <c r="GQW108" s="115"/>
      <c r="GQX108" s="115"/>
      <c r="GQY108" s="115"/>
      <c r="GQZ108" s="115"/>
      <c r="GRA108" s="115"/>
      <c r="GRB108" s="115"/>
      <c r="GRC108" s="115"/>
      <c r="GRD108" s="115"/>
      <c r="GRE108" s="115"/>
      <c r="GRF108" s="115"/>
      <c r="GRG108" s="115"/>
      <c r="GRH108" s="115"/>
      <c r="GRI108" s="115"/>
      <c r="GRJ108" s="115"/>
      <c r="GRK108" s="115"/>
      <c r="GRL108" s="115"/>
      <c r="GRM108" s="115"/>
      <c r="GRN108" s="115"/>
      <c r="GRO108" s="115"/>
      <c r="GRP108" s="115"/>
      <c r="GRQ108" s="115"/>
      <c r="GRR108" s="115"/>
      <c r="GRS108" s="115"/>
      <c r="GRT108" s="115"/>
      <c r="GRU108" s="115"/>
      <c r="GRV108" s="115"/>
      <c r="GRW108" s="115"/>
      <c r="GRX108" s="115"/>
      <c r="GRY108" s="115"/>
      <c r="GRZ108" s="115"/>
      <c r="GSA108" s="115"/>
      <c r="GSB108" s="115"/>
      <c r="GSC108" s="115"/>
      <c r="GSD108" s="115"/>
      <c r="GSE108" s="115"/>
      <c r="GSF108" s="115"/>
      <c r="GSG108" s="115"/>
      <c r="GSH108" s="115"/>
      <c r="GSI108" s="115"/>
      <c r="GSJ108" s="115"/>
      <c r="GSK108" s="115"/>
      <c r="GSL108" s="115"/>
      <c r="GSM108" s="115"/>
      <c r="GSN108" s="115"/>
      <c r="GSO108" s="115"/>
      <c r="GSP108" s="115"/>
      <c r="GSQ108" s="115"/>
      <c r="GSR108" s="115"/>
      <c r="GSS108" s="115"/>
      <c r="GST108" s="115"/>
      <c r="GSU108" s="115"/>
      <c r="GSV108" s="115"/>
      <c r="GSW108" s="115"/>
      <c r="GSX108" s="115"/>
      <c r="GSY108" s="115"/>
      <c r="GSZ108" s="115"/>
      <c r="GTA108" s="115"/>
      <c r="GTB108" s="115"/>
      <c r="GTC108" s="115"/>
      <c r="GTD108" s="115"/>
      <c r="GTE108" s="115"/>
      <c r="GTF108" s="115"/>
      <c r="GTG108" s="115"/>
      <c r="GTH108" s="115"/>
      <c r="GTI108" s="115"/>
      <c r="GTJ108" s="115"/>
      <c r="GTK108" s="115"/>
      <c r="GTL108" s="115"/>
      <c r="GTM108" s="115"/>
      <c r="GTN108" s="115"/>
      <c r="GTO108" s="115"/>
      <c r="GTP108" s="115"/>
      <c r="GTQ108" s="115"/>
      <c r="GTR108" s="115"/>
      <c r="GTS108" s="115"/>
      <c r="GTT108" s="115"/>
      <c r="GTU108" s="115"/>
      <c r="GTV108" s="115"/>
      <c r="GTW108" s="115"/>
      <c r="GTX108" s="115"/>
      <c r="GTY108" s="115"/>
      <c r="GTZ108" s="115"/>
      <c r="GUA108" s="115"/>
      <c r="GUB108" s="115"/>
      <c r="GUC108" s="115"/>
      <c r="GUD108" s="115"/>
      <c r="GUE108" s="115"/>
      <c r="GUF108" s="115"/>
      <c r="GUG108" s="115"/>
      <c r="GUH108" s="115"/>
      <c r="GUI108" s="115"/>
      <c r="GUJ108" s="115"/>
      <c r="GUK108" s="115"/>
      <c r="GUL108" s="115"/>
      <c r="GUM108" s="115"/>
      <c r="GUN108" s="115"/>
      <c r="GUO108" s="115"/>
      <c r="GUP108" s="115"/>
      <c r="GUQ108" s="115"/>
      <c r="GUR108" s="115"/>
      <c r="GUS108" s="115"/>
      <c r="GUT108" s="115"/>
      <c r="GUU108" s="115"/>
      <c r="GUV108" s="115"/>
      <c r="GUW108" s="115"/>
      <c r="GUX108" s="115"/>
      <c r="GUY108" s="115"/>
      <c r="GUZ108" s="115"/>
      <c r="GVA108" s="115"/>
      <c r="GVB108" s="115"/>
      <c r="GVC108" s="115"/>
      <c r="GVD108" s="115"/>
      <c r="GVE108" s="115"/>
      <c r="GVF108" s="115"/>
      <c r="GVG108" s="115"/>
      <c r="GVH108" s="115"/>
      <c r="GVI108" s="115"/>
      <c r="GVJ108" s="115"/>
      <c r="GVK108" s="115"/>
      <c r="GVL108" s="115"/>
      <c r="GVM108" s="115"/>
      <c r="GVN108" s="115"/>
      <c r="GVO108" s="115"/>
      <c r="GVP108" s="115"/>
      <c r="GVQ108" s="115"/>
      <c r="GVR108" s="115"/>
      <c r="GVS108" s="115"/>
      <c r="GVT108" s="115"/>
      <c r="GVU108" s="115"/>
      <c r="GVV108" s="115"/>
      <c r="GVW108" s="115"/>
      <c r="GVX108" s="115"/>
      <c r="GVY108" s="115"/>
      <c r="GVZ108" s="115"/>
      <c r="GWA108" s="115"/>
      <c r="GWB108" s="115"/>
      <c r="GWC108" s="115"/>
      <c r="GWD108" s="115"/>
      <c r="GWE108" s="115"/>
      <c r="GWF108" s="115"/>
      <c r="GWG108" s="115"/>
      <c r="GWH108" s="115"/>
      <c r="GWI108" s="115"/>
      <c r="GWJ108" s="115"/>
      <c r="GWK108" s="115"/>
      <c r="GWL108" s="115"/>
      <c r="GWM108" s="115"/>
      <c r="GWN108" s="115"/>
      <c r="GWO108" s="115"/>
      <c r="GWP108" s="115"/>
      <c r="GWQ108" s="115"/>
      <c r="GWR108" s="115"/>
      <c r="GWS108" s="115"/>
      <c r="GWT108" s="115"/>
      <c r="GWU108" s="115"/>
      <c r="GWV108" s="115"/>
      <c r="GWW108" s="115"/>
      <c r="GWX108" s="115"/>
      <c r="GWY108" s="115"/>
      <c r="GWZ108" s="115"/>
      <c r="GXA108" s="115"/>
      <c r="GXF108" s="115"/>
      <c r="GXO108" s="115"/>
      <c r="GXP108" s="115"/>
      <c r="GXQ108" s="115"/>
      <c r="GXR108" s="115"/>
      <c r="GXW108" s="115"/>
      <c r="GXX108" s="115"/>
      <c r="GXY108" s="115"/>
      <c r="GXZ108" s="115"/>
      <c r="GYA108" s="115"/>
      <c r="GYB108" s="115"/>
      <c r="GYC108" s="115"/>
      <c r="GYD108" s="115"/>
      <c r="GYE108" s="115"/>
      <c r="GYF108" s="115"/>
      <c r="GYG108" s="115"/>
      <c r="GYH108" s="115"/>
      <c r="GYI108" s="115"/>
      <c r="GYJ108" s="115"/>
      <c r="GYK108" s="115"/>
      <c r="GYL108" s="115"/>
      <c r="GYM108" s="115"/>
      <c r="GYN108" s="115"/>
      <c r="GYO108" s="115"/>
      <c r="GYP108" s="115"/>
      <c r="GYQ108" s="115"/>
      <c r="GYR108" s="115"/>
      <c r="GYS108" s="115"/>
      <c r="GYT108" s="115"/>
      <c r="GYU108" s="115"/>
      <c r="GYV108" s="115"/>
      <c r="GYW108" s="115"/>
      <c r="GYX108" s="115"/>
      <c r="GYY108" s="115"/>
      <c r="GYZ108" s="115"/>
      <c r="GZA108" s="115"/>
      <c r="GZB108" s="115"/>
      <c r="GZC108" s="115"/>
      <c r="GZD108" s="115"/>
      <c r="GZE108" s="115"/>
      <c r="GZF108" s="115"/>
      <c r="GZG108" s="115"/>
      <c r="GZH108" s="115"/>
      <c r="GZI108" s="115"/>
      <c r="GZJ108" s="115"/>
      <c r="GZK108" s="115"/>
      <c r="GZL108" s="115"/>
      <c r="GZM108" s="115"/>
      <c r="GZN108" s="115"/>
      <c r="GZO108" s="115"/>
      <c r="GZP108" s="115"/>
      <c r="GZQ108" s="115"/>
      <c r="GZR108" s="115"/>
      <c r="GZS108" s="115"/>
      <c r="GZT108" s="115"/>
      <c r="GZU108" s="115"/>
      <c r="GZV108" s="115"/>
      <c r="GZW108" s="115"/>
      <c r="GZX108" s="115"/>
      <c r="GZY108" s="115"/>
      <c r="GZZ108" s="115"/>
      <c r="HAA108" s="115"/>
      <c r="HAB108" s="115"/>
      <c r="HAC108" s="115"/>
      <c r="HAD108" s="115"/>
      <c r="HAE108" s="115"/>
      <c r="HAF108" s="115"/>
      <c r="HAG108" s="115"/>
      <c r="HAH108" s="115"/>
      <c r="HAI108" s="115"/>
      <c r="HAJ108" s="115"/>
      <c r="HAK108" s="115"/>
      <c r="HAL108" s="115"/>
      <c r="HAM108" s="115"/>
      <c r="HAN108" s="115"/>
      <c r="HAO108" s="115"/>
      <c r="HAP108" s="115"/>
      <c r="HAQ108" s="115"/>
      <c r="HAR108" s="115"/>
      <c r="HAS108" s="115"/>
      <c r="HAT108" s="115"/>
      <c r="HAU108" s="115"/>
      <c r="HAV108" s="115"/>
      <c r="HAW108" s="115"/>
      <c r="HAX108" s="115"/>
      <c r="HAY108" s="115"/>
      <c r="HAZ108" s="115"/>
      <c r="HBA108" s="115"/>
      <c r="HBB108" s="115"/>
      <c r="HBC108" s="115"/>
      <c r="HBD108" s="115"/>
      <c r="HBE108" s="115"/>
      <c r="HBF108" s="115"/>
      <c r="HBG108" s="115"/>
      <c r="HBH108" s="115"/>
      <c r="HBI108" s="115"/>
      <c r="HBJ108" s="115"/>
      <c r="HBK108" s="115"/>
      <c r="HBL108" s="115"/>
      <c r="HBM108" s="115"/>
      <c r="HBN108" s="115"/>
      <c r="HBO108" s="115"/>
      <c r="HBP108" s="115"/>
      <c r="HBQ108" s="115"/>
      <c r="HBR108" s="115"/>
      <c r="HBS108" s="115"/>
      <c r="HBT108" s="115"/>
      <c r="HBU108" s="115"/>
      <c r="HBV108" s="115"/>
      <c r="HBW108" s="115"/>
      <c r="HBX108" s="115"/>
      <c r="HBY108" s="115"/>
      <c r="HBZ108" s="115"/>
      <c r="HCA108" s="115"/>
      <c r="HCB108" s="115"/>
      <c r="HCC108" s="115"/>
      <c r="HCD108" s="115"/>
      <c r="HCE108" s="115"/>
      <c r="HCF108" s="115"/>
      <c r="HCG108" s="115"/>
      <c r="HCH108" s="115"/>
      <c r="HCI108" s="115"/>
      <c r="HCJ108" s="115"/>
      <c r="HCK108" s="115"/>
      <c r="HCL108" s="115"/>
      <c r="HCM108" s="115"/>
      <c r="HCN108" s="115"/>
      <c r="HCO108" s="115"/>
      <c r="HCP108" s="115"/>
      <c r="HCQ108" s="115"/>
      <c r="HCR108" s="115"/>
      <c r="HCS108" s="115"/>
      <c r="HCT108" s="115"/>
      <c r="HCU108" s="115"/>
      <c r="HCV108" s="115"/>
      <c r="HCW108" s="115"/>
      <c r="HCX108" s="115"/>
      <c r="HCY108" s="115"/>
      <c r="HCZ108" s="115"/>
      <c r="HDA108" s="115"/>
      <c r="HDB108" s="115"/>
      <c r="HDC108" s="115"/>
      <c r="HDD108" s="115"/>
      <c r="HDE108" s="115"/>
      <c r="HDF108" s="115"/>
      <c r="HDG108" s="115"/>
      <c r="HDH108" s="115"/>
      <c r="HDI108" s="115"/>
      <c r="HDJ108" s="115"/>
      <c r="HDK108" s="115"/>
      <c r="HDL108" s="115"/>
      <c r="HDM108" s="115"/>
      <c r="HDN108" s="115"/>
      <c r="HDO108" s="115"/>
      <c r="HDP108" s="115"/>
      <c r="HDQ108" s="115"/>
      <c r="HDR108" s="115"/>
      <c r="HDS108" s="115"/>
      <c r="HDT108" s="115"/>
      <c r="HDU108" s="115"/>
      <c r="HDV108" s="115"/>
      <c r="HDW108" s="115"/>
      <c r="HDX108" s="115"/>
      <c r="HDY108" s="115"/>
      <c r="HDZ108" s="115"/>
      <c r="HEA108" s="115"/>
      <c r="HEB108" s="115"/>
      <c r="HEC108" s="115"/>
      <c r="HED108" s="115"/>
      <c r="HEE108" s="115"/>
      <c r="HEF108" s="115"/>
      <c r="HEG108" s="115"/>
      <c r="HEH108" s="115"/>
      <c r="HEI108" s="115"/>
      <c r="HEJ108" s="115"/>
      <c r="HEK108" s="115"/>
      <c r="HEL108" s="115"/>
      <c r="HEM108" s="115"/>
      <c r="HEN108" s="115"/>
      <c r="HEO108" s="115"/>
      <c r="HEP108" s="115"/>
      <c r="HEQ108" s="115"/>
      <c r="HER108" s="115"/>
      <c r="HES108" s="115"/>
      <c r="HET108" s="115"/>
      <c r="HEU108" s="115"/>
      <c r="HEV108" s="115"/>
      <c r="HEW108" s="115"/>
      <c r="HEX108" s="115"/>
      <c r="HEY108" s="115"/>
      <c r="HEZ108" s="115"/>
      <c r="HFA108" s="115"/>
      <c r="HFB108" s="115"/>
      <c r="HFC108" s="115"/>
      <c r="HFD108" s="115"/>
      <c r="HFE108" s="115"/>
      <c r="HFF108" s="115"/>
      <c r="HFG108" s="115"/>
      <c r="HFH108" s="115"/>
      <c r="HFI108" s="115"/>
      <c r="HFJ108" s="115"/>
      <c r="HFK108" s="115"/>
      <c r="HFL108" s="115"/>
      <c r="HFM108" s="115"/>
      <c r="HFN108" s="115"/>
      <c r="HFO108" s="115"/>
      <c r="HFP108" s="115"/>
      <c r="HFQ108" s="115"/>
      <c r="HFR108" s="115"/>
      <c r="HFS108" s="115"/>
      <c r="HFT108" s="115"/>
      <c r="HFU108" s="115"/>
      <c r="HFV108" s="115"/>
      <c r="HFW108" s="115"/>
      <c r="HFX108" s="115"/>
      <c r="HFY108" s="115"/>
      <c r="HFZ108" s="115"/>
      <c r="HGA108" s="115"/>
      <c r="HGB108" s="115"/>
      <c r="HGC108" s="115"/>
      <c r="HGD108" s="115"/>
      <c r="HGE108" s="115"/>
      <c r="HGF108" s="115"/>
      <c r="HGG108" s="115"/>
      <c r="HGH108" s="115"/>
      <c r="HGI108" s="115"/>
      <c r="HGJ108" s="115"/>
      <c r="HGK108" s="115"/>
      <c r="HGL108" s="115"/>
      <c r="HGM108" s="115"/>
      <c r="HGN108" s="115"/>
      <c r="HGO108" s="115"/>
      <c r="HGP108" s="115"/>
      <c r="HGQ108" s="115"/>
      <c r="HGR108" s="115"/>
      <c r="HGS108" s="115"/>
      <c r="HGT108" s="115"/>
      <c r="HGU108" s="115"/>
      <c r="HGV108" s="115"/>
      <c r="HGW108" s="115"/>
      <c r="HHB108" s="115"/>
      <c r="HHK108" s="115"/>
      <c r="HHL108" s="115"/>
      <c r="HHM108" s="115"/>
      <c r="HHN108" s="115"/>
      <c r="HHS108" s="115"/>
      <c r="HHT108" s="115"/>
      <c r="HHU108" s="115"/>
      <c r="HHV108" s="115"/>
      <c r="HHW108" s="115"/>
      <c r="HHX108" s="115"/>
      <c r="HHY108" s="115"/>
      <c r="HHZ108" s="115"/>
      <c r="HIA108" s="115"/>
      <c r="HIB108" s="115"/>
      <c r="HIC108" s="115"/>
      <c r="HID108" s="115"/>
      <c r="HIE108" s="115"/>
      <c r="HIF108" s="115"/>
      <c r="HIG108" s="115"/>
      <c r="HIH108" s="115"/>
      <c r="HII108" s="115"/>
      <c r="HIJ108" s="115"/>
      <c r="HIK108" s="115"/>
      <c r="HIL108" s="115"/>
      <c r="HIM108" s="115"/>
      <c r="HIN108" s="115"/>
      <c r="HIO108" s="115"/>
      <c r="HIP108" s="115"/>
      <c r="HIQ108" s="115"/>
      <c r="HIR108" s="115"/>
      <c r="HIS108" s="115"/>
      <c r="HIT108" s="115"/>
      <c r="HIU108" s="115"/>
      <c r="HIV108" s="115"/>
      <c r="HIW108" s="115"/>
      <c r="HIX108" s="115"/>
      <c r="HIY108" s="115"/>
      <c r="HIZ108" s="115"/>
      <c r="HJA108" s="115"/>
      <c r="HJB108" s="115"/>
      <c r="HJC108" s="115"/>
      <c r="HJD108" s="115"/>
      <c r="HJE108" s="115"/>
      <c r="HJF108" s="115"/>
      <c r="HJG108" s="115"/>
      <c r="HJH108" s="115"/>
      <c r="HJI108" s="115"/>
      <c r="HJJ108" s="115"/>
      <c r="HJK108" s="115"/>
      <c r="HJL108" s="115"/>
      <c r="HJM108" s="115"/>
      <c r="HJN108" s="115"/>
      <c r="HJO108" s="115"/>
      <c r="HJP108" s="115"/>
      <c r="HJQ108" s="115"/>
      <c r="HJR108" s="115"/>
      <c r="HJS108" s="115"/>
      <c r="HJT108" s="115"/>
      <c r="HJU108" s="115"/>
      <c r="HJV108" s="115"/>
      <c r="HJW108" s="115"/>
      <c r="HJX108" s="115"/>
      <c r="HJY108" s="115"/>
      <c r="HJZ108" s="115"/>
      <c r="HKA108" s="115"/>
      <c r="HKB108" s="115"/>
      <c r="HKC108" s="115"/>
      <c r="HKD108" s="115"/>
      <c r="HKE108" s="115"/>
      <c r="HKF108" s="115"/>
      <c r="HKG108" s="115"/>
      <c r="HKH108" s="115"/>
      <c r="HKI108" s="115"/>
      <c r="HKJ108" s="115"/>
      <c r="HKK108" s="115"/>
      <c r="HKL108" s="115"/>
      <c r="HKM108" s="115"/>
      <c r="HKN108" s="115"/>
      <c r="HKO108" s="115"/>
      <c r="HKP108" s="115"/>
      <c r="HKQ108" s="115"/>
      <c r="HKR108" s="115"/>
      <c r="HKS108" s="115"/>
      <c r="HKT108" s="115"/>
      <c r="HKU108" s="115"/>
      <c r="HKV108" s="115"/>
      <c r="HKW108" s="115"/>
      <c r="HKX108" s="115"/>
      <c r="HKY108" s="115"/>
      <c r="HKZ108" s="115"/>
      <c r="HLA108" s="115"/>
      <c r="HLB108" s="115"/>
      <c r="HLC108" s="115"/>
      <c r="HLD108" s="115"/>
      <c r="HLE108" s="115"/>
      <c r="HLF108" s="115"/>
      <c r="HLG108" s="115"/>
      <c r="HLH108" s="115"/>
      <c r="HLI108" s="115"/>
      <c r="HLJ108" s="115"/>
      <c r="HLK108" s="115"/>
      <c r="HLL108" s="115"/>
      <c r="HLM108" s="115"/>
      <c r="HLN108" s="115"/>
      <c r="HLO108" s="115"/>
      <c r="HLP108" s="115"/>
      <c r="HLQ108" s="115"/>
      <c r="HLR108" s="115"/>
      <c r="HLS108" s="115"/>
      <c r="HLT108" s="115"/>
      <c r="HLU108" s="115"/>
      <c r="HLV108" s="115"/>
      <c r="HLW108" s="115"/>
      <c r="HLX108" s="115"/>
      <c r="HLY108" s="115"/>
      <c r="HLZ108" s="115"/>
      <c r="HMA108" s="115"/>
      <c r="HMB108" s="115"/>
      <c r="HMC108" s="115"/>
      <c r="HMD108" s="115"/>
      <c r="HME108" s="115"/>
      <c r="HMF108" s="115"/>
      <c r="HMG108" s="115"/>
      <c r="HMH108" s="115"/>
      <c r="HMI108" s="115"/>
      <c r="HMJ108" s="115"/>
      <c r="HMK108" s="115"/>
      <c r="HML108" s="115"/>
      <c r="HMM108" s="115"/>
      <c r="HMN108" s="115"/>
      <c r="HMO108" s="115"/>
      <c r="HMP108" s="115"/>
      <c r="HMQ108" s="115"/>
      <c r="HMR108" s="115"/>
      <c r="HMS108" s="115"/>
      <c r="HMT108" s="115"/>
      <c r="HMU108" s="115"/>
      <c r="HMV108" s="115"/>
      <c r="HMW108" s="115"/>
      <c r="HMX108" s="115"/>
      <c r="HMY108" s="115"/>
      <c r="HMZ108" s="115"/>
      <c r="HNA108" s="115"/>
      <c r="HNB108" s="115"/>
      <c r="HNC108" s="115"/>
      <c r="HND108" s="115"/>
      <c r="HNE108" s="115"/>
      <c r="HNF108" s="115"/>
      <c r="HNG108" s="115"/>
      <c r="HNH108" s="115"/>
      <c r="HNI108" s="115"/>
      <c r="HNJ108" s="115"/>
      <c r="HNK108" s="115"/>
      <c r="HNL108" s="115"/>
      <c r="HNM108" s="115"/>
      <c r="HNN108" s="115"/>
      <c r="HNO108" s="115"/>
      <c r="HNP108" s="115"/>
      <c r="HNQ108" s="115"/>
      <c r="HNR108" s="115"/>
      <c r="HNS108" s="115"/>
      <c r="HNT108" s="115"/>
      <c r="HNU108" s="115"/>
      <c r="HNV108" s="115"/>
      <c r="HNW108" s="115"/>
      <c r="HNX108" s="115"/>
      <c r="HNY108" s="115"/>
      <c r="HNZ108" s="115"/>
      <c r="HOA108" s="115"/>
      <c r="HOB108" s="115"/>
      <c r="HOC108" s="115"/>
      <c r="HOD108" s="115"/>
      <c r="HOE108" s="115"/>
      <c r="HOF108" s="115"/>
      <c r="HOG108" s="115"/>
      <c r="HOH108" s="115"/>
      <c r="HOI108" s="115"/>
      <c r="HOJ108" s="115"/>
      <c r="HOK108" s="115"/>
      <c r="HOL108" s="115"/>
      <c r="HOM108" s="115"/>
      <c r="HON108" s="115"/>
      <c r="HOO108" s="115"/>
      <c r="HOP108" s="115"/>
      <c r="HOQ108" s="115"/>
      <c r="HOR108" s="115"/>
      <c r="HOS108" s="115"/>
      <c r="HOT108" s="115"/>
      <c r="HOU108" s="115"/>
      <c r="HOV108" s="115"/>
      <c r="HOW108" s="115"/>
      <c r="HOX108" s="115"/>
      <c r="HOY108" s="115"/>
      <c r="HOZ108" s="115"/>
      <c r="HPA108" s="115"/>
      <c r="HPB108" s="115"/>
      <c r="HPC108" s="115"/>
      <c r="HPD108" s="115"/>
      <c r="HPE108" s="115"/>
      <c r="HPF108" s="115"/>
      <c r="HPG108" s="115"/>
      <c r="HPH108" s="115"/>
      <c r="HPI108" s="115"/>
      <c r="HPJ108" s="115"/>
      <c r="HPK108" s="115"/>
      <c r="HPL108" s="115"/>
      <c r="HPM108" s="115"/>
      <c r="HPN108" s="115"/>
      <c r="HPO108" s="115"/>
      <c r="HPP108" s="115"/>
      <c r="HPQ108" s="115"/>
      <c r="HPR108" s="115"/>
      <c r="HPS108" s="115"/>
      <c r="HPT108" s="115"/>
      <c r="HPU108" s="115"/>
      <c r="HPV108" s="115"/>
      <c r="HPW108" s="115"/>
      <c r="HPX108" s="115"/>
      <c r="HPY108" s="115"/>
      <c r="HPZ108" s="115"/>
      <c r="HQA108" s="115"/>
      <c r="HQB108" s="115"/>
      <c r="HQC108" s="115"/>
      <c r="HQD108" s="115"/>
      <c r="HQE108" s="115"/>
      <c r="HQF108" s="115"/>
      <c r="HQG108" s="115"/>
      <c r="HQH108" s="115"/>
      <c r="HQI108" s="115"/>
      <c r="HQJ108" s="115"/>
      <c r="HQK108" s="115"/>
      <c r="HQL108" s="115"/>
      <c r="HQM108" s="115"/>
      <c r="HQN108" s="115"/>
      <c r="HQO108" s="115"/>
      <c r="HQP108" s="115"/>
      <c r="HQQ108" s="115"/>
      <c r="HQR108" s="115"/>
      <c r="HQS108" s="115"/>
      <c r="HQX108" s="115"/>
      <c r="HRG108" s="115"/>
      <c r="HRH108" s="115"/>
      <c r="HRI108" s="115"/>
      <c r="HRJ108" s="115"/>
      <c r="HRO108" s="115"/>
      <c r="HRP108" s="115"/>
      <c r="HRQ108" s="115"/>
      <c r="HRR108" s="115"/>
      <c r="HRS108" s="115"/>
      <c r="HRT108" s="115"/>
      <c r="HRU108" s="115"/>
      <c r="HRV108" s="115"/>
      <c r="HRW108" s="115"/>
      <c r="HRX108" s="115"/>
      <c r="HRY108" s="115"/>
      <c r="HRZ108" s="115"/>
      <c r="HSA108" s="115"/>
      <c r="HSB108" s="115"/>
      <c r="HSC108" s="115"/>
      <c r="HSD108" s="115"/>
      <c r="HSE108" s="115"/>
      <c r="HSF108" s="115"/>
      <c r="HSG108" s="115"/>
      <c r="HSH108" s="115"/>
      <c r="HSI108" s="115"/>
      <c r="HSJ108" s="115"/>
      <c r="HSK108" s="115"/>
      <c r="HSL108" s="115"/>
      <c r="HSM108" s="115"/>
      <c r="HSN108" s="115"/>
      <c r="HSO108" s="115"/>
      <c r="HSP108" s="115"/>
      <c r="HSQ108" s="115"/>
      <c r="HSR108" s="115"/>
      <c r="HSS108" s="115"/>
      <c r="HST108" s="115"/>
      <c r="HSU108" s="115"/>
      <c r="HSV108" s="115"/>
      <c r="HSW108" s="115"/>
      <c r="HSX108" s="115"/>
      <c r="HSY108" s="115"/>
      <c r="HSZ108" s="115"/>
      <c r="HTA108" s="115"/>
      <c r="HTB108" s="115"/>
      <c r="HTC108" s="115"/>
      <c r="HTD108" s="115"/>
      <c r="HTE108" s="115"/>
      <c r="HTF108" s="115"/>
      <c r="HTG108" s="115"/>
      <c r="HTH108" s="115"/>
      <c r="HTI108" s="115"/>
      <c r="HTJ108" s="115"/>
      <c r="HTK108" s="115"/>
      <c r="HTL108" s="115"/>
      <c r="HTM108" s="115"/>
      <c r="HTN108" s="115"/>
      <c r="HTO108" s="115"/>
      <c r="HTP108" s="115"/>
      <c r="HTQ108" s="115"/>
      <c r="HTR108" s="115"/>
      <c r="HTS108" s="115"/>
      <c r="HTT108" s="115"/>
      <c r="HTU108" s="115"/>
      <c r="HTV108" s="115"/>
      <c r="HTW108" s="115"/>
      <c r="HTX108" s="115"/>
      <c r="HTY108" s="115"/>
      <c r="HTZ108" s="115"/>
      <c r="HUA108" s="115"/>
      <c r="HUB108" s="115"/>
      <c r="HUC108" s="115"/>
      <c r="HUD108" s="115"/>
      <c r="HUE108" s="115"/>
      <c r="HUF108" s="115"/>
      <c r="HUG108" s="115"/>
      <c r="HUH108" s="115"/>
      <c r="HUI108" s="115"/>
      <c r="HUJ108" s="115"/>
      <c r="HUK108" s="115"/>
      <c r="HUL108" s="115"/>
      <c r="HUM108" s="115"/>
      <c r="HUN108" s="115"/>
      <c r="HUO108" s="115"/>
      <c r="HUP108" s="115"/>
      <c r="HUQ108" s="115"/>
      <c r="HUR108" s="115"/>
      <c r="HUS108" s="115"/>
      <c r="HUT108" s="115"/>
      <c r="HUU108" s="115"/>
      <c r="HUV108" s="115"/>
      <c r="HUW108" s="115"/>
      <c r="HUX108" s="115"/>
      <c r="HUY108" s="115"/>
      <c r="HUZ108" s="115"/>
      <c r="HVA108" s="115"/>
      <c r="HVB108" s="115"/>
      <c r="HVC108" s="115"/>
      <c r="HVD108" s="115"/>
      <c r="HVE108" s="115"/>
      <c r="HVF108" s="115"/>
      <c r="HVG108" s="115"/>
      <c r="HVH108" s="115"/>
      <c r="HVI108" s="115"/>
      <c r="HVJ108" s="115"/>
      <c r="HVK108" s="115"/>
      <c r="HVL108" s="115"/>
      <c r="HVM108" s="115"/>
      <c r="HVN108" s="115"/>
      <c r="HVO108" s="115"/>
      <c r="HVP108" s="115"/>
      <c r="HVQ108" s="115"/>
      <c r="HVR108" s="115"/>
      <c r="HVS108" s="115"/>
      <c r="HVT108" s="115"/>
      <c r="HVU108" s="115"/>
      <c r="HVV108" s="115"/>
      <c r="HVW108" s="115"/>
      <c r="HVX108" s="115"/>
      <c r="HVY108" s="115"/>
      <c r="HVZ108" s="115"/>
      <c r="HWA108" s="115"/>
      <c r="HWB108" s="115"/>
      <c r="HWC108" s="115"/>
      <c r="HWD108" s="115"/>
      <c r="HWE108" s="115"/>
      <c r="HWF108" s="115"/>
      <c r="HWG108" s="115"/>
      <c r="HWH108" s="115"/>
      <c r="HWI108" s="115"/>
      <c r="HWJ108" s="115"/>
      <c r="HWK108" s="115"/>
      <c r="HWL108" s="115"/>
      <c r="HWM108" s="115"/>
      <c r="HWN108" s="115"/>
      <c r="HWO108" s="115"/>
      <c r="HWP108" s="115"/>
      <c r="HWQ108" s="115"/>
      <c r="HWR108" s="115"/>
      <c r="HWS108" s="115"/>
      <c r="HWT108" s="115"/>
      <c r="HWU108" s="115"/>
      <c r="HWV108" s="115"/>
      <c r="HWW108" s="115"/>
      <c r="HWX108" s="115"/>
      <c r="HWY108" s="115"/>
      <c r="HWZ108" s="115"/>
      <c r="HXA108" s="115"/>
      <c r="HXB108" s="115"/>
      <c r="HXC108" s="115"/>
      <c r="HXD108" s="115"/>
      <c r="HXE108" s="115"/>
      <c r="HXF108" s="115"/>
      <c r="HXG108" s="115"/>
      <c r="HXH108" s="115"/>
      <c r="HXI108" s="115"/>
      <c r="HXJ108" s="115"/>
      <c r="HXK108" s="115"/>
      <c r="HXL108" s="115"/>
      <c r="HXM108" s="115"/>
      <c r="HXN108" s="115"/>
      <c r="HXO108" s="115"/>
      <c r="HXP108" s="115"/>
      <c r="HXQ108" s="115"/>
      <c r="HXR108" s="115"/>
      <c r="HXS108" s="115"/>
      <c r="HXT108" s="115"/>
      <c r="HXU108" s="115"/>
      <c r="HXV108" s="115"/>
      <c r="HXW108" s="115"/>
      <c r="HXX108" s="115"/>
      <c r="HXY108" s="115"/>
      <c r="HXZ108" s="115"/>
      <c r="HYA108" s="115"/>
      <c r="HYB108" s="115"/>
      <c r="HYC108" s="115"/>
      <c r="HYD108" s="115"/>
      <c r="HYE108" s="115"/>
      <c r="HYF108" s="115"/>
      <c r="HYG108" s="115"/>
      <c r="HYH108" s="115"/>
      <c r="HYI108" s="115"/>
      <c r="HYJ108" s="115"/>
      <c r="HYK108" s="115"/>
      <c r="HYL108" s="115"/>
      <c r="HYM108" s="115"/>
      <c r="HYN108" s="115"/>
      <c r="HYO108" s="115"/>
      <c r="HYP108" s="115"/>
      <c r="HYQ108" s="115"/>
      <c r="HYR108" s="115"/>
      <c r="HYS108" s="115"/>
      <c r="HYT108" s="115"/>
      <c r="HYU108" s="115"/>
      <c r="HYV108" s="115"/>
      <c r="HYW108" s="115"/>
      <c r="HYX108" s="115"/>
      <c r="HYY108" s="115"/>
      <c r="HYZ108" s="115"/>
      <c r="HZA108" s="115"/>
      <c r="HZB108" s="115"/>
      <c r="HZC108" s="115"/>
      <c r="HZD108" s="115"/>
      <c r="HZE108" s="115"/>
      <c r="HZF108" s="115"/>
      <c r="HZG108" s="115"/>
      <c r="HZH108" s="115"/>
      <c r="HZI108" s="115"/>
      <c r="HZJ108" s="115"/>
      <c r="HZK108" s="115"/>
      <c r="HZL108" s="115"/>
      <c r="HZM108" s="115"/>
      <c r="HZN108" s="115"/>
      <c r="HZO108" s="115"/>
      <c r="HZP108" s="115"/>
      <c r="HZQ108" s="115"/>
      <c r="HZR108" s="115"/>
      <c r="HZS108" s="115"/>
      <c r="HZT108" s="115"/>
      <c r="HZU108" s="115"/>
      <c r="HZV108" s="115"/>
      <c r="HZW108" s="115"/>
      <c r="HZX108" s="115"/>
      <c r="HZY108" s="115"/>
      <c r="HZZ108" s="115"/>
      <c r="IAA108" s="115"/>
      <c r="IAB108" s="115"/>
      <c r="IAC108" s="115"/>
      <c r="IAD108" s="115"/>
      <c r="IAE108" s="115"/>
      <c r="IAF108" s="115"/>
      <c r="IAG108" s="115"/>
      <c r="IAH108" s="115"/>
      <c r="IAI108" s="115"/>
      <c r="IAJ108" s="115"/>
      <c r="IAK108" s="115"/>
      <c r="IAL108" s="115"/>
      <c r="IAM108" s="115"/>
      <c r="IAN108" s="115"/>
      <c r="IAO108" s="115"/>
      <c r="IAT108" s="115"/>
      <c r="IBC108" s="115"/>
      <c r="IBD108" s="115"/>
      <c r="IBE108" s="115"/>
      <c r="IBF108" s="115"/>
      <c r="IBK108" s="115"/>
      <c r="IBL108" s="115"/>
      <c r="IBM108" s="115"/>
      <c r="IBN108" s="115"/>
      <c r="IBO108" s="115"/>
      <c r="IBP108" s="115"/>
      <c r="IBQ108" s="115"/>
      <c r="IBR108" s="115"/>
      <c r="IBS108" s="115"/>
      <c r="IBT108" s="115"/>
      <c r="IBU108" s="115"/>
      <c r="IBV108" s="115"/>
      <c r="IBW108" s="115"/>
      <c r="IBX108" s="115"/>
      <c r="IBY108" s="115"/>
      <c r="IBZ108" s="115"/>
      <c r="ICA108" s="115"/>
      <c r="ICB108" s="115"/>
      <c r="ICC108" s="115"/>
      <c r="ICD108" s="115"/>
      <c r="ICE108" s="115"/>
      <c r="ICF108" s="115"/>
      <c r="ICG108" s="115"/>
      <c r="ICH108" s="115"/>
      <c r="ICI108" s="115"/>
      <c r="ICJ108" s="115"/>
      <c r="ICK108" s="115"/>
      <c r="ICL108" s="115"/>
      <c r="ICM108" s="115"/>
      <c r="ICN108" s="115"/>
      <c r="ICO108" s="115"/>
      <c r="ICP108" s="115"/>
      <c r="ICQ108" s="115"/>
      <c r="ICR108" s="115"/>
      <c r="ICS108" s="115"/>
      <c r="ICT108" s="115"/>
      <c r="ICU108" s="115"/>
      <c r="ICV108" s="115"/>
      <c r="ICW108" s="115"/>
      <c r="ICX108" s="115"/>
      <c r="ICY108" s="115"/>
      <c r="ICZ108" s="115"/>
      <c r="IDA108" s="115"/>
      <c r="IDB108" s="115"/>
      <c r="IDC108" s="115"/>
      <c r="IDD108" s="115"/>
      <c r="IDE108" s="115"/>
      <c r="IDF108" s="115"/>
      <c r="IDG108" s="115"/>
      <c r="IDH108" s="115"/>
      <c r="IDI108" s="115"/>
      <c r="IDJ108" s="115"/>
      <c r="IDK108" s="115"/>
      <c r="IDL108" s="115"/>
      <c r="IDM108" s="115"/>
      <c r="IDN108" s="115"/>
      <c r="IDO108" s="115"/>
      <c r="IDP108" s="115"/>
      <c r="IDQ108" s="115"/>
      <c r="IDR108" s="115"/>
      <c r="IDS108" s="115"/>
      <c r="IDT108" s="115"/>
      <c r="IDU108" s="115"/>
      <c r="IDV108" s="115"/>
      <c r="IDW108" s="115"/>
      <c r="IDX108" s="115"/>
      <c r="IDY108" s="115"/>
      <c r="IDZ108" s="115"/>
      <c r="IEA108" s="115"/>
      <c r="IEB108" s="115"/>
      <c r="IEC108" s="115"/>
      <c r="IED108" s="115"/>
      <c r="IEE108" s="115"/>
      <c r="IEF108" s="115"/>
      <c r="IEG108" s="115"/>
      <c r="IEH108" s="115"/>
      <c r="IEI108" s="115"/>
      <c r="IEJ108" s="115"/>
      <c r="IEK108" s="115"/>
      <c r="IEL108" s="115"/>
      <c r="IEM108" s="115"/>
      <c r="IEN108" s="115"/>
      <c r="IEO108" s="115"/>
      <c r="IEP108" s="115"/>
      <c r="IEQ108" s="115"/>
      <c r="IER108" s="115"/>
      <c r="IES108" s="115"/>
      <c r="IET108" s="115"/>
      <c r="IEU108" s="115"/>
      <c r="IEV108" s="115"/>
      <c r="IEW108" s="115"/>
      <c r="IEX108" s="115"/>
      <c r="IEY108" s="115"/>
      <c r="IEZ108" s="115"/>
      <c r="IFA108" s="115"/>
      <c r="IFB108" s="115"/>
      <c r="IFC108" s="115"/>
      <c r="IFD108" s="115"/>
      <c r="IFE108" s="115"/>
      <c r="IFF108" s="115"/>
      <c r="IFG108" s="115"/>
      <c r="IFH108" s="115"/>
      <c r="IFI108" s="115"/>
      <c r="IFJ108" s="115"/>
      <c r="IFK108" s="115"/>
      <c r="IFL108" s="115"/>
      <c r="IFM108" s="115"/>
      <c r="IFN108" s="115"/>
      <c r="IFO108" s="115"/>
      <c r="IFP108" s="115"/>
      <c r="IFQ108" s="115"/>
      <c r="IFR108" s="115"/>
      <c r="IFS108" s="115"/>
      <c r="IFT108" s="115"/>
      <c r="IFU108" s="115"/>
      <c r="IFV108" s="115"/>
      <c r="IFW108" s="115"/>
      <c r="IFX108" s="115"/>
      <c r="IFY108" s="115"/>
      <c r="IFZ108" s="115"/>
      <c r="IGA108" s="115"/>
      <c r="IGB108" s="115"/>
      <c r="IGC108" s="115"/>
      <c r="IGD108" s="115"/>
      <c r="IGE108" s="115"/>
      <c r="IGF108" s="115"/>
      <c r="IGG108" s="115"/>
      <c r="IGH108" s="115"/>
      <c r="IGI108" s="115"/>
      <c r="IGJ108" s="115"/>
      <c r="IGK108" s="115"/>
      <c r="IGL108" s="115"/>
      <c r="IGM108" s="115"/>
      <c r="IGN108" s="115"/>
      <c r="IGO108" s="115"/>
      <c r="IGP108" s="115"/>
      <c r="IGQ108" s="115"/>
      <c r="IGR108" s="115"/>
      <c r="IGS108" s="115"/>
      <c r="IGT108" s="115"/>
      <c r="IGU108" s="115"/>
      <c r="IGV108" s="115"/>
      <c r="IGW108" s="115"/>
      <c r="IGX108" s="115"/>
      <c r="IGY108" s="115"/>
      <c r="IGZ108" s="115"/>
      <c r="IHA108" s="115"/>
      <c r="IHB108" s="115"/>
      <c r="IHC108" s="115"/>
      <c r="IHD108" s="115"/>
      <c r="IHE108" s="115"/>
      <c r="IHF108" s="115"/>
      <c r="IHG108" s="115"/>
      <c r="IHH108" s="115"/>
      <c r="IHI108" s="115"/>
      <c r="IHJ108" s="115"/>
      <c r="IHK108" s="115"/>
      <c r="IHL108" s="115"/>
      <c r="IHM108" s="115"/>
      <c r="IHN108" s="115"/>
      <c r="IHO108" s="115"/>
      <c r="IHP108" s="115"/>
      <c r="IHQ108" s="115"/>
      <c r="IHR108" s="115"/>
      <c r="IHS108" s="115"/>
      <c r="IHT108" s="115"/>
      <c r="IHU108" s="115"/>
      <c r="IHV108" s="115"/>
      <c r="IHW108" s="115"/>
      <c r="IHX108" s="115"/>
      <c r="IHY108" s="115"/>
      <c r="IHZ108" s="115"/>
      <c r="IIA108" s="115"/>
      <c r="IIB108" s="115"/>
      <c r="IIC108" s="115"/>
      <c r="IID108" s="115"/>
      <c r="IIE108" s="115"/>
      <c r="IIF108" s="115"/>
      <c r="IIG108" s="115"/>
      <c r="IIH108" s="115"/>
      <c r="III108" s="115"/>
      <c r="IIJ108" s="115"/>
      <c r="IIK108" s="115"/>
      <c r="IIL108" s="115"/>
      <c r="IIM108" s="115"/>
      <c r="IIN108" s="115"/>
      <c r="IIO108" s="115"/>
      <c r="IIP108" s="115"/>
      <c r="IIQ108" s="115"/>
      <c r="IIR108" s="115"/>
      <c r="IIS108" s="115"/>
      <c r="IIT108" s="115"/>
      <c r="IIU108" s="115"/>
      <c r="IIV108" s="115"/>
      <c r="IIW108" s="115"/>
      <c r="IIX108" s="115"/>
      <c r="IIY108" s="115"/>
      <c r="IIZ108" s="115"/>
      <c r="IJA108" s="115"/>
      <c r="IJB108" s="115"/>
      <c r="IJC108" s="115"/>
      <c r="IJD108" s="115"/>
      <c r="IJE108" s="115"/>
      <c r="IJF108" s="115"/>
      <c r="IJG108" s="115"/>
      <c r="IJH108" s="115"/>
      <c r="IJI108" s="115"/>
      <c r="IJJ108" s="115"/>
      <c r="IJK108" s="115"/>
      <c r="IJL108" s="115"/>
      <c r="IJM108" s="115"/>
      <c r="IJN108" s="115"/>
      <c r="IJO108" s="115"/>
      <c r="IJP108" s="115"/>
      <c r="IJQ108" s="115"/>
      <c r="IJR108" s="115"/>
      <c r="IJS108" s="115"/>
      <c r="IJT108" s="115"/>
      <c r="IJU108" s="115"/>
      <c r="IJV108" s="115"/>
      <c r="IJW108" s="115"/>
      <c r="IJX108" s="115"/>
      <c r="IJY108" s="115"/>
      <c r="IJZ108" s="115"/>
      <c r="IKA108" s="115"/>
      <c r="IKB108" s="115"/>
      <c r="IKC108" s="115"/>
      <c r="IKD108" s="115"/>
      <c r="IKE108" s="115"/>
      <c r="IKF108" s="115"/>
      <c r="IKG108" s="115"/>
      <c r="IKH108" s="115"/>
      <c r="IKI108" s="115"/>
      <c r="IKJ108" s="115"/>
      <c r="IKK108" s="115"/>
      <c r="IKP108" s="115"/>
      <c r="IKY108" s="115"/>
      <c r="IKZ108" s="115"/>
      <c r="ILA108" s="115"/>
      <c r="ILB108" s="115"/>
      <c r="ILG108" s="115"/>
      <c r="ILH108" s="115"/>
      <c r="ILI108" s="115"/>
      <c r="ILJ108" s="115"/>
      <c r="ILK108" s="115"/>
      <c r="ILL108" s="115"/>
      <c r="ILM108" s="115"/>
      <c r="ILN108" s="115"/>
      <c r="ILO108" s="115"/>
      <c r="ILP108" s="115"/>
      <c r="ILQ108" s="115"/>
      <c r="ILR108" s="115"/>
      <c r="ILS108" s="115"/>
      <c r="ILT108" s="115"/>
      <c r="ILU108" s="115"/>
      <c r="ILV108" s="115"/>
      <c r="ILW108" s="115"/>
      <c r="ILX108" s="115"/>
      <c r="ILY108" s="115"/>
      <c r="ILZ108" s="115"/>
      <c r="IMA108" s="115"/>
      <c r="IMB108" s="115"/>
      <c r="IMC108" s="115"/>
      <c r="IMD108" s="115"/>
      <c r="IME108" s="115"/>
      <c r="IMF108" s="115"/>
      <c r="IMG108" s="115"/>
      <c r="IMH108" s="115"/>
      <c r="IMI108" s="115"/>
      <c r="IMJ108" s="115"/>
      <c r="IMK108" s="115"/>
      <c r="IML108" s="115"/>
      <c r="IMM108" s="115"/>
      <c r="IMN108" s="115"/>
      <c r="IMO108" s="115"/>
      <c r="IMP108" s="115"/>
      <c r="IMQ108" s="115"/>
      <c r="IMR108" s="115"/>
      <c r="IMS108" s="115"/>
      <c r="IMT108" s="115"/>
      <c r="IMU108" s="115"/>
      <c r="IMV108" s="115"/>
      <c r="IMW108" s="115"/>
      <c r="IMX108" s="115"/>
      <c r="IMY108" s="115"/>
      <c r="IMZ108" s="115"/>
      <c r="INA108" s="115"/>
      <c r="INB108" s="115"/>
      <c r="INC108" s="115"/>
      <c r="IND108" s="115"/>
      <c r="INE108" s="115"/>
      <c r="INF108" s="115"/>
      <c r="ING108" s="115"/>
      <c r="INH108" s="115"/>
      <c r="INI108" s="115"/>
      <c r="INJ108" s="115"/>
      <c r="INK108" s="115"/>
      <c r="INL108" s="115"/>
      <c r="INM108" s="115"/>
      <c r="INN108" s="115"/>
      <c r="INO108" s="115"/>
      <c r="INP108" s="115"/>
      <c r="INQ108" s="115"/>
      <c r="INR108" s="115"/>
      <c r="INS108" s="115"/>
      <c r="INT108" s="115"/>
      <c r="INU108" s="115"/>
      <c r="INV108" s="115"/>
      <c r="INW108" s="115"/>
      <c r="INX108" s="115"/>
      <c r="INY108" s="115"/>
      <c r="INZ108" s="115"/>
      <c r="IOA108" s="115"/>
      <c r="IOB108" s="115"/>
      <c r="IOC108" s="115"/>
      <c r="IOD108" s="115"/>
      <c r="IOE108" s="115"/>
      <c r="IOF108" s="115"/>
      <c r="IOG108" s="115"/>
      <c r="IOH108" s="115"/>
      <c r="IOI108" s="115"/>
      <c r="IOJ108" s="115"/>
      <c r="IOK108" s="115"/>
      <c r="IOL108" s="115"/>
      <c r="IOM108" s="115"/>
      <c r="ION108" s="115"/>
      <c r="IOO108" s="115"/>
      <c r="IOP108" s="115"/>
      <c r="IOQ108" s="115"/>
      <c r="IOR108" s="115"/>
      <c r="IOS108" s="115"/>
      <c r="IOT108" s="115"/>
      <c r="IOU108" s="115"/>
      <c r="IOV108" s="115"/>
      <c r="IOW108" s="115"/>
      <c r="IOX108" s="115"/>
      <c r="IOY108" s="115"/>
      <c r="IOZ108" s="115"/>
      <c r="IPA108" s="115"/>
      <c r="IPB108" s="115"/>
      <c r="IPC108" s="115"/>
      <c r="IPD108" s="115"/>
      <c r="IPE108" s="115"/>
      <c r="IPF108" s="115"/>
      <c r="IPG108" s="115"/>
      <c r="IPH108" s="115"/>
      <c r="IPI108" s="115"/>
      <c r="IPJ108" s="115"/>
      <c r="IPK108" s="115"/>
      <c r="IPL108" s="115"/>
      <c r="IPM108" s="115"/>
      <c r="IPN108" s="115"/>
      <c r="IPO108" s="115"/>
      <c r="IPP108" s="115"/>
      <c r="IPQ108" s="115"/>
      <c r="IPR108" s="115"/>
      <c r="IPS108" s="115"/>
      <c r="IPT108" s="115"/>
      <c r="IPU108" s="115"/>
      <c r="IPV108" s="115"/>
      <c r="IPW108" s="115"/>
      <c r="IPX108" s="115"/>
      <c r="IPY108" s="115"/>
      <c r="IPZ108" s="115"/>
      <c r="IQA108" s="115"/>
      <c r="IQB108" s="115"/>
      <c r="IQC108" s="115"/>
      <c r="IQD108" s="115"/>
      <c r="IQE108" s="115"/>
      <c r="IQF108" s="115"/>
      <c r="IQG108" s="115"/>
      <c r="IQH108" s="115"/>
      <c r="IQI108" s="115"/>
      <c r="IQJ108" s="115"/>
      <c r="IQK108" s="115"/>
      <c r="IQL108" s="115"/>
      <c r="IQM108" s="115"/>
      <c r="IQN108" s="115"/>
      <c r="IQO108" s="115"/>
      <c r="IQP108" s="115"/>
      <c r="IQQ108" s="115"/>
      <c r="IQR108" s="115"/>
      <c r="IQS108" s="115"/>
      <c r="IQT108" s="115"/>
      <c r="IQU108" s="115"/>
      <c r="IQV108" s="115"/>
      <c r="IQW108" s="115"/>
      <c r="IQX108" s="115"/>
      <c r="IQY108" s="115"/>
      <c r="IQZ108" s="115"/>
      <c r="IRA108" s="115"/>
      <c r="IRB108" s="115"/>
      <c r="IRC108" s="115"/>
      <c r="IRD108" s="115"/>
      <c r="IRE108" s="115"/>
      <c r="IRF108" s="115"/>
      <c r="IRG108" s="115"/>
      <c r="IRH108" s="115"/>
      <c r="IRI108" s="115"/>
      <c r="IRJ108" s="115"/>
      <c r="IRK108" s="115"/>
      <c r="IRL108" s="115"/>
      <c r="IRM108" s="115"/>
      <c r="IRN108" s="115"/>
      <c r="IRO108" s="115"/>
      <c r="IRP108" s="115"/>
      <c r="IRQ108" s="115"/>
      <c r="IRR108" s="115"/>
      <c r="IRS108" s="115"/>
      <c r="IRT108" s="115"/>
      <c r="IRU108" s="115"/>
      <c r="IRV108" s="115"/>
      <c r="IRW108" s="115"/>
      <c r="IRX108" s="115"/>
      <c r="IRY108" s="115"/>
      <c r="IRZ108" s="115"/>
      <c r="ISA108" s="115"/>
      <c r="ISB108" s="115"/>
      <c r="ISC108" s="115"/>
      <c r="ISD108" s="115"/>
      <c r="ISE108" s="115"/>
      <c r="ISF108" s="115"/>
      <c r="ISG108" s="115"/>
      <c r="ISH108" s="115"/>
      <c r="ISI108" s="115"/>
      <c r="ISJ108" s="115"/>
      <c r="ISK108" s="115"/>
      <c r="ISL108" s="115"/>
      <c r="ISM108" s="115"/>
      <c r="ISN108" s="115"/>
      <c r="ISO108" s="115"/>
      <c r="ISP108" s="115"/>
      <c r="ISQ108" s="115"/>
      <c r="ISR108" s="115"/>
      <c r="ISS108" s="115"/>
      <c r="IST108" s="115"/>
      <c r="ISU108" s="115"/>
      <c r="ISV108" s="115"/>
      <c r="ISW108" s="115"/>
      <c r="ISX108" s="115"/>
      <c r="ISY108" s="115"/>
      <c r="ISZ108" s="115"/>
      <c r="ITA108" s="115"/>
      <c r="ITB108" s="115"/>
      <c r="ITC108" s="115"/>
      <c r="ITD108" s="115"/>
      <c r="ITE108" s="115"/>
      <c r="ITF108" s="115"/>
      <c r="ITG108" s="115"/>
      <c r="ITH108" s="115"/>
      <c r="ITI108" s="115"/>
      <c r="ITJ108" s="115"/>
      <c r="ITK108" s="115"/>
      <c r="ITL108" s="115"/>
      <c r="ITM108" s="115"/>
      <c r="ITN108" s="115"/>
      <c r="ITO108" s="115"/>
      <c r="ITP108" s="115"/>
      <c r="ITQ108" s="115"/>
      <c r="ITR108" s="115"/>
      <c r="ITS108" s="115"/>
      <c r="ITT108" s="115"/>
      <c r="ITU108" s="115"/>
      <c r="ITV108" s="115"/>
      <c r="ITW108" s="115"/>
      <c r="ITX108" s="115"/>
      <c r="ITY108" s="115"/>
      <c r="ITZ108" s="115"/>
      <c r="IUA108" s="115"/>
      <c r="IUB108" s="115"/>
      <c r="IUC108" s="115"/>
      <c r="IUD108" s="115"/>
      <c r="IUE108" s="115"/>
      <c r="IUF108" s="115"/>
      <c r="IUG108" s="115"/>
      <c r="IUL108" s="115"/>
      <c r="IUU108" s="115"/>
      <c r="IUV108" s="115"/>
      <c r="IUW108" s="115"/>
      <c r="IUX108" s="115"/>
      <c r="IVC108" s="115"/>
      <c r="IVD108" s="115"/>
      <c r="IVE108" s="115"/>
      <c r="IVF108" s="115"/>
      <c r="IVG108" s="115"/>
      <c r="IVH108" s="115"/>
      <c r="IVI108" s="115"/>
      <c r="IVJ108" s="115"/>
      <c r="IVK108" s="115"/>
      <c r="IVL108" s="115"/>
      <c r="IVM108" s="115"/>
      <c r="IVN108" s="115"/>
      <c r="IVO108" s="115"/>
      <c r="IVP108" s="115"/>
      <c r="IVQ108" s="115"/>
      <c r="IVR108" s="115"/>
      <c r="IVS108" s="115"/>
      <c r="IVT108" s="115"/>
      <c r="IVU108" s="115"/>
      <c r="IVV108" s="115"/>
      <c r="IVW108" s="115"/>
      <c r="IVX108" s="115"/>
      <c r="IVY108" s="115"/>
      <c r="IVZ108" s="115"/>
      <c r="IWA108" s="115"/>
      <c r="IWB108" s="115"/>
      <c r="IWC108" s="115"/>
      <c r="IWD108" s="115"/>
      <c r="IWE108" s="115"/>
      <c r="IWF108" s="115"/>
      <c r="IWG108" s="115"/>
      <c r="IWH108" s="115"/>
      <c r="IWI108" s="115"/>
      <c r="IWJ108" s="115"/>
      <c r="IWK108" s="115"/>
      <c r="IWL108" s="115"/>
      <c r="IWM108" s="115"/>
      <c r="IWN108" s="115"/>
      <c r="IWO108" s="115"/>
      <c r="IWP108" s="115"/>
      <c r="IWQ108" s="115"/>
      <c r="IWR108" s="115"/>
      <c r="IWS108" s="115"/>
      <c r="IWT108" s="115"/>
      <c r="IWU108" s="115"/>
      <c r="IWV108" s="115"/>
      <c r="IWW108" s="115"/>
      <c r="IWX108" s="115"/>
      <c r="IWY108" s="115"/>
      <c r="IWZ108" s="115"/>
      <c r="IXA108" s="115"/>
      <c r="IXB108" s="115"/>
      <c r="IXC108" s="115"/>
      <c r="IXD108" s="115"/>
      <c r="IXE108" s="115"/>
      <c r="IXF108" s="115"/>
      <c r="IXG108" s="115"/>
      <c r="IXH108" s="115"/>
      <c r="IXI108" s="115"/>
      <c r="IXJ108" s="115"/>
      <c r="IXK108" s="115"/>
      <c r="IXL108" s="115"/>
      <c r="IXM108" s="115"/>
      <c r="IXN108" s="115"/>
      <c r="IXO108" s="115"/>
      <c r="IXP108" s="115"/>
      <c r="IXQ108" s="115"/>
      <c r="IXR108" s="115"/>
      <c r="IXS108" s="115"/>
      <c r="IXT108" s="115"/>
      <c r="IXU108" s="115"/>
      <c r="IXV108" s="115"/>
      <c r="IXW108" s="115"/>
      <c r="IXX108" s="115"/>
      <c r="IXY108" s="115"/>
      <c r="IXZ108" s="115"/>
      <c r="IYA108" s="115"/>
      <c r="IYB108" s="115"/>
      <c r="IYC108" s="115"/>
      <c r="IYD108" s="115"/>
      <c r="IYE108" s="115"/>
      <c r="IYF108" s="115"/>
      <c r="IYG108" s="115"/>
      <c r="IYH108" s="115"/>
      <c r="IYI108" s="115"/>
      <c r="IYJ108" s="115"/>
      <c r="IYK108" s="115"/>
      <c r="IYL108" s="115"/>
      <c r="IYM108" s="115"/>
      <c r="IYN108" s="115"/>
      <c r="IYO108" s="115"/>
      <c r="IYP108" s="115"/>
      <c r="IYQ108" s="115"/>
      <c r="IYR108" s="115"/>
      <c r="IYS108" s="115"/>
      <c r="IYT108" s="115"/>
      <c r="IYU108" s="115"/>
      <c r="IYV108" s="115"/>
      <c r="IYW108" s="115"/>
      <c r="IYX108" s="115"/>
      <c r="IYY108" s="115"/>
      <c r="IYZ108" s="115"/>
      <c r="IZA108" s="115"/>
      <c r="IZB108" s="115"/>
      <c r="IZC108" s="115"/>
      <c r="IZD108" s="115"/>
      <c r="IZE108" s="115"/>
      <c r="IZF108" s="115"/>
      <c r="IZG108" s="115"/>
      <c r="IZH108" s="115"/>
      <c r="IZI108" s="115"/>
      <c r="IZJ108" s="115"/>
      <c r="IZK108" s="115"/>
      <c r="IZL108" s="115"/>
      <c r="IZM108" s="115"/>
      <c r="IZN108" s="115"/>
      <c r="IZO108" s="115"/>
      <c r="IZP108" s="115"/>
      <c r="IZQ108" s="115"/>
      <c r="IZR108" s="115"/>
      <c r="IZS108" s="115"/>
      <c r="IZT108" s="115"/>
      <c r="IZU108" s="115"/>
      <c r="IZV108" s="115"/>
      <c r="IZW108" s="115"/>
      <c r="IZX108" s="115"/>
      <c r="IZY108" s="115"/>
      <c r="IZZ108" s="115"/>
      <c r="JAA108" s="115"/>
      <c r="JAB108" s="115"/>
      <c r="JAC108" s="115"/>
      <c r="JAD108" s="115"/>
      <c r="JAE108" s="115"/>
      <c r="JAF108" s="115"/>
      <c r="JAG108" s="115"/>
      <c r="JAH108" s="115"/>
      <c r="JAI108" s="115"/>
      <c r="JAJ108" s="115"/>
      <c r="JAK108" s="115"/>
      <c r="JAL108" s="115"/>
      <c r="JAM108" s="115"/>
      <c r="JAN108" s="115"/>
      <c r="JAO108" s="115"/>
      <c r="JAP108" s="115"/>
      <c r="JAQ108" s="115"/>
      <c r="JAR108" s="115"/>
      <c r="JAS108" s="115"/>
      <c r="JAT108" s="115"/>
      <c r="JAU108" s="115"/>
      <c r="JAV108" s="115"/>
      <c r="JAW108" s="115"/>
      <c r="JAX108" s="115"/>
      <c r="JAY108" s="115"/>
      <c r="JAZ108" s="115"/>
      <c r="JBA108" s="115"/>
      <c r="JBB108" s="115"/>
      <c r="JBC108" s="115"/>
      <c r="JBD108" s="115"/>
      <c r="JBE108" s="115"/>
      <c r="JBF108" s="115"/>
      <c r="JBG108" s="115"/>
      <c r="JBH108" s="115"/>
      <c r="JBI108" s="115"/>
      <c r="JBJ108" s="115"/>
      <c r="JBK108" s="115"/>
      <c r="JBL108" s="115"/>
      <c r="JBM108" s="115"/>
      <c r="JBN108" s="115"/>
      <c r="JBO108" s="115"/>
      <c r="JBP108" s="115"/>
      <c r="JBQ108" s="115"/>
      <c r="JBR108" s="115"/>
      <c r="JBS108" s="115"/>
      <c r="JBT108" s="115"/>
      <c r="JBU108" s="115"/>
      <c r="JBV108" s="115"/>
      <c r="JBW108" s="115"/>
      <c r="JBX108" s="115"/>
      <c r="JBY108" s="115"/>
      <c r="JBZ108" s="115"/>
      <c r="JCA108" s="115"/>
      <c r="JCB108" s="115"/>
      <c r="JCC108" s="115"/>
      <c r="JCD108" s="115"/>
      <c r="JCE108" s="115"/>
      <c r="JCF108" s="115"/>
      <c r="JCG108" s="115"/>
      <c r="JCH108" s="115"/>
      <c r="JCI108" s="115"/>
      <c r="JCJ108" s="115"/>
      <c r="JCK108" s="115"/>
      <c r="JCL108" s="115"/>
      <c r="JCM108" s="115"/>
      <c r="JCN108" s="115"/>
      <c r="JCO108" s="115"/>
      <c r="JCP108" s="115"/>
      <c r="JCQ108" s="115"/>
      <c r="JCR108" s="115"/>
      <c r="JCS108" s="115"/>
      <c r="JCT108" s="115"/>
      <c r="JCU108" s="115"/>
      <c r="JCV108" s="115"/>
      <c r="JCW108" s="115"/>
      <c r="JCX108" s="115"/>
      <c r="JCY108" s="115"/>
      <c r="JCZ108" s="115"/>
      <c r="JDA108" s="115"/>
      <c r="JDB108" s="115"/>
      <c r="JDC108" s="115"/>
      <c r="JDD108" s="115"/>
      <c r="JDE108" s="115"/>
      <c r="JDF108" s="115"/>
      <c r="JDG108" s="115"/>
      <c r="JDH108" s="115"/>
      <c r="JDI108" s="115"/>
      <c r="JDJ108" s="115"/>
      <c r="JDK108" s="115"/>
      <c r="JDL108" s="115"/>
      <c r="JDM108" s="115"/>
      <c r="JDN108" s="115"/>
      <c r="JDO108" s="115"/>
      <c r="JDP108" s="115"/>
      <c r="JDQ108" s="115"/>
      <c r="JDR108" s="115"/>
      <c r="JDS108" s="115"/>
      <c r="JDT108" s="115"/>
      <c r="JDU108" s="115"/>
      <c r="JDV108" s="115"/>
      <c r="JDW108" s="115"/>
      <c r="JDX108" s="115"/>
      <c r="JDY108" s="115"/>
      <c r="JDZ108" s="115"/>
      <c r="JEA108" s="115"/>
      <c r="JEB108" s="115"/>
      <c r="JEC108" s="115"/>
      <c r="JEH108" s="115"/>
      <c r="JEQ108" s="115"/>
      <c r="JER108" s="115"/>
      <c r="JES108" s="115"/>
      <c r="JET108" s="115"/>
      <c r="JEY108" s="115"/>
      <c r="JEZ108" s="115"/>
      <c r="JFA108" s="115"/>
      <c r="JFB108" s="115"/>
      <c r="JFC108" s="115"/>
      <c r="JFD108" s="115"/>
      <c r="JFE108" s="115"/>
      <c r="JFF108" s="115"/>
      <c r="JFG108" s="115"/>
      <c r="JFH108" s="115"/>
      <c r="JFI108" s="115"/>
      <c r="JFJ108" s="115"/>
      <c r="JFK108" s="115"/>
      <c r="JFL108" s="115"/>
      <c r="JFM108" s="115"/>
      <c r="JFN108" s="115"/>
      <c r="JFO108" s="115"/>
      <c r="JFP108" s="115"/>
      <c r="JFQ108" s="115"/>
      <c r="JFR108" s="115"/>
      <c r="JFS108" s="115"/>
      <c r="JFT108" s="115"/>
      <c r="JFU108" s="115"/>
      <c r="JFV108" s="115"/>
      <c r="JFW108" s="115"/>
      <c r="JFX108" s="115"/>
      <c r="JFY108" s="115"/>
      <c r="JFZ108" s="115"/>
      <c r="JGA108" s="115"/>
      <c r="JGB108" s="115"/>
      <c r="JGC108" s="115"/>
      <c r="JGD108" s="115"/>
      <c r="JGE108" s="115"/>
      <c r="JGF108" s="115"/>
      <c r="JGG108" s="115"/>
      <c r="JGH108" s="115"/>
      <c r="JGI108" s="115"/>
      <c r="JGJ108" s="115"/>
      <c r="JGK108" s="115"/>
      <c r="JGL108" s="115"/>
      <c r="JGM108" s="115"/>
      <c r="JGN108" s="115"/>
      <c r="JGO108" s="115"/>
      <c r="JGP108" s="115"/>
      <c r="JGQ108" s="115"/>
      <c r="JGR108" s="115"/>
      <c r="JGS108" s="115"/>
      <c r="JGT108" s="115"/>
      <c r="JGU108" s="115"/>
      <c r="JGV108" s="115"/>
      <c r="JGW108" s="115"/>
      <c r="JGX108" s="115"/>
      <c r="JGY108" s="115"/>
      <c r="JGZ108" s="115"/>
      <c r="JHA108" s="115"/>
      <c r="JHB108" s="115"/>
      <c r="JHC108" s="115"/>
      <c r="JHD108" s="115"/>
      <c r="JHE108" s="115"/>
      <c r="JHF108" s="115"/>
      <c r="JHG108" s="115"/>
      <c r="JHH108" s="115"/>
      <c r="JHI108" s="115"/>
      <c r="JHJ108" s="115"/>
      <c r="JHK108" s="115"/>
      <c r="JHL108" s="115"/>
      <c r="JHM108" s="115"/>
      <c r="JHN108" s="115"/>
      <c r="JHO108" s="115"/>
      <c r="JHP108" s="115"/>
      <c r="JHQ108" s="115"/>
      <c r="JHR108" s="115"/>
      <c r="JHS108" s="115"/>
      <c r="JHT108" s="115"/>
      <c r="JHU108" s="115"/>
      <c r="JHV108" s="115"/>
      <c r="JHW108" s="115"/>
      <c r="JHX108" s="115"/>
      <c r="JHY108" s="115"/>
      <c r="JHZ108" s="115"/>
      <c r="JIA108" s="115"/>
      <c r="JIB108" s="115"/>
      <c r="JIC108" s="115"/>
      <c r="JID108" s="115"/>
      <c r="JIE108" s="115"/>
      <c r="JIF108" s="115"/>
      <c r="JIG108" s="115"/>
      <c r="JIH108" s="115"/>
      <c r="JII108" s="115"/>
      <c r="JIJ108" s="115"/>
      <c r="JIK108" s="115"/>
      <c r="JIL108" s="115"/>
      <c r="JIM108" s="115"/>
      <c r="JIN108" s="115"/>
      <c r="JIO108" s="115"/>
      <c r="JIP108" s="115"/>
      <c r="JIQ108" s="115"/>
      <c r="JIR108" s="115"/>
      <c r="JIS108" s="115"/>
      <c r="JIT108" s="115"/>
      <c r="JIU108" s="115"/>
      <c r="JIV108" s="115"/>
      <c r="JIW108" s="115"/>
      <c r="JIX108" s="115"/>
      <c r="JIY108" s="115"/>
      <c r="JIZ108" s="115"/>
      <c r="JJA108" s="115"/>
      <c r="JJB108" s="115"/>
      <c r="JJC108" s="115"/>
      <c r="JJD108" s="115"/>
      <c r="JJE108" s="115"/>
      <c r="JJF108" s="115"/>
      <c r="JJG108" s="115"/>
      <c r="JJH108" s="115"/>
      <c r="JJI108" s="115"/>
      <c r="JJJ108" s="115"/>
      <c r="JJK108" s="115"/>
      <c r="JJL108" s="115"/>
      <c r="JJM108" s="115"/>
      <c r="JJN108" s="115"/>
      <c r="JJO108" s="115"/>
      <c r="JJP108" s="115"/>
      <c r="JJQ108" s="115"/>
      <c r="JJR108" s="115"/>
      <c r="JJS108" s="115"/>
      <c r="JJT108" s="115"/>
      <c r="JJU108" s="115"/>
      <c r="JJV108" s="115"/>
      <c r="JJW108" s="115"/>
      <c r="JJX108" s="115"/>
      <c r="JJY108" s="115"/>
      <c r="JJZ108" s="115"/>
      <c r="JKA108" s="115"/>
      <c r="JKB108" s="115"/>
      <c r="JKC108" s="115"/>
      <c r="JKD108" s="115"/>
      <c r="JKE108" s="115"/>
      <c r="JKF108" s="115"/>
      <c r="JKG108" s="115"/>
      <c r="JKH108" s="115"/>
      <c r="JKI108" s="115"/>
      <c r="JKJ108" s="115"/>
      <c r="JKK108" s="115"/>
      <c r="JKL108" s="115"/>
      <c r="JKM108" s="115"/>
      <c r="JKN108" s="115"/>
      <c r="JKO108" s="115"/>
      <c r="JKP108" s="115"/>
      <c r="JKQ108" s="115"/>
      <c r="JKR108" s="115"/>
      <c r="JKS108" s="115"/>
      <c r="JKT108" s="115"/>
      <c r="JKU108" s="115"/>
      <c r="JKV108" s="115"/>
      <c r="JKW108" s="115"/>
      <c r="JKX108" s="115"/>
      <c r="JKY108" s="115"/>
      <c r="JKZ108" s="115"/>
      <c r="JLA108" s="115"/>
      <c r="JLB108" s="115"/>
      <c r="JLC108" s="115"/>
      <c r="JLD108" s="115"/>
      <c r="JLE108" s="115"/>
      <c r="JLF108" s="115"/>
      <c r="JLG108" s="115"/>
      <c r="JLH108" s="115"/>
      <c r="JLI108" s="115"/>
      <c r="JLJ108" s="115"/>
      <c r="JLK108" s="115"/>
      <c r="JLL108" s="115"/>
      <c r="JLM108" s="115"/>
      <c r="JLN108" s="115"/>
      <c r="JLO108" s="115"/>
      <c r="JLP108" s="115"/>
      <c r="JLQ108" s="115"/>
      <c r="JLR108" s="115"/>
      <c r="JLS108" s="115"/>
      <c r="JLT108" s="115"/>
      <c r="JLU108" s="115"/>
      <c r="JLV108" s="115"/>
      <c r="JLW108" s="115"/>
      <c r="JLX108" s="115"/>
      <c r="JLY108" s="115"/>
      <c r="JLZ108" s="115"/>
      <c r="JMA108" s="115"/>
      <c r="JMB108" s="115"/>
      <c r="JMC108" s="115"/>
      <c r="JMD108" s="115"/>
      <c r="JME108" s="115"/>
      <c r="JMF108" s="115"/>
      <c r="JMG108" s="115"/>
      <c r="JMH108" s="115"/>
      <c r="JMI108" s="115"/>
      <c r="JMJ108" s="115"/>
      <c r="JMK108" s="115"/>
      <c r="JML108" s="115"/>
      <c r="JMM108" s="115"/>
      <c r="JMN108" s="115"/>
      <c r="JMO108" s="115"/>
      <c r="JMP108" s="115"/>
      <c r="JMQ108" s="115"/>
      <c r="JMR108" s="115"/>
      <c r="JMS108" s="115"/>
      <c r="JMT108" s="115"/>
      <c r="JMU108" s="115"/>
      <c r="JMV108" s="115"/>
      <c r="JMW108" s="115"/>
      <c r="JMX108" s="115"/>
      <c r="JMY108" s="115"/>
      <c r="JMZ108" s="115"/>
      <c r="JNA108" s="115"/>
      <c r="JNB108" s="115"/>
      <c r="JNC108" s="115"/>
      <c r="JND108" s="115"/>
      <c r="JNE108" s="115"/>
      <c r="JNF108" s="115"/>
      <c r="JNG108" s="115"/>
      <c r="JNH108" s="115"/>
      <c r="JNI108" s="115"/>
      <c r="JNJ108" s="115"/>
      <c r="JNK108" s="115"/>
      <c r="JNL108" s="115"/>
      <c r="JNM108" s="115"/>
      <c r="JNN108" s="115"/>
      <c r="JNO108" s="115"/>
      <c r="JNP108" s="115"/>
      <c r="JNQ108" s="115"/>
      <c r="JNR108" s="115"/>
      <c r="JNS108" s="115"/>
      <c r="JNT108" s="115"/>
      <c r="JNU108" s="115"/>
      <c r="JNV108" s="115"/>
      <c r="JNW108" s="115"/>
      <c r="JNX108" s="115"/>
      <c r="JNY108" s="115"/>
      <c r="JOD108" s="115"/>
      <c r="JOM108" s="115"/>
      <c r="JON108" s="115"/>
      <c r="JOO108" s="115"/>
      <c r="JOP108" s="115"/>
      <c r="JOU108" s="115"/>
      <c r="JOV108" s="115"/>
      <c r="JOW108" s="115"/>
      <c r="JOX108" s="115"/>
      <c r="JOY108" s="115"/>
      <c r="JOZ108" s="115"/>
      <c r="JPA108" s="115"/>
      <c r="JPB108" s="115"/>
      <c r="JPC108" s="115"/>
      <c r="JPD108" s="115"/>
      <c r="JPE108" s="115"/>
      <c r="JPF108" s="115"/>
      <c r="JPG108" s="115"/>
      <c r="JPH108" s="115"/>
      <c r="JPI108" s="115"/>
      <c r="JPJ108" s="115"/>
      <c r="JPK108" s="115"/>
      <c r="JPL108" s="115"/>
      <c r="JPM108" s="115"/>
      <c r="JPN108" s="115"/>
      <c r="JPO108" s="115"/>
      <c r="JPP108" s="115"/>
      <c r="JPQ108" s="115"/>
      <c r="JPR108" s="115"/>
      <c r="JPS108" s="115"/>
      <c r="JPT108" s="115"/>
      <c r="JPU108" s="115"/>
      <c r="JPV108" s="115"/>
      <c r="JPW108" s="115"/>
      <c r="JPX108" s="115"/>
      <c r="JPY108" s="115"/>
      <c r="JPZ108" s="115"/>
      <c r="JQA108" s="115"/>
      <c r="JQB108" s="115"/>
      <c r="JQC108" s="115"/>
      <c r="JQD108" s="115"/>
      <c r="JQE108" s="115"/>
      <c r="JQF108" s="115"/>
      <c r="JQG108" s="115"/>
      <c r="JQH108" s="115"/>
      <c r="JQI108" s="115"/>
      <c r="JQJ108" s="115"/>
      <c r="JQK108" s="115"/>
      <c r="JQL108" s="115"/>
      <c r="JQM108" s="115"/>
      <c r="JQN108" s="115"/>
      <c r="JQO108" s="115"/>
      <c r="JQP108" s="115"/>
      <c r="JQQ108" s="115"/>
      <c r="JQR108" s="115"/>
      <c r="JQS108" s="115"/>
      <c r="JQT108" s="115"/>
      <c r="JQU108" s="115"/>
      <c r="JQV108" s="115"/>
      <c r="JQW108" s="115"/>
      <c r="JQX108" s="115"/>
      <c r="JQY108" s="115"/>
      <c r="JQZ108" s="115"/>
      <c r="JRA108" s="115"/>
      <c r="JRB108" s="115"/>
      <c r="JRC108" s="115"/>
      <c r="JRD108" s="115"/>
      <c r="JRE108" s="115"/>
      <c r="JRF108" s="115"/>
      <c r="JRG108" s="115"/>
      <c r="JRH108" s="115"/>
      <c r="JRI108" s="115"/>
      <c r="JRJ108" s="115"/>
      <c r="JRK108" s="115"/>
      <c r="JRL108" s="115"/>
      <c r="JRM108" s="115"/>
      <c r="JRN108" s="115"/>
      <c r="JRO108" s="115"/>
      <c r="JRP108" s="115"/>
      <c r="JRQ108" s="115"/>
      <c r="JRR108" s="115"/>
      <c r="JRS108" s="115"/>
      <c r="JRT108" s="115"/>
      <c r="JRU108" s="115"/>
      <c r="JRV108" s="115"/>
      <c r="JRW108" s="115"/>
      <c r="JRX108" s="115"/>
      <c r="JRY108" s="115"/>
      <c r="JRZ108" s="115"/>
      <c r="JSA108" s="115"/>
      <c r="JSB108" s="115"/>
      <c r="JSC108" s="115"/>
      <c r="JSD108" s="115"/>
      <c r="JSE108" s="115"/>
      <c r="JSF108" s="115"/>
      <c r="JSG108" s="115"/>
      <c r="JSH108" s="115"/>
      <c r="JSI108" s="115"/>
      <c r="JSJ108" s="115"/>
      <c r="JSK108" s="115"/>
      <c r="JSL108" s="115"/>
      <c r="JSM108" s="115"/>
      <c r="JSN108" s="115"/>
      <c r="JSO108" s="115"/>
      <c r="JSP108" s="115"/>
      <c r="JSQ108" s="115"/>
      <c r="JSR108" s="115"/>
      <c r="JSS108" s="115"/>
      <c r="JST108" s="115"/>
      <c r="JSU108" s="115"/>
      <c r="JSV108" s="115"/>
      <c r="JSW108" s="115"/>
      <c r="JSX108" s="115"/>
      <c r="JSY108" s="115"/>
      <c r="JSZ108" s="115"/>
      <c r="JTA108" s="115"/>
      <c r="JTB108" s="115"/>
      <c r="JTC108" s="115"/>
      <c r="JTD108" s="115"/>
      <c r="JTE108" s="115"/>
      <c r="JTF108" s="115"/>
      <c r="JTG108" s="115"/>
      <c r="JTH108" s="115"/>
      <c r="JTI108" s="115"/>
      <c r="JTJ108" s="115"/>
      <c r="JTK108" s="115"/>
      <c r="JTL108" s="115"/>
      <c r="JTM108" s="115"/>
      <c r="JTN108" s="115"/>
      <c r="JTO108" s="115"/>
      <c r="JTP108" s="115"/>
      <c r="JTQ108" s="115"/>
      <c r="JTR108" s="115"/>
      <c r="JTS108" s="115"/>
      <c r="JTT108" s="115"/>
      <c r="JTU108" s="115"/>
      <c r="JTV108" s="115"/>
      <c r="JTW108" s="115"/>
      <c r="JTX108" s="115"/>
      <c r="JTY108" s="115"/>
      <c r="JTZ108" s="115"/>
      <c r="JUA108" s="115"/>
      <c r="JUB108" s="115"/>
      <c r="JUC108" s="115"/>
      <c r="JUD108" s="115"/>
      <c r="JUE108" s="115"/>
      <c r="JUF108" s="115"/>
      <c r="JUG108" s="115"/>
      <c r="JUH108" s="115"/>
      <c r="JUI108" s="115"/>
      <c r="JUJ108" s="115"/>
      <c r="JUK108" s="115"/>
      <c r="JUL108" s="115"/>
      <c r="JUM108" s="115"/>
      <c r="JUN108" s="115"/>
      <c r="JUO108" s="115"/>
      <c r="JUP108" s="115"/>
      <c r="JUQ108" s="115"/>
      <c r="JUR108" s="115"/>
      <c r="JUS108" s="115"/>
      <c r="JUT108" s="115"/>
      <c r="JUU108" s="115"/>
      <c r="JUV108" s="115"/>
      <c r="JUW108" s="115"/>
      <c r="JUX108" s="115"/>
      <c r="JUY108" s="115"/>
      <c r="JUZ108" s="115"/>
      <c r="JVA108" s="115"/>
      <c r="JVB108" s="115"/>
      <c r="JVC108" s="115"/>
      <c r="JVD108" s="115"/>
      <c r="JVE108" s="115"/>
      <c r="JVF108" s="115"/>
      <c r="JVG108" s="115"/>
      <c r="JVH108" s="115"/>
      <c r="JVI108" s="115"/>
      <c r="JVJ108" s="115"/>
      <c r="JVK108" s="115"/>
      <c r="JVL108" s="115"/>
      <c r="JVM108" s="115"/>
      <c r="JVN108" s="115"/>
      <c r="JVO108" s="115"/>
      <c r="JVP108" s="115"/>
      <c r="JVQ108" s="115"/>
      <c r="JVR108" s="115"/>
      <c r="JVS108" s="115"/>
      <c r="JVT108" s="115"/>
      <c r="JVU108" s="115"/>
      <c r="JVV108" s="115"/>
      <c r="JVW108" s="115"/>
      <c r="JVX108" s="115"/>
      <c r="JVY108" s="115"/>
      <c r="JVZ108" s="115"/>
      <c r="JWA108" s="115"/>
      <c r="JWB108" s="115"/>
      <c r="JWC108" s="115"/>
      <c r="JWD108" s="115"/>
      <c r="JWE108" s="115"/>
      <c r="JWF108" s="115"/>
      <c r="JWG108" s="115"/>
      <c r="JWH108" s="115"/>
      <c r="JWI108" s="115"/>
      <c r="JWJ108" s="115"/>
      <c r="JWK108" s="115"/>
      <c r="JWL108" s="115"/>
      <c r="JWM108" s="115"/>
      <c r="JWN108" s="115"/>
      <c r="JWO108" s="115"/>
      <c r="JWP108" s="115"/>
      <c r="JWQ108" s="115"/>
      <c r="JWR108" s="115"/>
      <c r="JWS108" s="115"/>
      <c r="JWT108" s="115"/>
      <c r="JWU108" s="115"/>
      <c r="JWV108" s="115"/>
      <c r="JWW108" s="115"/>
      <c r="JWX108" s="115"/>
      <c r="JWY108" s="115"/>
      <c r="JWZ108" s="115"/>
      <c r="JXA108" s="115"/>
      <c r="JXB108" s="115"/>
      <c r="JXC108" s="115"/>
      <c r="JXD108" s="115"/>
      <c r="JXE108" s="115"/>
      <c r="JXF108" s="115"/>
      <c r="JXG108" s="115"/>
      <c r="JXH108" s="115"/>
      <c r="JXI108" s="115"/>
      <c r="JXJ108" s="115"/>
      <c r="JXK108" s="115"/>
      <c r="JXL108" s="115"/>
      <c r="JXM108" s="115"/>
      <c r="JXN108" s="115"/>
      <c r="JXO108" s="115"/>
      <c r="JXP108" s="115"/>
      <c r="JXQ108" s="115"/>
      <c r="JXR108" s="115"/>
      <c r="JXS108" s="115"/>
      <c r="JXT108" s="115"/>
      <c r="JXU108" s="115"/>
      <c r="JXZ108" s="115"/>
      <c r="JYI108" s="115"/>
      <c r="JYJ108" s="115"/>
      <c r="JYK108" s="115"/>
      <c r="JYL108" s="115"/>
      <c r="JYQ108" s="115"/>
      <c r="JYR108" s="115"/>
      <c r="JYS108" s="115"/>
      <c r="JYT108" s="115"/>
      <c r="JYU108" s="115"/>
      <c r="JYV108" s="115"/>
      <c r="JYW108" s="115"/>
      <c r="JYX108" s="115"/>
      <c r="JYY108" s="115"/>
      <c r="JYZ108" s="115"/>
      <c r="JZA108" s="115"/>
      <c r="JZB108" s="115"/>
      <c r="JZC108" s="115"/>
      <c r="JZD108" s="115"/>
      <c r="JZE108" s="115"/>
      <c r="JZF108" s="115"/>
      <c r="JZG108" s="115"/>
      <c r="JZH108" s="115"/>
      <c r="JZI108" s="115"/>
      <c r="JZJ108" s="115"/>
      <c r="JZK108" s="115"/>
      <c r="JZL108" s="115"/>
      <c r="JZM108" s="115"/>
      <c r="JZN108" s="115"/>
      <c r="JZO108" s="115"/>
      <c r="JZP108" s="115"/>
      <c r="JZQ108" s="115"/>
      <c r="JZR108" s="115"/>
      <c r="JZS108" s="115"/>
      <c r="JZT108" s="115"/>
      <c r="JZU108" s="115"/>
      <c r="JZV108" s="115"/>
      <c r="JZW108" s="115"/>
      <c r="JZX108" s="115"/>
      <c r="JZY108" s="115"/>
      <c r="JZZ108" s="115"/>
      <c r="KAA108" s="115"/>
      <c r="KAB108" s="115"/>
      <c r="KAC108" s="115"/>
      <c r="KAD108" s="115"/>
      <c r="KAE108" s="115"/>
      <c r="KAF108" s="115"/>
      <c r="KAG108" s="115"/>
      <c r="KAH108" s="115"/>
      <c r="KAI108" s="115"/>
      <c r="KAJ108" s="115"/>
      <c r="KAK108" s="115"/>
      <c r="KAL108" s="115"/>
      <c r="KAM108" s="115"/>
      <c r="KAN108" s="115"/>
      <c r="KAO108" s="115"/>
      <c r="KAP108" s="115"/>
      <c r="KAQ108" s="115"/>
      <c r="KAR108" s="115"/>
      <c r="KAS108" s="115"/>
      <c r="KAT108" s="115"/>
      <c r="KAU108" s="115"/>
      <c r="KAV108" s="115"/>
      <c r="KAW108" s="115"/>
      <c r="KAX108" s="115"/>
      <c r="KAY108" s="115"/>
      <c r="KAZ108" s="115"/>
      <c r="KBA108" s="115"/>
      <c r="KBB108" s="115"/>
      <c r="KBC108" s="115"/>
      <c r="KBD108" s="115"/>
      <c r="KBE108" s="115"/>
      <c r="KBF108" s="115"/>
      <c r="KBG108" s="115"/>
      <c r="KBH108" s="115"/>
      <c r="KBI108" s="115"/>
      <c r="KBJ108" s="115"/>
      <c r="KBK108" s="115"/>
      <c r="KBL108" s="115"/>
      <c r="KBM108" s="115"/>
      <c r="KBN108" s="115"/>
      <c r="KBO108" s="115"/>
      <c r="KBP108" s="115"/>
      <c r="KBQ108" s="115"/>
      <c r="KBR108" s="115"/>
      <c r="KBS108" s="115"/>
      <c r="KBT108" s="115"/>
      <c r="KBU108" s="115"/>
      <c r="KBV108" s="115"/>
      <c r="KBW108" s="115"/>
      <c r="KBX108" s="115"/>
      <c r="KBY108" s="115"/>
      <c r="KBZ108" s="115"/>
      <c r="KCA108" s="115"/>
      <c r="KCB108" s="115"/>
      <c r="KCC108" s="115"/>
      <c r="KCD108" s="115"/>
      <c r="KCE108" s="115"/>
      <c r="KCF108" s="115"/>
      <c r="KCG108" s="115"/>
      <c r="KCH108" s="115"/>
      <c r="KCI108" s="115"/>
      <c r="KCJ108" s="115"/>
      <c r="KCK108" s="115"/>
      <c r="KCL108" s="115"/>
      <c r="KCM108" s="115"/>
      <c r="KCN108" s="115"/>
      <c r="KCO108" s="115"/>
      <c r="KCP108" s="115"/>
      <c r="KCQ108" s="115"/>
      <c r="KCR108" s="115"/>
      <c r="KCS108" s="115"/>
      <c r="KCT108" s="115"/>
      <c r="KCU108" s="115"/>
      <c r="KCV108" s="115"/>
      <c r="KCW108" s="115"/>
      <c r="KCX108" s="115"/>
      <c r="KCY108" s="115"/>
      <c r="KCZ108" s="115"/>
      <c r="KDA108" s="115"/>
      <c r="KDB108" s="115"/>
      <c r="KDC108" s="115"/>
      <c r="KDD108" s="115"/>
      <c r="KDE108" s="115"/>
      <c r="KDF108" s="115"/>
      <c r="KDG108" s="115"/>
      <c r="KDH108" s="115"/>
      <c r="KDI108" s="115"/>
      <c r="KDJ108" s="115"/>
      <c r="KDK108" s="115"/>
      <c r="KDL108" s="115"/>
      <c r="KDM108" s="115"/>
      <c r="KDN108" s="115"/>
      <c r="KDO108" s="115"/>
      <c r="KDP108" s="115"/>
      <c r="KDQ108" s="115"/>
      <c r="KDR108" s="115"/>
      <c r="KDS108" s="115"/>
      <c r="KDT108" s="115"/>
      <c r="KDU108" s="115"/>
      <c r="KDV108" s="115"/>
      <c r="KDW108" s="115"/>
      <c r="KDX108" s="115"/>
      <c r="KDY108" s="115"/>
      <c r="KDZ108" s="115"/>
      <c r="KEA108" s="115"/>
      <c r="KEB108" s="115"/>
      <c r="KEC108" s="115"/>
      <c r="KED108" s="115"/>
      <c r="KEE108" s="115"/>
      <c r="KEF108" s="115"/>
      <c r="KEG108" s="115"/>
      <c r="KEH108" s="115"/>
      <c r="KEI108" s="115"/>
      <c r="KEJ108" s="115"/>
      <c r="KEK108" s="115"/>
      <c r="KEL108" s="115"/>
      <c r="KEM108" s="115"/>
      <c r="KEN108" s="115"/>
      <c r="KEO108" s="115"/>
      <c r="KEP108" s="115"/>
      <c r="KEQ108" s="115"/>
      <c r="KER108" s="115"/>
      <c r="KES108" s="115"/>
      <c r="KET108" s="115"/>
      <c r="KEU108" s="115"/>
      <c r="KEV108" s="115"/>
      <c r="KEW108" s="115"/>
      <c r="KEX108" s="115"/>
      <c r="KEY108" s="115"/>
      <c r="KEZ108" s="115"/>
      <c r="KFA108" s="115"/>
      <c r="KFB108" s="115"/>
      <c r="KFC108" s="115"/>
      <c r="KFD108" s="115"/>
      <c r="KFE108" s="115"/>
      <c r="KFF108" s="115"/>
      <c r="KFG108" s="115"/>
      <c r="KFH108" s="115"/>
      <c r="KFI108" s="115"/>
      <c r="KFJ108" s="115"/>
      <c r="KFK108" s="115"/>
      <c r="KFL108" s="115"/>
      <c r="KFM108" s="115"/>
      <c r="KFN108" s="115"/>
      <c r="KFO108" s="115"/>
      <c r="KFP108" s="115"/>
      <c r="KFQ108" s="115"/>
      <c r="KFR108" s="115"/>
      <c r="KFS108" s="115"/>
      <c r="KFT108" s="115"/>
      <c r="KFU108" s="115"/>
      <c r="KFV108" s="115"/>
      <c r="KFW108" s="115"/>
      <c r="KFX108" s="115"/>
      <c r="KFY108" s="115"/>
      <c r="KFZ108" s="115"/>
      <c r="KGA108" s="115"/>
      <c r="KGB108" s="115"/>
      <c r="KGC108" s="115"/>
      <c r="KGD108" s="115"/>
      <c r="KGE108" s="115"/>
      <c r="KGF108" s="115"/>
      <c r="KGG108" s="115"/>
      <c r="KGH108" s="115"/>
      <c r="KGI108" s="115"/>
      <c r="KGJ108" s="115"/>
      <c r="KGK108" s="115"/>
      <c r="KGL108" s="115"/>
      <c r="KGM108" s="115"/>
      <c r="KGN108" s="115"/>
      <c r="KGO108" s="115"/>
      <c r="KGP108" s="115"/>
      <c r="KGQ108" s="115"/>
      <c r="KGR108" s="115"/>
      <c r="KGS108" s="115"/>
      <c r="KGT108" s="115"/>
      <c r="KGU108" s="115"/>
      <c r="KGV108" s="115"/>
      <c r="KGW108" s="115"/>
      <c r="KGX108" s="115"/>
      <c r="KGY108" s="115"/>
      <c r="KGZ108" s="115"/>
      <c r="KHA108" s="115"/>
      <c r="KHB108" s="115"/>
      <c r="KHC108" s="115"/>
      <c r="KHD108" s="115"/>
      <c r="KHE108" s="115"/>
      <c r="KHF108" s="115"/>
      <c r="KHG108" s="115"/>
      <c r="KHH108" s="115"/>
      <c r="KHI108" s="115"/>
      <c r="KHJ108" s="115"/>
      <c r="KHK108" s="115"/>
      <c r="KHL108" s="115"/>
      <c r="KHM108" s="115"/>
      <c r="KHN108" s="115"/>
      <c r="KHO108" s="115"/>
      <c r="KHP108" s="115"/>
      <c r="KHQ108" s="115"/>
      <c r="KHV108" s="115"/>
      <c r="KIE108" s="115"/>
      <c r="KIF108" s="115"/>
      <c r="KIG108" s="115"/>
      <c r="KIH108" s="115"/>
      <c r="KIM108" s="115"/>
      <c r="KIN108" s="115"/>
      <c r="KIO108" s="115"/>
      <c r="KIP108" s="115"/>
      <c r="KIQ108" s="115"/>
      <c r="KIR108" s="115"/>
      <c r="KIS108" s="115"/>
      <c r="KIT108" s="115"/>
      <c r="KIU108" s="115"/>
      <c r="KIV108" s="115"/>
      <c r="KIW108" s="115"/>
      <c r="KIX108" s="115"/>
      <c r="KIY108" s="115"/>
      <c r="KIZ108" s="115"/>
      <c r="KJA108" s="115"/>
      <c r="KJB108" s="115"/>
      <c r="KJC108" s="115"/>
      <c r="KJD108" s="115"/>
      <c r="KJE108" s="115"/>
      <c r="KJF108" s="115"/>
      <c r="KJG108" s="115"/>
      <c r="KJH108" s="115"/>
      <c r="KJI108" s="115"/>
      <c r="KJJ108" s="115"/>
      <c r="KJK108" s="115"/>
      <c r="KJL108" s="115"/>
      <c r="KJM108" s="115"/>
      <c r="KJN108" s="115"/>
      <c r="KJO108" s="115"/>
      <c r="KJP108" s="115"/>
      <c r="KJQ108" s="115"/>
      <c r="KJR108" s="115"/>
      <c r="KJS108" s="115"/>
      <c r="KJT108" s="115"/>
      <c r="KJU108" s="115"/>
      <c r="KJV108" s="115"/>
      <c r="KJW108" s="115"/>
      <c r="KJX108" s="115"/>
      <c r="KJY108" s="115"/>
      <c r="KJZ108" s="115"/>
      <c r="KKA108" s="115"/>
      <c r="KKB108" s="115"/>
      <c r="KKC108" s="115"/>
      <c r="KKD108" s="115"/>
      <c r="KKE108" s="115"/>
      <c r="KKF108" s="115"/>
      <c r="KKG108" s="115"/>
      <c r="KKH108" s="115"/>
      <c r="KKI108" s="115"/>
      <c r="KKJ108" s="115"/>
      <c r="KKK108" s="115"/>
      <c r="KKL108" s="115"/>
      <c r="KKM108" s="115"/>
      <c r="KKN108" s="115"/>
      <c r="KKO108" s="115"/>
      <c r="KKP108" s="115"/>
      <c r="KKQ108" s="115"/>
      <c r="KKR108" s="115"/>
      <c r="KKS108" s="115"/>
      <c r="KKT108" s="115"/>
      <c r="KKU108" s="115"/>
      <c r="KKV108" s="115"/>
      <c r="KKW108" s="115"/>
      <c r="KKX108" s="115"/>
      <c r="KKY108" s="115"/>
      <c r="KKZ108" s="115"/>
      <c r="KLA108" s="115"/>
      <c r="KLB108" s="115"/>
      <c r="KLC108" s="115"/>
      <c r="KLD108" s="115"/>
      <c r="KLE108" s="115"/>
      <c r="KLF108" s="115"/>
      <c r="KLG108" s="115"/>
      <c r="KLH108" s="115"/>
      <c r="KLI108" s="115"/>
      <c r="KLJ108" s="115"/>
      <c r="KLK108" s="115"/>
      <c r="KLL108" s="115"/>
      <c r="KLM108" s="115"/>
      <c r="KLN108" s="115"/>
      <c r="KLO108" s="115"/>
      <c r="KLP108" s="115"/>
      <c r="KLQ108" s="115"/>
      <c r="KLR108" s="115"/>
      <c r="KLS108" s="115"/>
      <c r="KLT108" s="115"/>
      <c r="KLU108" s="115"/>
      <c r="KLV108" s="115"/>
      <c r="KLW108" s="115"/>
      <c r="KLX108" s="115"/>
      <c r="KLY108" s="115"/>
      <c r="KLZ108" s="115"/>
      <c r="KMA108" s="115"/>
      <c r="KMB108" s="115"/>
      <c r="KMC108" s="115"/>
      <c r="KMD108" s="115"/>
      <c r="KME108" s="115"/>
      <c r="KMF108" s="115"/>
      <c r="KMG108" s="115"/>
      <c r="KMH108" s="115"/>
      <c r="KMI108" s="115"/>
      <c r="KMJ108" s="115"/>
      <c r="KMK108" s="115"/>
      <c r="KML108" s="115"/>
      <c r="KMM108" s="115"/>
      <c r="KMN108" s="115"/>
      <c r="KMO108" s="115"/>
      <c r="KMP108" s="115"/>
      <c r="KMQ108" s="115"/>
      <c r="KMR108" s="115"/>
      <c r="KMS108" s="115"/>
      <c r="KMT108" s="115"/>
      <c r="KMU108" s="115"/>
      <c r="KMV108" s="115"/>
      <c r="KMW108" s="115"/>
      <c r="KMX108" s="115"/>
      <c r="KMY108" s="115"/>
      <c r="KMZ108" s="115"/>
      <c r="KNA108" s="115"/>
      <c r="KNB108" s="115"/>
      <c r="KNC108" s="115"/>
      <c r="KND108" s="115"/>
      <c r="KNE108" s="115"/>
      <c r="KNF108" s="115"/>
      <c r="KNG108" s="115"/>
      <c r="KNH108" s="115"/>
      <c r="KNI108" s="115"/>
      <c r="KNJ108" s="115"/>
      <c r="KNK108" s="115"/>
      <c r="KNL108" s="115"/>
      <c r="KNM108" s="115"/>
      <c r="KNN108" s="115"/>
      <c r="KNO108" s="115"/>
      <c r="KNP108" s="115"/>
      <c r="KNQ108" s="115"/>
      <c r="KNR108" s="115"/>
      <c r="KNS108" s="115"/>
      <c r="KNT108" s="115"/>
      <c r="KNU108" s="115"/>
      <c r="KNV108" s="115"/>
      <c r="KNW108" s="115"/>
      <c r="KNX108" s="115"/>
      <c r="KNY108" s="115"/>
      <c r="KNZ108" s="115"/>
      <c r="KOA108" s="115"/>
      <c r="KOB108" s="115"/>
      <c r="KOC108" s="115"/>
      <c r="KOD108" s="115"/>
      <c r="KOE108" s="115"/>
      <c r="KOF108" s="115"/>
      <c r="KOG108" s="115"/>
      <c r="KOH108" s="115"/>
      <c r="KOI108" s="115"/>
      <c r="KOJ108" s="115"/>
      <c r="KOK108" s="115"/>
      <c r="KOL108" s="115"/>
      <c r="KOM108" s="115"/>
      <c r="KON108" s="115"/>
      <c r="KOO108" s="115"/>
      <c r="KOP108" s="115"/>
      <c r="KOQ108" s="115"/>
      <c r="KOR108" s="115"/>
      <c r="KOS108" s="115"/>
      <c r="KOT108" s="115"/>
      <c r="KOU108" s="115"/>
      <c r="KOV108" s="115"/>
      <c r="KOW108" s="115"/>
      <c r="KOX108" s="115"/>
      <c r="KOY108" s="115"/>
      <c r="KOZ108" s="115"/>
      <c r="KPA108" s="115"/>
      <c r="KPB108" s="115"/>
      <c r="KPC108" s="115"/>
      <c r="KPD108" s="115"/>
      <c r="KPE108" s="115"/>
      <c r="KPF108" s="115"/>
      <c r="KPG108" s="115"/>
      <c r="KPH108" s="115"/>
      <c r="KPI108" s="115"/>
      <c r="KPJ108" s="115"/>
      <c r="KPK108" s="115"/>
      <c r="KPL108" s="115"/>
      <c r="KPM108" s="115"/>
      <c r="KPN108" s="115"/>
      <c r="KPO108" s="115"/>
      <c r="KPP108" s="115"/>
      <c r="KPQ108" s="115"/>
      <c r="KPR108" s="115"/>
      <c r="KPS108" s="115"/>
      <c r="KPT108" s="115"/>
      <c r="KPU108" s="115"/>
      <c r="KPV108" s="115"/>
      <c r="KPW108" s="115"/>
      <c r="KPX108" s="115"/>
      <c r="KPY108" s="115"/>
      <c r="KPZ108" s="115"/>
      <c r="KQA108" s="115"/>
      <c r="KQB108" s="115"/>
      <c r="KQC108" s="115"/>
      <c r="KQD108" s="115"/>
      <c r="KQE108" s="115"/>
      <c r="KQF108" s="115"/>
      <c r="KQG108" s="115"/>
      <c r="KQH108" s="115"/>
      <c r="KQI108" s="115"/>
      <c r="KQJ108" s="115"/>
      <c r="KQK108" s="115"/>
      <c r="KQL108" s="115"/>
      <c r="KQM108" s="115"/>
      <c r="KQN108" s="115"/>
      <c r="KQO108" s="115"/>
      <c r="KQP108" s="115"/>
      <c r="KQQ108" s="115"/>
      <c r="KQR108" s="115"/>
      <c r="KQS108" s="115"/>
      <c r="KQT108" s="115"/>
      <c r="KQU108" s="115"/>
      <c r="KQV108" s="115"/>
      <c r="KQW108" s="115"/>
      <c r="KQX108" s="115"/>
      <c r="KQY108" s="115"/>
      <c r="KQZ108" s="115"/>
      <c r="KRA108" s="115"/>
      <c r="KRB108" s="115"/>
      <c r="KRC108" s="115"/>
      <c r="KRD108" s="115"/>
      <c r="KRE108" s="115"/>
      <c r="KRF108" s="115"/>
      <c r="KRG108" s="115"/>
      <c r="KRH108" s="115"/>
      <c r="KRI108" s="115"/>
      <c r="KRJ108" s="115"/>
      <c r="KRK108" s="115"/>
      <c r="KRL108" s="115"/>
      <c r="KRM108" s="115"/>
      <c r="KRR108" s="115"/>
      <c r="KSA108" s="115"/>
      <c r="KSB108" s="115"/>
      <c r="KSC108" s="115"/>
      <c r="KSD108" s="115"/>
      <c r="KSI108" s="115"/>
      <c r="KSJ108" s="115"/>
      <c r="KSK108" s="115"/>
      <c r="KSL108" s="115"/>
      <c r="KSM108" s="115"/>
      <c r="KSN108" s="115"/>
      <c r="KSO108" s="115"/>
      <c r="KSP108" s="115"/>
      <c r="KSQ108" s="115"/>
      <c r="KSR108" s="115"/>
      <c r="KSS108" s="115"/>
      <c r="KST108" s="115"/>
      <c r="KSU108" s="115"/>
      <c r="KSV108" s="115"/>
      <c r="KSW108" s="115"/>
      <c r="KSX108" s="115"/>
      <c r="KSY108" s="115"/>
      <c r="KSZ108" s="115"/>
      <c r="KTA108" s="115"/>
      <c r="KTB108" s="115"/>
      <c r="KTC108" s="115"/>
      <c r="KTD108" s="115"/>
      <c r="KTE108" s="115"/>
      <c r="KTF108" s="115"/>
      <c r="KTG108" s="115"/>
      <c r="KTH108" s="115"/>
      <c r="KTI108" s="115"/>
      <c r="KTJ108" s="115"/>
      <c r="KTK108" s="115"/>
      <c r="KTL108" s="115"/>
      <c r="KTM108" s="115"/>
      <c r="KTN108" s="115"/>
      <c r="KTO108" s="115"/>
      <c r="KTP108" s="115"/>
      <c r="KTQ108" s="115"/>
      <c r="KTR108" s="115"/>
      <c r="KTS108" s="115"/>
      <c r="KTT108" s="115"/>
      <c r="KTU108" s="115"/>
      <c r="KTV108" s="115"/>
      <c r="KTW108" s="115"/>
      <c r="KTX108" s="115"/>
      <c r="KTY108" s="115"/>
      <c r="KTZ108" s="115"/>
      <c r="KUA108" s="115"/>
      <c r="KUB108" s="115"/>
      <c r="KUC108" s="115"/>
      <c r="KUD108" s="115"/>
      <c r="KUE108" s="115"/>
      <c r="KUF108" s="115"/>
      <c r="KUG108" s="115"/>
      <c r="KUH108" s="115"/>
      <c r="KUI108" s="115"/>
      <c r="KUJ108" s="115"/>
      <c r="KUK108" s="115"/>
      <c r="KUL108" s="115"/>
      <c r="KUM108" s="115"/>
      <c r="KUN108" s="115"/>
      <c r="KUO108" s="115"/>
      <c r="KUP108" s="115"/>
      <c r="KUQ108" s="115"/>
      <c r="KUR108" s="115"/>
      <c r="KUS108" s="115"/>
      <c r="KUT108" s="115"/>
      <c r="KUU108" s="115"/>
      <c r="KUV108" s="115"/>
      <c r="KUW108" s="115"/>
      <c r="KUX108" s="115"/>
      <c r="KUY108" s="115"/>
      <c r="KUZ108" s="115"/>
      <c r="KVA108" s="115"/>
      <c r="KVB108" s="115"/>
      <c r="KVC108" s="115"/>
      <c r="KVD108" s="115"/>
      <c r="KVE108" s="115"/>
      <c r="KVF108" s="115"/>
      <c r="KVG108" s="115"/>
      <c r="KVH108" s="115"/>
      <c r="KVI108" s="115"/>
      <c r="KVJ108" s="115"/>
      <c r="KVK108" s="115"/>
      <c r="KVL108" s="115"/>
      <c r="KVM108" s="115"/>
      <c r="KVN108" s="115"/>
      <c r="KVO108" s="115"/>
      <c r="KVP108" s="115"/>
      <c r="KVQ108" s="115"/>
      <c r="KVR108" s="115"/>
      <c r="KVS108" s="115"/>
      <c r="KVT108" s="115"/>
      <c r="KVU108" s="115"/>
      <c r="KVV108" s="115"/>
      <c r="KVW108" s="115"/>
      <c r="KVX108" s="115"/>
      <c r="KVY108" s="115"/>
      <c r="KVZ108" s="115"/>
      <c r="KWA108" s="115"/>
      <c r="KWB108" s="115"/>
      <c r="KWC108" s="115"/>
      <c r="KWD108" s="115"/>
      <c r="KWE108" s="115"/>
      <c r="KWF108" s="115"/>
      <c r="KWG108" s="115"/>
      <c r="KWH108" s="115"/>
      <c r="KWI108" s="115"/>
      <c r="KWJ108" s="115"/>
      <c r="KWK108" s="115"/>
      <c r="KWL108" s="115"/>
      <c r="KWM108" s="115"/>
      <c r="KWN108" s="115"/>
      <c r="KWO108" s="115"/>
      <c r="KWP108" s="115"/>
      <c r="KWQ108" s="115"/>
      <c r="KWR108" s="115"/>
      <c r="KWS108" s="115"/>
      <c r="KWT108" s="115"/>
      <c r="KWU108" s="115"/>
      <c r="KWV108" s="115"/>
      <c r="KWW108" s="115"/>
      <c r="KWX108" s="115"/>
      <c r="KWY108" s="115"/>
      <c r="KWZ108" s="115"/>
      <c r="KXA108" s="115"/>
      <c r="KXB108" s="115"/>
      <c r="KXC108" s="115"/>
      <c r="KXD108" s="115"/>
      <c r="KXE108" s="115"/>
      <c r="KXF108" s="115"/>
      <c r="KXG108" s="115"/>
      <c r="KXH108" s="115"/>
      <c r="KXI108" s="115"/>
      <c r="KXJ108" s="115"/>
      <c r="KXK108" s="115"/>
      <c r="KXL108" s="115"/>
      <c r="KXM108" s="115"/>
      <c r="KXN108" s="115"/>
      <c r="KXO108" s="115"/>
      <c r="KXP108" s="115"/>
      <c r="KXQ108" s="115"/>
      <c r="KXR108" s="115"/>
      <c r="KXS108" s="115"/>
      <c r="KXT108" s="115"/>
      <c r="KXU108" s="115"/>
      <c r="KXV108" s="115"/>
      <c r="KXW108" s="115"/>
      <c r="KXX108" s="115"/>
      <c r="KXY108" s="115"/>
      <c r="KXZ108" s="115"/>
      <c r="KYA108" s="115"/>
      <c r="KYB108" s="115"/>
      <c r="KYC108" s="115"/>
      <c r="KYD108" s="115"/>
      <c r="KYE108" s="115"/>
      <c r="KYF108" s="115"/>
      <c r="KYG108" s="115"/>
      <c r="KYH108" s="115"/>
      <c r="KYI108" s="115"/>
      <c r="KYJ108" s="115"/>
      <c r="KYK108" s="115"/>
      <c r="KYL108" s="115"/>
      <c r="KYM108" s="115"/>
      <c r="KYN108" s="115"/>
      <c r="KYO108" s="115"/>
      <c r="KYP108" s="115"/>
      <c r="KYQ108" s="115"/>
      <c r="KYR108" s="115"/>
      <c r="KYS108" s="115"/>
      <c r="KYT108" s="115"/>
      <c r="KYU108" s="115"/>
      <c r="KYV108" s="115"/>
      <c r="KYW108" s="115"/>
      <c r="KYX108" s="115"/>
      <c r="KYY108" s="115"/>
      <c r="KYZ108" s="115"/>
      <c r="KZA108" s="115"/>
      <c r="KZB108" s="115"/>
      <c r="KZC108" s="115"/>
      <c r="KZD108" s="115"/>
      <c r="KZE108" s="115"/>
      <c r="KZF108" s="115"/>
      <c r="KZG108" s="115"/>
      <c r="KZH108" s="115"/>
      <c r="KZI108" s="115"/>
      <c r="KZJ108" s="115"/>
      <c r="KZK108" s="115"/>
      <c r="KZL108" s="115"/>
      <c r="KZM108" s="115"/>
      <c r="KZN108" s="115"/>
      <c r="KZO108" s="115"/>
      <c r="KZP108" s="115"/>
      <c r="KZQ108" s="115"/>
      <c r="KZR108" s="115"/>
      <c r="KZS108" s="115"/>
      <c r="KZT108" s="115"/>
      <c r="KZU108" s="115"/>
      <c r="KZV108" s="115"/>
      <c r="KZW108" s="115"/>
      <c r="KZX108" s="115"/>
      <c r="KZY108" s="115"/>
      <c r="KZZ108" s="115"/>
      <c r="LAA108" s="115"/>
      <c r="LAB108" s="115"/>
      <c r="LAC108" s="115"/>
      <c r="LAD108" s="115"/>
      <c r="LAE108" s="115"/>
      <c r="LAF108" s="115"/>
      <c r="LAG108" s="115"/>
      <c r="LAH108" s="115"/>
      <c r="LAI108" s="115"/>
      <c r="LAJ108" s="115"/>
      <c r="LAK108" s="115"/>
      <c r="LAL108" s="115"/>
      <c r="LAM108" s="115"/>
      <c r="LAN108" s="115"/>
      <c r="LAO108" s="115"/>
      <c r="LAP108" s="115"/>
      <c r="LAQ108" s="115"/>
      <c r="LAR108" s="115"/>
      <c r="LAS108" s="115"/>
      <c r="LAT108" s="115"/>
      <c r="LAU108" s="115"/>
      <c r="LAV108" s="115"/>
      <c r="LAW108" s="115"/>
      <c r="LAX108" s="115"/>
      <c r="LAY108" s="115"/>
      <c r="LAZ108" s="115"/>
      <c r="LBA108" s="115"/>
      <c r="LBB108" s="115"/>
      <c r="LBC108" s="115"/>
      <c r="LBD108" s="115"/>
      <c r="LBE108" s="115"/>
      <c r="LBF108" s="115"/>
      <c r="LBG108" s="115"/>
      <c r="LBH108" s="115"/>
      <c r="LBI108" s="115"/>
      <c r="LBN108" s="115"/>
      <c r="LBW108" s="115"/>
      <c r="LBX108" s="115"/>
      <c r="LBY108" s="115"/>
      <c r="LBZ108" s="115"/>
      <c r="LCE108" s="115"/>
      <c r="LCF108" s="115"/>
      <c r="LCG108" s="115"/>
      <c r="LCH108" s="115"/>
      <c r="LCI108" s="115"/>
      <c r="LCJ108" s="115"/>
      <c r="LCK108" s="115"/>
      <c r="LCL108" s="115"/>
      <c r="LCM108" s="115"/>
      <c r="LCN108" s="115"/>
      <c r="LCO108" s="115"/>
      <c r="LCP108" s="115"/>
      <c r="LCQ108" s="115"/>
      <c r="LCR108" s="115"/>
      <c r="LCS108" s="115"/>
      <c r="LCT108" s="115"/>
      <c r="LCU108" s="115"/>
      <c r="LCV108" s="115"/>
      <c r="LCW108" s="115"/>
      <c r="LCX108" s="115"/>
      <c r="LCY108" s="115"/>
      <c r="LCZ108" s="115"/>
      <c r="LDA108" s="115"/>
      <c r="LDB108" s="115"/>
      <c r="LDC108" s="115"/>
      <c r="LDD108" s="115"/>
      <c r="LDE108" s="115"/>
      <c r="LDF108" s="115"/>
      <c r="LDG108" s="115"/>
      <c r="LDH108" s="115"/>
      <c r="LDI108" s="115"/>
      <c r="LDJ108" s="115"/>
      <c r="LDK108" s="115"/>
      <c r="LDL108" s="115"/>
      <c r="LDM108" s="115"/>
      <c r="LDN108" s="115"/>
      <c r="LDO108" s="115"/>
      <c r="LDP108" s="115"/>
      <c r="LDQ108" s="115"/>
      <c r="LDR108" s="115"/>
      <c r="LDS108" s="115"/>
      <c r="LDT108" s="115"/>
      <c r="LDU108" s="115"/>
      <c r="LDV108" s="115"/>
      <c r="LDW108" s="115"/>
      <c r="LDX108" s="115"/>
      <c r="LDY108" s="115"/>
      <c r="LDZ108" s="115"/>
      <c r="LEA108" s="115"/>
      <c r="LEB108" s="115"/>
      <c r="LEC108" s="115"/>
      <c r="LED108" s="115"/>
      <c r="LEE108" s="115"/>
      <c r="LEF108" s="115"/>
      <c r="LEG108" s="115"/>
      <c r="LEH108" s="115"/>
      <c r="LEI108" s="115"/>
      <c r="LEJ108" s="115"/>
      <c r="LEK108" s="115"/>
      <c r="LEL108" s="115"/>
      <c r="LEM108" s="115"/>
      <c r="LEN108" s="115"/>
      <c r="LEO108" s="115"/>
      <c r="LEP108" s="115"/>
      <c r="LEQ108" s="115"/>
      <c r="LER108" s="115"/>
      <c r="LES108" s="115"/>
      <c r="LET108" s="115"/>
      <c r="LEU108" s="115"/>
      <c r="LEV108" s="115"/>
      <c r="LEW108" s="115"/>
      <c r="LEX108" s="115"/>
      <c r="LEY108" s="115"/>
      <c r="LEZ108" s="115"/>
      <c r="LFA108" s="115"/>
      <c r="LFB108" s="115"/>
      <c r="LFC108" s="115"/>
      <c r="LFD108" s="115"/>
      <c r="LFE108" s="115"/>
      <c r="LFF108" s="115"/>
      <c r="LFG108" s="115"/>
      <c r="LFH108" s="115"/>
      <c r="LFI108" s="115"/>
      <c r="LFJ108" s="115"/>
      <c r="LFK108" s="115"/>
      <c r="LFL108" s="115"/>
      <c r="LFM108" s="115"/>
      <c r="LFN108" s="115"/>
      <c r="LFO108" s="115"/>
      <c r="LFP108" s="115"/>
      <c r="LFQ108" s="115"/>
      <c r="LFR108" s="115"/>
      <c r="LFS108" s="115"/>
      <c r="LFT108" s="115"/>
      <c r="LFU108" s="115"/>
      <c r="LFV108" s="115"/>
      <c r="LFW108" s="115"/>
      <c r="LFX108" s="115"/>
      <c r="LFY108" s="115"/>
      <c r="LFZ108" s="115"/>
      <c r="LGA108" s="115"/>
      <c r="LGB108" s="115"/>
      <c r="LGC108" s="115"/>
      <c r="LGD108" s="115"/>
      <c r="LGE108" s="115"/>
      <c r="LGF108" s="115"/>
      <c r="LGG108" s="115"/>
      <c r="LGH108" s="115"/>
      <c r="LGI108" s="115"/>
      <c r="LGJ108" s="115"/>
      <c r="LGK108" s="115"/>
      <c r="LGL108" s="115"/>
      <c r="LGM108" s="115"/>
      <c r="LGN108" s="115"/>
      <c r="LGO108" s="115"/>
      <c r="LGP108" s="115"/>
      <c r="LGQ108" s="115"/>
      <c r="LGR108" s="115"/>
      <c r="LGS108" s="115"/>
      <c r="LGT108" s="115"/>
      <c r="LGU108" s="115"/>
      <c r="LGV108" s="115"/>
      <c r="LGW108" s="115"/>
      <c r="LGX108" s="115"/>
      <c r="LGY108" s="115"/>
      <c r="LGZ108" s="115"/>
      <c r="LHA108" s="115"/>
      <c r="LHB108" s="115"/>
      <c r="LHC108" s="115"/>
      <c r="LHD108" s="115"/>
      <c r="LHE108" s="115"/>
      <c r="LHF108" s="115"/>
      <c r="LHG108" s="115"/>
      <c r="LHH108" s="115"/>
      <c r="LHI108" s="115"/>
      <c r="LHJ108" s="115"/>
      <c r="LHK108" s="115"/>
      <c r="LHL108" s="115"/>
      <c r="LHM108" s="115"/>
      <c r="LHN108" s="115"/>
      <c r="LHO108" s="115"/>
      <c r="LHP108" s="115"/>
      <c r="LHQ108" s="115"/>
      <c r="LHR108" s="115"/>
      <c r="LHS108" s="115"/>
      <c r="LHT108" s="115"/>
      <c r="LHU108" s="115"/>
      <c r="LHV108" s="115"/>
      <c r="LHW108" s="115"/>
      <c r="LHX108" s="115"/>
      <c r="LHY108" s="115"/>
      <c r="LHZ108" s="115"/>
      <c r="LIA108" s="115"/>
      <c r="LIB108" s="115"/>
      <c r="LIC108" s="115"/>
      <c r="LID108" s="115"/>
      <c r="LIE108" s="115"/>
      <c r="LIF108" s="115"/>
      <c r="LIG108" s="115"/>
      <c r="LIH108" s="115"/>
      <c r="LII108" s="115"/>
      <c r="LIJ108" s="115"/>
      <c r="LIK108" s="115"/>
      <c r="LIL108" s="115"/>
      <c r="LIM108" s="115"/>
      <c r="LIN108" s="115"/>
      <c r="LIO108" s="115"/>
      <c r="LIP108" s="115"/>
      <c r="LIQ108" s="115"/>
      <c r="LIR108" s="115"/>
      <c r="LIS108" s="115"/>
      <c r="LIT108" s="115"/>
      <c r="LIU108" s="115"/>
      <c r="LIV108" s="115"/>
      <c r="LIW108" s="115"/>
      <c r="LIX108" s="115"/>
      <c r="LIY108" s="115"/>
      <c r="LIZ108" s="115"/>
      <c r="LJA108" s="115"/>
      <c r="LJB108" s="115"/>
      <c r="LJC108" s="115"/>
      <c r="LJD108" s="115"/>
      <c r="LJE108" s="115"/>
      <c r="LJF108" s="115"/>
      <c r="LJG108" s="115"/>
      <c r="LJH108" s="115"/>
      <c r="LJI108" s="115"/>
      <c r="LJJ108" s="115"/>
      <c r="LJK108" s="115"/>
      <c r="LJL108" s="115"/>
      <c r="LJM108" s="115"/>
      <c r="LJN108" s="115"/>
      <c r="LJO108" s="115"/>
      <c r="LJP108" s="115"/>
      <c r="LJQ108" s="115"/>
      <c r="LJR108" s="115"/>
      <c r="LJS108" s="115"/>
      <c r="LJT108" s="115"/>
      <c r="LJU108" s="115"/>
      <c r="LJV108" s="115"/>
      <c r="LJW108" s="115"/>
      <c r="LJX108" s="115"/>
      <c r="LJY108" s="115"/>
      <c r="LJZ108" s="115"/>
      <c r="LKA108" s="115"/>
      <c r="LKB108" s="115"/>
      <c r="LKC108" s="115"/>
      <c r="LKD108" s="115"/>
      <c r="LKE108" s="115"/>
      <c r="LKF108" s="115"/>
      <c r="LKG108" s="115"/>
      <c r="LKH108" s="115"/>
      <c r="LKI108" s="115"/>
      <c r="LKJ108" s="115"/>
      <c r="LKK108" s="115"/>
      <c r="LKL108" s="115"/>
      <c r="LKM108" s="115"/>
      <c r="LKN108" s="115"/>
      <c r="LKO108" s="115"/>
      <c r="LKP108" s="115"/>
      <c r="LKQ108" s="115"/>
      <c r="LKR108" s="115"/>
      <c r="LKS108" s="115"/>
      <c r="LKT108" s="115"/>
      <c r="LKU108" s="115"/>
      <c r="LKV108" s="115"/>
      <c r="LKW108" s="115"/>
      <c r="LKX108" s="115"/>
      <c r="LKY108" s="115"/>
      <c r="LKZ108" s="115"/>
      <c r="LLA108" s="115"/>
      <c r="LLB108" s="115"/>
      <c r="LLC108" s="115"/>
      <c r="LLD108" s="115"/>
      <c r="LLE108" s="115"/>
      <c r="LLJ108" s="115"/>
      <c r="LLS108" s="115"/>
      <c r="LLT108" s="115"/>
      <c r="LLU108" s="115"/>
      <c r="LLV108" s="115"/>
      <c r="LMA108" s="115"/>
      <c r="LMB108" s="115"/>
      <c r="LMC108" s="115"/>
      <c r="LMD108" s="115"/>
      <c r="LME108" s="115"/>
      <c r="LMF108" s="115"/>
      <c r="LMG108" s="115"/>
      <c r="LMH108" s="115"/>
      <c r="LMI108" s="115"/>
      <c r="LMJ108" s="115"/>
      <c r="LMK108" s="115"/>
      <c r="LML108" s="115"/>
      <c r="LMM108" s="115"/>
      <c r="LMN108" s="115"/>
      <c r="LMO108" s="115"/>
      <c r="LMP108" s="115"/>
      <c r="LMQ108" s="115"/>
      <c r="LMR108" s="115"/>
      <c r="LMS108" s="115"/>
      <c r="LMT108" s="115"/>
      <c r="LMU108" s="115"/>
      <c r="LMV108" s="115"/>
      <c r="LMW108" s="115"/>
      <c r="LMX108" s="115"/>
      <c r="LMY108" s="115"/>
      <c r="LMZ108" s="115"/>
      <c r="LNA108" s="115"/>
      <c r="LNB108" s="115"/>
      <c r="LNC108" s="115"/>
      <c r="LND108" s="115"/>
      <c r="LNE108" s="115"/>
      <c r="LNF108" s="115"/>
      <c r="LNG108" s="115"/>
      <c r="LNH108" s="115"/>
      <c r="LNI108" s="115"/>
      <c r="LNJ108" s="115"/>
      <c r="LNK108" s="115"/>
      <c r="LNL108" s="115"/>
      <c r="LNM108" s="115"/>
      <c r="LNN108" s="115"/>
      <c r="LNO108" s="115"/>
      <c r="LNP108" s="115"/>
      <c r="LNQ108" s="115"/>
      <c r="LNR108" s="115"/>
      <c r="LNS108" s="115"/>
      <c r="LNT108" s="115"/>
      <c r="LNU108" s="115"/>
      <c r="LNV108" s="115"/>
      <c r="LNW108" s="115"/>
      <c r="LNX108" s="115"/>
      <c r="LNY108" s="115"/>
      <c r="LNZ108" s="115"/>
      <c r="LOA108" s="115"/>
      <c r="LOB108" s="115"/>
      <c r="LOC108" s="115"/>
      <c r="LOD108" s="115"/>
      <c r="LOE108" s="115"/>
      <c r="LOF108" s="115"/>
      <c r="LOG108" s="115"/>
      <c r="LOH108" s="115"/>
      <c r="LOI108" s="115"/>
      <c r="LOJ108" s="115"/>
      <c r="LOK108" s="115"/>
      <c r="LOL108" s="115"/>
      <c r="LOM108" s="115"/>
      <c r="LON108" s="115"/>
      <c r="LOO108" s="115"/>
      <c r="LOP108" s="115"/>
      <c r="LOQ108" s="115"/>
      <c r="LOR108" s="115"/>
      <c r="LOS108" s="115"/>
      <c r="LOT108" s="115"/>
      <c r="LOU108" s="115"/>
      <c r="LOV108" s="115"/>
      <c r="LOW108" s="115"/>
      <c r="LOX108" s="115"/>
      <c r="LOY108" s="115"/>
      <c r="LOZ108" s="115"/>
      <c r="LPA108" s="115"/>
      <c r="LPB108" s="115"/>
      <c r="LPC108" s="115"/>
      <c r="LPD108" s="115"/>
      <c r="LPE108" s="115"/>
      <c r="LPF108" s="115"/>
      <c r="LPG108" s="115"/>
      <c r="LPH108" s="115"/>
      <c r="LPI108" s="115"/>
      <c r="LPJ108" s="115"/>
      <c r="LPK108" s="115"/>
      <c r="LPL108" s="115"/>
      <c r="LPM108" s="115"/>
      <c r="LPN108" s="115"/>
      <c r="LPO108" s="115"/>
      <c r="LPP108" s="115"/>
      <c r="LPQ108" s="115"/>
      <c r="LPR108" s="115"/>
      <c r="LPS108" s="115"/>
      <c r="LPT108" s="115"/>
      <c r="LPU108" s="115"/>
      <c r="LPV108" s="115"/>
      <c r="LPW108" s="115"/>
      <c r="LPX108" s="115"/>
      <c r="LPY108" s="115"/>
      <c r="LPZ108" s="115"/>
      <c r="LQA108" s="115"/>
      <c r="LQB108" s="115"/>
      <c r="LQC108" s="115"/>
      <c r="LQD108" s="115"/>
      <c r="LQE108" s="115"/>
      <c r="LQF108" s="115"/>
      <c r="LQG108" s="115"/>
      <c r="LQH108" s="115"/>
      <c r="LQI108" s="115"/>
      <c r="LQJ108" s="115"/>
      <c r="LQK108" s="115"/>
      <c r="LQL108" s="115"/>
      <c r="LQM108" s="115"/>
      <c r="LQN108" s="115"/>
      <c r="LQO108" s="115"/>
      <c r="LQP108" s="115"/>
      <c r="LQQ108" s="115"/>
      <c r="LQR108" s="115"/>
      <c r="LQS108" s="115"/>
      <c r="LQT108" s="115"/>
      <c r="LQU108" s="115"/>
      <c r="LQV108" s="115"/>
      <c r="LQW108" s="115"/>
      <c r="LQX108" s="115"/>
      <c r="LQY108" s="115"/>
      <c r="LQZ108" s="115"/>
      <c r="LRA108" s="115"/>
      <c r="LRB108" s="115"/>
      <c r="LRC108" s="115"/>
      <c r="LRD108" s="115"/>
      <c r="LRE108" s="115"/>
      <c r="LRF108" s="115"/>
      <c r="LRG108" s="115"/>
      <c r="LRH108" s="115"/>
      <c r="LRI108" s="115"/>
      <c r="LRJ108" s="115"/>
      <c r="LRK108" s="115"/>
      <c r="LRL108" s="115"/>
      <c r="LRM108" s="115"/>
      <c r="LRN108" s="115"/>
      <c r="LRO108" s="115"/>
      <c r="LRP108" s="115"/>
      <c r="LRQ108" s="115"/>
      <c r="LRR108" s="115"/>
      <c r="LRS108" s="115"/>
      <c r="LRT108" s="115"/>
      <c r="LRU108" s="115"/>
      <c r="LRV108" s="115"/>
      <c r="LRW108" s="115"/>
      <c r="LRX108" s="115"/>
      <c r="LRY108" s="115"/>
      <c r="LRZ108" s="115"/>
      <c r="LSA108" s="115"/>
      <c r="LSB108" s="115"/>
      <c r="LSC108" s="115"/>
      <c r="LSD108" s="115"/>
      <c r="LSE108" s="115"/>
      <c r="LSF108" s="115"/>
      <c r="LSG108" s="115"/>
      <c r="LSH108" s="115"/>
      <c r="LSI108" s="115"/>
      <c r="LSJ108" s="115"/>
      <c r="LSK108" s="115"/>
      <c r="LSL108" s="115"/>
      <c r="LSM108" s="115"/>
      <c r="LSN108" s="115"/>
      <c r="LSO108" s="115"/>
      <c r="LSP108" s="115"/>
      <c r="LSQ108" s="115"/>
      <c r="LSR108" s="115"/>
      <c r="LSS108" s="115"/>
      <c r="LST108" s="115"/>
      <c r="LSU108" s="115"/>
      <c r="LSV108" s="115"/>
      <c r="LSW108" s="115"/>
      <c r="LSX108" s="115"/>
      <c r="LSY108" s="115"/>
      <c r="LSZ108" s="115"/>
      <c r="LTA108" s="115"/>
      <c r="LTB108" s="115"/>
      <c r="LTC108" s="115"/>
      <c r="LTD108" s="115"/>
      <c r="LTE108" s="115"/>
      <c r="LTF108" s="115"/>
      <c r="LTG108" s="115"/>
      <c r="LTH108" s="115"/>
      <c r="LTI108" s="115"/>
      <c r="LTJ108" s="115"/>
      <c r="LTK108" s="115"/>
      <c r="LTL108" s="115"/>
      <c r="LTM108" s="115"/>
      <c r="LTN108" s="115"/>
      <c r="LTO108" s="115"/>
      <c r="LTP108" s="115"/>
      <c r="LTQ108" s="115"/>
      <c r="LTR108" s="115"/>
      <c r="LTS108" s="115"/>
      <c r="LTT108" s="115"/>
      <c r="LTU108" s="115"/>
      <c r="LTV108" s="115"/>
      <c r="LTW108" s="115"/>
      <c r="LTX108" s="115"/>
      <c r="LTY108" s="115"/>
      <c r="LTZ108" s="115"/>
      <c r="LUA108" s="115"/>
      <c r="LUB108" s="115"/>
      <c r="LUC108" s="115"/>
      <c r="LUD108" s="115"/>
      <c r="LUE108" s="115"/>
      <c r="LUF108" s="115"/>
      <c r="LUG108" s="115"/>
      <c r="LUH108" s="115"/>
      <c r="LUI108" s="115"/>
      <c r="LUJ108" s="115"/>
      <c r="LUK108" s="115"/>
      <c r="LUL108" s="115"/>
      <c r="LUM108" s="115"/>
      <c r="LUN108" s="115"/>
      <c r="LUO108" s="115"/>
      <c r="LUP108" s="115"/>
      <c r="LUQ108" s="115"/>
      <c r="LUR108" s="115"/>
      <c r="LUS108" s="115"/>
      <c r="LUT108" s="115"/>
      <c r="LUU108" s="115"/>
      <c r="LUV108" s="115"/>
      <c r="LUW108" s="115"/>
      <c r="LUX108" s="115"/>
      <c r="LUY108" s="115"/>
      <c r="LUZ108" s="115"/>
      <c r="LVA108" s="115"/>
      <c r="LVF108" s="115"/>
      <c r="LVO108" s="115"/>
      <c r="LVP108" s="115"/>
      <c r="LVQ108" s="115"/>
      <c r="LVR108" s="115"/>
      <c r="LVW108" s="115"/>
      <c r="LVX108" s="115"/>
      <c r="LVY108" s="115"/>
      <c r="LVZ108" s="115"/>
      <c r="LWA108" s="115"/>
      <c r="LWB108" s="115"/>
      <c r="LWC108" s="115"/>
      <c r="LWD108" s="115"/>
      <c r="LWE108" s="115"/>
      <c r="LWF108" s="115"/>
      <c r="LWG108" s="115"/>
      <c r="LWH108" s="115"/>
      <c r="LWI108" s="115"/>
      <c r="LWJ108" s="115"/>
      <c r="LWK108" s="115"/>
      <c r="LWL108" s="115"/>
      <c r="LWM108" s="115"/>
      <c r="LWN108" s="115"/>
      <c r="LWO108" s="115"/>
      <c r="LWP108" s="115"/>
      <c r="LWQ108" s="115"/>
      <c r="LWR108" s="115"/>
      <c r="LWS108" s="115"/>
      <c r="LWT108" s="115"/>
      <c r="LWU108" s="115"/>
      <c r="LWV108" s="115"/>
      <c r="LWW108" s="115"/>
      <c r="LWX108" s="115"/>
      <c r="LWY108" s="115"/>
      <c r="LWZ108" s="115"/>
      <c r="LXA108" s="115"/>
      <c r="LXB108" s="115"/>
      <c r="LXC108" s="115"/>
      <c r="LXD108" s="115"/>
      <c r="LXE108" s="115"/>
      <c r="LXF108" s="115"/>
      <c r="LXG108" s="115"/>
      <c r="LXH108" s="115"/>
      <c r="LXI108" s="115"/>
      <c r="LXJ108" s="115"/>
      <c r="LXK108" s="115"/>
      <c r="LXL108" s="115"/>
      <c r="LXM108" s="115"/>
      <c r="LXN108" s="115"/>
      <c r="LXO108" s="115"/>
      <c r="LXP108" s="115"/>
      <c r="LXQ108" s="115"/>
      <c r="LXR108" s="115"/>
      <c r="LXS108" s="115"/>
      <c r="LXT108" s="115"/>
      <c r="LXU108" s="115"/>
      <c r="LXV108" s="115"/>
      <c r="LXW108" s="115"/>
      <c r="LXX108" s="115"/>
      <c r="LXY108" s="115"/>
      <c r="LXZ108" s="115"/>
      <c r="LYA108" s="115"/>
      <c r="LYB108" s="115"/>
      <c r="LYC108" s="115"/>
      <c r="LYD108" s="115"/>
      <c r="LYE108" s="115"/>
      <c r="LYF108" s="115"/>
      <c r="LYG108" s="115"/>
      <c r="LYH108" s="115"/>
      <c r="LYI108" s="115"/>
      <c r="LYJ108" s="115"/>
      <c r="LYK108" s="115"/>
      <c r="LYL108" s="115"/>
      <c r="LYM108" s="115"/>
      <c r="LYN108" s="115"/>
      <c r="LYO108" s="115"/>
      <c r="LYP108" s="115"/>
      <c r="LYQ108" s="115"/>
      <c r="LYR108" s="115"/>
      <c r="LYS108" s="115"/>
      <c r="LYT108" s="115"/>
      <c r="LYU108" s="115"/>
      <c r="LYV108" s="115"/>
      <c r="LYW108" s="115"/>
      <c r="LYX108" s="115"/>
      <c r="LYY108" s="115"/>
      <c r="LYZ108" s="115"/>
      <c r="LZA108" s="115"/>
      <c r="LZB108" s="115"/>
      <c r="LZC108" s="115"/>
      <c r="LZD108" s="115"/>
      <c r="LZE108" s="115"/>
      <c r="LZF108" s="115"/>
      <c r="LZG108" s="115"/>
      <c r="LZH108" s="115"/>
      <c r="LZI108" s="115"/>
      <c r="LZJ108" s="115"/>
      <c r="LZK108" s="115"/>
      <c r="LZL108" s="115"/>
      <c r="LZM108" s="115"/>
      <c r="LZN108" s="115"/>
      <c r="LZO108" s="115"/>
      <c r="LZP108" s="115"/>
      <c r="LZQ108" s="115"/>
      <c r="LZR108" s="115"/>
      <c r="LZS108" s="115"/>
      <c r="LZT108" s="115"/>
      <c r="LZU108" s="115"/>
      <c r="LZV108" s="115"/>
      <c r="LZW108" s="115"/>
      <c r="LZX108" s="115"/>
      <c r="LZY108" s="115"/>
      <c r="LZZ108" s="115"/>
      <c r="MAA108" s="115"/>
      <c r="MAB108" s="115"/>
      <c r="MAC108" s="115"/>
      <c r="MAD108" s="115"/>
      <c r="MAE108" s="115"/>
      <c r="MAF108" s="115"/>
      <c r="MAG108" s="115"/>
      <c r="MAH108" s="115"/>
      <c r="MAI108" s="115"/>
      <c r="MAJ108" s="115"/>
      <c r="MAK108" s="115"/>
      <c r="MAL108" s="115"/>
      <c r="MAM108" s="115"/>
      <c r="MAN108" s="115"/>
      <c r="MAO108" s="115"/>
      <c r="MAP108" s="115"/>
      <c r="MAQ108" s="115"/>
      <c r="MAR108" s="115"/>
      <c r="MAS108" s="115"/>
      <c r="MAT108" s="115"/>
      <c r="MAU108" s="115"/>
      <c r="MAV108" s="115"/>
      <c r="MAW108" s="115"/>
      <c r="MAX108" s="115"/>
      <c r="MAY108" s="115"/>
      <c r="MAZ108" s="115"/>
      <c r="MBA108" s="115"/>
      <c r="MBB108" s="115"/>
      <c r="MBC108" s="115"/>
      <c r="MBD108" s="115"/>
      <c r="MBE108" s="115"/>
      <c r="MBF108" s="115"/>
      <c r="MBG108" s="115"/>
      <c r="MBH108" s="115"/>
      <c r="MBI108" s="115"/>
      <c r="MBJ108" s="115"/>
      <c r="MBK108" s="115"/>
      <c r="MBL108" s="115"/>
      <c r="MBM108" s="115"/>
      <c r="MBN108" s="115"/>
      <c r="MBO108" s="115"/>
      <c r="MBP108" s="115"/>
      <c r="MBQ108" s="115"/>
      <c r="MBR108" s="115"/>
      <c r="MBS108" s="115"/>
      <c r="MBT108" s="115"/>
      <c r="MBU108" s="115"/>
      <c r="MBV108" s="115"/>
      <c r="MBW108" s="115"/>
      <c r="MBX108" s="115"/>
      <c r="MBY108" s="115"/>
      <c r="MBZ108" s="115"/>
      <c r="MCA108" s="115"/>
      <c r="MCB108" s="115"/>
      <c r="MCC108" s="115"/>
      <c r="MCD108" s="115"/>
      <c r="MCE108" s="115"/>
      <c r="MCF108" s="115"/>
      <c r="MCG108" s="115"/>
      <c r="MCH108" s="115"/>
      <c r="MCI108" s="115"/>
      <c r="MCJ108" s="115"/>
      <c r="MCK108" s="115"/>
      <c r="MCL108" s="115"/>
      <c r="MCM108" s="115"/>
      <c r="MCN108" s="115"/>
      <c r="MCO108" s="115"/>
      <c r="MCP108" s="115"/>
      <c r="MCQ108" s="115"/>
      <c r="MCR108" s="115"/>
      <c r="MCS108" s="115"/>
      <c r="MCT108" s="115"/>
      <c r="MCU108" s="115"/>
      <c r="MCV108" s="115"/>
      <c r="MCW108" s="115"/>
      <c r="MCX108" s="115"/>
      <c r="MCY108" s="115"/>
      <c r="MCZ108" s="115"/>
      <c r="MDA108" s="115"/>
      <c r="MDB108" s="115"/>
      <c r="MDC108" s="115"/>
      <c r="MDD108" s="115"/>
      <c r="MDE108" s="115"/>
      <c r="MDF108" s="115"/>
      <c r="MDG108" s="115"/>
      <c r="MDH108" s="115"/>
      <c r="MDI108" s="115"/>
      <c r="MDJ108" s="115"/>
      <c r="MDK108" s="115"/>
      <c r="MDL108" s="115"/>
      <c r="MDM108" s="115"/>
      <c r="MDN108" s="115"/>
      <c r="MDO108" s="115"/>
      <c r="MDP108" s="115"/>
      <c r="MDQ108" s="115"/>
      <c r="MDR108" s="115"/>
      <c r="MDS108" s="115"/>
      <c r="MDT108" s="115"/>
      <c r="MDU108" s="115"/>
      <c r="MDV108" s="115"/>
      <c r="MDW108" s="115"/>
      <c r="MDX108" s="115"/>
      <c r="MDY108" s="115"/>
      <c r="MDZ108" s="115"/>
      <c r="MEA108" s="115"/>
      <c r="MEB108" s="115"/>
      <c r="MEC108" s="115"/>
      <c r="MED108" s="115"/>
      <c r="MEE108" s="115"/>
      <c r="MEF108" s="115"/>
      <c r="MEG108" s="115"/>
      <c r="MEH108" s="115"/>
      <c r="MEI108" s="115"/>
      <c r="MEJ108" s="115"/>
      <c r="MEK108" s="115"/>
      <c r="MEL108" s="115"/>
      <c r="MEM108" s="115"/>
      <c r="MEN108" s="115"/>
      <c r="MEO108" s="115"/>
      <c r="MEP108" s="115"/>
      <c r="MEQ108" s="115"/>
      <c r="MER108" s="115"/>
      <c r="MES108" s="115"/>
      <c r="MET108" s="115"/>
      <c r="MEU108" s="115"/>
      <c r="MEV108" s="115"/>
      <c r="MEW108" s="115"/>
      <c r="MFB108" s="115"/>
      <c r="MFK108" s="115"/>
      <c r="MFL108" s="115"/>
      <c r="MFM108" s="115"/>
      <c r="MFN108" s="115"/>
      <c r="MFS108" s="115"/>
      <c r="MFT108" s="115"/>
      <c r="MFU108" s="115"/>
      <c r="MFV108" s="115"/>
      <c r="MFW108" s="115"/>
      <c r="MFX108" s="115"/>
      <c r="MFY108" s="115"/>
      <c r="MFZ108" s="115"/>
      <c r="MGA108" s="115"/>
      <c r="MGB108" s="115"/>
      <c r="MGC108" s="115"/>
      <c r="MGD108" s="115"/>
      <c r="MGE108" s="115"/>
      <c r="MGF108" s="115"/>
      <c r="MGG108" s="115"/>
      <c r="MGH108" s="115"/>
      <c r="MGI108" s="115"/>
      <c r="MGJ108" s="115"/>
      <c r="MGK108" s="115"/>
      <c r="MGL108" s="115"/>
      <c r="MGM108" s="115"/>
      <c r="MGN108" s="115"/>
      <c r="MGO108" s="115"/>
      <c r="MGP108" s="115"/>
      <c r="MGQ108" s="115"/>
      <c r="MGR108" s="115"/>
      <c r="MGS108" s="115"/>
      <c r="MGT108" s="115"/>
      <c r="MGU108" s="115"/>
      <c r="MGV108" s="115"/>
      <c r="MGW108" s="115"/>
      <c r="MGX108" s="115"/>
      <c r="MGY108" s="115"/>
      <c r="MGZ108" s="115"/>
      <c r="MHA108" s="115"/>
      <c r="MHB108" s="115"/>
      <c r="MHC108" s="115"/>
      <c r="MHD108" s="115"/>
      <c r="MHE108" s="115"/>
      <c r="MHF108" s="115"/>
      <c r="MHG108" s="115"/>
      <c r="MHH108" s="115"/>
      <c r="MHI108" s="115"/>
      <c r="MHJ108" s="115"/>
      <c r="MHK108" s="115"/>
      <c r="MHL108" s="115"/>
      <c r="MHM108" s="115"/>
      <c r="MHN108" s="115"/>
      <c r="MHO108" s="115"/>
      <c r="MHP108" s="115"/>
      <c r="MHQ108" s="115"/>
      <c r="MHR108" s="115"/>
      <c r="MHS108" s="115"/>
      <c r="MHT108" s="115"/>
      <c r="MHU108" s="115"/>
      <c r="MHV108" s="115"/>
      <c r="MHW108" s="115"/>
      <c r="MHX108" s="115"/>
      <c r="MHY108" s="115"/>
      <c r="MHZ108" s="115"/>
      <c r="MIA108" s="115"/>
      <c r="MIB108" s="115"/>
      <c r="MIC108" s="115"/>
      <c r="MID108" s="115"/>
      <c r="MIE108" s="115"/>
      <c r="MIF108" s="115"/>
      <c r="MIG108" s="115"/>
      <c r="MIH108" s="115"/>
      <c r="MII108" s="115"/>
      <c r="MIJ108" s="115"/>
      <c r="MIK108" s="115"/>
      <c r="MIL108" s="115"/>
      <c r="MIM108" s="115"/>
      <c r="MIN108" s="115"/>
      <c r="MIO108" s="115"/>
      <c r="MIP108" s="115"/>
      <c r="MIQ108" s="115"/>
      <c r="MIR108" s="115"/>
      <c r="MIS108" s="115"/>
      <c r="MIT108" s="115"/>
      <c r="MIU108" s="115"/>
      <c r="MIV108" s="115"/>
      <c r="MIW108" s="115"/>
      <c r="MIX108" s="115"/>
      <c r="MIY108" s="115"/>
      <c r="MIZ108" s="115"/>
      <c r="MJA108" s="115"/>
      <c r="MJB108" s="115"/>
      <c r="MJC108" s="115"/>
      <c r="MJD108" s="115"/>
      <c r="MJE108" s="115"/>
      <c r="MJF108" s="115"/>
      <c r="MJG108" s="115"/>
      <c r="MJH108" s="115"/>
      <c r="MJI108" s="115"/>
      <c r="MJJ108" s="115"/>
      <c r="MJK108" s="115"/>
      <c r="MJL108" s="115"/>
      <c r="MJM108" s="115"/>
      <c r="MJN108" s="115"/>
      <c r="MJO108" s="115"/>
      <c r="MJP108" s="115"/>
      <c r="MJQ108" s="115"/>
      <c r="MJR108" s="115"/>
      <c r="MJS108" s="115"/>
      <c r="MJT108" s="115"/>
      <c r="MJU108" s="115"/>
      <c r="MJV108" s="115"/>
      <c r="MJW108" s="115"/>
      <c r="MJX108" s="115"/>
      <c r="MJY108" s="115"/>
      <c r="MJZ108" s="115"/>
      <c r="MKA108" s="115"/>
      <c r="MKB108" s="115"/>
      <c r="MKC108" s="115"/>
      <c r="MKD108" s="115"/>
      <c r="MKE108" s="115"/>
      <c r="MKF108" s="115"/>
      <c r="MKG108" s="115"/>
      <c r="MKH108" s="115"/>
      <c r="MKI108" s="115"/>
      <c r="MKJ108" s="115"/>
      <c r="MKK108" s="115"/>
      <c r="MKL108" s="115"/>
      <c r="MKM108" s="115"/>
      <c r="MKN108" s="115"/>
      <c r="MKO108" s="115"/>
      <c r="MKP108" s="115"/>
      <c r="MKQ108" s="115"/>
      <c r="MKR108" s="115"/>
      <c r="MKS108" s="115"/>
      <c r="MKT108" s="115"/>
      <c r="MKU108" s="115"/>
      <c r="MKV108" s="115"/>
      <c r="MKW108" s="115"/>
      <c r="MKX108" s="115"/>
      <c r="MKY108" s="115"/>
      <c r="MKZ108" s="115"/>
      <c r="MLA108" s="115"/>
      <c r="MLB108" s="115"/>
      <c r="MLC108" s="115"/>
      <c r="MLD108" s="115"/>
      <c r="MLE108" s="115"/>
      <c r="MLF108" s="115"/>
      <c r="MLG108" s="115"/>
      <c r="MLH108" s="115"/>
      <c r="MLI108" s="115"/>
      <c r="MLJ108" s="115"/>
      <c r="MLK108" s="115"/>
      <c r="MLL108" s="115"/>
      <c r="MLM108" s="115"/>
      <c r="MLN108" s="115"/>
      <c r="MLO108" s="115"/>
      <c r="MLP108" s="115"/>
      <c r="MLQ108" s="115"/>
      <c r="MLR108" s="115"/>
      <c r="MLS108" s="115"/>
      <c r="MLT108" s="115"/>
      <c r="MLU108" s="115"/>
      <c r="MLV108" s="115"/>
      <c r="MLW108" s="115"/>
      <c r="MLX108" s="115"/>
      <c r="MLY108" s="115"/>
      <c r="MLZ108" s="115"/>
      <c r="MMA108" s="115"/>
      <c r="MMB108" s="115"/>
      <c r="MMC108" s="115"/>
      <c r="MMD108" s="115"/>
      <c r="MME108" s="115"/>
      <c r="MMF108" s="115"/>
      <c r="MMG108" s="115"/>
      <c r="MMH108" s="115"/>
      <c r="MMI108" s="115"/>
      <c r="MMJ108" s="115"/>
      <c r="MMK108" s="115"/>
      <c r="MML108" s="115"/>
      <c r="MMM108" s="115"/>
      <c r="MMN108" s="115"/>
      <c r="MMO108" s="115"/>
      <c r="MMP108" s="115"/>
      <c r="MMQ108" s="115"/>
      <c r="MMR108" s="115"/>
      <c r="MMS108" s="115"/>
      <c r="MMT108" s="115"/>
      <c r="MMU108" s="115"/>
      <c r="MMV108" s="115"/>
      <c r="MMW108" s="115"/>
      <c r="MMX108" s="115"/>
      <c r="MMY108" s="115"/>
      <c r="MMZ108" s="115"/>
      <c r="MNA108" s="115"/>
      <c r="MNB108" s="115"/>
      <c r="MNC108" s="115"/>
      <c r="MND108" s="115"/>
      <c r="MNE108" s="115"/>
      <c r="MNF108" s="115"/>
      <c r="MNG108" s="115"/>
      <c r="MNH108" s="115"/>
      <c r="MNI108" s="115"/>
      <c r="MNJ108" s="115"/>
      <c r="MNK108" s="115"/>
      <c r="MNL108" s="115"/>
      <c r="MNM108" s="115"/>
      <c r="MNN108" s="115"/>
      <c r="MNO108" s="115"/>
      <c r="MNP108" s="115"/>
      <c r="MNQ108" s="115"/>
      <c r="MNR108" s="115"/>
      <c r="MNS108" s="115"/>
      <c r="MNT108" s="115"/>
      <c r="MNU108" s="115"/>
      <c r="MNV108" s="115"/>
      <c r="MNW108" s="115"/>
      <c r="MNX108" s="115"/>
      <c r="MNY108" s="115"/>
      <c r="MNZ108" s="115"/>
      <c r="MOA108" s="115"/>
      <c r="MOB108" s="115"/>
      <c r="MOC108" s="115"/>
      <c r="MOD108" s="115"/>
      <c r="MOE108" s="115"/>
      <c r="MOF108" s="115"/>
      <c r="MOG108" s="115"/>
      <c r="MOH108" s="115"/>
      <c r="MOI108" s="115"/>
      <c r="MOJ108" s="115"/>
      <c r="MOK108" s="115"/>
      <c r="MOL108" s="115"/>
      <c r="MOM108" s="115"/>
      <c r="MON108" s="115"/>
      <c r="MOO108" s="115"/>
      <c r="MOP108" s="115"/>
      <c r="MOQ108" s="115"/>
      <c r="MOR108" s="115"/>
      <c r="MOS108" s="115"/>
      <c r="MOX108" s="115"/>
      <c r="MPG108" s="115"/>
      <c r="MPH108" s="115"/>
      <c r="MPI108" s="115"/>
      <c r="MPJ108" s="115"/>
      <c r="MPO108" s="115"/>
      <c r="MPP108" s="115"/>
      <c r="MPQ108" s="115"/>
      <c r="MPR108" s="115"/>
      <c r="MPS108" s="115"/>
      <c r="MPT108" s="115"/>
      <c r="MPU108" s="115"/>
      <c r="MPV108" s="115"/>
      <c r="MPW108" s="115"/>
      <c r="MPX108" s="115"/>
      <c r="MPY108" s="115"/>
      <c r="MPZ108" s="115"/>
      <c r="MQA108" s="115"/>
      <c r="MQB108" s="115"/>
      <c r="MQC108" s="115"/>
      <c r="MQD108" s="115"/>
      <c r="MQE108" s="115"/>
      <c r="MQF108" s="115"/>
      <c r="MQG108" s="115"/>
      <c r="MQH108" s="115"/>
      <c r="MQI108" s="115"/>
      <c r="MQJ108" s="115"/>
      <c r="MQK108" s="115"/>
      <c r="MQL108" s="115"/>
      <c r="MQM108" s="115"/>
      <c r="MQN108" s="115"/>
      <c r="MQO108" s="115"/>
      <c r="MQP108" s="115"/>
      <c r="MQQ108" s="115"/>
      <c r="MQR108" s="115"/>
      <c r="MQS108" s="115"/>
      <c r="MQT108" s="115"/>
      <c r="MQU108" s="115"/>
      <c r="MQV108" s="115"/>
      <c r="MQW108" s="115"/>
      <c r="MQX108" s="115"/>
      <c r="MQY108" s="115"/>
      <c r="MQZ108" s="115"/>
      <c r="MRA108" s="115"/>
      <c r="MRB108" s="115"/>
      <c r="MRC108" s="115"/>
      <c r="MRD108" s="115"/>
      <c r="MRE108" s="115"/>
      <c r="MRF108" s="115"/>
      <c r="MRG108" s="115"/>
      <c r="MRH108" s="115"/>
      <c r="MRI108" s="115"/>
      <c r="MRJ108" s="115"/>
      <c r="MRK108" s="115"/>
      <c r="MRL108" s="115"/>
      <c r="MRM108" s="115"/>
      <c r="MRN108" s="115"/>
      <c r="MRO108" s="115"/>
      <c r="MRP108" s="115"/>
      <c r="MRQ108" s="115"/>
      <c r="MRR108" s="115"/>
      <c r="MRS108" s="115"/>
      <c r="MRT108" s="115"/>
      <c r="MRU108" s="115"/>
      <c r="MRV108" s="115"/>
      <c r="MRW108" s="115"/>
      <c r="MRX108" s="115"/>
      <c r="MRY108" s="115"/>
      <c r="MRZ108" s="115"/>
      <c r="MSA108" s="115"/>
      <c r="MSB108" s="115"/>
      <c r="MSC108" s="115"/>
      <c r="MSD108" s="115"/>
      <c r="MSE108" s="115"/>
      <c r="MSF108" s="115"/>
      <c r="MSG108" s="115"/>
      <c r="MSH108" s="115"/>
      <c r="MSI108" s="115"/>
      <c r="MSJ108" s="115"/>
      <c r="MSK108" s="115"/>
      <c r="MSL108" s="115"/>
      <c r="MSM108" s="115"/>
      <c r="MSN108" s="115"/>
      <c r="MSO108" s="115"/>
      <c r="MSP108" s="115"/>
      <c r="MSQ108" s="115"/>
      <c r="MSR108" s="115"/>
      <c r="MSS108" s="115"/>
      <c r="MST108" s="115"/>
      <c r="MSU108" s="115"/>
      <c r="MSV108" s="115"/>
      <c r="MSW108" s="115"/>
      <c r="MSX108" s="115"/>
      <c r="MSY108" s="115"/>
      <c r="MSZ108" s="115"/>
      <c r="MTA108" s="115"/>
      <c r="MTB108" s="115"/>
      <c r="MTC108" s="115"/>
      <c r="MTD108" s="115"/>
      <c r="MTE108" s="115"/>
      <c r="MTF108" s="115"/>
      <c r="MTG108" s="115"/>
      <c r="MTH108" s="115"/>
      <c r="MTI108" s="115"/>
      <c r="MTJ108" s="115"/>
      <c r="MTK108" s="115"/>
      <c r="MTL108" s="115"/>
      <c r="MTM108" s="115"/>
      <c r="MTN108" s="115"/>
      <c r="MTO108" s="115"/>
      <c r="MTP108" s="115"/>
      <c r="MTQ108" s="115"/>
      <c r="MTR108" s="115"/>
      <c r="MTS108" s="115"/>
      <c r="MTT108" s="115"/>
      <c r="MTU108" s="115"/>
      <c r="MTV108" s="115"/>
      <c r="MTW108" s="115"/>
      <c r="MTX108" s="115"/>
      <c r="MTY108" s="115"/>
      <c r="MTZ108" s="115"/>
      <c r="MUA108" s="115"/>
      <c r="MUB108" s="115"/>
      <c r="MUC108" s="115"/>
      <c r="MUD108" s="115"/>
      <c r="MUE108" s="115"/>
      <c r="MUF108" s="115"/>
      <c r="MUG108" s="115"/>
      <c r="MUH108" s="115"/>
      <c r="MUI108" s="115"/>
      <c r="MUJ108" s="115"/>
      <c r="MUK108" s="115"/>
      <c r="MUL108" s="115"/>
      <c r="MUM108" s="115"/>
      <c r="MUN108" s="115"/>
      <c r="MUO108" s="115"/>
      <c r="MUP108" s="115"/>
      <c r="MUQ108" s="115"/>
      <c r="MUR108" s="115"/>
      <c r="MUS108" s="115"/>
      <c r="MUT108" s="115"/>
      <c r="MUU108" s="115"/>
      <c r="MUV108" s="115"/>
      <c r="MUW108" s="115"/>
      <c r="MUX108" s="115"/>
      <c r="MUY108" s="115"/>
      <c r="MUZ108" s="115"/>
      <c r="MVA108" s="115"/>
      <c r="MVB108" s="115"/>
      <c r="MVC108" s="115"/>
      <c r="MVD108" s="115"/>
      <c r="MVE108" s="115"/>
      <c r="MVF108" s="115"/>
      <c r="MVG108" s="115"/>
      <c r="MVH108" s="115"/>
      <c r="MVI108" s="115"/>
      <c r="MVJ108" s="115"/>
      <c r="MVK108" s="115"/>
      <c r="MVL108" s="115"/>
      <c r="MVM108" s="115"/>
      <c r="MVN108" s="115"/>
      <c r="MVO108" s="115"/>
      <c r="MVP108" s="115"/>
      <c r="MVQ108" s="115"/>
      <c r="MVR108" s="115"/>
      <c r="MVS108" s="115"/>
      <c r="MVT108" s="115"/>
      <c r="MVU108" s="115"/>
      <c r="MVV108" s="115"/>
      <c r="MVW108" s="115"/>
      <c r="MVX108" s="115"/>
      <c r="MVY108" s="115"/>
      <c r="MVZ108" s="115"/>
      <c r="MWA108" s="115"/>
      <c r="MWB108" s="115"/>
      <c r="MWC108" s="115"/>
      <c r="MWD108" s="115"/>
      <c r="MWE108" s="115"/>
      <c r="MWF108" s="115"/>
      <c r="MWG108" s="115"/>
      <c r="MWH108" s="115"/>
      <c r="MWI108" s="115"/>
      <c r="MWJ108" s="115"/>
      <c r="MWK108" s="115"/>
      <c r="MWL108" s="115"/>
      <c r="MWM108" s="115"/>
      <c r="MWN108" s="115"/>
      <c r="MWO108" s="115"/>
      <c r="MWP108" s="115"/>
      <c r="MWQ108" s="115"/>
      <c r="MWR108" s="115"/>
      <c r="MWS108" s="115"/>
      <c r="MWT108" s="115"/>
      <c r="MWU108" s="115"/>
      <c r="MWV108" s="115"/>
      <c r="MWW108" s="115"/>
      <c r="MWX108" s="115"/>
      <c r="MWY108" s="115"/>
      <c r="MWZ108" s="115"/>
      <c r="MXA108" s="115"/>
      <c r="MXB108" s="115"/>
      <c r="MXC108" s="115"/>
      <c r="MXD108" s="115"/>
      <c r="MXE108" s="115"/>
      <c r="MXF108" s="115"/>
      <c r="MXG108" s="115"/>
      <c r="MXH108" s="115"/>
      <c r="MXI108" s="115"/>
      <c r="MXJ108" s="115"/>
      <c r="MXK108" s="115"/>
      <c r="MXL108" s="115"/>
      <c r="MXM108" s="115"/>
      <c r="MXN108" s="115"/>
      <c r="MXO108" s="115"/>
      <c r="MXP108" s="115"/>
      <c r="MXQ108" s="115"/>
      <c r="MXR108" s="115"/>
      <c r="MXS108" s="115"/>
      <c r="MXT108" s="115"/>
      <c r="MXU108" s="115"/>
      <c r="MXV108" s="115"/>
      <c r="MXW108" s="115"/>
      <c r="MXX108" s="115"/>
      <c r="MXY108" s="115"/>
      <c r="MXZ108" s="115"/>
      <c r="MYA108" s="115"/>
      <c r="MYB108" s="115"/>
      <c r="MYC108" s="115"/>
      <c r="MYD108" s="115"/>
      <c r="MYE108" s="115"/>
      <c r="MYF108" s="115"/>
      <c r="MYG108" s="115"/>
      <c r="MYH108" s="115"/>
      <c r="MYI108" s="115"/>
      <c r="MYJ108" s="115"/>
      <c r="MYK108" s="115"/>
      <c r="MYL108" s="115"/>
      <c r="MYM108" s="115"/>
      <c r="MYN108" s="115"/>
      <c r="MYO108" s="115"/>
      <c r="MYT108" s="115"/>
      <c r="MZC108" s="115"/>
      <c r="MZD108" s="115"/>
      <c r="MZE108" s="115"/>
      <c r="MZF108" s="115"/>
      <c r="MZK108" s="115"/>
      <c r="MZL108" s="115"/>
      <c r="MZM108" s="115"/>
      <c r="MZN108" s="115"/>
      <c r="MZO108" s="115"/>
      <c r="MZP108" s="115"/>
      <c r="MZQ108" s="115"/>
      <c r="MZR108" s="115"/>
      <c r="MZS108" s="115"/>
      <c r="MZT108" s="115"/>
      <c r="MZU108" s="115"/>
      <c r="MZV108" s="115"/>
      <c r="MZW108" s="115"/>
      <c r="MZX108" s="115"/>
      <c r="MZY108" s="115"/>
      <c r="MZZ108" s="115"/>
      <c r="NAA108" s="115"/>
      <c r="NAB108" s="115"/>
      <c r="NAC108" s="115"/>
      <c r="NAD108" s="115"/>
      <c r="NAE108" s="115"/>
      <c r="NAF108" s="115"/>
      <c r="NAG108" s="115"/>
      <c r="NAH108" s="115"/>
      <c r="NAI108" s="115"/>
      <c r="NAJ108" s="115"/>
      <c r="NAK108" s="115"/>
      <c r="NAL108" s="115"/>
      <c r="NAM108" s="115"/>
      <c r="NAN108" s="115"/>
      <c r="NAO108" s="115"/>
      <c r="NAP108" s="115"/>
      <c r="NAQ108" s="115"/>
      <c r="NAR108" s="115"/>
      <c r="NAS108" s="115"/>
      <c r="NAT108" s="115"/>
      <c r="NAU108" s="115"/>
      <c r="NAV108" s="115"/>
      <c r="NAW108" s="115"/>
      <c r="NAX108" s="115"/>
      <c r="NAY108" s="115"/>
      <c r="NAZ108" s="115"/>
      <c r="NBA108" s="115"/>
      <c r="NBB108" s="115"/>
      <c r="NBC108" s="115"/>
      <c r="NBD108" s="115"/>
      <c r="NBE108" s="115"/>
      <c r="NBF108" s="115"/>
      <c r="NBG108" s="115"/>
      <c r="NBH108" s="115"/>
      <c r="NBI108" s="115"/>
      <c r="NBJ108" s="115"/>
      <c r="NBK108" s="115"/>
      <c r="NBL108" s="115"/>
      <c r="NBM108" s="115"/>
      <c r="NBN108" s="115"/>
      <c r="NBO108" s="115"/>
      <c r="NBP108" s="115"/>
      <c r="NBQ108" s="115"/>
      <c r="NBR108" s="115"/>
      <c r="NBS108" s="115"/>
      <c r="NBT108" s="115"/>
      <c r="NBU108" s="115"/>
      <c r="NBV108" s="115"/>
      <c r="NBW108" s="115"/>
      <c r="NBX108" s="115"/>
      <c r="NBY108" s="115"/>
      <c r="NBZ108" s="115"/>
      <c r="NCA108" s="115"/>
      <c r="NCB108" s="115"/>
      <c r="NCC108" s="115"/>
      <c r="NCD108" s="115"/>
      <c r="NCE108" s="115"/>
      <c r="NCF108" s="115"/>
      <c r="NCG108" s="115"/>
      <c r="NCH108" s="115"/>
      <c r="NCI108" s="115"/>
      <c r="NCJ108" s="115"/>
      <c r="NCK108" s="115"/>
      <c r="NCL108" s="115"/>
      <c r="NCM108" s="115"/>
      <c r="NCN108" s="115"/>
      <c r="NCO108" s="115"/>
      <c r="NCP108" s="115"/>
      <c r="NCQ108" s="115"/>
      <c r="NCR108" s="115"/>
      <c r="NCS108" s="115"/>
      <c r="NCT108" s="115"/>
      <c r="NCU108" s="115"/>
      <c r="NCV108" s="115"/>
      <c r="NCW108" s="115"/>
      <c r="NCX108" s="115"/>
      <c r="NCY108" s="115"/>
      <c r="NCZ108" s="115"/>
      <c r="NDA108" s="115"/>
      <c r="NDB108" s="115"/>
      <c r="NDC108" s="115"/>
      <c r="NDD108" s="115"/>
      <c r="NDE108" s="115"/>
      <c r="NDF108" s="115"/>
      <c r="NDG108" s="115"/>
      <c r="NDH108" s="115"/>
      <c r="NDI108" s="115"/>
      <c r="NDJ108" s="115"/>
      <c r="NDK108" s="115"/>
      <c r="NDL108" s="115"/>
      <c r="NDM108" s="115"/>
      <c r="NDN108" s="115"/>
      <c r="NDO108" s="115"/>
      <c r="NDP108" s="115"/>
      <c r="NDQ108" s="115"/>
      <c r="NDR108" s="115"/>
      <c r="NDS108" s="115"/>
      <c r="NDT108" s="115"/>
      <c r="NDU108" s="115"/>
      <c r="NDV108" s="115"/>
      <c r="NDW108" s="115"/>
      <c r="NDX108" s="115"/>
      <c r="NDY108" s="115"/>
      <c r="NDZ108" s="115"/>
      <c r="NEA108" s="115"/>
      <c r="NEB108" s="115"/>
      <c r="NEC108" s="115"/>
      <c r="NED108" s="115"/>
      <c r="NEE108" s="115"/>
      <c r="NEF108" s="115"/>
      <c r="NEG108" s="115"/>
      <c r="NEH108" s="115"/>
      <c r="NEI108" s="115"/>
      <c r="NEJ108" s="115"/>
      <c r="NEK108" s="115"/>
      <c r="NEL108" s="115"/>
      <c r="NEM108" s="115"/>
      <c r="NEN108" s="115"/>
      <c r="NEO108" s="115"/>
      <c r="NEP108" s="115"/>
      <c r="NEQ108" s="115"/>
      <c r="NER108" s="115"/>
      <c r="NES108" s="115"/>
      <c r="NET108" s="115"/>
      <c r="NEU108" s="115"/>
      <c r="NEV108" s="115"/>
      <c r="NEW108" s="115"/>
      <c r="NEX108" s="115"/>
      <c r="NEY108" s="115"/>
      <c r="NEZ108" s="115"/>
      <c r="NFA108" s="115"/>
      <c r="NFB108" s="115"/>
      <c r="NFC108" s="115"/>
      <c r="NFD108" s="115"/>
      <c r="NFE108" s="115"/>
      <c r="NFF108" s="115"/>
      <c r="NFG108" s="115"/>
      <c r="NFH108" s="115"/>
      <c r="NFI108" s="115"/>
      <c r="NFJ108" s="115"/>
      <c r="NFK108" s="115"/>
      <c r="NFL108" s="115"/>
      <c r="NFM108" s="115"/>
      <c r="NFN108" s="115"/>
      <c r="NFO108" s="115"/>
      <c r="NFP108" s="115"/>
      <c r="NFQ108" s="115"/>
      <c r="NFR108" s="115"/>
      <c r="NFS108" s="115"/>
      <c r="NFT108" s="115"/>
      <c r="NFU108" s="115"/>
      <c r="NFV108" s="115"/>
      <c r="NFW108" s="115"/>
      <c r="NFX108" s="115"/>
      <c r="NFY108" s="115"/>
      <c r="NFZ108" s="115"/>
      <c r="NGA108" s="115"/>
      <c r="NGB108" s="115"/>
      <c r="NGC108" s="115"/>
      <c r="NGD108" s="115"/>
      <c r="NGE108" s="115"/>
      <c r="NGF108" s="115"/>
      <c r="NGG108" s="115"/>
      <c r="NGH108" s="115"/>
      <c r="NGI108" s="115"/>
      <c r="NGJ108" s="115"/>
      <c r="NGK108" s="115"/>
      <c r="NGL108" s="115"/>
      <c r="NGM108" s="115"/>
      <c r="NGN108" s="115"/>
      <c r="NGO108" s="115"/>
      <c r="NGP108" s="115"/>
      <c r="NGQ108" s="115"/>
      <c r="NGR108" s="115"/>
      <c r="NGS108" s="115"/>
      <c r="NGT108" s="115"/>
      <c r="NGU108" s="115"/>
      <c r="NGV108" s="115"/>
      <c r="NGW108" s="115"/>
      <c r="NGX108" s="115"/>
      <c r="NGY108" s="115"/>
      <c r="NGZ108" s="115"/>
      <c r="NHA108" s="115"/>
      <c r="NHB108" s="115"/>
      <c r="NHC108" s="115"/>
      <c r="NHD108" s="115"/>
      <c r="NHE108" s="115"/>
      <c r="NHF108" s="115"/>
      <c r="NHG108" s="115"/>
      <c r="NHH108" s="115"/>
      <c r="NHI108" s="115"/>
      <c r="NHJ108" s="115"/>
      <c r="NHK108" s="115"/>
      <c r="NHL108" s="115"/>
      <c r="NHM108" s="115"/>
      <c r="NHN108" s="115"/>
      <c r="NHO108" s="115"/>
      <c r="NHP108" s="115"/>
      <c r="NHQ108" s="115"/>
      <c r="NHR108" s="115"/>
      <c r="NHS108" s="115"/>
      <c r="NHT108" s="115"/>
      <c r="NHU108" s="115"/>
      <c r="NHV108" s="115"/>
      <c r="NHW108" s="115"/>
      <c r="NHX108" s="115"/>
      <c r="NHY108" s="115"/>
      <c r="NHZ108" s="115"/>
      <c r="NIA108" s="115"/>
      <c r="NIB108" s="115"/>
      <c r="NIC108" s="115"/>
      <c r="NID108" s="115"/>
      <c r="NIE108" s="115"/>
      <c r="NIF108" s="115"/>
      <c r="NIG108" s="115"/>
      <c r="NIH108" s="115"/>
      <c r="NII108" s="115"/>
      <c r="NIJ108" s="115"/>
      <c r="NIK108" s="115"/>
      <c r="NIP108" s="115"/>
      <c r="NIY108" s="115"/>
      <c r="NIZ108" s="115"/>
      <c r="NJA108" s="115"/>
      <c r="NJB108" s="115"/>
      <c r="NJG108" s="115"/>
      <c r="NJH108" s="115"/>
      <c r="NJI108" s="115"/>
      <c r="NJJ108" s="115"/>
      <c r="NJK108" s="115"/>
      <c r="NJL108" s="115"/>
      <c r="NJM108" s="115"/>
      <c r="NJN108" s="115"/>
      <c r="NJO108" s="115"/>
      <c r="NJP108" s="115"/>
      <c r="NJQ108" s="115"/>
      <c r="NJR108" s="115"/>
      <c r="NJS108" s="115"/>
      <c r="NJT108" s="115"/>
      <c r="NJU108" s="115"/>
      <c r="NJV108" s="115"/>
      <c r="NJW108" s="115"/>
      <c r="NJX108" s="115"/>
      <c r="NJY108" s="115"/>
      <c r="NJZ108" s="115"/>
      <c r="NKA108" s="115"/>
      <c r="NKB108" s="115"/>
      <c r="NKC108" s="115"/>
      <c r="NKD108" s="115"/>
      <c r="NKE108" s="115"/>
      <c r="NKF108" s="115"/>
      <c r="NKG108" s="115"/>
      <c r="NKH108" s="115"/>
      <c r="NKI108" s="115"/>
      <c r="NKJ108" s="115"/>
      <c r="NKK108" s="115"/>
      <c r="NKL108" s="115"/>
      <c r="NKM108" s="115"/>
      <c r="NKN108" s="115"/>
      <c r="NKO108" s="115"/>
      <c r="NKP108" s="115"/>
      <c r="NKQ108" s="115"/>
      <c r="NKR108" s="115"/>
      <c r="NKS108" s="115"/>
      <c r="NKT108" s="115"/>
      <c r="NKU108" s="115"/>
      <c r="NKV108" s="115"/>
      <c r="NKW108" s="115"/>
      <c r="NKX108" s="115"/>
      <c r="NKY108" s="115"/>
      <c r="NKZ108" s="115"/>
      <c r="NLA108" s="115"/>
      <c r="NLB108" s="115"/>
      <c r="NLC108" s="115"/>
      <c r="NLD108" s="115"/>
      <c r="NLE108" s="115"/>
      <c r="NLF108" s="115"/>
      <c r="NLG108" s="115"/>
      <c r="NLH108" s="115"/>
      <c r="NLI108" s="115"/>
      <c r="NLJ108" s="115"/>
      <c r="NLK108" s="115"/>
      <c r="NLL108" s="115"/>
      <c r="NLM108" s="115"/>
      <c r="NLN108" s="115"/>
      <c r="NLO108" s="115"/>
      <c r="NLP108" s="115"/>
      <c r="NLQ108" s="115"/>
      <c r="NLR108" s="115"/>
      <c r="NLS108" s="115"/>
      <c r="NLT108" s="115"/>
      <c r="NLU108" s="115"/>
      <c r="NLV108" s="115"/>
      <c r="NLW108" s="115"/>
      <c r="NLX108" s="115"/>
      <c r="NLY108" s="115"/>
      <c r="NLZ108" s="115"/>
      <c r="NMA108" s="115"/>
      <c r="NMB108" s="115"/>
      <c r="NMC108" s="115"/>
      <c r="NMD108" s="115"/>
      <c r="NME108" s="115"/>
      <c r="NMF108" s="115"/>
      <c r="NMG108" s="115"/>
      <c r="NMH108" s="115"/>
      <c r="NMI108" s="115"/>
      <c r="NMJ108" s="115"/>
      <c r="NMK108" s="115"/>
      <c r="NML108" s="115"/>
      <c r="NMM108" s="115"/>
      <c r="NMN108" s="115"/>
      <c r="NMO108" s="115"/>
      <c r="NMP108" s="115"/>
      <c r="NMQ108" s="115"/>
      <c r="NMR108" s="115"/>
      <c r="NMS108" s="115"/>
      <c r="NMT108" s="115"/>
      <c r="NMU108" s="115"/>
      <c r="NMV108" s="115"/>
      <c r="NMW108" s="115"/>
      <c r="NMX108" s="115"/>
      <c r="NMY108" s="115"/>
      <c r="NMZ108" s="115"/>
      <c r="NNA108" s="115"/>
      <c r="NNB108" s="115"/>
      <c r="NNC108" s="115"/>
      <c r="NND108" s="115"/>
      <c r="NNE108" s="115"/>
      <c r="NNF108" s="115"/>
      <c r="NNG108" s="115"/>
      <c r="NNH108" s="115"/>
      <c r="NNI108" s="115"/>
      <c r="NNJ108" s="115"/>
      <c r="NNK108" s="115"/>
      <c r="NNL108" s="115"/>
      <c r="NNM108" s="115"/>
      <c r="NNN108" s="115"/>
      <c r="NNO108" s="115"/>
      <c r="NNP108" s="115"/>
      <c r="NNQ108" s="115"/>
      <c r="NNR108" s="115"/>
      <c r="NNS108" s="115"/>
      <c r="NNT108" s="115"/>
      <c r="NNU108" s="115"/>
      <c r="NNV108" s="115"/>
      <c r="NNW108" s="115"/>
      <c r="NNX108" s="115"/>
      <c r="NNY108" s="115"/>
      <c r="NNZ108" s="115"/>
      <c r="NOA108" s="115"/>
      <c r="NOB108" s="115"/>
      <c r="NOC108" s="115"/>
      <c r="NOD108" s="115"/>
      <c r="NOE108" s="115"/>
      <c r="NOF108" s="115"/>
      <c r="NOG108" s="115"/>
      <c r="NOH108" s="115"/>
      <c r="NOI108" s="115"/>
      <c r="NOJ108" s="115"/>
      <c r="NOK108" s="115"/>
      <c r="NOL108" s="115"/>
      <c r="NOM108" s="115"/>
      <c r="NON108" s="115"/>
      <c r="NOO108" s="115"/>
      <c r="NOP108" s="115"/>
      <c r="NOQ108" s="115"/>
      <c r="NOR108" s="115"/>
      <c r="NOS108" s="115"/>
      <c r="NOT108" s="115"/>
      <c r="NOU108" s="115"/>
      <c r="NOV108" s="115"/>
      <c r="NOW108" s="115"/>
      <c r="NOX108" s="115"/>
      <c r="NOY108" s="115"/>
      <c r="NOZ108" s="115"/>
      <c r="NPA108" s="115"/>
      <c r="NPB108" s="115"/>
      <c r="NPC108" s="115"/>
      <c r="NPD108" s="115"/>
      <c r="NPE108" s="115"/>
      <c r="NPF108" s="115"/>
      <c r="NPG108" s="115"/>
      <c r="NPH108" s="115"/>
      <c r="NPI108" s="115"/>
      <c r="NPJ108" s="115"/>
      <c r="NPK108" s="115"/>
      <c r="NPL108" s="115"/>
      <c r="NPM108" s="115"/>
      <c r="NPN108" s="115"/>
      <c r="NPO108" s="115"/>
      <c r="NPP108" s="115"/>
      <c r="NPQ108" s="115"/>
      <c r="NPR108" s="115"/>
      <c r="NPS108" s="115"/>
      <c r="NPT108" s="115"/>
      <c r="NPU108" s="115"/>
      <c r="NPV108" s="115"/>
      <c r="NPW108" s="115"/>
      <c r="NPX108" s="115"/>
      <c r="NPY108" s="115"/>
      <c r="NPZ108" s="115"/>
      <c r="NQA108" s="115"/>
      <c r="NQB108" s="115"/>
      <c r="NQC108" s="115"/>
      <c r="NQD108" s="115"/>
      <c r="NQE108" s="115"/>
      <c r="NQF108" s="115"/>
      <c r="NQG108" s="115"/>
      <c r="NQH108" s="115"/>
      <c r="NQI108" s="115"/>
      <c r="NQJ108" s="115"/>
      <c r="NQK108" s="115"/>
      <c r="NQL108" s="115"/>
      <c r="NQM108" s="115"/>
      <c r="NQN108" s="115"/>
      <c r="NQO108" s="115"/>
      <c r="NQP108" s="115"/>
      <c r="NQQ108" s="115"/>
      <c r="NQR108" s="115"/>
      <c r="NQS108" s="115"/>
      <c r="NQT108" s="115"/>
      <c r="NQU108" s="115"/>
      <c r="NQV108" s="115"/>
      <c r="NQW108" s="115"/>
      <c r="NQX108" s="115"/>
      <c r="NQY108" s="115"/>
      <c r="NQZ108" s="115"/>
      <c r="NRA108" s="115"/>
      <c r="NRB108" s="115"/>
      <c r="NRC108" s="115"/>
      <c r="NRD108" s="115"/>
      <c r="NRE108" s="115"/>
      <c r="NRF108" s="115"/>
      <c r="NRG108" s="115"/>
      <c r="NRH108" s="115"/>
      <c r="NRI108" s="115"/>
      <c r="NRJ108" s="115"/>
      <c r="NRK108" s="115"/>
      <c r="NRL108" s="115"/>
      <c r="NRM108" s="115"/>
      <c r="NRN108" s="115"/>
      <c r="NRO108" s="115"/>
      <c r="NRP108" s="115"/>
      <c r="NRQ108" s="115"/>
      <c r="NRR108" s="115"/>
      <c r="NRS108" s="115"/>
      <c r="NRT108" s="115"/>
      <c r="NRU108" s="115"/>
      <c r="NRV108" s="115"/>
      <c r="NRW108" s="115"/>
      <c r="NRX108" s="115"/>
      <c r="NRY108" s="115"/>
      <c r="NRZ108" s="115"/>
      <c r="NSA108" s="115"/>
      <c r="NSB108" s="115"/>
      <c r="NSC108" s="115"/>
      <c r="NSD108" s="115"/>
      <c r="NSE108" s="115"/>
      <c r="NSF108" s="115"/>
      <c r="NSG108" s="115"/>
      <c r="NSL108" s="115"/>
      <c r="NSU108" s="115"/>
      <c r="NSV108" s="115"/>
      <c r="NSW108" s="115"/>
      <c r="NSX108" s="115"/>
      <c r="NTC108" s="115"/>
      <c r="NTD108" s="115"/>
      <c r="NTE108" s="115"/>
      <c r="NTF108" s="115"/>
      <c r="NTG108" s="115"/>
      <c r="NTH108" s="115"/>
      <c r="NTI108" s="115"/>
      <c r="NTJ108" s="115"/>
      <c r="NTK108" s="115"/>
      <c r="NTL108" s="115"/>
      <c r="NTM108" s="115"/>
      <c r="NTN108" s="115"/>
      <c r="NTO108" s="115"/>
      <c r="NTP108" s="115"/>
      <c r="NTQ108" s="115"/>
      <c r="NTR108" s="115"/>
      <c r="NTS108" s="115"/>
      <c r="NTT108" s="115"/>
      <c r="NTU108" s="115"/>
      <c r="NTV108" s="115"/>
      <c r="NTW108" s="115"/>
      <c r="NTX108" s="115"/>
      <c r="NTY108" s="115"/>
      <c r="NTZ108" s="115"/>
      <c r="NUA108" s="115"/>
      <c r="NUB108" s="115"/>
      <c r="NUC108" s="115"/>
      <c r="NUD108" s="115"/>
      <c r="NUE108" s="115"/>
      <c r="NUF108" s="115"/>
      <c r="NUG108" s="115"/>
      <c r="NUH108" s="115"/>
      <c r="NUI108" s="115"/>
      <c r="NUJ108" s="115"/>
      <c r="NUK108" s="115"/>
      <c r="NUL108" s="115"/>
      <c r="NUM108" s="115"/>
      <c r="NUN108" s="115"/>
      <c r="NUO108" s="115"/>
      <c r="NUP108" s="115"/>
      <c r="NUQ108" s="115"/>
      <c r="NUR108" s="115"/>
      <c r="NUS108" s="115"/>
      <c r="NUT108" s="115"/>
      <c r="NUU108" s="115"/>
      <c r="NUV108" s="115"/>
      <c r="NUW108" s="115"/>
      <c r="NUX108" s="115"/>
      <c r="NUY108" s="115"/>
      <c r="NUZ108" s="115"/>
      <c r="NVA108" s="115"/>
      <c r="NVB108" s="115"/>
      <c r="NVC108" s="115"/>
      <c r="NVD108" s="115"/>
      <c r="NVE108" s="115"/>
      <c r="NVF108" s="115"/>
      <c r="NVG108" s="115"/>
      <c r="NVH108" s="115"/>
      <c r="NVI108" s="115"/>
      <c r="NVJ108" s="115"/>
      <c r="NVK108" s="115"/>
      <c r="NVL108" s="115"/>
      <c r="NVM108" s="115"/>
      <c r="NVN108" s="115"/>
      <c r="NVO108" s="115"/>
      <c r="NVP108" s="115"/>
      <c r="NVQ108" s="115"/>
      <c r="NVR108" s="115"/>
      <c r="NVS108" s="115"/>
      <c r="NVT108" s="115"/>
      <c r="NVU108" s="115"/>
      <c r="NVV108" s="115"/>
      <c r="NVW108" s="115"/>
      <c r="NVX108" s="115"/>
      <c r="NVY108" s="115"/>
      <c r="NVZ108" s="115"/>
      <c r="NWA108" s="115"/>
      <c r="NWB108" s="115"/>
      <c r="NWC108" s="115"/>
      <c r="NWD108" s="115"/>
      <c r="NWE108" s="115"/>
      <c r="NWF108" s="115"/>
      <c r="NWG108" s="115"/>
      <c r="NWH108" s="115"/>
      <c r="NWI108" s="115"/>
      <c r="NWJ108" s="115"/>
      <c r="NWK108" s="115"/>
      <c r="NWL108" s="115"/>
      <c r="NWM108" s="115"/>
      <c r="NWN108" s="115"/>
      <c r="NWO108" s="115"/>
      <c r="NWP108" s="115"/>
      <c r="NWQ108" s="115"/>
      <c r="NWR108" s="115"/>
      <c r="NWS108" s="115"/>
      <c r="NWT108" s="115"/>
      <c r="NWU108" s="115"/>
      <c r="NWV108" s="115"/>
      <c r="NWW108" s="115"/>
      <c r="NWX108" s="115"/>
      <c r="NWY108" s="115"/>
      <c r="NWZ108" s="115"/>
      <c r="NXA108" s="115"/>
      <c r="NXB108" s="115"/>
      <c r="NXC108" s="115"/>
      <c r="NXD108" s="115"/>
      <c r="NXE108" s="115"/>
      <c r="NXF108" s="115"/>
      <c r="NXG108" s="115"/>
      <c r="NXH108" s="115"/>
      <c r="NXI108" s="115"/>
      <c r="NXJ108" s="115"/>
      <c r="NXK108" s="115"/>
      <c r="NXL108" s="115"/>
      <c r="NXM108" s="115"/>
      <c r="NXN108" s="115"/>
      <c r="NXO108" s="115"/>
      <c r="NXP108" s="115"/>
      <c r="NXQ108" s="115"/>
      <c r="NXR108" s="115"/>
      <c r="NXS108" s="115"/>
      <c r="NXT108" s="115"/>
      <c r="NXU108" s="115"/>
      <c r="NXV108" s="115"/>
      <c r="NXW108" s="115"/>
      <c r="NXX108" s="115"/>
      <c r="NXY108" s="115"/>
      <c r="NXZ108" s="115"/>
      <c r="NYA108" s="115"/>
      <c r="NYB108" s="115"/>
      <c r="NYC108" s="115"/>
      <c r="NYD108" s="115"/>
      <c r="NYE108" s="115"/>
      <c r="NYF108" s="115"/>
      <c r="NYG108" s="115"/>
      <c r="NYH108" s="115"/>
      <c r="NYI108" s="115"/>
      <c r="NYJ108" s="115"/>
      <c r="NYK108" s="115"/>
      <c r="NYL108" s="115"/>
      <c r="NYM108" s="115"/>
      <c r="NYN108" s="115"/>
      <c r="NYO108" s="115"/>
      <c r="NYP108" s="115"/>
      <c r="NYQ108" s="115"/>
      <c r="NYR108" s="115"/>
      <c r="NYS108" s="115"/>
      <c r="NYT108" s="115"/>
      <c r="NYU108" s="115"/>
      <c r="NYV108" s="115"/>
      <c r="NYW108" s="115"/>
      <c r="NYX108" s="115"/>
      <c r="NYY108" s="115"/>
      <c r="NYZ108" s="115"/>
      <c r="NZA108" s="115"/>
      <c r="NZB108" s="115"/>
      <c r="NZC108" s="115"/>
      <c r="NZD108" s="115"/>
      <c r="NZE108" s="115"/>
      <c r="NZF108" s="115"/>
      <c r="NZG108" s="115"/>
      <c r="NZH108" s="115"/>
      <c r="NZI108" s="115"/>
      <c r="NZJ108" s="115"/>
      <c r="NZK108" s="115"/>
      <c r="NZL108" s="115"/>
      <c r="NZM108" s="115"/>
      <c r="NZN108" s="115"/>
      <c r="NZO108" s="115"/>
      <c r="NZP108" s="115"/>
      <c r="NZQ108" s="115"/>
      <c r="NZR108" s="115"/>
      <c r="NZS108" s="115"/>
      <c r="NZT108" s="115"/>
      <c r="NZU108" s="115"/>
      <c r="NZV108" s="115"/>
      <c r="NZW108" s="115"/>
      <c r="NZX108" s="115"/>
      <c r="NZY108" s="115"/>
      <c r="NZZ108" s="115"/>
      <c r="OAA108" s="115"/>
      <c r="OAB108" s="115"/>
      <c r="OAC108" s="115"/>
      <c r="OAD108" s="115"/>
      <c r="OAE108" s="115"/>
      <c r="OAF108" s="115"/>
      <c r="OAG108" s="115"/>
      <c r="OAH108" s="115"/>
      <c r="OAI108" s="115"/>
      <c r="OAJ108" s="115"/>
      <c r="OAK108" s="115"/>
      <c r="OAL108" s="115"/>
      <c r="OAM108" s="115"/>
      <c r="OAN108" s="115"/>
      <c r="OAO108" s="115"/>
      <c r="OAP108" s="115"/>
      <c r="OAQ108" s="115"/>
      <c r="OAR108" s="115"/>
      <c r="OAS108" s="115"/>
      <c r="OAT108" s="115"/>
      <c r="OAU108" s="115"/>
      <c r="OAV108" s="115"/>
      <c r="OAW108" s="115"/>
      <c r="OAX108" s="115"/>
      <c r="OAY108" s="115"/>
      <c r="OAZ108" s="115"/>
      <c r="OBA108" s="115"/>
      <c r="OBB108" s="115"/>
      <c r="OBC108" s="115"/>
      <c r="OBD108" s="115"/>
      <c r="OBE108" s="115"/>
      <c r="OBF108" s="115"/>
      <c r="OBG108" s="115"/>
      <c r="OBH108" s="115"/>
      <c r="OBI108" s="115"/>
      <c r="OBJ108" s="115"/>
      <c r="OBK108" s="115"/>
      <c r="OBL108" s="115"/>
      <c r="OBM108" s="115"/>
      <c r="OBN108" s="115"/>
      <c r="OBO108" s="115"/>
      <c r="OBP108" s="115"/>
      <c r="OBQ108" s="115"/>
      <c r="OBR108" s="115"/>
      <c r="OBS108" s="115"/>
      <c r="OBT108" s="115"/>
      <c r="OBU108" s="115"/>
      <c r="OBV108" s="115"/>
      <c r="OBW108" s="115"/>
      <c r="OBX108" s="115"/>
      <c r="OBY108" s="115"/>
      <c r="OBZ108" s="115"/>
      <c r="OCA108" s="115"/>
      <c r="OCB108" s="115"/>
      <c r="OCC108" s="115"/>
      <c r="OCH108" s="115"/>
      <c r="OCQ108" s="115"/>
      <c r="OCR108" s="115"/>
      <c r="OCS108" s="115"/>
      <c r="OCT108" s="115"/>
      <c r="OCY108" s="115"/>
      <c r="OCZ108" s="115"/>
      <c r="ODA108" s="115"/>
      <c r="ODB108" s="115"/>
      <c r="ODC108" s="115"/>
      <c r="ODD108" s="115"/>
      <c r="ODE108" s="115"/>
      <c r="ODF108" s="115"/>
      <c r="ODG108" s="115"/>
      <c r="ODH108" s="115"/>
      <c r="ODI108" s="115"/>
      <c r="ODJ108" s="115"/>
      <c r="ODK108" s="115"/>
      <c r="ODL108" s="115"/>
      <c r="ODM108" s="115"/>
      <c r="ODN108" s="115"/>
      <c r="ODO108" s="115"/>
      <c r="ODP108" s="115"/>
      <c r="ODQ108" s="115"/>
      <c r="ODR108" s="115"/>
      <c r="ODS108" s="115"/>
      <c r="ODT108" s="115"/>
      <c r="ODU108" s="115"/>
      <c r="ODV108" s="115"/>
      <c r="ODW108" s="115"/>
      <c r="ODX108" s="115"/>
      <c r="ODY108" s="115"/>
      <c r="ODZ108" s="115"/>
      <c r="OEA108" s="115"/>
      <c r="OEB108" s="115"/>
      <c r="OEC108" s="115"/>
      <c r="OED108" s="115"/>
      <c r="OEE108" s="115"/>
      <c r="OEF108" s="115"/>
      <c r="OEG108" s="115"/>
      <c r="OEH108" s="115"/>
      <c r="OEI108" s="115"/>
      <c r="OEJ108" s="115"/>
      <c r="OEK108" s="115"/>
      <c r="OEL108" s="115"/>
      <c r="OEM108" s="115"/>
      <c r="OEN108" s="115"/>
      <c r="OEO108" s="115"/>
      <c r="OEP108" s="115"/>
      <c r="OEQ108" s="115"/>
      <c r="OER108" s="115"/>
      <c r="OES108" s="115"/>
      <c r="OET108" s="115"/>
      <c r="OEU108" s="115"/>
      <c r="OEV108" s="115"/>
      <c r="OEW108" s="115"/>
      <c r="OEX108" s="115"/>
      <c r="OEY108" s="115"/>
      <c r="OEZ108" s="115"/>
      <c r="OFA108" s="115"/>
      <c r="OFB108" s="115"/>
      <c r="OFC108" s="115"/>
      <c r="OFD108" s="115"/>
      <c r="OFE108" s="115"/>
      <c r="OFF108" s="115"/>
      <c r="OFG108" s="115"/>
      <c r="OFH108" s="115"/>
      <c r="OFI108" s="115"/>
      <c r="OFJ108" s="115"/>
      <c r="OFK108" s="115"/>
      <c r="OFL108" s="115"/>
      <c r="OFM108" s="115"/>
      <c r="OFN108" s="115"/>
      <c r="OFO108" s="115"/>
      <c r="OFP108" s="115"/>
      <c r="OFQ108" s="115"/>
      <c r="OFR108" s="115"/>
      <c r="OFS108" s="115"/>
      <c r="OFT108" s="115"/>
      <c r="OFU108" s="115"/>
      <c r="OFV108" s="115"/>
      <c r="OFW108" s="115"/>
      <c r="OFX108" s="115"/>
      <c r="OFY108" s="115"/>
      <c r="OFZ108" s="115"/>
      <c r="OGA108" s="115"/>
      <c r="OGB108" s="115"/>
      <c r="OGC108" s="115"/>
      <c r="OGD108" s="115"/>
      <c r="OGE108" s="115"/>
      <c r="OGF108" s="115"/>
      <c r="OGG108" s="115"/>
      <c r="OGH108" s="115"/>
      <c r="OGI108" s="115"/>
      <c r="OGJ108" s="115"/>
      <c r="OGK108" s="115"/>
      <c r="OGL108" s="115"/>
      <c r="OGM108" s="115"/>
      <c r="OGN108" s="115"/>
      <c r="OGO108" s="115"/>
      <c r="OGP108" s="115"/>
      <c r="OGQ108" s="115"/>
      <c r="OGR108" s="115"/>
      <c r="OGS108" s="115"/>
      <c r="OGT108" s="115"/>
      <c r="OGU108" s="115"/>
      <c r="OGV108" s="115"/>
      <c r="OGW108" s="115"/>
      <c r="OGX108" s="115"/>
      <c r="OGY108" s="115"/>
      <c r="OGZ108" s="115"/>
      <c r="OHA108" s="115"/>
      <c r="OHB108" s="115"/>
      <c r="OHC108" s="115"/>
      <c r="OHD108" s="115"/>
      <c r="OHE108" s="115"/>
      <c r="OHF108" s="115"/>
      <c r="OHG108" s="115"/>
      <c r="OHH108" s="115"/>
      <c r="OHI108" s="115"/>
      <c r="OHJ108" s="115"/>
      <c r="OHK108" s="115"/>
      <c r="OHL108" s="115"/>
      <c r="OHM108" s="115"/>
      <c r="OHN108" s="115"/>
      <c r="OHO108" s="115"/>
      <c r="OHP108" s="115"/>
      <c r="OHQ108" s="115"/>
      <c r="OHR108" s="115"/>
      <c r="OHS108" s="115"/>
      <c r="OHT108" s="115"/>
      <c r="OHU108" s="115"/>
      <c r="OHV108" s="115"/>
      <c r="OHW108" s="115"/>
      <c r="OHX108" s="115"/>
      <c r="OHY108" s="115"/>
      <c r="OHZ108" s="115"/>
      <c r="OIA108" s="115"/>
      <c r="OIB108" s="115"/>
      <c r="OIC108" s="115"/>
      <c r="OID108" s="115"/>
      <c r="OIE108" s="115"/>
      <c r="OIF108" s="115"/>
      <c r="OIG108" s="115"/>
      <c r="OIH108" s="115"/>
      <c r="OII108" s="115"/>
      <c r="OIJ108" s="115"/>
      <c r="OIK108" s="115"/>
      <c r="OIL108" s="115"/>
      <c r="OIM108" s="115"/>
      <c r="OIN108" s="115"/>
      <c r="OIO108" s="115"/>
      <c r="OIP108" s="115"/>
      <c r="OIQ108" s="115"/>
      <c r="OIR108" s="115"/>
      <c r="OIS108" s="115"/>
      <c r="OIT108" s="115"/>
      <c r="OIU108" s="115"/>
      <c r="OIV108" s="115"/>
      <c r="OIW108" s="115"/>
      <c r="OIX108" s="115"/>
      <c r="OIY108" s="115"/>
      <c r="OIZ108" s="115"/>
      <c r="OJA108" s="115"/>
      <c r="OJB108" s="115"/>
      <c r="OJC108" s="115"/>
      <c r="OJD108" s="115"/>
      <c r="OJE108" s="115"/>
      <c r="OJF108" s="115"/>
      <c r="OJG108" s="115"/>
      <c r="OJH108" s="115"/>
      <c r="OJI108" s="115"/>
      <c r="OJJ108" s="115"/>
      <c r="OJK108" s="115"/>
      <c r="OJL108" s="115"/>
      <c r="OJM108" s="115"/>
      <c r="OJN108" s="115"/>
      <c r="OJO108" s="115"/>
      <c r="OJP108" s="115"/>
      <c r="OJQ108" s="115"/>
      <c r="OJR108" s="115"/>
      <c r="OJS108" s="115"/>
      <c r="OJT108" s="115"/>
      <c r="OJU108" s="115"/>
      <c r="OJV108" s="115"/>
      <c r="OJW108" s="115"/>
      <c r="OJX108" s="115"/>
      <c r="OJY108" s="115"/>
      <c r="OJZ108" s="115"/>
      <c r="OKA108" s="115"/>
      <c r="OKB108" s="115"/>
      <c r="OKC108" s="115"/>
      <c r="OKD108" s="115"/>
      <c r="OKE108" s="115"/>
      <c r="OKF108" s="115"/>
      <c r="OKG108" s="115"/>
      <c r="OKH108" s="115"/>
      <c r="OKI108" s="115"/>
      <c r="OKJ108" s="115"/>
      <c r="OKK108" s="115"/>
      <c r="OKL108" s="115"/>
      <c r="OKM108" s="115"/>
      <c r="OKN108" s="115"/>
      <c r="OKO108" s="115"/>
      <c r="OKP108" s="115"/>
      <c r="OKQ108" s="115"/>
      <c r="OKR108" s="115"/>
      <c r="OKS108" s="115"/>
      <c r="OKT108" s="115"/>
      <c r="OKU108" s="115"/>
      <c r="OKV108" s="115"/>
      <c r="OKW108" s="115"/>
      <c r="OKX108" s="115"/>
      <c r="OKY108" s="115"/>
      <c r="OKZ108" s="115"/>
      <c r="OLA108" s="115"/>
      <c r="OLB108" s="115"/>
      <c r="OLC108" s="115"/>
      <c r="OLD108" s="115"/>
      <c r="OLE108" s="115"/>
      <c r="OLF108" s="115"/>
      <c r="OLG108" s="115"/>
      <c r="OLH108" s="115"/>
      <c r="OLI108" s="115"/>
      <c r="OLJ108" s="115"/>
      <c r="OLK108" s="115"/>
      <c r="OLL108" s="115"/>
      <c r="OLM108" s="115"/>
      <c r="OLN108" s="115"/>
      <c r="OLO108" s="115"/>
      <c r="OLP108" s="115"/>
      <c r="OLQ108" s="115"/>
      <c r="OLR108" s="115"/>
      <c r="OLS108" s="115"/>
      <c r="OLT108" s="115"/>
      <c r="OLU108" s="115"/>
      <c r="OLV108" s="115"/>
      <c r="OLW108" s="115"/>
      <c r="OLX108" s="115"/>
      <c r="OLY108" s="115"/>
      <c r="OMD108" s="115"/>
      <c r="OMM108" s="115"/>
      <c r="OMN108" s="115"/>
      <c r="OMO108" s="115"/>
      <c r="OMP108" s="115"/>
      <c r="OMU108" s="115"/>
      <c r="OMV108" s="115"/>
      <c r="OMW108" s="115"/>
      <c r="OMX108" s="115"/>
      <c r="OMY108" s="115"/>
      <c r="OMZ108" s="115"/>
      <c r="ONA108" s="115"/>
      <c r="ONB108" s="115"/>
      <c r="ONC108" s="115"/>
      <c r="OND108" s="115"/>
      <c r="ONE108" s="115"/>
      <c r="ONF108" s="115"/>
      <c r="ONG108" s="115"/>
      <c r="ONH108" s="115"/>
      <c r="ONI108" s="115"/>
      <c r="ONJ108" s="115"/>
      <c r="ONK108" s="115"/>
      <c r="ONL108" s="115"/>
      <c r="ONM108" s="115"/>
      <c r="ONN108" s="115"/>
      <c r="ONO108" s="115"/>
      <c r="ONP108" s="115"/>
      <c r="ONQ108" s="115"/>
      <c r="ONR108" s="115"/>
      <c r="ONS108" s="115"/>
      <c r="ONT108" s="115"/>
      <c r="ONU108" s="115"/>
      <c r="ONV108" s="115"/>
      <c r="ONW108" s="115"/>
      <c r="ONX108" s="115"/>
      <c r="ONY108" s="115"/>
      <c r="ONZ108" s="115"/>
      <c r="OOA108" s="115"/>
      <c r="OOB108" s="115"/>
      <c r="OOC108" s="115"/>
      <c r="OOD108" s="115"/>
      <c r="OOE108" s="115"/>
      <c r="OOF108" s="115"/>
      <c r="OOG108" s="115"/>
      <c r="OOH108" s="115"/>
      <c r="OOI108" s="115"/>
      <c r="OOJ108" s="115"/>
      <c r="OOK108" s="115"/>
      <c r="OOL108" s="115"/>
      <c r="OOM108" s="115"/>
      <c r="OON108" s="115"/>
      <c r="OOO108" s="115"/>
      <c r="OOP108" s="115"/>
      <c r="OOQ108" s="115"/>
      <c r="OOR108" s="115"/>
      <c r="OOS108" s="115"/>
      <c r="OOT108" s="115"/>
      <c r="OOU108" s="115"/>
      <c r="OOV108" s="115"/>
      <c r="OOW108" s="115"/>
      <c r="OOX108" s="115"/>
      <c r="OOY108" s="115"/>
      <c r="OOZ108" s="115"/>
      <c r="OPA108" s="115"/>
      <c r="OPB108" s="115"/>
      <c r="OPC108" s="115"/>
      <c r="OPD108" s="115"/>
      <c r="OPE108" s="115"/>
      <c r="OPF108" s="115"/>
      <c r="OPG108" s="115"/>
      <c r="OPH108" s="115"/>
      <c r="OPI108" s="115"/>
      <c r="OPJ108" s="115"/>
      <c r="OPK108" s="115"/>
      <c r="OPL108" s="115"/>
      <c r="OPM108" s="115"/>
      <c r="OPN108" s="115"/>
      <c r="OPO108" s="115"/>
      <c r="OPP108" s="115"/>
      <c r="OPQ108" s="115"/>
      <c r="OPR108" s="115"/>
      <c r="OPS108" s="115"/>
      <c r="OPT108" s="115"/>
      <c r="OPU108" s="115"/>
      <c r="OPV108" s="115"/>
      <c r="OPW108" s="115"/>
      <c r="OPX108" s="115"/>
      <c r="OPY108" s="115"/>
      <c r="OPZ108" s="115"/>
      <c r="OQA108" s="115"/>
      <c r="OQB108" s="115"/>
      <c r="OQC108" s="115"/>
      <c r="OQD108" s="115"/>
      <c r="OQE108" s="115"/>
      <c r="OQF108" s="115"/>
      <c r="OQG108" s="115"/>
      <c r="OQH108" s="115"/>
      <c r="OQI108" s="115"/>
      <c r="OQJ108" s="115"/>
      <c r="OQK108" s="115"/>
      <c r="OQL108" s="115"/>
      <c r="OQM108" s="115"/>
      <c r="OQN108" s="115"/>
      <c r="OQO108" s="115"/>
      <c r="OQP108" s="115"/>
      <c r="OQQ108" s="115"/>
      <c r="OQR108" s="115"/>
      <c r="OQS108" s="115"/>
      <c r="OQT108" s="115"/>
      <c r="OQU108" s="115"/>
      <c r="OQV108" s="115"/>
      <c r="OQW108" s="115"/>
      <c r="OQX108" s="115"/>
      <c r="OQY108" s="115"/>
      <c r="OQZ108" s="115"/>
      <c r="ORA108" s="115"/>
      <c r="ORB108" s="115"/>
      <c r="ORC108" s="115"/>
      <c r="ORD108" s="115"/>
      <c r="ORE108" s="115"/>
      <c r="ORF108" s="115"/>
      <c r="ORG108" s="115"/>
      <c r="ORH108" s="115"/>
      <c r="ORI108" s="115"/>
      <c r="ORJ108" s="115"/>
      <c r="ORK108" s="115"/>
      <c r="ORL108" s="115"/>
      <c r="ORM108" s="115"/>
      <c r="ORN108" s="115"/>
      <c r="ORO108" s="115"/>
      <c r="ORP108" s="115"/>
      <c r="ORQ108" s="115"/>
      <c r="ORR108" s="115"/>
      <c r="ORS108" s="115"/>
      <c r="ORT108" s="115"/>
      <c r="ORU108" s="115"/>
      <c r="ORV108" s="115"/>
      <c r="ORW108" s="115"/>
      <c r="ORX108" s="115"/>
      <c r="ORY108" s="115"/>
      <c r="ORZ108" s="115"/>
      <c r="OSA108" s="115"/>
      <c r="OSB108" s="115"/>
      <c r="OSC108" s="115"/>
      <c r="OSD108" s="115"/>
      <c r="OSE108" s="115"/>
      <c r="OSF108" s="115"/>
      <c r="OSG108" s="115"/>
      <c r="OSH108" s="115"/>
      <c r="OSI108" s="115"/>
      <c r="OSJ108" s="115"/>
      <c r="OSK108" s="115"/>
      <c r="OSL108" s="115"/>
      <c r="OSM108" s="115"/>
      <c r="OSN108" s="115"/>
      <c r="OSO108" s="115"/>
      <c r="OSP108" s="115"/>
      <c r="OSQ108" s="115"/>
      <c r="OSR108" s="115"/>
      <c r="OSS108" s="115"/>
      <c r="OST108" s="115"/>
      <c r="OSU108" s="115"/>
      <c r="OSV108" s="115"/>
      <c r="OSW108" s="115"/>
      <c r="OSX108" s="115"/>
      <c r="OSY108" s="115"/>
      <c r="OSZ108" s="115"/>
      <c r="OTA108" s="115"/>
      <c r="OTB108" s="115"/>
      <c r="OTC108" s="115"/>
      <c r="OTD108" s="115"/>
      <c r="OTE108" s="115"/>
      <c r="OTF108" s="115"/>
      <c r="OTG108" s="115"/>
      <c r="OTH108" s="115"/>
      <c r="OTI108" s="115"/>
      <c r="OTJ108" s="115"/>
      <c r="OTK108" s="115"/>
      <c r="OTL108" s="115"/>
      <c r="OTM108" s="115"/>
      <c r="OTN108" s="115"/>
      <c r="OTO108" s="115"/>
      <c r="OTP108" s="115"/>
      <c r="OTQ108" s="115"/>
      <c r="OTR108" s="115"/>
      <c r="OTS108" s="115"/>
      <c r="OTT108" s="115"/>
      <c r="OTU108" s="115"/>
      <c r="OTV108" s="115"/>
      <c r="OTW108" s="115"/>
      <c r="OTX108" s="115"/>
      <c r="OTY108" s="115"/>
      <c r="OTZ108" s="115"/>
      <c r="OUA108" s="115"/>
      <c r="OUB108" s="115"/>
      <c r="OUC108" s="115"/>
      <c r="OUD108" s="115"/>
      <c r="OUE108" s="115"/>
      <c r="OUF108" s="115"/>
      <c r="OUG108" s="115"/>
      <c r="OUH108" s="115"/>
      <c r="OUI108" s="115"/>
      <c r="OUJ108" s="115"/>
      <c r="OUK108" s="115"/>
      <c r="OUL108" s="115"/>
      <c r="OUM108" s="115"/>
      <c r="OUN108" s="115"/>
      <c r="OUO108" s="115"/>
      <c r="OUP108" s="115"/>
      <c r="OUQ108" s="115"/>
      <c r="OUR108" s="115"/>
      <c r="OUS108" s="115"/>
      <c r="OUT108" s="115"/>
      <c r="OUU108" s="115"/>
      <c r="OUV108" s="115"/>
      <c r="OUW108" s="115"/>
      <c r="OUX108" s="115"/>
      <c r="OUY108" s="115"/>
      <c r="OUZ108" s="115"/>
      <c r="OVA108" s="115"/>
      <c r="OVB108" s="115"/>
      <c r="OVC108" s="115"/>
      <c r="OVD108" s="115"/>
      <c r="OVE108" s="115"/>
      <c r="OVF108" s="115"/>
      <c r="OVG108" s="115"/>
      <c r="OVH108" s="115"/>
      <c r="OVI108" s="115"/>
      <c r="OVJ108" s="115"/>
      <c r="OVK108" s="115"/>
      <c r="OVL108" s="115"/>
      <c r="OVM108" s="115"/>
      <c r="OVN108" s="115"/>
      <c r="OVO108" s="115"/>
      <c r="OVP108" s="115"/>
      <c r="OVQ108" s="115"/>
      <c r="OVR108" s="115"/>
      <c r="OVS108" s="115"/>
      <c r="OVT108" s="115"/>
      <c r="OVU108" s="115"/>
      <c r="OVZ108" s="115"/>
      <c r="OWI108" s="115"/>
      <c r="OWJ108" s="115"/>
      <c r="OWK108" s="115"/>
      <c r="OWL108" s="115"/>
      <c r="OWQ108" s="115"/>
      <c r="OWR108" s="115"/>
      <c r="OWS108" s="115"/>
      <c r="OWT108" s="115"/>
      <c r="OWU108" s="115"/>
      <c r="OWV108" s="115"/>
      <c r="OWW108" s="115"/>
      <c r="OWX108" s="115"/>
      <c r="OWY108" s="115"/>
      <c r="OWZ108" s="115"/>
      <c r="OXA108" s="115"/>
      <c r="OXB108" s="115"/>
      <c r="OXC108" s="115"/>
      <c r="OXD108" s="115"/>
      <c r="OXE108" s="115"/>
      <c r="OXF108" s="115"/>
      <c r="OXG108" s="115"/>
      <c r="OXH108" s="115"/>
      <c r="OXI108" s="115"/>
      <c r="OXJ108" s="115"/>
      <c r="OXK108" s="115"/>
      <c r="OXL108" s="115"/>
      <c r="OXM108" s="115"/>
      <c r="OXN108" s="115"/>
      <c r="OXO108" s="115"/>
      <c r="OXP108" s="115"/>
      <c r="OXQ108" s="115"/>
      <c r="OXR108" s="115"/>
      <c r="OXS108" s="115"/>
      <c r="OXT108" s="115"/>
      <c r="OXU108" s="115"/>
      <c r="OXV108" s="115"/>
      <c r="OXW108" s="115"/>
      <c r="OXX108" s="115"/>
      <c r="OXY108" s="115"/>
      <c r="OXZ108" s="115"/>
      <c r="OYA108" s="115"/>
      <c r="OYB108" s="115"/>
      <c r="OYC108" s="115"/>
      <c r="OYD108" s="115"/>
      <c r="OYE108" s="115"/>
      <c r="OYF108" s="115"/>
      <c r="OYG108" s="115"/>
      <c r="OYH108" s="115"/>
      <c r="OYI108" s="115"/>
      <c r="OYJ108" s="115"/>
      <c r="OYK108" s="115"/>
      <c r="OYL108" s="115"/>
      <c r="OYM108" s="115"/>
      <c r="OYN108" s="115"/>
      <c r="OYO108" s="115"/>
      <c r="OYP108" s="115"/>
      <c r="OYQ108" s="115"/>
      <c r="OYR108" s="115"/>
      <c r="OYS108" s="115"/>
      <c r="OYT108" s="115"/>
      <c r="OYU108" s="115"/>
      <c r="OYV108" s="115"/>
      <c r="OYW108" s="115"/>
      <c r="OYX108" s="115"/>
      <c r="OYY108" s="115"/>
      <c r="OYZ108" s="115"/>
      <c r="OZA108" s="115"/>
      <c r="OZB108" s="115"/>
      <c r="OZC108" s="115"/>
      <c r="OZD108" s="115"/>
      <c r="OZE108" s="115"/>
      <c r="OZF108" s="115"/>
      <c r="OZG108" s="115"/>
      <c r="OZH108" s="115"/>
      <c r="OZI108" s="115"/>
      <c r="OZJ108" s="115"/>
      <c r="OZK108" s="115"/>
      <c r="OZL108" s="115"/>
      <c r="OZM108" s="115"/>
      <c r="OZN108" s="115"/>
      <c r="OZO108" s="115"/>
      <c r="OZP108" s="115"/>
      <c r="OZQ108" s="115"/>
      <c r="OZR108" s="115"/>
      <c r="OZS108" s="115"/>
      <c r="OZT108" s="115"/>
      <c r="OZU108" s="115"/>
      <c r="OZV108" s="115"/>
      <c r="OZW108" s="115"/>
      <c r="OZX108" s="115"/>
      <c r="OZY108" s="115"/>
      <c r="OZZ108" s="115"/>
      <c r="PAA108" s="115"/>
      <c r="PAB108" s="115"/>
      <c r="PAC108" s="115"/>
      <c r="PAD108" s="115"/>
      <c r="PAE108" s="115"/>
      <c r="PAF108" s="115"/>
      <c r="PAG108" s="115"/>
      <c r="PAH108" s="115"/>
      <c r="PAI108" s="115"/>
      <c r="PAJ108" s="115"/>
      <c r="PAK108" s="115"/>
      <c r="PAL108" s="115"/>
      <c r="PAM108" s="115"/>
      <c r="PAN108" s="115"/>
      <c r="PAO108" s="115"/>
      <c r="PAP108" s="115"/>
      <c r="PAQ108" s="115"/>
      <c r="PAR108" s="115"/>
      <c r="PAS108" s="115"/>
      <c r="PAT108" s="115"/>
      <c r="PAU108" s="115"/>
      <c r="PAV108" s="115"/>
      <c r="PAW108" s="115"/>
      <c r="PAX108" s="115"/>
      <c r="PAY108" s="115"/>
      <c r="PAZ108" s="115"/>
      <c r="PBA108" s="115"/>
      <c r="PBB108" s="115"/>
      <c r="PBC108" s="115"/>
      <c r="PBD108" s="115"/>
      <c r="PBE108" s="115"/>
      <c r="PBF108" s="115"/>
      <c r="PBG108" s="115"/>
      <c r="PBH108" s="115"/>
      <c r="PBI108" s="115"/>
      <c r="PBJ108" s="115"/>
      <c r="PBK108" s="115"/>
      <c r="PBL108" s="115"/>
      <c r="PBM108" s="115"/>
      <c r="PBN108" s="115"/>
      <c r="PBO108" s="115"/>
      <c r="PBP108" s="115"/>
      <c r="PBQ108" s="115"/>
      <c r="PBR108" s="115"/>
      <c r="PBS108" s="115"/>
      <c r="PBT108" s="115"/>
      <c r="PBU108" s="115"/>
      <c r="PBV108" s="115"/>
      <c r="PBW108" s="115"/>
      <c r="PBX108" s="115"/>
      <c r="PBY108" s="115"/>
      <c r="PBZ108" s="115"/>
      <c r="PCA108" s="115"/>
      <c r="PCB108" s="115"/>
      <c r="PCC108" s="115"/>
      <c r="PCD108" s="115"/>
      <c r="PCE108" s="115"/>
      <c r="PCF108" s="115"/>
      <c r="PCG108" s="115"/>
      <c r="PCH108" s="115"/>
      <c r="PCI108" s="115"/>
      <c r="PCJ108" s="115"/>
      <c r="PCK108" s="115"/>
      <c r="PCL108" s="115"/>
      <c r="PCM108" s="115"/>
      <c r="PCN108" s="115"/>
      <c r="PCO108" s="115"/>
      <c r="PCP108" s="115"/>
      <c r="PCQ108" s="115"/>
      <c r="PCR108" s="115"/>
      <c r="PCS108" s="115"/>
      <c r="PCT108" s="115"/>
      <c r="PCU108" s="115"/>
      <c r="PCV108" s="115"/>
      <c r="PCW108" s="115"/>
      <c r="PCX108" s="115"/>
      <c r="PCY108" s="115"/>
      <c r="PCZ108" s="115"/>
      <c r="PDA108" s="115"/>
      <c r="PDB108" s="115"/>
      <c r="PDC108" s="115"/>
      <c r="PDD108" s="115"/>
      <c r="PDE108" s="115"/>
      <c r="PDF108" s="115"/>
      <c r="PDG108" s="115"/>
      <c r="PDH108" s="115"/>
      <c r="PDI108" s="115"/>
      <c r="PDJ108" s="115"/>
      <c r="PDK108" s="115"/>
      <c r="PDL108" s="115"/>
      <c r="PDM108" s="115"/>
      <c r="PDN108" s="115"/>
      <c r="PDO108" s="115"/>
      <c r="PDP108" s="115"/>
      <c r="PDQ108" s="115"/>
      <c r="PDR108" s="115"/>
      <c r="PDS108" s="115"/>
      <c r="PDT108" s="115"/>
      <c r="PDU108" s="115"/>
      <c r="PDV108" s="115"/>
      <c r="PDW108" s="115"/>
      <c r="PDX108" s="115"/>
      <c r="PDY108" s="115"/>
      <c r="PDZ108" s="115"/>
      <c r="PEA108" s="115"/>
      <c r="PEB108" s="115"/>
      <c r="PEC108" s="115"/>
      <c r="PED108" s="115"/>
      <c r="PEE108" s="115"/>
      <c r="PEF108" s="115"/>
      <c r="PEG108" s="115"/>
      <c r="PEH108" s="115"/>
      <c r="PEI108" s="115"/>
      <c r="PEJ108" s="115"/>
      <c r="PEK108" s="115"/>
      <c r="PEL108" s="115"/>
      <c r="PEM108" s="115"/>
      <c r="PEN108" s="115"/>
      <c r="PEO108" s="115"/>
      <c r="PEP108" s="115"/>
      <c r="PEQ108" s="115"/>
      <c r="PER108" s="115"/>
      <c r="PES108" s="115"/>
      <c r="PET108" s="115"/>
      <c r="PEU108" s="115"/>
      <c r="PEV108" s="115"/>
      <c r="PEW108" s="115"/>
      <c r="PEX108" s="115"/>
      <c r="PEY108" s="115"/>
      <c r="PEZ108" s="115"/>
      <c r="PFA108" s="115"/>
      <c r="PFB108" s="115"/>
      <c r="PFC108" s="115"/>
      <c r="PFD108" s="115"/>
      <c r="PFE108" s="115"/>
      <c r="PFF108" s="115"/>
      <c r="PFG108" s="115"/>
      <c r="PFH108" s="115"/>
      <c r="PFI108" s="115"/>
      <c r="PFJ108" s="115"/>
      <c r="PFK108" s="115"/>
      <c r="PFL108" s="115"/>
      <c r="PFM108" s="115"/>
      <c r="PFN108" s="115"/>
      <c r="PFO108" s="115"/>
      <c r="PFP108" s="115"/>
      <c r="PFQ108" s="115"/>
      <c r="PFV108" s="115"/>
      <c r="PGE108" s="115"/>
      <c r="PGF108" s="115"/>
      <c r="PGG108" s="115"/>
      <c r="PGH108" s="115"/>
      <c r="PGM108" s="115"/>
      <c r="PGN108" s="115"/>
      <c r="PGO108" s="115"/>
      <c r="PGP108" s="115"/>
      <c r="PGQ108" s="115"/>
      <c r="PGR108" s="115"/>
      <c r="PGS108" s="115"/>
      <c r="PGT108" s="115"/>
      <c r="PGU108" s="115"/>
      <c r="PGV108" s="115"/>
      <c r="PGW108" s="115"/>
      <c r="PGX108" s="115"/>
      <c r="PGY108" s="115"/>
      <c r="PGZ108" s="115"/>
      <c r="PHA108" s="115"/>
      <c r="PHB108" s="115"/>
      <c r="PHC108" s="115"/>
      <c r="PHD108" s="115"/>
      <c r="PHE108" s="115"/>
      <c r="PHF108" s="115"/>
      <c r="PHG108" s="115"/>
      <c r="PHH108" s="115"/>
      <c r="PHI108" s="115"/>
      <c r="PHJ108" s="115"/>
      <c r="PHK108" s="115"/>
      <c r="PHL108" s="115"/>
      <c r="PHM108" s="115"/>
      <c r="PHN108" s="115"/>
      <c r="PHO108" s="115"/>
      <c r="PHP108" s="115"/>
      <c r="PHQ108" s="115"/>
      <c r="PHR108" s="115"/>
      <c r="PHS108" s="115"/>
      <c r="PHT108" s="115"/>
      <c r="PHU108" s="115"/>
      <c r="PHV108" s="115"/>
      <c r="PHW108" s="115"/>
      <c r="PHX108" s="115"/>
      <c r="PHY108" s="115"/>
      <c r="PHZ108" s="115"/>
      <c r="PIA108" s="115"/>
      <c r="PIB108" s="115"/>
      <c r="PIC108" s="115"/>
      <c r="PID108" s="115"/>
      <c r="PIE108" s="115"/>
      <c r="PIF108" s="115"/>
      <c r="PIG108" s="115"/>
      <c r="PIH108" s="115"/>
      <c r="PII108" s="115"/>
      <c r="PIJ108" s="115"/>
      <c r="PIK108" s="115"/>
      <c r="PIL108" s="115"/>
      <c r="PIM108" s="115"/>
      <c r="PIN108" s="115"/>
      <c r="PIO108" s="115"/>
      <c r="PIP108" s="115"/>
      <c r="PIQ108" s="115"/>
      <c r="PIR108" s="115"/>
      <c r="PIS108" s="115"/>
      <c r="PIT108" s="115"/>
      <c r="PIU108" s="115"/>
      <c r="PIV108" s="115"/>
      <c r="PIW108" s="115"/>
      <c r="PIX108" s="115"/>
      <c r="PIY108" s="115"/>
      <c r="PIZ108" s="115"/>
      <c r="PJA108" s="115"/>
      <c r="PJB108" s="115"/>
      <c r="PJC108" s="115"/>
      <c r="PJD108" s="115"/>
      <c r="PJE108" s="115"/>
      <c r="PJF108" s="115"/>
      <c r="PJG108" s="115"/>
      <c r="PJH108" s="115"/>
      <c r="PJI108" s="115"/>
      <c r="PJJ108" s="115"/>
      <c r="PJK108" s="115"/>
      <c r="PJL108" s="115"/>
      <c r="PJM108" s="115"/>
      <c r="PJN108" s="115"/>
      <c r="PJO108" s="115"/>
      <c r="PJP108" s="115"/>
      <c r="PJQ108" s="115"/>
      <c r="PJR108" s="115"/>
      <c r="PJS108" s="115"/>
      <c r="PJT108" s="115"/>
      <c r="PJU108" s="115"/>
      <c r="PJV108" s="115"/>
      <c r="PJW108" s="115"/>
      <c r="PJX108" s="115"/>
      <c r="PJY108" s="115"/>
      <c r="PJZ108" s="115"/>
      <c r="PKA108" s="115"/>
      <c r="PKB108" s="115"/>
      <c r="PKC108" s="115"/>
      <c r="PKD108" s="115"/>
      <c r="PKE108" s="115"/>
      <c r="PKF108" s="115"/>
      <c r="PKG108" s="115"/>
      <c r="PKH108" s="115"/>
      <c r="PKI108" s="115"/>
      <c r="PKJ108" s="115"/>
      <c r="PKK108" s="115"/>
      <c r="PKL108" s="115"/>
      <c r="PKM108" s="115"/>
      <c r="PKN108" s="115"/>
      <c r="PKO108" s="115"/>
      <c r="PKP108" s="115"/>
      <c r="PKQ108" s="115"/>
      <c r="PKR108" s="115"/>
      <c r="PKS108" s="115"/>
      <c r="PKT108" s="115"/>
      <c r="PKU108" s="115"/>
      <c r="PKV108" s="115"/>
      <c r="PKW108" s="115"/>
      <c r="PKX108" s="115"/>
      <c r="PKY108" s="115"/>
      <c r="PKZ108" s="115"/>
      <c r="PLA108" s="115"/>
      <c r="PLB108" s="115"/>
      <c r="PLC108" s="115"/>
      <c r="PLD108" s="115"/>
      <c r="PLE108" s="115"/>
      <c r="PLF108" s="115"/>
      <c r="PLG108" s="115"/>
      <c r="PLH108" s="115"/>
      <c r="PLI108" s="115"/>
      <c r="PLJ108" s="115"/>
      <c r="PLK108" s="115"/>
      <c r="PLL108" s="115"/>
      <c r="PLM108" s="115"/>
      <c r="PLN108" s="115"/>
      <c r="PLO108" s="115"/>
      <c r="PLP108" s="115"/>
      <c r="PLQ108" s="115"/>
      <c r="PLR108" s="115"/>
      <c r="PLS108" s="115"/>
      <c r="PLT108" s="115"/>
      <c r="PLU108" s="115"/>
      <c r="PLV108" s="115"/>
      <c r="PLW108" s="115"/>
      <c r="PLX108" s="115"/>
      <c r="PLY108" s="115"/>
      <c r="PLZ108" s="115"/>
      <c r="PMA108" s="115"/>
      <c r="PMB108" s="115"/>
      <c r="PMC108" s="115"/>
      <c r="PMD108" s="115"/>
      <c r="PME108" s="115"/>
      <c r="PMF108" s="115"/>
      <c r="PMG108" s="115"/>
      <c r="PMH108" s="115"/>
      <c r="PMI108" s="115"/>
      <c r="PMJ108" s="115"/>
      <c r="PMK108" s="115"/>
      <c r="PML108" s="115"/>
      <c r="PMM108" s="115"/>
      <c r="PMN108" s="115"/>
      <c r="PMO108" s="115"/>
      <c r="PMP108" s="115"/>
      <c r="PMQ108" s="115"/>
      <c r="PMR108" s="115"/>
      <c r="PMS108" s="115"/>
      <c r="PMT108" s="115"/>
      <c r="PMU108" s="115"/>
      <c r="PMV108" s="115"/>
      <c r="PMW108" s="115"/>
      <c r="PMX108" s="115"/>
      <c r="PMY108" s="115"/>
      <c r="PMZ108" s="115"/>
      <c r="PNA108" s="115"/>
      <c r="PNB108" s="115"/>
      <c r="PNC108" s="115"/>
      <c r="PND108" s="115"/>
      <c r="PNE108" s="115"/>
      <c r="PNF108" s="115"/>
      <c r="PNG108" s="115"/>
      <c r="PNH108" s="115"/>
      <c r="PNI108" s="115"/>
      <c r="PNJ108" s="115"/>
      <c r="PNK108" s="115"/>
      <c r="PNL108" s="115"/>
      <c r="PNM108" s="115"/>
      <c r="PNN108" s="115"/>
      <c r="PNO108" s="115"/>
      <c r="PNP108" s="115"/>
      <c r="PNQ108" s="115"/>
      <c r="PNR108" s="115"/>
      <c r="PNS108" s="115"/>
      <c r="PNT108" s="115"/>
      <c r="PNU108" s="115"/>
      <c r="PNV108" s="115"/>
      <c r="PNW108" s="115"/>
      <c r="PNX108" s="115"/>
      <c r="PNY108" s="115"/>
      <c r="PNZ108" s="115"/>
      <c r="POA108" s="115"/>
      <c r="POB108" s="115"/>
      <c r="POC108" s="115"/>
      <c r="POD108" s="115"/>
      <c r="POE108" s="115"/>
      <c r="POF108" s="115"/>
      <c r="POG108" s="115"/>
      <c r="POH108" s="115"/>
      <c r="POI108" s="115"/>
      <c r="POJ108" s="115"/>
      <c r="POK108" s="115"/>
      <c r="POL108" s="115"/>
      <c r="POM108" s="115"/>
      <c r="PON108" s="115"/>
      <c r="POO108" s="115"/>
      <c r="POP108" s="115"/>
      <c r="POQ108" s="115"/>
      <c r="POR108" s="115"/>
      <c r="POS108" s="115"/>
      <c r="POT108" s="115"/>
      <c r="POU108" s="115"/>
      <c r="POV108" s="115"/>
      <c r="POW108" s="115"/>
      <c r="POX108" s="115"/>
      <c r="POY108" s="115"/>
      <c r="POZ108" s="115"/>
      <c r="PPA108" s="115"/>
      <c r="PPB108" s="115"/>
      <c r="PPC108" s="115"/>
      <c r="PPD108" s="115"/>
      <c r="PPE108" s="115"/>
      <c r="PPF108" s="115"/>
      <c r="PPG108" s="115"/>
      <c r="PPH108" s="115"/>
      <c r="PPI108" s="115"/>
      <c r="PPJ108" s="115"/>
      <c r="PPK108" s="115"/>
      <c r="PPL108" s="115"/>
      <c r="PPM108" s="115"/>
      <c r="PPR108" s="115"/>
      <c r="PQA108" s="115"/>
      <c r="PQB108" s="115"/>
      <c r="PQC108" s="115"/>
      <c r="PQD108" s="115"/>
      <c r="PQI108" s="115"/>
      <c r="PQJ108" s="115"/>
      <c r="PQK108" s="115"/>
      <c r="PQL108" s="115"/>
      <c r="PQM108" s="115"/>
      <c r="PQN108" s="115"/>
      <c r="PQO108" s="115"/>
      <c r="PQP108" s="115"/>
      <c r="PQQ108" s="115"/>
      <c r="PQR108" s="115"/>
      <c r="PQS108" s="115"/>
      <c r="PQT108" s="115"/>
      <c r="PQU108" s="115"/>
      <c r="PQV108" s="115"/>
      <c r="PQW108" s="115"/>
      <c r="PQX108" s="115"/>
      <c r="PQY108" s="115"/>
      <c r="PQZ108" s="115"/>
      <c r="PRA108" s="115"/>
      <c r="PRB108" s="115"/>
      <c r="PRC108" s="115"/>
      <c r="PRD108" s="115"/>
      <c r="PRE108" s="115"/>
      <c r="PRF108" s="115"/>
      <c r="PRG108" s="115"/>
      <c r="PRH108" s="115"/>
      <c r="PRI108" s="115"/>
      <c r="PRJ108" s="115"/>
      <c r="PRK108" s="115"/>
      <c r="PRL108" s="115"/>
      <c r="PRM108" s="115"/>
      <c r="PRN108" s="115"/>
      <c r="PRO108" s="115"/>
      <c r="PRP108" s="115"/>
      <c r="PRQ108" s="115"/>
      <c r="PRR108" s="115"/>
      <c r="PRS108" s="115"/>
      <c r="PRT108" s="115"/>
      <c r="PRU108" s="115"/>
      <c r="PRV108" s="115"/>
      <c r="PRW108" s="115"/>
      <c r="PRX108" s="115"/>
      <c r="PRY108" s="115"/>
      <c r="PRZ108" s="115"/>
      <c r="PSA108" s="115"/>
      <c r="PSB108" s="115"/>
      <c r="PSC108" s="115"/>
      <c r="PSD108" s="115"/>
      <c r="PSE108" s="115"/>
      <c r="PSF108" s="115"/>
      <c r="PSG108" s="115"/>
      <c r="PSH108" s="115"/>
      <c r="PSI108" s="115"/>
      <c r="PSJ108" s="115"/>
      <c r="PSK108" s="115"/>
      <c r="PSL108" s="115"/>
      <c r="PSM108" s="115"/>
      <c r="PSN108" s="115"/>
      <c r="PSO108" s="115"/>
      <c r="PSP108" s="115"/>
      <c r="PSQ108" s="115"/>
      <c r="PSR108" s="115"/>
      <c r="PSS108" s="115"/>
      <c r="PST108" s="115"/>
      <c r="PSU108" s="115"/>
      <c r="PSV108" s="115"/>
      <c r="PSW108" s="115"/>
      <c r="PSX108" s="115"/>
      <c r="PSY108" s="115"/>
      <c r="PSZ108" s="115"/>
      <c r="PTA108" s="115"/>
      <c r="PTB108" s="115"/>
      <c r="PTC108" s="115"/>
      <c r="PTD108" s="115"/>
      <c r="PTE108" s="115"/>
      <c r="PTF108" s="115"/>
      <c r="PTG108" s="115"/>
      <c r="PTH108" s="115"/>
      <c r="PTI108" s="115"/>
      <c r="PTJ108" s="115"/>
      <c r="PTK108" s="115"/>
      <c r="PTL108" s="115"/>
      <c r="PTM108" s="115"/>
      <c r="PTN108" s="115"/>
      <c r="PTO108" s="115"/>
      <c r="PTP108" s="115"/>
      <c r="PTQ108" s="115"/>
      <c r="PTR108" s="115"/>
      <c r="PTS108" s="115"/>
      <c r="PTT108" s="115"/>
      <c r="PTU108" s="115"/>
      <c r="PTV108" s="115"/>
      <c r="PTW108" s="115"/>
      <c r="PTX108" s="115"/>
      <c r="PTY108" s="115"/>
      <c r="PTZ108" s="115"/>
      <c r="PUA108" s="115"/>
      <c r="PUB108" s="115"/>
      <c r="PUC108" s="115"/>
      <c r="PUD108" s="115"/>
      <c r="PUE108" s="115"/>
      <c r="PUF108" s="115"/>
      <c r="PUG108" s="115"/>
      <c r="PUH108" s="115"/>
      <c r="PUI108" s="115"/>
      <c r="PUJ108" s="115"/>
      <c r="PUK108" s="115"/>
      <c r="PUL108" s="115"/>
      <c r="PUM108" s="115"/>
      <c r="PUN108" s="115"/>
      <c r="PUO108" s="115"/>
      <c r="PUP108" s="115"/>
      <c r="PUQ108" s="115"/>
      <c r="PUR108" s="115"/>
      <c r="PUS108" s="115"/>
      <c r="PUT108" s="115"/>
      <c r="PUU108" s="115"/>
      <c r="PUV108" s="115"/>
      <c r="PUW108" s="115"/>
      <c r="PUX108" s="115"/>
      <c r="PUY108" s="115"/>
      <c r="PUZ108" s="115"/>
      <c r="PVA108" s="115"/>
      <c r="PVB108" s="115"/>
      <c r="PVC108" s="115"/>
      <c r="PVD108" s="115"/>
      <c r="PVE108" s="115"/>
      <c r="PVF108" s="115"/>
      <c r="PVG108" s="115"/>
      <c r="PVH108" s="115"/>
      <c r="PVI108" s="115"/>
      <c r="PVJ108" s="115"/>
      <c r="PVK108" s="115"/>
      <c r="PVL108" s="115"/>
      <c r="PVM108" s="115"/>
      <c r="PVN108" s="115"/>
      <c r="PVO108" s="115"/>
      <c r="PVP108" s="115"/>
      <c r="PVQ108" s="115"/>
      <c r="PVR108" s="115"/>
      <c r="PVS108" s="115"/>
      <c r="PVT108" s="115"/>
      <c r="PVU108" s="115"/>
      <c r="PVV108" s="115"/>
      <c r="PVW108" s="115"/>
      <c r="PVX108" s="115"/>
      <c r="PVY108" s="115"/>
      <c r="PVZ108" s="115"/>
      <c r="PWA108" s="115"/>
      <c r="PWB108" s="115"/>
      <c r="PWC108" s="115"/>
      <c r="PWD108" s="115"/>
      <c r="PWE108" s="115"/>
      <c r="PWF108" s="115"/>
      <c r="PWG108" s="115"/>
      <c r="PWH108" s="115"/>
      <c r="PWI108" s="115"/>
      <c r="PWJ108" s="115"/>
      <c r="PWK108" s="115"/>
      <c r="PWL108" s="115"/>
      <c r="PWM108" s="115"/>
      <c r="PWN108" s="115"/>
      <c r="PWO108" s="115"/>
      <c r="PWP108" s="115"/>
      <c r="PWQ108" s="115"/>
      <c r="PWR108" s="115"/>
      <c r="PWS108" s="115"/>
      <c r="PWT108" s="115"/>
      <c r="PWU108" s="115"/>
      <c r="PWV108" s="115"/>
      <c r="PWW108" s="115"/>
      <c r="PWX108" s="115"/>
      <c r="PWY108" s="115"/>
      <c r="PWZ108" s="115"/>
      <c r="PXA108" s="115"/>
      <c r="PXB108" s="115"/>
      <c r="PXC108" s="115"/>
      <c r="PXD108" s="115"/>
      <c r="PXE108" s="115"/>
      <c r="PXF108" s="115"/>
      <c r="PXG108" s="115"/>
      <c r="PXH108" s="115"/>
      <c r="PXI108" s="115"/>
      <c r="PXJ108" s="115"/>
      <c r="PXK108" s="115"/>
      <c r="PXL108" s="115"/>
      <c r="PXM108" s="115"/>
      <c r="PXN108" s="115"/>
      <c r="PXO108" s="115"/>
      <c r="PXP108" s="115"/>
      <c r="PXQ108" s="115"/>
      <c r="PXR108" s="115"/>
      <c r="PXS108" s="115"/>
      <c r="PXT108" s="115"/>
      <c r="PXU108" s="115"/>
      <c r="PXV108" s="115"/>
      <c r="PXW108" s="115"/>
      <c r="PXX108" s="115"/>
      <c r="PXY108" s="115"/>
      <c r="PXZ108" s="115"/>
      <c r="PYA108" s="115"/>
      <c r="PYB108" s="115"/>
      <c r="PYC108" s="115"/>
      <c r="PYD108" s="115"/>
      <c r="PYE108" s="115"/>
      <c r="PYF108" s="115"/>
      <c r="PYG108" s="115"/>
      <c r="PYH108" s="115"/>
      <c r="PYI108" s="115"/>
      <c r="PYJ108" s="115"/>
      <c r="PYK108" s="115"/>
      <c r="PYL108" s="115"/>
      <c r="PYM108" s="115"/>
      <c r="PYN108" s="115"/>
      <c r="PYO108" s="115"/>
      <c r="PYP108" s="115"/>
      <c r="PYQ108" s="115"/>
      <c r="PYR108" s="115"/>
      <c r="PYS108" s="115"/>
      <c r="PYT108" s="115"/>
      <c r="PYU108" s="115"/>
      <c r="PYV108" s="115"/>
      <c r="PYW108" s="115"/>
      <c r="PYX108" s="115"/>
      <c r="PYY108" s="115"/>
      <c r="PYZ108" s="115"/>
      <c r="PZA108" s="115"/>
      <c r="PZB108" s="115"/>
      <c r="PZC108" s="115"/>
      <c r="PZD108" s="115"/>
      <c r="PZE108" s="115"/>
      <c r="PZF108" s="115"/>
      <c r="PZG108" s="115"/>
      <c r="PZH108" s="115"/>
      <c r="PZI108" s="115"/>
      <c r="PZN108" s="115"/>
      <c r="PZW108" s="115"/>
      <c r="PZX108" s="115"/>
      <c r="PZY108" s="115"/>
      <c r="PZZ108" s="115"/>
      <c r="QAE108" s="115"/>
      <c r="QAF108" s="115"/>
      <c r="QAG108" s="115"/>
      <c r="QAH108" s="115"/>
      <c r="QAI108" s="115"/>
      <c r="QAJ108" s="115"/>
      <c r="QAK108" s="115"/>
      <c r="QAL108" s="115"/>
      <c r="QAM108" s="115"/>
      <c r="QAN108" s="115"/>
      <c r="QAO108" s="115"/>
      <c r="QAP108" s="115"/>
      <c r="QAQ108" s="115"/>
      <c r="QAR108" s="115"/>
      <c r="QAS108" s="115"/>
      <c r="QAT108" s="115"/>
      <c r="QAU108" s="115"/>
      <c r="QAV108" s="115"/>
      <c r="QAW108" s="115"/>
      <c r="QAX108" s="115"/>
      <c r="QAY108" s="115"/>
      <c r="QAZ108" s="115"/>
      <c r="QBA108" s="115"/>
      <c r="QBB108" s="115"/>
      <c r="QBC108" s="115"/>
      <c r="QBD108" s="115"/>
      <c r="QBE108" s="115"/>
      <c r="QBF108" s="115"/>
      <c r="QBG108" s="115"/>
      <c r="QBH108" s="115"/>
      <c r="QBI108" s="115"/>
      <c r="QBJ108" s="115"/>
      <c r="QBK108" s="115"/>
      <c r="QBL108" s="115"/>
      <c r="QBM108" s="115"/>
      <c r="QBN108" s="115"/>
      <c r="QBO108" s="115"/>
      <c r="QBP108" s="115"/>
      <c r="QBQ108" s="115"/>
      <c r="QBR108" s="115"/>
      <c r="QBS108" s="115"/>
      <c r="QBT108" s="115"/>
      <c r="QBU108" s="115"/>
      <c r="QBV108" s="115"/>
      <c r="QBW108" s="115"/>
      <c r="QBX108" s="115"/>
      <c r="QBY108" s="115"/>
      <c r="QBZ108" s="115"/>
      <c r="QCA108" s="115"/>
      <c r="QCB108" s="115"/>
      <c r="QCC108" s="115"/>
      <c r="QCD108" s="115"/>
      <c r="QCE108" s="115"/>
      <c r="QCF108" s="115"/>
      <c r="QCG108" s="115"/>
      <c r="QCH108" s="115"/>
      <c r="QCI108" s="115"/>
      <c r="QCJ108" s="115"/>
      <c r="QCK108" s="115"/>
      <c r="QCL108" s="115"/>
      <c r="QCM108" s="115"/>
      <c r="QCN108" s="115"/>
      <c r="QCO108" s="115"/>
      <c r="QCP108" s="115"/>
      <c r="QCQ108" s="115"/>
      <c r="QCR108" s="115"/>
      <c r="QCS108" s="115"/>
      <c r="QCT108" s="115"/>
      <c r="QCU108" s="115"/>
      <c r="QCV108" s="115"/>
      <c r="QCW108" s="115"/>
      <c r="QCX108" s="115"/>
      <c r="QCY108" s="115"/>
      <c r="QCZ108" s="115"/>
      <c r="QDA108" s="115"/>
      <c r="QDB108" s="115"/>
      <c r="QDC108" s="115"/>
      <c r="QDD108" s="115"/>
      <c r="QDE108" s="115"/>
      <c r="QDF108" s="115"/>
      <c r="QDG108" s="115"/>
      <c r="QDH108" s="115"/>
      <c r="QDI108" s="115"/>
      <c r="QDJ108" s="115"/>
      <c r="QDK108" s="115"/>
      <c r="QDL108" s="115"/>
      <c r="QDM108" s="115"/>
      <c r="QDN108" s="115"/>
      <c r="QDO108" s="115"/>
      <c r="QDP108" s="115"/>
      <c r="QDQ108" s="115"/>
      <c r="QDR108" s="115"/>
      <c r="QDS108" s="115"/>
      <c r="QDT108" s="115"/>
      <c r="QDU108" s="115"/>
      <c r="QDV108" s="115"/>
      <c r="QDW108" s="115"/>
      <c r="QDX108" s="115"/>
      <c r="QDY108" s="115"/>
      <c r="QDZ108" s="115"/>
      <c r="QEA108" s="115"/>
      <c r="QEB108" s="115"/>
      <c r="QEC108" s="115"/>
      <c r="QED108" s="115"/>
      <c r="QEE108" s="115"/>
      <c r="QEF108" s="115"/>
      <c r="QEG108" s="115"/>
      <c r="QEH108" s="115"/>
      <c r="QEI108" s="115"/>
      <c r="QEJ108" s="115"/>
      <c r="QEK108" s="115"/>
      <c r="QEL108" s="115"/>
      <c r="QEM108" s="115"/>
      <c r="QEN108" s="115"/>
      <c r="QEO108" s="115"/>
      <c r="QEP108" s="115"/>
      <c r="QEQ108" s="115"/>
      <c r="QER108" s="115"/>
      <c r="QES108" s="115"/>
      <c r="QET108" s="115"/>
      <c r="QEU108" s="115"/>
      <c r="QEV108" s="115"/>
      <c r="QEW108" s="115"/>
      <c r="QEX108" s="115"/>
      <c r="QEY108" s="115"/>
      <c r="QEZ108" s="115"/>
      <c r="QFA108" s="115"/>
      <c r="QFB108" s="115"/>
      <c r="QFC108" s="115"/>
      <c r="QFD108" s="115"/>
      <c r="QFE108" s="115"/>
      <c r="QFF108" s="115"/>
      <c r="QFG108" s="115"/>
      <c r="QFH108" s="115"/>
      <c r="QFI108" s="115"/>
      <c r="QFJ108" s="115"/>
      <c r="QFK108" s="115"/>
      <c r="QFL108" s="115"/>
      <c r="QFM108" s="115"/>
      <c r="QFN108" s="115"/>
      <c r="QFO108" s="115"/>
      <c r="QFP108" s="115"/>
      <c r="QFQ108" s="115"/>
      <c r="QFR108" s="115"/>
      <c r="QFS108" s="115"/>
      <c r="QFT108" s="115"/>
      <c r="QFU108" s="115"/>
      <c r="QFV108" s="115"/>
      <c r="QFW108" s="115"/>
      <c r="QFX108" s="115"/>
      <c r="QFY108" s="115"/>
      <c r="QFZ108" s="115"/>
      <c r="QGA108" s="115"/>
      <c r="QGB108" s="115"/>
      <c r="QGC108" s="115"/>
      <c r="QGD108" s="115"/>
      <c r="QGE108" s="115"/>
      <c r="QGF108" s="115"/>
      <c r="QGG108" s="115"/>
      <c r="QGH108" s="115"/>
      <c r="QGI108" s="115"/>
      <c r="QGJ108" s="115"/>
      <c r="QGK108" s="115"/>
      <c r="QGL108" s="115"/>
      <c r="QGM108" s="115"/>
      <c r="QGN108" s="115"/>
      <c r="QGO108" s="115"/>
      <c r="QGP108" s="115"/>
      <c r="QGQ108" s="115"/>
      <c r="QGR108" s="115"/>
      <c r="QGS108" s="115"/>
      <c r="QGT108" s="115"/>
      <c r="QGU108" s="115"/>
      <c r="QGV108" s="115"/>
      <c r="QGW108" s="115"/>
      <c r="QGX108" s="115"/>
      <c r="QGY108" s="115"/>
      <c r="QGZ108" s="115"/>
      <c r="QHA108" s="115"/>
      <c r="QHB108" s="115"/>
      <c r="QHC108" s="115"/>
      <c r="QHD108" s="115"/>
      <c r="QHE108" s="115"/>
      <c r="QHF108" s="115"/>
      <c r="QHG108" s="115"/>
      <c r="QHH108" s="115"/>
      <c r="QHI108" s="115"/>
      <c r="QHJ108" s="115"/>
      <c r="QHK108" s="115"/>
      <c r="QHL108" s="115"/>
      <c r="QHM108" s="115"/>
      <c r="QHN108" s="115"/>
      <c r="QHO108" s="115"/>
      <c r="QHP108" s="115"/>
      <c r="QHQ108" s="115"/>
      <c r="QHR108" s="115"/>
      <c r="QHS108" s="115"/>
      <c r="QHT108" s="115"/>
      <c r="QHU108" s="115"/>
      <c r="QHV108" s="115"/>
      <c r="QHW108" s="115"/>
      <c r="QHX108" s="115"/>
      <c r="QHY108" s="115"/>
      <c r="QHZ108" s="115"/>
      <c r="QIA108" s="115"/>
      <c r="QIB108" s="115"/>
      <c r="QIC108" s="115"/>
      <c r="QID108" s="115"/>
      <c r="QIE108" s="115"/>
      <c r="QIF108" s="115"/>
      <c r="QIG108" s="115"/>
      <c r="QIH108" s="115"/>
      <c r="QII108" s="115"/>
      <c r="QIJ108" s="115"/>
      <c r="QIK108" s="115"/>
      <c r="QIL108" s="115"/>
      <c r="QIM108" s="115"/>
      <c r="QIN108" s="115"/>
      <c r="QIO108" s="115"/>
      <c r="QIP108" s="115"/>
      <c r="QIQ108" s="115"/>
      <c r="QIR108" s="115"/>
      <c r="QIS108" s="115"/>
      <c r="QIT108" s="115"/>
      <c r="QIU108" s="115"/>
      <c r="QIV108" s="115"/>
      <c r="QIW108" s="115"/>
      <c r="QIX108" s="115"/>
      <c r="QIY108" s="115"/>
      <c r="QIZ108" s="115"/>
      <c r="QJA108" s="115"/>
      <c r="QJB108" s="115"/>
      <c r="QJC108" s="115"/>
      <c r="QJD108" s="115"/>
      <c r="QJE108" s="115"/>
      <c r="QJJ108" s="115"/>
      <c r="QJS108" s="115"/>
      <c r="QJT108" s="115"/>
      <c r="QJU108" s="115"/>
      <c r="QJV108" s="115"/>
      <c r="QKA108" s="115"/>
      <c r="QKB108" s="115"/>
      <c r="QKC108" s="115"/>
      <c r="QKD108" s="115"/>
      <c r="QKE108" s="115"/>
      <c r="QKF108" s="115"/>
      <c r="QKG108" s="115"/>
      <c r="QKH108" s="115"/>
      <c r="QKI108" s="115"/>
      <c r="QKJ108" s="115"/>
      <c r="QKK108" s="115"/>
      <c r="QKL108" s="115"/>
      <c r="QKM108" s="115"/>
      <c r="QKN108" s="115"/>
      <c r="QKO108" s="115"/>
      <c r="QKP108" s="115"/>
      <c r="QKQ108" s="115"/>
      <c r="QKR108" s="115"/>
      <c r="QKS108" s="115"/>
      <c r="QKT108" s="115"/>
      <c r="QKU108" s="115"/>
      <c r="QKV108" s="115"/>
      <c r="QKW108" s="115"/>
      <c r="QKX108" s="115"/>
      <c r="QKY108" s="115"/>
      <c r="QKZ108" s="115"/>
      <c r="QLA108" s="115"/>
      <c r="QLB108" s="115"/>
      <c r="QLC108" s="115"/>
      <c r="QLD108" s="115"/>
      <c r="QLE108" s="115"/>
      <c r="QLF108" s="115"/>
      <c r="QLG108" s="115"/>
      <c r="QLH108" s="115"/>
      <c r="QLI108" s="115"/>
      <c r="QLJ108" s="115"/>
      <c r="QLK108" s="115"/>
      <c r="QLL108" s="115"/>
      <c r="QLM108" s="115"/>
      <c r="QLN108" s="115"/>
      <c r="QLO108" s="115"/>
      <c r="QLP108" s="115"/>
      <c r="QLQ108" s="115"/>
      <c r="QLR108" s="115"/>
      <c r="QLS108" s="115"/>
      <c r="QLT108" s="115"/>
      <c r="QLU108" s="115"/>
      <c r="QLV108" s="115"/>
      <c r="QLW108" s="115"/>
      <c r="QLX108" s="115"/>
      <c r="QLY108" s="115"/>
      <c r="QLZ108" s="115"/>
      <c r="QMA108" s="115"/>
      <c r="QMB108" s="115"/>
      <c r="QMC108" s="115"/>
      <c r="QMD108" s="115"/>
      <c r="QME108" s="115"/>
      <c r="QMF108" s="115"/>
      <c r="QMG108" s="115"/>
      <c r="QMH108" s="115"/>
      <c r="QMI108" s="115"/>
      <c r="QMJ108" s="115"/>
      <c r="QMK108" s="115"/>
      <c r="QML108" s="115"/>
      <c r="QMM108" s="115"/>
      <c r="QMN108" s="115"/>
      <c r="QMO108" s="115"/>
      <c r="QMP108" s="115"/>
      <c r="QMQ108" s="115"/>
      <c r="QMR108" s="115"/>
      <c r="QMS108" s="115"/>
      <c r="QMT108" s="115"/>
      <c r="QMU108" s="115"/>
      <c r="QMV108" s="115"/>
      <c r="QMW108" s="115"/>
      <c r="QMX108" s="115"/>
      <c r="QMY108" s="115"/>
      <c r="QMZ108" s="115"/>
      <c r="QNA108" s="115"/>
      <c r="QNB108" s="115"/>
      <c r="QNC108" s="115"/>
      <c r="QND108" s="115"/>
      <c r="QNE108" s="115"/>
      <c r="QNF108" s="115"/>
      <c r="QNG108" s="115"/>
      <c r="QNH108" s="115"/>
      <c r="QNI108" s="115"/>
      <c r="QNJ108" s="115"/>
      <c r="QNK108" s="115"/>
      <c r="QNL108" s="115"/>
      <c r="QNM108" s="115"/>
      <c r="QNN108" s="115"/>
      <c r="QNO108" s="115"/>
      <c r="QNP108" s="115"/>
      <c r="QNQ108" s="115"/>
      <c r="QNR108" s="115"/>
      <c r="QNS108" s="115"/>
      <c r="QNT108" s="115"/>
      <c r="QNU108" s="115"/>
      <c r="QNV108" s="115"/>
      <c r="QNW108" s="115"/>
      <c r="QNX108" s="115"/>
      <c r="QNY108" s="115"/>
      <c r="QNZ108" s="115"/>
      <c r="QOA108" s="115"/>
      <c r="QOB108" s="115"/>
      <c r="QOC108" s="115"/>
      <c r="QOD108" s="115"/>
      <c r="QOE108" s="115"/>
      <c r="QOF108" s="115"/>
      <c r="QOG108" s="115"/>
      <c r="QOH108" s="115"/>
      <c r="QOI108" s="115"/>
      <c r="QOJ108" s="115"/>
      <c r="QOK108" s="115"/>
      <c r="QOL108" s="115"/>
      <c r="QOM108" s="115"/>
      <c r="QON108" s="115"/>
      <c r="QOO108" s="115"/>
      <c r="QOP108" s="115"/>
      <c r="QOQ108" s="115"/>
      <c r="QOR108" s="115"/>
      <c r="QOS108" s="115"/>
      <c r="QOT108" s="115"/>
      <c r="QOU108" s="115"/>
      <c r="QOV108" s="115"/>
      <c r="QOW108" s="115"/>
      <c r="QOX108" s="115"/>
      <c r="QOY108" s="115"/>
      <c r="QOZ108" s="115"/>
      <c r="QPA108" s="115"/>
      <c r="QPB108" s="115"/>
      <c r="QPC108" s="115"/>
      <c r="QPD108" s="115"/>
      <c r="QPE108" s="115"/>
      <c r="QPF108" s="115"/>
      <c r="QPG108" s="115"/>
      <c r="QPH108" s="115"/>
      <c r="QPI108" s="115"/>
      <c r="QPJ108" s="115"/>
      <c r="QPK108" s="115"/>
      <c r="QPL108" s="115"/>
      <c r="QPM108" s="115"/>
      <c r="QPN108" s="115"/>
      <c r="QPO108" s="115"/>
      <c r="QPP108" s="115"/>
      <c r="QPQ108" s="115"/>
      <c r="QPR108" s="115"/>
      <c r="QPS108" s="115"/>
      <c r="QPT108" s="115"/>
      <c r="QPU108" s="115"/>
      <c r="QPV108" s="115"/>
      <c r="QPW108" s="115"/>
      <c r="QPX108" s="115"/>
      <c r="QPY108" s="115"/>
      <c r="QPZ108" s="115"/>
      <c r="QQA108" s="115"/>
      <c r="QQB108" s="115"/>
      <c r="QQC108" s="115"/>
      <c r="QQD108" s="115"/>
      <c r="QQE108" s="115"/>
      <c r="QQF108" s="115"/>
      <c r="QQG108" s="115"/>
      <c r="QQH108" s="115"/>
      <c r="QQI108" s="115"/>
      <c r="QQJ108" s="115"/>
      <c r="QQK108" s="115"/>
      <c r="QQL108" s="115"/>
      <c r="QQM108" s="115"/>
      <c r="QQN108" s="115"/>
      <c r="QQO108" s="115"/>
      <c r="QQP108" s="115"/>
      <c r="QQQ108" s="115"/>
      <c r="QQR108" s="115"/>
      <c r="QQS108" s="115"/>
      <c r="QQT108" s="115"/>
      <c r="QQU108" s="115"/>
      <c r="QQV108" s="115"/>
      <c r="QQW108" s="115"/>
      <c r="QQX108" s="115"/>
      <c r="QQY108" s="115"/>
      <c r="QQZ108" s="115"/>
      <c r="QRA108" s="115"/>
      <c r="QRB108" s="115"/>
      <c r="QRC108" s="115"/>
      <c r="QRD108" s="115"/>
      <c r="QRE108" s="115"/>
      <c r="QRF108" s="115"/>
      <c r="QRG108" s="115"/>
      <c r="QRH108" s="115"/>
      <c r="QRI108" s="115"/>
      <c r="QRJ108" s="115"/>
      <c r="QRK108" s="115"/>
      <c r="QRL108" s="115"/>
      <c r="QRM108" s="115"/>
      <c r="QRN108" s="115"/>
      <c r="QRO108" s="115"/>
      <c r="QRP108" s="115"/>
      <c r="QRQ108" s="115"/>
      <c r="QRR108" s="115"/>
      <c r="QRS108" s="115"/>
      <c r="QRT108" s="115"/>
      <c r="QRU108" s="115"/>
      <c r="QRV108" s="115"/>
      <c r="QRW108" s="115"/>
      <c r="QRX108" s="115"/>
      <c r="QRY108" s="115"/>
      <c r="QRZ108" s="115"/>
      <c r="QSA108" s="115"/>
      <c r="QSB108" s="115"/>
      <c r="QSC108" s="115"/>
      <c r="QSD108" s="115"/>
      <c r="QSE108" s="115"/>
      <c r="QSF108" s="115"/>
      <c r="QSG108" s="115"/>
      <c r="QSH108" s="115"/>
      <c r="QSI108" s="115"/>
      <c r="QSJ108" s="115"/>
      <c r="QSK108" s="115"/>
      <c r="QSL108" s="115"/>
      <c r="QSM108" s="115"/>
      <c r="QSN108" s="115"/>
      <c r="QSO108" s="115"/>
      <c r="QSP108" s="115"/>
      <c r="QSQ108" s="115"/>
      <c r="QSR108" s="115"/>
      <c r="QSS108" s="115"/>
      <c r="QST108" s="115"/>
      <c r="QSU108" s="115"/>
      <c r="QSV108" s="115"/>
      <c r="QSW108" s="115"/>
      <c r="QSX108" s="115"/>
      <c r="QSY108" s="115"/>
      <c r="QSZ108" s="115"/>
      <c r="QTA108" s="115"/>
      <c r="QTF108" s="115"/>
      <c r="QTO108" s="115"/>
      <c r="QTP108" s="115"/>
      <c r="QTQ108" s="115"/>
      <c r="QTR108" s="115"/>
      <c r="QTW108" s="115"/>
      <c r="QTX108" s="115"/>
      <c r="QTY108" s="115"/>
      <c r="QTZ108" s="115"/>
      <c r="QUA108" s="115"/>
      <c r="QUB108" s="115"/>
      <c r="QUC108" s="115"/>
      <c r="QUD108" s="115"/>
      <c r="QUE108" s="115"/>
      <c r="QUF108" s="115"/>
      <c r="QUG108" s="115"/>
      <c r="QUH108" s="115"/>
      <c r="QUI108" s="115"/>
      <c r="QUJ108" s="115"/>
      <c r="QUK108" s="115"/>
      <c r="QUL108" s="115"/>
      <c r="QUM108" s="115"/>
      <c r="QUN108" s="115"/>
      <c r="QUO108" s="115"/>
      <c r="QUP108" s="115"/>
      <c r="QUQ108" s="115"/>
      <c r="QUR108" s="115"/>
      <c r="QUS108" s="115"/>
      <c r="QUT108" s="115"/>
      <c r="QUU108" s="115"/>
      <c r="QUV108" s="115"/>
      <c r="QUW108" s="115"/>
      <c r="QUX108" s="115"/>
      <c r="QUY108" s="115"/>
      <c r="QUZ108" s="115"/>
      <c r="QVA108" s="115"/>
      <c r="QVB108" s="115"/>
      <c r="QVC108" s="115"/>
      <c r="QVD108" s="115"/>
      <c r="QVE108" s="115"/>
      <c r="QVF108" s="115"/>
      <c r="QVG108" s="115"/>
      <c r="QVH108" s="115"/>
      <c r="QVI108" s="115"/>
      <c r="QVJ108" s="115"/>
      <c r="QVK108" s="115"/>
      <c r="QVL108" s="115"/>
      <c r="QVM108" s="115"/>
      <c r="QVN108" s="115"/>
      <c r="QVO108" s="115"/>
      <c r="QVP108" s="115"/>
      <c r="QVQ108" s="115"/>
      <c r="QVR108" s="115"/>
      <c r="QVS108" s="115"/>
      <c r="QVT108" s="115"/>
      <c r="QVU108" s="115"/>
      <c r="QVV108" s="115"/>
      <c r="QVW108" s="115"/>
      <c r="QVX108" s="115"/>
      <c r="QVY108" s="115"/>
      <c r="QVZ108" s="115"/>
      <c r="QWA108" s="115"/>
      <c r="QWB108" s="115"/>
      <c r="QWC108" s="115"/>
      <c r="QWD108" s="115"/>
      <c r="QWE108" s="115"/>
      <c r="QWF108" s="115"/>
      <c r="QWG108" s="115"/>
      <c r="QWH108" s="115"/>
      <c r="QWI108" s="115"/>
      <c r="QWJ108" s="115"/>
      <c r="QWK108" s="115"/>
      <c r="QWL108" s="115"/>
      <c r="QWM108" s="115"/>
      <c r="QWN108" s="115"/>
      <c r="QWO108" s="115"/>
      <c r="QWP108" s="115"/>
      <c r="QWQ108" s="115"/>
      <c r="QWR108" s="115"/>
      <c r="QWS108" s="115"/>
      <c r="QWT108" s="115"/>
      <c r="QWU108" s="115"/>
      <c r="QWV108" s="115"/>
      <c r="QWW108" s="115"/>
      <c r="QWX108" s="115"/>
      <c r="QWY108" s="115"/>
      <c r="QWZ108" s="115"/>
      <c r="QXA108" s="115"/>
      <c r="QXB108" s="115"/>
      <c r="QXC108" s="115"/>
      <c r="QXD108" s="115"/>
      <c r="QXE108" s="115"/>
      <c r="QXF108" s="115"/>
      <c r="QXG108" s="115"/>
      <c r="QXH108" s="115"/>
      <c r="QXI108" s="115"/>
      <c r="QXJ108" s="115"/>
      <c r="QXK108" s="115"/>
      <c r="QXL108" s="115"/>
      <c r="QXM108" s="115"/>
      <c r="QXN108" s="115"/>
      <c r="QXO108" s="115"/>
      <c r="QXP108" s="115"/>
      <c r="QXQ108" s="115"/>
      <c r="QXR108" s="115"/>
      <c r="QXS108" s="115"/>
      <c r="QXT108" s="115"/>
      <c r="QXU108" s="115"/>
      <c r="QXV108" s="115"/>
      <c r="QXW108" s="115"/>
      <c r="QXX108" s="115"/>
      <c r="QXY108" s="115"/>
      <c r="QXZ108" s="115"/>
      <c r="QYA108" s="115"/>
      <c r="QYB108" s="115"/>
      <c r="QYC108" s="115"/>
      <c r="QYD108" s="115"/>
      <c r="QYE108" s="115"/>
      <c r="QYF108" s="115"/>
      <c r="QYG108" s="115"/>
      <c r="QYH108" s="115"/>
      <c r="QYI108" s="115"/>
      <c r="QYJ108" s="115"/>
      <c r="QYK108" s="115"/>
      <c r="QYL108" s="115"/>
      <c r="QYM108" s="115"/>
      <c r="QYN108" s="115"/>
      <c r="QYO108" s="115"/>
      <c r="QYP108" s="115"/>
      <c r="QYQ108" s="115"/>
      <c r="QYR108" s="115"/>
      <c r="QYS108" s="115"/>
      <c r="QYT108" s="115"/>
      <c r="QYU108" s="115"/>
      <c r="QYV108" s="115"/>
      <c r="QYW108" s="115"/>
      <c r="QYX108" s="115"/>
      <c r="QYY108" s="115"/>
      <c r="QYZ108" s="115"/>
      <c r="QZA108" s="115"/>
      <c r="QZB108" s="115"/>
      <c r="QZC108" s="115"/>
      <c r="QZD108" s="115"/>
      <c r="QZE108" s="115"/>
      <c r="QZF108" s="115"/>
      <c r="QZG108" s="115"/>
      <c r="QZH108" s="115"/>
      <c r="QZI108" s="115"/>
      <c r="QZJ108" s="115"/>
      <c r="QZK108" s="115"/>
      <c r="QZL108" s="115"/>
      <c r="QZM108" s="115"/>
      <c r="QZN108" s="115"/>
      <c r="QZO108" s="115"/>
      <c r="QZP108" s="115"/>
      <c r="QZQ108" s="115"/>
      <c r="QZR108" s="115"/>
      <c r="QZS108" s="115"/>
      <c r="QZT108" s="115"/>
      <c r="QZU108" s="115"/>
      <c r="QZV108" s="115"/>
      <c r="QZW108" s="115"/>
      <c r="QZX108" s="115"/>
      <c r="QZY108" s="115"/>
      <c r="QZZ108" s="115"/>
      <c r="RAA108" s="115"/>
      <c r="RAB108" s="115"/>
      <c r="RAC108" s="115"/>
      <c r="RAD108" s="115"/>
      <c r="RAE108" s="115"/>
      <c r="RAF108" s="115"/>
      <c r="RAG108" s="115"/>
      <c r="RAH108" s="115"/>
      <c r="RAI108" s="115"/>
      <c r="RAJ108" s="115"/>
      <c r="RAK108" s="115"/>
      <c r="RAL108" s="115"/>
      <c r="RAM108" s="115"/>
      <c r="RAN108" s="115"/>
      <c r="RAO108" s="115"/>
      <c r="RAP108" s="115"/>
      <c r="RAQ108" s="115"/>
      <c r="RAR108" s="115"/>
      <c r="RAS108" s="115"/>
      <c r="RAT108" s="115"/>
      <c r="RAU108" s="115"/>
      <c r="RAV108" s="115"/>
      <c r="RAW108" s="115"/>
      <c r="RAX108" s="115"/>
      <c r="RAY108" s="115"/>
      <c r="RAZ108" s="115"/>
      <c r="RBA108" s="115"/>
      <c r="RBB108" s="115"/>
      <c r="RBC108" s="115"/>
      <c r="RBD108" s="115"/>
      <c r="RBE108" s="115"/>
      <c r="RBF108" s="115"/>
      <c r="RBG108" s="115"/>
      <c r="RBH108" s="115"/>
      <c r="RBI108" s="115"/>
      <c r="RBJ108" s="115"/>
      <c r="RBK108" s="115"/>
      <c r="RBL108" s="115"/>
      <c r="RBM108" s="115"/>
      <c r="RBN108" s="115"/>
      <c r="RBO108" s="115"/>
      <c r="RBP108" s="115"/>
      <c r="RBQ108" s="115"/>
      <c r="RBR108" s="115"/>
      <c r="RBS108" s="115"/>
      <c r="RBT108" s="115"/>
      <c r="RBU108" s="115"/>
      <c r="RBV108" s="115"/>
      <c r="RBW108" s="115"/>
      <c r="RBX108" s="115"/>
      <c r="RBY108" s="115"/>
      <c r="RBZ108" s="115"/>
      <c r="RCA108" s="115"/>
      <c r="RCB108" s="115"/>
      <c r="RCC108" s="115"/>
      <c r="RCD108" s="115"/>
      <c r="RCE108" s="115"/>
      <c r="RCF108" s="115"/>
      <c r="RCG108" s="115"/>
      <c r="RCH108" s="115"/>
      <c r="RCI108" s="115"/>
      <c r="RCJ108" s="115"/>
      <c r="RCK108" s="115"/>
      <c r="RCL108" s="115"/>
      <c r="RCM108" s="115"/>
      <c r="RCN108" s="115"/>
      <c r="RCO108" s="115"/>
      <c r="RCP108" s="115"/>
      <c r="RCQ108" s="115"/>
      <c r="RCR108" s="115"/>
      <c r="RCS108" s="115"/>
      <c r="RCT108" s="115"/>
      <c r="RCU108" s="115"/>
      <c r="RCV108" s="115"/>
      <c r="RCW108" s="115"/>
      <c r="RDB108" s="115"/>
      <c r="RDK108" s="115"/>
      <c r="RDL108" s="115"/>
      <c r="RDM108" s="115"/>
      <c r="RDN108" s="115"/>
      <c r="RDS108" s="115"/>
      <c r="RDT108" s="115"/>
      <c r="RDU108" s="115"/>
      <c r="RDV108" s="115"/>
      <c r="RDW108" s="115"/>
      <c r="RDX108" s="115"/>
      <c r="RDY108" s="115"/>
      <c r="RDZ108" s="115"/>
      <c r="REA108" s="115"/>
      <c r="REB108" s="115"/>
      <c r="REC108" s="115"/>
      <c r="RED108" s="115"/>
      <c r="REE108" s="115"/>
      <c r="REF108" s="115"/>
      <c r="REG108" s="115"/>
      <c r="REH108" s="115"/>
      <c r="REI108" s="115"/>
      <c r="REJ108" s="115"/>
      <c r="REK108" s="115"/>
      <c r="REL108" s="115"/>
      <c r="REM108" s="115"/>
      <c r="REN108" s="115"/>
      <c r="REO108" s="115"/>
      <c r="REP108" s="115"/>
      <c r="REQ108" s="115"/>
      <c r="RER108" s="115"/>
      <c r="RES108" s="115"/>
      <c r="RET108" s="115"/>
      <c r="REU108" s="115"/>
      <c r="REV108" s="115"/>
      <c r="REW108" s="115"/>
      <c r="REX108" s="115"/>
      <c r="REY108" s="115"/>
      <c r="REZ108" s="115"/>
      <c r="RFA108" s="115"/>
      <c r="RFB108" s="115"/>
      <c r="RFC108" s="115"/>
      <c r="RFD108" s="115"/>
      <c r="RFE108" s="115"/>
      <c r="RFF108" s="115"/>
      <c r="RFG108" s="115"/>
      <c r="RFH108" s="115"/>
      <c r="RFI108" s="115"/>
      <c r="RFJ108" s="115"/>
      <c r="RFK108" s="115"/>
      <c r="RFL108" s="115"/>
      <c r="RFM108" s="115"/>
      <c r="RFN108" s="115"/>
      <c r="RFO108" s="115"/>
      <c r="RFP108" s="115"/>
      <c r="RFQ108" s="115"/>
      <c r="RFR108" s="115"/>
      <c r="RFS108" s="115"/>
      <c r="RFT108" s="115"/>
      <c r="RFU108" s="115"/>
      <c r="RFV108" s="115"/>
      <c r="RFW108" s="115"/>
      <c r="RFX108" s="115"/>
      <c r="RFY108" s="115"/>
      <c r="RFZ108" s="115"/>
      <c r="RGA108" s="115"/>
      <c r="RGB108" s="115"/>
      <c r="RGC108" s="115"/>
      <c r="RGD108" s="115"/>
      <c r="RGE108" s="115"/>
      <c r="RGF108" s="115"/>
      <c r="RGG108" s="115"/>
      <c r="RGH108" s="115"/>
      <c r="RGI108" s="115"/>
      <c r="RGJ108" s="115"/>
      <c r="RGK108" s="115"/>
      <c r="RGL108" s="115"/>
      <c r="RGM108" s="115"/>
      <c r="RGN108" s="115"/>
      <c r="RGO108" s="115"/>
      <c r="RGP108" s="115"/>
      <c r="RGQ108" s="115"/>
      <c r="RGR108" s="115"/>
      <c r="RGS108" s="115"/>
      <c r="RGT108" s="115"/>
      <c r="RGU108" s="115"/>
      <c r="RGV108" s="115"/>
      <c r="RGW108" s="115"/>
      <c r="RGX108" s="115"/>
      <c r="RGY108" s="115"/>
      <c r="RGZ108" s="115"/>
      <c r="RHA108" s="115"/>
      <c r="RHB108" s="115"/>
      <c r="RHC108" s="115"/>
      <c r="RHD108" s="115"/>
      <c r="RHE108" s="115"/>
      <c r="RHF108" s="115"/>
      <c r="RHG108" s="115"/>
      <c r="RHH108" s="115"/>
      <c r="RHI108" s="115"/>
      <c r="RHJ108" s="115"/>
      <c r="RHK108" s="115"/>
      <c r="RHL108" s="115"/>
      <c r="RHM108" s="115"/>
      <c r="RHN108" s="115"/>
      <c r="RHO108" s="115"/>
      <c r="RHP108" s="115"/>
      <c r="RHQ108" s="115"/>
      <c r="RHR108" s="115"/>
      <c r="RHS108" s="115"/>
      <c r="RHT108" s="115"/>
      <c r="RHU108" s="115"/>
      <c r="RHV108" s="115"/>
      <c r="RHW108" s="115"/>
      <c r="RHX108" s="115"/>
      <c r="RHY108" s="115"/>
      <c r="RHZ108" s="115"/>
      <c r="RIA108" s="115"/>
      <c r="RIB108" s="115"/>
      <c r="RIC108" s="115"/>
      <c r="RID108" s="115"/>
      <c r="RIE108" s="115"/>
      <c r="RIF108" s="115"/>
      <c r="RIG108" s="115"/>
      <c r="RIH108" s="115"/>
      <c r="RII108" s="115"/>
      <c r="RIJ108" s="115"/>
      <c r="RIK108" s="115"/>
      <c r="RIL108" s="115"/>
      <c r="RIM108" s="115"/>
      <c r="RIN108" s="115"/>
      <c r="RIO108" s="115"/>
      <c r="RIP108" s="115"/>
      <c r="RIQ108" s="115"/>
      <c r="RIR108" s="115"/>
      <c r="RIS108" s="115"/>
      <c r="RIT108" s="115"/>
      <c r="RIU108" s="115"/>
      <c r="RIV108" s="115"/>
      <c r="RIW108" s="115"/>
      <c r="RIX108" s="115"/>
      <c r="RIY108" s="115"/>
      <c r="RIZ108" s="115"/>
      <c r="RJA108" s="115"/>
      <c r="RJB108" s="115"/>
      <c r="RJC108" s="115"/>
      <c r="RJD108" s="115"/>
      <c r="RJE108" s="115"/>
      <c r="RJF108" s="115"/>
      <c r="RJG108" s="115"/>
      <c r="RJH108" s="115"/>
      <c r="RJI108" s="115"/>
      <c r="RJJ108" s="115"/>
      <c r="RJK108" s="115"/>
      <c r="RJL108" s="115"/>
      <c r="RJM108" s="115"/>
      <c r="RJN108" s="115"/>
      <c r="RJO108" s="115"/>
      <c r="RJP108" s="115"/>
      <c r="RJQ108" s="115"/>
      <c r="RJR108" s="115"/>
      <c r="RJS108" s="115"/>
      <c r="RJT108" s="115"/>
      <c r="RJU108" s="115"/>
      <c r="RJV108" s="115"/>
      <c r="RJW108" s="115"/>
      <c r="RJX108" s="115"/>
      <c r="RJY108" s="115"/>
      <c r="RJZ108" s="115"/>
      <c r="RKA108" s="115"/>
      <c r="RKB108" s="115"/>
      <c r="RKC108" s="115"/>
      <c r="RKD108" s="115"/>
      <c r="RKE108" s="115"/>
      <c r="RKF108" s="115"/>
      <c r="RKG108" s="115"/>
      <c r="RKH108" s="115"/>
      <c r="RKI108" s="115"/>
      <c r="RKJ108" s="115"/>
      <c r="RKK108" s="115"/>
      <c r="RKL108" s="115"/>
      <c r="RKM108" s="115"/>
      <c r="RKN108" s="115"/>
      <c r="RKO108" s="115"/>
      <c r="RKP108" s="115"/>
      <c r="RKQ108" s="115"/>
      <c r="RKR108" s="115"/>
      <c r="RKS108" s="115"/>
      <c r="RKT108" s="115"/>
      <c r="RKU108" s="115"/>
      <c r="RKV108" s="115"/>
      <c r="RKW108" s="115"/>
      <c r="RKX108" s="115"/>
      <c r="RKY108" s="115"/>
      <c r="RKZ108" s="115"/>
      <c r="RLA108" s="115"/>
      <c r="RLB108" s="115"/>
      <c r="RLC108" s="115"/>
      <c r="RLD108" s="115"/>
      <c r="RLE108" s="115"/>
      <c r="RLF108" s="115"/>
      <c r="RLG108" s="115"/>
      <c r="RLH108" s="115"/>
      <c r="RLI108" s="115"/>
      <c r="RLJ108" s="115"/>
      <c r="RLK108" s="115"/>
      <c r="RLL108" s="115"/>
      <c r="RLM108" s="115"/>
      <c r="RLN108" s="115"/>
      <c r="RLO108" s="115"/>
      <c r="RLP108" s="115"/>
      <c r="RLQ108" s="115"/>
      <c r="RLR108" s="115"/>
      <c r="RLS108" s="115"/>
      <c r="RLT108" s="115"/>
      <c r="RLU108" s="115"/>
      <c r="RLV108" s="115"/>
      <c r="RLW108" s="115"/>
      <c r="RLX108" s="115"/>
      <c r="RLY108" s="115"/>
      <c r="RLZ108" s="115"/>
      <c r="RMA108" s="115"/>
      <c r="RMB108" s="115"/>
      <c r="RMC108" s="115"/>
      <c r="RMD108" s="115"/>
      <c r="RME108" s="115"/>
      <c r="RMF108" s="115"/>
      <c r="RMG108" s="115"/>
      <c r="RMH108" s="115"/>
      <c r="RMI108" s="115"/>
      <c r="RMJ108" s="115"/>
      <c r="RMK108" s="115"/>
      <c r="RML108" s="115"/>
      <c r="RMM108" s="115"/>
      <c r="RMN108" s="115"/>
      <c r="RMO108" s="115"/>
      <c r="RMP108" s="115"/>
      <c r="RMQ108" s="115"/>
      <c r="RMR108" s="115"/>
      <c r="RMS108" s="115"/>
      <c r="RMX108" s="115"/>
      <c r="RNG108" s="115"/>
      <c r="RNH108" s="115"/>
      <c r="RNI108" s="115"/>
      <c r="RNJ108" s="115"/>
      <c r="RNO108" s="115"/>
      <c r="RNP108" s="115"/>
      <c r="RNQ108" s="115"/>
      <c r="RNR108" s="115"/>
      <c r="RNS108" s="115"/>
      <c r="RNT108" s="115"/>
      <c r="RNU108" s="115"/>
      <c r="RNV108" s="115"/>
      <c r="RNW108" s="115"/>
      <c r="RNX108" s="115"/>
      <c r="RNY108" s="115"/>
      <c r="RNZ108" s="115"/>
      <c r="ROA108" s="115"/>
      <c r="ROB108" s="115"/>
      <c r="ROC108" s="115"/>
      <c r="ROD108" s="115"/>
      <c r="ROE108" s="115"/>
      <c r="ROF108" s="115"/>
      <c r="ROG108" s="115"/>
      <c r="ROH108" s="115"/>
      <c r="ROI108" s="115"/>
      <c r="ROJ108" s="115"/>
      <c r="ROK108" s="115"/>
      <c r="ROL108" s="115"/>
      <c r="ROM108" s="115"/>
      <c r="RON108" s="115"/>
      <c r="ROO108" s="115"/>
      <c r="ROP108" s="115"/>
      <c r="ROQ108" s="115"/>
      <c r="ROR108" s="115"/>
      <c r="ROS108" s="115"/>
      <c r="ROT108" s="115"/>
      <c r="ROU108" s="115"/>
      <c r="ROV108" s="115"/>
      <c r="ROW108" s="115"/>
      <c r="ROX108" s="115"/>
      <c r="ROY108" s="115"/>
      <c r="ROZ108" s="115"/>
      <c r="RPA108" s="115"/>
      <c r="RPB108" s="115"/>
      <c r="RPC108" s="115"/>
      <c r="RPD108" s="115"/>
      <c r="RPE108" s="115"/>
      <c r="RPF108" s="115"/>
      <c r="RPG108" s="115"/>
      <c r="RPH108" s="115"/>
      <c r="RPI108" s="115"/>
      <c r="RPJ108" s="115"/>
      <c r="RPK108" s="115"/>
      <c r="RPL108" s="115"/>
      <c r="RPM108" s="115"/>
      <c r="RPN108" s="115"/>
      <c r="RPO108" s="115"/>
      <c r="RPP108" s="115"/>
      <c r="RPQ108" s="115"/>
      <c r="RPR108" s="115"/>
      <c r="RPS108" s="115"/>
      <c r="RPT108" s="115"/>
      <c r="RPU108" s="115"/>
      <c r="RPV108" s="115"/>
      <c r="RPW108" s="115"/>
      <c r="RPX108" s="115"/>
      <c r="RPY108" s="115"/>
      <c r="RPZ108" s="115"/>
      <c r="RQA108" s="115"/>
      <c r="RQB108" s="115"/>
      <c r="RQC108" s="115"/>
      <c r="RQD108" s="115"/>
      <c r="RQE108" s="115"/>
      <c r="RQF108" s="115"/>
      <c r="RQG108" s="115"/>
      <c r="RQH108" s="115"/>
      <c r="RQI108" s="115"/>
      <c r="RQJ108" s="115"/>
      <c r="RQK108" s="115"/>
      <c r="RQL108" s="115"/>
      <c r="RQM108" s="115"/>
      <c r="RQN108" s="115"/>
      <c r="RQO108" s="115"/>
      <c r="RQP108" s="115"/>
      <c r="RQQ108" s="115"/>
      <c r="RQR108" s="115"/>
      <c r="RQS108" s="115"/>
      <c r="RQT108" s="115"/>
      <c r="RQU108" s="115"/>
      <c r="RQV108" s="115"/>
      <c r="RQW108" s="115"/>
      <c r="RQX108" s="115"/>
      <c r="RQY108" s="115"/>
      <c r="RQZ108" s="115"/>
      <c r="RRA108" s="115"/>
      <c r="RRB108" s="115"/>
      <c r="RRC108" s="115"/>
      <c r="RRD108" s="115"/>
      <c r="RRE108" s="115"/>
      <c r="RRF108" s="115"/>
      <c r="RRG108" s="115"/>
      <c r="RRH108" s="115"/>
      <c r="RRI108" s="115"/>
      <c r="RRJ108" s="115"/>
      <c r="RRK108" s="115"/>
      <c r="RRL108" s="115"/>
      <c r="RRM108" s="115"/>
      <c r="RRN108" s="115"/>
      <c r="RRO108" s="115"/>
      <c r="RRP108" s="115"/>
      <c r="RRQ108" s="115"/>
      <c r="RRR108" s="115"/>
      <c r="RRS108" s="115"/>
      <c r="RRT108" s="115"/>
      <c r="RRU108" s="115"/>
      <c r="RRV108" s="115"/>
      <c r="RRW108" s="115"/>
      <c r="RRX108" s="115"/>
      <c r="RRY108" s="115"/>
      <c r="RRZ108" s="115"/>
      <c r="RSA108" s="115"/>
      <c r="RSB108" s="115"/>
      <c r="RSC108" s="115"/>
      <c r="RSD108" s="115"/>
      <c r="RSE108" s="115"/>
      <c r="RSF108" s="115"/>
      <c r="RSG108" s="115"/>
      <c r="RSH108" s="115"/>
      <c r="RSI108" s="115"/>
      <c r="RSJ108" s="115"/>
      <c r="RSK108" s="115"/>
      <c r="RSL108" s="115"/>
      <c r="RSM108" s="115"/>
      <c r="RSN108" s="115"/>
      <c r="RSO108" s="115"/>
      <c r="RSP108" s="115"/>
      <c r="RSQ108" s="115"/>
      <c r="RSR108" s="115"/>
      <c r="RSS108" s="115"/>
      <c r="RST108" s="115"/>
      <c r="RSU108" s="115"/>
      <c r="RSV108" s="115"/>
      <c r="RSW108" s="115"/>
      <c r="RSX108" s="115"/>
      <c r="RSY108" s="115"/>
      <c r="RSZ108" s="115"/>
      <c r="RTA108" s="115"/>
      <c r="RTB108" s="115"/>
      <c r="RTC108" s="115"/>
      <c r="RTD108" s="115"/>
      <c r="RTE108" s="115"/>
      <c r="RTF108" s="115"/>
      <c r="RTG108" s="115"/>
      <c r="RTH108" s="115"/>
      <c r="RTI108" s="115"/>
      <c r="RTJ108" s="115"/>
      <c r="RTK108" s="115"/>
      <c r="RTL108" s="115"/>
      <c r="RTM108" s="115"/>
      <c r="RTN108" s="115"/>
      <c r="RTO108" s="115"/>
      <c r="RTP108" s="115"/>
      <c r="RTQ108" s="115"/>
      <c r="RTR108" s="115"/>
      <c r="RTS108" s="115"/>
      <c r="RTT108" s="115"/>
      <c r="RTU108" s="115"/>
      <c r="RTV108" s="115"/>
      <c r="RTW108" s="115"/>
      <c r="RTX108" s="115"/>
      <c r="RTY108" s="115"/>
      <c r="RTZ108" s="115"/>
      <c r="RUA108" s="115"/>
      <c r="RUB108" s="115"/>
      <c r="RUC108" s="115"/>
      <c r="RUD108" s="115"/>
      <c r="RUE108" s="115"/>
      <c r="RUF108" s="115"/>
      <c r="RUG108" s="115"/>
      <c r="RUH108" s="115"/>
      <c r="RUI108" s="115"/>
      <c r="RUJ108" s="115"/>
      <c r="RUK108" s="115"/>
      <c r="RUL108" s="115"/>
      <c r="RUM108" s="115"/>
      <c r="RUN108" s="115"/>
      <c r="RUO108" s="115"/>
      <c r="RUP108" s="115"/>
      <c r="RUQ108" s="115"/>
      <c r="RUR108" s="115"/>
      <c r="RUS108" s="115"/>
      <c r="RUT108" s="115"/>
      <c r="RUU108" s="115"/>
      <c r="RUV108" s="115"/>
      <c r="RUW108" s="115"/>
      <c r="RUX108" s="115"/>
      <c r="RUY108" s="115"/>
      <c r="RUZ108" s="115"/>
      <c r="RVA108" s="115"/>
      <c r="RVB108" s="115"/>
      <c r="RVC108" s="115"/>
      <c r="RVD108" s="115"/>
      <c r="RVE108" s="115"/>
      <c r="RVF108" s="115"/>
      <c r="RVG108" s="115"/>
      <c r="RVH108" s="115"/>
      <c r="RVI108" s="115"/>
      <c r="RVJ108" s="115"/>
      <c r="RVK108" s="115"/>
      <c r="RVL108" s="115"/>
      <c r="RVM108" s="115"/>
      <c r="RVN108" s="115"/>
      <c r="RVO108" s="115"/>
      <c r="RVP108" s="115"/>
      <c r="RVQ108" s="115"/>
      <c r="RVR108" s="115"/>
      <c r="RVS108" s="115"/>
      <c r="RVT108" s="115"/>
      <c r="RVU108" s="115"/>
      <c r="RVV108" s="115"/>
      <c r="RVW108" s="115"/>
      <c r="RVX108" s="115"/>
      <c r="RVY108" s="115"/>
      <c r="RVZ108" s="115"/>
      <c r="RWA108" s="115"/>
      <c r="RWB108" s="115"/>
      <c r="RWC108" s="115"/>
      <c r="RWD108" s="115"/>
      <c r="RWE108" s="115"/>
      <c r="RWF108" s="115"/>
      <c r="RWG108" s="115"/>
      <c r="RWH108" s="115"/>
      <c r="RWI108" s="115"/>
      <c r="RWJ108" s="115"/>
      <c r="RWK108" s="115"/>
      <c r="RWL108" s="115"/>
      <c r="RWM108" s="115"/>
      <c r="RWN108" s="115"/>
      <c r="RWO108" s="115"/>
      <c r="RWT108" s="115"/>
      <c r="RXC108" s="115"/>
      <c r="RXD108" s="115"/>
      <c r="RXE108" s="115"/>
      <c r="RXF108" s="115"/>
      <c r="RXK108" s="115"/>
      <c r="RXL108" s="115"/>
      <c r="RXM108" s="115"/>
      <c r="RXN108" s="115"/>
      <c r="RXO108" s="115"/>
      <c r="RXP108" s="115"/>
      <c r="RXQ108" s="115"/>
      <c r="RXR108" s="115"/>
      <c r="RXS108" s="115"/>
      <c r="RXT108" s="115"/>
      <c r="RXU108" s="115"/>
      <c r="RXV108" s="115"/>
      <c r="RXW108" s="115"/>
      <c r="RXX108" s="115"/>
      <c r="RXY108" s="115"/>
      <c r="RXZ108" s="115"/>
      <c r="RYA108" s="115"/>
      <c r="RYB108" s="115"/>
      <c r="RYC108" s="115"/>
      <c r="RYD108" s="115"/>
      <c r="RYE108" s="115"/>
      <c r="RYF108" s="115"/>
      <c r="RYG108" s="115"/>
      <c r="RYH108" s="115"/>
      <c r="RYI108" s="115"/>
      <c r="RYJ108" s="115"/>
      <c r="RYK108" s="115"/>
      <c r="RYL108" s="115"/>
      <c r="RYM108" s="115"/>
      <c r="RYN108" s="115"/>
      <c r="RYO108" s="115"/>
      <c r="RYP108" s="115"/>
      <c r="RYQ108" s="115"/>
      <c r="RYR108" s="115"/>
      <c r="RYS108" s="115"/>
      <c r="RYT108" s="115"/>
      <c r="RYU108" s="115"/>
      <c r="RYV108" s="115"/>
      <c r="RYW108" s="115"/>
      <c r="RYX108" s="115"/>
      <c r="RYY108" s="115"/>
      <c r="RYZ108" s="115"/>
      <c r="RZA108" s="115"/>
      <c r="RZB108" s="115"/>
      <c r="RZC108" s="115"/>
      <c r="RZD108" s="115"/>
      <c r="RZE108" s="115"/>
      <c r="RZF108" s="115"/>
      <c r="RZG108" s="115"/>
      <c r="RZH108" s="115"/>
      <c r="RZI108" s="115"/>
      <c r="RZJ108" s="115"/>
      <c r="RZK108" s="115"/>
      <c r="RZL108" s="115"/>
      <c r="RZM108" s="115"/>
      <c r="RZN108" s="115"/>
      <c r="RZO108" s="115"/>
      <c r="RZP108" s="115"/>
      <c r="RZQ108" s="115"/>
      <c r="RZR108" s="115"/>
      <c r="RZS108" s="115"/>
      <c r="RZT108" s="115"/>
      <c r="RZU108" s="115"/>
      <c r="RZV108" s="115"/>
      <c r="RZW108" s="115"/>
      <c r="RZX108" s="115"/>
      <c r="RZY108" s="115"/>
      <c r="RZZ108" s="115"/>
      <c r="SAA108" s="115"/>
      <c r="SAB108" s="115"/>
      <c r="SAC108" s="115"/>
      <c r="SAD108" s="115"/>
      <c r="SAE108" s="115"/>
      <c r="SAF108" s="115"/>
      <c r="SAG108" s="115"/>
      <c r="SAH108" s="115"/>
      <c r="SAI108" s="115"/>
      <c r="SAJ108" s="115"/>
      <c r="SAK108" s="115"/>
      <c r="SAL108" s="115"/>
      <c r="SAM108" s="115"/>
      <c r="SAN108" s="115"/>
      <c r="SAO108" s="115"/>
      <c r="SAP108" s="115"/>
      <c r="SAQ108" s="115"/>
      <c r="SAR108" s="115"/>
      <c r="SAS108" s="115"/>
      <c r="SAT108" s="115"/>
      <c r="SAU108" s="115"/>
      <c r="SAV108" s="115"/>
      <c r="SAW108" s="115"/>
      <c r="SAX108" s="115"/>
      <c r="SAY108" s="115"/>
      <c r="SAZ108" s="115"/>
      <c r="SBA108" s="115"/>
      <c r="SBB108" s="115"/>
      <c r="SBC108" s="115"/>
      <c r="SBD108" s="115"/>
      <c r="SBE108" s="115"/>
      <c r="SBF108" s="115"/>
      <c r="SBG108" s="115"/>
      <c r="SBH108" s="115"/>
      <c r="SBI108" s="115"/>
      <c r="SBJ108" s="115"/>
      <c r="SBK108" s="115"/>
      <c r="SBL108" s="115"/>
      <c r="SBM108" s="115"/>
      <c r="SBN108" s="115"/>
      <c r="SBO108" s="115"/>
      <c r="SBP108" s="115"/>
      <c r="SBQ108" s="115"/>
      <c r="SBR108" s="115"/>
      <c r="SBS108" s="115"/>
      <c r="SBT108" s="115"/>
      <c r="SBU108" s="115"/>
      <c r="SBV108" s="115"/>
      <c r="SBW108" s="115"/>
      <c r="SBX108" s="115"/>
      <c r="SBY108" s="115"/>
      <c r="SBZ108" s="115"/>
      <c r="SCA108" s="115"/>
      <c r="SCB108" s="115"/>
      <c r="SCC108" s="115"/>
      <c r="SCD108" s="115"/>
      <c r="SCE108" s="115"/>
      <c r="SCF108" s="115"/>
      <c r="SCG108" s="115"/>
      <c r="SCH108" s="115"/>
      <c r="SCI108" s="115"/>
      <c r="SCJ108" s="115"/>
      <c r="SCK108" s="115"/>
      <c r="SCL108" s="115"/>
      <c r="SCM108" s="115"/>
      <c r="SCN108" s="115"/>
      <c r="SCO108" s="115"/>
      <c r="SCP108" s="115"/>
      <c r="SCQ108" s="115"/>
      <c r="SCR108" s="115"/>
      <c r="SCS108" s="115"/>
      <c r="SCT108" s="115"/>
      <c r="SCU108" s="115"/>
      <c r="SCV108" s="115"/>
      <c r="SCW108" s="115"/>
      <c r="SCX108" s="115"/>
      <c r="SCY108" s="115"/>
      <c r="SCZ108" s="115"/>
      <c r="SDA108" s="115"/>
      <c r="SDB108" s="115"/>
      <c r="SDC108" s="115"/>
      <c r="SDD108" s="115"/>
      <c r="SDE108" s="115"/>
      <c r="SDF108" s="115"/>
      <c r="SDG108" s="115"/>
      <c r="SDH108" s="115"/>
      <c r="SDI108" s="115"/>
      <c r="SDJ108" s="115"/>
      <c r="SDK108" s="115"/>
      <c r="SDL108" s="115"/>
      <c r="SDM108" s="115"/>
      <c r="SDN108" s="115"/>
      <c r="SDO108" s="115"/>
      <c r="SDP108" s="115"/>
      <c r="SDQ108" s="115"/>
      <c r="SDR108" s="115"/>
      <c r="SDS108" s="115"/>
      <c r="SDT108" s="115"/>
      <c r="SDU108" s="115"/>
      <c r="SDV108" s="115"/>
      <c r="SDW108" s="115"/>
      <c r="SDX108" s="115"/>
      <c r="SDY108" s="115"/>
      <c r="SDZ108" s="115"/>
      <c r="SEA108" s="115"/>
      <c r="SEB108" s="115"/>
      <c r="SEC108" s="115"/>
      <c r="SED108" s="115"/>
      <c r="SEE108" s="115"/>
      <c r="SEF108" s="115"/>
      <c r="SEG108" s="115"/>
      <c r="SEH108" s="115"/>
      <c r="SEI108" s="115"/>
      <c r="SEJ108" s="115"/>
      <c r="SEK108" s="115"/>
      <c r="SEL108" s="115"/>
      <c r="SEM108" s="115"/>
      <c r="SEN108" s="115"/>
      <c r="SEO108" s="115"/>
      <c r="SEP108" s="115"/>
      <c r="SEQ108" s="115"/>
      <c r="SER108" s="115"/>
      <c r="SES108" s="115"/>
      <c r="SET108" s="115"/>
      <c r="SEU108" s="115"/>
      <c r="SEV108" s="115"/>
      <c r="SEW108" s="115"/>
      <c r="SEX108" s="115"/>
      <c r="SEY108" s="115"/>
      <c r="SEZ108" s="115"/>
      <c r="SFA108" s="115"/>
      <c r="SFB108" s="115"/>
      <c r="SFC108" s="115"/>
      <c r="SFD108" s="115"/>
      <c r="SFE108" s="115"/>
      <c r="SFF108" s="115"/>
      <c r="SFG108" s="115"/>
      <c r="SFH108" s="115"/>
      <c r="SFI108" s="115"/>
      <c r="SFJ108" s="115"/>
      <c r="SFK108" s="115"/>
      <c r="SFL108" s="115"/>
      <c r="SFM108" s="115"/>
      <c r="SFN108" s="115"/>
      <c r="SFO108" s="115"/>
      <c r="SFP108" s="115"/>
      <c r="SFQ108" s="115"/>
      <c r="SFR108" s="115"/>
      <c r="SFS108" s="115"/>
      <c r="SFT108" s="115"/>
      <c r="SFU108" s="115"/>
      <c r="SFV108" s="115"/>
      <c r="SFW108" s="115"/>
      <c r="SFX108" s="115"/>
      <c r="SFY108" s="115"/>
      <c r="SFZ108" s="115"/>
      <c r="SGA108" s="115"/>
      <c r="SGB108" s="115"/>
      <c r="SGC108" s="115"/>
      <c r="SGD108" s="115"/>
      <c r="SGE108" s="115"/>
      <c r="SGF108" s="115"/>
      <c r="SGG108" s="115"/>
      <c r="SGH108" s="115"/>
      <c r="SGI108" s="115"/>
      <c r="SGJ108" s="115"/>
      <c r="SGK108" s="115"/>
      <c r="SGP108" s="115"/>
      <c r="SGY108" s="115"/>
      <c r="SGZ108" s="115"/>
      <c r="SHA108" s="115"/>
      <c r="SHB108" s="115"/>
      <c r="SHG108" s="115"/>
      <c r="SHH108" s="115"/>
      <c r="SHI108" s="115"/>
      <c r="SHJ108" s="115"/>
      <c r="SHK108" s="115"/>
      <c r="SHL108" s="115"/>
      <c r="SHM108" s="115"/>
      <c r="SHN108" s="115"/>
      <c r="SHO108" s="115"/>
      <c r="SHP108" s="115"/>
      <c r="SHQ108" s="115"/>
      <c r="SHR108" s="115"/>
      <c r="SHS108" s="115"/>
      <c r="SHT108" s="115"/>
      <c r="SHU108" s="115"/>
      <c r="SHV108" s="115"/>
      <c r="SHW108" s="115"/>
      <c r="SHX108" s="115"/>
      <c r="SHY108" s="115"/>
      <c r="SHZ108" s="115"/>
      <c r="SIA108" s="115"/>
      <c r="SIB108" s="115"/>
      <c r="SIC108" s="115"/>
      <c r="SID108" s="115"/>
      <c r="SIE108" s="115"/>
      <c r="SIF108" s="115"/>
      <c r="SIG108" s="115"/>
      <c r="SIH108" s="115"/>
      <c r="SII108" s="115"/>
      <c r="SIJ108" s="115"/>
      <c r="SIK108" s="115"/>
      <c r="SIL108" s="115"/>
      <c r="SIM108" s="115"/>
      <c r="SIN108" s="115"/>
      <c r="SIO108" s="115"/>
      <c r="SIP108" s="115"/>
      <c r="SIQ108" s="115"/>
      <c r="SIR108" s="115"/>
      <c r="SIS108" s="115"/>
      <c r="SIT108" s="115"/>
      <c r="SIU108" s="115"/>
      <c r="SIV108" s="115"/>
      <c r="SIW108" s="115"/>
      <c r="SIX108" s="115"/>
      <c r="SIY108" s="115"/>
      <c r="SIZ108" s="115"/>
      <c r="SJA108" s="115"/>
      <c r="SJB108" s="115"/>
      <c r="SJC108" s="115"/>
      <c r="SJD108" s="115"/>
      <c r="SJE108" s="115"/>
      <c r="SJF108" s="115"/>
      <c r="SJG108" s="115"/>
      <c r="SJH108" s="115"/>
      <c r="SJI108" s="115"/>
      <c r="SJJ108" s="115"/>
      <c r="SJK108" s="115"/>
      <c r="SJL108" s="115"/>
      <c r="SJM108" s="115"/>
      <c r="SJN108" s="115"/>
      <c r="SJO108" s="115"/>
      <c r="SJP108" s="115"/>
      <c r="SJQ108" s="115"/>
      <c r="SJR108" s="115"/>
      <c r="SJS108" s="115"/>
      <c r="SJT108" s="115"/>
      <c r="SJU108" s="115"/>
      <c r="SJV108" s="115"/>
      <c r="SJW108" s="115"/>
      <c r="SJX108" s="115"/>
      <c r="SJY108" s="115"/>
      <c r="SJZ108" s="115"/>
      <c r="SKA108" s="115"/>
      <c r="SKB108" s="115"/>
      <c r="SKC108" s="115"/>
      <c r="SKD108" s="115"/>
      <c r="SKE108" s="115"/>
      <c r="SKF108" s="115"/>
      <c r="SKG108" s="115"/>
      <c r="SKH108" s="115"/>
      <c r="SKI108" s="115"/>
      <c r="SKJ108" s="115"/>
      <c r="SKK108" s="115"/>
      <c r="SKL108" s="115"/>
      <c r="SKM108" s="115"/>
      <c r="SKN108" s="115"/>
      <c r="SKO108" s="115"/>
      <c r="SKP108" s="115"/>
      <c r="SKQ108" s="115"/>
      <c r="SKR108" s="115"/>
      <c r="SKS108" s="115"/>
      <c r="SKT108" s="115"/>
      <c r="SKU108" s="115"/>
      <c r="SKV108" s="115"/>
      <c r="SKW108" s="115"/>
      <c r="SKX108" s="115"/>
      <c r="SKY108" s="115"/>
      <c r="SKZ108" s="115"/>
      <c r="SLA108" s="115"/>
      <c r="SLB108" s="115"/>
      <c r="SLC108" s="115"/>
      <c r="SLD108" s="115"/>
      <c r="SLE108" s="115"/>
      <c r="SLF108" s="115"/>
      <c r="SLG108" s="115"/>
      <c r="SLH108" s="115"/>
      <c r="SLI108" s="115"/>
      <c r="SLJ108" s="115"/>
      <c r="SLK108" s="115"/>
      <c r="SLL108" s="115"/>
      <c r="SLM108" s="115"/>
      <c r="SLN108" s="115"/>
      <c r="SLO108" s="115"/>
      <c r="SLP108" s="115"/>
      <c r="SLQ108" s="115"/>
      <c r="SLR108" s="115"/>
      <c r="SLS108" s="115"/>
      <c r="SLT108" s="115"/>
      <c r="SLU108" s="115"/>
      <c r="SLV108" s="115"/>
      <c r="SLW108" s="115"/>
      <c r="SLX108" s="115"/>
      <c r="SLY108" s="115"/>
      <c r="SLZ108" s="115"/>
      <c r="SMA108" s="115"/>
      <c r="SMB108" s="115"/>
      <c r="SMC108" s="115"/>
      <c r="SMD108" s="115"/>
      <c r="SME108" s="115"/>
      <c r="SMF108" s="115"/>
      <c r="SMG108" s="115"/>
      <c r="SMH108" s="115"/>
      <c r="SMI108" s="115"/>
      <c r="SMJ108" s="115"/>
      <c r="SMK108" s="115"/>
      <c r="SML108" s="115"/>
      <c r="SMM108" s="115"/>
      <c r="SMN108" s="115"/>
      <c r="SMO108" s="115"/>
      <c r="SMP108" s="115"/>
      <c r="SMQ108" s="115"/>
      <c r="SMR108" s="115"/>
      <c r="SMS108" s="115"/>
      <c r="SMT108" s="115"/>
      <c r="SMU108" s="115"/>
      <c r="SMV108" s="115"/>
      <c r="SMW108" s="115"/>
      <c r="SMX108" s="115"/>
      <c r="SMY108" s="115"/>
      <c r="SMZ108" s="115"/>
      <c r="SNA108" s="115"/>
      <c r="SNB108" s="115"/>
      <c r="SNC108" s="115"/>
      <c r="SND108" s="115"/>
      <c r="SNE108" s="115"/>
      <c r="SNF108" s="115"/>
      <c r="SNG108" s="115"/>
      <c r="SNH108" s="115"/>
      <c r="SNI108" s="115"/>
      <c r="SNJ108" s="115"/>
      <c r="SNK108" s="115"/>
      <c r="SNL108" s="115"/>
      <c r="SNM108" s="115"/>
      <c r="SNN108" s="115"/>
      <c r="SNO108" s="115"/>
      <c r="SNP108" s="115"/>
      <c r="SNQ108" s="115"/>
      <c r="SNR108" s="115"/>
      <c r="SNS108" s="115"/>
      <c r="SNT108" s="115"/>
      <c r="SNU108" s="115"/>
      <c r="SNV108" s="115"/>
      <c r="SNW108" s="115"/>
      <c r="SNX108" s="115"/>
      <c r="SNY108" s="115"/>
      <c r="SNZ108" s="115"/>
      <c r="SOA108" s="115"/>
      <c r="SOB108" s="115"/>
      <c r="SOC108" s="115"/>
      <c r="SOD108" s="115"/>
      <c r="SOE108" s="115"/>
      <c r="SOF108" s="115"/>
      <c r="SOG108" s="115"/>
      <c r="SOH108" s="115"/>
      <c r="SOI108" s="115"/>
      <c r="SOJ108" s="115"/>
      <c r="SOK108" s="115"/>
      <c r="SOL108" s="115"/>
      <c r="SOM108" s="115"/>
      <c r="SON108" s="115"/>
      <c r="SOO108" s="115"/>
      <c r="SOP108" s="115"/>
      <c r="SOQ108" s="115"/>
      <c r="SOR108" s="115"/>
      <c r="SOS108" s="115"/>
      <c r="SOT108" s="115"/>
      <c r="SOU108" s="115"/>
      <c r="SOV108" s="115"/>
      <c r="SOW108" s="115"/>
      <c r="SOX108" s="115"/>
      <c r="SOY108" s="115"/>
      <c r="SOZ108" s="115"/>
      <c r="SPA108" s="115"/>
      <c r="SPB108" s="115"/>
      <c r="SPC108" s="115"/>
      <c r="SPD108" s="115"/>
      <c r="SPE108" s="115"/>
      <c r="SPF108" s="115"/>
      <c r="SPG108" s="115"/>
      <c r="SPH108" s="115"/>
      <c r="SPI108" s="115"/>
      <c r="SPJ108" s="115"/>
      <c r="SPK108" s="115"/>
      <c r="SPL108" s="115"/>
      <c r="SPM108" s="115"/>
      <c r="SPN108" s="115"/>
      <c r="SPO108" s="115"/>
      <c r="SPP108" s="115"/>
      <c r="SPQ108" s="115"/>
      <c r="SPR108" s="115"/>
      <c r="SPS108" s="115"/>
      <c r="SPT108" s="115"/>
      <c r="SPU108" s="115"/>
      <c r="SPV108" s="115"/>
      <c r="SPW108" s="115"/>
      <c r="SPX108" s="115"/>
      <c r="SPY108" s="115"/>
      <c r="SPZ108" s="115"/>
      <c r="SQA108" s="115"/>
      <c r="SQB108" s="115"/>
      <c r="SQC108" s="115"/>
      <c r="SQD108" s="115"/>
      <c r="SQE108" s="115"/>
      <c r="SQF108" s="115"/>
      <c r="SQG108" s="115"/>
      <c r="SQL108" s="115"/>
      <c r="SQU108" s="115"/>
      <c r="SQV108" s="115"/>
      <c r="SQW108" s="115"/>
      <c r="SQX108" s="115"/>
      <c r="SRC108" s="115"/>
      <c r="SRD108" s="115"/>
      <c r="SRE108" s="115"/>
      <c r="SRF108" s="115"/>
      <c r="SRG108" s="115"/>
      <c r="SRH108" s="115"/>
      <c r="SRI108" s="115"/>
      <c r="SRJ108" s="115"/>
      <c r="SRK108" s="115"/>
      <c r="SRL108" s="115"/>
      <c r="SRM108" s="115"/>
      <c r="SRN108" s="115"/>
      <c r="SRO108" s="115"/>
      <c r="SRP108" s="115"/>
      <c r="SRQ108" s="115"/>
      <c r="SRR108" s="115"/>
      <c r="SRS108" s="115"/>
      <c r="SRT108" s="115"/>
      <c r="SRU108" s="115"/>
      <c r="SRV108" s="115"/>
      <c r="SRW108" s="115"/>
      <c r="SRX108" s="115"/>
      <c r="SRY108" s="115"/>
      <c r="SRZ108" s="115"/>
      <c r="SSA108" s="115"/>
      <c r="SSB108" s="115"/>
      <c r="SSC108" s="115"/>
      <c r="SSD108" s="115"/>
      <c r="SSE108" s="115"/>
      <c r="SSF108" s="115"/>
      <c r="SSG108" s="115"/>
      <c r="SSH108" s="115"/>
      <c r="SSI108" s="115"/>
      <c r="SSJ108" s="115"/>
      <c r="SSK108" s="115"/>
      <c r="SSL108" s="115"/>
      <c r="SSM108" s="115"/>
      <c r="SSN108" s="115"/>
      <c r="SSO108" s="115"/>
      <c r="SSP108" s="115"/>
      <c r="SSQ108" s="115"/>
      <c r="SSR108" s="115"/>
      <c r="SSS108" s="115"/>
      <c r="SST108" s="115"/>
      <c r="SSU108" s="115"/>
      <c r="SSV108" s="115"/>
      <c r="SSW108" s="115"/>
      <c r="SSX108" s="115"/>
      <c r="SSY108" s="115"/>
      <c r="SSZ108" s="115"/>
      <c r="STA108" s="115"/>
      <c r="STB108" s="115"/>
      <c r="STC108" s="115"/>
      <c r="STD108" s="115"/>
      <c r="STE108" s="115"/>
      <c r="STF108" s="115"/>
      <c r="STG108" s="115"/>
      <c r="STH108" s="115"/>
      <c r="STI108" s="115"/>
      <c r="STJ108" s="115"/>
      <c r="STK108" s="115"/>
      <c r="STL108" s="115"/>
      <c r="STM108" s="115"/>
      <c r="STN108" s="115"/>
      <c r="STO108" s="115"/>
      <c r="STP108" s="115"/>
      <c r="STQ108" s="115"/>
      <c r="STR108" s="115"/>
      <c r="STS108" s="115"/>
      <c r="STT108" s="115"/>
      <c r="STU108" s="115"/>
      <c r="STV108" s="115"/>
      <c r="STW108" s="115"/>
      <c r="STX108" s="115"/>
      <c r="STY108" s="115"/>
      <c r="STZ108" s="115"/>
      <c r="SUA108" s="115"/>
      <c r="SUB108" s="115"/>
      <c r="SUC108" s="115"/>
      <c r="SUD108" s="115"/>
      <c r="SUE108" s="115"/>
      <c r="SUF108" s="115"/>
      <c r="SUG108" s="115"/>
      <c r="SUH108" s="115"/>
      <c r="SUI108" s="115"/>
      <c r="SUJ108" s="115"/>
      <c r="SUK108" s="115"/>
      <c r="SUL108" s="115"/>
      <c r="SUM108" s="115"/>
      <c r="SUN108" s="115"/>
      <c r="SUO108" s="115"/>
      <c r="SUP108" s="115"/>
      <c r="SUQ108" s="115"/>
      <c r="SUR108" s="115"/>
      <c r="SUS108" s="115"/>
      <c r="SUT108" s="115"/>
      <c r="SUU108" s="115"/>
      <c r="SUV108" s="115"/>
      <c r="SUW108" s="115"/>
      <c r="SUX108" s="115"/>
      <c r="SUY108" s="115"/>
      <c r="SUZ108" s="115"/>
      <c r="SVA108" s="115"/>
      <c r="SVB108" s="115"/>
      <c r="SVC108" s="115"/>
      <c r="SVD108" s="115"/>
      <c r="SVE108" s="115"/>
      <c r="SVF108" s="115"/>
      <c r="SVG108" s="115"/>
      <c r="SVH108" s="115"/>
      <c r="SVI108" s="115"/>
      <c r="SVJ108" s="115"/>
      <c r="SVK108" s="115"/>
      <c r="SVL108" s="115"/>
      <c r="SVM108" s="115"/>
      <c r="SVN108" s="115"/>
      <c r="SVO108" s="115"/>
      <c r="SVP108" s="115"/>
      <c r="SVQ108" s="115"/>
      <c r="SVR108" s="115"/>
      <c r="SVS108" s="115"/>
      <c r="SVT108" s="115"/>
      <c r="SVU108" s="115"/>
      <c r="SVV108" s="115"/>
      <c r="SVW108" s="115"/>
      <c r="SVX108" s="115"/>
      <c r="SVY108" s="115"/>
      <c r="SVZ108" s="115"/>
      <c r="SWA108" s="115"/>
      <c r="SWB108" s="115"/>
      <c r="SWC108" s="115"/>
      <c r="SWD108" s="115"/>
      <c r="SWE108" s="115"/>
      <c r="SWF108" s="115"/>
      <c r="SWG108" s="115"/>
      <c r="SWH108" s="115"/>
      <c r="SWI108" s="115"/>
      <c r="SWJ108" s="115"/>
      <c r="SWK108" s="115"/>
      <c r="SWL108" s="115"/>
      <c r="SWM108" s="115"/>
      <c r="SWN108" s="115"/>
      <c r="SWO108" s="115"/>
      <c r="SWP108" s="115"/>
      <c r="SWQ108" s="115"/>
      <c r="SWR108" s="115"/>
      <c r="SWS108" s="115"/>
      <c r="SWT108" s="115"/>
      <c r="SWU108" s="115"/>
      <c r="SWV108" s="115"/>
      <c r="SWW108" s="115"/>
      <c r="SWX108" s="115"/>
      <c r="SWY108" s="115"/>
      <c r="SWZ108" s="115"/>
      <c r="SXA108" s="115"/>
      <c r="SXB108" s="115"/>
      <c r="SXC108" s="115"/>
      <c r="SXD108" s="115"/>
      <c r="SXE108" s="115"/>
      <c r="SXF108" s="115"/>
      <c r="SXG108" s="115"/>
      <c r="SXH108" s="115"/>
      <c r="SXI108" s="115"/>
      <c r="SXJ108" s="115"/>
      <c r="SXK108" s="115"/>
      <c r="SXL108" s="115"/>
      <c r="SXM108" s="115"/>
      <c r="SXN108" s="115"/>
      <c r="SXO108" s="115"/>
      <c r="SXP108" s="115"/>
      <c r="SXQ108" s="115"/>
      <c r="SXR108" s="115"/>
      <c r="SXS108" s="115"/>
      <c r="SXT108" s="115"/>
      <c r="SXU108" s="115"/>
      <c r="SXV108" s="115"/>
      <c r="SXW108" s="115"/>
      <c r="SXX108" s="115"/>
      <c r="SXY108" s="115"/>
      <c r="SXZ108" s="115"/>
      <c r="SYA108" s="115"/>
      <c r="SYB108" s="115"/>
      <c r="SYC108" s="115"/>
      <c r="SYD108" s="115"/>
      <c r="SYE108" s="115"/>
      <c r="SYF108" s="115"/>
      <c r="SYG108" s="115"/>
      <c r="SYH108" s="115"/>
      <c r="SYI108" s="115"/>
      <c r="SYJ108" s="115"/>
      <c r="SYK108" s="115"/>
      <c r="SYL108" s="115"/>
      <c r="SYM108" s="115"/>
      <c r="SYN108" s="115"/>
      <c r="SYO108" s="115"/>
      <c r="SYP108" s="115"/>
      <c r="SYQ108" s="115"/>
      <c r="SYR108" s="115"/>
      <c r="SYS108" s="115"/>
      <c r="SYT108" s="115"/>
      <c r="SYU108" s="115"/>
      <c r="SYV108" s="115"/>
      <c r="SYW108" s="115"/>
      <c r="SYX108" s="115"/>
      <c r="SYY108" s="115"/>
      <c r="SYZ108" s="115"/>
      <c r="SZA108" s="115"/>
      <c r="SZB108" s="115"/>
      <c r="SZC108" s="115"/>
      <c r="SZD108" s="115"/>
      <c r="SZE108" s="115"/>
      <c r="SZF108" s="115"/>
      <c r="SZG108" s="115"/>
      <c r="SZH108" s="115"/>
      <c r="SZI108" s="115"/>
      <c r="SZJ108" s="115"/>
      <c r="SZK108" s="115"/>
      <c r="SZL108" s="115"/>
      <c r="SZM108" s="115"/>
      <c r="SZN108" s="115"/>
      <c r="SZO108" s="115"/>
      <c r="SZP108" s="115"/>
      <c r="SZQ108" s="115"/>
      <c r="SZR108" s="115"/>
      <c r="SZS108" s="115"/>
      <c r="SZT108" s="115"/>
      <c r="SZU108" s="115"/>
      <c r="SZV108" s="115"/>
      <c r="SZW108" s="115"/>
      <c r="SZX108" s="115"/>
      <c r="SZY108" s="115"/>
      <c r="SZZ108" s="115"/>
      <c r="TAA108" s="115"/>
      <c r="TAB108" s="115"/>
      <c r="TAC108" s="115"/>
      <c r="TAH108" s="115"/>
      <c r="TAQ108" s="115"/>
      <c r="TAR108" s="115"/>
      <c r="TAS108" s="115"/>
      <c r="TAT108" s="115"/>
      <c r="TAY108" s="115"/>
      <c r="TAZ108" s="115"/>
      <c r="TBA108" s="115"/>
      <c r="TBB108" s="115"/>
      <c r="TBC108" s="115"/>
      <c r="TBD108" s="115"/>
      <c r="TBE108" s="115"/>
      <c r="TBF108" s="115"/>
      <c r="TBG108" s="115"/>
      <c r="TBH108" s="115"/>
      <c r="TBI108" s="115"/>
      <c r="TBJ108" s="115"/>
      <c r="TBK108" s="115"/>
      <c r="TBL108" s="115"/>
      <c r="TBM108" s="115"/>
      <c r="TBN108" s="115"/>
      <c r="TBO108" s="115"/>
      <c r="TBP108" s="115"/>
      <c r="TBQ108" s="115"/>
      <c r="TBR108" s="115"/>
      <c r="TBS108" s="115"/>
      <c r="TBT108" s="115"/>
      <c r="TBU108" s="115"/>
      <c r="TBV108" s="115"/>
      <c r="TBW108" s="115"/>
      <c r="TBX108" s="115"/>
      <c r="TBY108" s="115"/>
      <c r="TBZ108" s="115"/>
      <c r="TCA108" s="115"/>
      <c r="TCB108" s="115"/>
      <c r="TCC108" s="115"/>
      <c r="TCD108" s="115"/>
      <c r="TCE108" s="115"/>
      <c r="TCF108" s="115"/>
      <c r="TCG108" s="115"/>
      <c r="TCH108" s="115"/>
      <c r="TCI108" s="115"/>
      <c r="TCJ108" s="115"/>
      <c r="TCK108" s="115"/>
      <c r="TCL108" s="115"/>
      <c r="TCM108" s="115"/>
      <c r="TCN108" s="115"/>
      <c r="TCO108" s="115"/>
      <c r="TCP108" s="115"/>
      <c r="TCQ108" s="115"/>
      <c r="TCR108" s="115"/>
      <c r="TCS108" s="115"/>
      <c r="TCT108" s="115"/>
      <c r="TCU108" s="115"/>
      <c r="TCV108" s="115"/>
      <c r="TCW108" s="115"/>
      <c r="TCX108" s="115"/>
      <c r="TCY108" s="115"/>
      <c r="TCZ108" s="115"/>
      <c r="TDA108" s="115"/>
      <c r="TDB108" s="115"/>
      <c r="TDC108" s="115"/>
      <c r="TDD108" s="115"/>
      <c r="TDE108" s="115"/>
      <c r="TDF108" s="115"/>
      <c r="TDG108" s="115"/>
      <c r="TDH108" s="115"/>
      <c r="TDI108" s="115"/>
      <c r="TDJ108" s="115"/>
      <c r="TDK108" s="115"/>
      <c r="TDL108" s="115"/>
      <c r="TDM108" s="115"/>
      <c r="TDN108" s="115"/>
      <c r="TDO108" s="115"/>
      <c r="TDP108" s="115"/>
      <c r="TDQ108" s="115"/>
      <c r="TDR108" s="115"/>
      <c r="TDS108" s="115"/>
      <c r="TDT108" s="115"/>
      <c r="TDU108" s="115"/>
      <c r="TDV108" s="115"/>
      <c r="TDW108" s="115"/>
      <c r="TDX108" s="115"/>
      <c r="TDY108" s="115"/>
      <c r="TDZ108" s="115"/>
      <c r="TEA108" s="115"/>
      <c r="TEB108" s="115"/>
      <c r="TEC108" s="115"/>
      <c r="TED108" s="115"/>
      <c r="TEE108" s="115"/>
      <c r="TEF108" s="115"/>
      <c r="TEG108" s="115"/>
      <c r="TEH108" s="115"/>
      <c r="TEI108" s="115"/>
      <c r="TEJ108" s="115"/>
      <c r="TEK108" s="115"/>
      <c r="TEL108" s="115"/>
      <c r="TEM108" s="115"/>
      <c r="TEN108" s="115"/>
      <c r="TEO108" s="115"/>
      <c r="TEP108" s="115"/>
      <c r="TEQ108" s="115"/>
      <c r="TER108" s="115"/>
      <c r="TES108" s="115"/>
      <c r="TET108" s="115"/>
      <c r="TEU108" s="115"/>
      <c r="TEV108" s="115"/>
      <c r="TEW108" s="115"/>
      <c r="TEX108" s="115"/>
      <c r="TEY108" s="115"/>
      <c r="TEZ108" s="115"/>
      <c r="TFA108" s="115"/>
      <c r="TFB108" s="115"/>
      <c r="TFC108" s="115"/>
      <c r="TFD108" s="115"/>
      <c r="TFE108" s="115"/>
      <c r="TFF108" s="115"/>
      <c r="TFG108" s="115"/>
      <c r="TFH108" s="115"/>
      <c r="TFI108" s="115"/>
      <c r="TFJ108" s="115"/>
      <c r="TFK108" s="115"/>
      <c r="TFL108" s="115"/>
      <c r="TFM108" s="115"/>
      <c r="TFN108" s="115"/>
      <c r="TFO108" s="115"/>
      <c r="TFP108" s="115"/>
      <c r="TFQ108" s="115"/>
      <c r="TFR108" s="115"/>
      <c r="TFS108" s="115"/>
      <c r="TFT108" s="115"/>
      <c r="TFU108" s="115"/>
      <c r="TFV108" s="115"/>
      <c r="TFW108" s="115"/>
      <c r="TFX108" s="115"/>
      <c r="TFY108" s="115"/>
      <c r="TFZ108" s="115"/>
      <c r="TGA108" s="115"/>
      <c r="TGB108" s="115"/>
      <c r="TGC108" s="115"/>
      <c r="TGD108" s="115"/>
      <c r="TGE108" s="115"/>
      <c r="TGF108" s="115"/>
      <c r="TGG108" s="115"/>
      <c r="TGH108" s="115"/>
      <c r="TGI108" s="115"/>
      <c r="TGJ108" s="115"/>
      <c r="TGK108" s="115"/>
      <c r="TGL108" s="115"/>
      <c r="TGM108" s="115"/>
      <c r="TGN108" s="115"/>
      <c r="TGO108" s="115"/>
      <c r="TGP108" s="115"/>
      <c r="TGQ108" s="115"/>
      <c r="TGR108" s="115"/>
      <c r="TGS108" s="115"/>
      <c r="TGT108" s="115"/>
      <c r="TGU108" s="115"/>
      <c r="TGV108" s="115"/>
      <c r="TGW108" s="115"/>
      <c r="TGX108" s="115"/>
      <c r="TGY108" s="115"/>
      <c r="TGZ108" s="115"/>
      <c r="THA108" s="115"/>
      <c r="THB108" s="115"/>
      <c r="THC108" s="115"/>
      <c r="THD108" s="115"/>
      <c r="THE108" s="115"/>
      <c r="THF108" s="115"/>
      <c r="THG108" s="115"/>
      <c r="THH108" s="115"/>
      <c r="THI108" s="115"/>
      <c r="THJ108" s="115"/>
      <c r="THK108" s="115"/>
      <c r="THL108" s="115"/>
      <c r="THM108" s="115"/>
      <c r="THN108" s="115"/>
      <c r="THO108" s="115"/>
      <c r="THP108" s="115"/>
      <c r="THQ108" s="115"/>
      <c r="THR108" s="115"/>
      <c r="THS108" s="115"/>
      <c r="THT108" s="115"/>
      <c r="THU108" s="115"/>
      <c r="THV108" s="115"/>
      <c r="THW108" s="115"/>
      <c r="THX108" s="115"/>
      <c r="THY108" s="115"/>
      <c r="THZ108" s="115"/>
      <c r="TIA108" s="115"/>
      <c r="TIB108" s="115"/>
      <c r="TIC108" s="115"/>
      <c r="TID108" s="115"/>
      <c r="TIE108" s="115"/>
      <c r="TIF108" s="115"/>
      <c r="TIG108" s="115"/>
      <c r="TIH108" s="115"/>
      <c r="TII108" s="115"/>
      <c r="TIJ108" s="115"/>
      <c r="TIK108" s="115"/>
      <c r="TIL108" s="115"/>
      <c r="TIM108" s="115"/>
      <c r="TIN108" s="115"/>
      <c r="TIO108" s="115"/>
      <c r="TIP108" s="115"/>
      <c r="TIQ108" s="115"/>
      <c r="TIR108" s="115"/>
      <c r="TIS108" s="115"/>
      <c r="TIT108" s="115"/>
      <c r="TIU108" s="115"/>
      <c r="TIV108" s="115"/>
      <c r="TIW108" s="115"/>
      <c r="TIX108" s="115"/>
      <c r="TIY108" s="115"/>
      <c r="TIZ108" s="115"/>
      <c r="TJA108" s="115"/>
      <c r="TJB108" s="115"/>
      <c r="TJC108" s="115"/>
      <c r="TJD108" s="115"/>
      <c r="TJE108" s="115"/>
      <c r="TJF108" s="115"/>
      <c r="TJG108" s="115"/>
      <c r="TJH108" s="115"/>
      <c r="TJI108" s="115"/>
      <c r="TJJ108" s="115"/>
      <c r="TJK108" s="115"/>
      <c r="TJL108" s="115"/>
      <c r="TJM108" s="115"/>
      <c r="TJN108" s="115"/>
      <c r="TJO108" s="115"/>
      <c r="TJP108" s="115"/>
      <c r="TJQ108" s="115"/>
      <c r="TJR108" s="115"/>
      <c r="TJS108" s="115"/>
      <c r="TJT108" s="115"/>
      <c r="TJU108" s="115"/>
      <c r="TJV108" s="115"/>
      <c r="TJW108" s="115"/>
      <c r="TJX108" s="115"/>
      <c r="TJY108" s="115"/>
      <c r="TKD108" s="115"/>
      <c r="TKM108" s="115"/>
      <c r="TKN108" s="115"/>
      <c r="TKO108" s="115"/>
      <c r="TKP108" s="115"/>
      <c r="TKU108" s="115"/>
      <c r="TKV108" s="115"/>
      <c r="TKW108" s="115"/>
      <c r="TKX108" s="115"/>
      <c r="TKY108" s="115"/>
      <c r="TKZ108" s="115"/>
      <c r="TLA108" s="115"/>
      <c r="TLB108" s="115"/>
      <c r="TLC108" s="115"/>
      <c r="TLD108" s="115"/>
      <c r="TLE108" s="115"/>
      <c r="TLF108" s="115"/>
      <c r="TLG108" s="115"/>
      <c r="TLH108" s="115"/>
      <c r="TLI108" s="115"/>
      <c r="TLJ108" s="115"/>
      <c r="TLK108" s="115"/>
      <c r="TLL108" s="115"/>
      <c r="TLM108" s="115"/>
      <c r="TLN108" s="115"/>
      <c r="TLO108" s="115"/>
      <c r="TLP108" s="115"/>
      <c r="TLQ108" s="115"/>
      <c r="TLR108" s="115"/>
      <c r="TLS108" s="115"/>
      <c r="TLT108" s="115"/>
      <c r="TLU108" s="115"/>
      <c r="TLV108" s="115"/>
      <c r="TLW108" s="115"/>
      <c r="TLX108" s="115"/>
      <c r="TLY108" s="115"/>
      <c r="TLZ108" s="115"/>
      <c r="TMA108" s="115"/>
      <c r="TMB108" s="115"/>
      <c r="TMC108" s="115"/>
      <c r="TMD108" s="115"/>
      <c r="TME108" s="115"/>
      <c r="TMF108" s="115"/>
      <c r="TMG108" s="115"/>
      <c r="TMH108" s="115"/>
      <c r="TMI108" s="115"/>
      <c r="TMJ108" s="115"/>
      <c r="TMK108" s="115"/>
      <c r="TML108" s="115"/>
      <c r="TMM108" s="115"/>
      <c r="TMN108" s="115"/>
      <c r="TMO108" s="115"/>
      <c r="TMP108" s="115"/>
      <c r="TMQ108" s="115"/>
      <c r="TMR108" s="115"/>
      <c r="TMS108" s="115"/>
      <c r="TMT108" s="115"/>
      <c r="TMU108" s="115"/>
      <c r="TMV108" s="115"/>
      <c r="TMW108" s="115"/>
      <c r="TMX108" s="115"/>
      <c r="TMY108" s="115"/>
      <c r="TMZ108" s="115"/>
      <c r="TNA108" s="115"/>
      <c r="TNB108" s="115"/>
      <c r="TNC108" s="115"/>
      <c r="TND108" s="115"/>
      <c r="TNE108" s="115"/>
      <c r="TNF108" s="115"/>
      <c r="TNG108" s="115"/>
      <c r="TNH108" s="115"/>
      <c r="TNI108" s="115"/>
      <c r="TNJ108" s="115"/>
      <c r="TNK108" s="115"/>
      <c r="TNL108" s="115"/>
      <c r="TNM108" s="115"/>
      <c r="TNN108" s="115"/>
      <c r="TNO108" s="115"/>
      <c r="TNP108" s="115"/>
      <c r="TNQ108" s="115"/>
      <c r="TNR108" s="115"/>
      <c r="TNS108" s="115"/>
      <c r="TNT108" s="115"/>
      <c r="TNU108" s="115"/>
      <c r="TNV108" s="115"/>
      <c r="TNW108" s="115"/>
      <c r="TNX108" s="115"/>
      <c r="TNY108" s="115"/>
      <c r="TNZ108" s="115"/>
      <c r="TOA108" s="115"/>
      <c r="TOB108" s="115"/>
      <c r="TOC108" s="115"/>
      <c r="TOD108" s="115"/>
      <c r="TOE108" s="115"/>
      <c r="TOF108" s="115"/>
      <c r="TOG108" s="115"/>
      <c r="TOH108" s="115"/>
      <c r="TOI108" s="115"/>
      <c r="TOJ108" s="115"/>
      <c r="TOK108" s="115"/>
      <c r="TOL108" s="115"/>
      <c r="TOM108" s="115"/>
      <c r="TON108" s="115"/>
      <c r="TOO108" s="115"/>
      <c r="TOP108" s="115"/>
      <c r="TOQ108" s="115"/>
      <c r="TOR108" s="115"/>
      <c r="TOS108" s="115"/>
      <c r="TOT108" s="115"/>
      <c r="TOU108" s="115"/>
      <c r="TOV108" s="115"/>
      <c r="TOW108" s="115"/>
      <c r="TOX108" s="115"/>
      <c r="TOY108" s="115"/>
      <c r="TOZ108" s="115"/>
      <c r="TPA108" s="115"/>
      <c r="TPB108" s="115"/>
      <c r="TPC108" s="115"/>
      <c r="TPD108" s="115"/>
      <c r="TPE108" s="115"/>
      <c r="TPF108" s="115"/>
      <c r="TPG108" s="115"/>
      <c r="TPH108" s="115"/>
      <c r="TPI108" s="115"/>
      <c r="TPJ108" s="115"/>
      <c r="TPK108" s="115"/>
      <c r="TPL108" s="115"/>
      <c r="TPM108" s="115"/>
      <c r="TPN108" s="115"/>
      <c r="TPO108" s="115"/>
      <c r="TPP108" s="115"/>
      <c r="TPQ108" s="115"/>
      <c r="TPR108" s="115"/>
      <c r="TPS108" s="115"/>
      <c r="TPT108" s="115"/>
      <c r="TPU108" s="115"/>
      <c r="TPV108" s="115"/>
      <c r="TPW108" s="115"/>
      <c r="TPX108" s="115"/>
      <c r="TPY108" s="115"/>
      <c r="TPZ108" s="115"/>
      <c r="TQA108" s="115"/>
      <c r="TQB108" s="115"/>
      <c r="TQC108" s="115"/>
      <c r="TQD108" s="115"/>
      <c r="TQE108" s="115"/>
      <c r="TQF108" s="115"/>
      <c r="TQG108" s="115"/>
      <c r="TQH108" s="115"/>
      <c r="TQI108" s="115"/>
      <c r="TQJ108" s="115"/>
      <c r="TQK108" s="115"/>
      <c r="TQL108" s="115"/>
      <c r="TQM108" s="115"/>
      <c r="TQN108" s="115"/>
      <c r="TQO108" s="115"/>
      <c r="TQP108" s="115"/>
      <c r="TQQ108" s="115"/>
      <c r="TQR108" s="115"/>
      <c r="TQS108" s="115"/>
      <c r="TQT108" s="115"/>
      <c r="TQU108" s="115"/>
      <c r="TQV108" s="115"/>
      <c r="TQW108" s="115"/>
      <c r="TQX108" s="115"/>
      <c r="TQY108" s="115"/>
      <c r="TQZ108" s="115"/>
      <c r="TRA108" s="115"/>
      <c r="TRB108" s="115"/>
      <c r="TRC108" s="115"/>
      <c r="TRD108" s="115"/>
      <c r="TRE108" s="115"/>
      <c r="TRF108" s="115"/>
      <c r="TRG108" s="115"/>
      <c r="TRH108" s="115"/>
      <c r="TRI108" s="115"/>
      <c r="TRJ108" s="115"/>
      <c r="TRK108" s="115"/>
      <c r="TRL108" s="115"/>
      <c r="TRM108" s="115"/>
      <c r="TRN108" s="115"/>
      <c r="TRO108" s="115"/>
      <c r="TRP108" s="115"/>
      <c r="TRQ108" s="115"/>
      <c r="TRR108" s="115"/>
      <c r="TRS108" s="115"/>
      <c r="TRT108" s="115"/>
      <c r="TRU108" s="115"/>
      <c r="TRV108" s="115"/>
      <c r="TRW108" s="115"/>
      <c r="TRX108" s="115"/>
      <c r="TRY108" s="115"/>
      <c r="TRZ108" s="115"/>
      <c r="TSA108" s="115"/>
      <c r="TSB108" s="115"/>
      <c r="TSC108" s="115"/>
      <c r="TSD108" s="115"/>
      <c r="TSE108" s="115"/>
      <c r="TSF108" s="115"/>
      <c r="TSG108" s="115"/>
      <c r="TSH108" s="115"/>
      <c r="TSI108" s="115"/>
      <c r="TSJ108" s="115"/>
      <c r="TSK108" s="115"/>
      <c r="TSL108" s="115"/>
      <c r="TSM108" s="115"/>
      <c r="TSN108" s="115"/>
      <c r="TSO108" s="115"/>
      <c r="TSP108" s="115"/>
      <c r="TSQ108" s="115"/>
      <c r="TSR108" s="115"/>
      <c r="TSS108" s="115"/>
      <c r="TST108" s="115"/>
      <c r="TSU108" s="115"/>
      <c r="TSV108" s="115"/>
      <c r="TSW108" s="115"/>
      <c r="TSX108" s="115"/>
      <c r="TSY108" s="115"/>
      <c r="TSZ108" s="115"/>
      <c r="TTA108" s="115"/>
      <c r="TTB108" s="115"/>
      <c r="TTC108" s="115"/>
      <c r="TTD108" s="115"/>
      <c r="TTE108" s="115"/>
      <c r="TTF108" s="115"/>
      <c r="TTG108" s="115"/>
      <c r="TTH108" s="115"/>
      <c r="TTI108" s="115"/>
      <c r="TTJ108" s="115"/>
      <c r="TTK108" s="115"/>
      <c r="TTL108" s="115"/>
      <c r="TTM108" s="115"/>
      <c r="TTN108" s="115"/>
      <c r="TTO108" s="115"/>
      <c r="TTP108" s="115"/>
      <c r="TTQ108" s="115"/>
      <c r="TTR108" s="115"/>
      <c r="TTS108" s="115"/>
      <c r="TTT108" s="115"/>
      <c r="TTU108" s="115"/>
      <c r="TTZ108" s="115"/>
      <c r="TUI108" s="115"/>
      <c r="TUJ108" s="115"/>
      <c r="TUK108" s="115"/>
      <c r="TUL108" s="115"/>
      <c r="TUQ108" s="115"/>
      <c r="TUR108" s="115"/>
      <c r="TUS108" s="115"/>
      <c r="TUT108" s="115"/>
      <c r="TUU108" s="115"/>
      <c r="TUV108" s="115"/>
      <c r="TUW108" s="115"/>
      <c r="TUX108" s="115"/>
      <c r="TUY108" s="115"/>
      <c r="TUZ108" s="115"/>
      <c r="TVA108" s="115"/>
      <c r="TVB108" s="115"/>
      <c r="TVC108" s="115"/>
      <c r="TVD108" s="115"/>
      <c r="TVE108" s="115"/>
      <c r="TVF108" s="115"/>
      <c r="TVG108" s="115"/>
      <c r="TVH108" s="115"/>
      <c r="TVI108" s="115"/>
      <c r="TVJ108" s="115"/>
      <c r="TVK108" s="115"/>
      <c r="TVL108" s="115"/>
      <c r="TVM108" s="115"/>
      <c r="TVN108" s="115"/>
      <c r="TVO108" s="115"/>
      <c r="TVP108" s="115"/>
      <c r="TVQ108" s="115"/>
      <c r="TVR108" s="115"/>
      <c r="TVS108" s="115"/>
      <c r="TVT108" s="115"/>
      <c r="TVU108" s="115"/>
      <c r="TVV108" s="115"/>
      <c r="TVW108" s="115"/>
      <c r="TVX108" s="115"/>
      <c r="TVY108" s="115"/>
      <c r="TVZ108" s="115"/>
      <c r="TWA108" s="115"/>
      <c r="TWB108" s="115"/>
      <c r="TWC108" s="115"/>
      <c r="TWD108" s="115"/>
      <c r="TWE108" s="115"/>
      <c r="TWF108" s="115"/>
      <c r="TWG108" s="115"/>
      <c r="TWH108" s="115"/>
      <c r="TWI108" s="115"/>
      <c r="TWJ108" s="115"/>
      <c r="TWK108" s="115"/>
      <c r="TWL108" s="115"/>
      <c r="TWM108" s="115"/>
      <c r="TWN108" s="115"/>
      <c r="TWO108" s="115"/>
      <c r="TWP108" s="115"/>
      <c r="TWQ108" s="115"/>
      <c r="TWR108" s="115"/>
      <c r="TWS108" s="115"/>
      <c r="TWT108" s="115"/>
      <c r="TWU108" s="115"/>
      <c r="TWV108" s="115"/>
      <c r="TWW108" s="115"/>
      <c r="TWX108" s="115"/>
      <c r="TWY108" s="115"/>
      <c r="TWZ108" s="115"/>
      <c r="TXA108" s="115"/>
      <c r="TXB108" s="115"/>
      <c r="TXC108" s="115"/>
      <c r="TXD108" s="115"/>
      <c r="TXE108" s="115"/>
      <c r="TXF108" s="115"/>
      <c r="TXG108" s="115"/>
      <c r="TXH108" s="115"/>
      <c r="TXI108" s="115"/>
      <c r="TXJ108" s="115"/>
      <c r="TXK108" s="115"/>
      <c r="TXL108" s="115"/>
      <c r="TXM108" s="115"/>
      <c r="TXN108" s="115"/>
      <c r="TXO108" s="115"/>
      <c r="TXP108" s="115"/>
      <c r="TXQ108" s="115"/>
      <c r="TXR108" s="115"/>
      <c r="TXS108" s="115"/>
      <c r="TXT108" s="115"/>
      <c r="TXU108" s="115"/>
      <c r="TXV108" s="115"/>
      <c r="TXW108" s="115"/>
      <c r="TXX108" s="115"/>
      <c r="TXY108" s="115"/>
      <c r="TXZ108" s="115"/>
      <c r="TYA108" s="115"/>
      <c r="TYB108" s="115"/>
      <c r="TYC108" s="115"/>
      <c r="TYD108" s="115"/>
      <c r="TYE108" s="115"/>
      <c r="TYF108" s="115"/>
      <c r="TYG108" s="115"/>
      <c r="TYH108" s="115"/>
      <c r="TYI108" s="115"/>
      <c r="TYJ108" s="115"/>
      <c r="TYK108" s="115"/>
      <c r="TYL108" s="115"/>
      <c r="TYM108" s="115"/>
      <c r="TYN108" s="115"/>
      <c r="TYO108" s="115"/>
      <c r="TYP108" s="115"/>
      <c r="TYQ108" s="115"/>
      <c r="TYR108" s="115"/>
      <c r="TYS108" s="115"/>
      <c r="TYT108" s="115"/>
      <c r="TYU108" s="115"/>
      <c r="TYV108" s="115"/>
      <c r="TYW108" s="115"/>
      <c r="TYX108" s="115"/>
      <c r="TYY108" s="115"/>
      <c r="TYZ108" s="115"/>
      <c r="TZA108" s="115"/>
      <c r="TZB108" s="115"/>
      <c r="TZC108" s="115"/>
      <c r="TZD108" s="115"/>
      <c r="TZE108" s="115"/>
      <c r="TZF108" s="115"/>
      <c r="TZG108" s="115"/>
      <c r="TZH108" s="115"/>
      <c r="TZI108" s="115"/>
      <c r="TZJ108" s="115"/>
      <c r="TZK108" s="115"/>
      <c r="TZL108" s="115"/>
      <c r="TZM108" s="115"/>
      <c r="TZN108" s="115"/>
      <c r="TZO108" s="115"/>
      <c r="TZP108" s="115"/>
      <c r="TZQ108" s="115"/>
      <c r="TZR108" s="115"/>
      <c r="TZS108" s="115"/>
      <c r="TZT108" s="115"/>
      <c r="TZU108" s="115"/>
      <c r="TZV108" s="115"/>
      <c r="TZW108" s="115"/>
      <c r="TZX108" s="115"/>
      <c r="TZY108" s="115"/>
      <c r="TZZ108" s="115"/>
      <c r="UAA108" s="115"/>
      <c r="UAB108" s="115"/>
      <c r="UAC108" s="115"/>
      <c r="UAD108" s="115"/>
      <c r="UAE108" s="115"/>
      <c r="UAF108" s="115"/>
      <c r="UAG108" s="115"/>
      <c r="UAH108" s="115"/>
      <c r="UAI108" s="115"/>
      <c r="UAJ108" s="115"/>
      <c r="UAK108" s="115"/>
      <c r="UAL108" s="115"/>
      <c r="UAM108" s="115"/>
      <c r="UAN108" s="115"/>
      <c r="UAO108" s="115"/>
      <c r="UAP108" s="115"/>
      <c r="UAQ108" s="115"/>
      <c r="UAR108" s="115"/>
      <c r="UAS108" s="115"/>
      <c r="UAT108" s="115"/>
      <c r="UAU108" s="115"/>
      <c r="UAV108" s="115"/>
      <c r="UAW108" s="115"/>
      <c r="UAX108" s="115"/>
      <c r="UAY108" s="115"/>
      <c r="UAZ108" s="115"/>
      <c r="UBA108" s="115"/>
      <c r="UBB108" s="115"/>
      <c r="UBC108" s="115"/>
      <c r="UBD108" s="115"/>
      <c r="UBE108" s="115"/>
      <c r="UBF108" s="115"/>
      <c r="UBG108" s="115"/>
      <c r="UBH108" s="115"/>
      <c r="UBI108" s="115"/>
      <c r="UBJ108" s="115"/>
      <c r="UBK108" s="115"/>
      <c r="UBL108" s="115"/>
      <c r="UBM108" s="115"/>
      <c r="UBN108" s="115"/>
      <c r="UBO108" s="115"/>
      <c r="UBP108" s="115"/>
      <c r="UBQ108" s="115"/>
      <c r="UBR108" s="115"/>
      <c r="UBS108" s="115"/>
      <c r="UBT108" s="115"/>
      <c r="UBU108" s="115"/>
      <c r="UBV108" s="115"/>
      <c r="UBW108" s="115"/>
      <c r="UBX108" s="115"/>
      <c r="UBY108" s="115"/>
      <c r="UBZ108" s="115"/>
      <c r="UCA108" s="115"/>
      <c r="UCB108" s="115"/>
      <c r="UCC108" s="115"/>
      <c r="UCD108" s="115"/>
      <c r="UCE108" s="115"/>
      <c r="UCF108" s="115"/>
      <c r="UCG108" s="115"/>
      <c r="UCH108" s="115"/>
      <c r="UCI108" s="115"/>
      <c r="UCJ108" s="115"/>
      <c r="UCK108" s="115"/>
      <c r="UCL108" s="115"/>
      <c r="UCM108" s="115"/>
      <c r="UCN108" s="115"/>
      <c r="UCO108" s="115"/>
      <c r="UCP108" s="115"/>
      <c r="UCQ108" s="115"/>
      <c r="UCR108" s="115"/>
      <c r="UCS108" s="115"/>
      <c r="UCT108" s="115"/>
      <c r="UCU108" s="115"/>
      <c r="UCV108" s="115"/>
      <c r="UCW108" s="115"/>
      <c r="UCX108" s="115"/>
      <c r="UCY108" s="115"/>
      <c r="UCZ108" s="115"/>
      <c r="UDA108" s="115"/>
      <c r="UDB108" s="115"/>
      <c r="UDC108" s="115"/>
      <c r="UDD108" s="115"/>
      <c r="UDE108" s="115"/>
      <c r="UDF108" s="115"/>
      <c r="UDG108" s="115"/>
      <c r="UDH108" s="115"/>
      <c r="UDI108" s="115"/>
      <c r="UDJ108" s="115"/>
      <c r="UDK108" s="115"/>
      <c r="UDL108" s="115"/>
      <c r="UDM108" s="115"/>
      <c r="UDN108" s="115"/>
      <c r="UDO108" s="115"/>
      <c r="UDP108" s="115"/>
      <c r="UDQ108" s="115"/>
      <c r="UDV108" s="115"/>
      <c r="UEE108" s="115"/>
      <c r="UEF108" s="115"/>
      <c r="UEG108" s="115"/>
      <c r="UEH108" s="115"/>
      <c r="UEM108" s="115"/>
      <c r="UEN108" s="115"/>
      <c r="UEO108" s="115"/>
      <c r="UEP108" s="115"/>
      <c r="UEQ108" s="115"/>
      <c r="UER108" s="115"/>
      <c r="UES108" s="115"/>
      <c r="UET108" s="115"/>
      <c r="UEU108" s="115"/>
      <c r="UEV108" s="115"/>
      <c r="UEW108" s="115"/>
      <c r="UEX108" s="115"/>
      <c r="UEY108" s="115"/>
      <c r="UEZ108" s="115"/>
      <c r="UFA108" s="115"/>
      <c r="UFB108" s="115"/>
      <c r="UFC108" s="115"/>
      <c r="UFD108" s="115"/>
      <c r="UFE108" s="115"/>
      <c r="UFF108" s="115"/>
      <c r="UFG108" s="115"/>
      <c r="UFH108" s="115"/>
      <c r="UFI108" s="115"/>
      <c r="UFJ108" s="115"/>
      <c r="UFK108" s="115"/>
      <c r="UFL108" s="115"/>
      <c r="UFM108" s="115"/>
      <c r="UFN108" s="115"/>
      <c r="UFO108" s="115"/>
      <c r="UFP108" s="115"/>
      <c r="UFQ108" s="115"/>
      <c r="UFR108" s="115"/>
      <c r="UFS108" s="115"/>
      <c r="UFT108" s="115"/>
      <c r="UFU108" s="115"/>
      <c r="UFV108" s="115"/>
      <c r="UFW108" s="115"/>
      <c r="UFX108" s="115"/>
      <c r="UFY108" s="115"/>
      <c r="UFZ108" s="115"/>
      <c r="UGA108" s="115"/>
      <c r="UGB108" s="115"/>
      <c r="UGC108" s="115"/>
      <c r="UGD108" s="115"/>
      <c r="UGE108" s="115"/>
      <c r="UGF108" s="115"/>
      <c r="UGG108" s="115"/>
      <c r="UGH108" s="115"/>
      <c r="UGI108" s="115"/>
      <c r="UGJ108" s="115"/>
      <c r="UGK108" s="115"/>
      <c r="UGL108" s="115"/>
      <c r="UGM108" s="115"/>
      <c r="UGN108" s="115"/>
      <c r="UGO108" s="115"/>
      <c r="UGP108" s="115"/>
      <c r="UGQ108" s="115"/>
      <c r="UGR108" s="115"/>
      <c r="UGS108" s="115"/>
      <c r="UGT108" s="115"/>
      <c r="UGU108" s="115"/>
      <c r="UGV108" s="115"/>
      <c r="UGW108" s="115"/>
      <c r="UGX108" s="115"/>
      <c r="UGY108" s="115"/>
      <c r="UGZ108" s="115"/>
      <c r="UHA108" s="115"/>
      <c r="UHB108" s="115"/>
      <c r="UHC108" s="115"/>
      <c r="UHD108" s="115"/>
      <c r="UHE108" s="115"/>
      <c r="UHF108" s="115"/>
      <c r="UHG108" s="115"/>
      <c r="UHH108" s="115"/>
      <c r="UHI108" s="115"/>
      <c r="UHJ108" s="115"/>
      <c r="UHK108" s="115"/>
      <c r="UHL108" s="115"/>
      <c r="UHM108" s="115"/>
      <c r="UHN108" s="115"/>
      <c r="UHO108" s="115"/>
      <c r="UHP108" s="115"/>
      <c r="UHQ108" s="115"/>
      <c r="UHR108" s="115"/>
      <c r="UHS108" s="115"/>
      <c r="UHT108" s="115"/>
      <c r="UHU108" s="115"/>
      <c r="UHV108" s="115"/>
      <c r="UHW108" s="115"/>
      <c r="UHX108" s="115"/>
      <c r="UHY108" s="115"/>
      <c r="UHZ108" s="115"/>
      <c r="UIA108" s="115"/>
      <c r="UIB108" s="115"/>
      <c r="UIC108" s="115"/>
      <c r="UID108" s="115"/>
      <c r="UIE108" s="115"/>
      <c r="UIF108" s="115"/>
      <c r="UIG108" s="115"/>
      <c r="UIH108" s="115"/>
      <c r="UII108" s="115"/>
      <c r="UIJ108" s="115"/>
      <c r="UIK108" s="115"/>
      <c r="UIL108" s="115"/>
      <c r="UIM108" s="115"/>
      <c r="UIN108" s="115"/>
      <c r="UIO108" s="115"/>
      <c r="UIP108" s="115"/>
      <c r="UIQ108" s="115"/>
      <c r="UIR108" s="115"/>
      <c r="UIS108" s="115"/>
      <c r="UIT108" s="115"/>
      <c r="UIU108" s="115"/>
      <c r="UIV108" s="115"/>
      <c r="UIW108" s="115"/>
      <c r="UIX108" s="115"/>
      <c r="UIY108" s="115"/>
      <c r="UIZ108" s="115"/>
      <c r="UJA108" s="115"/>
      <c r="UJB108" s="115"/>
      <c r="UJC108" s="115"/>
      <c r="UJD108" s="115"/>
      <c r="UJE108" s="115"/>
      <c r="UJF108" s="115"/>
      <c r="UJG108" s="115"/>
      <c r="UJH108" s="115"/>
      <c r="UJI108" s="115"/>
      <c r="UJJ108" s="115"/>
      <c r="UJK108" s="115"/>
      <c r="UJL108" s="115"/>
      <c r="UJM108" s="115"/>
      <c r="UJN108" s="115"/>
      <c r="UJO108" s="115"/>
      <c r="UJP108" s="115"/>
      <c r="UJQ108" s="115"/>
      <c r="UJR108" s="115"/>
      <c r="UJS108" s="115"/>
      <c r="UJT108" s="115"/>
      <c r="UJU108" s="115"/>
      <c r="UJV108" s="115"/>
      <c r="UJW108" s="115"/>
      <c r="UJX108" s="115"/>
      <c r="UJY108" s="115"/>
      <c r="UJZ108" s="115"/>
      <c r="UKA108" s="115"/>
      <c r="UKB108" s="115"/>
      <c r="UKC108" s="115"/>
      <c r="UKD108" s="115"/>
      <c r="UKE108" s="115"/>
      <c r="UKF108" s="115"/>
      <c r="UKG108" s="115"/>
      <c r="UKH108" s="115"/>
      <c r="UKI108" s="115"/>
      <c r="UKJ108" s="115"/>
      <c r="UKK108" s="115"/>
      <c r="UKL108" s="115"/>
      <c r="UKM108" s="115"/>
      <c r="UKN108" s="115"/>
      <c r="UKO108" s="115"/>
      <c r="UKP108" s="115"/>
      <c r="UKQ108" s="115"/>
      <c r="UKR108" s="115"/>
      <c r="UKS108" s="115"/>
      <c r="UKT108" s="115"/>
      <c r="UKU108" s="115"/>
      <c r="UKV108" s="115"/>
      <c r="UKW108" s="115"/>
      <c r="UKX108" s="115"/>
      <c r="UKY108" s="115"/>
      <c r="UKZ108" s="115"/>
      <c r="ULA108" s="115"/>
      <c r="ULB108" s="115"/>
      <c r="ULC108" s="115"/>
      <c r="ULD108" s="115"/>
      <c r="ULE108" s="115"/>
      <c r="ULF108" s="115"/>
      <c r="ULG108" s="115"/>
      <c r="ULH108" s="115"/>
      <c r="ULI108" s="115"/>
      <c r="ULJ108" s="115"/>
      <c r="ULK108" s="115"/>
      <c r="ULL108" s="115"/>
      <c r="ULM108" s="115"/>
      <c r="ULN108" s="115"/>
      <c r="ULO108" s="115"/>
      <c r="ULP108" s="115"/>
      <c r="ULQ108" s="115"/>
      <c r="ULR108" s="115"/>
      <c r="ULS108" s="115"/>
      <c r="ULT108" s="115"/>
      <c r="ULU108" s="115"/>
      <c r="ULV108" s="115"/>
      <c r="ULW108" s="115"/>
      <c r="ULX108" s="115"/>
      <c r="ULY108" s="115"/>
      <c r="ULZ108" s="115"/>
      <c r="UMA108" s="115"/>
      <c r="UMB108" s="115"/>
      <c r="UMC108" s="115"/>
      <c r="UMD108" s="115"/>
      <c r="UME108" s="115"/>
      <c r="UMF108" s="115"/>
      <c r="UMG108" s="115"/>
      <c r="UMH108" s="115"/>
      <c r="UMI108" s="115"/>
      <c r="UMJ108" s="115"/>
      <c r="UMK108" s="115"/>
      <c r="UML108" s="115"/>
      <c r="UMM108" s="115"/>
      <c r="UMN108" s="115"/>
      <c r="UMO108" s="115"/>
      <c r="UMP108" s="115"/>
      <c r="UMQ108" s="115"/>
      <c r="UMR108" s="115"/>
      <c r="UMS108" s="115"/>
      <c r="UMT108" s="115"/>
      <c r="UMU108" s="115"/>
      <c r="UMV108" s="115"/>
      <c r="UMW108" s="115"/>
      <c r="UMX108" s="115"/>
      <c r="UMY108" s="115"/>
      <c r="UMZ108" s="115"/>
      <c r="UNA108" s="115"/>
      <c r="UNB108" s="115"/>
      <c r="UNC108" s="115"/>
      <c r="UND108" s="115"/>
      <c r="UNE108" s="115"/>
      <c r="UNF108" s="115"/>
      <c r="UNG108" s="115"/>
      <c r="UNH108" s="115"/>
      <c r="UNI108" s="115"/>
      <c r="UNJ108" s="115"/>
      <c r="UNK108" s="115"/>
      <c r="UNL108" s="115"/>
      <c r="UNM108" s="115"/>
      <c r="UNR108" s="115"/>
      <c r="UOA108" s="115"/>
      <c r="UOB108" s="115"/>
      <c r="UOC108" s="115"/>
      <c r="UOD108" s="115"/>
      <c r="UOI108" s="115"/>
      <c r="UOJ108" s="115"/>
      <c r="UOK108" s="115"/>
      <c r="UOL108" s="115"/>
      <c r="UOM108" s="115"/>
      <c r="UON108" s="115"/>
      <c r="UOO108" s="115"/>
      <c r="UOP108" s="115"/>
      <c r="UOQ108" s="115"/>
      <c r="UOR108" s="115"/>
      <c r="UOS108" s="115"/>
      <c r="UOT108" s="115"/>
      <c r="UOU108" s="115"/>
      <c r="UOV108" s="115"/>
      <c r="UOW108" s="115"/>
      <c r="UOX108" s="115"/>
      <c r="UOY108" s="115"/>
      <c r="UOZ108" s="115"/>
      <c r="UPA108" s="115"/>
      <c r="UPB108" s="115"/>
      <c r="UPC108" s="115"/>
      <c r="UPD108" s="115"/>
      <c r="UPE108" s="115"/>
      <c r="UPF108" s="115"/>
      <c r="UPG108" s="115"/>
      <c r="UPH108" s="115"/>
      <c r="UPI108" s="115"/>
      <c r="UPJ108" s="115"/>
      <c r="UPK108" s="115"/>
      <c r="UPL108" s="115"/>
      <c r="UPM108" s="115"/>
      <c r="UPN108" s="115"/>
      <c r="UPO108" s="115"/>
      <c r="UPP108" s="115"/>
      <c r="UPQ108" s="115"/>
      <c r="UPR108" s="115"/>
      <c r="UPS108" s="115"/>
      <c r="UPT108" s="115"/>
      <c r="UPU108" s="115"/>
      <c r="UPV108" s="115"/>
      <c r="UPW108" s="115"/>
      <c r="UPX108" s="115"/>
      <c r="UPY108" s="115"/>
      <c r="UPZ108" s="115"/>
      <c r="UQA108" s="115"/>
      <c r="UQB108" s="115"/>
      <c r="UQC108" s="115"/>
      <c r="UQD108" s="115"/>
      <c r="UQE108" s="115"/>
      <c r="UQF108" s="115"/>
      <c r="UQG108" s="115"/>
      <c r="UQH108" s="115"/>
      <c r="UQI108" s="115"/>
      <c r="UQJ108" s="115"/>
      <c r="UQK108" s="115"/>
      <c r="UQL108" s="115"/>
      <c r="UQM108" s="115"/>
      <c r="UQN108" s="115"/>
      <c r="UQO108" s="115"/>
      <c r="UQP108" s="115"/>
      <c r="UQQ108" s="115"/>
      <c r="UQR108" s="115"/>
      <c r="UQS108" s="115"/>
      <c r="UQT108" s="115"/>
      <c r="UQU108" s="115"/>
      <c r="UQV108" s="115"/>
      <c r="UQW108" s="115"/>
      <c r="UQX108" s="115"/>
      <c r="UQY108" s="115"/>
      <c r="UQZ108" s="115"/>
      <c r="URA108" s="115"/>
      <c r="URB108" s="115"/>
      <c r="URC108" s="115"/>
      <c r="URD108" s="115"/>
      <c r="URE108" s="115"/>
      <c r="URF108" s="115"/>
      <c r="URG108" s="115"/>
      <c r="URH108" s="115"/>
      <c r="URI108" s="115"/>
      <c r="URJ108" s="115"/>
      <c r="URK108" s="115"/>
      <c r="URL108" s="115"/>
      <c r="URM108" s="115"/>
      <c r="URN108" s="115"/>
      <c r="URO108" s="115"/>
      <c r="URP108" s="115"/>
      <c r="URQ108" s="115"/>
      <c r="URR108" s="115"/>
      <c r="URS108" s="115"/>
      <c r="URT108" s="115"/>
      <c r="URU108" s="115"/>
      <c r="URV108" s="115"/>
      <c r="URW108" s="115"/>
      <c r="URX108" s="115"/>
      <c r="URY108" s="115"/>
      <c r="URZ108" s="115"/>
      <c r="USA108" s="115"/>
      <c r="USB108" s="115"/>
      <c r="USC108" s="115"/>
      <c r="USD108" s="115"/>
      <c r="USE108" s="115"/>
      <c r="USF108" s="115"/>
      <c r="USG108" s="115"/>
      <c r="USH108" s="115"/>
      <c r="USI108" s="115"/>
      <c r="USJ108" s="115"/>
      <c r="USK108" s="115"/>
      <c r="USL108" s="115"/>
      <c r="USM108" s="115"/>
      <c r="USN108" s="115"/>
      <c r="USO108" s="115"/>
      <c r="USP108" s="115"/>
      <c r="USQ108" s="115"/>
      <c r="USR108" s="115"/>
      <c r="USS108" s="115"/>
      <c r="UST108" s="115"/>
      <c r="USU108" s="115"/>
      <c r="USV108" s="115"/>
      <c r="USW108" s="115"/>
      <c r="USX108" s="115"/>
      <c r="USY108" s="115"/>
      <c r="USZ108" s="115"/>
      <c r="UTA108" s="115"/>
      <c r="UTB108" s="115"/>
      <c r="UTC108" s="115"/>
      <c r="UTD108" s="115"/>
      <c r="UTE108" s="115"/>
      <c r="UTF108" s="115"/>
      <c r="UTG108" s="115"/>
      <c r="UTH108" s="115"/>
      <c r="UTI108" s="115"/>
      <c r="UTJ108" s="115"/>
      <c r="UTK108" s="115"/>
      <c r="UTL108" s="115"/>
      <c r="UTM108" s="115"/>
      <c r="UTN108" s="115"/>
      <c r="UTO108" s="115"/>
      <c r="UTP108" s="115"/>
      <c r="UTQ108" s="115"/>
      <c r="UTR108" s="115"/>
      <c r="UTS108" s="115"/>
      <c r="UTT108" s="115"/>
      <c r="UTU108" s="115"/>
      <c r="UTV108" s="115"/>
      <c r="UTW108" s="115"/>
      <c r="UTX108" s="115"/>
      <c r="UTY108" s="115"/>
      <c r="UTZ108" s="115"/>
      <c r="UUA108" s="115"/>
      <c r="UUB108" s="115"/>
      <c r="UUC108" s="115"/>
      <c r="UUD108" s="115"/>
      <c r="UUE108" s="115"/>
      <c r="UUF108" s="115"/>
      <c r="UUG108" s="115"/>
      <c r="UUH108" s="115"/>
      <c r="UUI108" s="115"/>
      <c r="UUJ108" s="115"/>
      <c r="UUK108" s="115"/>
      <c r="UUL108" s="115"/>
      <c r="UUM108" s="115"/>
      <c r="UUN108" s="115"/>
      <c r="UUO108" s="115"/>
      <c r="UUP108" s="115"/>
      <c r="UUQ108" s="115"/>
      <c r="UUR108" s="115"/>
      <c r="UUS108" s="115"/>
      <c r="UUT108" s="115"/>
      <c r="UUU108" s="115"/>
      <c r="UUV108" s="115"/>
      <c r="UUW108" s="115"/>
      <c r="UUX108" s="115"/>
      <c r="UUY108" s="115"/>
      <c r="UUZ108" s="115"/>
      <c r="UVA108" s="115"/>
      <c r="UVB108" s="115"/>
      <c r="UVC108" s="115"/>
      <c r="UVD108" s="115"/>
      <c r="UVE108" s="115"/>
      <c r="UVF108" s="115"/>
      <c r="UVG108" s="115"/>
      <c r="UVH108" s="115"/>
      <c r="UVI108" s="115"/>
      <c r="UVJ108" s="115"/>
      <c r="UVK108" s="115"/>
      <c r="UVL108" s="115"/>
      <c r="UVM108" s="115"/>
      <c r="UVN108" s="115"/>
      <c r="UVO108" s="115"/>
      <c r="UVP108" s="115"/>
      <c r="UVQ108" s="115"/>
      <c r="UVR108" s="115"/>
      <c r="UVS108" s="115"/>
      <c r="UVT108" s="115"/>
      <c r="UVU108" s="115"/>
      <c r="UVV108" s="115"/>
      <c r="UVW108" s="115"/>
      <c r="UVX108" s="115"/>
      <c r="UVY108" s="115"/>
      <c r="UVZ108" s="115"/>
      <c r="UWA108" s="115"/>
      <c r="UWB108" s="115"/>
      <c r="UWC108" s="115"/>
      <c r="UWD108" s="115"/>
      <c r="UWE108" s="115"/>
      <c r="UWF108" s="115"/>
      <c r="UWG108" s="115"/>
      <c r="UWH108" s="115"/>
      <c r="UWI108" s="115"/>
      <c r="UWJ108" s="115"/>
      <c r="UWK108" s="115"/>
      <c r="UWL108" s="115"/>
      <c r="UWM108" s="115"/>
      <c r="UWN108" s="115"/>
      <c r="UWO108" s="115"/>
      <c r="UWP108" s="115"/>
      <c r="UWQ108" s="115"/>
      <c r="UWR108" s="115"/>
      <c r="UWS108" s="115"/>
      <c r="UWT108" s="115"/>
      <c r="UWU108" s="115"/>
      <c r="UWV108" s="115"/>
      <c r="UWW108" s="115"/>
      <c r="UWX108" s="115"/>
      <c r="UWY108" s="115"/>
      <c r="UWZ108" s="115"/>
      <c r="UXA108" s="115"/>
      <c r="UXB108" s="115"/>
      <c r="UXC108" s="115"/>
      <c r="UXD108" s="115"/>
      <c r="UXE108" s="115"/>
      <c r="UXF108" s="115"/>
      <c r="UXG108" s="115"/>
      <c r="UXH108" s="115"/>
      <c r="UXI108" s="115"/>
      <c r="UXN108" s="115"/>
      <c r="UXW108" s="115"/>
      <c r="UXX108" s="115"/>
      <c r="UXY108" s="115"/>
      <c r="UXZ108" s="115"/>
      <c r="UYE108" s="115"/>
      <c r="UYF108" s="115"/>
      <c r="UYG108" s="115"/>
      <c r="UYH108" s="115"/>
      <c r="UYI108" s="115"/>
      <c r="UYJ108" s="115"/>
      <c r="UYK108" s="115"/>
      <c r="UYL108" s="115"/>
      <c r="UYM108" s="115"/>
      <c r="UYN108" s="115"/>
      <c r="UYO108" s="115"/>
      <c r="UYP108" s="115"/>
      <c r="UYQ108" s="115"/>
      <c r="UYR108" s="115"/>
      <c r="UYS108" s="115"/>
      <c r="UYT108" s="115"/>
      <c r="UYU108" s="115"/>
      <c r="UYV108" s="115"/>
      <c r="UYW108" s="115"/>
      <c r="UYX108" s="115"/>
      <c r="UYY108" s="115"/>
      <c r="UYZ108" s="115"/>
      <c r="UZA108" s="115"/>
      <c r="UZB108" s="115"/>
      <c r="UZC108" s="115"/>
      <c r="UZD108" s="115"/>
      <c r="UZE108" s="115"/>
      <c r="UZF108" s="115"/>
      <c r="UZG108" s="115"/>
      <c r="UZH108" s="115"/>
      <c r="UZI108" s="115"/>
      <c r="UZJ108" s="115"/>
      <c r="UZK108" s="115"/>
      <c r="UZL108" s="115"/>
      <c r="UZM108" s="115"/>
      <c r="UZN108" s="115"/>
      <c r="UZO108" s="115"/>
      <c r="UZP108" s="115"/>
      <c r="UZQ108" s="115"/>
      <c r="UZR108" s="115"/>
      <c r="UZS108" s="115"/>
      <c r="UZT108" s="115"/>
      <c r="UZU108" s="115"/>
      <c r="UZV108" s="115"/>
      <c r="UZW108" s="115"/>
      <c r="UZX108" s="115"/>
      <c r="UZY108" s="115"/>
      <c r="UZZ108" s="115"/>
      <c r="VAA108" s="115"/>
      <c r="VAB108" s="115"/>
      <c r="VAC108" s="115"/>
      <c r="VAD108" s="115"/>
      <c r="VAE108" s="115"/>
      <c r="VAF108" s="115"/>
      <c r="VAG108" s="115"/>
      <c r="VAH108" s="115"/>
      <c r="VAI108" s="115"/>
      <c r="VAJ108" s="115"/>
      <c r="VAK108" s="115"/>
      <c r="VAL108" s="115"/>
      <c r="VAM108" s="115"/>
      <c r="VAN108" s="115"/>
      <c r="VAO108" s="115"/>
      <c r="VAP108" s="115"/>
      <c r="VAQ108" s="115"/>
      <c r="VAR108" s="115"/>
      <c r="VAS108" s="115"/>
      <c r="VAT108" s="115"/>
      <c r="VAU108" s="115"/>
      <c r="VAV108" s="115"/>
      <c r="VAW108" s="115"/>
      <c r="VAX108" s="115"/>
      <c r="VAY108" s="115"/>
      <c r="VAZ108" s="115"/>
      <c r="VBA108" s="115"/>
      <c r="VBB108" s="115"/>
      <c r="VBC108" s="115"/>
      <c r="VBD108" s="115"/>
      <c r="VBE108" s="115"/>
      <c r="VBF108" s="115"/>
      <c r="VBG108" s="115"/>
      <c r="VBH108" s="115"/>
      <c r="VBI108" s="115"/>
      <c r="VBJ108" s="115"/>
      <c r="VBK108" s="115"/>
      <c r="VBL108" s="115"/>
      <c r="VBM108" s="115"/>
      <c r="VBN108" s="115"/>
      <c r="VBO108" s="115"/>
      <c r="VBP108" s="115"/>
      <c r="VBQ108" s="115"/>
      <c r="VBR108" s="115"/>
      <c r="VBS108" s="115"/>
      <c r="VBT108" s="115"/>
      <c r="VBU108" s="115"/>
      <c r="VBV108" s="115"/>
      <c r="VBW108" s="115"/>
      <c r="VBX108" s="115"/>
      <c r="VBY108" s="115"/>
      <c r="VBZ108" s="115"/>
      <c r="VCA108" s="115"/>
      <c r="VCB108" s="115"/>
      <c r="VCC108" s="115"/>
      <c r="VCD108" s="115"/>
      <c r="VCE108" s="115"/>
      <c r="VCF108" s="115"/>
      <c r="VCG108" s="115"/>
      <c r="VCH108" s="115"/>
      <c r="VCI108" s="115"/>
      <c r="VCJ108" s="115"/>
      <c r="VCK108" s="115"/>
      <c r="VCL108" s="115"/>
      <c r="VCM108" s="115"/>
      <c r="VCN108" s="115"/>
      <c r="VCO108" s="115"/>
      <c r="VCP108" s="115"/>
      <c r="VCQ108" s="115"/>
      <c r="VCR108" s="115"/>
      <c r="VCS108" s="115"/>
      <c r="VCT108" s="115"/>
      <c r="VCU108" s="115"/>
      <c r="VCV108" s="115"/>
      <c r="VCW108" s="115"/>
      <c r="VCX108" s="115"/>
      <c r="VCY108" s="115"/>
      <c r="VCZ108" s="115"/>
      <c r="VDA108" s="115"/>
      <c r="VDB108" s="115"/>
      <c r="VDC108" s="115"/>
      <c r="VDD108" s="115"/>
      <c r="VDE108" s="115"/>
      <c r="VDF108" s="115"/>
      <c r="VDG108" s="115"/>
      <c r="VDH108" s="115"/>
      <c r="VDI108" s="115"/>
      <c r="VDJ108" s="115"/>
      <c r="VDK108" s="115"/>
      <c r="VDL108" s="115"/>
      <c r="VDM108" s="115"/>
      <c r="VDN108" s="115"/>
      <c r="VDO108" s="115"/>
      <c r="VDP108" s="115"/>
      <c r="VDQ108" s="115"/>
      <c r="VDR108" s="115"/>
      <c r="VDS108" s="115"/>
      <c r="VDT108" s="115"/>
      <c r="VDU108" s="115"/>
      <c r="VDV108" s="115"/>
      <c r="VDW108" s="115"/>
      <c r="VDX108" s="115"/>
      <c r="VDY108" s="115"/>
      <c r="VDZ108" s="115"/>
      <c r="VEA108" s="115"/>
      <c r="VEB108" s="115"/>
      <c r="VEC108" s="115"/>
      <c r="VED108" s="115"/>
      <c r="VEE108" s="115"/>
      <c r="VEF108" s="115"/>
      <c r="VEG108" s="115"/>
      <c r="VEH108" s="115"/>
      <c r="VEI108" s="115"/>
      <c r="VEJ108" s="115"/>
      <c r="VEK108" s="115"/>
      <c r="VEL108" s="115"/>
      <c r="VEM108" s="115"/>
      <c r="VEN108" s="115"/>
      <c r="VEO108" s="115"/>
      <c r="VEP108" s="115"/>
      <c r="VEQ108" s="115"/>
      <c r="VER108" s="115"/>
      <c r="VES108" s="115"/>
      <c r="VET108" s="115"/>
      <c r="VEU108" s="115"/>
      <c r="VEV108" s="115"/>
      <c r="VEW108" s="115"/>
      <c r="VEX108" s="115"/>
      <c r="VEY108" s="115"/>
      <c r="VEZ108" s="115"/>
      <c r="VFA108" s="115"/>
      <c r="VFB108" s="115"/>
      <c r="VFC108" s="115"/>
      <c r="VFD108" s="115"/>
      <c r="VFE108" s="115"/>
      <c r="VFF108" s="115"/>
      <c r="VFG108" s="115"/>
      <c r="VFH108" s="115"/>
      <c r="VFI108" s="115"/>
      <c r="VFJ108" s="115"/>
      <c r="VFK108" s="115"/>
      <c r="VFL108" s="115"/>
      <c r="VFM108" s="115"/>
      <c r="VFN108" s="115"/>
      <c r="VFO108" s="115"/>
      <c r="VFP108" s="115"/>
      <c r="VFQ108" s="115"/>
      <c r="VFR108" s="115"/>
      <c r="VFS108" s="115"/>
      <c r="VFT108" s="115"/>
      <c r="VFU108" s="115"/>
      <c r="VFV108" s="115"/>
      <c r="VFW108" s="115"/>
      <c r="VFX108" s="115"/>
      <c r="VFY108" s="115"/>
      <c r="VFZ108" s="115"/>
      <c r="VGA108" s="115"/>
      <c r="VGB108" s="115"/>
      <c r="VGC108" s="115"/>
      <c r="VGD108" s="115"/>
      <c r="VGE108" s="115"/>
      <c r="VGF108" s="115"/>
      <c r="VGG108" s="115"/>
      <c r="VGH108" s="115"/>
      <c r="VGI108" s="115"/>
      <c r="VGJ108" s="115"/>
      <c r="VGK108" s="115"/>
      <c r="VGL108" s="115"/>
      <c r="VGM108" s="115"/>
      <c r="VGN108" s="115"/>
      <c r="VGO108" s="115"/>
      <c r="VGP108" s="115"/>
      <c r="VGQ108" s="115"/>
      <c r="VGR108" s="115"/>
      <c r="VGS108" s="115"/>
      <c r="VGT108" s="115"/>
      <c r="VGU108" s="115"/>
      <c r="VGV108" s="115"/>
      <c r="VGW108" s="115"/>
      <c r="VGX108" s="115"/>
      <c r="VGY108" s="115"/>
      <c r="VGZ108" s="115"/>
      <c r="VHA108" s="115"/>
      <c r="VHB108" s="115"/>
      <c r="VHC108" s="115"/>
      <c r="VHD108" s="115"/>
      <c r="VHE108" s="115"/>
      <c r="VHJ108" s="115"/>
      <c r="VHS108" s="115"/>
      <c r="VHT108" s="115"/>
      <c r="VHU108" s="115"/>
      <c r="VHV108" s="115"/>
      <c r="VIA108" s="115"/>
      <c r="VIB108" s="115"/>
      <c r="VIC108" s="115"/>
      <c r="VID108" s="115"/>
      <c r="VIE108" s="115"/>
      <c r="VIF108" s="115"/>
      <c r="VIG108" s="115"/>
      <c r="VIH108" s="115"/>
      <c r="VII108" s="115"/>
      <c r="VIJ108" s="115"/>
      <c r="VIK108" s="115"/>
      <c r="VIL108" s="115"/>
      <c r="VIM108" s="115"/>
      <c r="VIN108" s="115"/>
      <c r="VIO108" s="115"/>
      <c r="VIP108" s="115"/>
      <c r="VIQ108" s="115"/>
      <c r="VIR108" s="115"/>
      <c r="VIS108" s="115"/>
      <c r="VIT108" s="115"/>
      <c r="VIU108" s="115"/>
      <c r="VIV108" s="115"/>
      <c r="VIW108" s="115"/>
      <c r="VIX108" s="115"/>
      <c r="VIY108" s="115"/>
      <c r="VIZ108" s="115"/>
      <c r="VJA108" s="115"/>
      <c r="VJB108" s="115"/>
      <c r="VJC108" s="115"/>
      <c r="VJD108" s="115"/>
      <c r="VJE108" s="115"/>
      <c r="VJF108" s="115"/>
      <c r="VJG108" s="115"/>
      <c r="VJH108" s="115"/>
      <c r="VJI108" s="115"/>
      <c r="VJJ108" s="115"/>
      <c r="VJK108" s="115"/>
      <c r="VJL108" s="115"/>
      <c r="VJM108" s="115"/>
      <c r="VJN108" s="115"/>
      <c r="VJO108" s="115"/>
      <c r="VJP108" s="115"/>
      <c r="VJQ108" s="115"/>
      <c r="VJR108" s="115"/>
      <c r="VJS108" s="115"/>
      <c r="VJT108" s="115"/>
      <c r="VJU108" s="115"/>
      <c r="VJV108" s="115"/>
      <c r="VJW108" s="115"/>
      <c r="VJX108" s="115"/>
      <c r="VJY108" s="115"/>
      <c r="VJZ108" s="115"/>
      <c r="VKA108" s="115"/>
      <c r="VKB108" s="115"/>
      <c r="VKC108" s="115"/>
      <c r="VKD108" s="115"/>
      <c r="VKE108" s="115"/>
      <c r="VKF108" s="115"/>
      <c r="VKG108" s="115"/>
      <c r="VKH108" s="115"/>
      <c r="VKI108" s="115"/>
      <c r="VKJ108" s="115"/>
      <c r="VKK108" s="115"/>
      <c r="VKL108" s="115"/>
      <c r="VKM108" s="115"/>
      <c r="VKN108" s="115"/>
      <c r="VKO108" s="115"/>
      <c r="VKP108" s="115"/>
      <c r="VKQ108" s="115"/>
      <c r="VKR108" s="115"/>
      <c r="VKS108" s="115"/>
      <c r="VKT108" s="115"/>
      <c r="VKU108" s="115"/>
      <c r="VKV108" s="115"/>
      <c r="VKW108" s="115"/>
      <c r="VKX108" s="115"/>
      <c r="VKY108" s="115"/>
      <c r="VKZ108" s="115"/>
      <c r="VLA108" s="115"/>
      <c r="VLB108" s="115"/>
      <c r="VLC108" s="115"/>
      <c r="VLD108" s="115"/>
      <c r="VLE108" s="115"/>
      <c r="VLF108" s="115"/>
      <c r="VLG108" s="115"/>
      <c r="VLH108" s="115"/>
      <c r="VLI108" s="115"/>
      <c r="VLJ108" s="115"/>
      <c r="VLK108" s="115"/>
      <c r="VLL108" s="115"/>
      <c r="VLM108" s="115"/>
      <c r="VLN108" s="115"/>
      <c r="VLO108" s="115"/>
      <c r="VLP108" s="115"/>
      <c r="VLQ108" s="115"/>
      <c r="VLR108" s="115"/>
      <c r="VLS108" s="115"/>
      <c r="VLT108" s="115"/>
      <c r="VLU108" s="115"/>
      <c r="VLV108" s="115"/>
      <c r="VLW108" s="115"/>
      <c r="VLX108" s="115"/>
      <c r="VLY108" s="115"/>
      <c r="VLZ108" s="115"/>
      <c r="VMA108" s="115"/>
      <c r="VMB108" s="115"/>
      <c r="VMC108" s="115"/>
      <c r="VMD108" s="115"/>
      <c r="VME108" s="115"/>
      <c r="VMF108" s="115"/>
      <c r="VMG108" s="115"/>
      <c r="VMH108" s="115"/>
      <c r="VMI108" s="115"/>
      <c r="VMJ108" s="115"/>
      <c r="VMK108" s="115"/>
      <c r="VML108" s="115"/>
      <c r="VMM108" s="115"/>
      <c r="VMN108" s="115"/>
      <c r="VMO108" s="115"/>
      <c r="VMP108" s="115"/>
      <c r="VMQ108" s="115"/>
      <c r="VMR108" s="115"/>
      <c r="VMS108" s="115"/>
      <c r="VMT108" s="115"/>
      <c r="VMU108" s="115"/>
      <c r="VMV108" s="115"/>
      <c r="VMW108" s="115"/>
      <c r="VMX108" s="115"/>
      <c r="VMY108" s="115"/>
      <c r="VMZ108" s="115"/>
      <c r="VNA108" s="115"/>
      <c r="VNB108" s="115"/>
      <c r="VNC108" s="115"/>
      <c r="VND108" s="115"/>
      <c r="VNE108" s="115"/>
      <c r="VNF108" s="115"/>
      <c r="VNG108" s="115"/>
      <c r="VNH108" s="115"/>
      <c r="VNI108" s="115"/>
      <c r="VNJ108" s="115"/>
      <c r="VNK108" s="115"/>
      <c r="VNL108" s="115"/>
      <c r="VNM108" s="115"/>
      <c r="VNN108" s="115"/>
      <c r="VNO108" s="115"/>
      <c r="VNP108" s="115"/>
      <c r="VNQ108" s="115"/>
      <c r="VNR108" s="115"/>
      <c r="VNS108" s="115"/>
      <c r="VNT108" s="115"/>
      <c r="VNU108" s="115"/>
      <c r="VNV108" s="115"/>
      <c r="VNW108" s="115"/>
      <c r="VNX108" s="115"/>
      <c r="VNY108" s="115"/>
      <c r="VNZ108" s="115"/>
      <c r="VOA108" s="115"/>
      <c r="VOB108" s="115"/>
      <c r="VOC108" s="115"/>
      <c r="VOD108" s="115"/>
      <c r="VOE108" s="115"/>
      <c r="VOF108" s="115"/>
      <c r="VOG108" s="115"/>
      <c r="VOH108" s="115"/>
      <c r="VOI108" s="115"/>
      <c r="VOJ108" s="115"/>
      <c r="VOK108" s="115"/>
      <c r="VOL108" s="115"/>
      <c r="VOM108" s="115"/>
      <c r="VON108" s="115"/>
      <c r="VOO108" s="115"/>
      <c r="VOP108" s="115"/>
      <c r="VOQ108" s="115"/>
      <c r="VOR108" s="115"/>
      <c r="VOS108" s="115"/>
      <c r="VOT108" s="115"/>
      <c r="VOU108" s="115"/>
      <c r="VOV108" s="115"/>
      <c r="VOW108" s="115"/>
      <c r="VOX108" s="115"/>
      <c r="VOY108" s="115"/>
      <c r="VOZ108" s="115"/>
      <c r="VPA108" s="115"/>
      <c r="VPB108" s="115"/>
      <c r="VPC108" s="115"/>
      <c r="VPD108" s="115"/>
      <c r="VPE108" s="115"/>
      <c r="VPF108" s="115"/>
      <c r="VPG108" s="115"/>
      <c r="VPH108" s="115"/>
      <c r="VPI108" s="115"/>
      <c r="VPJ108" s="115"/>
      <c r="VPK108" s="115"/>
      <c r="VPL108" s="115"/>
      <c r="VPM108" s="115"/>
      <c r="VPN108" s="115"/>
      <c r="VPO108" s="115"/>
      <c r="VPP108" s="115"/>
      <c r="VPQ108" s="115"/>
      <c r="VPR108" s="115"/>
      <c r="VPS108" s="115"/>
      <c r="VPT108" s="115"/>
      <c r="VPU108" s="115"/>
      <c r="VPV108" s="115"/>
      <c r="VPW108" s="115"/>
      <c r="VPX108" s="115"/>
      <c r="VPY108" s="115"/>
      <c r="VPZ108" s="115"/>
      <c r="VQA108" s="115"/>
      <c r="VQB108" s="115"/>
      <c r="VQC108" s="115"/>
      <c r="VQD108" s="115"/>
      <c r="VQE108" s="115"/>
      <c r="VQF108" s="115"/>
      <c r="VQG108" s="115"/>
      <c r="VQH108" s="115"/>
      <c r="VQI108" s="115"/>
      <c r="VQJ108" s="115"/>
      <c r="VQK108" s="115"/>
      <c r="VQL108" s="115"/>
      <c r="VQM108" s="115"/>
      <c r="VQN108" s="115"/>
      <c r="VQO108" s="115"/>
      <c r="VQP108" s="115"/>
      <c r="VQQ108" s="115"/>
      <c r="VQR108" s="115"/>
      <c r="VQS108" s="115"/>
      <c r="VQT108" s="115"/>
      <c r="VQU108" s="115"/>
      <c r="VQV108" s="115"/>
      <c r="VQW108" s="115"/>
      <c r="VQX108" s="115"/>
      <c r="VQY108" s="115"/>
      <c r="VQZ108" s="115"/>
      <c r="VRA108" s="115"/>
      <c r="VRF108" s="115"/>
      <c r="VRO108" s="115"/>
      <c r="VRP108" s="115"/>
      <c r="VRQ108" s="115"/>
      <c r="VRR108" s="115"/>
      <c r="VRW108" s="115"/>
      <c r="VRX108" s="115"/>
      <c r="VRY108" s="115"/>
      <c r="VRZ108" s="115"/>
      <c r="VSA108" s="115"/>
      <c r="VSB108" s="115"/>
      <c r="VSC108" s="115"/>
      <c r="VSD108" s="115"/>
      <c r="VSE108" s="115"/>
      <c r="VSF108" s="115"/>
      <c r="VSG108" s="115"/>
      <c r="VSH108" s="115"/>
      <c r="VSI108" s="115"/>
      <c r="VSJ108" s="115"/>
      <c r="VSK108" s="115"/>
      <c r="VSL108" s="115"/>
      <c r="VSM108" s="115"/>
      <c r="VSN108" s="115"/>
      <c r="VSO108" s="115"/>
      <c r="VSP108" s="115"/>
      <c r="VSQ108" s="115"/>
      <c r="VSR108" s="115"/>
      <c r="VSS108" s="115"/>
      <c r="VST108" s="115"/>
      <c r="VSU108" s="115"/>
      <c r="VSV108" s="115"/>
      <c r="VSW108" s="115"/>
      <c r="VSX108" s="115"/>
      <c r="VSY108" s="115"/>
      <c r="VSZ108" s="115"/>
      <c r="VTA108" s="115"/>
      <c r="VTB108" s="115"/>
      <c r="VTC108" s="115"/>
      <c r="VTD108" s="115"/>
      <c r="VTE108" s="115"/>
      <c r="VTF108" s="115"/>
      <c r="VTG108" s="115"/>
      <c r="VTH108" s="115"/>
      <c r="VTI108" s="115"/>
      <c r="VTJ108" s="115"/>
      <c r="VTK108" s="115"/>
      <c r="VTL108" s="115"/>
      <c r="VTM108" s="115"/>
      <c r="VTN108" s="115"/>
      <c r="VTO108" s="115"/>
      <c r="VTP108" s="115"/>
      <c r="VTQ108" s="115"/>
      <c r="VTR108" s="115"/>
      <c r="VTS108" s="115"/>
      <c r="VTT108" s="115"/>
      <c r="VTU108" s="115"/>
      <c r="VTV108" s="115"/>
      <c r="VTW108" s="115"/>
      <c r="VTX108" s="115"/>
      <c r="VTY108" s="115"/>
      <c r="VTZ108" s="115"/>
      <c r="VUA108" s="115"/>
      <c r="VUB108" s="115"/>
      <c r="VUC108" s="115"/>
      <c r="VUD108" s="115"/>
      <c r="VUE108" s="115"/>
      <c r="VUF108" s="115"/>
      <c r="VUG108" s="115"/>
      <c r="VUH108" s="115"/>
      <c r="VUI108" s="115"/>
      <c r="VUJ108" s="115"/>
      <c r="VUK108" s="115"/>
      <c r="VUL108" s="115"/>
      <c r="VUM108" s="115"/>
      <c r="VUN108" s="115"/>
      <c r="VUO108" s="115"/>
      <c r="VUP108" s="115"/>
      <c r="VUQ108" s="115"/>
      <c r="VUR108" s="115"/>
      <c r="VUS108" s="115"/>
      <c r="VUT108" s="115"/>
      <c r="VUU108" s="115"/>
      <c r="VUV108" s="115"/>
      <c r="VUW108" s="115"/>
      <c r="VUX108" s="115"/>
      <c r="VUY108" s="115"/>
      <c r="VUZ108" s="115"/>
      <c r="VVA108" s="115"/>
      <c r="VVB108" s="115"/>
      <c r="VVC108" s="115"/>
      <c r="VVD108" s="115"/>
      <c r="VVE108" s="115"/>
      <c r="VVF108" s="115"/>
      <c r="VVG108" s="115"/>
      <c r="VVH108" s="115"/>
      <c r="VVI108" s="115"/>
      <c r="VVJ108" s="115"/>
      <c r="VVK108" s="115"/>
      <c r="VVL108" s="115"/>
      <c r="VVM108" s="115"/>
      <c r="VVN108" s="115"/>
      <c r="VVO108" s="115"/>
      <c r="VVP108" s="115"/>
      <c r="VVQ108" s="115"/>
      <c r="VVR108" s="115"/>
      <c r="VVS108" s="115"/>
      <c r="VVT108" s="115"/>
      <c r="VVU108" s="115"/>
      <c r="VVV108" s="115"/>
      <c r="VVW108" s="115"/>
      <c r="VVX108" s="115"/>
      <c r="VVY108" s="115"/>
      <c r="VVZ108" s="115"/>
      <c r="VWA108" s="115"/>
      <c r="VWB108" s="115"/>
      <c r="VWC108" s="115"/>
      <c r="VWD108" s="115"/>
      <c r="VWE108" s="115"/>
      <c r="VWF108" s="115"/>
      <c r="VWG108" s="115"/>
      <c r="VWH108" s="115"/>
      <c r="VWI108" s="115"/>
      <c r="VWJ108" s="115"/>
      <c r="VWK108" s="115"/>
      <c r="VWL108" s="115"/>
      <c r="VWM108" s="115"/>
      <c r="VWN108" s="115"/>
      <c r="VWO108" s="115"/>
      <c r="VWP108" s="115"/>
      <c r="VWQ108" s="115"/>
      <c r="VWR108" s="115"/>
      <c r="VWS108" s="115"/>
      <c r="VWT108" s="115"/>
      <c r="VWU108" s="115"/>
      <c r="VWV108" s="115"/>
      <c r="VWW108" s="115"/>
      <c r="VWX108" s="115"/>
      <c r="VWY108" s="115"/>
      <c r="VWZ108" s="115"/>
      <c r="VXA108" s="115"/>
      <c r="VXB108" s="115"/>
      <c r="VXC108" s="115"/>
      <c r="VXD108" s="115"/>
      <c r="VXE108" s="115"/>
      <c r="VXF108" s="115"/>
      <c r="VXG108" s="115"/>
      <c r="VXH108" s="115"/>
      <c r="VXI108" s="115"/>
      <c r="VXJ108" s="115"/>
      <c r="VXK108" s="115"/>
      <c r="VXL108" s="115"/>
      <c r="VXM108" s="115"/>
      <c r="VXN108" s="115"/>
      <c r="VXO108" s="115"/>
      <c r="VXP108" s="115"/>
      <c r="VXQ108" s="115"/>
      <c r="VXR108" s="115"/>
      <c r="VXS108" s="115"/>
      <c r="VXT108" s="115"/>
      <c r="VXU108" s="115"/>
      <c r="VXV108" s="115"/>
      <c r="VXW108" s="115"/>
      <c r="VXX108" s="115"/>
      <c r="VXY108" s="115"/>
      <c r="VXZ108" s="115"/>
      <c r="VYA108" s="115"/>
      <c r="VYB108" s="115"/>
      <c r="VYC108" s="115"/>
      <c r="VYD108" s="115"/>
      <c r="VYE108" s="115"/>
      <c r="VYF108" s="115"/>
      <c r="VYG108" s="115"/>
      <c r="VYH108" s="115"/>
      <c r="VYI108" s="115"/>
      <c r="VYJ108" s="115"/>
      <c r="VYK108" s="115"/>
      <c r="VYL108" s="115"/>
      <c r="VYM108" s="115"/>
      <c r="VYN108" s="115"/>
      <c r="VYO108" s="115"/>
      <c r="VYP108" s="115"/>
      <c r="VYQ108" s="115"/>
      <c r="VYR108" s="115"/>
      <c r="VYS108" s="115"/>
      <c r="VYT108" s="115"/>
      <c r="VYU108" s="115"/>
      <c r="VYV108" s="115"/>
      <c r="VYW108" s="115"/>
      <c r="VYX108" s="115"/>
      <c r="VYY108" s="115"/>
      <c r="VYZ108" s="115"/>
      <c r="VZA108" s="115"/>
      <c r="VZB108" s="115"/>
      <c r="VZC108" s="115"/>
      <c r="VZD108" s="115"/>
      <c r="VZE108" s="115"/>
      <c r="VZF108" s="115"/>
      <c r="VZG108" s="115"/>
      <c r="VZH108" s="115"/>
      <c r="VZI108" s="115"/>
      <c r="VZJ108" s="115"/>
      <c r="VZK108" s="115"/>
      <c r="VZL108" s="115"/>
      <c r="VZM108" s="115"/>
      <c r="VZN108" s="115"/>
      <c r="VZO108" s="115"/>
      <c r="VZP108" s="115"/>
      <c r="VZQ108" s="115"/>
      <c r="VZR108" s="115"/>
      <c r="VZS108" s="115"/>
      <c r="VZT108" s="115"/>
      <c r="VZU108" s="115"/>
      <c r="VZV108" s="115"/>
      <c r="VZW108" s="115"/>
      <c r="VZX108" s="115"/>
      <c r="VZY108" s="115"/>
      <c r="VZZ108" s="115"/>
      <c r="WAA108" s="115"/>
      <c r="WAB108" s="115"/>
      <c r="WAC108" s="115"/>
      <c r="WAD108" s="115"/>
      <c r="WAE108" s="115"/>
      <c r="WAF108" s="115"/>
      <c r="WAG108" s="115"/>
      <c r="WAH108" s="115"/>
      <c r="WAI108" s="115"/>
      <c r="WAJ108" s="115"/>
      <c r="WAK108" s="115"/>
      <c r="WAL108" s="115"/>
      <c r="WAM108" s="115"/>
      <c r="WAN108" s="115"/>
      <c r="WAO108" s="115"/>
      <c r="WAP108" s="115"/>
      <c r="WAQ108" s="115"/>
      <c r="WAR108" s="115"/>
      <c r="WAS108" s="115"/>
      <c r="WAT108" s="115"/>
      <c r="WAU108" s="115"/>
      <c r="WAV108" s="115"/>
      <c r="WAW108" s="115"/>
      <c r="WBB108" s="115"/>
      <c r="WBK108" s="115"/>
      <c r="WBL108" s="115"/>
      <c r="WBM108" s="115"/>
      <c r="WBN108" s="115"/>
      <c r="WBS108" s="115"/>
      <c r="WBT108" s="115"/>
      <c r="WBU108" s="115"/>
      <c r="WBV108" s="115"/>
      <c r="WBW108" s="115"/>
      <c r="WBX108" s="115"/>
      <c r="WBY108" s="115"/>
      <c r="WBZ108" s="115"/>
      <c r="WCA108" s="115"/>
      <c r="WCB108" s="115"/>
      <c r="WCC108" s="115"/>
      <c r="WCD108" s="115"/>
      <c r="WCE108" s="115"/>
      <c r="WCF108" s="115"/>
      <c r="WCG108" s="115"/>
      <c r="WCH108" s="115"/>
      <c r="WCI108" s="115"/>
      <c r="WCJ108" s="115"/>
      <c r="WCK108" s="115"/>
      <c r="WCL108" s="115"/>
      <c r="WCM108" s="115"/>
      <c r="WCN108" s="115"/>
      <c r="WCO108" s="115"/>
      <c r="WCP108" s="115"/>
      <c r="WCQ108" s="115"/>
      <c r="WCR108" s="115"/>
      <c r="WCS108" s="115"/>
      <c r="WCT108" s="115"/>
      <c r="WCU108" s="115"/>
      <c r="WCV108" s="115"/>
      <c r="WCW108" s="115"/>
      <c r="WCX108" s="115"/>
      <c r="WCY108" s="115"/>
      <c r="WCZ108" s="115"/>
      <c r="WDA108" s="115"/>
      <c r="WDB108" s="115"/>
      <c r="WDC108" s="115"/>
      <c r="WDD108" s="115"/>
      <c r="WDE108" s="115"/>
      <c r="WDF108" s="115"/>
      <c r="WDG108" s="115"/>
      <c r="WDH108" s="115"/>
      <c r="WDI108" s="115"/>
      <c r="WDJ108" s="115"/>
      <c r="WDK108" s="115"/>
      <c r="WDL108" s="115"/>
      <c r="WDM108" s="115"/>
      <c r="WDN108" s="115"/>
      <c r="WDO108" s="115"/>
      <c r="WDP108" s="115"/>
      <c r="WDQ108" s="115"/>
      <c r="WDR108" s="115"/>
      <c r="WDS108" s="115"/>
      <c r="WDT108" s="115"/>
      <c r="WDU108" s="115"/>
      <c r="WDV108" s="115"/>
      <c r="WDW108" s="115"/>
      <c r="WDX108" s="115"/>
      <c r="WDY108" s="115"/>
      <c r="WDZ108" s="115"/>
      <c r="WEA108" s="115"/>
      <c r="WEB108" s="115"/>
      <c r="WEC108" s="115"/>
      <c r="WED108" s="115"/>
      <c r="WEE108" s="115"/>
      <c r="WEF108" s="115"/>
      <c r="WEG108" s="115"/>
      <c r="WEH108" s="115"/>
      <c r="WEI108" s="115"/>
      <c r="WEJ108" s="115"/>
      <c r="WEK108" s="115"/>
      <c r="WEL108" s="115"/>
      <c r="WEM108" s="115"/>
      <c r="WEN108" s="115"/>
      <c r="WEO108" s="115"/>
      <c r="WEP108" s="115"/>
      <c r="WEQ108" s="115"/>
      <c r="WER108" s="115"/>
      <c r="WES108" s="115"/>
      <c r="WET108" s="115"/>
      <c r="WEU108" s="115"/>
      <c r="WEV108" s="115"/>
      <c r="WEW108" s="115"/>
      <c r="WEX108" s="115"/>
      <c r="WEY108" s="115"/>
      <c r="WEZ108" s="115"/>
      <c r="WFA108" s="115"/>
      <c r="WFB108" s="115"/>
      <c r="WFC108" s="115"/>
      <c r="WFD108" s="115"/>
      <c r="WFE108" s="115"/>
      <c r="WFF108" s="115"/>
      <c r="WFG108" s="115"/>
      <c r="WFH108" s="115"/>
      <c r="WFI108" s="115"/>
      <c r="WFJ108" s="115"/>
      <c r="WFK108" s="115"/>
      <c r="WFL108" s="115"/>
      <c r="WFM108" s="115"/>
      <c r="WFN108" s="115"/>
      <c r="WFO108" s="115"/>
      <c r="WFP108" s="115"/>
      <c r="WFQ108" s="115"/>
      <c r="WFR108" s="115"/>
      <c r="WFS108" s="115"/>
      <c r="WFT108" s="115"/>
      <c r="WFU108" s="115"/>
      <c r="WFV108" s="115"/>
      <c r="WFW108" s="115"/>
      <c r="WFX108" s="115"/>
      <c r="WFY108" s="115"/>
      <c r="WFZ108" s="115"/>
      <c r="WGA108" s="115"/>
      <c r="WGB108" s="115"/>
      <c r="WGC108" s="115"/>
      <c r="WGD108" s="115"/>
      <c r="WGE108" s="115"/>
      <c r="WGF108" s="115"/>
      <c r="WGG108" s="115"/>
      <c r="WGH108" s="115"/>
      <c r="WGI108" s="115"/>
      <c r="WGJ108" s="115"/>
      <c r="WGK108" s="115"/>
      <c r="WGL108" s="115"/>
      <c r="WGM108" s="115"/>
      <c r="WGN108" s="115"/>
      <c r="WGO108" s="115"/>
      <c r="WGP108" s="115"/>
      <c r="WGQ108" s="115"/>
      <c r="WGR108" s="115"/>
      <c r="WGS108" s="115"/>
      <c r="WGT108" s="115"/>
      <c r="WGU108" s="115"/>
      <c r="WGV108" s="115"/>
      <c r="WGW108" s="115"/>
      <c r="WGX108" s="115"/>
      <c r="WGY108" s="115"/>
      <c r="WGZ108" s="115"/>
      <c r="WHA108" s="115"/>
      <c r="WHB108" s="115"/>
      <c r="WHC108" s="115"/>
      <c r="WHD108" s="115"/>
      <c r="WHE108" s="115"/>
      <c r="WHF108" s="115"/>
      <c r="WHG108" s="115"/>
      <c r="WHH108" s="115"/>
      <c r="WHI108" s="115"/>
      <c r="WHJ108" s="115"/>
      <c r="WHK108" s="115"/>
      <c r="WHL108" s="115"/>
      <c r="WHM108" s="115"/>
      <c r="WHN108" s="115"/>
      <c r="WHO108" s="115"/>
      <c r="WHP108" s="115"/>
      <c r="WHQ108" s="115"/>
      <c r="WHR108" s="115"/>
      <c r="WHS108" s="115"/>
      <c r="WHT108" s="115"/>
      <c r="WHU108" s="115"/>
      <c r="WHV108" s="115"/>
      <c r="WHW108" s="115"/>
      <c r="WHX108" s="115"/>
      <c r="WHY108" s="115"/>
      <c r="WHZ108" s="115"/>
      <c r="WIA108" s="115"/>
      <c r="WIB108" s="115"/>
      <c r="WIC108" s="115"/>
      <c r="WID108" s="115"/>
      <c r="WIE108" s="115"/>
      <c r="WIF108" s="115"/>
      <c r="WIG108" s="115"/>
      <c r="WIH108" s="115"/>
      <c r="WII108" s="115"/>
      <c r="WIJ108" s="115"/>
      <c r="WIK108" s="115"/>
      <c r="WIL108" s="115"/>
      <c r="WIM108" s="115"/>
      <c r="WIN108" s="115"/>
      <c r="WIO108" s="115"/>
      <c r="WIP108" s="115"/>
      <c r="WIQ108" s="115"/>
      <c r="WIR108" s="115"/>
      <c r="WIS108" s="115"/>
      <c r="WIT108" s="115"/>
      <c r="WIU108" s="115"/>
      <c r="WIV108" s="115"/>
      <c r="WIW108" s="115"/>
      <c r="WIX108" s="115"/>
      <c r="WIY108" s="115"/>
      <c r="WIZ108" s="115"/>
      <c r="WJA108" s="115"/>
      <c r="WJB108" s="115"/>
      <c r="WJC108" s="115"/>
      <c r="WJD108" s="115"/>
      <c r="WJE108" s="115"/>
      <c r="WJF108" s="115"/>
      <c r="WJG108" s="115"/>
      <c r="WJH108" s="115"/>
      <c r="WJI108" s="115"/>
      <c r="WJJ108" s="115"/>
      <c r="WJK108" s="115"/>
      <c r="WJL108" s="115"/>
      <c r="WJM108" s="115"/>
      <c r="WJN108" s="115"/>
      <c r="WJO108" s="115"/>
      <c r="WJP108" s="115"/>
      <c r="WJQ108" s="115"/>
      <c r="WJR108" s="115"/>
      <c r="WJS108" s="115"/>
      <c r="WJT108" s="115"/>
      <c r="WJU108" s="115"/>
      <c r="WJV108" s="115"/>
      <c r="WJW108" s="115"/>
      <c r="WJX108" s="115"/>
      <c r="WJY108" s="115"/>
      <c r="WJZ108" s="115"/>
      <c r="WKA108" s="115"/>
      <c r="WKB108" s="115"/>
      <c r="WKC108" s="115"/>
      <c r="WKD108" s="115"/>
      <c r="WKE108" s="115"/>
      <c r="WKF108" s="115"/>
      <c r="WKG108" s="115"/>
      <c r="WKH108" s="115"/>
      <c r="WKI108" s="115"/>
      <c r="WKJ108" s="115"/>
      <c r="WKK108" s="115"/>
      <c r="WKL108" s="115"/>
      <c r="WKM108" s="115"/>
      <c r="WKN108" s="115"/>
      <c r="WKO108" s="115"/>
      <c r="WKP108" s="115"/>
      <c r="WKQ108" s="115"/>
      <c r="WKR108" s="115"/>
      <c r="WKS108" s="115"/>
      <c r="WKX108" s="115"/>
      <c r="WLG108" s="115"/>
      <c r="WLH108" s="115"/>
      <c r="WLI108" s="115"/>
      <c r="WLJ108" s="115"/>
      <c r="WLO108" s="115"/>
      <c r="WLP108" s="115"/>
      <c r="WLQ108" s="115"/>
      <c r="WLR108" s="115"/>
      <c r="WLS108" s="115"/>
      <c r="WLT108" s="115"/>
      <c r="WLU108" s="115"/>
      <c r="WLV108" s="115"/>
      <c r="WLW108" s="115"/>
      <c r="WLX108" s="115"/>
      <c r="WLY108" s="115"/>
      <c r="WLZ108" s="115"/>
      <c r="WMA108" s="115"/>
      <c r="WMB108" s="115"/>
      <c r="WMC108" s="115"/>
      <c r="WMD108" s="115"/>
      <c r="WME108" s="115"/>
      <c r="WMF108" s="115"/>
      <c r="WMG108" s="115"/>
      <c r="WMH108" s="115"/>
      <c r="WMI108" s="115"/>
      <c r="WMJ108" s="115"/>
      <c r="WMK108" s="115"/>
      <c r="WML108" s="115"/>
      <c r="WMM108" s="115"/>
      <c r="WMN108" s="115"/>
      <c r="WMO108" s="115"/>
      <c r="WMP108" s="115"/>
      <c r="WMQ108" s="115"/>
      <c r="WMR108" s="115"/>
      <c r="WMS108" s="115"/>
      <c r="WMT108" s="115"/>
      <c r="WMU108" s="115"/>
      <c r="WMV108" s="115"/>
      <c r="WMW108" s="115"/>
      <c r="WMX108" s="115"/>
      <c r="WMY108" s="115"/>
      <c r="WMZ108" s="115"/>
      <c r="WNA108" s="115"/>
      <c r="WNB108" s="115"/>
      <c r="WNC108" s="115"/>
      <c r="WND108" s="115"/>
      <c r="WNE108" s="115"/>
      <c r="WNF108" s="115"/>
      <c r="WNG108" s="115"/>
      <c r="WNH108" s="115"/>
      <c r="WNI108" s="115"/>
      <c r="WNJ108" s="115"/>
      <c r="WNK108" s="115"/>
      <c r="WNL108" s="115"/>
      <c r="WNM108" s="115"/>
      <c r="WNN108" s="115"/>
      <c r="WNO108" s="115"/>
      <c r="WNP108" s="115"/>
      <c r="WNQ108" s="115"/>
      <c r="WNR108" s="115"/>
      <c r="WNS108" s="115"/>
      <c r="WNT108" s="115"/>
      <c r="WNU108" s="115"/>
      <c r="WNV108" s="115"/>
      <c r="WNW108" s="115"/>
      <c r="WNX108" s="115"/>
      <c r="WNY108" s="115"/>
      <c r="WNZ108" s="115"/>
      <c r="WOA108" s="115"/>
      <c r="WOB108" s="115"/>
      <c r="WOC108" s="115"/>
      <c r="WOD108" s="115"/>
      <c r="WOE108" s="115"/>
      <c r="WOF108" s="115"/>
      <c r="WOG108" s="115"/>
      <c r="WOH108" s="115"/>
      <c r="WOI108" s="115"/>
      <c r="WOJ108" s="115"/>
      <c r="WOK108" s="115"/>
      <c r="WOL108" s="115"/>
      <c r="WOM108" s="115"/>
      <c r="WON108" s="115"/>
      <c r="WOO108" s="115"/>
      <c r="WOP108" s="115"/>
      <c r="WOQ108" s="115"/>
      <c r="WOR108" s="115"/>
      <c r="WOS108" s="115"/>
      <c r="WOT108" s="115"/>
      <c r="WOU108" s="115"/>
      <c r="WOV108" s="115"/>
      <c r="WOW108" s="115"/>
      <c r="WOX108" s="115"/>
      <c r="WOY108" s="115"/>
      <c r="WOZ108" s="115"/>
      <c r="WPA108" s="115"/>
      <c r="WPB108" s="115"/>
      <c r="WPC108" s="115"/>
      <c r="WPD108" s="115"/>
      <c r="WPE108" s="115"/>
      <c r="WPF108" s="115"/>
      <c r="WPG108" s="115"/>
      <c r="WPH108" s="115"/>
      <c r="WPI108" s="115"/>
      <c r="WPJ108" s="115"/>
      <c r="WPK108" s="115"/>
      <c r="WPL108" s="115"/>
      <c r="WPM108" s="115"/>
      <c r="WPN108" s="115"/>
      <c r="WPO108" s="115"/>
      <c r="WPP108" s="115"/>
      <c r="WPQ108" s="115"/>
      <c r="WPR108" s="115"/>
      <c r="WPS108" s="115"/>
      <c r="WPT108" s="115"/>
      <c r="WPU108" s="115"/>
      <c r="WPV108" s="115"/>
      <c r="WPW108" s="115"/>
      <c r="WPX108" s="115"/>
      <c r="WPY108" s="115"/>
      <c r="WPZ108" s="115"/>
      <c r="WQA108" s="115"/>
      <c r="WQB108" s="115"/>
      <c r="WQC108" s="115"/>
      <c r="WQD108" s="115"/>
      <c r="WQE108" s="115"/>
      <c r="WQF108" s="115"/>
      <c r="WQG108" s="115"/>
      <c r="WQH108" s="115"/>
      <c r="WQI108" s="115"/>
      <c r="WQJ108" s="115"/>
      <c r="WQK108" s="115"/>
      <c r="WQL108" s="115"/>
      <c r="WQM108" s="115"/>
      <c r="WQN108" s="115"/>
      <c r="WQO108" s="115"/>
      <c r="WQP108" s="115"/>
      <c r="WQQ108" s="115"/>
      <c r="WQR108" s="115"/>
      <c r="WQS108" s="115"/>
      <c r="WQT108" s="115"/>
      <c r="WQU108" s="115"/>
      <c r="WQV108" s="115"/>
      <c r="WQW108" s="115"/>
      <c r="WQX108" s="115"/>
      <c r="WQY108" s="115"/>
      <c r="WQZ108" s="115"/>
      <c r="WRA108" s="115"/>
      <c r="WRB108" s="115"/>
      <c r="WRC108" s="115"/>
      <c r="WRD108" s="115"/>
      <c r="WRE108" s="115"/>
      <c r="WRF108" s="115"/>
      <c r="WRG108" s="115"/>
      <c r="WRH108" s="115"/>
      <c r="WRI108" s="115"/>
      <c r="WRJ108" s="115"/>
      <c r="WRK108" s="115"/>
      <c r="WRL108" s="115"/>
      <c r="WRM108" s="115"/>
      <c r="WRN108" s="115"/>
      <c r="WRO108" s="115"/>
      <c r="WRP108" s="115"/>
      <c r="WRQ108" s="115"/>
      <c r="WRR108" s="115"/>
      <c r="WRS108" s="115"/>
      <c r="WRT108" s="115"/>
      <c r="WRU108" s="115"/>
      <c r="WRV108" s="115"/>
      <c r="WRW108" s="115"/>
      <c r="WRX108" s="115"/>
      <c r="WRY108" s="115"/>
      <c r="WRZ108" s="115"/>
      <c r="WSA108" s="115"/>
      <c r="WSB108" s="115"/>
      <c r="WSC108" s="115"/>
      <c r="WSD108" s="115"/>
      <c r="WSE108" s="115"/>
      <c r="WSF108" s="115"/>
      <c r="WSG108" s="115"/>
      <c r="WSH108" s="115"/>
      <c r="WSI108" s="115"/>
      <c r="WSJ108" s="115"/>
      <c r="WSK108" s="115"/>
      <c r="WSL108" s="115"/>
      <c r="WSM108" s="115"/>
      <c r="WSN108" s="115"/>
      <c r="WSO108" s="115"/>
      <c r="WSP108" s="115"/>
      <c r="WSQ108" s="115"/>
      <c r="WSR108" s="115"/>
      <c r="WSS108" s="115"/>
      <c r="WST108" s="115"/>
      <c r="WSU108" s="115"/>
      <c r="WSV108" s="115"/>
      <c r="WSW108" s="115"/>
      <c r="WSX108" s="115"/>
      <c r="WSY108" s="115"/>
      <c r="WSZ108" s="115"/>
      <c r="WTA108" s="115"/>
      <c r="WTB108" s="115"/>
      <c r="WTC108" s="115"/>
      <c r="WTD108" s="115"/>
      <c r="WTE108" s="115"/>
      <c r="WTF108" s="115"/>
      <c r="WTG108" s="115"/>
      <c r="WTH108" s="115"/>
      <c r="WTI108" s="115"/>
      <c r="WTJ108" s="115"/>
      <c r="WTK108" s="115"/>
      <c r="WTL108" s="115"/>
      <c r="WTM108" s="115"/>
      <c r="WTN108" s="115"/>
      <c r="WTO108" s="115"/>
      <c r="WTP108" s="115"/>
      <c r="WTQ108" s="115"/>
      <c r="WTR108" s="115"/>
      <c r="WTS108" s="115"/>
      <c r="WTT108" s="115"/>
      <c r="WTU108" s="115"/>
      <c r="WTV108" s="115"/>
      <c r="WTW108" s="115"/>
      <c r="WTX108" s="115"/>
      <c r="WTY108" s="115"/>
      <c r="WTZ108" s="115"/>
      <c r="WUA108" s="115"/>
      <c r="WUB108" s="115"/>
      <c r="WUC108" s="115"/>
      <c r="WUD108" s="115"/>
      <c r="WUE108" s="115"/>
      <c r="WUF108" s="115"/>
      <c r="WUG108" s="115"/>
      <c r="WUH108" s="115"/>
      <c r="WUI108" s="115"/>
      <c r="WUJ108" s="115"/>
      <c r="WUK108" s="115"/>
      <c r="WUL108" s="115"/>
      <c r="WUM108" s="115"/>
      <c r="WUN108" s="115"/>
      <c r="WUO108" s="115"/>
      <c r="WUT108" s="115"/>
      <c r="WVC108" s="115"/>
      <c r="WVD108" s="115"/>
      <c r="WVE108" s="115"/>
      <c r="WVF108" s="115"/>
      <c r="WVK108" s="115"/>
      <c r="WVL108" s="115"/>
      <c r="WVM108" s="115"/>
      <c r="WVN108" s="115"/>
      <c r="WVO108" s="115"/>
      <c r="WVP108" s="115"/>
      <c r="WVQ108" s="115"/>
      <c r="WVR108" s="115"/>
      <c r="WVS108" s="115"/>
      <c r="WVT108" s="115"/>
      <c r="WVU108" s="115"/>
      <c r="WVV108" s="115"/>
      <c r="WVW108" s="115"/>
      <c r="WVX108" s="115"/>
      <c r="WVY108" s="115"/>
      <c r="WVZ108" s="115"/>
      <c r="WWA108" s="115"/>
      <c r="WWB108" s="115"/>
      <c r="WWC108" s="115"/>
      <c r="WWD108" s="115"/>
      <c r="WWE108" s="115"/>
      <c r="WWF108" s="115"/>
      <c r="WWG108" s="115"/>
      <c r="WWH108" s="115"/>
      <c r="WWI108" s="115"/>
      <c r="WWJ108" s="115"/>
      <c r="WWK108" s="115"/>
      <c r="WWL108" s="115"/>
      <c r="WWM108" s="115"/>
      <c r="WWN108" s="115"/>
      <c r="WWO108" s="115"/>
      <c r="WWP108" s="115"/>
      <c r="WWQ108" s="115"/>
      <c r="WWR108" s="115"/>
      <c r="WWS108" s="115"/>
      <c r="WWT108" s="115"/>
      <c r="WWU108" s="115"/>
      <c r="WWV108" s="115"/>
      <c r="WWW108" s="115"/>
      <c r="WWX108" s="115"/>
      <c r="WWY108" s="115"/>
      <c r="WWZ108" s="115"/>
      <c r="WXA108" s="115"/>
      <c r="WXB108" s="115"/>
      <c r="WXC108" s="115"/>
      <c r="WXD108" s="115"/>
      <c r="WXE108" s="115"/>
      <c r="WXF108" s="115"/>
      <c r="WXG108" s="115"/>
      <c r="WXH108" s="115"/>
      <c r="WXI108" s="115"/>
      <c r="WXJ108" s="115"/>
      <c r="WXK108" s="115"/>
      <c r="WXL108" s="115"/>
      <c r="WXM108" s="115"/>
      <c r="WXN108" s="115"/>
      <c r="WXO108" s="115"/>
      <c r="WXP108" s="115"/>
      <c r="WXQ108" s="115"/>
      <c r="WXR108" s="115"/>
      <c r="WXS108" s="115"/>
      <c r="WXT108" s="115"/>
      <c r="WXU108" s="115"/>
      <c r="WXV108" s="115"/>
      <c r="WXW108" s="115"/>
      <c r="WXX108" s="115"/>
      <c r="WXY108" s="115"/>
      <c r="WXZ108" s="115"/>
      <c r="WYA108" s="115"/>
      <c r="WYB108" s="115"/>
      <c r="WYC108" s="115"/>
      <c r="WYD108" s="115"/>
      <c r="WYE108" s="115"/>
      <c r="WYF108" s="115"/>
      <c r="WYG108" s="115"/>
      <c r="WYH108" s="115"/>
      <c r="WYI108" s="115"/>
      <c r="WYJ108" s="115"/>
      <c r="WYK108" s="115"/>
      <c r="WYL108" s="115"/>
      <c r="WYM108" s="115"/>
      <c r="WYN108" s="115"/>
      <c r="WYO108" s="115"/>
      <c r="WYP108" s="115"/>
      <c r="WYQ108" s="115"/>
      <c r="WYR108" s="115"/>
      <c r="WYS108" s="115"/>
      <c r="WYT108" s="115"/>
      <c r="WYU108" s="115"/>
      <c r="WYV108" s="115"/>
      <c r="WYW108" s="115"/>
      <c r="WYX108" s="115"/>
      <c r="WYY108" s="115"/>
      <c r="WYZ108" s="115"/>
      <c r="WZA108" s="115"/>
      <c r="WZB108" s="115"/>
      <c r="WZC108" s="115"/>
      <c r="WZD108" s="115"/>
      <c r="WZE108" s="115"/>
      <c r="WZF108" s="115"/>
      <c r="WZG108" s="115"/>
      <c r="WZH108" s="115"/>
      <c r="WZI108" s="115"/>
      <c r="WZJ108" s="115"/>
      <c r="WZK108" s="115"/>
      <c r="WZL108" s="115"/>
      <c r="WZM108" s="115"/>
      <c r="WZN108" s="115"/>
      <c r="WZO108" s="115"/>
      <c r="WZP108" s="115"/>
      <c r="WZQ108" s="115"/>
      <c r="WZR108" s="115"/>
      <c r="WZS108" s="115"/>
      <c r="WZT108" s="115"/>
      <c r="WZU108" s="115"/>
      <c r="WZV108" s="115"/>
      <c r="WZW108" s="115"/>
      <c r="WZX108" s="115"/>
      <c r="WZY108" s="115"/>
      <c r="WZZ108" s="115"/>
      <c r="XAA108" s="115"/>
      <c r="XAB108" s="115"/>
      <c r="XAC108" s="115"/>
      <c r="XAD108" s="115"/>
      <c r="XAE108" s="115"/>
      <c r="XAF108" s="115"/>
      <c r="XAG108" s="115"/>
      <c r="XAH108" s="115"/>
      <c r="XAI108" s="115"/>
      <c r="XAJ108" s="115"/>
      <c r="XAK108" s="115"/>
      <c r="XAL108" s="115"/>
      <c r="XAM108" s="115"/>
      <c r="XAN108" s="115"/>
      <c r="XAO108" s="115"/>
      <c r="XAP108" s="115"/>
      <c r="XAQ108" s="115"/>
      <c r="XAR108" s="115"/>
      <c r="XAS108" s="115"/>
      <c r="XAT108" s="115"/>
      <c r="XAU108" s="115"/>
      <c r="XAV108" s="115"/>
      <c r="XAW108" s="115"/>
      <c r="XAX108" s="115"/>
      <c r="XAY108" s="115"/>
      <c r="XAZ108" s="115"/>
      <c r="XBA108" s="115"/>
      <c r="XBB108" s="115"/>
      <c r="XBC108" s="115"/>
      <c r="XBD108" s="115"/>
      <c r="XBE108" s="115"/>
      <c r="XBF108" s="115"/>
      <c r="XBG108" s="115"/>
      <c r="XBH108" s="115"/>
      <c r="XBI108" s="115"/>
      <c r="XBJ108" s="115"/>
      <c r="XBK108" s="115"/>
      <c r="XBL108" s="115"/>
      <c r="XBM108" s="115"/>
      <c r="XBN108" s="115"/>
      <c r="XBO108" s="115"/>
      <c r="XBP108" s="115"/>
      <c r="XBQ108" s="115"/>
      <c r="XBR108" s="115"/>
      <c r="XBS108" s="115"/>
      <c r="XBT108" s="115"/>
      <c r="XBU108" s="115"/>
      <c r="XBV108" s="115"/>
      <c r="XBW108" s="115"/>
      <c r="XBX108" s="115"/>
      <c r="XBY108" s="115"/>
      <c r="XBZ108" s="115"/>
      <c r="XCA108" s="115"/>
      <c r="XCB108" s="115"/>
      <c r="XCC108" s="115"/>
      <c r="XCD108" s="115"/>
      <c r="XCE108" s="115"/>
      <c r="XCF108" s="115"/>
      <c r="XCG108" s="115"/>
      <c r="XCH108" s="115"/>
      <c r="XCI108" s="115"/>
      <c r="XCJ108" s="115"/>
      <c r="XCK108" s="115"/>
      <c r="XCL108" s="115"/>
      <c r="XCM108" s="115"/>
      <c r="XCN108" s="115"/>
      <c r="XCO108" s="115"/>
      <c r="XCP108" s="115"/>
      <c r="XCQ108" s="115"/>
      <c r="XCR108" s="115"/>
      <c r="XCS108" s="115"/>
      <c r="XCT108" s="115"/>
      <c r="XCU108" s="115"/>
      <c r="XCV108" s="115"/>
      <c r="XCW108" s="115"/>
      <c r="XCX108" s="115"/>
      <c r="XCY108" s="115"/>
      <c r="XCZ108" s="115"/>
      <c r="XDA108" s="115"/>
      <c r="XDB108" s="115"/>
      <c r="XDC108" s="115"/>
      <c r="XDD108" s="115"/>
      <c r="XDE108" s="115"/>
      <c r="XDF108" s="115"/>
      <c r="XDG108" s="115"/>
      <c r="XDH108" s="115"/>
      <c r="XDI108" s="115"/>
      <c r="XDJ108" s="115"/>
      <c r="XDK108" s="115"/>
      <c r="XDL108" s="115"/>
      <c r="XDM108" s="115"/>
      <c r="XDN108" s="115"/>
      <c r="XDO108" s="115"/>
      <c r="XDP108" s="115"/>
      <c r="XDQ108" s="115"/>
      <c r="XDR108" s="115"/>
      <c r="XDS108" s="115"/>
      <c r="XDT108" s="115"/>
      <c r="XDU108" s="115"/>
      <c r="XDV108" s="115"/>
      <c r="XDW108" s="115"/>
      <c r="XDX108" s="115"/>
      <c r="XDY108" s="115"/>
      <c r="XDZ108" s="115"/>
      <c r="XEA108" s="115"/>
      <c r="XEB108" s="115"/>
      <c r="XEC108" s="115"/>
      <c r="XED108" s="115"/>
      <c r="XEE108" s="115"/>
      <c r="XEF108" s="115"/>
    </row>
    <row r="109" spans="1:1022 1027:2046 2051:3070 3075:4094 4099:5118 5123:6142 6147:7166 7171:8190 8195:9214 9219:10238 10243:11262 11267:12286 12291:13310 13315:14334 14339:15358 15363:16360" ht="25.5">
      <c r="A109" s="109">
        <f>'Сводная для рабочего плана А'!A111</f>
        <v>0</v>
      </c>
      <c r="B109" s="172">
        <f>IF(A109="Общий итог","",'Сводная для рабочего плана А'!B111)</f>
        <v>0</v>
      </c>
      <c r="C109" s="108"/>
      <c r="D109" s="110">
        <f>'Сводная для рабочего плана А'!C111</f>
        <v>0</v>
      </c>
      <c r="E109" s="110">
        <f>'Сводная для рабочего плана А'!D111</f>
        <v>0</v>
      </c>
      <c r="F109" s="110">
        <f>'Сводная для рабочего плана А'!E111</f>
        <v>0</v>
      </c>
      <c r="G109" s="110">
        <f>'Сводная для рабочего плана А'!F111</f>
        <v>0</v>
      </c>
      <c r="H109" s="108"/>
      <c r="I109" s="110">
        <f t="shared" si="1"/>
        <v>0</v>
      </c>
      <c r="J109" s="108"/>
      <c r="K109" s="122">
        <f>'Сводная для рабочего плана А'!G111</f>
        <v>0</v>
      </c>
      <c r="L109" s="122">
        <f>'Сводная для рабочего плана А'!H111</f>
        <v>0</v>
      </c>
      <c r="M109" s="122">
        <f>'Сводная для рабочего плана А'!I111</f>
        <v>0</v>
      </c>
      <c r="N109" s="122">
        <f>'Сводная для рабочего плана А'!J111</f>
        <v>0</v>
      </c>
      <c r="O109" s="123"/>
    </row>
    <row r="110" spans="1:1022 1027:2046 2051:3070 3075:4094 4099:5118 5123:6142 6147:7166 7171:8190 8195:9214 9219:10238 10243:11262 11267:12286 12291:13310 13315:14334 14339:15358 15363:16360" ht="25.5">
      <c r="A110" s="109">
        <f>'Сводная для рабочего плана А'!A112</f>
        <v>0</v>
      </c>
      <c r="B110" s="172">
        <f>IF(A110="Общий итог","",'Сводная для рабочего плана А'!B112)</f>
        <v>0</v>
      </c>
      <c r="C110" s="108"/>
      <c r="D110" s="110">
        <f>'Сводная для рабочего плана А'!C112</f>
        <v>0</v>
      </c>
      <c r="E110" s="110">
        <f>'Сводная для рабочего плана А'!D112</f>
        <v>0</v>
      </c>
      <c r="F110" s="110">
        <f>'Сводная для рабочего плана А'!E112</f>
        <v>0</v>
      </c>
      <c r="G110" s="110">
        <f>'Сводная для рабочего плана А'!F112</f>
        <v>0</v>
      </c>
      <c r="H110" s="108"/>
      <c r="I110" s="110">
        <f t="shared" si="1"/>
        <v>0</v>
      </c>
      <c r="J110" s="108"/>
      <c r="K110" s="122">
        <f>'Сводная для рабочего плана А'!G112</f>
        <v>0</v>
      </c>
      <c r="L110" s="122">
        <f>'Сводная для рабочего плана А'!H112</f>
        <v>0</v>
      </c>
      <c r="M110" s="122">
        <f>'Сводная для рабочего плана А'!I112</f>
        <v>0</v>
      </c>
      <c r="N110" s="122">
        <f>'Сводная для рабочего плана А'!J112</f>
        <v>0</v>
      </c>
      <c r="O110" s="123"/>
    </row>
    <row r="111" spans="1:1022 1027:2046 2051:3070 3075:4094 4099:5118 5123:6142 6147:7166 7171:8190 8195:9214 9219:10238 10243:11262 11267:12286 12291:13310 13315:14334 14339:15358 15363:16360" ht="25.5">
      <c r="A111" s="109">
        <f>'Сводная для рабочего плана А'!A113</f>
        <v>0</v>
      </c>
      <c r="B111" s="172">
        <f>IF(A111="Общий итог","",'Сводная для рабочего плана А'!B113)</f>
        <v>0</v>
      </c>
      <c r="C111" s="108"/>
      <c r="D111" s="110">
        <f>'Сводная для рабочего плана А'!C113</f>
        <v>0</v>
      </c>
      <c r="E111" s="110">
        <f>'Сводная для рабочего плана А'!D113</f>
        <v>0</v>
      </c>
      <c r="F111" s="110">
        <f>'Сводная для рабочего плана А'!E113</f>
        <v>0</v>
      </c>
      <c r="G111" s="110">
        <f>'Сводная для рабочего плана А'!F113</f>
        <v>0</v>
      </c>
      <c r="H111" s="108"/>
      <c r="I111" s="110">
        <f t="shared" si="1"/>
        <v>0</v>
      </c>
      <c r="J111" s="108"/>
      <c r="K111" s="122">
        <f>'Сводная для рабочего плана А'!G113</f>
        <v>0</v>
      </c>
      <c r="L111" s="122">
        <f>'Сводная для рабочего плана А'!H113</f>
        <v>0</v>
      </c>
      <c r="M111" s="122">
        <f>'Сводная для рабочего плана А'!I113</f>
        <v>0</v>
      </c>
      <c r="N111" s="122">
        <f>'Сводная для рабочего плана А'!J113</f>
        <v>0</v>
      </c>
      <c r="O111" s="123"/>
    </row>
    <row r="112" spans="1:1022 1027:2046 2051:3070 3075:4094 4099:5118 5123:6142 6147:7166 7171:8190 8195:9214 9219:10238 10243:11262 11267:12286 12291:13310 13315:14334 14339:15358 15363:16360" ht="25.5">
      <c r="A112" s="109">
        <f>'Сводная для рабочего плана А'!A114</f>
        <v>0</v>
      </c>
      <c r="B112" s="172">
        <f>IF(A112="Общий итог","",'Сводная для рабочего плана А'!B114)</f>
        <v>0</v>
      </c>
      <c r="C112" s="108"/>
      <c r="D112" s="110">
        <f>'Сводная для рабочего плана А'!C114</f>
        <v>0</v>
      </c>
      <c r="E112" s="110">
        <f>'Сводная для рабочего плана А'!D114</f>
        <v>0</v>
      </c>
      <c r="F112" s="110">
        <f>'Сводная для рабочего плана А'!E114</f>
        <v>0</v>
      </c>
      <c r="G112" s="110">
        <f>'Сводная для рабочего плана А'!F114</f>
        <v>0</v>
      </c>
      <c r="H112" s="108"/>
      <c r="I112" s="110">
        <f t="shared" si="1"/>
        <v>0</v>
      </c>
      <c r="J112" s="108"/>
      <c r="K112" s="122">
        <f>'Сводная для рабочего плана А'!G114</f>
        <v>0</v>
      </c>
      <c r="L112" s="122">
        <f>'Сводная для рабочего плана А'!H114</f>
        <v>0</v>
      </c>
      <c r="M112" s="122">
        <f>'Сводная для рабочего плана А'!I114</f>
        <v>0</v>
      </c>
      <c r="N112" s="122">
        <f>'Сводная для рабочего плана А'!J114</f>
        <v>0</v>
      </c>
      <c r="O112" s="123"/>
    </row>
    <row r="113" spans="1:15" ht="25.5">
      <c r="A113" s="109">
        <f>'Сводная для рабочего плана А'!A115</f>
        <v>0</v>
      </c>
      <c r="B113" s="172">
        <f>IF(A113="Общий итог","",'Сводная для рабочего плана А'!B115)</f>
        <v>0</v>
      </c>
      <c r="C113" s="108"/>
      <c r="D113" s="110">
        <f>'Сводная для рабочего плана А'!C115</f>
        <v>0</v>
      </c>
      <c r="E113" s="110">
        <f>'Сводная для рабочего плана А'!D115</f>
        <v>0</v>
      </c>
      <c r="F113" s="110">
        <f>'Сводная для рабочего плана А'!E115</f>
        <v>0</v>
      </c>
      <c r="G113" s="110">
        <f>'Сводная для рабочего плана А'!F115</f>
        <v>0</v>
      </c>
      <c r="H113" s="108"/>
      <c r="I113" s="110">
        <f t="shared" si="1"/>
        <v>0</v>
      </c>
      <c r="J113" s="108"/>
      <c r="K113" s="122">
        <f>'Сводная для рабочего плана А'!G115</f>
        <v>0</v>
      </c>
      <c r="L113" s="122">
        <f>'Сводная для рабочего плана А'!H115</f>
        <v>0</v>
      </c>
      <c r="M113" s="122">
        <f>'Сводная для рабочего плана А'!I115</f>
        <v>0</v>
      </c>
      <c r="N113" s="122">
        <f>'Сводная для рабочего плана А'!J115</f>
        <v>0</v>
      </c>
      <c r="O113" s="123"/>
    </row>
    <row r="114" spans="1:15" ht="25.5">
      <c r="A114" s="109">
        <f>'Сводная для рабочего плана А'!A116</f>
        <v>0</v>
      </c>
      <c r="B114" s="172">
        <f>IF(A114="Общий итог","",'Сводная для рабочего плана А'!B116)</f>
        <v>0</v>
      </c>
      <c r="C114" s="108"/>
      <c r="D114" s="110">
        <f>'Сводная для рабочего плана А'!C116</f>
        <v>0</v>
      </c>
      <c r="E114" s="110">
        <f>'Сводная для рабочего плана А'!D116</f>
        <v>0</v>
      </c>
      <c r="F114" s="110">
        <f>'Сводная для рабочего плана А'!E116</f>
        <v>0</v>
      </c>
      <c r="G114" s="110">
        <f>'Сводная для рабочего плана А'!F116</f>
        <v>0</v>
      </c>
      <c r="H114" s="108"/>
      <c r="I114" s="110">
        <f t="shared" si="1"/>
        <v>0</v>
      </c>
      <c r="J114" s="108"/>
      <c r="K114" s="122">
        <f>'Сводная для рабочего плана А'!G116</f>
        <v>0</v>
      </c>
      <c r="L114" s="122">
        <f>'Сводная для рабочего плана А'!H116</f>
        <v>0</v>
      </c>
      <c r="M114" s="122">
        <f>'Сводная для рабочего плана А'!I116</f>
        <v>0</v>
      </c>
      <c r="N114" s="122">
        <f>'Сводная для рабочего плана А'!J116</f>
        <v>0</v>
      </c>
      <c r="O114" s="123"/>
    </row>
    <row r="115" spans="1:15" ht="25.5">
      <c r="A115" s="109">
        <f>'Сводная для рабочего плана А'!A117</f>
        <v>0</v>
      </c>
      <c r="B115" s="172">
        <f>IF(A115="Общий итог","",'Сводная для рабочего плана А'!B117)</f>
        <v>0</v>
      </c>
      <c r="C115" s="108"/>
      <c r="D115" s="110">
        <f>'Сводная для рабочего плана А'!C117</f>
        <v>0</v>
      </c>
      <c r="E115" s="110">
        <f>'Сводная для рабочего плана А'!D117</f>
        <v>0</v>
      </c>
      <c r="F115" s="110">
        <f>'Сводная для рабочего плана А'!E117</f>
        <v>0</v>
      </c>
      <c r="G115" s="110">
        <f>'Сводная для рабочего плана А'!F117</f>
        <v>0</v>
      </c>
      <c r="H115" s="108"/>
      <c r="I115" s="110">
        <f t="shared" si="1"/>
        <v>0</v>
      </c>
      <c r="J115" s="108"/>
      <c r="K115" s="122">
        <f>'Сводная для рабочего плана А'!G117</f>
        <v>0</v>
      </c>
      <c r="L115" s="122">
        <f>'Сводная для рабочего плана А'!H117</f>
        <v>0</v>
      </c>
      <c r="M115" s="122">
        <f>'Сводная для рабочего плана А'!I117</f>
        <v>0</v>
      </c>
      <c r="N115" s="122">
        <f>'Сводная для рабочего плана А'!J117</f>
        <v>0</v>
      </c>
      <c r="O115" s="123"/>
    </row>
    <row r="116" spans="1:15" ht="25.5">
      <c r="A116" s="109">
        <f>'Сводная для рабочего плана А'!A118</f>
        <v>0</v>
      </c>
      <c r="B116" s="172">
        <f>IF(A116="Общий итог","",'Сводная для рабочего плана А'!B118)</f>
        <v>0</v>
      </c>
      <c r="C116" s="108"/>
      <c r="D116" s="110">
        <f>'Сводная для рабочего плана А'!C118</f>
        <v>0</v>
      </c>
      <c r="E116" s="110">
        <f>'Сводная для рабочего плана А'!D118</f>
        <v>0</v>
      </c>
      <c r="F116" s="110">
        <f>'Сводная для рабочего плана А'!E118</f>
        <v>0</v>
      </c>
      <c r="G116" s="110">
        <f>'Сводная для рабочего плана А'!F118</f>
        <v>0</v>
      </c>
      <c r="H116" s="108"/>
      <c r="I116" s="110">
        <f t="shared" si="1"/>
        <v>0</v>
      </c>
      <c r="J116" s="108"/>
      <c r="K116" s="122">
        <f>'Сводная для рабочего плана А'!G118</f>
        <v>0</v>
      </c>
      <c r="L116" s="122">
        <f>'Сводная для рабочего плана А'!H118</f>
        <v>0</v>
      </c>
      <c r="M116" s="122">
        <f>'Сводная для рабочего плана А'!I118</f>
        <v>0</v>
      </c>
      <c r="N116" s="122">
        <f>'Сводная для рабочего плана А'!J118</f>
        <v>0</v>
      </c>
      <c r="O116" s="123"/>
    </row>
    <row r="117" spans="1:15" ht="25.5">
      <c r="A117" s="109">
        <f>'Сводная для рабочего плана А'!A119</f>
        <v>0</v>
      </c>
      <c r="B117" s="172">
        <f>IF(A117="Общий итог","",'Сводная для рабочего плана А'!B119)</f>
        <v>0</v>
      </c>
      <c r="C117" s="108"/>
      <c r="D117" s="110">
        <f>'Сводная для рабочего плана А'!C119</f>
        <v>0</v>
      </c>
      <c r="E117" s="110">
        <f>'Сводная для рабочего плана А'!D119</f>
        <v>0</v>
      </c>
      <c r="F117" s="110">
        <f>'Сводная для рабочего плана А'!E119</f>
        <v>0</v>
      </c>
      <c r="G117" s="110">
        <f>'Сводная для рабочего плана А'!F119</f>
        <v>0</v>
      </c>
      <c r="H117" s="108"/>
      <c r="I117" s="110">
        <f t="shared" si="1"/>
        <v>0</v>
      </c>
      <c r="J117" s="108"/>
      <c r="K117" s="122">
        <f>'Сводная для рабочего плана А'!G119</f>
        <v>0</v>
      </c>
      <c r="L117" s="122">
        <f>'Сводная для рабочего плана А'!H119</f>
        <v>0</v>
      </c>
      <c r="M117" s="122">
        <f>'Сводная для рабочего плана А'!I119</f>
        <v>0</v>
      </c>
      <c r="N117" s="122">
        <f>'Сводная для рабочего плана А'!J119</f>
        <v>0</v>
      </c>
      <c r="O117" s="123"/>
    </row>
    <row r="118" spans="1:15" ht="25.5">
      <c r="A118" s="109">
        <f>'Сводная для рабочего плана А'!A120</f>
        <v>0</v>
      </c>
      <c r="B118" s="172">
        <f>IF(A118="Общий итог","",'Сводная для рабочего плана А'!B120)</f>
        <v>0</v>
      </c>
      <c r="C118" s="108"/>
      <c r="D118" s="110">
        <f>'Сводная для рабочего плана А'!C120</f>
        <v>0</v>
      </c>
      <c r="E118" s="110">
        <f>'Сводная для рабочего плана А'!D120</f>
        <v>0</v>
      </c>
      <c r="F118" s="110">
        <f>'Сводная для рабочего плана А'!E120</f>
        <v>0</v>
      </c>
      <c r="G118" s="110">
        <f>'Сводная для рабочего плана А'!F120</f>
        <v>0</v>
      </c>
      <c r="H118" s="108"/>
      <c r="I118" s="110">
        <f t="shared" si="1"/>
        <v>0</v>
      </c>
      <c r="J118" s="108"/>
      <c r="K118" s="122">
        <f>'Сводная для рабочего плана А'!G120</f>
        <v>0</v>
      </c>
      <c r="L118" s="122">
        <f>'Сводная для рабочего плана А'!H120</f>
        <v>0</v>
      </c>
      <c r="M118" s="122">
        <f>'Сводная для рабочего плана А'!I120</f>
        <v>0</v>
      </c>
      <c r="N118" s="122">
        <f>'Сводная для рабочего плана А'!J120</f>
        <v>0</v>
      </c>
      <c r="O118" s="123"/>
    </row>
    <row r="119" spans="1:15" ht="25.5">
      <c r="A119" s="127">
        <f>'Сводная для рабочего плана А'!A121</f>
        <v>0</v>
      </c>
      <c r="B119" s="172">
        <f>IF(A119="Общий итог","",'Сводная для рабочего плана А'!B121)</f>
        <v>0</v>
      </c>
      <c r="C119" s="108"/>
      <c r="D119" s="110">
        <f>'Сводная для рабочего плана А'!C121</f>
        <v>0</v>
      </c>
      <c r="E119" s="110">
        <f>'Сводная для рабочего плана А'!D121</f>
        <v>0</v>
      </c>
      <c r="F119" s="110">
        <f>'Сводная для рабочего плана А'!E121</f>
        <v>0</v>
      </c>
      <c r="G119" s="110">
        <f>'Сводная для рабочего плана А'!F121</f>
        <v>0</v>
      </c>
      <c r="H119" s="108"/>
      <c r="I119" s="110">
        <f t="shared" si="1"/>
        <v>0</v>
      </c>
      <c r="J119" s="108"/>
      <c r="K119" s="122">
        <f>'Сводная для рабочего плана А'!G121</f>
        <v>0</v>
      </c>
      <c r="L119" s="122">
        <f>'Сводная для рабочего плана А'!H121</f>
        <v>0</v>
      </c>
      <c r="M119" s="122">
        <f>'Сводная для рабочего плана А'!I121</f>
        <v>0</v>
      </c>
      <c r="N119" s="122">
        <f>'Сводная для рабочего плана А'!J121</f>
        <v>0</v>
      </c>
      <c r="O119" s="123"/>
    </row>
    <row r="120" spans="1:15" ht="25.5">
      <c r="A120" s="109">
        <f>'Сводная для рабочего плана А'!A122</f>
        <v>0</v>
      </c>
      <c r="B120" s="172">
        <f>IF(A120="Общий итог","",'Сводная для рабочего плана А'!B122)</f>
        <v>0</v>
      </c>
      <c r="C120" s="108"/>
      <c r="D120" s="110">
        <f>'Сводная для рабочего плана А'!C122</f>
        <v>0</v>
      </c>
      <c r="E120" s="110">
        <f>'Сводная для рабочего плана А'!D122</f>
        <v>0</v>
      </c>
      <c r="F120" s="110">
        <f>'Сводная для рабочего плана А'!E122</f>
        <v>0</v>
      </c>
      <c r="G120" s="110">
        <f>'Сводная для рабочего плана А'!F122</f>
        <v>0</v>
      </c>
      <c r="H120" s="108"/>
      <c r="I120" s="110">
        <f t="shared" si="1"/>
        <v>0</v>
      </c>
      <c r="J120" s="108"/>
      <c r="K120" s="122">
        <f>'Сводная для рабочего плана А'!G122</f>
        <v>0</v>
      </c>
      <c r="L120" s="122">
        <f>'Сводная для рабочего плана А'!H122</f>
        <v>0</v>
      </c>
      <c r="M120" s="122">
        <f>'Сводная для рабочего плана А'!I122</f>
        <v>0</v>
      </c>
      <c r="N120" s="122">
        <f>'Сводная для рабочего плана А'!J122</f>
        <v>0</v>
      </c>
      <c r="O120" s="123"/>
    </row>
    <row r="121" spans="1:15" ht="25.5">
      <c r="A121" s="109">
        <f>'Сводная для рабочего плана А'!A123</f>
        <v>0</v>
      </c>
      <c r="B121" s="172">
        <f>IF(A121="Общий итог","",'Сводная для рабочего плана А'!B123)</f>
        <v>0</v>
      </c>
      <c r="C121" s="108"/>
      <c r="D121" s="110">
        <f>'Сводная для рабочего плана А'!C123</f>
        <v>0</v>
      </c>
      <c r="E121" s="110">
        <f>'Сводная для рабочего плана А'!D123</f>
        <v>0</v>
      </c>
      <c r="F121" s="110">
        <f>'Сводная для рабочего плана А'!E123</f>
        <v>0</v>
      </c>
      <c r="G121" s="110">
        <f>'Сводная для рабочего плана А'!F123</f>
        <v>0</v>
      </c>
      <c r="H121" s="108"/>
      <c r="I121" s="110">
        <f t="shared" si="1"/>
        <v>0</v>
      </c>
      <c r="J121" s="108"/>
      <c r="K121" s="122">
        <f>'Сводная для рабочего плана А'!G123</f>
        <v>0</v>
      </c>
      <c r="L121" s="122">
        <f>'Сводная для рабочего плана А'!H123</f>
        <v>0</v>
      </c>
      <c r="M121" s="122">
        <f>'Сводная для рабочего плана А'!I123</f>
        <v>0</v>
      </c>
      <c r="N121" s="122">
        <f>'Сводная для рабочего плана А'!J123</f>
        <v>0</v>
      </c>
      <c r="O121" s="123"/>
    </row>
    <row r="122" spans="1:15" ht="25.5">
      <c r="A122" s="109">
        <f>'Сводная для рабочего плана А'!A124</f>
        <v>0</v>
      </c>
      <c r="B122" s="172">
        <f>IF(A122="Общий итог","",'Сводная для рабочего плана А'!B124)</f>
        <v>0</v>
      </c>
      <c r="C122" s="108"/>
      <c r="D122" s="110">
        <f>'Сводная для рабочего плана А'!C124</f>
        <v>0</v>
      </c>
      <c r="E122" s="110">
        <f>'Сводная для рабочего плана А'!D124</f>
        <v>0</v>
      </c>
      <c r="F122" s="110">
        <f>'Сводная для рабочего плана А'!E124</f>
        <v>0</v>
      </c>
      <c r="G122" s="110">
        <f>'Сводная для рабочего плана А'!F124</f>
        <v>0</v>
      </c>
      <c r="H122" s="108"/>
      <c r="I122" s="110">
        <f t="shared" si="1"/>
        <v>0</v>
      </c>
      <c r="J122" s="108"/>
      <c r="K122" s="122">
        <f>'Сводная для рабочего плана А'!G124</f>
        <v>0</v>
      </c>
      <c r="L122" s="122">
        <f>'Сводная для рабочего плана А'!H124</f>
        <v>0</v>
      </c>
      <c r="M122" s="122">
        <f>'Сводная для рабочего плана А'!I124</f>
        <v>0</v>
      </c>
      <c r="N122" s="122">
        <f>'Сводная для рабочего плана А'!J124</f>
        <v>0</v>
      </c>
      <c r="O122" s="123"/>
    </row>
    <row r="123" spans="1:15" ht="25.5">
      <c r="A123" s="109">
        <f>'Сводная для рабочего плана А'!A125</f>
        <v>0</v>
      </c>
      <c r="B123" s="172">
        <f>IF(A123="Общий итог","",'Сводная для рабочего плана А'!B125)</f>
        <v>0</v>
      </c>
      <c r="C123" s="108"/>
      <c r="D123" s="110">
        <f>'Сводная для рабочего плана А'!C125</f>
        <v>0</v>
      </c>
      <c r="E123" s="110">
        <f>'Сводная для рабочего плана А'!D125</f>
        <v>0</v>
      </c>
      <c r="F123" s="110">
        <f>'Сводная для рабочего плана А'!E125</f>
        <v>0</v>
      </c>
      <c r="G123" s="110">
        <f>'Сводная для рабочего плана А'!F125</f>
        <v>0</v>
      </c>
      <c r="H123" s="108"/>
      <c r="I123" s="110">
        <f t="shared" si="1"/>
        <v>0</v>
      </c>
      <c r="J123" s="108"/>
      <c r="K123" s="122">
        <f>'Сводная для рабочего плана А'!G125</f>
        <v>0</v>
      </c>
      <c r="L123" s="122">
        <f>'Сводная для рабочего плана А'!H125</f>
        <v>0</v>
      </c>
      <c r="M123" s="122">
        <f>'Сводная для рабочего плана А'!I125</f>
        <v>0</v>
      </c>
      <c r="N123" s="122">
        <f>'Сводная для рабочего плана А'!J125</f>
        <v>0</v>
      </c>
      <c r="O123" s="123"/>
    </row>
    <row r="124" spans="1:15" ht="25.5">
      <c r="A124" s="109">
        <f>'Сводная для рабочего плана А'!A126</f>
        <v>0</v>
      </c>
      <c r="B124" s="172">
        <f>IF(A124="Общий итог","",'Сводная для рабочего плана А'!B126)</f>
        <v>0</v>
      </c>
      <c r="C124" s="108"/>
      <c r="D124" s="110">
        <f>'Сводная для рабочего плана А'!C126</f>
        <v>0</v>
      </c>
      <c r="E124" s="110">
        <f>'Сводная для рабочего плана А'!D126</f>
        <v>0</v>
      </c>
      <c r="F124" s="110">
        <f>'Сводная для рабочего плана А'!E126</f>
        <v>0</v>
      </c>
      <c r="G124" s="110">
        <f>'Сводная для рабочего плана А'!F126</f>
        <v>0</v>
      </c>
      <c r="H124" s="108"/>
      <c r="I124" s="110">
        <f t="shared" si="1"/>
        <v>0</v>
      </c>
      <c r="J124" s="108"/>
      <c r="K124" s="122">
        <f>'Сводная для рабочего плана А'!G126</f>
        <v>0</v>
      </c>
      <c r="L124" s="122">
        <f>'Сводная для рабочего плана А'!H126</f>
        <v>0</v>
      </c>
      <c r="M124" s="122">
        <f>'Сводная для рабочего плана А'!I126</f>
        <v>0</v>
      </c>
      <c r="N124" s="122">
        <f>'Сводная для рабочего плана А'!J126</f>
        <v>0</v>
      </c>
      <c r="O124" s="123"/>
    </row>
    <row r="125" spans="1:15" ht="25.5">
      <c r="A125" s="109">
        <f>'Сводная для рабочего плана А'!A127</f>
        <v>0</v>
      </c>
      <c r="B125" s="172">
        <f>IF(A125="Общий итог","",'Сводная для рабочего плана А'!B127)</f>
        <v>0</v>
      </c>
      <c r="C125" s="108"/>
      <c r="D125" s="110">
        <f>'Сводная для рабочего плана А'!C127</f>
        <v>0</v>
      </c>
      <c r="E125" s="110">
        <f>'Сводная для рабочего плана А'!D127</f>
        <v>0</v>
      </c>
      <c r="F125" s="110">
        <f>'Сводная для рабочего плана А'!E127</f>
        <v>0</v>
      </c>
      <c r="G125" s="110">
        <f>'Сводная для рабочего плана А'!F127</f>
        <v>0</v>
      </c>
      <c r="H125" s="108"/>
      <c r="I125" s="110">
        <f t="shared" si="1"/>
        <v>0</v>
      </c>
      <c r="J125" s="108"/>
      <c r="K125" s="122">
        <f>'Сводная для рабочего плана А'!G127</f>
        <v>0</v>
      </c>
      <c r="L125" s="122">
        <f>'Сводная для рабочего плана А'!H127</f>
        <v>0</v>
      </c>
      <c r="M125" s="122">
        <f>'Сводная для рабочего плана А'!I127</f>
        <v>0</v>
      </c>
      <c r="N125" s="122">
        <f>'Сводная для рабочего плана А'!J127</f>
        <v>0</v>
      </c>
      <c r="O125" s="123"/>
    </row>
    <row r="126" spans="1:15" ht="25.5">
      <c r="A126" s="109">
        <f>'Сводная для рабочего плана А'!A128</f>
        <v>0</v>
      </c>
      <c r="B126" s="172">
        <f>IF(A126="Общий итог","",'Сводная для рабочего плана А'!B128)</f>
        <v>0</v>
      </c>
      <c r="C126" s="108"/>
      <c r="D126" s="110">
        <f>'Сводная для рабочего плана А'!C128</f>
        <v>0</v>
      </c>
      <c r="E126" s="110">
        <f>'Сводная для рабочего плана А'!D128</f>
        <v>0</v>
      </c>
      <c r="F126" s="110">
        <f>'Сводная для рабочего плана А'!E128</f>
        <v>0</v>
      </c>
      <c r="G126" s="110">
        <f>'Сводная для рабочего плана А'!F128</f>
        <v>0</v>
      </c>
      <c r="H126" s="108"/>
      <c r="I126" s="110">
        <f t="shared" si="1"/>
        <v>0</v>
      </c>
      <c r="J126" s="108"/>
      <c r="K126" s="122">
        <f>'Сводная для рабочего плана А'!G128</f>
        <v>0</v>
      </c>
      <c r="L126" s="122">
        <f>'Сводная для рабочего плана А'!H128</f>
        <v>0</v>
      </c>
      <c r="M126" s="122">
        <f>'Сводная для рабочего плана А'!I128</f>
        <v>0</v>
      </c>
      <c r="N126" s="122">
        <f>'Сводная для рабочего плана А'!J128</f>
        <v>0</v>
      </c>
      <c r="O126" s="123"/>
    </row>
    <row r="127" spans="1:15" ht="25.5">
      <c r="A127" s="109">
        <f>'Сводная для рабочего плана А'!A129</f>
        <v>0</v>
      </c>
      <c r="B127" s="172">
        <f>IF(A127="Общий итог","",'Сводная для рабочего плана А'!B129)</f>
        <v>0</v>
      </c>
      <c r="C127" s="108"/>
      <c r="D127" s="110">
        <f>'Сводная для рабочего плана А'!C129</f>
        <v>0</v>
      </c>
      <c r="E127" s="110">
        <f>'Сводная для рабочего плана А'!D129</f>
        <v>0</v>
      </c>
      <c r="F127" s="110">
        <f>'Сводная для рабочего плана А'!E129</f>
        <v>0</v>
      </c>
      <c r="G127" s="110">
        <f>'Сводная для рабочего плана А'!F129</f>
        <v>0</v>
      </c>
      <c r="H127" s="108"/>
      <c r="I127" s="110">
        <f t="shared" si="1"/>
        <v>0</v>
      </c>
      <c r="J127" s="108"/>
      <c r="K127" s="122">
        <f>'Сводная для рабочего плана А'!G129</f>
        <v>0</v>
      </c>
      <c r="L127" s="122">
        <f>'Сводная для рабочего плана А'!H129</f>
        <v>0</v>
      </c>
      <c r="M127" s="122">
        <f>'Сводная для рабочего плана А'!I129</f>
        <v>0</v>
      </c>
      <c r="N127" s="122">
        <f>'Сводная для рабочего плана А'!J129</f>
        <v>0</v>
      </c>
      <c r="O127" s="123"/>
    </row>
    <row r="128" spans="1:15" ht="25.5">
      <c r="A128" s="109">
        <f>'Сводная для рабочего плана А'!A130</f>
        <v>0</v>
      </c>
      <c r="B128" s="172">
        <f>IF(A128="Общий итог","",'Сводная для рабочего плана А'!B130)</f>
        <v>0</v>
      </c>
      <c r="C128" s="108"/>
      <c r="D128" s="110">
        <f>'Сводная для рабочего плана А'!C130</f>
        <v>0</v>
      </c>
      <c r="E128" s="110">
        <f>'Сводная для рабочего плана А'!D130</f>
        <v>0</v>
      </c>
      <c r="F128" s="110">
        <f>'Сводная для рабочего плана А'!E130</f>
        <v>0</v>
      </c>
      <c r="G128" s="110">
        <f>'Сводная для рабочего плана А'!F130</f>
        <v>0</v>
      </c>
      <c r="H128" s="108"/>
      <c r="I128" s="110">
        <f t="shared" si="1"/>
        <v>0</v>
      </c>
      <c r="J128" s="108"/>
      <c r="K128" s="122">
        <f>'Сводная для рабочего плана А'!G130</f>
        <v>0</v>
      </c>
      <c r="L128" s="122">
        <f>'Сводная для рабочего плана А'!H130</f>
        <v>0</v>
      </c>
      <c r="M128" s="122">
        <f>'Сводная для рабочего плана А'!I130</f>
        <v>0</v>
      </c>
      <c r="N128" s="122">
        <f>'Сводная для рабочего плана А'!J130</f>
        <v>0</v>
      </c>
      <c r="O128" s="123"/>
    </row>
    <row r="129" spans="1:15" ht="25.5">
      <c r="A129" s="109">
        <f>'Сводная для рабочего плана А'!A131</f>
        <v>0</v>
      </c>
      <c r="B129" s="172">
        <f>IF(A129="Общий итог","",'Сводная для рабочего плана А'!B131)</f>
        <v>0</v>
      </c>
      <c r="C129" s="108"/>
      <c r="D129" s="110">
        <f>'Сводная для рабочего плана А'!C131</f>
        <v>0</v>
      </c>
      <c r="E129" s="110">
        <f>'Сводная для рабочего плана А'!D131</f>
        <v>0</v>
      </c>
      <c r="F129" s="110">
        <f>'Сводная для рабочего плана А'!E131</f>
        <v>0</v>
      </c>
      <c r="G129" s="110">
        <f>'Сводная для рабочего плана А'!F131</f>
        <v>0</v>
      </c>
      <c r="H129" s="108"/>
      <c r="I129" s="110">
        <f t="shared" si="1"/>
        <v>0</v>
      </c>
      <c r="J129" s="108"/>
      <c r="K129" s="122">
        <f>'Сводная для рабочего плана А'!G131</f>
        <v>0</v>
      </c>
      <c r="L129" s="122">
        <f>'Сводная для рабочего плана А'!H131</f>
        <v>0</v>
      </c>
      <c r="M129" s="122">
        <f>'Сводная для рабочего плана А'!I131</f>
        <v>0</v>
      </c>
      <c r="N129" s="122">
        <f>'Сводная для рабочего плана А'!J131</f>
        <v>0</v>
      </c>
      <c r="O129" s="123"/>
    </row>
    <row r="130" spans="1:15" ht="25.5">
      <c r="A130" s="109">
        <f>'Сводная для рабочего плана А'!A132</f>
        <v>0</v>
      </c>
      <c r="B130" s="172">
        <f>IF(A130="Общий итог","",'Сводная для рабочего плана А'!B132)</f>
        <v>0</v>
      </c>
      <c r="C130" s="108"/>
      <c r="D130" s="110">
        <f>'Сводная для рабочего плана А'!C132</f>
        <v>0</v>
      </c>
      <c r="E130" s="110">
        <f>'Сводная для рабочего плана А'!D132</f>
        <v>0</v>
      </c>
      <c r="F130" s="110">
        <f>'Сводная для рабочего плана А'!E132</f>
        <v>0</v>
      </c>
      <c r="G130" s="110">
        <f>'Сводная для рабочего плана А'!F132</f>
        <v>0</v>
      </c>
      <c r="H130" s="108"/>
      <c r="I130" s="110">
        <f t="shared" si="1"/>
        <v>0</v>
      </c>
      <c r="J130" s="108"/>
      <c r="K130" s="122">
        <f>'Сводная для рабочего плана А'!G132</f>
        <v>0</v>
      </c>
      <c r="L130" s="122">
        <f>'Сводная для рабочего плана А'!H132</f>
        <v>0</v>
      </c>
      <c r="M130" s="122">
        <f>'Сводная для рабочего плана А'!I132</f>
        <v>0</v>
      </c>
      <c r="N130" s="122">
        <f>'Сводная для рабочего плана А'!J132</f>
        <v>0</v>
      </c>
      <c r="O130" s="123"/>
    </row>
    <row r="131" spans="1:15" ht="25.5">
      <c r="A131" s="109">
        <f>'Сводная для рабочего плана А'!A133</f>
        <v>0</v>
      </c>
      <c r="B131" s="172">
        <f>IF(A131="Общий итог","",'Сводная для рабочего плана А'!B133)</f>
        <v>0</v>
      </c>
      <c r="C131" s="108"/>
      <c r="D131" s="110">
        <f>'Сводная для рабочего плана А'!C133</f>
        <v>0</v>
      </c>
      <c r="E131" s="110">
        <f>'Сводная для рабочего плана А'!D133</f>
        <v>0</v>
      </c>
      <c r="F131" s="110">
        <f>'Сводная для рабочего плана А'!E133</f>
        <v>0</v>
      </c>
      <c r="G131" s="110">
        <f>'Сводная для рабочего плана А'!F133</f>
        <v>0</v>
      </c>
      <c r="H131" s="108"/>
      <c r="I131" s="110">
        <f t="shared" ref="I131:I194" si="2">SUM(D131:H131)</f>
        <v>0</v>
      </c>
      <c r="J131" s="108"/>
      <c r="K131" s="122">
        <f>'Сводная для рабочего плана А'!G133</f>
        <v>0</v>
      </c>
      <c r="L131" s="122">
        <f>'Сводная для рабочего плана А'!H133</f>
        <v>0</v>
      </c>
      <c r="M131" s="122">
        <f>'Сводная для рабочего плана А'!I133</f>
        <v>0</v>
      </c>
      <c r="N131" s="122">
        <f>'Сводная для рабочего плана А'!J133</f>
        <v>0</v>
      </c>
      <c r="O131" s="123"/>
    </row>
    <row r="132" spans="1:15" ht="25.5">
      <c r="A132" s="109">
        <f>'Сводная для рабочего плана А'!A134</f>
        <v>0</v>
      </c>
      <c r="B132" s="172">
        <f>IF(A132="Общий итог","",'Сводная для рабочего плана А'!B134)</f>
        <v>0</v>
      </c>
      <c r="C132" s="108"/>
      <c r="D132" s="110">
        <f>'Сводная для рабочего плана А'!C134</f>
        <v>0</v>
      </c>
      <c r="E132" s="110">
        <f>'Сводная для рабочего плана А'!D134</f>
        <v>0</v>
      </c>
      <c r="F132" s="110">
        <f>'Сводная для рабочего плана А'!E134</f>
        <v>0</v>
      </c>
      <c r="G132" s="110">
        <f>'Сводная для рабочего плана А'!F134</f>
        <v>0</v>
      </c>
      <c r="H132" s="108"/>
      <c r="I132" s="110">
        <f t="shared" si="2"/>
        <v>0</v>
      </c>
      <c r="J132" s="108"/>
      <c r="K132" s="122">
        <f>'Сводная для рабочего плана А'!G134</f>
        <v>0</v>
      </c>
      <c r="L132" s="122">
        <f>'Сводная для рабочего плана А'!H134</f>
        <v>0</v>
      </c>
      <c r="M132" s="122">
        <f>'Сводная для рабочего плана А'!I134</f>
        <v>0</v>
      </c>
      <c r="N132" s="122">
        <f>'Сводная для рабочего плана А'!J134</f>
        <v>0</v>
      </c>
      <c r="O132" s="123"/>
    </row>
    <row r="133" spans="1:15" ht="25.5">
      <c r="A133" s="109">
        <f>'Сводная для рабочего плана А'!A135</f>
        <v>0</v>
      </c>
      <c r="B133" s="172">
        <f>IF(A133="Общий итог","",'Сводная для рабочего плана А'!B135)</f>
        <v>0</v>
      </c>
      <c r="C133" s="108"/>
      <c r="D133" s="110">
        <f>'Сводная для рабочего плана А'!C135</f>
        <v>0</v>
      </c>
      <c r="E133" s="110">
        <f>'Сводная для рабочего плана А'!D135</f>
        <v>0</v>
      </c>
      <c r="F133" s="110">
        <f>'Сводная для рабочего плана А'!E135</f>
        <v>0</v>
      </c>
      <c r="G133" s="110">
        <f>'Сводная для рабочего плана А'!F135</f>
        <v>0</v>
      </c>
      <c r="H133" s="108"/>
      <c r="I133" s="110">
        <f t="shared" si="2"/>
        <v>0</v>
      </c>
      <c r="J133" s="108"/>
      <c r="K133" s="122">
        <f>'Сводная для рабочего плана А'!G135</f>
        <v>0</v>
      </c>
      <c r="L133" s="122">
        <f>'Сводная для рабочего плана А'!H135</f>
        <v>0</v>
      </c>
      <c r="M133" s="122">
        <f>'Сводная для рабочего плана А'!I135</f>
        <v>0</v>
      </c>
      <c r="N133" s="122">
        <f>'Сводная для рабочего плана А'!J135</f>
        <v>0</v>
      </c>
      <c r="O133" s="123"/>
    </row>
    <row r="134" spans="1:15" ht="25.5">
      <c r="A134" s="109">
        <f>'Сводная для рабочего плана А'!A136</f>
        <v>0</v>
      </c>
      <c r="B134" s="172">
        <f>IF(A134="Общий итог","",'Сводная для рабочего плана А'!B136)</f>
        <v>0</v>
      </c>
      <c r="C134" s="108"/>
      <c r="D134" s="110">
        <f>'Сводная для рабочего плана А'!C136</f>
        <v>0</v>
      </c>
      <c r="E134" s="110">
        <f>'Сводная для рабочего плана А'!D136</f>
        <v>0</v>
      </c>
      <c r="F134" s="110">
        <f>'Сводная для рабочего плана А'!E136</f>
        <v>0</v>
      </c>
      <c r="G134" s="110">
        <f>'Сводная для рабочего плана А'!F136</f>
        <v>0</v>
      </c>
      <c r="H134" s="108"/>
      <c r="I134" s="110">
        <f t="shared" si="2"/>
        <v>0</v>
      </c>
      <c r="J134" s="108"/>
      <c r="K134" s="122">
        <f>'Сводная для рабочего плана А'!G136</f>
        <v>0</v>
      </c>
      <c r="L134" s="122">
        <f>'Сводная для рабочего плана А'!H136</f>
        <v>0</v>
      </c>
      <c r="M134" s="122">
        <f>'Сводная для рабочего плана А'!I136</f>
        <v>0</v>
      </c>
      <c r="N134" s="122">
        <f>'Сводная для рабочего плана А'!J136</f>
        <v>0</v>
      </c>
      <c r="O134" s="123"/>
    </row>
    <row r="135" spans="1:15" ht="25.5">
      <c r="A135" s="109">
        <f>'Сводная для рабочего плана А'!A137</f>
        <v>0</v>
      </c>
      <c r="B135" s="172">
        <f>IF(A135="Общий итог","",'Сводная для рабочего плана А'!B137)</f>
        <v>0</v>
      </c>
      <c r="C135" s="108"/>
      <c r="D135" s="110">
        <f>'Сводная для рабочего плана А'!C137</f>
        <v>0</v>
      </c>
      <c r="E135" s="110">
        <f>'Сводная для рабочего плана А'!D137</f>
        <v>0</v>
      </c>
      <c r="F135" s="110">
        <f>'Сводная для рабочего плана А'!E137</f>
        <v>0</v>
      </c>
      <c r="G135" s="110">
        <f>'Сводная для рабочего плана А'!F137</f>
        <v>0</v>
      </c>
      <c r="H135" s="108"/>
      <c r="I135" s="110">
        <f t="shared" si="2"/>
        <v>0</v>
      </c>
      <c r="J135" s="108"/>
      <c r="K135" s="122">
        <f>'Сводная для рабочего плана А'!G137</f>
        <v>0</v>
      </c>
      <c r="L135" s="122">
        <f>'Сводная для рабочего плана А'!H137</f>
        <v>0</v>
      </c>
      <c r="M135" s="122">
        <f>'Сводная для рабочего плана А'!I137</f>
        <v>0</v>
      </c>
      <c r="N135" s="122">
        <f>'Сводная для рабочего плана А'!J137</f>
        <v>0</v>
      </c>
      <c r="O135" s="123"/>
    </row>
    <row r="136" spans="1:15" ht="25.5">
      <c r="A136" s="109">
        <f>'Сводная для рабочего плана А'!A138</f>
        <v>0</v>
      </c>
      <c r="B136" s="172">
        <f>IF(A136="Общий итог","",'Сводная для рабочего плана А'!B138)</f>
        <v>0</v>
      </c>
      <c r="C136" s="108"/>
      <c r="D136" s="110">
        <f>'Сводная для рабочего плана А'!C138</f>
        <v>0</v>
      </c>
      <c r="E136" s="110">
        <f>'Сводная для рабочего плана А'!D138</f>
        <v>0</v>
      </c>
      <c r="F136" s="110">
        <f>'Сводная для рабочего плана А'!E138</f>
        <v>0</v>
      </c>
      <c r="G136" s="110">
        <f>'Сводная для рабочего плана А'!F138</f>
        <v>0</v>
      </c>
      <c r="H136" s="108"/>
      <c r="I136" s="110">
        <f t="shared" si="2"/>
        <v>0</v>
      </c>
      <c r="J136" s="108"/>
      <c r="K136" s="122">
        <f>'Сводная для рабочего плана А'!G138</f>
        <v>0</v>
      </c>
      <c r="L136" s="122">
        <f>'Сводная для рабочего плана А'!H138</f>
        <v>0</v>
      </c>
      <c r="M136" s="122">
        <f>'Сводная для рабочего плана А'!I138</f>
        <v>0</v>
      </c>
      <c r="N136" s="122">
        <f>'Сводная для рабочего плана А'!J138</f>
        <v>0</v>
      </c>
      <c r="O136" s="123"/>
    </row>
    <row r="137" spans="1:15" ht="25.5">
      <c r="A137" s="109">
        <f>'Сводная для рабочего плана А'!A139</f>
        <v>0</v>
      </c>
      <c r="B137" s="172">
        <f>IF(A137="Общий итог","",'Сводная для рабочего плана А'!B139)</f>
        <v>0</v>
      </c>
      <c r="C137" s="108"/>
      <c r="D137" s="110">
        <f>'Сводная для рабочего плана А'!C139</f>
        <v>0</v>
      </c>
      <c r="E137" s="110">
        <f>'Сводная для рабочего плана А'!D139</f>
        <v>0</v>
      </c>
      <c r="F137" s="110">
        <f>'Сводная для рабочего плана А'!E139</f>
        <v>0</v>
      </c>
      <c r="G137" s="110">
        <f>'Сводная для рабочего плана А'!F139</f>
        <v>0</v>
      </c>
      <c r="H137" s="108"/>
      <c r="I137" s="110">
        <f t="shared" si="2"/>
        <v>0</v>
      </c>
      <c r="J137" s="108"/>
      <c r="K137" s="122">
        <f>'Сводная для рабочего плана А'!G139</f>
        <v>0</v>
      </c>
      <c r="L137" s="122">
        <f>'Сводная для рабочего плана А'!H139</f>
        <v>0</v>
      </c>
      <c r="M137" s="122">
        <f>'Сводная для рабочего плана А'!I139</f>
        <v>0</v>
      </c>
      <c r="N137" s="122">
        <f>'Сводная для рабочего плана А'!J139</f>
        <v>0</v>
      </c>
      <c r="O137" s="123"/>
    </row>
    <row r="138" spans="1:15" ht="25.5">
      <c r="A138" s="109">
        <f>'Сводная для рабочего плана А'!A140</f>
        <v>0</v>
      </c>
      <c r="B138" s="172">
        <f>IF(A138="Общий итог","",'Сводная для рабочего плана А'!B140)</f>
        <v>0</v>
      </c>
      <c r="C138" s="108"/>
      <c r="D138" s="110">
        <f>'Сводная для рабочего плана А'!C140</f>
        <v>0</v>
      </c>
      <c r="E138" s="110">
        <f>'Сводная для рабочего плана А'!D140</f>
        <v>0</v>
      </c>
      <c r="F138" s="110">
        <f>'Сводная для рабочего плана А'!E140</f>
        <v>0</v>
      </c>
      <c r="G138" s="110">
        <f>'Сводная для рабочего плана А'!F140</f>
        <v>0</v>
      </c>
      <c r="H138" s="108"/>
      <c r="I138" s="110">
        <f t="shared" si="2"/>
        <v>0</v>
      </c>
      <c r="J138" s="108"/>
      <c r="K138" s="122">
        <f>'Сводная для рабочего плана А'!G140</f>
        <v>0</v>
      </c>
      <c r="L138" s="122">
        <f>'Сводная для рабочего плана А'!H140</f>
        <v>0</v>
      </c>
      <c r="M138" s="122">
        <f>'Сводная для рабочего плана А'!I140</f>
        <v>0</v>
      </c>
      <c r="N138" s="122">
        <f>'Сводная для рабочего плана А'!J140</f>
        <v>0</v>
      </c>
      <c r="O138" s="123"/>
    </row>
    <row r="139" spans="1:15" ht="25.5">
      <c r="A139" s="109">
        <f>'Сводная для рабочего плана А'!A141</f>
        <v>0</v>
      </c>
      <c r="B139" s="172">
        <f>IF(A139="Общий итог","",'Сводная для рабочего плана А'!B141)</f>
        <v>0</v>
      </c>
      <c r="C139" s="108"/>
      <c r="D139" s="110">
        <f>'Сводная для рабочего плана А'!C141</f>
        <v>0</v>
      </c>
      <c r="E139" s="110">
        <f>'Сводная для рабочего плана А'!D141</f>
        <v>0</v>
      </c>
      <c r="F139" s="110">
        <f>'Сводная для рабочего плана А'!E141</f>
        <v>0</v>
      </c>
      <c r="G139" s="110">
        <f>'Сводная для рабочего плана А'!F141</f>
        <v>0</v>
      </c>
      <c r="H139" s="108"/>
      <c r="I139" s="110">
        <f t="shared" si="2"/>
        <v>0</v>
      </c>
      <c r="J139" s="108"/>
      <c r="K139" s="122">
        <f>'Сводная для рабочего плана А'!G141</f>
        <v>0</v>
      </c>
      <c r="L139" s="122">
        <f>'Сводная для рабочего плана А'!H141</f>
        <v>0</v>
      </c>
      <c r="M139" s="122">
        <f>'Сводная для рабочего плана А'!I141</f>
        <v>0</v>
      </c>
      <c r="N139" s="122">
        <f>'Сводная для рабочего плана А'!J141</f>
        <v>0</v>
      </c>
      <c r="O139" s="123"/>
    </row>
    <row r="140" spans="1:15" ht="25.5">
      <c r="A140" s="109">
        <f>'Сводная для рабочего плана А'!A142</f>
        <v>0</v>
      </c>
      <c r="B140" s="172">
        <f>IF(A140="Общий итог","",'Сводная для рабочего плана А'!B142)</f>
        <v>0</v>
      </c>
      <c r="C140" s="108"/>
      <c r="D140" s="110">
        <f>'Сводная для рабочего плана А'!C142</f>
        <v>0</v>
      </c>
      <c r="E140" s="110">
        <f>'Сводная для рабочего плана А'!D142</f>
        <v>0</v>
      </c>
      <c r="F140" s="110">
        <f>'Сводная для рабочего плана А'!E142</f>
        <v>0</v>
      </c>
      <c r="G140" s="110">
        <f>'Сводная для рабочего плана А'!F142</f>
        <v>0</v>
      </c>
      <c r="H140" s="108"/>
      <c r="I140" s="110">
        <f t="shared" si="2"/>
        <v>0</v>
      </c>
      <c r="J140" s="108"/>
      <c r="K140" s="122">
        <f>'Сводная для рабочего плана А'!G142</f>
        <v>0</v>
      </c>
      <c r="L140" s="122">
        <f>'Сводная для рабочего плана А'!H142</f>
        <v>0</v>
      </c>
      <c r="M140" s="122">
        <f>'Сводная для рабочего плана А'!I142</f>
        <v>0</v>
      </c>
      <c r="N140" s="122">
        <f>'Сводная для рабочего плана А'!J142</f>
        <v>0</v>
      </c>
      <c r="O140" s="123"/>
    </row>
    <row r="141" spans="1:15" ht="25.5">
      <c r="A141" s="109">
        <f>'Сводная для рабочего плана А'!A143</f>
        <v>0</v>
      </c>
      <c r="B141" s="172">
        <f>IF(A141="Общий итог","",'Сводная для рабочего плана А'!B143)</f>
        <v>0</v>
      </c>
      <c r="C141" s="108"/>
      <c r="D141" s="110">
        <f>'Сводная для рабочего плана А'!C143</f>
        <v>0</v>
      </c>
      <c r="E141" s="110">
        <f>'Сводная для рабочего плана А'!D143</f>
        <v>0</v>
      </c>
      <c r="F141" s="110">
        <f>'Сводная для рабочего плана А'!E143</f>
        <v>0</v>
      </c>
      <c r="G141" s="110">
        <f>'Сводная для рабочего плана А'!F143</f>
        <v>0</v>
      </c>
      <c r="H141" s="108"/>
      <c r="I141" s="110">
        <f t="shared" si="2"/>
        <v>0</v>
      </c>
      <c r="J141" s="108"/>
      <c r="K141" s="122">
        <f>'Сводная для рабочего плана А'!G143</f>
        <v>0</v>
      </c>
      <c r="L141" s="122">
        <f>'Сводная для рабочего плана А'!H143</f>
        <v>0</v>
      </c>
      <c r="M141" s="122">
        <f>'Сводная для рабочего плана А'!I143</f>
        <v>0</v>
      </c>
      <c r="N141" s="122">
        <f>'Сводная для рабочего плана А'!J143</f>
        <v>0</v>
      </c>
      <c r="O141" s="123"/>
    </row>
    <row r="142" spans="1:15" ht="25.5">
      <c r="A142" s="109">
        <f>'Сводная для рабочего плана А'!A144</f>
        <v>0</v>
      </c>
      <c r="B142" s="172">
        <f>IF(A142="Общий итог","",'Сводная для рабочего плана А'!B144)</f>
        <v>0</v>
      </c>
      <c r="C142" s="108"/>
      <c r="D142" s="110">
        <f>'Сводная для рабочего плана А'!C144</f>
        <v>0</v>
      </c>
      <c r="E142" s="110">
        <f>'Сводная для рабочего плана А'!D144</f>
        <v>0</v>
      </c>
      <c r="F142" s="110">
        <f>'Сводная для рабочего плана А'!E144</f>
        <v>0</v>
      </c>
      <c r="G142" s="110">
        <f>'Сводная для рабочего плана А'!F144</f>
        <v>0</v>
      </c>
      <c r="H142" s="108"/>
      <c r="I142" s="110">
        <f t="shared" si="2"/>
        <v>0</v>
      </c>
      <c r="J142" s="108"/>
      <c r="K142" s="122">
        <f>'Сводная для рабочего плана А'!G144</f>
        <v>0</v>
      </c>
      <c r="L142" s="122">
        <f>'Сводная для рабочего плана А'!H144</f>
        <v>0</v>
      </c>
      <c r="M142" s="122">
        <f>'Сводная для рабочего плана А'!I144</f>
        <v>0</v>
      </c>
      <c r="N142" s="122">
        <f>'Сводная для рабочего плана А'!J144</f>
        <v>0</v>
      </c>
      <c r="O142" s="123"/>
    </row>
    <row r="143" spans="1:15" ht="25.5">
      <c r="A143" s="109">
        <f>'Сводная для рабочего плана А'!A145</f>
        <v>0</v>
      </c>
      <c r="B143" s="172">
        <f>IF(A143="Общий итог","",'Сводная для рабочего плана А'!B145)</f>
        <v>0</v>
      </c>
      <c r="C143" s="108"/>
      <c r="D143" s="110">
        <f>'Сводная для рабочего плана А'!C145</f>
        <v>0</v>
      </c>
      <c r="E143" s="110">
        <f>'Сводная для рабочего плана А'!D145</f>
        <v>0</v>
      </c>
      <c r="F143" s="110">
        <f>'Сводная для рабочего плана А'!E145</f>
        <v>0</v>
      </c>
      <c r="G143" s="110">
        <f>'Сводная для рабочего плана А'!F145</f>
        <v>0</v>
      </c>
      <c r="H143" s="108"/>
      <c r="I143" s="110">
        <f t="shared" si="2"/>
        <v>0</v>
      </c>
      <c r="J143" s="108"/>
      <c r="K143" s="122">
        <f>'Сводная для рабочего плана А'!G145</f>
        <v>0</v>
      </c>
      <c r="L143" s="122">
        <f>'Сводная для рабочего плана А'!H145</f>
        <v>0</v>
      </c>
      <c r="M143" s="122">
        <f>'Сводная для рабочего плана А'!I145</f>
        <v>0</v>
      </c>
      <c r="N143" s="122">
        <f>'Сводная для рабочего плана А'!J145</f>
        <v>0</v>
      </c>
      <c r="O143" s="123"/>
    </row>
    <row r="144" spans="1:15" ht="25.5">
      <c r="A144" s="109">
        <f>'Сводная для рабочего плана А'!A146</f>
        <v>0</v>
      </c>
      <c r="B144" s="172">
        <f>IF(A144="Общий итог","",'Сводная для рабочего плана А'!B146)</f>
        <v>0</v>
      </c>
      <c r="C144" s="108"/>
      <c r="D144" s="110">
        <f>'Сводная для рабочего плана А'!C146</f>
        <v>0</v>
      </c>
      <c r="E144" s="110">
        <f>'Сводная для рабочего плана А'!D146</f>
        <v>0</v>
      </c>
      <c r="F144" s="110">
        <f>'Сводная для рабочего плана А'!E146</f>
        <v>0</v>
      </c>
      <c r="G144" s="110">
        <f>'Сводная для рабочего плана А'!F146</f>
        <v>0</v>
      </c>
      <c r="H144" s="108"/>
      <c r="I144" s="110">
        <f t="shared" si="2"/>
        <v>0</v>
      </c>
      <c r="J144" s="108"/>
      <c r="K144" s="122">
        <f>'Сводная для рабочего плана А'!G146</f>
        <v>0</v>
      </c>
      <c r="L144" s="122">
        <f>'Сводная для рабочего плана А'!H146</f>
        <v>0</v>
      </c>
      <c r="M144" s="122">
        <f>'Сводная для рабочего плана А'!I146</f>
        <v>0</v>
      </c>
      <c r="N144" s="122">
        <f>'Сводная для рабочего плана А'!J146</f>
        <v>0</v>
      </c>
      <c r="O144" s="123"/>
    </row>
    <row r="145" spans="1:15" ht="25.5">
      <c r="A145" s="109">
        <f>'Сводная для рабочего плана А'!A147</f>
        <v>0</v>
      </c>
      <c r="B145" s="172">
        <f>IF(A145="Общий итог","",'Сводная для рабочего плана А'!B147)</f>
        <v>0</v>
      </c>
      <c r="C145" s="108"/>
      <c r="D145" s="110">
        <f>'Сводная для рабочего плана А'!C147</f>
        <v>0</v>
      </c>
      <c r="E145" s="110">
        <f>'Сводная для рабочего плана А'!D147</f>
        <v>0</v>
      </c>
      <c r="F145" s="110">
        <f>'Сводная для рабочего плана А'!E147</f>
        <v>0</v>
      </c>
      <c r="G145" s="110">
        <f>'Сводная для рабочего плана А'!F147</f>
        <v>0</v>
      </c>
      <c r="H145" s="108"/>
      <c r="I145" s="110">
        <f t="shared" si="2"/>
        <v>0</v>
      </c>
      <c r="J145" s="108"/>
      <c r="K145" s="122">
        <f>'Сводная для рабочего плана А'!G147</f>
        <v>0</v>
      </c>
      <c r="L145" s="122">
        <f>'Сводная для рабочего плана А'!H147</f>
        <v>0</v>
      </c>
      <c r="M145" s="122">
        <f>'Сводная для рабочего плана А'!I147</f>
        <v>0</v>
      </c>
      <c r="N145" s="122">
        <f>'Сводная для рабочего плана А'!J147</f>
        <v>0</v>
      </c>
      <c r="O145" s="123"/>
    </row>
    <row r="146" spans="1:15" ht="25.5">
      <c r="A146" s="109">
        <f>'Сводная для рабочего плана А'!A148</f>
        <v>0</v>
      </c>
      <c r="B146" s="172">
        <f>IF(A146="Общий итог","",'Сводная для рабочего плана А'!B148)</f>
        <v>0</v>
      </c>
      <c r="C146" s="108"/>
      <c r="D146" s="110">
        <f>'Сводная для рабочего плана А'!C148</f>
        <v>0</v>
      </c>
      <c r="E146" s="110">
        <f>'Сводная для рабочего плана А'!D148</f>
        <v>0</v>
      </c>
      <c r="F146" s="110">
        <f>'Сводная для рабочего плана А'!E148</f>
        <v>0</v>
      </c>
      <c r="G146" s="110">
        <f>'Сводная для рабочего плана А'!F148</f>
        <v>0</v>
      </c>
      <c r="H146" s="108"/>
      <c r="I146" s="110">
        <f t="shared" si="2"/>
        <v>0</v>
      </c>
      <c r="J146" s="108"/>
      <c r="K146" s="122">
        <f>'Сводная для рабочего плана А'!G148</f>
        <v>0</v>
      </c>
      <c r="L146" s="122">
        <f>'Сводная для рабочего плана А'!H148</f>
        <v>0</v>
      </c>
      <c r="M146" s="122">
        <f>'Сводная для рабочего плана А'!I148</f>
        <v>0</v>
      </c>
      <c r="N146" s="122">
        <f>'Сводная для рабочего плана А'!J148</f>
        <v>0</v>
      </c>
      <c r="O146" s="123"/>
    </row>
    <row r="147" spans="1:15" ht="25.5">
      <c r="A147" s="109">
        <f>'Сводная для рабочего плана А'!A149</f>
        <v>0</v>
      </c>
      <c r="B147" s="172">
        <f>IF(A147="Общий итог","",'Сводная для рабочего плана А'!B149)</f>
        <v>0</v>
      </c>
      <c r="C147" s="108"/>
      <c r="D147" s="110">
        <f>'Сводная для рабочего плана А'!C149</f>
        <v>0</v>
      </c>
      <c r="E147" s="110">
        <f>'Сводная для рабочего плана А'!D149</f>
        <v>0</v>
      </c>
      <c r="F147" s="110">
        <f>'Сводная для рабочего плана А'!E149</f>
        <v>0</v>
      </c>
      <c r="G147" s="110">
        <f>'Сводная для рабочего плана А'!F149</f>
        <v>0</v>
      </c>
      <c r="H147" s="108"/>
      <c r="I147" s="110">
        <f t="shared" si="2"/>
        <v>0</v>
      </c>
      <c r="J147" s="108"/>
      <c r="K147" s="122">
        <f>'Сводная для рабочего плана А'!G149</f>
        <v>0</v>
      </c>
      <c r="L147" s="122">
        <f>'Сводная для рабочего плана А'!H149</f>
        <v>0</v>
      </c>
      <c r="M147" s="122">
        <f>'Сводная для рабочего плана А'!I149</f>
        <v>0</v>
      </c>
      <c r="N147" s="122">
        <f>'Сводная для рабочего плана А'!J149</f>
        <v>0</v>
      </c>
      <c r="O147" s="123"/>
    </row>
    <row r="148" spans="1:15" ht="25.5">
      <c r="A148" s="109">
        <f>'Сводная для рабочего плана А'!A150</f>
        <v>0</v>
      </c>
      <c r="B148" s="172">
        <f>IF(A148="Общий итог","",'Сводная для рабочего плана А'!B150)</f>
        <v>0</v>
      </c>
      <c r="C148" s="108"/>
      <c r="D148" s="110">
        <f>'Сводная для рабочего плана А'!C150</f>
        <v>0</v>
      </c>
      <c r="E148" s="110">
        <f>'Сводная для рабочего плана А'!D150</f>
        <v>0</v>
      </c>
      <c r="F148" s="110">
        <f>'Сводная для рабочего плана А'!E150</f>
        <v>0</v>
      </c>
      <c r="G148" s="110">
        <f>'Сводная для рабочего плана А'!F150</f>
        <v>0</v>
      </c>
      <c r="H148" s="108"/>
      <c r="I148" s="110">
        <f t="shared" si="2"/>
        <v>0</v>
      </c>
      <c r="J148" s="108"/>
      <c r="K148" s="122">
        <f>'Сводная для рабочего плана А'!G150</f>
        <v>0</v>
      </c>
      <c r="L148" s="122">
        <f>'Сводная для рабочего плана А'!H150</f>
        <v>0</v>
      </c>
      <c r="M148" s="122">
        <f>'Сводная для рабочего плана А'!I150</f>
        <v>0</v>
      </c>
      <c r="N148" s="122">
        <f>'Сводная для рабочего плана А'!J150</f>
        <v>0</v>
      </c>
      <c r="O148" s="123"/>
    </row>
    <row r="149" spans="1:15" ht="25.5">
      <c r="A149" s="109">
        <f>'Сводная для рабочего плана А'!A151</f>
        <v>0</v>
      </c>
      <c r="B149" s="172">
        <f>IF(A149="Общий итог","",'Сводная для рабочего плана А'!B151)</f>
        <v>0</v>
      </c>
      <c r="C149" s="108"/>
      <c r="D149" s="110">
        <f>'Сводная для рабочего плана А'!C151</f>
        <v>0</v>
      </c>
      <c r="E149" s="110">
        <f>'Сводная для рабочего плана А'!D151</f>
        <v>0</v>
      </c>
      <c r="F149" s="110">
        <f>'Сводная для рабочего плана А'!E151</f>
        <v>0</v>
      </c>
      <c r="G149" s="110">
        <f>'Сводная для рабочего плана А'!F151</f>
        <v>0</v>
      </c>
      <c r="H149" s="108"/>
      <c r="I149" s="110">
        <f t="shared" si="2"/>
        <v>0</v>
      </c>
      <c r="J149" s="108"/>
      <c r="K149" s="122">
        <f>'Сводная для рабочего плана А'!G151</f>
        <v>0</v>
      </c>
      <c r="L149" s="122">
        <f>'Сводная для рабочего плана А'!H151</f>
        <v>0</v>
      </c>
      <c r="M149" s="122">
        <f>'Сводная для рабочего плана А'!I151</f>
        <v>0</v>
      </c>
      <c r="N149" s="122">
        <f>'Сводная для рабочего плана А'!J151</f>
        <v>0</v>
      </c>
      <c r="O149" s="123"/>
    </row>
    <row r="150" spans="1:15" ht="25.5">
      <c r="A150" s="109">
        <f>'Сводная для рабочего плана А'!A152</f>
        <v>0</v>
      </c>
      <c r="B150" s="172">
        <f>IF(A150="Общий итог","",'Сводная для рабочего плана А'!B152)</f>
        <v>0</v>
      </c>
      <c r="C150" s="108"/>
      <c r="D150" s="110">
        <f>'Сводная для рабочего плана А'!C152</f>
        <v>0</v>
      </c>
      <c r="E150" s="110">
        <f>'Сводная для рабочего плана А'!D152</f>
        <v>0</v>
      </c>
      <c r="F150" s="110">
        <f>'Сводная для рабочего плана А'!E152</f>
        <v>0</v>
      </c>
      <c r="G150" s="110">
        <f>'Сводная для рабочего плана А'!F152</f>
        <v>0</v>
      </c>
      <c r="H150" s="108"/>
      <c r="I150" s="110">
        <f t="shared" si="2"/>
        <v>0</v>
      </c>
      <c r="J150" s="108"/>
      <c r="K150" s="122">
        <f>'Сводная для рабочего плана А'!G152</f>
        <v>0</v>
      </c>
      <c r="L150" s="122">
        <f>'Сводная для рабочего плана А'!H152</f>
        <v>0</v>
      </c>
      <c r="M150" s="122">
        <f>'Сводная для рабочего плана А'!I152</f>
        <v>0</v>
      </c>
      <c r="N150" s="122">
        <f>'Сводная для рабочего плана А'!J152</f>
        <v>0</v>
      </c>
      <c r="O150" s="123"/>
    </row>
    <row r="151" spans="1:15" ht="25.5">
      <c r="A151" s="109">
        <f>'Сводная для рабочего плана А'!A153</f>
        <v>0</v>
      </c>
      <c r="B151" s="172">
        <f>IF(A151="Общий итог","",'Сводная для рабочего плана А'!B153)</f>
        <v>0</v>
      </c>
      <c r="C151" s="108"/>
      <c r="D151" s="110">
        <f>'Сводная для рабочего плана А'!C153</f>
        <v>0</v>
      </c>
      <c r="E151" s="110">
        <f>'Сводная для рабочего плана А'!D153</f>
        <v>0</v>
      </c>
      <c r="F151" s="110">
        <f>'Сводная для рабочего плана А'!E153</f>
        <v>0</v>
      </c>
      <c r="G151" s="110">
        <f>'Сводная для рабочего плана А'!F153</f>
        <v>0</v>
      </c>
      <c r="H151" s="108"/>
      <c r="I151" s="110">
        <f t="shared" si="2"/>
        <v>0</v>
      </c>
      <c r="J151" s="108"/>
      <c r="K151" s="122">
        <f>'Сводная для рабочего плана А'!G153</f>
        <v>0</v>
      </c>
      <c r="L151" s="122">
        <f>'Сводная для рабочего плана А'!H153</f>
        <v>0</v>
      </c>
      <c r="M151" s="122">
        <f>'Сводная для рабочего плана А'!I153</f>
        <v>0</v>
      </c>
      <c r="N151" s="122">
        <f>'Сводная для рабочего плана А'!J153</f>
        <v>0</v>
      </c>
      <c r="O151" s="123"/>
    </row>
    <row r="152" spans="1:15" ht="25.5">
      <c r="A152" s="109">
        <f>'Сводная для рабочего плана А'!A154</f>
        <v>0</v>
      </c>
      <c r="B152" s="172">
        <f>IF(A152="Общий итог","",'Сводная для рабочего плана А'!B154)</f>
        <v>0</v>
      </c>
      <c r="C152" s="108"/>
      <c r="D152" s="110">
        <f>'Сводная для рабочего плана А'!C154</f>
        <v>0</v>
      </c>
      <c r="E152" s="110">
        <f>'Сводная для рабочего плана А'!D154</f>
        <v>0</v>
      </c>
      <c r="F152" s="110">
        <f>'Сводная для рабочего плана А'!E154</f>
        <v>0</v>
      </c>
      <c r="G152" s="110">
        <f>'Сводная для рабочего плана А'!F154</f>
        <v>0</v>
      </c>
      <c r="H152" s="108"/>
      <c r="I152" s="110">
        <f t="shared" si="2"/>
        <v>0</v>
      </c>
      <c r="J152" s="108"/>
      <c r="K152" s="122">
        <f>'Сводная для рабочего плана А'!G154</f>
        <v>0</v>
      </c>
      <c r="L152" s="122">
        <f>'Сводная для рабочего плана А'!H154</f>
        <v>0</v>
      </c>
      <c r="M152" s="122">
        <f>'Сводная для рабочего плана А'!I154</f>
        <v>0</v>
      </c>
      <c r="N152" s="122">
        <f>'Сводная для рабочего плана А'!J154</f>
        <v>0</v>
      </c>
      <c r="O152" s="123"/>
    </row>
    <row r="153" spans="1:15" ht="25.5">
      <c r="A153" s="109">
        <f>'Сводная для рабочего плана А'!A155</f>
        <v>0</v>
      </c>
      <c r="B153" s="172">
        <f>IF(A153="Общий итог","",'Сводная для рабочего плана А'!B155)</f>
        <v>0</v>
      </c>
      <c r="C153" s="108"/>
      <c r="D153" s="110">
        <f>'Сводная для рабочего плана А'!C155</f>
        <v>0</v>
      </c>
      <c r="E153" s="110">
        <f>'Сводная для рабочего плана А'!D155</f>
        <v>0</v>
      </c>
      <c r="F153" s="110">
        <f>'Сводная для рабочего плана А'!E155</f>
        <v>0</v>
      </c>
      <c r="G153" s="110">
        <f>'Сводная для рабочего плана А'!F155</f>
        <v>0</v>
      </c>
      <c r="H153" s="108"/>
      <c r="I153" s="110">
        <f t="shared" si="2"/>
        <v>0</v>
      </c>
      <c r="J153" s="108"/>
      <c r="K153" s="122">
        <f>'Сводная для рабочего плана А'!G155</f>
        <v>0</v>
      </c>
      <c r="L153" s="122">
        <f>'Сводная для рабочего плана А'!H155</f>
        <v>0</v>
      </c>
      <c r="M153" s="122">
        <f>'Сводная для рабочего плана А'!I155</f>
        <v>0</v>
      </c>
      <c r="N153" s="122">
        <f>'Сводная для рабочего плана А'!J155</f>
        <v>0</v>
      </c>
      <c r="O153" s="123"/>
    </row>
    <row r="154" spans="1:15" ht="25.5">
      <c r="A154" s="109">
        <f>'Сводная для рабочего плана А'!A156</f>
        <v>0</v>
      </c>
      <c r="B154" s="172">
        <f>IF(A154="Общий итог","",'Сводная для рабочего плана А'!B156)</f>
        <v>0</v>
      </c>
      <c r="C154" s="108"/>
      <c r="D154" s="110">
        <f>'Сводная для рабочего плана А'!C156</f>
        <v>0</v>
      </c>
      <c r="E154" s="110">
        <f>'Сводная для рабочего плана А'!D156</f>
        <v>0</v>
      </c>
      <c r="F154" s="110">
        <f>'Сводная для рабочего плана А'!E156</f>
        <v>0</v>
      </c>
      <c r="G154" s="110">
        <f>'Сводная для рабочего плана А'!F156</f>
        <v>0</v>
      </c>
      <c r="H154" s="108"/>
      <c r="I154" s="110">
        <f t="shared" si="2"/>
        <v>0</v>
      </c>
      <c r="J154" s="108"/>
      <c r="K154" s="122">
        <f>'Сводная для рабочего плана А'!G156</f>
        <v>0</v>
      </c>
      <c r="L154" s="122">
        <f>'Сводная для рабочего плана А'!H156</f>
        <v>0</v>
      </c>
      <c r="M154" s="122">
        <f>'Сводная для рабочего плана А'!I156</f>
        <v>0</v>
      </c>
      <c r="N154" s="122">
        <f>'Сводная для рабочего плана А'!J156</f>
        <v>0</v>
      </c>
      <c r="O154" s="123"/>
    </row>
    <row r="155" spans="1:15" ht="25.5">
      <c r="A155" s="109">
        <f>'Сводная для рабочего плана А'!A157</f>
        <v>0</v>
      </c>
      <c r="B155" s="172">
        <f>IF(A155="Общий итог","",'Сводная для рабочего плана А'!B157)</f>
        <v>0</v>
      </c>
      <c r="C155" s="108"/>
      <c r="D155" s="110">
        <f>'Сводная для рабочего плана А'!C157</f>
        <v>0</v>
      </c>
      <c r="E155" s="110">
        <f>'Сводная для рабочего плана А'!D157</f>
        <v>0</v>
      </c>
      <c r="F155" s="110">
        <f>'Сводная для рабочего плана А'!E157</f>
        <v>0</v>
      </c>
      <c r="G155" s="110">
        <f>'Сводная для рабочего плана А'!F157</f>
        <v>0</v>
      </c>
      <c r="H155" s="108"/>
      <c r="I155" s="110">
        <f t="shared" si="2"/>
        <v>0</v>
      </c>
      <c r="J155" s="108"/>
      <c r="K155" s="122">
        <f>'Сводная для рабочего плана А'!G157</f>
        <v>0</v>
      </c>
      <c r="L155" s="122">
        <f>'Сводная для рабочего плана А'!H157</f>
        <v>0</v>
      </c>
      <c r="M155" s="122">
        <f>'Сводная для рабочего плана А'!I157</f>
        <v>0</v>
      </c>
      <c r="N155" s="122">
        <f>'Сводная для рабочего плана А'!J157</f>
        <v>0</v>
      </c>
      <c r="O155" s="123"/>
    </row>
    <row r="156" spans="1:15" ht="25.5">
      <c r="A156" s="109">
        <f>'Сводная для рабочего плана А'!A158</f>
        <v>0</v>
      </c>
      <c r="B156" s="172">
        <f>IF(A156="Общий итог","",'Сводная для рабочего плана А'!B158)</f>
        <v>0</v>
      </c>
      <c r="C156" s="108"/>
      <c r="D156" s="110">
        <f>'Сводная для рабочего плана А'!C158</f>
        <v>0</v>
      </c>
      <c r="E156" s="110">
        <f>'Сводная для рабочего плана А'!D158</f>
        <v>0</v>
      </c>
      <c r="F156" s="110">
        <f>'Сводная для рабочего плана А'!E158</f>
        <v>0</v>
      </c>
      <c r="G156" s="110">
        <f>'Сводная для рабочего плана А'!F158</f>
        <v>0</v>
      </c>
      <c r="H156" s="108"/>
      <c r="I156" s="110">
        <f t="shared" si="2"/>
        <v>0</v>
      </c>
      <c r="J156" s="108"/>
      <c r="K156" s="122">
        <f>'Сводная для рабочего плана А'!G158</f>
        <v>0</v>
      </c>
      <c r="L156" s="122">
        <f>'Сводная для рабочего плана А'!H158</f>
        <v>0</v>
      </c>
      <c r="M156" s="122">
        <f>'Сводная для рабочего плана А'!I158</f>
        <v>0</v>
      </c>
      <c r="N156" s="122">
        <f>'Сводная для рабочего плана А'!J158</f>
        <v>0</v>
      </c>
      <c r="O156" s="123"/>
    </row>
    <row r="157" spans="1:15" ht="25.5">
      <c r="A157" s="109">
        <f>'Сводная для рабочего плана А'!A159</f>
        <v>0</v>
      </c>
      <c r="B157" s="172">
        <f>IF(A157="Общий итог","",'Сводная для рабочего плана А'!B159)</f>
        <v>0</v>
      </c>
      <c r="C157" s="108"/>
      <c r="D157" s="110">
        <f>'Сводная для рабочего плана А'!C159</f>
        <v>0</v>
      </c>
      <c r="E157" s="110">
        <f>'Сводная для рабочего плана А'!D159</f>
        <v>0</v>
      </c>
      <c r="F157" s="110">
        <f>'Сводная для рабочего плана А'!E159</f>
        <v>0</v>
      </c>
      <c r="G157" s="110">
        <f>'Сводная для рабочего плана А'!F159</f>
        <v>0</v>
      </c>
      <c r="H157" s="108"/>
      <c r="I157" s="110">
        <f t="shared" si="2"/>
        <v>0</v>
      </c>
      <c r="J157" s="108"/>
      <c r="K157" s="122">
        <f>'Сводная для рабочего плана А'!G159</f>
        <v>0</v>
      </c>
      <c r="L157" s="122">
        <f>'Сводная для рабочего плана А'!H159</f>
        <v>0</v>
      </c>
      <c r="M157" s="122">
        <f>'Сводная для рабочего плана А'!I159</f>
        <v>0</v>
      </c>
      <c r="N157" s="122">
        <f>'Сводная для рабочего плана А'!J159</f>
        <v>0</v>
      </c>
      <c r="O157" s="123"/>
    </row>
    <row r="158" spans="1:15" ht="25.5">
      <c r="A158" s="109">
        <f>'Сводная для рабочего плана А'!A160</f>
        <v>0</v>
      </c>
      <c r="B158" s="172">
        <f>IF(A158="Общий итог","",'Сводная для рабочего плана А'!B160)</f>
        <v>0</v>
      </c>
      <c r="C158" s="108"/>
      <c r="D158" s="110">
        <f>'Сводная для рабочего плана А'!C160</f>
        <v>0</v>
      </c>
      <c r="E158" s="110">
        <f>'Сводная для рабочего плана А'!D160</f>
        <v>0</v>
      </c>
      <c r="F158" s="110">
        <f>'Сводная для рабочего плана А'!E160</f>
        <v>0</v>
      </c>
      <c r="G158" s="110">
        <f>'Сводная для рабочего плана А'!F160</f>
        <v>0</v>
      </c>
      <c r="H158" s="108"/>
      <c r="I158" s="110">
        <f t="shared" si="2"/>
        <v>0</v>
      </c>
      <c r="J158" s="108"/>
      <c r="K158" s="122">
        <f>'Сводная для рабочего плана А'!G160</f>
        <v>0</v>
      </c>
      <c r="L158" s="122">
        <f>'Сводная для рабочего плана А'!H160</f>
        <v>0</v>
      </c>
      <c r="M158" s="122">
        <f>'Сводная для рабочего плана А'!I160</f>
        <v>0</v>
      </c>
      <c r="N158" s="122">
        <f>'Сводная для рабочего плана А'!J160</f>
        <v>0</v>
      </c>
      <c r="O158" s="123"/>
    </row>
    <row r="159" spans="1:15" ht="25.5">
      <c r="A159" s="109">
        <f>'Сводная для рабочего плана А'!A161</f>
        <v>0</v>
      </c>
      <c r="B159" s="172">
        <f>IF(A159="Общий итог","",'Сводная для рабочего плана А'!B161)</f>
        <v>0</v>
      </c>
      <c r="C159" s="108"/>
      <c r="D159" s="110">
        <f>'Сводная для рабочего плана А'!C161</f>
        <v>0</v>
      </c>
      <c r="E159" s="110">
        <f>'Сводная для рабочего плана А'!D161</f>
        <v>0</v>
      </c>
      <c r="F159" s="110">
        <f>'Сводная для рабочего плана А'!E161</f>
        <v>0</v>
      </c>
      <c r="G159" s="110">
        <f>'Сводная для рабочего плана А'!F161</f>
        <v>0</v>
      </c>
      <c r="H159" s="108"/>
      <c r="I159" s="110">
        <f t="shared" si="2"/>
        <v>0</v>
      </c>
      <c r="J159" s="108"/>
      <c r="K159" s="122">
        <f>'Сводная для рабочего плана А'!G161</f>
        <v>0</v>
      </c>
      <c r="L159" s="122">
        <f>'Сводная для рабочего плана А'!H161</f>
        <v>0</v>
      </c>
      <c r="M159" s="122">
        <f>'Сводная для рабочего плана А'!I161</f>
        <v>0</v>
      </c>
      <c r="N159" s="122">
        <f>'Сводная для рабочего плана А'!J161</f>
        <v>0</v>
      </c>
      <c r="O159" s="123"/>
    </row>
    <row r="160" spans="1:15" ht="25.5">
      <c r="A160" s="109">
        <f>'Сводная для рабочего плана А'!A162</f>
        <v>0</v>
      </c>
      <c r="B160" s="172">
        <f>IF(A160="Общий итог","",'Сводная для рабочего плана А'!B162)</f>
        <v>0</v>
      </c>
      <c r="C160" s="108"/>
      <c r="D160" s="110">
        <f>'Сводная для рабочего плана А'!C162</f>
        <v>0</v>
      </c>
      <c r="E160" s="110">
        <f>'Сводная для рабочего плана А'!D162</f>
        <v>0</v>
      </c>
      <c r="F160" s="110">
        <f>'Сводная для рабочего плана А'!E162</f>
        <v>0</v>
      </c>
      <c r="G160" s="110">
        <f>'Сводная для рабочего плана А'!F162</f>
        <v>0</v>
      </c>
      <c r="H160" s="108"/>
      <c r="I160" s="110">
        <f t="shared" si="2"/>
        <v>0</v>
      </c>
      <c r="J160" s="108"/>
      <c r="K160" s="122">
        <f>'Сводная для рабочего плана А'!G162</f>
        <v>0</v>
      </c>
      <c r="L160" s="122">
        <f>'Сводная для рабочего плана А'!H162</f>
        <v>0</v>
      </c>
      <c r="M160" s="122">
        <f>'Сводная для рабочего плана А'!I162</f>
        <v>0</v>
      </c>
      <c r="N160" s="122">
        <f>'Сводная для рабочего плана А'!J162</f>
        <v>0</v>
      </c>
      <c r="O160" s="123"/>
    </row>
    <row r="161" spans="1:15" ht="25.5">
      <c r="A161" s="109">
        <f>'Сводная для рабочего плана А'!A163</f>
        <v>0</v>
      </c>
      <c r="B161" s="172">
        <f>IF(A161="Общий итог","",'Сводная для рабочего плана А'!B163)</f>
        <v>0</v>
      </c>
      <c r="C161" s="108"/>
      <c r="D161" s="110">
        <f>'Сводная для рабочего плана А'!C163</f>
        <v>0</v>
      </c>
      <c r="E161" s="110">
        <f>'Сводная для рабочего плана А'!D163</f>
        <v>0</v>
      </c>
      <c r="F161" s="110">
        <f>'Сводная для рабочего плана А'!E163</f>
        <v>0</v>
      </c>
      <c r="G161" s="110">
        <f>'Сводная для рабочего плана А'!F163</f>
        <v>0</v>
      </c>
      <c r="H161" s="108"/>
      <c r="I161" s="110">
        <f t="shared" si="2"/>
        <v>0</v>
      </c>
      <c r="J161" s="108"/>
      <c r="K161" s="122">
        <f>'Сводная для рабочего плана А'!G163</f>
        <v>0</v>
      </c>
      <c r="L161" s="122">
        <f>'Сводная для рабочего плана А'!H163</f>
        <v>0</v>
      </c>
      <c r="M161" s="122">
        <f>'Сводная для рабочего плана А'!I163</f>
        <v>0</v>
      </c>
      <c r="N161" s="122">
        <f>'Сводная для рабочего плана А'!J163</f>
        <v>0</v>
      </c>
      <c r="O161" s="123"/>
    </row>
    <row r="162" spans="1:15" ht="25.5">
      <c r="A162" s="109">
        <f>'Сводная для рабочего плана А'!A164</f>
        <v>0</v>
      </c>
      <c r="B162" s="172">
        <f>IF(A162="Общий итог","",'Сводная для рабочего плана А'!B164)</f>
        <v>0</v>
      </c>
      <c r="C162" s="108"/>
      <c r="D162" s="110">
        <f>'Сводная для рабочего плана А'!C164</f>
        <v>0</v>
      </c>
      <c r="E162" s="110">
        <f>'Сводная для рабочего плана А'!D164</f>
        <v>0</v>
      </c>
      <c r="F162" s="110">
        <f>'Сводная для рабочего плана А'!E164</f>
        <v>0</v>
      </c>
      <c r="G162" s="110">
        <f>'Сводная для рабочего плана А'!F164</f>
        <v>0</v>
      </c>
      <c r="H162" s="108"/>
      <c r="I162" s="110">
        <f t="shared" si="2"/>
        <v>0</v>
      </c>
      <c r="J162" s="108"/>
      <c r="K162" s="122">
        <f>'Сводная для рабочего плана А'!G164</f>
        <v>0</v>
      </c>
      <c r="L162" s="122">
        <f>'Сводная для рабочего плана А'!H164</f>
        <v>0</v>
      </c>
      <c r="M162" s="122">
        <f>'Сводная для рабочего плана А'!I164</f>
        <v>0</v>
      </c>
      <c r="N162" s="122">
        <f>'Сводная для рабочего плана А'!J164</f>
        <v>0</v>
      </c>
      <c r="O162" s="123"/>
    </row>
    <row r="163" spans="1:15" ht="25.5">
      <c r="A163" s="109">
        <f>'Сводная для рабочего плана А'!A165</f>
        <v>0</v>
      </c>
      <c r="B163" s="172">
        <f>IF(A163="Общий итог","",'Сводная для рабочего плана А'!B165)</f>
        <v>0</v>
      </c>
      <c r="C163" s="108"/>
      <c r="D163" s="110">
        <f>'Сводная для рабочего плана А'!C165</f>
        <v>0</v>
      </c>
      <c r="E163" s="110">
        <f>'Сводная для рабочего плана А'!D165</f>
        <v>0</v>
      </c>
      <c r="F163" s="110">
        <f>'Сводная для рабочего плана А'!E165</f>
        <v>0</v>
      </c>
      <c r="G163" s="110">
        <f>'Сводная для рабочего плана А'!F165</f>
        <v>0</v>
      </c>
      <c r="H163" s="108"/>
      <c r="I163" s="110">
        <f t="shared" si="2"/>
        <v>0</v>
      </c>
      <c r="J163" s="108"/>
      <c r="K163" s="122">
        <f>'Сводная для рабочего плана А'!G165</f>
        <v>0</v>
      </c>
      <c r="L163" s="122">
        <f>'Сводная для рабочего плана А'!H165</f>
        <v>0</v>
      </c>
      <c r="M163" s="122">
        <f>'Сводная для рабочего плана А'!I165</f>
        <v>0</v>
      </c>
      <c r="N163" s="122">
        <f>'Сводная для рабочего плана А'!J165</f>
        <v>0</v>
      </c>
      <c r="O163" s="123"/>
    </row>
    <row r="164" spans="1:15" ht="25.5">
      <c r="A164" s="109">
        <f>'Сводная для рабочего плана А'!A166</f>
        <v>0</v>
      </c>
      <c r="B164" s="172">
        <f>IF(A164="Общий итог","",'Сводная для рабочего плана А'!B166)</f>
        <v>0</v>
      </c>
      <c r="C164" s="108"/>
      <c r="D164" s="110">
        <f>'Сводная для рабочего плана А'!C166</f>
        <v>0</v>
      </c>
      <c r="E164" s="110">
        <f>'Сводная для рабочего плана А'!D166</f>
        <v>0</v>
      </c>
      <c r="F164" s="110">
        <f>'Сводная для рабочего плана А'!E166</f>
        <v>0</v>
      </c>
      <c r="G164" s="110">
        <f>'Сводная для рабочего плана А'!F166</f>
        <v>0</v>
      </c>
      <c r="H164" s="108"/>
      <c r="I164" s="110">
        <f t="shared" si="2"/>
        <v>0</v>
      </c>
      <c r="J164" s="108"/>
      <c r="K164" s="122">
        <f>'Сводная для рабочего плана А'!G166</f>
        <v>0</v>
      </c>
      <c r="L164" s="122">
        <f>'Сводная для рабочего плана А'!H166</f>
        <v>0</v>
      </c>
      <c r="M164" s="122">
        <f>'Сводная для рабочего плана А'!I166</f>
        <v>0</v>
      </c>
      <c r="N164" s="122">
        <f>'Сводная для рабочего плана А'!J166</f>
        <v>0</v>
      </c>
      <c r="O164" s="123"/>
    </row>
    <row r="165" spans="1:15" ht="25.5">
      <c r="A165" s="109">
        <f>'Сводная для рабочего плана А'!A167</f>
        <v>0</v>
      </c>
      <c r="B165" s="172">
        <f>IF(A165="Общий итог","",'Сводная для рабочего плана А'!B167)</f>
        <v>0</v>
      </c>
      <c r="C165" s="108"/>
      <c r="D165" s="110">
        <f>'Сводная для рабочего плана А'!C167</f>
        <v>0</v>
      </c>
      <c r="E165" s="110">
        <f>'Сводная для рабочего плана А'!D167</f>
        <v>0</v>
      </c>
      <c r="F165" s="110">
        <f>'Сводная для рабочего плана А'!E167</f>
        <v>0</v>
      </c>
      <c r="G165" s="110">
        <f>'Сводная для рабочего плана А'!F167</f>
        <v>0</v>
      </c>
      <c r="H165" s="108"/>
      <c r="I165" s="110">
        <f t="shared" si="2"/>
        <v>0</v>
      </c>
      <c r="J165" s="108"/>
      <c r="K165" s="122">
        <f>'Сводная для рабочего плана А'!G167</f>
        <v>0</v>
      </c>
      <c r="L165" s="122">
        <f>'Сводная для рабочего плана А'!H167</f>
        <v>0</v>
      </c>
      <c r="M165" s="122">
        <f>'Сводная для рабочего плана А'!I167</f>
        <v>0</v>
      </c>
      <c r="N165" s="122">
        <f>'Сводная для рабочего плана А'!J167</f>
        <v>0</v>
      </c>
      <c r="O165" s="123"/>
    </row>
    <row r="166" spans="1:15" ht="25.5">
      <c r="A166" s="109">
        <f>'Сводная для рабочего плана А'!A168</f>
        <v>0</v>
      </c>
      <c r="B166" s="172">
        <f>IF(A166="Общий итог","",'Сводная для рабочего плана А'!B168)</f>
        <v>0</v>
      </c>
      <c r="C166" s="108"/>
      <c r="D166" s="110">
        <f>'Сводная для рабочего плана А'!C168</f>
        <v>0</v>
      </c>
      <c r="E166" s="110">
        <f>'Сводная для рабочего плана А'!D168</f>
        <v>0</v>
      </c>
      <c r="F166" s="110">
        <f>'Сводная для рабочего плана А'!E168</f>
        <v>0</v>
      </c>
      <c r="G166" s="110">
        <f>'Сводная для рабочего плана А'!F168</f>
        <v>0</v>
      </c>
      <c r="H166" s="108"/>
      <c r="I166" s="110">
        <f t="shared" si="2"/>
        <v>0</v>
      </c>
      <c r="J166" s="108"/>
      <c r="K166" s="122">
        <f>'Сводная для рабочего плана А'!G168</f>
        <v>0</v>
      </c>
      <c r="L166" s="122">
        <f>'Сводная для рабочего плана А'!H168</f>
        <v>0</v>
      </c>
      <c r="M166" s="122">
        <f>'Сводная для рабочего плана А'!I168</f>
        <v>0</v>
      </c>
      <c r="N166" s="122">
        <f>'Сводная для рабочего плана А'!J168</f>
        <v>0</v>
      </c>
      <c r="O166" s="123"/>
    </row>
    <row r="167" spans="1:15" ht="25.5">
      <c r="A167" s="109">
        <f>'Сводная для рабочего плана А'!A169</f>
        <v>0</v>
      </c>
      <c r="B167" s="172">
        <f>IF(A167="Общий итог","",'Сводная для рабочего плана А'!B169)</f>
        <v>0</v>
      </c>
      <c r="C167" s="108"/>
      <c r="D167" s="110">
        <f>'Сводная для рабочего плана А'!C169</f>
        <v>0</v>
      </c>
      <c r="E167" s="110">
        <f>'Сводная для рабочего плана А'!D169</f>
        <v>0</v>
      </c>
      <c r="F167" s="110">
        <f>'Сводная для рабочего плана А'!E169</f>
        <v>0</v>
      </c>
      <c r="G167" s="110">
        <f>'Сводная для рабочего плана А'!F169</f>
        <v>0</v>
      </c>
      <c r="H167" s="108"/>
      <c r="I167" s="110">
        <f t="shared" si="2"/>
        <v>0</v>
      </c>
      <c r="J167" s="108"/>
      <c r="K167" s="122">
        <f>'Сводная для рабочего плана А'!G169</f>
        <v>0</v>
      </c>
      <c r="L167" s="122">
        <f>'Сводная для рабочего плана А'!H169</f>
        <v>0</v>
      </c>
      <c r="M167" s="122">
        <f>'Сводная для рабочего плана А'!I169</f>
        <v>0</v>
      </c>
      <c r="N167" s="122">
        <f>'Сводная для рабочего плана А'!J169</f>
        <v>0</v>
      </c>
      <c r="O167" s="123"/>
    </row>
    <row r="168" spans="1:15" ht="25.5">
      <c r="A168" s="109">
        <f>'Сводная для рабочего плана А'!A170</f>
        <v>0</v>
      </c>
      <c r="B168" s="172">
        <f>IF(A168="Общий итог","",'Сводная для рабочего плана А'!B170)</f>
        <v>0</v>
      </c>
      <c r="C168" s="108"/>
      <c r="D168" s="110">
        <f>'Сводная для рабочего плана А'!C170</f>
        <v>0</v>
      </c>
      <c r="E168" s="110">
        <f>'Сводная для рабочего плана А'!D170</f>
        <v>0</v>
      </c>
      <c r="F168" s="110">
        <f>'Сводная для рабочего плана А'!E170</f>
        <v>0</v>
      </c>
      <c r="G168" s="110">
        <f>'Сводная для рабочего плана А'!F170</f>
        <v>0</v>
      </c>
      <c r="H168" s="108"/>
      <c r="I168" s="110">
        <f t="shared" si="2"/>
        <v>0</v>
      </c>
      <c r="J168" s="108"/>
      <c r="K168" s="122">
        <f>'Сводная для рабочего плана А'!G170</f>
        <v>0</v>
      </c>
      <c r="L168" s="122">
        <f>'Сводная для рабочего плана А'!H170</f>
        <v>0</v>
      </c>
      <c r="M168" s="122">
        <f>'Сводная для рабочего плана А'!I170</f>
        <v>0</v>
      </c>
      <c r="N168" s="122">
        <f>'Сводная для рабочего плана А'!J170</f>
        <v>0</v>
      </c>
      <c r="O168" s="123"/>
    </row>
    <row r="169" spans="1:15" ht="25.5">
      <c r="A169" s="109">
        <f>'Сводная для рабочего плана А'!A171</f>
        <v>0</v>
      </c>
      <c r="B169" s="172">
        <f>IF(A169="Общий итог","",'Сводная для рабочего плана А'!B171)</f>
        <v>0</v>
      </c>
      <c r="C169" s="108"/>
      <c r="D169" s="110">
        <f>'Сводная для рабочего плана А'!C171</f>
        <v>0</v>
      </c>
      <c r="E169" s="110">
        <f>'Сводная для рабочего плана А'!D171</f>
        <v>0</v>
      </c>
      <c r="F169" s="110">
        <f>'Сводная для рабочего плана А'!E171</f>
        <v>0</v>
      </c>
      <c r="G169" s="110">
        <f>'Сводная для рабочего плана А'!F171</f>
        <v>0</v>
      </c>
      <c r="H169" s="108"/>
      <c r="I169" s="110">
        <f t="shared" si="2"/>
        <v>0</v>
      </c>
      <c r="J169" s="108"/>
      <c r="K169" s="122">
        <f>'Сводная для рабочего плана А'!G171</f>
        <v>0</v>
      </c>
      <c r="L169" s="122">
        <f>'Сводная для рабочего плана А'!H171</f>
        <v>0</v>
      </c>
      <c r="M169" s="122">
        <f>'Сводная для рабочего плана А'!I171</f>
        <v>0</v>
      </c>
      <c r="N169" s="122">
        <f>'Сводная для рабочего плана А'!J171</f>
        <v>0</v>
      </c>
      <c r="O169" s="123"/>
    </row>
    <row r="170" spans="1:15" ht="25.5">
      <c r="A170" s="109">
        <f>'Сводная для рабочего плана А'!A172</f>
        <v>0</v>
      </c>
      <c r="B170" s="172">
        <f>IF(A170="Общий итог","",'Сводная для рабочего плана А'!B172)</f>
        <v>0</v>
      </c>
      <c r="C170" s="108"/>
      <c r="D170" s="110">
        <f>'Сводная для рабочего плана А'!C172</f>
        <v>0</v>
      </c>
      <c r="E170" s="110">
        <f>'Сводная для рабочего плана А'!D172</f>
        <v>0</v>
      </c>
      <c r="F170" s="110">
        <f>'Сводная для рабочего плана А'!E172</f>
        <v>0</v>
      </c>
      <c r="G170" s="110">
        <f>'Сводная для рабочего плана А'!F172</f>
        <v>0</v>
      </c>
      <c r="H170" s="108"/>
      <c r="I170" s="110">
        <f t="shared" si="2"/>
        <v>0</v>
      </c>
      <c r="J170" s="108"/>
      <c r="K170" s="122">
        <f>'Сводная для рабочего плана А'!G172</f>
        <v>0</v>
      </c>
      <c r="L170" s="122">
        <f>'Сводная для рабочего плана А'!H172</f>
        <v>0</v>
      </c>
      <c r="M170" s="122">
        <f>'Сводная для рабочего плана А'!I172</f>
        <v>0</v>
      </c>
      <c r="N170" s="122">
        <f>'Сводная для рабочего плана А'!J172</f>
        <v>0</v>
      </c>
      <c r="O170" s="123"/>
    </row>
    <row r="171" spans="1:15" ht="25.5">
      <c r="A171" s="109">
        <f>'Сводная для рабочего плана А'!A173</f>
        <v>0</v>
      </c>
      <c r="B171" s="172">
        <f>IF(A171="Общий итог","",'Сводная для рабочего плана А'!B173)</f>
        <v>0</v>
      </c>
      <c r="C171" s="108"/>
      <c r="D171" s="110">
        <f>'Сводная для рабочего плана А'!C173</f>
        <v>0</v>
      </c>
      <c r="E171" s="110">
        <f>'Сводная для рабочего плана А'!D173</f>
        <v>0</v>
      </c>
      <c r="F171" s="110">
        <f>'Сводная для рабочего плана А'!E173</f>
        <v>0</v>
      </c>
      <c r="G171" s="110">
        <f>'Сводная для рабочего плана А'!F173</f>
        <v>0</v>
      </c>
      <c r="H171" s="108"/>
      <c r="I171" s="110">
        <f t="shared" si="2"/>
        <v>0</v>
      </c>
      <c r="J171" s="108"/>
      <c r="K171" s="122">
        <f>'Сводная для рабочего плана А'!G173</f>
        <v>0</v>
      </c>
      <c r="L171" s="122">
        <f>'Сводная для рабочего плана А'!H173</f>
        <v>0</v>
      </c>
      <c r="M171" s="122">
        <f>'Сводная для рабочего плана А'!I173</f>
        <v>0</v>
      </c>
      <c r="N171" s="122">
        <f>'Сводная для рабочего плана А'!J173</f>
        <v>0</v>
      </c>
      <c r="O171" s="123"/>
    </row>
    <row r="172" spans="1:15" ht="25.5">
      <c r="A172" s="109">
        <f>'Сводная для рабочего плана А'!A174</f>
        <v>0</v>
      </c>
      <c r="B172" s="172">
        <f>IF(A172="Общий итог","",'Сводная для рабочего плана А'!B174)</f>
        <v>0</v>
      </c>
      <c r="C172" s="108"/>
      <c r="D172" s="110">
        <f>'Сводная для рабочего плана А'!C174</f>
        <v>0</v>
      </c>
      <c r="E172" s="110">
        <f>'Сводная для рабочего плана А'!D174</f>
        <v>0</v>
      </c>
      <c r="F172" s="110">
        <f>'Сводная для рабочего плана А'!E174</f>
        <v>0</v>
      </c>
      <c r="G172" s="110">
        <f>'Сводная для рабочего плана А'!F174</f>
        <v>0</v>
      </c>
      <c r="H172" s="108"/>
      <c r="I172" s="110">
        <f t="shared" si="2"/>
        <v>0</v>
      </c>
      <c r="J172" s="108"/>
      <c r="K172" s="122">
        <f>'Сводная для рабочего плана А'!G174</f>
        <v>0</v>
      </c>
      <c r="L172" s="122">
        <f>'Сводная для рабочего плана А'!H174</f>
        <v>0</v>
      </c>
      <c r="M172" s="122">
        <f>'Сводная для рабочего плана А'!I174</f>
        <v>0</v>
      </c>
      <c r="N172" s="122">
        <f>'Сводная для рабочего плана А'!J174</f>
        <v>0</v>
      </c>
      <c r="O172" s="123"/>
    </row>
    <row r="173" spans="1:15" ht="25.5">
      <c r="A173" s="109">
        <f>'Сводная для рабочего плана А'!A175</f>
        <v>0</v>
      </c>
      <c r="B173" s="172">
        <f>IF(A173="Общий итог","",'Сводная для рабочего плана А'!B175)</f>
        <v>0</v>
      </c>
      <c r="C173" s="108"/>
      <c r="D173" s="110">
        <f>'Сводная для рабочего плана А'!C175</f>
        <v>0</v>
      </c>
      <c r="E173" s="110">
        <f>'Сводная для рабочего плана А'!D175</f>
        <v>0</v>
      </c>
      <c r="F173" s="110">
        <f>'Сводная для рабочего плана А'!E175</f>
        <v>0</v>
      </c>
      <c r="G173" s="110">
        <f>'Сводная для рабочего плана А'!F175</f>
        <v>0</v>
      </c>
      <c r="H173" s="108"/>
      <c r="I173" s="110">
        <f t="shared" si="2"/>
        <v>0</v>
      </c>
      <c r="J173" s="108"/>
      <c r="K173" s="122">
        <f>'Сводная для рабочего плана А'!G175</f>
        <v>0</v>
      </c>
      <c r="L173" s="122">
        <f>'Сводная для рабочего плана А'!H175</f>
        <v>0</v>
      </c>
      <c r="M173" s="122">
        <f>'Сводная для рабочего плана А'!I175</f>
        <v>0</v>
      </c>
      <c r="N173" s="122">
        <f>'Сводная для рабочего плана А'!J175</f>
        <v>0</v>
      </c>
      <c r="O173" s="123"/>
    </row>
    <row r="174" spans="1:15" ht="25.5">
      <c r="A174" s="109">
        <f>'Сводная для рабочего плана А'!A176</f>
        <v>0</v>
      </c>
      <c r="B174" s="172">
        <f>IF(A174="Общий итог","",'Сводная для рабочего плана А'!B176)</f>
        <v>0</v>
      </c>
      <c r="C174" s="108"/>
      <c r="D174" s="110">
        <f>'Сводная для рабочего плана А'!C176</f>
        <v>0</v>
      </c>
      <c r="E174" s="110">
        <f>'Сводная для рабочего плана А'!D176</f>
        <v>0</v>
      </c>
      <c r="F174" s="110">
        <f>'Сводная для рабочего плана А'!E176</f>
        <v>0</v>
      </c>
      <c r="G174" s="110">
        <f>'Сводная для рабочего плана А'!F176</f>
        <v>0</v>
      </c>
      <c r="H174" s="108"/>
      <c r="I174" s="110">
        <f t="shared" si="2"/>
        <v>0</v>
      </c>
      <c r="J174" s="108"/>
      <c r="K174" s="122">
        <f>'Сводная для рабочего плана А'!G176</f>
        <v>0</v>
      </c>
      <c r="L174" s="122">
        <f>'Сводная для рабочего плана А'!H176</f>
        <v>0</v>
      </c>
      <c r="M174" s="122">
        <f>'Сводная для рабочего плана А'!I176</f>
        <v>0</v>
      </c>
      <c r="N174" s="122">
        <f>'Сводная для рабочего плана А'!J176</f>
        <v>0</v>
      </c>
      <c r="O174" s="123"/>
    </row>
    <row r="175" spans="1:15" ht="25.5">
      <c r="A175" s="109">
        <f>'Сводная для рабочего плана А'!A177</f>
        <v>0</v>
      </c>
      <c r="B175" s="172">
        <f>IF(A175="Общий итог","",'Сводная для рабочего плана А'!B177)</f>
        <v>0</v>
      </c>
      <c r="C175" s="108"/>
      <c r="D175" s="110">
        <f>'Сводная для рабочего плана А'!C177</f>
        <v>0</v>
      </c>
      <c r="E175" s="110">
        <f>'Сводная для рабочего плана А'!D177</f>
        <v>0</v>
      </c>
      <c r="F175" s="110">
        <f>'Сводная для рабочего плана А'!E177</f>
        <v>0</v>
      </c>
      <c r="G175" s="110">
        <f>'Сводная для рабочего плана А'!F177</f>
        <v>0</v>
      </c>
      <c r="H175" s="108"/>
      <c r="I175" s="110">
        <f t="shared" si="2"/>
        <v>0</v>
      </c>
      <c r="J175" s="108"/>
      <c r="K175" s="122">
        <f>'Сводная для рабочего плана А'!G177</f>
        <v>0</v>
      </c>
      <c r="L175" s="122">
        <f>'Сводная для рабочего плана А'!H177</f>
        <v>0</v>
      </c>
      <c r="M175" s="122">
        <f>'Сводная для рабочего плана А'!I177</f>
        <v>0</v>
      </c>
      <c r="N175" s="122">
        <f>'Сводная для рабочего плана А'!J177</f>
        <v>0</v>
      </c>
      <c r="O175" s="123"/>
    </row>
    <row r="176" spans="1:15" ht="25.5">
      <c r="A176" s="109">
        <f>'Сводная для рабочего плана А'!A178</f>
        <v>0</v>
      </c>
      <c r="B176" s="172">
        <f>IF(A176="Общий итог","",'Сводная для рабочего плана А'!B178)</f>
        <v>0</v>
      </c>
      <c r="C176" s="108"/>
      <c r="D176" s="110">
        <f>'Сводная для рабочего плана А'!C178</f>
        <v>0</v>
      </c>
      <c r="E176" s="110">
        <f>'Сводная для рабочего плана А'!D178</f>
        <v>0</v>
      </c>
      <c r="F176" s="110">
        <f>'Сводная для рабочего плана А'!E178</f>
        <v>0</v>
      </c>
      <c r="G176" s="110">
        <f>'Сводная для рабочего плана А'!F178</f>
        <v>0</v>
      </c>
      <c r="H176" s="108"/>
      <c r="I176" s="110">
        <f t="shared" si="2"/>
        <v>0</v>
      </c>
      <c r="J176" s="108"/>
      <c r="K176" s="122">
        <f>'Сводная для рабочего плана А'!G178</f>
        <v>0</v>
      </c>
      <c r="L176" s="122">
        <f>'Сводная для рабочего плана А'!H178</f>
        <v>0</v>
      </c>
      <c r="M176" s="122">
        <f>'Сводная для рабочего плана А'!I178</f>
        <v>0</v>
      </c>
      <c r="N176" s="122">
        <f>'Сводная для рабочего плана А'!J178</f>
        <v>0</v>
      </c>
      <c r="O176" s="123"/>
    </row>
    <row r="177" spans="1:15" ht="25.5">
      <c r="A177" s="109">
        <f>'Сводная для рабочего плана А'!A179</f>
        <v>0</v>
      </c>
      <c r="B177" s="172">
        <f>IF(A177="Общий итог","",'Сводная для рабочего плана А'!B179)</f>
        <v>0</v>
      </c>
      <c r="C177" s="108"/>
      <c r="D177" s="110">
        <f>'Сводная для рабочего плана А'!C179</f>
        <v>0</v>
      </c>
      <c r="E177" s="110">
        <f>'Сводная для рабочего плана А'!D179</f>
        <v>0</v>
      </c>
      <c r="F177" s="110">
        <f>'Сводная для рабочего плана А'!E179</f>
        <v>0</v>
      </c>
      <c r="G177" s="110">
        <f>'Сводная для рабочего плана А'!F179</f>
        <v>0</v>
      </c>
      <c r="H177" s="108"/>
      <c r="I177" s="110">
        <f t="shared" si="2"/>
        <v>0</v>
      </c>
      <c r="J177" s="108"/>
      <c r="K177" s="122">
        <f>'Сводная для рабочего плана А'!G179</f>
        <v>0</v>
      </c>
      <c r="L177" s="122">
        <f>'Сводная для рабочего плана А'!H179</f>
        <v>0</v>
      </c>
      <c r="M177" s="122">
        <f>'Сводная для рабочего плана А'!I179</f>
        <v>0</v>
      </c>
      <c r="N177" s="122">
        <f>'Сводная для рабочего плана А'!J179</f>
        <v>0</v>
      </c>
      <c r="O177" s="123"/>
    </row>
    <row r="178" spans="1:15" ht="25.5">
      <c r="A178" s="109">
        <f>'Сводная для рабочего плана А'!A180</f>
        <v>0</v>
      </c>
      <c r="B178" s="172">
        <f>IF(A178="Общий итог","",'Сводная для рабочего плана А'!B180)</f>
        <v>0</v>
      </c>
      <c r="C178" s="108"/>
      <c r="D178" s="110">
        <f>'Сводная для рабочего плана А'!C180</f>
        <v>0</v>
      </c>
      <c r="E178" s="110">
        <f>'Сводная для рабочего плана А'!D180</f>
        <v>0</v>
      </c>
      <c r="F178" s="110">
        <f>'Сводная для рабочего плана А'!E180</f>
        <v>0</v>
      </c>
      <c r="G178" s="110">
        <f>'Сводная для рабочего плана А'!F180</f>
        <v>0</v>
      </c>
      <c r="H178" s="108"/>
      <c r="I178" s="110">
        <f t="shared" si="2"/>
        <v>0</v>
      </c>
      <c r="J178" s="108"/>
      <c r="K178" s="122">
        <f>'Сводная для рабочего плана А'!G180</f>
        <v>0</v>
      </c>
      <c r="L178" s="122">
        <f>'Сводная для рабочего плана А'!H180</f>
        <v>0</v>
      </c>
      <c r="M178" s="122">
        <f>'Сводная для рабочего плана А'!I180</f>
        <v>0</v>
      </c>
      <c r="N178" s="122">
        <f>'Сводная для рабочего плана А'!J180</f>
        <v>0</v>
      </c>
      <c r="O178" s="123"/>
    </row>
    <row r="179" spans="1:15" ht="25.5">
      <c r="A179" s="109">
        <f>'Сводная для рабочего плана А'!A181</f>
        <v>0</v>
      </c>
      <c r="B179" s="172">
        <f>IF(A179="Общий итог","",'Сводная для рабочего плана А'!B181)</f>
        <v>0</v>
      </c>
      <c r="C179" s="108"/>
      <c r="D179" s="110">
        <f>'Сводная для рабочего плана А'!C181</f>
        <v>0</v>
      </c>
      <c r="E179" s="110">
        <f>'Сводная для рабочего плана А'!D181</f>
        <v>0</v>
      </c>
      <c r="F179" s="110">
        <f>'Сводная для рабочего плана А'!E181</f>
        <v>0</v>
      </c>
      <c r="G179" s="110">
        <f>'Сводная для рабочего плана А'!F181</f>
        <v>0</v>
      </c>
      <c r="H179" s="108"/>
      <c r="I179" s="110">
        <f t="shared" si="2"/>
        <v>0</v>
      </c>
      <c r="J179" s="108"/>
      <c r="K179" s="122">
        <f>'Сводная для рабочего плана А'!G181</f>
        <v>0</v>
      </c>
      <c r="L179" s="122">
        <f>'Сводная для рабочего плана А'!H181</f>
        <v>0</v>
      </c>
      <c r="M179" s="122">
        <f>'Сводная для рабочего плана А'!I181</f>
        <v>0</v>
      </c>
      <c r="N179" s="122">
        <f>'Сводная для рабочего плана А'!J181</f>
        <v>0</v>
      </c>
      <c r="O179" s="123"/>
    </row>
    <row r="180" spans="1:15" ht="25.5">
      <c r="A180" s="109">
        <f>'Сводная для рабочего плана А'!A182</f>
        <v>0</v>
      </c>
      <c r="B180" s="172">
        <f>IF(A180="Общий итог","",'Сводная для рабочего плана А'!B182)</f>
        <v>0</v>
      </c>
      <c r="C180" s="108"/>
      <c r="D180" s="110">
        <f>'Сводная для рабочего плана А'!C182</f>
        <v>0</v>
      </c>
      <c r="E180" s="110">
        <f>'Сводная для рабочего плана А'!D182</f>
        <v>0</v>
      </c>
      <c r="F180" s="110">
        <f>'Сводная для рабочего плана А'!E182</f>
        <v>0</v>
      </c>
      <c r="G180" s="110">
        <f>'Сводная для рабочего плана А'!F182</f>
        <v>0</v>
      </c>
      <c r="H180" s="108"/>
      <c r="I180" s="110">
        <f t="shared" si="2"/>
        <v>0</v>
      </c>
      <c r="J180" s="108"/>
      <c r="K180" s="122">
        <f>'Сводная для рабочего плана А'!G182</f>
        <v>0</v>
      </c>
      <c r="L180" s="122">
        <f>'Сводная для рабочего плана А'!H182</f>
        <v>0</v>
      </c>
      <c r="M180" s="122">
        <f>'Сводная для рабочего плана А'!I182</f>
        <v>0</v>
      </c>
      <c r="N180" s="122">
        <f>'Сводная для рабочего плана А'!J182</f>
        <v>0</v>
      </c>
      <c r="O180" s="123"/>
    </row>
    <row r="181" spans="1:15" ht="25.5">
      <c r="A181" s="109">
        <f>'Сводная для рабочего плана А'!A183</f>
        <v>0</v>
      </c>
      <c r="B181" s="172">
        <f>IF(A181="Общий итог","",'Сводная для рабочего плана А'!B183)</f>
        <v>0</v>
      </c>
      <c r="C181" s="108"/>
      <c r="D181" s="110">
        <f>'Сводная для рабочего плана А'!C183</f>
        <v>0</v>
      </c>
      <c r="E181" s="110">
        <f>'Сводная для рабочего плана А'!D183</f>
        <v>0</v>
      </c>
      <c r="F181" s="110">
        <f>'Сводная для рабочего плана А'!E183</f>
        <v>0</v>
      </c>
      <c r="G181" s="110">
        <f>'Сводная для рабочего плана А'!F183</f>
        <v>0</v>
      </c>
      <c r="H181" s="108"/>
      <c r="I181" s="110">
        <f t="shared" si="2"/>
        <v>0</v>
      </c>
      <c r="J181" s="108"/>
      <c r="K181" s="122">
        <f>'Сводная для рабочего плана А'!G183</f>
        <v>0</v>
      </c>
      <c r="L181" s="122">
        <f>'Сводная для рабочего плана А'!H183</f>
        <v>0</v>
      </c>
      <c r="M181" s="122">
        <f>'Сводная для рабочего плана А'!I183</f>
        <v>0</v>
      </c>
      <c r="N181" s="122">
        <f>'Сводная для рабочего плана А'!J183</f>
        <v>0</v>
      </c>
      <c r="O181" s="123"/>
    </row>
    <row r="182" spans="1:15" ht="25.5">
      <c r="A182" s="109">
        <f>'Сводная для рабочего плана А'!A184</f>
        <v>0</v>
      </c>
      <c r="B182" s="172">
        <f>IF(A182="Общий итог","",'Сводная для рабочего плана А'!B184)</f>
        <v>0</v>
      </c>
      <c r="C182" s="108"/>
      <c r="D182" s="110">
        <f>'Сводная для рабочего плана А'!C184</f>
        <v>0</v>
      </c>
      <c r="E182" s="110">
        <f>'Сводная для рабочего плана А'!D184</f>
        <v>0</v>
      </c>
      <c r="F182" s="110">
        <f>'Сводная для рабочего плана А'!E184</f>
        <v>0</v>
      </c>
      <c r="G182" s="110">
        <f>'Сводная для рабочего плана А'!F184</f>
        <v>0</v>
      </c>
      <c r="H182" s="108"/>
      <c r="I182" s="110">
        <f t="shared" si="2"/>
        <v>0</v>
      </c>
      <c r="J182" s="108"/>
      <c r="K182" s="122">
        <f>'Сводная для рабочего плана А'!G184</f>
        <v>0</v>
      </c>
      <c r="L182" s="122">
        <f>'Сводная для рабочего плана А'!H184</f>
        <v>0</v>
      </c>
      <c r="M182" s="122">
        <f>'Сводная для рабочего плана А'!I184</f>
        <v>0</v>
      </c>
      <c r="N182" s="122">
        <f>'Сводная для рабочего плана А'!J184</f>
        <v>0</v>
      </c>
      <c r="O182" s="123"/>
    </row>
    <row r="183" spans="1:15" ht="25.5">
      <c r="A183" s="109">
        <f>'Сводная для рабочего плана А'!A185</f>
        <v>0</v>
      </c>
      <c r="B183" s="172">
        <f>IF(A183="Общий итог","",'Сводная для рабочего плана А'!B185)</f>
        <v>0</v>
      </c>
      <c r="C183" s="108"/>
      <c r="D183" s="110">
        <f>'Сводная для рабочего плана А'!C185</f>
        <v>0</v>
      </c>
      <c r="E183" s="110">
        <f>'Сводная для рабочего плана А'!D185</f>
        <v>0</v>
      </c>
      <c r="F183" s="110">
        <f>'Сводная для рабочего плана А'!E185</f>
        <v>0</v>
      </c>
      <c r="G183" s="110">
        <f>'Сводная для рабочего плана А'!F185</f>
        <v>0</v>
      </c>
      <c r="H183" s="108"/>
      <c r="I183" s="110">
        <f t="shared" si="2"/>
        <v>0</v>
      </c>
      <c r="J183" s="108"/>
      <c r="K183" s="122">
        <f>'Сводная для рабочего плана А'!G185</f>
        <v>0</v>
      </c>
      <c r="L183" s="122">
        <f>'Сводная для рабочего плана А'!H185</f>
        <v>0</v>
      </c>
      <c r="M183" s="122">
        <f>'Сводная для рабочего плана А'!I185</f>
        <v>0</v>
      </c>
      <c r="N183" s="122">
        <f>'Сводная для рабочего плана А'!J185</f>
        <v>0</v>
      </c>
      <c r="O183" s="123"/>
    </row>
    <row r="184" spans="1:15" ht="25.5">
      <c r="A184" s="109">
        <f>'Сводная для рабочего плана А'!A186</f>
        <v>0</v>
      </c>
      <c r="B184" s="172">
        <f>IF(A184="Общий итог","",'Сводная для рабочего плана А'!B186)</f>
        <v>0</v>
      </c>
      <c r="C184" s="108"/>
      <c r="D184" s="110">
        <f>'Сводная для рабочего плана А'!C186</f>
        <v>0</v>
      </c>
      <c r="E184" s="110">
        <f>'Сводная для рабочего плана А'!D186</f>
        <v>0</v>
      </c>
      <c r="F184" s="110">
        <f>'Сводная для рабочего плана А'!E186</f>
        <v>0</v>
      </c>
      <c r="G184" s="110">
        <f>'Сводная для рабочего плана А'!F186</f>
        <v>0</v>
      </c>
      <c r="H184" s="108"/>
      <c r="I184" s="110">
        <f t="shared" si="2"/>
        <v>0</v>
      </c>
      <c r="J184" s="108"/>
      <c r="K184" s="122">
        <f>'Сводная для рабочего плана А'!G186</f>
        <v>0</v>
      </c>
      <c r="L184" s="122">
        <f>'Сводная для рабочего плана А'!H186</f>
        <v>0</v>
      </c>
      <c r="M184" s="122">
        <f>'Сводная для рабочего плана А'!I186</f>
        <v>0</v>
      </c>
      <c r="N184" s="122">
        <f>'Сводная для рабочего плана А'!J186</f>
        <v>0</v>
      </c>
      <c r="O184" s="123"/>
    </row>
    <row r="185" spans="1:15" ht="25.5">
      <c r="A185" s="109">
        <f>'Сводная для рабочего плана А'!A187</f>
        <v>0</v>
      </c>
      <c r="B185" s="172">
        <f>IF(A185="Общий итог","",'Сводная для рабочего плана А'!B187)</f>
        <v>0</v>
      </c>
      <c r="C185" s="108"/>
      <c r="D185" s="110">
        <f>'Сводная для рабочего плана А'!C187</f>
        <v>0</v>
      </c>
      <c r="E185" s="110">
        <f>'Сводная для рабочего плана А'!D187</f>
        <v>0</v>
      </c>
      <c r="F185" s="110">
        <f>'Сводная для рабочего плана А'!E187</f>
        <v>0</v>
      </c>
      <c r="G185" s="110">
        <f>'Сводная для рабочего плана А'!F187</f>
        <v>0</v>
      </c>
      <c r="H185" s="108"/>
      <c r="I185" s="110">
        <f t="shared" si="2"/>
        <v>0</v>
      </c>
      <c r="J185" s="108"/>
      <c r="K185" s="122">
        <f>'Сводная для рабочего плана А'!G187</f>
        <v>0</v>
      </c>
      <c r="L185" s="122">
        <f>'Сводная для рабочего плана А'!H187</f>
        <v>0</v>
      </c>
      <c r="M185" s="122">
        <f>'Сводная для рабочего плана А'!I187</f>
        <v>0</v>
      </c>
      <c r="N185" s="122">
        <f>'Сводная для рабочего плана А'!J187</f>
        <v>0</v>
      </c>
      <c r="O185" s="123"/>
    </row>
    <row r="186" spans="1:15" ht="25.5">
      <c r="A186" s="109">
        <f>'Сводная для рабочего плана А'!A188</f>
        <v>0</v>
      </c>
      <c r="B186" s="172">
        <f>IF(A186="Общий итог","",'Сводная для рабочего плана А'!B188)</f>
        <v>0</v>
      </c>
      <c r="C186" s="108"/>
      <c r="D186" s="110">
        <f>'Сводная для рабочего плана А'!C188</f>
        <v>0</v>
      </c>
      <c r="E186" s="110">
        <f>'Сводная для рабочего плана А'!D188</f>
        <v>0</v>
      </c>
      <c r="F186" s="110">
        <f>'Сводная для рабочего плана А'!E188</f>
        <v>0</v>
      </c>
      <c r="G186" s="110">
        <f>'Сводная для рабочего плана А'!F188</f>
        <v>0</v>
      </c>
      <c r="H186" s="108"/>
      <c r="I186" s="110">
        <f t="shared" si="2"/>
        <v>0</v>
      </c>
      <c r="J186" s="108"/>
      <c r="K186" s="122">
        <f>'Сводная для рабочего плана А'!G188</f>
        <v>0</v>
      </c>
      <c r="L186" s="122">
        <f>'Сводная для рабочего плана А'!H188</f>
        <v>0</v>
      </c>
      <c r="M186" s="122">
        <f>'Сводная для рабочего плана А'!I188</f>
        <v>0</v>
      </c>
      <c r="N186" s="122">
        <f>'Сводная для рабочего плана А'!J188</f>
        <v>0</v>
      </c>
      <c r="O186" s="123"/>
    </row>
    <row r="187" spans="1:15" ht="25.5">
      <c r="A187" s="109">
        <f>'Сводная для рабочего плана А'!A189</f>
        <v>0</v>
      </c>
      <c r="B187" s="172">
        <f>IF(A187="Общий итог","",'Сводная для рабочего плана А'!B189)</f>
        <v>0</v>
      </c>
      <c r="C187" s="108"/>
      <c r="D187" s="110">
        <f>'Сводная для рабочего плана А'!C189</f>
        <v>0</v>
      </c>
      <c r="E187" s="110">
        <f>'Сводная для рабочего плана А'!D189</f>
        <v>0</v>
      </c>
      <c r="F187" s="110">
        <f>'Сводная для рабочего плана А'!E189</f>
        <v>0</v>
      </c>
      <c r="G187" s="110">
        <f>'Сводная для рабочего плана А'!F189</f>
        <v>0</v>
      </c>
      <c r="H187" s="108"/>
      <c r="I187" s="110">
        <f t="shared" si="2"/>
        <v>0</v>
      </c>
      <c r="J187" s="108"/>
      <c r="K187" s="122">
        <f>'Сводная для рабочего плана А'!G189</f>
        <v>0</v>
      </c>
      <c r="L187" s="122">
        <f>'Сводная для рабочего плана А'!H189</f>
        <v>0</v>
      </c>
      <c r="M187" s="122">
        <f>'Сводная для рабочего плана А'!I189</f>
        <v>0</v>
      </c>
      <c r="N187" s="122">
        <f>'Сводная для рабочего плана А'!J189</f>
        <v>0</v>
      </c>
      <c r="O187" s="123"/>
    </row>
    <row r="188" spans="1:15" ht="25.5">
      <c r="A188" s="109">
        <f>'Сводная для рабочего плана А'!A190</f>
        <v>0</v>
      </c>
      <c r="B188" s="172">
        <f>IF(A188="Общий итог","",'Сводная для рабочего плана А'!B190)</f>
        <v>0</v>
      </c>
      <c r="C188" s="108"/>
      <c r="D188" s="110">
        <f>'Сводная для рабочего плана А'!C190</f>
        <v>0</v>
      </c>
      <c r="E188" s="110">
        <f>'Сводная для рабочего плана А'!D190</f>
        <v>0</v>
      </c>
      <c r="F188" s="110">
        <f>'Сводная для рабочего плана А'!E190</f>
        <v>0</v>
      </c>
      <c r="G188" s="110">
        <f>'Сводная для рабочего плана А'!F190</f>
        <v>0</v>
      </c>
      <c r="H188" s="108"/>
      <c r="I188" s="110">
        <f t="shared" si="2"/>
        <v>0</v>
      </c>
      <c r="J188" s="108"/>
      <c r="K188" s="122">
        <f>'Сводная для рабочего плана А'!G190</f>
        <v>0</v>
      </c>
      <c r="L188" s="122">
        <f>'Сводная для рабочего плана А'!H190</f>
        <v>0</v>
      </c>
      <c r="M188" s="122">
        <f>'Сводная для рабочего плана А'!I190</f>
        <v>0</v>
      </c>
      <c r="N188" s="122">
        <f>'Сводная для рабочего плана А'!J190</f>
        <v>0</v>
      </c>
      <c r="O188" s="123"/>
    </row>
    <row r="189" spans="1:15" ht="25.5">
      <c r="A189" s="109">
        <f>'Сводная для рабочего плана А'!A191</f>
        <v>0</v>
      </c>
      <c r="B189" s="172">
        <f>IF(A189="Общий итог","",'Сводная для рабочего плана А'!B191)</f>
        <v>0</v>
      </c>
      <c r="C189" s="108"/>
      <c r="D189" s="110">
        <f>'Сводная для рабочего плана А'!C191</f>
        <v>0</v>
      </c>
      <c r="E189" s="110">
        <f>'Сводная для рабочего плана А'!D191</f>
        <v>0</v>
      </c>
      <c r="F189" s="110">
        <f>'Сводная для рабочего плана А'!E191</f>
        <v>0</v>
      </c>
      <c r="G189" s="110">
        <f>'Сводная для рабочего плана А'!F191</f>
        <v>0</v>
      </c>
      <c r="H189" s="108"/>
      <c r="I189" s="110">
        <f t="shared" si="2"/>
        <v>0</v>
      </c>
      <c r="J189" s="108"/>
      <c r="K189" s="122">
        <f>'Сводная для рабочего плана А'!G191</f>
        <v>0</v>
      </c>
      <c r="L189" s="122">
        <f>'Сводная для рабочего плана А'!H191</f>
        <v>0</v>
      </c>
      <c r="M189" s="122">
        <f>'Сводная для рабочего плана А'!I191</f>
        <v>0</v>
      </c>
      <c r="N189" s="122">
        <f>'Сводная для рабочего плана А'!J191</f>
        <v>0</v>
      </c>
      <c r="O189" s="123"/>
    </row>
    <row r="190" spans="1:15" ht="25.5">
      <c r="A190" s="109">
        <f>'Сводная для рабочего плана А'!A192</f>
        <v>0</v>
      </c>
      <c r="B190" s="172">
        <f>IF(A190="Общий итог","",'Сводная для рабочего плана А'!B192)</f>
        <v>0</v>
      </c>
      <c r="C190" s="108"/>
      <c r="D190" s="110">
        <f>'Сводная для рабочего плана А'!C192</f>
        <v>0</v>
      </c>
      <c r="E190" s="110">
        <f>'Сводная для рабочего плана А'!D192</f>
        <v>0</v>
      </c>
      <c r="F190" s="110">
        <f>'Сводная для рабочего плана А'!E192</f>
        <v>0</v>
      </c>
      <c r="G190" s="110">
        <f>'Сводная для рабочего плана А'!F192</f>
        <v>0</v>
      </c>
      <c r="H190" s="108"/>
      <c r="I190" s="110">
        <f t="shared" si="2"/>
        <v>0</v>
      </c>
      <c r="J190" s="108"/>
      <c r="K190" s="122">
        <f>'Сводная для рабочего плана А'!G192</f>
        <v>0</v>
      </c>
      <c r="L190" s="122">
        <f>'Сводная для рабочего плана А'!H192</f>
        <v>0</v>
      </c>
      <c r="M190" s="122">
        <f>'Сводная для рабочего плана А'!I192</f>
        <v>0</v>
      </c>
      <c r="N190" s="122">
        <f>'Сводная для рабочего плана А'!J192</f>
        <v>0</v>
      </c>
      <c r="O190" s="123"/>
    </row>
    <row r="191" spans="1:15" ht="25.5">
      <c r="A191" s="109">
        <f>'Сводная для рабочего плана А'!A193</f>
        <v>0</v>
      </c>
      <c r="B191" s="172">
        <f>IF(A191="Общий итог","",'Сводная для рабочего плана А'!B193)</f>
        <v>0</v>
      </c>
      <c r="C191" s="108"/>
      <c r="D191" s="110">
        <f>'Сводная для рабочего плана А'!C193</f>
        <v>0</v>
      </c>
      <c r="E191" s="110">
        <f>'Сводная для рабочего плана А'!D193</f>
        <v>0</v>
      </c>
      <c r="F191" s="110">
        <f>'Сводная для рабочего плана А'!E193</f>
        <v>0</v>
      </c>
      <c r="G191" s="110">
        <f>'Сводная для рабочего плана А'!F193</f>
        <v>0</v>
      </c>
      <c r="H191" s="108"/>
      <c r="I191" s="110">
        <f t="shared" si="2"/>
        <v>0</v>
      </c>
      <c r="J191" s="108"/>
      <c r="K191" s="122">
        <f>'Сводная для рабочего плана А'!G193</f>
        <v>0</v>
      </c>
      <c r="L191" s="122">
        <f>'Сводная для рабочего плана А'!H193</f>
        <v>0</v>
      </c>
      <c r="M191" s="122">
        <f>'Сводная для рабочего плана А'!I193</f>
        <v>0</v>
      </c>
      <c r="N191" s="122">
        <f>'Сводная для рабочего плана А'!J193</f>
        <v>0</v>
      </c>
      <c r="O191" s="123"/>
    </row>
    <row r="192" spans="1:15" ht="25.5">
      <c r="A192" s="109">
        <f>'Сводная для рабочего плана А'!A194</f>
        <v>0</v>
      </c>
      <c r="B192" s="172">
        <f>IF(A192="Общий итог","",'Сводная для рабочего плана А'!B194)</f>
        <v>0</v>
      </c>
      <c r="C192" s="108"/>
      <c r="D192" s="110">
        <f>'Сводная для рабочего плана А'!C194</f>
        <v>0</v>
      </c>
      <c r="E192" s="110">
        <f>'Сводная для рабочего плана А'!D194</f>
        <v>0</v>
      </c>
      <c r="F192" s="110">
        <f>'Сводная для рабочего плана А'!E194</f>
        <v>0</v>
      </c>
      <c r="G192" s="110">
        <f>'Сводная для рабочего плана А'!F194</f>
        <v>0</v>
      </c>
      <c r="H192" s="108"/>
      <c r="I192" s="110">
        <f t="shared" si="2"/>
        <v>0</v>
      </c>
      <c r="J192" s="108"/>
      <c r="K192" s="122">
        <f>'Сводная для рабочего плана А'!G194</f>
        <v>0</v>
      </c>
      <c r="L192" s="122">
        <f>'Сводная для рабочего плана А'!H194</f>
        <v>0</v>
      </c>
      <c r="M192" s="122">
        <f>'Сводная для рабочего плана А'!I194</f>
        <v>0</v>
      </c>
      <c r="N192" s="122">
        <f>'Сводная для рабочего плана А'!J194</f>
        <v>0</v>
      </c>
      <c r="O192" s="123"/>
    </row>
    <row r="193" spans="1:15" ht="25.5">
      <c r="A193" s="109">
        <f>'Сводная для рабочего плана А'!A195</f>
        <v>0</v>
      </c>
      <c r="B193" s="172">
        <f>IF(A193="Общий итог","",'Сводная для рабочего плана А'!B195)</f>
        <v>0</v>
      </c>
      <c r="C193" s="108"/>
      <c r="D193" s="110">
        <f>'Сводная для рабочего плана А'!C195</f>
        <v>0</v>
      </c>
      <c r="E193" s="110">
        <f>'Сводная для рабочего плана А'!D195</f>
        <v>0</v>
      </c>
      <c r="F193" s="110">
        <f>'Сводная для рабочего плана А'!E195</f>
        <v>0</v>
      </c>
      <c r="G193" s="110">
        <f>'Сводная для рабочего плана А'!F195</f>
        <v>0</v>
      </c>
      <c r="H193" s="108"/>
      <c r="I193" s="110">
        <f t="shared" si="2"/>
        <v>0</v>
      </c>
      <c r="J193" s="108"/>
      <c r="K193" s="122">
        <f>'Сводная для рабочего плана А'!G195</f>
        <v>0</v>
      </c>
      <c r="L193" s="122">
        <f>'Сводная для рабочего плана А'!H195</f>
        <v>0</v>
      </c>
      <c r="M193" s="122">
        <f>'Сводная для рабочего плана А'!I195</f>
        <v>0</v>
      </c>
      <c r="N193" s="122">
        <f>'Сводная для рабочего плана А'!J195</f>
        <v>0</v>
      </c>
      <c r="O193" s="123"/>
    </row>
    <row r="194" spans="1:15" ht="25.5">
      <c r="A194" s="109">
        <f>'Сводная для рабочего плана А'!A196</f>
        <v>0</v>
      </c>
      <c r="B194" s="172">
        <f>IF(A194="Общий итог","",'Сводная для рабочего плана А'!B196)</f>
        <v>0</v>
      </c>
      <c r="C194" s="108"/>
      <c r="D194" s="110">
        <f>'Сводная для рабочего плана А'!C196</f>
        <v>0</v>
      </c>
      <c r="E194" s="110">
        <f>'Сводная для рабочего плана А'!D196</f>
        <v>0</v>
      </c>
      <c r="F194" s="110">
        <f>'Сводная для рабочего плана А'!E196</f>
        <v>0</v>
      </c>
      <c r="G194" s="110">
        <f>'Сводная для рабочего плана А'!F196</f>
        <v>0</v>
      </c>
      <c r="H194" s="108"/>
      <c r="I194" s="110">
        <f t="shared" si="2"/>
        <v>0</v>
      </c>
      <c r="J194" s="108"/>
      <c r="K194" s="122">
        <f>'Сводная для рабочего плана А'!G196</f>
        <v>0</v>
      </c>
      <c r="L194" s="122">
        <f>'Сводная для рабочего плана А'!H196</f>
        <v>0</v>
      </c>
      <c r="M194" s="122">
        <f>'Сводная для рабочего плана А'!I196</f>
        <v>0</v>
      </c>
      <c r="N194" s="122">
        <f>'Сводная для рабочего плана А'!J196</f>
        <v>0</v>
      </c>
      <c r="O194" s="123"/>
    </row>
    <row r="195" spans="1:15" ht="25.5">
      <c r="A195" s="109">
        <f>'Сводная для рабочего плана А'!A197</f>
        <v>0</v>
      </c>
      <c r="B195" s="172">
        <f>IF(A195="Общий итог","",'Сводная для рабочего плана А'!B197)</f>
        <v>0</v>
      </c>
      <c r="C195" s="108"/>
      <c r="D195" s="110">
        <f>'Сводная для рабочего плана А'!C197</f>
        <v>0</v>
      </c>
      <c r="E195" s="110">
        <f>'Сводная для рабочего плана А'!D197</f>
        <v>0</v>
      </c>
      <c r="F195" s="110">
        <f>'Сводная для рабочего плана А'!E197</f>
        <v>0</v>
      </c>
      <c r="G195" s="110">
        <f>'Сводная для рабочего плана А'!F197</f>
        <v>0</v>
      </c>
      <c r="H195" s="108"/>
      <c r="I195" s="110">
        <f t="shared" ref="I195:I258" si="3">SUM(D195:H195)</f>
        <v>0</v>
      </c>
      <c r="J195" s="108"/>
      <c r="K195" s="122">
        <f>'Сводная для рабочего плана А'!G197</f>
        <v>0</v>
      </c>
      <c r="L195" s="122">
        <f>'Сводная для рабочего плана А'!H197</f>
        <v>0</v>
      </c>
      <c r="M195" s="122">
        <f>'Сводная для рабочего плана А'!I197</f>
        <v>0</v>
      </c>
      <c r="N195" s="122">
        <f>'Сводная для рабочего плана А'!J197</f>
        <v>0</v>
      </c>
      <c r="O195" s="123"/>
    </row>
    <row r="196" spans="1:15" ht="25.5">
      <c r="A196" s="109">
        <f>'Сводная для рабочего плана А'!A198</f>
        <v>0</v>
      </c>
      <c r="B196" s="172">
        <f>IF(A196="Общий итог","",'Сводная для рабочего плана А'!B198)</f>
        <v>0</v>
      </c>
      <c r="C196" s="108"/>
      <c r="D196" s="110">
        <f>'Сводная для рабочего плана А'!C198</f>
        <v>0</v>
      </c>
      <c r="E196" s="110">
        <f>'Сводная для рабочего плана А'!D198</f>
        <v>0</v>
      </c>
      <c r="F196" s="110">
        <f>'Сводная для рабочего плана А'!E198</f>
        <v>0</v>
      </c>
      <c r="G196" s="110">
        <f>'Сводная для рабочего плана А'!F198</f>
        <v>0</v>
      </c>
      <c r="H196" s="108"/>
      <c r="I196" s="110">
        <f t="shared" si="3"/>
        <v>0</v>
      </c>
      <c r="J196" s="108"/>
      <c r="K196" s="122">
        <f>'Сводная для рабочего плана А'!G198</f>
        <v>0</v>
      </c>
      <c r="L196" s="122">
        <f>'Сводная для рабочего плана А'!H198</f>
        <v>0</v>
      </c>
      <c r="M196" s="122">
        <f>'Сводная для рабочего плана А'!I198</f>
        <v>0</v>
      </c>
      <c r="N196" s="122">
        <f>'Сводная для рабочего плана А'!J198</f>
        <v>0</v>
      </c>
      <c r="O196" s="123"/>
    </row>
    <row r="197" spans="1:15" ht="25.5">
      <c r="A197" s="109">
        <f>'Сводная для рабочего плана А'!A199</f>
        <v>0</v>
      </c>
      <c r="B197" s="172">
        <f>IF(A197="Общий итог","",'Сводная для рабочего плана А'!B199)</f>
        <v>0</v>
      </c>
      <c r="C197" s="108"/>
      <c r="D197" s="110">
        <f>'Сводная для рабочего плана А'!C199</f>
        <v>0</v>
      </c>
      <c r="E197" s="110">
        <f>'Сводная для рабочего плана А'!D199</f>
        <v>0</v>
      </c>
      <c r="F197" s="110">
        <f>'Сводная для рабочего плана А'!E199</f>
        <v>0</v>
      </c>
      <c r="G197" s="110">
        <f>'Сводная для рабочего плана А'!F199</f>
        <v>0</v>
      </c>
      <c r="H197" s="108"/>
      <c r="I197" s="110">
        <f t="shared" si="3"/>
        <v>0</v>
      </c>
      <c r="J197" s="108"/>
      <c r="K197" s="122">
        <f>'Сводная для рабочего плана А'!G199</f>
        <v>0</v>
      </c>
      <c r="L197" s="122">
        <f>'Сводная для рабочего плана А'!H199</f>
        <v>0</v>
      </c>
      <c r="M197" s="122">
        <f>'Сводная для рабочего плана А'!I199</f>
        <v>0</v>
      </c>
      <c r="N197" s="122">
        <f>'Сводная для рабочего плана А'!J199</f>
        <v>0</v>
      </c>
      <c r="O197" s="123"/>
    </row>
    <row r="198" spans="1:15" ht="25.5">
      <c r="A198" s="109">
        <f>'Сводная для рабочего плана А'!A200</f>
        <v>0</v>
      </c>
      <c r="B198" s="172">
        <f>IF(A198="Общий итог","",'Сводная для рабочего плана А'!B200)</f>
        <v>0</v>
      </c>
      <c r="C198" s="108"/>
      <c r="D198" s="110">
        <f>'Сводная для рабочего плана А'!C200</f>
        <v>0</v>
      </c>
      <c r="E198" s="110">
        <f>'Сводная для рабочего плана А'!D200</f>
        <v>0</v>
      </c>
      <c r="F198" s="110">
        <f>'Сводная для рабочего плана А'!E200</f>
        <v>0</v>
      </c>
      <c r="G198" s="110">
        <f>'Сводная для рабочего плана А'!F200</f>
        <v>0</v>
      </c>
      <c r="H198" s="108"/>
      <c r="I198" s="110">
        <f t="shared" si="3"/>
        <v>0</v>
      </c>
      <c r="J198" s="108"/>
      <c r="K198" s="122">
        <f>'Сводная для рабочего плана А'!G200</f>
        <v>0</v>
      </c>
      <c r="L198" s="122">
        <f>'Сводная для рабочего плана А'!H200</f>
        <v>0</v>
      </c>
      <c r="M198" s="122">
        <f>'Сводная для рабочего плана А'!I200</f>
        <v>0</v>
      </c>
      <c r="N198" s="122">
        <f>'Сводная для рабочего плана А'!J200</f>
        <v>0</v>
      </c>
      <c r="O198" s="123"/>
    </row>
    <row r="199" spans="1:15" ht="25.5">
      <c r="A199" s="109">
        <f>'Сводная для рабочего плана А'!A201</f>
        <v>0</v>
      </c>
      <c r="B199" s="172">
        <f>IF(A199="Общий итог","",'Сводная для рабочего плана А'!B201)</f>
        <v>0</v>
      </c>
      <c r="C199" s="108"/>
      <c r="D199" s="110">
        <f>'Сводная для рабочего плана А'!C201</f>
        <v>0</v>
      </c>
      <c r="E199" s="110">
        <f>'Сводная для рабочего плана А'!D201</f>
        <v>0</v>
      </c>
      <c r="F199" s="110">
        <f>'Сводная для рабочего плана А'!E201</f>
        <v>0</v>
      </c>
      <c r="G199" s="110">
        <f>'Сводная для рабочего плана А'!F201</f>
        <v>0</v>
      </c>
      <c r="H199" s="108"/>
      <c r="I199" s="110">
        <f t="shared" si="3"/>
        <v>0</v>
      </c>
      <c r="J199" s="108"/>
      <c r="K199" s="122">
        <f>'Сводная для рабочего плана А'!G201</f>
        <v>0</v>
      </c>
      <c r="L199" s="122">
        <f>'Сводная для рабочего плана А'!H201</f>
        <v>0</v>
      </c>
      <c r="M199" s="122">
        <f>'Сводная для рабочего плана А'!I201</f>
        <v>0</v>
      </c>
      <c r="N199" s="122">
        <f>'Сводная для рабочего плана А'!J201</f>
        <v>0</v>
      </c>
      <c r="O199" s="123"/>
    </row>
    <row r="200" spans="1:15" ht="25.5">
      <c r="A200" s="109">
        <f>'Сводная для рабочего плана А'!A202</f>
        <v>0</v>
      </c>
      <c r="B200" s="172">
        <f>IF(A200="Общий итог","",'Сводная для рабочего плана А'!B202)</f>
        <v>0</v>
      </c>
      <c r="C200" s="108"/>
      <c r="D200" s="110">
        <f>'Сводная для рабочего плана А'!C202</f>
        <v>0</v>
      </c>
      <c r="E200" s="110">
        <f>'Сводная для рабочего плана А'!D202</f>
        <v>0</v>
      </c>
      <c r="F200" s="110">
        <f>'Сводная для рабочего плана А'!E202</f>
        <v>0</v>
      </c>
      <c r="G200" s="110">
        <f>'Сводная для рабочего плана А'!F202</f>
        <v>0</v>
      </c>
      <c r="H200" s="108"/>
      <c r="I200" s="110">
        <f t="shared" si="3"/>
        <v>0</v>
      </c>
      <c r="J200" s="108"/>
      <c r="K200" s="122">
        <f>'Сводная для рабочего плана А'!G202</f>
        <v>0</v>
      </c>
      <c r="L200" s="122">
        <f>'Сводная для рабочего плана А'!H202</f>
        <v>0</v>
      </c>
      <c r="M200" s="122">
        <f>'Сводная для рабочего плана А'!I202</f>
        <v>0</v>
      </c>
      <c r="N200" s="122">
        <f>'Сводная для рабочего плана А'!J202</f>
        <v>0</v>
      </c>
      <c r="O200" s="123"/>
    </row>
    <row r="201" spans="1:15" ht="25.5">
      <c r="A201" s="109">
        <f>'Сводная для рабочего плана А'!A203</f>
        <v>0</v>
      </c>
      <c r="B201" s="172">
        <f>IF(A201="Общий итог","",'Сводная для рабочего плана А'!B203)</f>
        <v>0</v>
      </c>
      <c r="C201" s="108"/>
      <c r="D201" s="110">
        <f>'Сводная для рабочего плана А'!C203</f>
        <v>0</v>
      </c>
      <c r="E201" s="110">
        <f>'Сводная для рабочего плана А'!D203</f>
        <v>0</v>
      </c>
      <c r="F201" s="110">
        <f>'Сводная для рабочего плана А'!E203</f>
        <v>0</v>
      </c>
      <c r="G201" s="110">
        <f>'Сводная для рабочего плана А'!F203</f>
        <v>0</v>
      </c>
      <c r="H201" s="108"/>
      <c r="I201" s="110">
        <f t="shared" si="3"/>
        <v>0</v>
      </c>
      <c r="J201" s="108"/>
      <c r="K201" s="122">
        <f>'Сводная для рабочего плана А'!G203</f>
        <v>0</v>
      </c>
      <c r="L201" s="122">
        <f>'Сводная для рабочего плана А'!H203</f>
        <v>0</v>
      </c>
      <c r="M201" s="122">
        <f>'Сводная для рабочего плана А'!I203</f>
        <v>0</v>
      </c>
      <c r="N201" s="122">
        <f>'Сводная для рабочего плана А'!J203</f>
        <v>0</v>
      </c>
      <c r="O201" s="123"/>
    </row>
    <row r="202" spans="1:15" ht="25.5">
      <c r="A202" s="109">
        <f>'Сводная для рабочего плана А'!A204</f>
        <v>0</v>
      </c>
      <c r="B202" s="172">
        <f>IF(A202="Общий итог","",'Сводная для рабочего плана А'!B204)</f>
        <v>0</v>
      </c>
      <c r="C202" s="108"/>
      <c r="D202" s="110">
        <f>'Сводная для рабочего плана А'!C204</f>
        <v>0</v>
      </c>
      <c r="E202" s="110">
        <f>'Сводная для рабочего плана А'!D204</f>
        <v>0</v>
      </c>
      <c r="F202" s="110">
        <f>'Сводная для рабочего плана А'!E204</f>
        <v>0</v>
      </c>
      <c r="G202" s="110">
        <f>'Сводная для рабочего плана А'!F204</f>
        <v>0</v>
      </c>
      <c r="H202" s="108"/>
      <c r="I202" s="110">
        <f t="shared" si="3"/>
        <v>0</v>
      </c>
      <c r="J202" s="108"/>
      <c r="K202" s="122">
        <f>'Сводная для рабочего плана А'!G204</f>
        <v>0</v>
      </c>
      <c r="L202" s="122">
        <f>'Сводная для рабочего плана А'!H204</f>
        <v>0</v>
      </c>
      <c r="M202" s="122">
        <f>'Сводная для рабочего плана А'!I204</f>
        <v>0</v>
      </c>
      <c r="N202" s="122">
        <f>'Сводная для рабочего плана А'!J204</f>
        <v>0</v>
      </c>
      <c r="O202" s="123"/>
    </row>
    <row r="203" spans="1:15" ht="25.5">
      <c r="A203" s="109">
        <f>'Сводная для рабочего плана А'!A205</f>
        <v>0</v>
      </c>
      <c r="B203" s="172">
        <f>IF(A203="Общий итог","",'Сводная для рабочего плана А'!B205)</f>
        <v>0</v>
      </c>
      <c r="C203" s="108"/>
      <c r="D203" s="110">
        <f>'Сводная для рабочего плана А'!C205</f>
        <v>0</v>
      </c>
      <c r="E203" s="110">
        <f>'Сводная для рабочего плана А'!D205</f>
        <v>0</v>
      </c>
      <c r="F203" s="110">
        <f>'Сводная для рабочего плана А'!E205</f>
        <v>0</v>
      </c>
      <c r="G203" s="110">
        <f>'Сводная для рабочего плана А'!F205</f>
        <v>0</v>
      </c>
      <c r="H203" s="108"/>
      <c r="I203" s="110">
        <f t="shared" si="3"/>
        <v>0</v>
      </c>
      <c r="J203" s="108"/>
      <c r="K203" s="122">
        <f>'Сводная для рабочего плана А'!G205</f>
        <v>0</v>
      </c>
      <c r="L203" s="122">
        <f>'Сводная для рабочего плана А'!H205</f>
        <v>0</v>
      </c>
      <c r="M203" s="122">
        <f>'Сводная для рабочего плана А'!I205</f>
        <v>0</v>
      </c>
      <c r="N203" s="122">
        <f>'Сводная для рабочего плана А'!J205</f>
        <v>0</v>
      </c>
      <c r="O203" s="123"/>
    </row>
    <row r="204" spans="1:15" ht="25.5">
      <c r="A204" s="109">
        <f>'Сводная для рабочего плана А'!A206</f>
        <v>0</v>
      </c>
      <c r="B204" s="172">
        <f>IF(A204="Общий итог","",'Сводная для рабочего плана А'!B206)</f>
        <v>0</v>
      </c>
      <c r="C204" s="108"/>
      <c r="D204" s="110">
        <f>'Сводная для рабочего плана А'!C206</f>
        <v>0</v>
      </c>
      <c r="E204" s="110">
        <f>'Сводная для рабочего плана А'!D206</f>
        <v>0</v>
      </c>
      <c r="F204" s="110">
        <f>'Сводная для рабочего плана А'!E206</f>
        <v>0</v>
      </c>
      <c r="G204" s="110">
        <f>'Сводная для рабочего плана А'!F206</f>
        <v>0</v>
      </c>
      <c r="H204" s="108"/>
      <c r="I204" s="110">
        <f t="shared" si="3"/>
        <v>0</v>
      </c>
      <c r="J204" s="108"/>
      <c r="K204" s="122">
        <f>'Сводная для рабочего плана А'!G206</f>
        <v>0</v>
      </c>
      <c r="L204" s="122">
        <f>'Сводная для рабочего плана А'!H206</f>
        <v>0</v>
      </c>
      <c r="M204" s="122">
        <f>'Сводная для рабочего плана А'!I206</f>
        <v>0</v>
      </c>
      <c r="N204" s="122">
        <f>'Сводная для рабочего плана А'!J206</f>
        <v>0</v>
      </c>
      <c r="O204" s="123"/>
    </row>
    <row r="205" spans="1:15" ht="25.5">
      <c r="A205" s="109">
        <f>'Сводная для рабочего плана А'!A207</f>
        <v>0</v>
      </c>
      <c r="B205" s="172">
        <f>IF(A205="Общий итог","",'Сводная для рабочего плана А'!B207)</f>
        <v>0</v>
      </c>
      <c r="C205" s="108"/>
      <c r="D205" s="110">
        <f>'Сводная для рабочего плана А'!C207</f>
        <v>0</v>
      </c>
      <c r="E205" s="110">
        <f>'Сводная для рабочего плана А'!D207</f>
        <v>0</v>
      </c>
      <c r="F205" s="110">
        <f>'Сводная для рабочего плана А'!E207</f>
        <v>0</v>
      </c>
      <c r="G205" s="110">
        <f>'Сводная для рабочего плана А'!F207</f>
        <v>0</v>
      </c>
      <c r="H205" s="108"/>
      <c r="I205" s="110">
        <f t="shared" si="3"/>
        <v>0</v>
      </c>
      <c r="J205" s="108"/>
      <c r="K205" s="122">
        <f>'Сводная для рабочего плана А'!G207</f>
        <v>0</v>
      </c>
      <c r="L205" s="122">
        <f>'Сводная для рабочего плана А'!H207</f>
        <v>0</v>
      </c>
      <c r="M205" s="122">
        <f>'Сводная для рабочего плана А'!I207</f>
        <v>0</v>
      </c>
      <c r="N205" s="122">
        <f>'Сводная для рабочего плана А'!J207</f>
        <v>0</v>
      </c>
      <c r="O205" s="123"/>
    </row>
    <row r="206" spans="1:15" ht="25.5">
      <c r="A206" s="109">
        <f>'Сводная для рабочего плана А'!A208</f>
        <v>0</v>
      </c>
      <c r="B206" s="172">
        <f>IF(A206="Общий итог","",'Сводная для рабочего плана А'!B208)</f>
        <v>0</v>
      </c>
      <c r="C206" s="108"/>
      <c r="D206" s="110">
        <f>'Сводная для рабочего плана А'!C208</f>
        <v>0</v>
      </c>
      <c r="E206" s="110">
        <f>'Сводная для рабочего плана А'!D208</f>
        <v>0</v>
      </c>
      <c r="F206" s="110">
        <f>'Сводная для рабочего плана А'!E208</f>
        <v>0</v>
      </c>
      <c r="G206" s="110">
        <f>'Сводная для рабочего плана А'!F208</f>
        <v>0</v>
      </c>
      <c r="H206" s="108"/>
      <c r="I206" s="110">
        <f t="shared" si="3"/>
        <v>0</v>
      </c>
      <c r="J206" s="108"/>
      <c r="K206" s="122">
        <f>'Сводная для рабочего плана А'!G208</f>
        <v>0</v>
      </c>
      <c r="L206" s="122">
        <f>'Сводная для рабочего плана А'!H208</f>
        <v>0</v>
      </c>
      <c r="M206" s="122">
        <f>'Сводная для рабочего плана А'!I208</f>
        <v>0</v>
      </c>
      <c r="N206" s="122">
        <f>'Сводная для рабочего плана А'!J208</f>
        <v>0</v>
      </c>
      <c r="O206" s="123"/>
    </row>
    <row r="207" spans="1:15" ht="25.5">
      <c r="A207" s="109">
        <f>'Сводная для рабочего плана А'!A209</f>
        <v>0</v>
      </c>
      <c r="B207" s="172">
        <f>IF(A207="Общий итог","",'Сводная для рабочего плана А'!B209)</f>
        <v>0</v>
      </c>
      <c r="C207" s="108"/>
      <c r="D207" s="110">
        <f>'Сводная для рабочего плана А'!C209</f>
        <v>0</v>
      </c>
      <c r="E207" s="110">
        <f>'Сводная для рабочего плана А'!D209</f>
        <v>0</v>
      </c>
      <c r="F207" s="110">
        <f>'Сводная для рабочего плана А'!E209</f>
        <v>0</v>
      </c>
      <c r="G207" s="110">
        <f>'Сводная для рабочего плана А'!F209</f>
        <v>0</v>
      </c>
      <c r="H207" s="108"/>
      <c r="I207" s="110">
        <f t="shared" si="3"/>
        <v>0</v>
      </c>
      <c r="J207" s="108"/>
      <c r="K207" s="122">
        <f>'Сводная для рабочего плана А'!G209</f>
        <v>0</v>
      </c>
      <c r="L207" s="122">
        <f>'Сводная для рабочего плана А'!H209</f>
        <v>0</v>
      </c>
      <c r="M207" s="122">
        <f>'Сводная для рабочего плана А'!I209</f>
        <v>0</v>
      </c>
      <c r="N207" s="122">
        <f>'Сводная для рабочего плана А'!J209</f>
        <v>0</v>
      </c>
      <c r="O207" s="123"/>
    </row>
    <row r="208" spans="1:15" ht="25.5">
      <c r="A208" s="109">
        <f>'Сводная для рабочего плана А'!A210</f>
        <v>0</v>
      </c>
      <c r="B208" s="172">
        <f>IF(A208="Общий итог","",'Сводная для рабочего плана А'!B210)</f>
        <v>0</v>
      </c>
      <c r="C208" s="108"/>
      <c r="D208" s="110">
        <f>'Сводная для рабочего плана А'!C210</f>
        <v>0</v>
      </c>
      <c r="E208" s="110">
        <f>'Сводная для рабочего плана А'!D210</f>
        <v>0</v>
      </c>
      <c r="F208" s="110">
        <f>'Сводная для рабочего плана А'!E210</f>
        <v>0</v>
      </c>
      <c r="G208" s="110">
        <f>'Сводная для рабочего плана А'!F210</f>
        <v>0</v>
      </c>
      <c r="H208" s="108"/>
      <c r="I208" s="110">
        <f t="shared" si="3"/>
        <v>0</v>
      </c>
      <c r="J208" s="108"/>
      <c r="K208" s="122">
        <f>'Сводная для рабочего плана А'!G210</f>
        <v>0</v>
      </c>
      <c r="L208" s="122">
        <f>'Сводная для рабочего плана А'!H210</f>
        <v>0</v>
      </c>
      <c r="M208" s="122">
        <f>'Сводная для рабочего плана А'!I210</f>
        <v>0</v>
      </c>
      <c r="N208" s="122">
        <f>'Сводная для рабочего плана А'!J210</f>
        <v>0</v>
      </c>
      <c r="O208" s="123"/>
    </row>
    <row r="209" spans="1:15" ht="25.5">
      <c r="A209" s="109">
        <f>'Сводная для рабочего плана А'!A211</f>
        <v>0</v>
      </c>
      <c r="B209" s="172">
        <f>IF(A209="Общий итог","",'Сводная для рабочего плана А'!B211)</f>
        <v>0</v>
      </c>
      <c r="C209" s="108"/>
      <c r="D209" s="110">
        <f>'Сводная для рабочего плана А'!C211</f>
        <v>0</v>
      </c>
      <c r="E209" s="110">
        <f>'Сводная для рабочего плана А'!D211</f>
        <v>0</v>
      </c>
      <c r="F209" s="110">
        <f>'Сводная для рабочего плана А'!E211</f>
        <v>0</v>
      </c>
      <c r="G209" s="110">
        <f>'Сводная для рабочего плана А'!F211</f>
        <v>0</v>
      </c>
      <c r="H209" s="108"/>
      <c r="I209" s="110">
        <f t="shared" si="3"/>
        <v>0</v>
      </c>
      <c r="J209" s="108"/>
      <c r="K209" s="122">
        <f>'Сводная для рабочего плана А'!G211</f>
        <v>0</v>
      </c>
      <c r="L209" s="122">
        <f>'Сводная для рабочего плана А'!H211</f>
        <v>0</v>
      </c>
      <c r="M209" s="122">
        <f>'Сводная для рабочего плана А'!I211</f>
        <v>0</v>
      </c>
      <c r="N209" s="122">
        <f>'Сводная для рабочего плана А'!J211</f>
        <v>0</v>
      </c>
      <c r="O209" s="123"/>
    </row>
    <row r="210" spans="1:15" ht="25.5">
      <c r="A210" s="109">
        <f>'Сводная для рабочего плана А'!A212</f>
        <v>0</v>
      </c>
      <c r="B210" s="172">
        <f>IF(A210="Общий итог","",'Сводная для рабочего плана А'!B212)</f>
        <v>0</v>
      </c>
      <c r="C210" s="108"/>
      <c r="D210" s="110">
        <f>'Сводная для рабочего плана А'!C212</f>
        <v>0</v>
      </c>
      <c r="E210" s="110">
        <f>'Сводная для рабочего плана А'!D212</f>
        <v>0</v>
      </c>
      <c r="F210" s="110">
        <f>'Сводная для рабочего плана А'!E212</f>
        <v>0</v>
      </c>
      <c r="G210" s="110">
        <f>'Сводная для рабочего плана А'!F212</f>
        <v>0</v>
      </c>
      <c r="H210" s="108"/>
      <c r="I210" s="110">
        <f t="shared" si="3"/>
        <v>0</v>
      </c>
      <c r="J210" s="108"/>
      <c r="K210" s="122">
        <f>'Сводная для рабочего плана А'!G212</f>
        <v>0</v>
      </c>
      <c r="L210" s="122">
        <f>'Сводная для рабочего плана А'!H212</f>
        <v>0</v>
      </c>
      <c r="M210" s="122">
        <f>'Сводная для рабочего плана А'!I212</f>
        <v>0</v>
      </c>
      <c r="N210" s="122">
        <f>'Сводная для рабочего плана А'!J212</f>
        <v>0</v>
      </c>
      <c r="O210" s="123"/>
    </row>
    <row r="211" spans="1:15" ht="25.5">
      <c r="A211" s="109">
        <f>'Сводная для рабочего плана А'!A213</f>
        <v>0</v>
      </c>
      <c r="B211" s="172">
        <f>IF(A211="Общий итог","",'Сводная для рабочего плана А'!B213)</f>
        <v>0</v>
      </c>
      <c r="C211" s="108"/>
      <c r="D211" s="110">
        <f>'Сводная для рабочего плана А'!C213</f>
        <v>0</v>
      </c>
      <c r="E211" s="110">
        <f>'Сводная для рабочего плана А'!D213</f>
        <v>0</v>
      </c>
      <c r="F211" s="110">
        <f>'Сводная для рабочего плана А'!E213</f>
        <v>0</v>
      </c>
      <c r="G211" s="110">
        <f>'Сводная для рабочего плана А'!F213</f>
        <v>0</v>
      </c>
      <c r="H211" s="108"/>
      <c r="I211" s="110">
        <f t="shared" si="3"/>
        <v>0</v>
      </c>
      <c r="J211" s="108"/>
      <c r="K211" s="122">
        <f>'Сводная для рабочего плана А'!G213</f>
        <v>0</v>
      </c>
      <c r="L211" s="122">
        <f>'Сводная для рабочего плана А'!H213</f>
        <v>0</v>
      </c>
      <c r="M211" s="122">
        <f>'Сводная для рабочего плана А'!I213</f>
        <v>0</v>
      </c>
      <c r="N211" s="122">
        <f>'Сводная для рабочего плана А'!J213</f>
        <v>0</v>
      </c>
      <c r="O211" s="123"/>
    </row>
    <row r="212" spans="1:15" ht="25.5">
      <c r="A212" s="109">
        <f>'Сводная для рабочего плана А'!A214</f>
        <v>0</v>
      </c>
      <c r="B212" s="172">
        <f>IF(A212="Общий итог","",'Сводная для рабочего плана А'!B214)</f>
        <v>0</v>
      </c>
      <c r="C212" s="108"/>
      <c r="D212" s="110">
        <f>'Сводная для рабочего плана А'!C214</f>
        <v>0</v>
      </c>
      <c r="E212" s="110">
        <f>'Сводная для рабочего плана А'!D214</f>
        <v>0</v>
      </c>
      <c r="F212" s="110">
        <f>'Сводная для рабочего плана А'!E214</f>
        <v>0</v>
      </c>
      <c r="G212" s="110">
        <f>'Сводная для рабочего плана А'!F214</f>
        <v>0</v>
      </c>
      <c r="H212" s="108"/>
      <c r="I212" s="110">
        <f t="shared" si="3"/>
        <v>0</v>
      </c>
      <c r="J212" s="108"/>
      <c r="K212" s="122">
        <f>'Сводная для рабочего плана А'!G214</f>
        <v>0</v>
      </c>
      <c r="L212" s="122">
        <f>'Сводная для рабочего плана А'!H214</f>
        <v>0</v>
      </c>
      <c r="M212" s="122">
        <f>'Сводная для рабочего плана А'!I214</f>
        <v>0</v>
      </c>
      <c r="N212" s="122">
        <f>'Сводная для рабочего плана А'!J214</f>
        <v>0</v>
      </c>
      <c r="O212" s="123"/>
    </row>
    <row r="213" spans="1:15" ht="25.5">
      <c r="A213" s="109">
        <f>'Сводная для рабочего плана А'!A215</f>
        <v>0</v>
      </c>
      <c r="B213" s="172">
        <f>IF(A213="Общий итог","",'Сводная для рабочего плана А'!B215)</f>
        <v>0</v>
      </c>
      <c r="C213" s="108"/>
      <c r="D213" s="110">
        <f>'Сводная для рабочего плана А'!C215</f>
        <v>0</v>
      </c>
      <c r="E213" s="110">
        <f>'Сводная для рабочего плана А'!D215</f>
        <v>0</v>
      </c>
      <c r="F213" s="110">
        <f>'Сводная для рабочего плана А'!E215</f>
        <v>0</v>
      </c>
      <c r="G213" s="110">
        <f>'Сводная для рабочего плана А'!F215</f>
        <v>0</v>
      </c>
      <c r="H213" s="108"/>
      <c r="I213" s="110">
        <f t="shared" si="3"/>
        <v>0</v>
      </c>
      <c r="J213" s="108"/>
      <c r="K213" s="122">
        <f>'Сводная для рабочего плана А'!G215</f>
        <v>0</v>
      </c>
      <c r="L213" s="122">
        <f>'Сводная для рабочего плана А'!H215</f>
        <v>0</v>
      </c>
      <c r="M213" s="122">
        <f>'Сводная для рабочего плана А'!I215</f>
        <v>0</v>
      </c>
      <c r="N213" s="122">
        <f>'Сводная для рабочего плана А'!J215</f>
        <v>0</v>
      </c>
      <c r="O213" s="123"/>
    </row>
    <row r="214" spans="1:15" ht="25.5">
      <c r="A214" s="109">
        <f>'Сводная для рабочего плана А'!A216</f>
        <v>0</v>
      </c>
      <c r="B214" s="172">
        <f>IF(A214="Общий итог","",'Сводная для рабочего плана А'!B216)</f>
        <v>0</v>
      </c>
      <c r="C214" s="108"/>
      <c r="D214" s="110">
        <f>'Сводная для рабочего плана А'!C216</f>
        <v>0</v>
      </c>
      <c r="E214" s="110">
        <f>'Сводная для рабочего плана А'!D216</f>
        <v>0</v>
      </c>
      <c r="F214" s="110">
        <f>'Сводная для рабочего плана А'!E216</f>
        <v>0</v>
      </c>
      <c r="G214" s="110">
        <f>'Сводная для рабочего плана А'!F216</f>
        <v>0</v>
      </c>
      <c r="H214" s="108"/>
      <c r="I214" s="110">
        <f t="shared" si="3"/>
        <v>0</v>
      </c>
      <c r="J214" s="108"/>
      <c r="K214" s="122">
        <f>'Сводная для рабочего плана А'!G216</f>
        <v>0</v>
      </c>
      <c r="L214" s="122">
        <f>'Сводная для рабочего плана А'!H216</f>
        <v>0</v>
      </c>
      <c r="M214" s="122">
        <f>'Сводная для рабочего плана А'!I216</f>
        <v>0</v>
      </c>
      <c r="N214" s="122">
        <f>'Сводная для рабочего плана А'!J216</f>
        <v>0</v>
      </c>
      <c r="O214" s="123"/>
    </row>
    <row r="215" spans="1:15" ht="25.5">
      <c r="A215" s="109">
        <f>'Сводная для рабочего плана А'!A217</f>
        <v>0</v>
      </c>
      <c r="B215" s="172">
        <f>IF(A215="Общий итог","",'Сводная для рабочего плана А'!B217)</f>
        <v>0</v>
      </c>
      <c r="C215" s="108"/>
      <c r="D215" s="110">
        <f>'Сводная для рабочего плана А'!C217</f>
        <v>0</v>
      </c>
      <c r="E215" s="110">
        <f>'Сводная для рабочего плана А'!D217</f>
        <v>0</v>
      </c>
      <c r="F215" s="110">
        <f>'Сводная для рабочего плана А'!E217</f>
        <v>0</v>
      </c>
      <c r="G215" s="110">
        <f>'Сводная для рабочего плана А'!F217</f>
        <v>0</v>
      </c>
      <c r="H215" s="108"/>
      <c r="I215" s="110">
        <f t="shared" si="3"/>
        <v>0</v>
      </c>
      <c r="J215" s="108"/>
      <c r="K215" s="122">
        <f>'Сводная для рабочего плана А'!G217</f>
        <v>0</v>
      </c>
      <c r="L215" s="122">
        <f>'Сводная для рабочего плана А'!H217</f>
        <v>0</v>
      </c>
      <c r="M215" s="122">
        <f>'Сводная для рабочего плана А'!I217</f>
        <v>0</v>
      </c>
      <c r="N215" s="122">
        <f>'Сводная для рабочего плана А'!J217</f>
        <v>0</v>
      </c>
      <c r="O215" s="123"/>
    </row>
    <row r="216" spans="1:15" ht="25.5">
      <c r="A216" s="109">
        <f>'Сводная для рабочего плана А'!A218</f>
        <v>0</v>
      </c>
      <c r="B216" s="172">
        <f>IF(A216="Общий итог","",'Сводная для рабочего плана А'!B218)</f>
        <v>0</v>
      </c>
      <c r="C216" s="108"/>
      <c r="D216" s="110">
        <f>'Сводная для рабочего плана А'!C218</f>
        <v>0</v>
      </c>
      <c r="E216" s="110">
        <f>'Сводная для рабочего плана А'!D218</f>
        <v>0</v>
      </c>
      <c r="F216" s="110">
        <f>'Сводная для рабочего плана А'!E218</f>
        <v>0</v>
      </c>
      <c r="G216" s="110">
        <f>'Сводная для рабочего плана А'!F218</f>
        <v>0</v>
      </c>
      <c r="H216" s="108"/>
      <c r="I216" s="110">
        <f t="shared" si="3"/>
        <v>0</v>
      </c>
      <c r="J216" s="108"/>
      <c r="K216" s="122">
        <f>'Сводная для рабочего плана А'!G218</f>
        <v>0</v>
      </c>
      <c r="L216" s="122">
        <f>'Сводная для рабочего плана А'!H218</f>
        <v>0</v>
      </c>
      <c r="M216" s="122">
        <f>'Сводная для рабочего плана А'!I218</f>
        <v>0</v>
      </c>
      <c r="N216" s="122">
        <f>'Сводная для рабочего плана А'!J218</f>
        <v>0</v>
      </c>
      <c r="O216" s="123"/>
    </row>
    <row r="217" spans="1:15" ht="25.5">
      <c r="A217" s="109">
        <f>'Сводная для рабочего плана А'!A219</f>
        <v>0</v>
      </c>
      <c r="B217" s="172">
        <f>IF(A217="Общий итог","",'Сводная для рабочего плана А'!B219)</f>
        <v>0</v>
      </c>
      <c r="C217" s="108"/>
      <c r="D217" s="110">
        <f>'Сводная для рабочего плана А'!C219</f>
        <v>0</v>
      </c>
      <c r="E217" s="110">
        <f>'Сводная для рабочего плана А'!D219</f>
        <v>0</v>
      </c>
      <c r="F217" s="110">
        <f>'Сводная для рабочего плана А'!E219</f>
        <v>0</v>
      </c>
      <c r="G217" s="110">
        <f>'Сводная для рабочего плана А'!F219</f>
        <v>0</v>
      </c>
      <c r="H217" s="108"/>
      <c r="I217" s="110">
        <f t="shared" si="3"/>
        <v>0</v>
      </c>
      <c r="J217" s="108"/>
      <c r="K217" s="122">
        <f>'Сводная для рабочего плана А'!G219</f>
        <v>0</v>
      </c>
      <c r="L217" s="122">
        <f>'Сводная для рабочего плана А'!H219</f>
        <v>0</v>
      </c>
      <c r="M217" s="122">
        <f>'Сводная для рабочего плана А'!I219</f>
        <v>0</v>
      </c>
      <c r="N217" s="122">
        <f>'Сводная для рабочего плана А'!J219</f>
        <v>0</v>
      </c>
      <c r="O217" s="123"/>
    </row>
    <row r="218" spans="1:15" ht="25.5">
      <c r="A218" s="109">
        <f>'Сводная для рабочего плана А'!A220</f>
        <v>0</v>
      </c>
      <c r="B218" s="172">
        <f>IF(A218="Общий итог","",'Сводная для рабочего плана А'!B220)</f>
        <v>0</v>
      </c>
      <c r="C218" s="108"/>
      <c r="D218" s="110">
        <f>'Сводная для рабочего плана А'!C220</f>
        <v>0</v>
      </c>
      <c r="E218" s="110">
        <f>'Сводная для рабочего плана А'!D220</f>
        <v>0</v>
      </c>
      <c r="F218" s="110">
        <f>'Сводная для рабочего плана А'!E220</f>
        <v>0</v>
      </c>
      <c r="G218" s="110">
        <f>'Сводная для рабочего плана А'!F220</f>
        <v>0</v>
      </c>
      <c r="H218" s="108"/>
      <c r="I218" s="110">
        <f t="shared" si="3"/>
        <v>0</v>
      </c>
      <c r="J218" s="108"/>
      <c r="K218" s="122">
        <f>'Сводная для рабочего плана А'!G220</f>
        <v>0</v>
      </c>
      <c r="L218" s="122">
        <f>'Сводная для рабочего плана А'!H220</f>
        <v>0</v>
      </c>
      <c r="M218" s="122">
        <f>'Сводная для рабочего плана А'!I220</f>
        <v>0</v>
      </c>
      <c r="N218" s="122">
        <f>'Сводная для рабочего плана А'!J220</f>
        <v>0</v>
      </c>
      <c r="O218" s="123"/>
    </row>
    <row r="219" spans="1:15" ht="25.5">
      <c r="A219" s="109">
        <f>'Сводная для рабочего плана А'!A221</f>
        <v>0</v>
      </c>
      <c r="B219" s="172">
        <f>IF(A219="Общий итог","",'Сводная для рабочего плана А'!B221)</f>
        <v>0</v>
      </c>
      <c r="C219" s="108"/>
      <c r="D219" s="110">
        <f>'Сводная для рабочего плана А'!C221</f>
        <v>0</v>
      </c>
      <c r="E219" s="110">
        <f>'Сводная для рабочего плана А'!D221</f>
        <v>0</v>
      </c>
      <c r="F219" s="110">
        <f>'Сводная для рабочего плана А'!E221</f>
        <v>0</v>
      </c>
      <c r="G219" s="110">
        <f>'Сводная для рабочего плана А'!F221</f>
        <v>0</v>
      </c>
      <c r="H219" s="108"/>
      <c r="I219" s="110">
        <f t="shared" si="3"/>
        <v>0</v>
      </c>
      <c r="J219" s="108"/>
      <c r="K219" s="122">
        <f>'Сводная для рабочего плана А'!G221</f>
        <v>0</v>
      </c>
      <c r="L219" s="122">
        <f>'Сводная для рабочего плана А'!H221</f>
        <v>0</v>
      </c>
      <c r="M219" s="122">
        <f>'Сводная для рабочего плана А'!I221</f>
        <v>0</v>
      </c>
      <c r="N219" s="122">
        <f>'Сводная для рабочего плана А'!J221</f>
        <v>0</v>
      </c>
      <c r="O219" s="123"/>
    </row>
    <row r="220" spans="1:15" ht="25.5">
      <c r="A220" s="109">
        <f>'Сводная для рабочего плана А'!A222</f>
        <v>0</v>
      </c>
      <c r="B220" s="172">
        <f>IF(A220="Общий итог","",'Сводная для рабочего плана А'!B222)</f>
        <v>0</v>
      </c>
      <c r="C220" s="108"/>
      <c r="D220" s="110">
        <f>'Сводная для рабочего плана А'!C222</f>
        <v>0</v>
      </c>
      <c r="E220" s="110">
        <f>'Сводная для рабочего плана А'!D222</f>
        <v>0</v>
      </c>
      <c r="F220" s="110">
        <f>'Сводная для рабочего плана А'!E222</f>
        <v>0</v>
      </c>
      <c r="G220" s="110">
        <f>'Сводная для рабочего плана А'!F222</f>
        <v>0</v>
      </c>
      <c r="H220" s="108"/>
      <c r="I220" s="110">
        <f t="shared" si="3"/>
        <v>0</v>
      </c>
      <c r="J220" s="108"/>
      <c r="K220" s="122">
        <f>'Сводная для рабочего плана А'!G222</f>
        <v>0</v>
      </c>
      <c r="L220" s="122">
        <f>'Сводная для рабочего плана А'!H222</f>
        <v>0</v>
      </c>
      <c r="M220" s="122">
        <f>'Сводная для рабочего плана А'!I222</f>
        <v>0</v>
      </c>
      <c r="N220" s="122">
        <f>'Сводная для рабочего плана А'!J222</f>
        <v>0</v>
      </c>
      <c r="O220" s="123"/>
    </row>
    <row r="221" spans="1:15" ht="25.5">
      <c r="A221" s="109">
        <f>'Сводная для рабочего плана А'!A223</f>
        <v>0</v>
      </c>
      <c r="B221" s="172">
        <f>IF(A221="Общий итог","",'Сводная для рабочего плана А'!B223)</f>
        <v>0</v>
      </c>
      <c r="C221" s="108"/>
      <c r="D221" s="110">
        <f>'Сводная для рабочего плана А'!C223</f>
        <v>0</v>
      </c>
      <c r="E221" s="110">
        <f>'Сводная для рабочего плана А'!D223</f>
        <v>0</v>
      </c>
      <c r="F221" s="110">
        <f>'Сводная для рабочего плана А'!E223</f>
        <v>0</v>
      </c>
      <c r="G221" s="110">
        <f>'Сводная для рабочего плана А'!F223</f>
        <v>0</v>
      </c>
      <c r="H221" s="108"/>
      <c r="I221" s="110">
        <f t="shared" si="3"/>
        <v>0</v>
      </c>
      <c r="J221" s="108"/>
      <c r="K221" s="122">
        <f>'Сводная для рабочего плана А'!G223</f>
        <v>0</v>
      </c>
      <c r="L221" s="122">
        <f>'Сводная для рабочего плана А'!H223</f>
        <v>0</v>
      </c>
      <c r="M221" s="122">
        <f>'Сводная для рабочего плана А'!I223</f>
        <v>0</v>
      </c>
      <c r="N221" s="122">
        <f>'Сводная для рабочего плана А'!J223</f>
        <v>0</v>
      </c>
      <c r="O221" s="123"/>
    </row>
    <row r="222" spans="1:15" ht="25.5">
      <c r="A222" s="109">
        <f>'Сводная для рабочего плана А'!A224</f>
        <v>0</v>
      </c>
      <c r="B222" s="172">
        <f>IF(A222="Общий итог","",'Сводная для рабочего плана А'!B224)</f>
        <v>0</v>
      </c>
      <c r="C222" s="108"/>
      <c r="D222" s="110">
        <f>'Сводная для рабочего плана А'!C224</f>
        <v>0</v>
      </c>
      <c r="E222" s="110">
        <f>'Сводная для рабочего плана А'!D224</f>
        <v>0</v>
      </c>
      <c r="F222" s="110">
        <f>'Сводная для рабочего плана А'!E224</f>
        <v>0</v>
      </c>
      <c r="G222" s="110">
        <f>'Сводная для рабочего плана А'!F224</f>
        <v>0</v>
      </c>
      <c r="H222" s="108"/>
      <c r="I222" s="110">
        <f t="shared" si="3"/>
        <v>0</v>
      </c>
      <c r="J222" s="108"/>
      <c r="K222" s="122">
        <f>'Сводная для рабочего плана А'!G224</f>
        <v>0</v>
      </c>
      <c r="L222" s="122">
        <f>'Сводная для рабочего плана А'!H224</f>
        <v>0</v>
      </c>
      <c r="M222" s="122">
        <f>'Сводная для рабочего плана А'!I224</f>
        <v>0</v>
      </c>
      <c r="N222" s="122">
        <f>'Сводная для рабочего плана А'!J224</f>
        <v>0</v>
      </c>
      <c r="O222" s="123"/>
    </row>
    <row r="223" spans="1:15" ht="25.5">
      <c r="A223" s="109">
        <f>'Сводная для рабочего плана А'!A225</f>
        <v>0</v>
      </c>
      <c r="B223" s="172">
        <f>IF(A223="Общий итог","",'Сводная для рабочего плана А'!B225)</f>
        <v>0</v>
      </c>
      <c r="C223" s="108"/>
      <c r="D223" s="110">
        <f>'Сводная для рабочего плана А'!C225</f>
        <v>0</v>
      </c>
      <c r="E223" s="110">
        <f>'Сводная для рабочего плана А'!D225</f>
        <v>0</v>
      </c>
      <c r="F223" s="110">
        <f>'Сводная для рабочего плана А'!E225</f>
        <v>0</v>
      </c>
      <c r="G223" s="110">
        <f>'Сводная для рабочего плана А'!F225</f>
        <v>0</v>
      </c>
      <c r="H223" s="108"/>
      <c r="I223" s="110">
        <f t="shared" si="3"/>
        <v>0</v>
      </c>
      <c r="J223" s="108"/>
      <c r="K223" s="122">
        <f>'Сводная для рабочего плана А'!G225</f>
        <v>0</v>
      </c>
      <c r="L223" s="122">
        <f>'Сводная для рабочего плана А'!H225</f>
        <v>0</v>
      </c>
      <c r="M223" s="122">
        <f>'Сводная для рабочего плана А'!I225</f>
        <v>0</v>
      </c>
      <c r="N223" s="122">
        <f>'Сводная для рабочего плана А'!J225</f>
        <v>0</v>
      </c>
      <c r="O223" s="123"/>
    </row>
    <row r="224" spans="1:15" ht="25.5">
      <c r="A224" s="109">
        <f>'Сводная для рабочего плана А'!A226</f>
        <v>0</v>
      </c>
      <c r="B224" s="172">
        <f>IF(A224="Общий итог","",'Сводная для рабочего плана А'!B226)</f>
        <v>0</v>
      </c>
      <c r="C224" s="108"/>
      <c r="D224" s="110">
        <f>'Сводная для рабочего плана А'!C226</f>
        <v>0</v>
      </c>
      <c r="E224" s="110">
        <f>'Сводная для рабочего плана А'!D226</f>
        <v>0</v>
      </c>
      <c r="F224" s="110">
        <f>'Сводная для рабочего плана А'!E226</f>
        <v>0</v>
      </c>
      <c r="G224" s="110">
        <f>'Сводная для рабочего плана А'!F226</f>
        <v>0</v>
      </c>
      <c r="H224" s="108"/>
      <c r="I224" s="110">
        <f t="shared" si="3"/>
        <v>0</v>
      </c>
      <c r="J224" s="108"/>
      <c r="K224" s="122">
        <f>'Сводная для рабочего плана А'!G226</f>
        <v>0</v>
      </c>
      <c r="L224" s="122">
        <f>'Сводная для рабочего плана А'!H226</f>
        <v>0</v>
      </c>
      <c r="M224" s="122">
        <f>'Сводная для рабочего плана А'!I226</f>
        <v>0</v>
      </c>
      <c r="N224" s="122">
        <f>'Сводная для рабочего плана А'!J226</f>
        <v>0</v>
      </c>
      <c r="O224" s="123"/>
    </row>
    <row r="225" spans="1:15" ht="25.5">
      <c r="A225" s="109">
        <f>'Сводная для рабочего плана А'!A227</f>
        <v>0</v>
      </c>
      <c r="B225" s="172">
        <f>IF(A225="Общий итог","",'Сводная для рабочего плана А'!B227)</f>
        <v>0</v>
      </c>
      <c r="C225" s="108"/>
      <c r="D225" s="110">
        <f>'Сводная для рабочего плана А'!C227</f>
        <v>0</v>
      </c>
      <c r="E225" s="110">
        <f>'Сводная для рабочего плана А'!D227</f>
        <v>0</v>
      </c>
      <c r="F225" s="110">
        <f>'Сводная для рабочего плана А'!E227</f>
        <v>0</v>
      </c>
      <c r="G225" s="110">
        <f>'Сводная для рабочего плана А'!F227</f>
        <v>0</v>
      </c>
      <c r="H225" s="108"/>
      <c r="I225" s="110">
        <f t="shared" si="3"/>
        <v>0</v>
      </c>
      <c r="J225" s="108"/>
      <c r="K225" s="122">
        <f>'Сводная для рабочего плана А'!G227</f>
        <v>0</v>
      </c>
      <c r="L225" s="122">
        <f>'Сводная для рабочего плана А'!H227</f>
        <v>0</v>
      </c>
      <c r="M225" s="122">
        <f>'Сводная для рабочего плана А'!I227</f>
        <v>0</v>
      </c>
      <c r="N225" s="122">
        <f>'Сводная для рабочего плана А'!J227</f>
        <v>0</v>
      </c>
      <c r="O225" s="123"/>
    </row>
    <row r="226" spans="1:15" ht="25.5">
      <c r="A226" s="109">
        <f>'Сводная для рабочего плана А'!A228</f>
        <v>0</v>
      </c>
      <c r="B226" s="172">
        <f>IF(A226="Общий итог","",'Сводная для рабочего плана А'!B228)</f>
        <v>0</v>
      </c>
      <c r="C226" s="108"/>
      <c r="D226" s="110">
        <f>'Сводная для рабочего плана А'!C228</f>
        <v>0</v>
      </c>
      <c r="E226" s="110">
        <f>'Сводная для рабочего плана А'!D228</f>
        <v>0</v>
      </c>
      <c r="F226" s="110">
        <f>'Сводная для рабочего плана А'!E228</f>
        <v>0</v>
      </c>
      <c r="G226" s="110">
        <f>'Сводная для рабочего плана А'!F228</f>
        <v>0</v>
      </c>
      <c r="H226" s="108"/>
      <c r="I226" s="110">
        <f t="shared" si="3"/>
        <v>0</v>
      </c>
      <c r="J226" s="108"/>
      <c r="K226" s="122">
        <f>'Сводная для рабочего плана А'!G228</f>
        <v>0</v>
      </c>
      <c r="L226" s="122">
        <f>'Сводная для рабочего плана А'!H228</f>
        <v>0</v>
      </c>
      <c r="M226" s="122">
        <f>'Сводная для рабочего плана А'!I228</f>
        <v>0</v>
      </c>
      <c r="N226" s="122">
        <f>'Сводная для рабочего плана А'!J228</f>
        <v>0</v>
      </c>
      <c r="O226" s="123"/>
    </row>
    <row r="227" spans="1:15" ht="25.5">
      <c r="A227" s="109">
        <f>'Сводная для рабочего плана А'!A229</f>
        <v>0</v>
      </c>
      <c r="B227" s="172">
        <f>IF(A227="Общий итог","",'Сводная для рабочего плана А'!B229)</f>
        <v>0</v>
      </c>
      <c r="C227" s="108"/>
      <c r="D227" s="110">
        <f>'Сводная для рабочего плана А'!C229</f>
        <v>0</v>
      </c>
      <c r="E227" s="110">
        <f>'Сводная для рабочего плана А'!D229</f>
        <v>0</v>
      </c>
      <c r="F227" s="110">
        <f>'Сводная для рабочего плана А'!E229</f>
        <v>0</v>
      </c>
      <c r="G227" s="110">
        <f>'Сводная для рабочего плана А'!F229</f>
        <v>0</v>
      </c>
      <c r="H227" s="108"/>
      <c r="I227" s="110">
        <f t="shared" si="3"/>
        <v>0</v>
      </c>
      <c r="J227" s="108"/>
      <c r="K227" s="122">
        <f>'Сводная для рабочего плана А'!G229</f>
        <v>0</v>
      </c>
      <c r="L227" s="122">
        <f>'Сводная для рабочего плана А'!H229</f>
        <v>0</v>
      </c>
      <c r="M227" s="122">
        <f>'Сводная для рабочего плана А'!I229</f>
        <v>0</v>
      </c>
      <c r="N227" s="122">
        <f>'Сводная для рабочего плана А'!J229</f>
        <v>0</v>
      </c>
      <c r="O227" s="123"/>
    </row>
    <row r="228" spans="1:15" ht="25.5">
      <c r="A228" s="109">
        <f>'Сводная для рабочего плана А'!A230</f>
        <v>0</v>
      </c>
      <c r="B228" s="172">
        <f>IF(A228="Общий итог","",'Сводная для рабочего плана А'!B230)</f>
        <v>0</v>
      </c>
      <c r="C228" s="108"/>
      <c r="D228" s="110">
        <f>'Сводная для рабочего плана А'!C230</f>
        <v>0</v>
      </c>
      <c r="E228" s="110">
        <f>'Сводная для рабочего плана А'!D230</f>
        <v>0</v>
      </c>
      <c r="F228" s="110">
        <f>'Сводная для рабочего плана А'!E230</f>
        <v>0</v>
      </c>
      <c r="G228" s="110">
        <f>'Сводная для рабочего плана А'!F230</f>
        <v>0</v>
      </c>
      <c r="H228" s="108"/>
      <c r="I228" s="110">
        <f t="shared" si="3"/>
        <v>0</v>
      </c>
      <c r="J228" s="108"/>
      <c r="K228" s="122">
        <f>'Сводная для рабочего плана А'!G230</f>
        <v>0</v>
      </c>
      <c r="L228" s="122">
        <f>'Сводная для рабочего плана А'!H230</f>
        <v>0</v>
      </c>
      <c r="M228" s="122">
        <f>'Сводная для рабочего плана А'!I230</f>
        <v>0</v>
      </c>
      <c r="N228" s="122">
        <f>'Сводная для рабочего плана А'!J230</f>
        <v>0</v>
      </c>
      <c r="O228" s="123"/>
    </row>
    <row r="229" spans="1:15" ht="25.5">
      <c r="A229" s="109">
        <f>'Сводная для рабочего плана А'!A231</f>
        <v>0</v>
      </c>
      <c r="B229" s="172">
        <f>IF(A229="Общий итог","",'Сводная для рабочего плана А'!B231)</f>
        <v>0</v>
      </c>
      <c r="C229" s="108"/>
      <c r="D229" s="110">
        <f>'Сводная для рабочего плана А'!C231</f>
        <v>0</v>
      </c>
      <c r="E229" s="110">
        <f>'Сводная для рабочего плана А'!D231</f>
        <v>0</v>
      </c>
      <c r="F229" s="110">
        <f>'Сводная для рабочего плана А'!E231</f>
        <v>0</v>
      </c>
      <c r="G229" s="110">
        <f>'Сводная для рабочего плана А'!F231</f>
        <v>0</v>
      </c>
      <c r="H229" s="108"/>
      <c r="I229" s="110">
        <f t="shared" si="3"/>
        <v>0</v>
      </c>
      <c r="J229" s="108"/>
      <c r="K229" s="122">
        <f>'Сводная для рабочего плана А'!G231</f>
        <v>0</v>
      </c>
      <c r="L229" s="122">
        <f>'Сводная для рабочего плана А'!H231</f>
        <v>0</v>
      </c>
      <c r="M229" s="122">
        <f>'Сводная для рабочего плана А'!I231</f>
        <v>0</v>
      </c>
      <c r="N229" s="122">
        <f>'Сводная для рабочего плана А'!J231</f>
        <v>0</v>
      </c>
      <c r="O229" s="123"/>
    </row>
    <row r="230" spans="1:15" ht="25.5">
      <c r="A230" s="109">
        <f>'Сводная для рабочего плана А'!A232</f>
        <v>0</v>
      </c>
      <c r="B230" s="172">
        <f>IF(A230="Общий итог","",'Сводная для рабочего плана А'!B232)</f>
        <v>0</v>
      </c>
      <c r="C230" s="108"/>
      <c r="D230" s="110">
        <f>'Сводная для рабочего плана А'!C232</f>
        <v>0</v>
      </c>
      <c r="E230" s="110">
        <f>'Сводная для рабочего плана А'!D232</f>
        <v>0</v>
      </c>
      <c r="F230" s="110">
        <f>'Сводная для рабочего плана А'!E232</f>
        <v>0</v>
      </c>
      <c r="G230" s="110">
        <f>'Сводная для рабочего плана А'!F232</f>
        <v>0</v>
      </c>
      <c r="H230" s="108"/>
      <c r="I230" s="110">
        <f t="shared" si="3"/>
        <v>0</v>
      </c>
      <c r="J230" s="108"/>
      <c r="K230" s="122">
        <f>'Сводная для рабочего плана А'!G232</f>
        <v>0</v>
      </c>
      <c r="L230" s="122">
        <f>'Сводная для рабочего плана А'!H232</f>
        <v>0</v>
      </c>
      <c r="M230" s="122">
        <f>'Сводная для рабочего плана А'!I232</f>
        <v>0</v>
      </c>
      <c r="N230" s="122">
        <f>'Сводная для рабочего плана А'!J232</f>
        <v>0</v>
      </c>
      <c r="O230" s="123"/>
    </row>
    <row r="231" spans="1:15" ht="25.5">
      <c r="A231" s="109">
        <f>'Сводная для рабочего плана А'!A233</f>
        <v>0</v>
      </c>
      <c r="B231" s="172">
        <f>IF(A231="Общий итог","",'Сводная для рабочего плана А'!B233)</f>
        <v>0</v>
      </c>
      <c r="C231" s="108"/>
      <c r="D231" s="110">
        <f>'Сводная для рабочего плана А'!C233</f>
        <v>0</v>
      </c>
      <c r="E231" s="110">
        <f>'Сводная для рабочего плана А'!D233</f>
        <v>0</v>
      </c>
      <c r="F231" s="110">
        <f>'Сводная для рабочего плана А'!E233</f>
        <v>0</v>
      </c>
      <c r="G231" s="110">
        <f>'Сводная для рабочего плана А'!F233</f>
        <v>0</v>
      </c>
      <c r="H231" s="108"/>
      <c r="I231" s="110">
        <f t="shared" si="3"/>
        <v>0</v>
      </c>
      <c r="J231" s="108"/>
      <c r="K231" s="122">
        <f>'Сводная для рабочего плана А'!G233</f>
        <v>0</v>
      </c>
      <c r="L231" s="122">
        <f>'Сводная для рабочего плана А'!H233</f>
        <v>0</v>
      </c>
      <c r="M231" s="122">
        <f>'Сводная для рабочего плана А'!I233</f>
        <v>0</v>
      </c>
      <c r="N231" s="122">
        <f>'Сводная для рабочего плана А'!J233</f>
        <v>0</v>
      </c>
      <c r="O231" s="123"/>
    </row>
    <row r="232" spans="1:15" ht="25.5">
      <c r="A232" s="109">
        <f>'Сводная для рабочего плана А'!A234</f>
        <v>0</v>
      </c>
      <c r="B232" s="172">
        <f>IF(A232="Общий итог","",'Сводная для рабочего плана А'!B234)</f>
        <v>0</v>
      </c>
      <c r="C232" s="108"/>
      <c r="D232" s="110">
        <f>'Сводная для рабочего плана А'!C234</f>
        <v>0</v>
      </c>
      <c r="E232" s="110">
        <f>'Сводная для рабочего плана А'!D234</f>
        <v>0</v>
      </c>
      <c r="F232" s="110">
        <f>'Сводная для рабочего плана А'!E234</f>
        <v>0</v>
      </c>
      <c r="G232" s="110">
        <f>'Сводная для рабочего плана А'!F234</f>
        <v>0</v>
      </c>
      <c r="H232" s="108"/>
      <c r="I232" s="110">
        <f t="shared" si="3"/>
        <v>0</v>
      </c>
      <c r="J232" s="108"/>
      <c r="K232" s="122">
        <f>'Сводная для рабочего плана А'!G234</f>
        <v>0</v>
      </c>
      <c r="L232" s="122">
        <f>'Сводная для рабочего плана А'!H234</f>
        <v>0</v>
      </c>
      <c r="M232" s="122">
        <f>'Сводная для рабочего плана А'!I234</f>
        <v>0</v>
      </c>
      <c r="N232" s="122">
        <f>'Сводная для рабочего плана А'!J234</f>
        <v>0</v>
      </c>
      <c r="O232" s="123"/>
    </row>
    <row r="233" spans="1:15" ht="25.5">
      <c r="A233" s="109">
        <f>'Сводная для рабочего плана А'!A235</f>
        <v>0</v>
      </c>
      <c r="B233" s="172">
        <f>IF(A233="Общий итог","",'Сводная для рабочего плана А'!B235)</f>
        <v>0</v>
      </c>
      <c r="C233" s="108"/>
      <c r="D233" s="110">
        <f>'Сводная для рабочего плана А'!C235</f>
        <v>0</v>
      </c>
      <c r="E233" s="110">
        <f>'Сводная для рабочего плана А'!D235</f>
        <v>0</v>
      </c>
      <c r="F233" s="110">
        <f>'Сводная для рабочего плана А'!E235</f>
        <v>0</v>
      </c>
      <c r="G233" s="110">
        <f>'Сводная для рабочего плана А'!F235</f>
        <v>0</v>
      </c>
      <c r="H233" s="108"/>
      <c r="I233" s="110">
        <f t="shared" si="3"/>
        <v>0</v>
      </c>
      <c r="J233" s="108"/>
      <c r="K233" s="122">
        <f>'Сводная для рабочего плана А'!G235</f>
        <v>0</v>
      </c>
      <c r="L233" s="122">
        <f>'Сводная для рабочего плана А'!H235</f>
        <v>0</v>
      </c>
      <c r="M233" s="122">
        <f>'Сводная для рабочего плана А'!I235</f>
        <v>0</v>
      </c>
      <c r="N233" s="122">
        <f>'Сводная для рабочего плана А'!J235</f>
        <v>0</v>
      </c>
      <c r="O233" s="123"/>
    </row>
    <row r="234" spans="1:15" ht="25.5">
      <c r="A234" s="109">
        <f>'Сводная для рабочего плана А'!A236</f>
        <v>0</v>
      </c>
      <c r="B234" s="172">
        <f>IF(A234="Общий итог","",'Сводная для рабочего плана А'!B236)</f>
        <v>0</v>
      </c>
      <c r="C234" s="108"/>
      <c r="D234" s="110">
        <f>'Сводная для рабочего плана А'!C236</f>
        <v>0</v>
      </c>
      <c r="E234" s="110">
        <f>'Сводная для рабочего плана А'!D236</f>
        <v>0</v>
      </c>
      <c r="F234" s="110">
        <f>'Сводная для рабочего плана А'!E236</f>
        <v>0</v>
      </c>
      <c r="G234" s="110">
        <f>'Сводная для рабочего плана А'!F236</f>
        <v>0</v>
      </c>
      <c r="H234" s="108"/>
      <c r="I234" s="110">
        <f t="shared" si="3"/>
        <v>0</v>
      </c>
      <c r="J234" s="108"/>
      <c r="K234" s="122">
        <f>'Сводная для рабочего плана А'!G236</f>
        <v>0</v>
      </c>
      <c r="L234" s="122">
        <f>'Сводная для рабочего плана А'!H236</f>
        <v>0</v>
      </c>
      <c r="M234" s="122">
        <f>'Сводная для рабочего плана А'!I236</f>
        <v>0</v>
      </c>
      <c r="N234" s="122">
        <f>'Сводная для рабочего плана А'!J236</f>
        <v>0</v>
      </c>
      <c r="O234" s="123"/>
    </row>
    <row r="235" spans="1:15" ht="25.5">
      <c r="A235" s="109">
        <f>'Сводная для рабочего плана А'!A237</f>
        <v>0</v>
      </c>
      <c r="B235" s="172">
        <f>IF(A235="Общий итог","",'Сводная для рабочего плана А'!B237)</f>
        <v>0</v>
      </c>
      <c r="C235" s="108"/>
      <c r="D235" s="110">
        <f>'Сводная для рабочего плана А'!C237</f>
        <v>0</v>
      </c>
      <c r="E235" s="110">
        <f>'Сводная для рабочего плана А'!D237</f>
        <v>0</v>
      </c>
      <c r="F235" s="110">
        <f>'Сводная для рабочего плана А'!E237</f>
        <v>0</v>
      </c>
      <c r="G235" s="110">
        <f>'Сводная для рабочего плана А'!F237</f>
        <v>0</v>
      </c>
      <c r="H235" s="108"/>
      <c r="I235" s="110">
        <f t="shared" si="3"/>
        <v>0</v>
      </c>
      <c r="J235" s="108"/>
      <c r="K235" s="122">
        <f>'Сводная для рабочего плана А'!G237</f>
        <v>0</v>
      </c>
      <c r="L235" s="122">
        <f>'Сводная для рабочего плана А'!H237</f>
        <v>0</v>
      </c>
      <c r="M235" s="122">
        <f>'Сводная для рабочего плана А'!I237</f>
        <v>0</v>
      </c>
      <c r="N235" s="122">
        <f>'Сводная для рабочего плана А'!J237</f>
        <v>0</v>
      </c>
      <c r="O235" s="123"/>
    </row>
    <row r="236" spans="1:15" ht="25.5">
      <c r="A236" s="109">
        <f>'Сводная для рабочего плана А'!A238</f>
        <v>0</v>
      </c>
      <c r="B236" s="172">
        <f>IF(A236="Общий итог","",'Сводная для рабочего плана А'!B238)</f>
        <v>0</v>
      </c>
      <c r="C236" s="108"/>
      <c r="D236" s="110">
        <f>'Сводная для рабочего плана А'!C238</f>
        <v>0</v>
      </c>
      <c r="E236" s="110">
        <f>'Сводная для рабочего плана А'!D238</f>
        <v>0</v>
      </c>
      <c r="F236" s="110">
        <f>'Сводная для рабочего плана А'!E238</f>
        <v>0</v>
      </c>
      <c r="G236" s="110">
        <f>'Сводная для рабочего плана А'!F238</f>
        <v>0</v>
      </c>
      <c r="H236" s="108"/>
      <c r="I236" s="110">
        <f t="shared" si="3"/>
        <v>0</v>
      </c>
      <c r="J236" s="108"/>
      <c r="K236" s="122">
        <f>'Сводная для рабочего плана А'!G238</f>
        <v>0</v>
      </c>
      <c r="L236" s="122">
        <f>'Сводная для рабочего плана А'!H238</f>
        <v>0</v>
      </c>
      <c r="M236" s="122">
        <f>'Сводная для рабочего плана А'!I238</f>
        <v>0</v>
      </c>
      <c r="N236" s="122">
        <f>'Сводная для рабочего плана А'!J238</f>
        <v>0</v>
      </c>
      <c r="O236" s="123"/>
    </row>
    <row r="237" spans="1:15" ht="25.5">
      <c r="A237" s="109">
        <f>'Сводная для рабочего плана А'!A239</f>
        <v>0</v>
      </c>
      <c r="B237" s="172">
        <f>IF(A237="Общий итог","",'Сводная для рабочего плана А'!B239)</f>
        <v>0</v>
      </c>
      <c r="C237" s="108"/>
      <c r="D237" s="110">
        <f>'Сводная для рабочего плана А'!C239</f>
        <v>0</v>
      </c>
      <c r="E237" s="110">
        <f>'Сводная для рабочего плана А'!D239</f>
        <v>0</v>
      </c>
      <c r="F237" s="110">
        <f>'Сводная для рабочего плана А'!E239</f>
        <v>0</v>
      </c>
      <c r="G237" s="110">
        <f>'Сводная для рабочего плана А'!F239</f>
        <v>0</v>
      </c>
      <c r="H237" s="108"/>
      <c r="I237" s="110">
        <f t="shared" si="3"/>
        <v>0</v>
      </c>
      <c r="J237" s="108"/>
      <c r="K237" s="122">
        <f>'Сводная для рабочего плана А'!G239</f>
        <v>0</v>
      </c>
      <c r="L237" s="122">
        <f>'Сводная для рабочего плана А'!H239</f>
        <v>0</v>
      </c>
      <c r="M237" s="122">
        <f>'Сводная для рабочего плана А'!I239</f>
        <v>0</v>
      </c>
      <c r="N237" s="122">
        <f>'Сводная для рабочего плана А'!J239</f>
        <v>0</v>
      </c>
      <c r="O237" s="123"/>
    </row>
    <row r="238" spans="1:15" ht="25.5">
      <c r="A238" s="109">
        <f>'Сводная для рабочего плана А'!A240</f>
        <v>0</v>
      </c>
      <c r="B238" s="172">
        <f>IF(A238="Общий итог","",'Сводная для рабочего плана А'!B240)</f>
        <v>0</v>
      </c>
      <c r="C238" s="108"/>
      <c r="D238" s="110">
        <f>'Сводная для рабочего плана А'!C240</f>
        <v>0</v>
      </c>
      <c r="E238" s="110">
        <f>'Сводная для рабочего плана А'!D240</f>
        <v>0</v>
      </c>
      <c r="F238" s="110">
        <f>'Сводная для рабочего плана А'!E240</f>
        <v>0</v>
      </c>
      <c r="G238" s="110">
        <f>'Сводная для рабочего плана А'!F240</f>
        <v>0</v>
      </c>
      <c r="H238" s="108"/>
      <c r="I238" s="110">
        <f t="shared" si="3"/>
        <v>0</v>
      </c>
      <c r="J238" s="108"/>
      <c r="K238" s="122">
        <f>'Сводная для рабочего плана А'!G240</f>
        <v>0</v>
      </c>
      <c r="L238" s="122">
        <f>'Сводная для рабочего плана А'!H240</f>
        <v>0</v>
      </c>
      <c r="M238" s="122">
        <f>'Сводная для рабочего плана А'!I240</f>
        <v>0</v>
      </c>
      <c r="N238" s="122">
        <f>'Сводная для рабочего плана А'!J240</f>
        <v>0</v>
      </c>
      <c r="O238" s="123"/>
    </row>
    <row r="239" spans="1:15" ht="25.5">
      <c r="A239" s="109">
        <f>'Сводная для рабочего плана А'!A241</f>
        <v>0</v>
      </c>
      <c r="B239" s="172">
        <f>IF(A239="Общий итог","",'Сводная для рабочего плана А'!B241)</f>
        <v>0</v>
      </c>
      <c r="C239" s="108"/>
      <c r="D239" s="110">
        <f>'Сводная для рабочего плана А'!C241</f>
        <v>0</v>
      </c>
      <c r="E239" s="110">
        <f>'Сводная для рабочего плана А'!D241</f>
        <v>0</v>
      </c>
      <c r="F239" s="110">
        <f>'Сводная для рабочего плана А'!E241</f>
        <v>0</v>
      </c>
      <c r="G239" s="110">
        <f>'Сводная для рабочего плана А'!F241</f>
        <v>0</v>
      </c>
      <c r="H239" s="108"/>
      <c r="I239" s="110">
        <f t="shared" si="3"/>
        <v>0</v>
      </c>
      <c r="J239" s="108"/>
      <c r="K239" s="122">
        <f>'Сводная для рабочего плана А'!G241</f>
        <v>0</v>
      </c>
      <c r="L239" s="122">
        <f>'Сводная для рабочего плана А'!H241</f>
        <v>0</v>
      </c>
      <c r="M239" s="122">
        <f>'Сводная для рабочего плана А'!I241</f>
        <v>0</v>
      </c>
      <c r="N239" s="122">
        <f>'Сводная для рабочего плана А'!J241</f>
        <v>0</v>
      </c>
      <c r="O239" s="123"/>
    </row>
    <row r="240" spans="1:15" ht="25.5">
      <c r="A240" s="109">
        <f>'Сводная для рабочего плана А'!A242</f>
        <v>0</v>
      </c>
      <c r="B240" s="172">
        <f>IF(A240="Общий итог","",'Сводная для рабочего плана А'!B242)</f>
        <v>0</v>
      </c>
      <c r="C240" s="108"/>
      <c r="D240" s="110">
        <f>'Сводная для рабочего плана А'!C242</f>
        <v>0</v>
      </c>
      <c r="E240" s="110">
        <f>'Сводная для рабочего плана А'!D242</f>
        <v>0</v>
      </c>
      <c r="F240" s="110">
        <f>'Сводная для рабочего плана А'!E242</f>
        <v>0</v>
      </c>
      <c r="G240" s="110">
        <f>'Сводная для рабочего плана А'!F242</f>
        <v>0</v>
      </c>
      <c r="H240" s="108"/>
      <c r="I240" s="110">
        <f t="shared" si="3"/>
        <v>0</v>
      </c>
      <c r="J240" s="108"/>
      <c r="K240" s="122">
        <f>'Сводная для рабочего плана А'!G242</f>
        <v>0</v>
      </c>
      <c r="L240" s="122">
        <f>'Сводная для рабочего плана А'!H242</f>
        <v>0</v>
      </c>
      <c r="M240" s="122">
        <f>'Сводная для рабочего плана А'!I242</f>
        <v>0</v>
      </c>
      <c r="N240" s="122">
        <f>'Сводная для рабочего плана А'!J242</f>
        <v>0</v>
      </c>
      <c r="O240" s="123"/>
    </row>
    <row r="241" spans="1:15" ht="25.5">
      <c r="A241" s="109">
        <f>'Сводная для рабочего плана А'!A243</f>
        <v>0</v>
      </c>
      <c r="B241" s="172">
        <f>IF(A241="Общий итог","",'Сводная для рабочего плана А'!B243)</f>
        <v>0</v>
      </c>
      <c r="C241" s="108"/>
      <c r="D241" s="110">
        <f>'Сводная для рабочего плана А'!C243</f>
        <v>0</v>
      </c>
      <c r="E241" s="110">
        <f>'Сводная для рабочего плана А'!D243</f>
        <v>0</v>
      </c>
      <c r="F241" s="110">
        <f>'Сводная для рабочего плана А'!E243</f>
        <v>0</v>
      </c>
      <c r="G241" s="110">
        <f>'Сводная для рабочего плана А'!F243</f>
        <v>0</v>
      </c>
      <c r="H241" s="108"/>
      <c r="I241" s="110">
        <f t="shared" si="3"/>
        <v>0</v>
      </c>
      <c r="J241" s="108"/>
      <c r="K241" s="122">
        <f>'Сводная для рабочего плана А'!G243</f>
        <v>0</v>
      </c>
      <c r="L241" s="122">
        <f>'Сводная для рабочего плана А'!H243</f>
        <v>0</v>
      </c>
      <c r="M241" s="122">
        <f>'Сводная для рабочего плана А'!I243</f>
        <v>0</v>
      </c>
      <c r="N241" s="122">
        <f>'Сводная для рабочего плана А'!J243</f>
        <v>0</v>
      </c>
      <c r="O241" s="123"/>
    </row>
    <row r="242" spans="1:15" ht="25.5">
      <c r="A242" s="109">
        <f>'Сводная для рабочего плана А'!A244</f>
        <v>0</v>
      </c>
      <c r="B242" s="172">
        <f>IF(A242="Общий итог","",'Сводная для рабочего плана А'!B244)</f>
        <v>0</v>
      </c>
      <c r="C242" s="108"/>
      <c r="D242" s="110">
        <f>'Сводная для рабочего плана А'!C244</f>
        <v>0</v>
      </c>
      <c r="E242" s="110">
        <f>'Сводная для рабочего плана А'!D244</f>
        <v>0</v>
      </c>
      <c r="F242" s="110">
        <f>'Сводная для рабочего плана А'!E244</f>
        <v>0</v>
      </c>
      <c r="G242" s="110">
        <f>'Сводная для рабочего плана А'!F244</f>
        <v>0</v>
      </c>
      <c r="H242" s="108"/>
      <c r="I242" s="110">
        <f t="shared" si="3"/>
        <v>0</v>
      </c>
      <c r="J242" s="108"/>
      <c r="K242" s="122">
        <f>'Сводная для рабочего плана А'!G244</f>
        <v>0</v>
      </c>
      <c r="L242" s="122">
        <f>'Сводная для рабочего плана А'!H244</f>
        <v>0</v>
      </c>
      <c r="M242" s="122">
        <f>'Сводная для рабочего плана А'!I244</f>
        <v>0</v>
      </c>
      <c r="N242" s="122">
        <f>'Сводная для рабочего плана А'!J244</f>
        <v>0</v>
      </c>
      <c r="O242" s="123"/>
    </row>
    <row r="243" spans="1:15" ht="25.5">
      <c r="A243" s="109">
        <f>'Сводная для рабочего плана А'!A245</f>
        <v>0</v>
      </c>
      <c r="B243" s="172">
        <f>IF(A243="Общий итог","",'Сводная для рабочего плана А'!B245)</f>
        <v>0</v>
      </c>
      <c r="C243" s="108"/>
      <c r="D243" s="110">
        <f>'Сводная для рабочего плана А'!C245</f>
        <v>0</v>
      </c>
      <c r="E243" s="110">
        <f>'Сводная для рабочего плана А'!D245</f>
        <v>0</v>
      </c>
      <c r="F243" s="110">
        <f>'Сводная для рабочего плана А'!E245</f>
        <v>0</v>
      </c>
      <c r="G243" s="110">
        <f>'Сводная для рабочего плана А'!F245</f>
        <v>0</v>
      </c>
      <c r="H243" s="108"/>
      <c r="I243" s="110">
        <f t="shared" si="3"/>
        <v>0</v>
      </c>
      <c r="J243" s="108"/>
      <c r="K243" s="122">
        <f>'Сводная для рабочего плана А'!G245</f>
        <v>0</v>
      </c>
      <c r="L243" s="122">
        <f>'Сводная для рабочего плана А'!H245</f>
        <v>0</v>
      </c>
      <c r="M243" s="122">
        <f>'Сводная для рабочего плана А'!I245</f>
        <v>0</v>
      </c>
      <c r="N243" s="122">
        <f>'Сводная для рабочего плана А'!J245</f>
        <v>0</v>
      </c>
      <c r="O243" s="123"/>
    </row>
    <row r="244" spans="1:15" ht="25.5">
      <c r="A244" s="109">
        <f>'Сводная для рабочего плана А'!A246</f>
        <v>0</v>
      </c>
      <c r="B244" s="172">
        <f>IF(A244="Общий итог","",'Сводная для рабочего плана А'!B246)</f>
        <v>0</v>
      </c>
      <c r="C244" s="108"/>
      <c r="D244" s="110">
        <f>'Сводная для рабочего плана А'!C246</f>
        <v>0</v>
      </c>
      <c r="E244" s="110">
        <f>'Сводная для рабочего плана А'!D246</f>
        <v>0</v>
      </c>
      <c r="F244" s="110">
        <f>'Сводная для рабочего плана А'!E246</f>
        <v>0</v>
      </c>
      <c r="G244" s="110">
        <f>'Сводная для рабочего плана А'!F246</f>
        <v>0</v>
      </c>
      <c r="H244" s="108"/>
      <c r="I244" s="110">
        <f t="shared" si="3"/>
        <v>0</v>
      </c>
      <c r="J244" s="108"/>
      <c r="K244" s="122">
        <f>'Сводная для рабочего плана А'!G246</f>
        <v>0</v>
      </c>
      <c r="L244" s="122">
        <f>'Сводная для рабочего плана А'!H246</f>
        <v>0</v>
      </c>
      <c r="M244" s="122">
        <f>'Сводная для рабочего плана А'!I246</f>
        <v>0</v>
      </c>
      <c r="N244" s="122">
        <f>'Сводная для рабочего плана А'!J246</f>
        <v>0</v>
      </c>
      <c r="O244" s="123"/>
    </row>
    <row r="245" spans="1:15" ht="25.5">
      <c r="A245" s="109">
        <f>'Сводная для рабочего плана А'!A247</f>
        <v>0</v>
      </c>
      <c r="B245" s="172">
        <f>IF(A245="Общий итог","",'Сводная для рабочего плана А'!B247)</f>
        <v>0</v>
      </c>
      <c r="C245" s="108"/>
      <c r="D245" s="110">
        <f>'Сводная для рабочего плана А'!C247</f>
        <v>0</v>
      </c>
      <c r="E245" s="110">
        <f>'Сводная для рабочего плана А'!D247</f>
        <v>0</v>
      </c>
      <c r="F245" s="110">
        <f>'Сводная для рабочего плана А'!E247</f>
        <v>0</v>
      </c>
      <c r="G245" s="110">
        <f>'Сводная для рабочего плана А'!F247</f>
        <v>0</v>
      </c>
      <c r="H245" s="108"/>
      <c r="I245" s="110">
        <f t="shared" si="3"/>
        <v>0</v>
      </c>
      <c r="J245" s="108"/>
      <c r="K245" s="122">
        <f>'Сводная для рабочего плана А'!G247</f>
        <v>0</v>
      </c>
      <c r="L245" s="122">
        <f>'Сводная для рабочего плана А'!H247</f>
        <v>0</v>
      </c>
      <c r="M245" s="122">
        <f>'Сводная для рабочего плана А'!I247</f>
        <v>0</v>
      </c>
      <c r="N245" s="122">
        <f>'Сводная для рабочего плана А'!J247</f>
        <v>0</v>
      </c>
      <c r="O245" s="123"/>
    </row>
    <row r="246" spans="1:15" ht="25.5">
      <c r="A246" s="109">
        <f>'Сводная для рабочего плана А'!A248</f>
        <v>0</v>
      </c>
      <c r="B246" s="172">
        <f>IF(A246="Общий итог","",'Сводная для рабочего плана А'!B248)</f>
        <v>0</v>
      </c>
      <c r="C246" s="108"/>
      <c r="D246" s="110">
        <f>'Сводная для рабочего плана А'!C248</f>
        <v>0</v>
      </c>
      <c r="E246" s="110">
        <f>'Сводная для рабочего плана А'!D248</f>
        <v>0</v>
      </c>
      <c r="F246" s="110">
        <f>'Сводная для рабочего плана А'!E248</f>
        <v>0</v>
      </c>
      <c r="G246" s="110">
        <f>'Сводная для рабочего плана А'!F248</f>
        <v>0</v>
      </c>
      <c r="H246" s="108"/>
      <c r="I246" s="110">
        <f t="shared" si="3"/>
        <v>0</v>
      </c>
      <c r="J246" s="108"/>
      <c r="K246" s="122">
        <f>'Сводная для рабочего плана А'!G248</f>
        <v>0</v>
      </c>
      <c r="L246" s="122">
        <f>'Сводная для рабочего плана А'!H248</f>
        <v>0</v>
      </c>
      <c r="M246" s="122">
        <f>'Сводная для рабочего плана А'!I248</f>
        <v>0</v>
      </c>
      <c r="N246" s="122">
        <f>'Сводная для рабочего плана А'!J248</f>
        <v>0</v>
      </c>
      <c r="O246" s="123"/>
    </row>
    <row r="247" spans="1:15" ht="25.5">
      <c r="A247" s="109">
        <f>'Сводная для рабочего плана А'!A249</f>
        <v>0</v>
      </c>
      <c r="B247" s="172">
        <f>IF(A247="Общий итог","",'Сводная для рабочего плана А'!B249)</f>
        <v>0</v>
      </c>
      <c r="C247" s="108"/>
      <c r="D247" s="110">
        <f>'Сводная для рабочего плана А'!C249</f>
        <v>0</v>
      </c>
      <c r="E247" s="110">
        <f>'Сводная для рабочего плана А'!D249</f>
        <v>0</v>
      </c>
      <c r="F247" s="110">
        <f>'Сводная для рабочего плана А'!E249</f>
        <v>0</v>
      </c>
      <c r="G247" s="110">
        <f>'Сводная для рабочего плана А'!F249</f>
        <v>0</v>
      </c>
      <c r="H247" s="108"/>
      <c r="I247" s="110">
        <f t="shared" si="3"/>
        <v>0</v>
      </c>
      <c r="J247" s="108"/>
      <c r="K247" s="122">
        <f>'Сводная для рабочего плана А'!G249</f>
        <v>0</v>
      </c>
      <c r="L247" s="122">
        <f>'Сводная для рабочего плана А'!H249</f>
        <v>0</v>
      </c>
      <c r="M247" s="122">
        <f>'Сводная для рабочего плана А'!I249</f>
        <v>0</v>
      </c>
      <c r="N247" s="122">
        <f>'Сводная для рабочего плана А'!J249</f>
        <v>0</v>
      </c>
      <c r="O247" s="123"/>
    </row>
    <row r="248" spans="1:15" ht="25.5">
      <c r="A248" s="109">
        <f>'Сводная для рабочего плана А'!A250</f>
        <v>0</v>
      </c>
      <c r="B248" s="172">
        <f>IF(A248="Общий итог","",'Сводная для рабочего плана А'!B250)</f>
        <v>0</v>
      </c>
      <c r="C248" s="108"/>
      <c r="D248" s="110">
        <f>'Сводная для рабочего плана А'!C250</f>
        <v>0</v>
      </c>
      <c r="E248" s="110">
        <f>'Сводная для рабочего плана А'!D250</f>
        <v>0</v>
      </c>
      <c r="F248" s="110">
        <f>'Сводная для рабочего плана А'!E250</f>
        <v>0</v>
      </c>
      <c r="G248" s="110">
        <f>'Сводная для рабочего плана А'!F250</f>
        <v>0</v>
      </c>
      <c r="H248" s="108"/>
      <c r="I248" s="110">
        <f t="shared" si="3"/>
        <v>0</v>
      </c>
      <c r="J248" s="108"/>
      <c r="K248" s="122">
        <f>'Сводная для рабочего плана А'!G250</f>
        <v>0</v>
      </c>
      <c r="L248" s="122">
        <f>'Сводная для рабочего плана А'!H250</f>
        <v>0</v>
      </c>
      <c r="M248" s="122">
        <f>'Сводная для рабочего плана А'!I250</f>
        <v>0</v>
      </c>
      <c r="N248" s="122">
        <f>'Сводная для рабочего плана А'!J250</f>
        <v>0</v>
      </c>
      <c r="O248" s="123"/>
    </row>
    <row r="249" spans="1:15" ht="25.5">
      <c r="A249" s="109">
        <f>'Сводная для рабочего плана А'!A251</f>
        <v>0</v>
      </c>
      <c r="B249" s="172">
        <f>IF(A249="Общий итог","",'Сводная для рабочего плана А'!B251)</f>
        <v>0</v>
      </c>
      <c r="C249" s="108"/>
      <c r="D249" s="110">
        <f>'Сводная для рабочего плана А'!C251</f>
        <v>0</v>
      </c>
      <c r="E249" s="110">
        <f>'Сводная для рабочего плана А'!D251</f>
        <v>0</v>
      </c>
      <c r="F249" s="110">
        <f>'Сводная для рабочего плана А'!E251</f>
        <v>0</v>
      </c>
      <c r="G249" s="110">
        <f>'Сводная для рабочего плана А'!F251</f>
        <v>0</v>
      </c>
      <c r="H249" s="108"/>
      <c r="I249" s="110">
        <f t="shared" si="3"/>
        <v>0</v>
      </c>
      <c r="J249" s="108"/>
      <c r="K249" s="122">
        <f>'Сводная для рабочего плана А'!G251</f>
        <v>0</v>
      </c>
      <c r="L249" s="122">
        <f>'Сводная для рабочего плана А'!H251</f>
        <v>0</v>
      </c>
      <c r="M249" s="122">
        <f>'Сводная для рабочего плана А'!I251</f>
        <v>0</v>
      </c>
      <c r="N249" s="122">
        <f>'Сводная для рабочего плана А'!J251</f>
        <v>0</v>
      </c>
      <c r="O249" s="123"/>
    </row>
    <row r="250" spans="1:15" ht="25.5">
      <c r="A250" s="109">
        <f>'Сводная для рабочего плана А'!A252</f>
        <v>0</v>
      </c>
      <c r="B250" s="172">
        <f>IF(A250="Общий итог","",'Сводная для рабочего плана А'!B252)</f>
        <v>0</v>
      </c>
      <c r="C250" s="108"/>
      <c r="D250" s="110">
        <f>'Сводная для рабочего плана А'!C252</f>
        <v>0</v>
      </c>
      <c r="E250" s="110">
        <f>'Сводная для рабочего плана А'!D252</f>
        <v>0</v>
      </c>
      <c r="F250" s="110">
        <f>'Сводная для рабочего плана А'!E252</f>
        <v>0</v>
      </c>
      <c r="G250" s="110">
        <f>'Сводная для рабочего плана А'!F252</f>
        <v>0</v>
      </c>
      <c r="H250" s="108"/>
      <c r="I250" s="110">
        <f t="shared" si="3"/>
        <v>0</v>
      </c>
      <c r="J250" s="108"/>
      <c r="K250" s="122">
        <f>'Сводная для рабочего плана А'!G252</f>
        <v>0</v>
      </c>
      <c r="L250" s="122">
        <f>'Сводная для рабочего плана А'!H252</f>
        <v>0</v>
      </c>
      <c r="M250" s="122">
        <f>'Сводная для рабочего плана А'!I252</f>
        <v>0</v>
      </c>
      <c r="N250" s="122">
        <f>'Сводная для рабочего плана А'!J252</f>
        <v>0</v>
      </c>
      <c r="O250" s="123"/>
    </row>
    <row r="251" spans="1:15" ht="25.5">
      <c r="A251" s="109">
        <f>'Сводная для рабочего плана А'!A253</f>
        <v>0</v>
      </c>
      <c r="B251" s="172">
        <f>IF(A251="Общий итог","",'Сводная для рабочего плана А'!B253)</f>
        <v>0</v>
      </c>
      <c r="C251" s="108"/>
      <c r="D251" s="110">
        <f>'Сводная для рабочего плана А'!C253</f>
        <v>0</v>
      </c>
      <c r="E251" s="110">
        <f>'Сводная для рабочего плана А'!D253</f>
        <v>0</v>
      </c>
      <c r="F251" s="110">
        <f>'Сводная для рабочего плана А'!E253</f>
        <v>0</v>
      </c>
      <c r="G251" s="110">
        <f>'Сводная для рабочего плана А'!F253</f>
        <v>0</v>
      </c>
      <c r="H251" s="108"/>
      <c r="I251" s="110">
        <f t="shared" si="3"/>
        <v>0</v>
      </c>
      <c r="J251" s="108"/>
      <c r="K251" s="122">
        <f>'Сводная для рабочего плана А'!G253</f>
        <v>0</v>
      </c>
      <c r="L251" s="122">
        <f>'Сводная для рабочего плана А'!H253</f>
        <v>0</v>
      </c>
      <c r="M251" s="122">
        <f>'Сводная для рабочего плана А'!I253</f>
        <v>0</v>
      </c>
      <c r="N251" s="122">
        <f>'Сводная для рабочего плана А'!J253</f>
        <v>0</v>
      </c>
      <c r="O251" s="123"/>
    </row>
    <row r="252" spans="1:15" ht="25.5">
      <c r="A252" s="109">
        <f>'Сводная для рабочего плана А'!A254</f>
        <v>0</v>
      </c>
      <c r="B252" s="172">
        <f>IF(A252="Общий итог","",'Сводная для рабочего плана А'!B254)</f>
        <v>0</v>
      </c>
      <c r="C252" s="108"/>
      <c r="D252" s="110">
        <f>'Сводная для рабочего плана А'!C254</f>
        <v>0</v>
      </c>
      <c r="E252" s="110">
        <f>'Сводная для рабочего плана А'!D254</f>
        <v>0</v>
      </c>
      <c r="F252" s="110">
        <f>'Сводная для рабочего плана А'!E254</f>
        <v>0</v>
      </c>
      <c r="G252" s="110">
        <f>'Сводная для рабочего плана А'!F254</f>
        <v>0</v>
      </c>
      <c r="H252" s="108"/>
      <c r="I252" s="110">
        <f t="shared" si="3"/>
        <v>0</v>
      </c>
      <c r="J252" s="108"/>
      <c r="K252" s="122">
        <f>'Сводная для рабочего плана А'!G254</f>
        <v>0</v>
      </c>
      <c r="L252" s="122">
        <f>'Сводная для рабочего плана А'!H254</f>
        <v>0</v>
      </c>
      <c r="M252" s="122">
        <f>'Сводная для рабочего плана А'!I254</f>
        <v>0</v>
      </c>
      <c r="N252" s="122">
        <f>'Сводная для рабочего плана А'!J254</f>
        <v>0</v>
      </c>
      <c r="O252" s="123"/>
    </row>
    <row r="253" spans="1:15" ht="25.5">
      <c r="A253" s="109">
        <f>'Сводная для рабочего плана А'!A255</f>
        <v>0</v>
      </c>
      <c r="B253" s="172">
        <f>IF(A253="Общий итог","",'Сводная для рабочего плана А'!B255)</f>
        <v>0</v>
      </c>
      <c r="C253" s="108"/>
      <c r="D253" s="110">
        <f>'Сводная для рабочего плана А'!C255</f>
        <v>0</v>
      </c>
      <c r="E253" s="110">
        <f>'Сводная для рабочего плана А'!D255</f>
        <v>0</v>
      </c>
      <c r="F253" s="110">
        <f>'Сводная для рабочего плана А'!E255</f>
        <v>0</v>
      </c>
      <c r="G253" s="110">
        <f>'Сводная для рабочего плана А'!F255</f>
        <v>0</v>
      </c>
      <c r="H253" s="108"/>
      <c r="I253" s="110">
        <f t="shared" si="3"/>
        <v>0</v>
      </c>
      <c r="J253" s="108"/>
      <c r="K253" s="122">
        <f>'Сводная для рабочего плана А'!G255</f>
        <v>0</v>
      </c>
      <c r="L253" s="122">
        <f>'Сводная для рабочего плана А'!H255</f>
        <v>0</v>
      </c>
      <c r="M253" s="122">
        <f>'Сводная для рабочего плана А'!I255</f>
        <v>0</v>
      </c>
      <c r="N253" s="122">
        <f>'Сводная для рабочего плана А'!J255</f>
        <v>0</v>
      </c>
      <c r="O253" s="123"/>
    </row>
    <row r="254" spans="1:15" ht="25.5">
      <c r="A254" s="109">
        <f>'Сводная для рабочего плана А'!A256</f>
        <v>0</v>
      </c>
      <c r="B254" s="172">
        <f>IF(A254="Общий итог","",'Сводная для рабочего плана А'!B256)</f>
        <v>0</v>
      </c>
      <c r="C254" s="108"/>
      <c r="D254" s="110">
        <f>'Сводная для рабочего плана А'!C256</f>
        <v>0</v>
      </c>
      <c r="E254" s="110">
        <f>'Сводная для рабочего плана А'!D256</f>
        <v>0</v>
      </c>
      <c r="F254" s="110">
        <f>'Сводная для рабочего плана А'!E256</f>
        <v>0</v>
      </c>
      <c r="G254" s="110">
        <f>'Сводная для рабочего плана А'!F256</f>
        <v>0</v>
      </c>
      <c r="H254" s="108"/>
      <c r="I254" s="110">
        <f t="shared" si="3"/>
        <v>0</v>
      </c>
      <c r="J254" s="108"/>
      <c r="K254" s="122">
        <f>'Сводная для рабочего плана А'!G256</f>
        <v>0</v>
      </c>
      <c r="L254" s="122">
        <f>'Сводная для рабочего плана А'!H256</f>
        <v>0</v>
      </c>
      <c r="M254" s="122">
        <f>'Сводная для рабочего плана А'!I256</f>
        <v>0</v>
      </c>
      <c r="N254" s="122">
        <f>'Сводная для рабочего плана А'!J256</f>
        <v>0</v>
      </c>
      <c r="O254" s="123"/>
    </row>
    <row r="255" spans="1:15" ht="25.5">
      <c r="A255" s="109">
        <f>'Сводная для рабочего плана А'!A257</f>
        <v>0</v>
      </c>
      <c r="B255" s="172">
        <f>IF(A255="Общий итог","",'Сводная для рабочего плана А'!B257)</f>
        <v>0</v>
      </c>
      <c r="C255" s="108"/>
      <c r="D255" s="110">
        <f>'Сводная для рабочего плана А'!C257</f>
        <v>0</v>
      </c>
      <c r="E255" s="110">
        <f>'Сводная для рабочего плана А'!D257</f>
        <v>0</v>
      </c>
      <c r="F255" s="110">
        <f>'Сводная для рабочего плана А'!E257</f>
        <v>0</v>
      </c>
      <c r="G255" s="110">
        <f>'Сводная для рабочего плана А'!F257</f>
        <v>0</v>
      </c>
      <c r="H255" s="108"/>
      <c r="I255" s="110">
        <f t="shared" si="3"/>
        <v>0</v>
      </c>
      <c r="J255" s="108"/>
      <c r="K255" s="122">
        <f>'Сводная для рабочего плана А'!G257</f>
        <v>0</v>
      </c>
      <c r="L255" s="122">
        <f>'Сводная для рабочего плана А'!H257</f>
        <v>0</v>
      </c>
      <c r="M255" s="122">
        <f>'Сводная для рабочего плана А'!I257</f>
        <v>0</v>
      </c>
      <c r="N255" s="122">
        <f>'Сводная для рабочего плана А'!J257</f>
        <v>0</v>
      </c>
      <c r="O255" s="123"/>
    </row>
    <row r="256" spans="1:15" ht="25.5">
      <c r="A256" s="109">
        <f>'Сводная для рабочего плана А'!A258</f>
        <v>0</v>
      </c>
      <c r="B256" s="172">
        <f>IF(A256="Общий итог","",'Сводная для рабочего плана А'!B258)</f>
        <v>0</v>
      </c>
      <c r="C256" s="108"/>
      <c r="D256" s="110">
        <f>'Сводная для рабочего плана А'!C258</f>
        <v>0</v>
      </c>
      <c r="E256" s="110">
        <f>'Сводная для рабочего плана А'!D258</f>
        <v>0</v>
      </c>
      <c r="F256" s="110">
        <f>'Сводная для рабочего плана А'!E258</f>
        <v>0</v>
      </c>
      <c r="G256" s="110">
        <f>'Сводная для рабочего плана А'!F258</f>
        <v>0</v>
      </c>
      <c r="H256" s="108"/>
      <c r="I256" s="110">
        <f t="shared" si="3"/>
        <v>0</v>
      </c>
      <c r="J256" s="108"/>
      <c r="K256" s="122">
        <f>'Сводная для рабочего плана А'!G258</f>
        <v>0</v>
      </c>
      <c r="L256" s="122">
        <f>'Сводная для рабочего плана А'!H258</f>
        <v>0</v>
      </c>
      <c r="M256" s="122">
        <f>'Сводная для рабочего плана А'!I258</f>
        <v>0</v>
      </c>
      <c r="N256" s="122">
        <f>'Сводная для рабочего плана А'!J258</f>
        <v>0</v>
      </c>
      <c r="O256" s="123"/>
    </row>
    <row r="257" spans="1:15" ht="25.5">
      <c r="A257" s="109">
        <f>'Сводная для рабочего плана А'!A259</f>
        <v>0</v>
      </c>
      <c r="B257" s="172">
        <f>IF(A257="Общий итог","",'Сводная для рабочего плана А'!B259)</f>
        <v>0</v>
      </c>
      <c r="C257" s="108"/>
      <c r="D257" s="110">
        <f>'Сводная для рабочего плана А'!C259</f>
        <v>0</v>
      </c>
      <c r="E257" s="110">
        <f>'Сводная для рабочего плана А'!D259</f>
        <v>0</v>
      </c>
      <c r="F257" s="110">
        <f>'Сводная для рабочего плана А'!E259</f>
        <v>0</v>
      </c>
      <c r="G257" s="110">
        <f>'Сводная для рабочего плана А'!F259</f>
        <v>0</v>
      </c>
      <c r="H257" s="108"/>
      <c r="I257" s="110">
        <f t="shared" si="3"/>
        <v>0</v>
      </c>
      <c r="J257" s="108"/>
      <c r="K257" s="122">
        <f>'Сводная для рабочего плана А'!G259</f>
        <v>0</v>
      </c>
      <c r="L257" s="122">
        <f>'Сводная для рабочего плана А'!H259</f>
        <v>0</v>
      </c>
      <c r="M257" s="122">
        <f>'Сводная для рабочего плана А'!I259</f>
        <v>0</v>
      </c>
      <c r="N257" s="122">
        <f>'Сводная для рабочего плана А'!J259</f>
        <v>0</v>
      </c>
      <c r="O257" s="123"/>
    </row>
    <row r="258" spans="1:15" ht="25.5">
      <c r="A258" s="109">
        <f>'Сводная для рабочего плана А'!A260</f>
        <v>0</v>
      </c>
      <c r="B258" s="172">
        <f>IF(A258="Общий итог","",'Сводная для рабочего плана А'!B260)</f>
        <v>0</v>
      </c>
      <c r="C258" s="108"/>
      <c r="D258" s="110">
        <f>'Сводная для рабочего плана А'!C260</f>
        <v>0</v>
      </c>
      <c r="E258" s="110">
        <f>'Сводная для рабочего плана А'!D260</f>
        <v>0</v>
      </c>
      <c r="F258" s="110">
        <f>'Сводная для рабочего плана А'!E260</f>
        <v>0</v>
      </c>
      <c r="G258" s="110">
        <f>'Сводная для рабочего плана А'!F260</f>
        <v>0</v>
      </c>
      <c r="H258" s="108"/>
      <c r="I258" s="110">
        <f t="shared" si="3"/>
        <v>0</v>
      </c>
      <c r="J258" s="108"/>
      <c r="K258" s="122">
        <f>'Сводная для рабочего плана А'!G260</f>
        <v>0</v>
      </c>
      <c r="L258" s="122">
        <f>'Сводная для рабочего плана А'!H260</f>
        <v>0</v>
      </c>
      <c r="M258" s="122">
        <f>'Сводная для рабочего плана А'!I260</f>
        <v>0</v>
      </c>
      <c r="N258" s="122">
        <f>'Сводная для рабочего плана А'!J260</f>
        <v>0</v>
      </c>
      <c r="O258" s="123"/>
    </row>
    <row r="259" spans="1:15" ht="25.5">
      <c r="A259" s="109">
        <f>'Сводная для рабочего плана А'!A261</f>
        <v>0</v>
      </c>
      <c r="B259" s="172">
        <f>IF(A259="Общий итог","",'Сводная для рабочего плана А'!B261)</f>
        <v>0</v>
      </c>
      <c r="C259" s="108"/>
      <c r="D259" s="110">
        <f>'Сводная для рабочего плана А'!C261</f>
        <v>0</v>
      </c>
      <c r="E259" s="110">
        <f>'Сводная для рабочего плана А'!D261</f>
        <v>0</v>
      </c>
      <c r="F259" s="110">
        <f>'Сводная для рабочего плана А'!E261</f>
        <v>0</v>
      </c>
      <c r="G259" s="110">
        <f>'Сводная для рабочего плана А'!F261</f>
        <v>0</v>
      </c>
      <c r="H259" s="108"/>
      <c r="I259" s="110">
        <f t="shared" ref="I259:I322" si="4">SUM(D259:H259)</f>
        <v>0</v>
      </c>
      <c r="J259" s="108"/>
      <c r="K259" s="122">
        <f>'Сводная для рабочего плана А'!G261</f>
        <v>0</v>
      </c>
      <c r="L259" s="122">
        <f>'Сводная для рабочего плана А'!H261</f>
        <v>0</v>
      </c>
      <c r="M259" s="122">
        <f>'Сводная для рабочего плана А'!I261</f>
        <v>0</v>
      </c>
      <c r="N259" s="122">
        <f>'Сводная для рабочего плана А'!J261</f>
        <v>0</v>
      </c>
      <c r="O259" s="123"/>
    </row>
    <row r="260" spans="1:15" ht="25.5">
      <c r="A260" s="109">
        <f>'Сводная для рабочего плана А'!A262</f>
        <v>0</v>
      </c>
      <c r="B260" s="172">
        <f>IF(A260="Общий итог","",'Сводная для рабочего плана А'!B262)</f>
        <v>0</v>
      </c>
      <c r="C260" s="108"/>
      <c r="D260" s="110">
        <f>'Сводная для рабочего плана А'!C262</f>
        <v>0</v>
      </c>
      <c r="E260" s="110">
        <f>'Сводная для рабочего плана А'!D262</f>
        <v>0</v>
      </c>
      <c r="F260" s="110">
        <f>'Сводная для рабочего плана А'!E262</f>
        <v>0</v>
      </c>
      <c r="G260" s="110">
        <f>'Сводная для рабочего плана А'!F262</f>
        <v>0</v>
      </c>
      <c r="H260" s="108"/>
      <c r="I260" s="110">
        <f t="shared" si="4"/>
        <v>0</v>
      </c>
      <c r="J260" s="108"/>
      <c r="K260" s="122">
        <f>'Сводная для рабочего плана А'!G262</f>
        <v>0</v>
      </c>
      <c r="L260" s="122">
        <f>'Сводная для рабочего плана А'!H262</f>
        <v>0</v>
      </c>
      <c r="M260" s="122">
        <f>'Сводная для рабочего плана А'!I262</f>
        <v>0</v>
      </c>
      <c r="N260" s="122">
        <f>'Сводная для рабочего плана А'!J262</f>
        <v>0</v>
      </c>
      <c r="O260" s="123"/>
    </row>
    <row r="261" spans="1:15" ht="25.5">
      <c r="A261" s="109">
        <f>'Сводная для рабочего плана А'!A263</f>
        <v>0</v>
      </c>
      <c r="B261" s="172">
        <f>IF(A261="Общий итог","",'Сводная для рабочего плана А'!B263)</f>
        <v>0</v>
      </c>
      <c r="C261" s="108"/>
      <c r="D261" s="110">
        <f>'Сводная для рабочего плана А'!C263</f>
        <v>0</v>
      </c>
      <c r="E261" s="110">
        <f>'Сводная для рабочего плана А'!D263</f>
        <v>0</v>
      </c>
      <c r="F261" s="110">
        <f>'Сводная для рабочего плана А'!E263</f>
        <v>0</v>
      </c>
      <c r="G261" s="110">
        <f>'Сводная для рабочего плана А'!F263</f>
        <v>0</v>
      </c>
      <c r="H261" s="108"/>
      <c r="I261" s="110">
        <f t="shared" si="4"/>
        <v>0</v>
      </c>
      <c r="J261" s="108"/>
      <c r="K261" s="122">
        <f>'Сводная для рабочего плана А'!G263</f>
        <v>0</v>
      </c>
      <c r="L261" s="122">
        <f>'Сводная для рабочего плана А'!H263</f>
        <v>0</v>
      </c>
      <c r="M261" s="122">
        <f>'Сводная для рабочего плана А'!I263</f>
        <v>0</v>
      </c>
      <c r="N261" s="122">
        <f>'Сводная для рабочего плана А'!J263</f>
        <v>0</v>
      </c>
      <c r="O261" s="123"/>
    </row>
    <row r="262" spans="1:15" ht="25.5">
      <c r="A262" s="109">
        <f>'Сводная для рабочего плана А'!A264</f>
        <v>0</v>
      </c>
      <c r="B262" s="172">
        <f>IF(A262="Общий итог","",'Сводная для рабочего плана А'!B264)</f>
        <v>0</v>
      </c>
      <c r="C262" s="108"/>
      <c r="D262" s="110">
        <f>'Сводная для рабочего плана А'!C264</f>
        <v>0</v>
      </c>
      <c r="E262" s="110">
        <f>'Сводная для рабочего плана А'!D264</f>
        <v>0</v>
      </c>
      <c r="F262" s="110">
        <f>'Сводная для рабочего плана А'!E264</f>
        <v>0</v>
      </c>
      <c r="G262" s="110">
        <f>'Сводная для рабочего плана А'!F264</f>
        <v>0</v>
      </c>
      <c r="H262" s="108"/>
      <c r="I262" s="110">
        <f t="shared" si="4"/>
        <v>0</v>
      </c>
      <c r="J262" s="108"/>
      <c r="K262" s="122">
        <f>'Сводная для рабочего плана А'!G264</f>
        <v>0</v>
      </c>
      <c r="L262" s="122">
        <f>'Сводная для рабочего плана А'!H264</f>
        <v>0</v>
      </c>
      <c r="M262" s="122">
        <f>'Сводная для рабочего плана А'!I264</f>
        <v>0</v>
      </c>
      <c r="N262" s="122">
        <f>'Сводная для рабочего плана А'!J264</f>
        <v>0</v>
      </c>
      <c r="O262" s="123"/>
    </row>
    <row r="263" spans="1:15" ht="25.5">
      <c r="A263" s="109">
        <f>'Сводная для рабочего плана А'!A265</f>
        <v>0</v>
      </c>
      <c r="B263" s="172">
        <f>IF(A263="Общий итог","",'Сводная для рабочего плана А'!B265)</f>
        <v>0</v>
      </c>
      <c r="C263" s="108"/>
      <c r="D263" s="110">
        <f>'Сводная для рабочего плана А'!C265</f>
        <v>0</v>
      </c>
      <c r="E263" s="110">
        <f>'Сводная для рабочего плана А'!D265</f>
        <v>0</v>
      </c>
      <c r="F263" s="110">
        <f>'Сводная для рабочего плана А'!E265</f>
        <v>0</v>
      </c>
      <c r="G263" s="110">
        <f>'Сводная для рабочего плана А'!F265</f>
        <v>0</v>
      </c>
      <c r="H263" s="108"/>
      <c r="I263" s="110">
        <f t="shared" si="4"/>
        <v>0</v>
      </c>
      <c r="J263" s="108"/>
      <c r="K263" s="122">
        <f>'Сводная для рабочего плана А'!G265</f>
        <v>0</v>
      </c>
      <c r="L263" s="122">
        <f>'Сводная для рабочего плана А'!H265</f>
        <v>0</v>
      </c>
      <c r="M263" s="122">
        <f>'Сводная для рабочего плана А'!I265</f>
        <v>0</v>
      </c>
      <c r="N263" s="122">
        <f>'Сводная для рабочего плана А'!J265</f>
        <v>0</v>
      </c>
      <c r="O263" s="123"/>
    </row>
    <row r="264" spans="1:15" ht="25.5">
      <c r="A264" s="109">
        <f>'Сводная для рабочего плана А'!A266</f>
        <v>0</v>
      </c>
      <c r="B264" s="172">
        <f>IF(A264="Общий итог","",'Сводная для рабочего плана А'!B266)</f>
        <v>0</v>
      </c>
      <c r="C264" s="108"/>
      <c r="D264" s="110">
        <f>'Сводная для рабочего плана А'!C266</f>
        <v>0</v>
      </c>
      <c r="E264" s="110">
        <f>'Сводная для рабочего плана А'!D266</f>
        <v>0</v>
      </c>
      <c r="F264" s="110">
        <f>'Сводная для рабочего плана А'!E266</f>
        <v>0</v>
      </c>
      <c r="G264" s="110">
        <f>'Сводная для рабочего плана А'!F266</f>
        <v>0</v>
      </c>
      <c r="H264" s="108"/>
      <c r="I264" s="110">
        <f t="shared" si="4"/>
        <v>0</v>
      </c>
      <c r="J264" s="108"/>
      <c r="K264" s="122">
        <f>'Сводная для рабочего плана А'!G266</f>
        <v>0</v>
      </c>
      <c r="L264" s="122">
        <f>'Сводная для рабочего плана А'!H266</f>
        <v>0</v>
      </c>
      <c r="M264" s="122">
        <f>'Сводная для рабочего плана А'!I266</f>
        <v>0</v>
      </c>
      <c r="N264" s="122">
        <f>'Сводная для рабочего плана А'!J266</f>
        <v>0</v>
      </c>
      <c r="O264" s="123"/>
    </row>
    <row r="265" spans="1:15" ht="25.5">
      <c r="A265" s="109">
        <f>'Сводная для рабочего плана А'!A267</f>
        <v>0</v>
      </c>
      <c r="B265" s="172">
        <f>IF(A265="Общий итог","",'Сводная для рабочего плана А'!B267)</f>
        <v>0</v>
      </c>
      <c r="C265" s="108"/>
      <c r="D265" s="110">
        <f>'Сводная для рабочего плана А'!C267</f>
        <v>0</v>
      </c>
      <c r="E265" s="110">
        <f>'Сводная для рабочего плана А'!D267</f>
        <v>0</v>
      </c>
      <c r="F265" s="110">
        <f>'Сводная для рабочего плана А'!E267</f>
        <v>0</v>
      </c>
      <c r="G265" s="110">
        <f>'Сводная для рабочего плана А'!F267</f>
        <v>0</v>
      </c>
      <c r="H265" s="108"/>
      <c r="I265" s="110">
        <f t="shared" si="4"/>
        <v>0</v>
      </c>
      <c r="J265" s="108"/>
      <c r="K265" s="122">
        <f>'Сводная для рабочего плана А'!G267</f>
        <v>0</v>
      </c>
      <c r="L265" s="122">
        <f>'Сводная для рабочего плана А'!H267</f>
        <v>0</v>
      </c>
      <c r="M265" s="122">
        <f>'Сводная для рабочего плана А'!I267</f>
        <v>0</v>
      </c>
      <c r="N265" s="122">
        <f>'Сводная для рабочего плана А'!J267</f>
        <v>0</v>
      </c>
      <c r="O265" s="123"/>
    </row>
    <row r="266" spans="1:15" ht="25.5">
      <c r="A266" s="109">
        <f>'Сводная для рабочего плана А'!A268</f>
        <v>0</v>
      </c>
      <c r="B266" s="172">
        <f>IF(A266="Общий итог","",'Сводная для рабочего плана А'!B268)</f>
        <v>0</v>
      </c>
      <c r="C266" s="108"/>
      <c r="D266" s="110">
        <f>'Сводная для рабочего плана А'!C268</f>
        <v>0</v>
      </c>
      <c r="E266" s="110">
        <f>'Сводная для рабочего плана А'!D268</f>
        <v>0</v>
      </c>
      <c r="F266" s="110">
        <f>'Сводная для рабочего плана А'!E268</f>
        <v>0</v>
      </c>
      <c r="G266" s="110">
        <f>'Сводная для рабочего плана А'!F268</f>
        <v>0</v>
      </c>
      <c r="H266" s="108"/>
      <c r="I266" s="110">
        <f t="shared" si="4"/>
        <v>0</v>
      </c>
      <c r="J266" s="108"/>
      <c r="K266" s="122">
        <f>'Сводная для рабочего плана А'!G268</f>
        <v>0</v>
      </c>
      <c r="L266" s="122">
        <f>'Сводная для рабочего плана А'!H268</f>
        <v>0</v>
      </c>
      <c r="M266" s="122">
        <f>'Сводная для рабочего плана А'!I268</f>
        <v>0</v>
      </c>
      <c r="N266" s="122">
        <f>'Сводная для рабочего плана А'!J268</f>
        <v>0</v>
      </c>
      <c r="O266" s="123"/>
    </row>
    <row r="267" spans="1:15" ht="25.5">
      <c r="A267" s="109">
        <f>'Сводная для рабочего плана А'!A269</f>
        <v>0</v>
      </c>
      <c r="B267" s="172">
        <f>IF(A267="Общий итог","",'Сводная для рабочего плана А'!B269)</f>
        <v>0</v>
      </c>
      <c r="C267" s="108"/>
      <c r="D267" s="110">
        <f>'Сводная для рабочего плана А'!C269</f>
        <v>0</v>
      </c>
      <c r="E267" s="110">
        <f>'Сводная для рабочего плана А'!D269</f>
        <v>0</v>
      </c>
      <c r="F267" s="110">
        <f>'Сводная для рабочего плана А'!E269</f>
        <v>0</v>
      </c>
      <c r="G267" s="110">
        <f>'Сводная для рабочего плана А'!F269</f>
        <v>0</v>
      </c>
      <c r="H267" s="108"/>
      <c r="I267" s="110">
        <f t="shared" si="4"/>
        <v>0</v>
      </c>
      <c r="J267" s="108"/>
      <c r="K267" s="122">
        <f>'Сводная для рабочего плана А'!G269</f>
        <v>0</v>
      </c>
      <c r="L267" s="122">
        <f>'Сводная для рабочего плана А'!H269</f>
        <v>0</v>
      </c>
      <c r="M267" s="122">
        <f>'Сводная для рабочего плана А'!I269</f>
        <v>0</v>
      </c>
      <c r="N267" s="122">
        <f>'Сводная для рабочего плана А'!J269</f>
        <v>0</v>
      </c>
      <c r="O267" s="123"/>
    </row>
    <row r="268" spans="1:15" ht="25.5">
      <c r="A268" s="109">
        <f>'Сводная для рабочего плана А'!A270</f>
        <v>0</v>
      </c>
      <c r="B268" s="172">
        <f>IF(A268="Общий итог","",'Сводная для рабочего плана А'!B270)</f>
        <v>0</v>
      </c>
      <c r="C268" s="108"/>
      <c r="D268" s="110">
        <f>'Сводная для рабочего плана А'!C270</f>
        <v>0</v>
      </c>
      <c r="E268" s="110">
        <f>'Сводная для рабочего плана А'!D270</f>
        <v>0</v>
      </c>
      <c r="F268" s="110">
        <f>'Сводная для рабочего плана А'!E270</f>
        <v>0</v>
      </c>
      <c r="G268" s="110">
        <f>'Сводная для рабочего плана А'!F270</f>
        <v>0</v>
      </c>
      <c r="H268" s="108"/>
      <c r="I268" s="110">
        <f t="shared" si="4"/>
        <v>0</v>
      </c>
      <c r="J268" s="108"/>
      <c r="K268" s="122">
        <f>'Сводная для рабочего плана А'!G270</f>
        <v>0</v>
      </c>
      <c r="L268" s="122">
        <f>'Сводная для рабочего плана А'!H270</f>
        <v>0</v>
      </c>
      <c r="M268" s="122">
        <f>'Сводная для рабочего плана А'!I270</f>
        <v>0</v>
      </c>
      <c r="N268" s="122">
        <f>'Сводная для рабочего плана А'!J270</f>
        <v>0</v>
      </c>
      <c r="O268" s="123"/>
    </row>
    <row r="269" spans="1:15" ht="25.5">
      <c r="A269" s="109">
        <f>'Сводная для рабочего плана А'!A271</f>
        <v>0</v>
      </c>
      <c r="B269" s="172">
        <f>IF(A269="Общий итог","",'Сводная для рабочего плана А'!B271)</f>
        <v>0</v>
      </c>
      <c r="C269" s="108"/>
      <c r="D269" s="110">
        <f>'Сводная для рабочего плана А'!C271</f>
        <v>0</v>
      </c>
      <c r="E269" s="110">
        <f>'Сводная для рабочего плана А'!D271</f>
        <v>0</v>
      </c>
      <c r="F269" s="110">
        <f>'Сводная для рабочего плана А'!E271</f>
        <v>0</v>
      </c>
      <c r="G269" s="110">
        <f>'Сводная для рабочего плана А'!F271</f>
        <v>0</v>
      </c>
      <c r="H269" s="108"/>
      <c r="I269" s="110">
        <f t="shared" si="4"/>
        <v>0</v>
      </c>
      <c r="J269" s="108"/>
      <c r="K269" s="122">
        <f>'Сводная для рабочего плана А'!G271</f>
        <v>0</v>
      </c>
      <c r="L269" s="122">
        <f>'Сводная для рабочего плана А'!H271</f>
        <v>0</v>
      </c>
      <c r="M269" s="122">
        <f>'Сводная для рабочего плана А'!I271</f>
        <v>0</v>
      </c>
      <c r="N269" s="122">
        <f>'Сводная для рабочего плана А'!J271</f>
        <v>0</v>
      </c>
      <c r="O269" s="123"/>
    </row>
    <row r="270" spans="1:15" ht="25.5">
      <c r="A270" s="109">
        <f>'Сводная для рабочего плана А'!A272</f>
        <v>0</v>
      </c>
      <c r="B270" s="172">
        <f>IF(A270="Общий итог","",'Сводная для рабочего плана А'!B272)</f>
        <v>0</v>
      </c>
      <c r="C270" s="108"/>
      <c r="D270" s="110">
        <f>'Сводная для рабочего плана А'!C272</f>
        <v>0</v>
      </c>
      <c r="E270" s="110">
        <f>'Сводная для рабочего плана А'!D272</f>
        <v>0</v>
      </c>
      <c r="F270" s="110">
        <f>'Сводная для рабочего плана А'!E272</f>
        <v>0</v>
      </c>
      <c r="G270" s="110">
        <f>'Сводная для рабочего плана А'!F272</f>
        <v>0</v>
      </c>
      <c r="H270" s="108"/>
      <c r="I270" s="110">
        <f t="shared" si="4"/>
        <v>0</v>
      </c>
      <c r="J270" s="108"/>
      <c r="K270" s="122">
        <f>'Сводная для рабочего плана А'!G272</f>
        <v>0</v>
      </c>
      <c r="L270" s="122">
        <f>'Сводная для рабочего плана А'!H272</f>
        <v>0</v>
      </c>
      <c r="M270" s="122">
        <f>'Сводная для рабочего плана А'!I272</f>
        <v>0</v>
      </c>
      <c r="N270" s="122">
        <f>'Сводная для рабочего плана А'!J272</f>
        <v>0</v>
      </c>
      <c r="O270" s="123"/>
    </row>
    <row r="271" spans="1:15" ht="25.5">
      <c r="A271" s="109">
        <f>'Сводная для рабочего плана А'!A273</f>
        <v>0</v>
      </c>
      <c r="B271" s="172">
        <f>IF(A271="Общий итог","",'Сводная для рабочего плана А'!B273)</f>
        <v>0</v>
      </c>
      <c r="C271" s="108"/>
      <c r="D271" s="110">
        <f>'Сводная для рабочего плана А'!C273</f>
        <v>0</v>
      </c>
      <c r="E271" s="110">
        <f>'Сводная для рабочего плана А'!D273</f>
        <v>0</v>
      </c>
      <c r="F271" s="110">
        <f>'Сводная для рабочего плана А'!E273</f>
        <v>0</v>
      </c>
      <c r="G271" s="110">
        <f>'Сводная для рабочего плана А'!F273</f>
        <v>0</v>
      </c>
      <c r="H271" s="108"/>
      <c r="I271" s="110">
        <f t="shared" si="4"/>
        <v>0</v>
      </c>
      <c r="J271" s="108"/>
      <c r="K271" s="122">
        <f>'Сводная для рабочего плана А'!G273</f>
        <v>0</v>
      </c>
      <c r="L271" s="122">
        <f>'Сводная для рабочего плана А'!H273</f>
        <v>0</v>
      </c>
      <c r="M271" s="122">
        <f>'Сводная для рабочего плана А'!I273</f>
        <v>0</v>
      </c>
      <c r="N271" s="122">
        <f>'Сводная для рабочего плана А'!J273</f>
        <v>0</v>
      </c>
      <c r="O271" s="123"/>
    </row>
    <row r="272" spans="1:15" ht="25.5">
      <c r="A272" s="109">
        <f>'Сводная для рабочего плана А'!A274</f>
        <v>0</v>
      </c>
      <c r="B272" s="172">
        <f>IF(A272="Общий итог","",'Сводная для рабочего плана А'!B274)</f>
        <v>0</v>
      </c>
      <c r="C272" s="108"/>
      <c r="D272" s="110">
        <f>'Сводная для рабочего плана А'!C274</f>
        <v>0</v>
      </c>
      <c r="E272" s="110">
        <f>'Сводная для рабочего плана А'!D274</f>
        <v>0</v>
      </c>
      <c r="F272" s="110">
        <f>'Сводная для рабочего плана А'!E274</f>
        <v>0</v>
      </c>
      <c r="G272" s="110">
        <f>'Сводная для рабочего плана А'!F274</f>
        <v>0</v>
      </c>
      <c r="H272" s="108"/>
      <c r="I272" s="110">
        <f t="shared" si="4"/>
        <v>0</v>
      </c>
      <c r="J272" s="108"/>
      <c r="K272" s="122">
        <f>'Сводная для рабочего плана А'!G274</f>
        <v>0</v>
      </c>
      <c r="L272" s="122">
        <f>'Сводная для рабочего плана А'!H274</f>
        <v>0</v>
      </c>
      <c r="M272" s="122">
        <f>'Сводная для рабочего плана А'!I274</f>
        <v>0</v>
      </c>
      <c r="N272" s="122">
        <f>'Сводная для рабочего плана А'!J274</f>
        <v>0</v>
      </c>
      <c r="O272" s="123"/>
    </row>
    <row r="273" spans="1:15" ht="25.5">
      <c r="A273" s="109">
        <f>'Сводная для рабочего плана А'!A275</f>
        <v>0</v>
      </c>
      <c r="B273" s="172">
        <f>IF(A273="Общий итог","",'Сводная для рабочего плана А'!B275)</f>
        <v>0</v>
      </c>
      <c r="C273" s="108"/>
      <c r="D273" s="110">
        <f>'Сводная для рабочего плана А'!C275</f>
        <v>0</v>
      </c>
      <c r="E273" s="110">
        <f>'Сводная для рабочего плана А'!D275</f>
        <v>0</v>
      </c>
      <c r="F273" s="110">
        <f>'Сводная для рабочего плана А'!E275</f>
        <v>0</v>
      </c>
      <c r="G273" s="110">
        <f>'Сводная для рабочего плана А'!F275</f>
        <v>0</v>
      </c>
      <c r="H273" s="108"/>
      <c r="I273" s="110">
        <f t="shared" si="4"/>
        <v>0</v>
      </c>
      <c r="J273" s="108"/>
      <c r="K273" s="122">
        <f>'Сводная для рабочего плана А'!G275</f>
        <v>0</v>
      </c>
      <c r="L273" s="122">
        <f>'Сводная для рабочего плана А'!H275</f>
        <v>0</v>
      </c>
      <c r="M273" s="122">
        <f>'Сводная для рабочего плана А'!I275</f>
        <v>0</v>
      </c>
      <c r="N273" s="122">
        <f>'Сводная для рабочего плана А'!J275</f>
        <v>0</v>
      </c>
      <c r="O273" s="123"/>
    </row>
    <row r="274" spans="1:15" ht="25.5">
      <c r="A274" s="109">
        <f>'Сводная для рабочего плана А'!A276</f>
        <v>0</v>
      </c>
      <c r="B274" s="172">
        <f>IF(A274="Общий итог","",'Сводная для рабочего плана А'!B276)</f>
        <v>0</v>
      </c>
      <c r="C274" s="108"/>
      <c r="D274" s="110">
        <f>'Сводная для рабочего плана А'!C276</f>
        <v>0</v>
      </c>
      <c r="E274" s="110">
        <f>'Сводная для рабочего плана А'!D276</f>
        <v>0</v>
      </c>
      <c r="F274" s="110">
        <f>'Сводная для рабочего плана А'!E276</f>
        <v>0</v>
      </c>
      <c r="G274" s="110">
        <f>'Сводная для рабочего плана А'!F276</f>
        <v>0</v>
      </c>
      <c r="H274" s="108"/>
      <c r="I274" s="110">
        <f t="shared" si="4"/>
        <v>0</v>
      </c>
      <c r="J274" s="108"/>
      <c r="K274" s="122">
        <f>'Сводная для рабочего плана А'!G276</f>
        <v>0</v>
      </c>
      <c r="L274" s="122">
        <f>'Сводная для рабочего плана А'!H276</f>
        <v>0</v>
      </c>
      <c r="M274" s="122">
        <f>'Сводная для рабочего плана А'!I276</f>
        <v>0</v>
      </c>
      <c r="N274" s="122">
        <f>'Сводная для рабочего плана А'!J276</f>
        <v>0</v>
      </c>
      <c r="O274" s="123"/>
    </row>
    <row r="275" spans="1:15" ht="25.5">
      <c r="A275" s="109">
        <f>'Сводная для рабочего плана А'!A277</f>
        <v>0</v>
      </c>
      <c r="B275" s="172">
        <f>IF(A275="Общий итог","",'Сводная для рабочего плана А'!B277)</f>
        <v>0</v>
      </c>
      <c r="C275" s="108"/>
      <c r="D275" s="110">
        <f>'Сводная для рабочего плана А'!C277</f>
        <v>0</v>
      </c>
      <c r="E275" s="110">
        <f>'Сводная для рабочего плана А'!D277</f>
        <v>0</v>
      </c>
      <c r="F275" s="110">
        <f>'Сводная для рабочего плана А'!E277</f>
        <v>0</v>
      </c>
      <c r="G275" s="110">
        <f>'Сводная для рабочего плана А'!F277</f>
        <v>0</v>
      </c>
      <c r="H275" s="108"/>
      <c r="I275" s="110">
        <f t="shared" si="4"/>
        <v>0</v>
      </c>
      <c r="J275" s="108"/>
      <c r="K275" s="122">
        <f>'Сводная для рабочего плана А'!G277</f>
        <v>0</v>
      </c>
      <c r="L275" s="122">
        <f>'Сводная для рабочего плана А'!H277</f>
        <v>0</v>
      </c>
      <c r="M275" s="122">
        <f>'Сводная для рабочего плана А'!I277</f>
        <v>0</v>
      </c>
      <c r="N275" s="122">
        <f>'Сводная для рабочего плана А'!J277</f>
        <v>0</v>
      </c>
      <c r="O275" s="123"/>
    </row>
    <row r="276" spans="1:15" ht="25.5">
      <c r="A276" s="109">
        <f>'Сводная для рабочего плана А'!A278</f>
        <v>0</v>
      </c>
      <c r="B276" s="172">
        <f>IF(A276="Общий итог","",'Сводная для рабочего плана А'!B278)</f>
        <v>0</v>
      </c>
      <c r="C276" s="108"/>
      <c r="D276" s="110">
        <f>'Сводная для рабочего плана А'!C278</f>
        <v>0</v>
      </c>
      <c r="E276" s="110">
        <f>'Сводная для рабочего плана А'!D278</f>
        <v>0</v>
      </c>
      <c r="F276" s="110">
        <f>'Сводная для рабочего плана А'!E278</f>
        <v>0</v>
      </c>
      <c r="G276" s="110">
        <f>'Сводная для рабочего плана А'!F278</f>
        <v>0</v>
      </c>
      <c r="H276" s="108"/>
      <c r="I276" s="110">
        <f t="shared" si="4"/>
        <v>0</v>
      </c>
      <c r="J276" s="108"/>
      <c r="K276" s="122">
        <f>'Сводная для рабочего плана А'!G278</f>
        <v>0</v>
      </c>
      <c r="L276" s="122">
        <f>'Сводная для рабочего плана А'!H278</f>
        <v>0</v>
      </c>
      <c r="M276" s="122">
        <f>'Сводная для рабочего плана А'!I278</f>
        <v>0</v>
      </c>
      <c r="N276" s="122">
        <f>'Сводная для рабочего плана А'!J278</f>
        <v>0</v>
      </c>
      <c r="O276" s="123"/>
    </row>
    <row r="277" spans="1:15" ht="25.5">
      <c r="A277" s="109">
        <f>'Сводная для рабочего плана А'!A279</f>
        <v>0</v>
      </c>
      <c r="B277" s="172">
        <f>IF(A277="Общий итог","",'Сводная для рабочего плана А'!B279)</f>
        <v>0</v>
      </c>
      <c r="C277" s="108"/>
      <c r="D277" s="110">
        <f>'Сводная для рабочего плана А'!C279</f>
        <v>0</v>
      </c>
      <c r="E277" s="110">
        <f>'Сводная для рабочего плана А'!D279</f>
        <v>0</v>
      </c>
      <c r="F277" s="110">
        <f>'Сводная для рабочего плана А'!E279</f>
        <v>0</v>
      </c>
      <c r="G277" s="110">
        <f>'Сводная для рабочего плана А'!F279</f>
        <v>0</v>
      </c>
      <c r="H277" s="108"/>
      <c r="I277" s="110">
        <f t="shared" si="4"/>
        <v>0</v>
      </c>
      <c r="J277" s="108"/>
      <c r="K277" s="122">
        <f>'Сводная для рабочего плана А'!G279</f>
        <v>0</v>
      </c>
      <c r="L277" s="122">
        <f>'Сводная для рабочего плана А'!H279</f>
        <v>0</v>
      </c>
      <c r="M277" s="122">
        <f>'Сводная для рабочего плана А'!I279</f>
        <v>0</v>
      </c>
      <c r="N277" s="122">
        <f>'Сводная для рабочего плана А'!J279</f>
        <v>0</v>
      </c>
      <c r="O277" s="123"/>
    </row>
    <row r="278" spans="1:15" ht="25.5">
      <c r="A278" s="109">
        <f>'Сводная для рабочего плана А'!A280</f>
        <v>0</v>
      </c>
      <c r="B278" s="172">
        <f>IF(A278="Общий итог","",'Сводная для рабочего плана А'!B280)</f>
        <v>0</v>
      </c>
      <c r="C278" s="108"/>
      <c r="D278" s="110">
        <f>'Сводная для рабочего плана А'!C280</f>
        <v>0</v>
      </c>
      <c r="E278" s="110">
        <f>'Сводная для рабочего плана А'!D280</f>
        <v>0</v>
      </c>
      <c r="F278" s="110">
        <f>'Сводная для рабочего плана А'!E280</f>
        <v>0</v>
      </c>
      <c r="G278" s="110">
        <f>'Сводная для рабочего плана А'!F280</f>
        <v>0</v>
      </c>
      <c r="H278" s="108"/>
      <c r="I278" s="110">
        <f t="shared" si="4"/>
        <v>0</v>
      </c>
      <c r="J278" s="108"/>
      <c r="K278" s="122">
        <f>'Сводная для рабочего плана А'!G280</f>
        <v>0</v>
      </c>
      <c r="L278" s="122">
        <f>'Сводная для рабочего плана А'!H280</f>
        <v>0</v>
      </c>
      <c r="M278" s="122">
        <f>'Сводная для рабочего плана А'!I280</f>
        <v>0</v>
      </c>
      <c r="N278" s="122">
        <f>'Сводная для рабочего плана А'!J280</f>
        <v>0</v>
      </c>
      <c r="O278" s="123"/>
    </row>
    <row r="279" spans="1:15" ht="25.5">
      <c r="A279" s="109">
        <f>'Сводная для рабочего плана А'!A281</f>
        <v>0</v>
      </c>
      <c r="B279" s="172">
        <f>IF(A279="Общий итог","",'Сводная для рабочего плана А'!B281)</f>
        <v>0</v>
      </c>
      <c r="C279" s="108"/>
      <c r="D279" s="110">
        <f>'Сводная для рабочего плана А'!C281</f>
        <v>0</v>
      </c>
      <c r="E279" s="110">
        <f>'Сводная для рабочего плана А'!D281</f>
        <v>0</v>
      </c>
      <c r="F279" s="110">
        <f>'Сводная для рабочего плана А'!E281</f>
        <v>0</v>
      </c>
      <c r="G279" s="110">
        <f>'Сводная для рабочего плана А'!F281</f>
        <v>0</v>
      </c>
      <c r="H279" s="108"/>
      <c r="I279" s="110">
        <f t="shared" si="4"/>
        <v>0</v>
      </c>
      <c r="J279" s="108"/>
      <c r="K279" s="122">
        <f>'Сводная для рабочего плана А'!G281</f>
        <v>0</v>
      </c>
      <c r="L279" s="122">
        <f>'Сводная для рабочего плана А'!H281</f>
        <v>0</v>
      </c>
      <c r="M279" s="122">
        <f>'Сводная для рабочего плана А'!I281</f>
        <v>0</v>
      </c>
      <c r="N279" s="122">
        <f>'Сводная для рабочего плана А'!J281</f>
        <v>0</v>
      </c>
      <c r="O279" s="123"/>
    </row>
    <row r="280" spans="1:15" ht="25.5">
      <c r="A280" s="109">
        <f>'Сводная для рабочего плана А'!A282</f>
        <v>0</v>
      </c>
      <c r="B280" s="172">
        <f>IF(A280="Общий итог","",'Сводная для рабочего плана А'!B282)</f>
        <v>0</v>
      </c>
      <c r="C280" s="108"/>
      <c r="D280" s="110">
        <f>'Сводная для рабочего плана А'!C282</f>
        <v>0</v>
      </c>
      <c r="E280" s="110">
        <f>'Сводная для рабочего плана А'!D282</f>
        <v>0</v>
      </c>
      <c r="F280" s="110">
        <f>'Сводная для рабочего плана А'!E282</f>
        <v>0</v>
      </c>
      <c r="G280" s="110">
        <f>'Сводная для рабочего плана А'!F282</f>
        <v>0</v>
      </c>
      <c r="H280" s="108"/>
      <c r="I280" s="110">
        <f t="shared" si="4"/>
        <v>0</v>
      </c>
      <c r="J280" s="108"/>
      <c r="K280" s="122">
        <f>'Сводная для рабочего плана А'!G282</f>
        <v>0</v>
      </c>
      <c r="L280" s="122">
        <f>'Сводная для рабочего плана А'!H282</f>
        <v>0</v>
      </c>
      <c r="M280" s="122">
        <f>'Сводная для рабочего плана А'!I282</f>
        <v>0</v>
      </c>
      <c r="N280" s="122">
        <f>'Сводная для рабочего плана А'!J282</f>
        <v>0</v>
      </c>
      <c r="O280" s="123"/>
    </row>
    <row r="281" spans="1:15" ht="25.5">
      <c r="A281" s="109">
        <f>'Сводная для рабочего плана А'!A283</f>
        <v>0</v>
      </c>
      <c r="B281" s="172">
        <f>IF(A281="Общий итог","",'Сводная для рабочего плана А'!B283)</f>
        <v>0</v>
      </c>
      <c r="C281" s="108"/>
      <c r="D281" s="110">
        <f>'Сводная для рабочего плана А'!C283</f>
        <v>0</v>
      </c>
      <c r="E281" s="110">
        <f>'Сводная для рабочего плана А'!D283</f>
        <v>0</v>
      </c>
      <c r="F281" s="110">
        <f>'Сводная для рабочего плана А'!E283</f>
        <v>0</v>
      </c>
      <c r="G281" s="110">
        <f>'Сводная для рабочего плана А'!F283</f>
        <v>0</v>
      </c>
      <c r="H281" s="108"/>
      <c r="I281" s="110">
        <f t="shared" si="4"/>
        <v>0</v>
      </c>
      <c r="J281" s="108"/>
      <c r="K281" s="122">
        <f>'Сводная для рабочего плана А'!G283</f>
        <v>0</v>
      </c>
      <c r="L281" s="122">
        <f>'Сводная для рабочего плана А'!H283</f>
        <v>0</v>
      </c>
      <c r="M281" s="122">
        <f>'Сводная для рабочего плана А'!I283</f>
        <v>0</v>
      </c>
      <c r="N281" s="122">
        <f>'Сводная для рабочего плана А'!J283</f>
        <v>0</v>
      </c>
      <c r="O281" s="123"/>
    </row>
    <row r="282" spans="1:15" ht="25.5">
      <c r="A282" s="109">
        <f>'Сводная для рабочего плана А'!A284</f>
        <v>0</v>
      </c>
      <c r="B282" s="172">
        <f>IF(A282="Общий итог","",'Сводная для рабочего плана А'!B284)</f>
        <v>0</v>
      </c>
      <c r="C282" s="108"/>
      <c r="D282" s="110">
        <f>'Сводная для рабочего плана А'!C284</f>
        <v>0</v>
      </c>
      <c r="E282" s="110">
        <f>'Сводная для рабочего плана А'!D284</f>
        <v>0</v>
      </c>
      <c r="F282" s="110">
        <f>'Сводная для рабочего плана А'!E284</f>
        <v>0</v>
      </c>
      <c r="G282" s="110">
        <f>'Сводная для рабочего плана А'!F284</f>
        <v>0</v>
      </c>
      <c r="H282" s="108"/>
      <c r="I282" s="110">
        <f t="shared" si="4"/>
        <v>0</v>
      </c>
      <c r="J282" s="108"/>
      <c r="K282" s="122">
        <f>'Сводная для рабочего плана А'!G284</f>
        <v>0</v>
      </c>
      <c r="L282" s="122">
        <f>'Сводная для рабочего плана А'!H284</f>
        <v>0</v>
      </c>
      <c r="M282" s="122">
        <f>'Сводная для рабочего плана А'!I284</f>
        <v>0</v>
      </c>
      <c r="N282" s="122">
        <f>'Сводная для рабочего плана А'!J284</f>
        <v>0</v>
      </c>
      <c r="O282" s="123"/>
    </row>
    <row r="283" spans="1:15" ht="25.5">
      <c r="A283" s="109">
        <f>'Сводная для рабочего плана А'!A285</f>
        <v>0</v>
      </c>
      <c r="B283" s="172">
        <f>IF(A283="Общий итог","",'Сводная для рабочего плана А'!B285)</f>
        <v>0</v>
      </c>
      <c r="C283" s="108"/>
      <c r="D283" s="110">
        <f>'Сводная для рабочего плана А'!C285</f>
        <v>0</v>
      </c>
      <c r="E283" s="110">
        <f>'Сводная для рабочего плана А'!D285</f>
        <v>0</v>
      </c>
      <c r="F283" s="110">
        <f>'Сводная для рабочего плана А'!E285</f>
        <v>0</v>
      </c>
      <c r="G283" s="110">
        <f>'Сводная для рабочего плана А'!F285</f>
        <v>0</v>
      </c>
      <c r="H283" s="108"/>
      <c r="I283" s="110">
        <f t="shared" si="4"/>
        <v>0</v>
      </c>
      <c r="J283" s="108"/>
      <c r="K283" s="122">
        <f>'Сводная для рабочего плана А'!G285</f>
        <v>0</v>
      </c>
      <c r="L283" s="122">
        <f>'Сводная для рабочего плана А'!H285</f>
        <v>0</v>
      </c>
      <c r="M283" s="122">
        <f>'Сводная для рабочего плана А'!I285</f>
        <v>0</v>
      </c>
      <c r="N283" s="122">
        <f>'Сводная для рабочего плана А'!J285</f>
        <v>0</v>
      </c>
      <c r="O283" s="123"/>
    </row>
    <row r="284" spans="1:15" ht="25.5">
      <c r="A284" s="109">
        <f>'Сводная для рабочего плана А'!A286</f>
        <v>0</v>
      </c>
      <c r="B284" s="172">
        <f>IF(A284="Общий итог","",'Сводная для рабочего плана А'!B286)</f>
        <v>0</v>
      </c>
      <c r="C284" s="108"/>
      <c r="D284" s="110">
        <f>'Сводная для рабочего плана А'!C286</f>
        <v>0</v>
      </c>
      <c r="E284" s="110">
        <f>'Сводная для рабочего плана А'!D286</f>
        <v>0</v>
      </c>
      <c r="F284" s="110">
        <f>'Сводная для рабочего плана А'!E286</f>
        <v>0</v>
      </c>
      <c r="G284" s="110">
        <f>'Сводная для рабочего плана А'!F286</f>
        <v>0</v>
      </c>
      <c r="H284" s="108"/>
      <c r="I284" s="110">
        <f t="shared" si="4"/>
        <v>0</v>
      </c>
      <c r="J284" s="108"/>
      <c r="K284" s="122">
        <f>'Сводная для рабочего плана А'!G286</f>
        <v>0</v>
      </c>
      <c r="L284" s="122">
        <f>'Сводная для рабочего плана А'!H286</f>
        <v>0</v>
      </c>
      <c r="M284" s="122">
        <f>'Сводная для рабочего плана А'!I286</f>
        <v>0</v>
      </c>
      <c r="N284" s="122">
        <f>'Сводная для рабочего плана А'!J286</f>
        <v>0</v>
      </c>
      <c r="O284" s="123"/>
    </row>
    <row r="285" spans="1:15" ht="25.5">
      <c r="A285" s="109">
        <f>'Сводная для рабочего плана А'!A287</f>
        <v>0</v>
      </c>
      <c r="B285" s="172">
        <f>IF(A285="Общий итог","",'Сводная для рабочего плана А'!B287)</f>
        <v>0</v>
      </c>
      <c r="C285" s="108"/>
      <c r="D285" s="110">
        <f>'Сводная для рабочего плана А'!C287</f>
        <v>0</v>
      </c>
      <c r="E285" s="110">
        <f>'Сводная для рабочего плана А'!D287</f>
        <v>0</v>
      </c>
      <c r="F285" s="110">
        <f>'Сводная для рабочего плана А'!E287</f>
        <v>0</v>
      </c>
      <c r="G285" s="110">
        <f>'Сводная для рабочего плана А'!F287</f>
        <v>0</v>
      </c>
      <c r="H285" s="108"/>
      <c r="I285" s="110">
        <f t="shared" si="4"/>
        <v>0</v>
      </c>
      <c r="J285" s="108"/>
      <c r="K285" s="122">
        <f>'Сводная для рабочего плана А'!G287</f>
        <v>0</v>
      </c>
      <c r="L285" s="122">
        <f>'Сводная для рабочего плана А'!H287</f>
        <v>0</v>
      </c>
      <c r="M285" s="122">
        <f>'Сводная для рабочего плана А'!I287</f>
        <v>0</v>
      </c>
      <c r="N285" s="122">
        <f>'Сводная для рабочего плана А'!J287</f>
        <v>0</v>
      </c>
      <c r="O285" s="123"/>
    </row>
    <row r="286" spans="1:15" ht="25.5">
      <c r="A286" s="109">
        <f>'Сводная для рабочего плана А'!A288</f>
        <v>0</v>
      </c>
      <c r="B286" s="172">
        <f>IF(A286="Общий итог","",'Сводная для рабочего плана А'!B288)</f>
        <v>0</v>
      </c>
      <c r="C286" s="108"/>
      <c r="D286" s="110">
        <f>'Сводная для рабочего плана А'!C288</f>
        <v>0</v>
      </c>
      <c r="E286" s="110">
        <f>'Сводная для рабочего плана А'!D288</f>
        <v>0</v>
      </c>
      <c r="F286" s="110">
        <f>'Сводная для рабочего плана А'!E288</f>
        <v>0</v>
      </c>
      <c r="G286" s="110">
        <f>'Сводная для рабочего плана А'!F288</f>
        <v>0</v>
      </c>
      <c r="H286" s="108"/>
      <c r="I286" s="110">
        <f t="shared" si="4"/>
        <v>0</v>
      </c>
      <c r="J286" s="108"/>
      <c r="K286" s="122">
        <f>'Сводная для рабочего плана А'!G288</f>
        <v>0</v>
      </c>
      <c r="L286" s="122">
        <f>'Сводная для рабочего плана А'!H288</f>
        <v>0</v>
      </c>
      <c r="M286" s="122">
        <f>'Сводная для рабочего плана А'!I288</f>
        <v>0</v>
      </c>
      <c r="N286" s="122">
        <f>'Сводная для рабочего плана А'!J288</f>
        <v>0</v>
      </c>
      <c r="O286" s="123"/>
    </row>
    <row r="287" spans="1:15" ht="25.5">
      <c r="A287" s="109">
        <f>'Сводная для рабочего плана А'!A289</f>
        <v>0</v>
      </c>
      <c r="B287" s="172">
        <f>IF(A287="Общий итог","",'Сводная для рабочего плана А'!B289)</f>
        <v>0</v>
      </c>
      <c r="C287" s="108"/>
      <c r="D287" s="110">
        <f>'Сводная для рабочего плана А'!C289</f>
        <v>0</v>
      </c>
      <c r="E287" s="110">
        <f>'Сводная для рабочего плана А'!D289</f>
        <v>0</v>
      </c>
      <c r="F287" s="110">
        <f>'Сводная для рабочего плана А'!E289</f>
        <v>0</v>
      </c>
      <c r="G287" s="110">
        <f>'Сводная для рабочего плана А'!F289</f>
        <v>0</v>
      </c>
      <c r="H287" s="108"/>
      <c r="I287" s="110">
        <f t="shared" si="4"/>
        <v>0</v>
      </c>
      <c r="J287" s="108"/>
      <c r="K287" s="122">
        <f>'Сводная для рабочего плана А'!G289</f>
        <v>0</v>
      </c>
      <c r="L287" s="122">
        <f>'Сводная для рабочего плана А'!H289</f>
        <v>0</v>
      </c>
      <c r="M287" s="122">
        <f>'Сводная для рабочего плана А'!I289</f>
        <v>0</v>
      </c>
      <c r="N287" s="122">
        <f>'Сводная для рабочего плана А'!J289</f>
        <v>0</v>
      </c>
      <c r="O287" s="123"/>
    </row>
    <row r="288" spans="1:15" ht="25.5">
      <c r="A288" s="109">
        <f>'Сводная для рабочего плана А'!A290</f>
        <v>0</v>
      </c>
      <c r="B288" s="172">
        <f>IF(A288="Общий итог","",'Сводная для рабочего плана А'!B290)</f>
        <v>0</v>
      </c>
      <c r="C288" s="108"/>
      <c r="D288" s="110">
        <f>'Сводная для рабочего плана А'!C290</f>
        <v>0</v>
      </c>
      <c r="E288" s="110">
        <f>'Сводная для рабочего плана А'!D290</f>
        <v>0</v>
      </c>
      <c r="F288" s="110">
        <f>'Сводная для рабочего плана А'!E290</f>
        <v>0</v>
      </c>
      <c r="G288" s="110">
        <f>'Сводная для рабочего плана А'!F290</f>
        <v>0</v>
      </c>
      <c r="H288" s="108"/>
      <c r="I288" s="110">
        <f t="shared" si="4"/>
        <v>0</v>
      </c>
      <c r="J288" s="108"/>
      <c r="K288" s="122">
        <f>'Сводная для рабочего плана А'!G290</f>
        <v>0</v>
      </c>
      <c r="L288" s="122">
        <f>'Сводная для рабочего плана А'!H290</f>
        <v>0</v>
      </c>
      <c r="M288" s="122">
        <f>'Сводная для рабочего плана А'!I290</f>
        <v>0</v>
      </c>
      <c r="N288" s="122">
        <f>'Сводная для рабочего плана А'!J290</f>
        <v>0</v>
      </c>
      <c r="O288" s="123"/>
    </row>
    <row r="289" spans="1:15" ht="25.5">
      <c r="A289" s="109">
        <f>'Сводная для рабочего плана А'!A291</f>
        <v>0</v>
      </c>
      <c r="B289" s="172">
        <f>IF(A289="Общий итог","",'Сводная для рабочего плана А'!B291)</f>
        <v>0</v>
      </c>
      <c r="C289" s="108"/>
      <c r="D289" s="110">
        <f>'Сводная для рабочего плана А'!C291</f>
        <v>0</v>
      </c>
      <c r="E289" s="110">
        <f>'Сводная для рабочего плана А'!D291</f>
        <v>0</v>
      </c>
      <c r="F289" s="110">
        <f>'Сводная для рабочего плана А'!E291</f>
        <v>0</v>
      </c>
      <c r="G289" s="110">
        <f>'Сводная для рабочего плана А'!F291</f>
        <v>0</v>
      </c>
      <c r="H289" s="108"/>
      <c r="I289" s="110">
        <f t="shared" si="4"/>
        <v>0</v>
      </c>
      <c r="J289" s="108"/>
      <c r="K289" s="122">
        <f>'Сводная для рабочего плана А'!G291</f>
        <v>0</v>
      </c>
      <c r="L289" s="122">
        <f>'Сводная для рабочего плана А'!H291</f>
        <v>0</v>
      </c>
      <c r="M289" s="122">
        <f>'Сводная для рабочего плана А'!I291</f>
        <v>0</v>
      </c>
      <c r="N289" s="122">
        <f>'Сводная для рабочего плана А'!J291</f>
        <v>0</v>
      </c>
      <c r="O289" s="123"/>
    </row>
    <row r="290" spans="1:15" ht="25.5">
      <c r="A290" s="109">
        <f>'Сводная для рабочего плана А'!A292</f>
        <v>0</v>
      </c>
      <c r="B290" s="172">
        <f>IF(A290="Общий итог","",'Сводная для рабочего плана А'!B292)</f>
        <v>0</v>
      </c>
      <c r="C290" s="108"/>
      <c r="D290" s="110">
        <f>'Сводная для рабочего плана А'!C292</f>
        <v>0</v>
      </c>
      <c r="E290" s="110">
        <f>'Сводная для рабочего плана А'!D292</f>
        <v>0</v>
      </c>
      <c r="F290" s="110">
        <f>'Сводная для рабочего плана А'!E292</f>
        <v>0</v>
      </c>
      <c r="G290" s="110">
        <f>'Сводная для рабочего плана А'!F292</f>
        <v>0</v>
      </c>
      <c r="H290" s="108"/>
      <c r="I290" s="110">
        <f t="shared" si="4"/>
        <v>0</v>
      </c>
      <c r="J290" s="108"/>
      <c r="K290" s="122">
        <f>'Сводная для рабочего плана А'!G292</f>
        <v>0</v>
      </c>
      <c r="L290" s="122">
        <f>'Сводная для рабочего плана А'!H292</f>
        <v>0</v>
      </c>
      <c r="M290" s="122">
        <f>'Сводная для рабочего плана А'!I292</f>
        <v>0</v>
      </c>
      <c r="N290" s="122">
        <f>'Сводная для рабочего плана А'!J292</f>
        <v>0</v>
      </c>
      <c r="O290" s="123"/>
    </row>
    <row r="291" spans="1:15" ht="25.5">
      <c r="A291" s="109">
        <f>'Сводная для рабочего плана А'!A293</f>
        <v>0</v>
      </c>
      <c r="B291" s="172">
        <f>IF(A291="Общий итог","",'Сводная для рабочего плана А'!B293)</f>
        <v>0</v>
      </c>
      <c r="C291" s="108"/>
      <c r="D291" s="110">
        <f>'Сводная для рабочего плана А'!C293</f>
        <v>0</v>
      </c>
      <c r="E291" s="110">
        <f>'Сводная для рабочего плана А'!D293</f>
        <v>0</v>
      </c>
      <c r="F291" s="110">
        <f>'Сводная для рабочего плана А'!E293</f>
        <v>0</v>
      </c>
      <c r="G291" s="110">
        <f>'Сводная для рабочего плана А'!F293</f>
        <v>0</v>
      </c>
      <c r="H291" s="108"/>
      <c r="I291" s="110">
        <f t="shared" si="4"/>
        <v>0</v>
      </c>
      <c r="J291" s="108"/>
      <c r="K291" s="122">
        <f>'Сводная для рабочего плана А'!G293</f>
        <v>0</v>
      </c>
      <c r="L291" s="122">
        <f>'Сводная для рабочего плана А'!H293</f>
        <v>0</v>
      </c>
      <c r="M291" s="122">
        <f>'Сводная для рабочего плана А'!I293</f>
        <v>0</v>
      </c>
      <c r="N291" s="122">
        <f>'Сводная для рабочего плана А'!J293</f>
        <v>0</v>
      </c>
      <c r="O291" s="123"/>
    </row>
    <row r="292" spans="1:15" ht="25.5">
      <c r="A292" s="109">
        <f>'Сводная для рабочего плана А'!A294</f>
        <v>0</v>
      </c>
      <c r="B292" s="172">
        <f>IF(A292="Общий итог","",'Сводная для рабочего плана А'!B294)</f>
        <v>0</v>
      </c>
      <c r="C292" s="108"/>
      <c r="D292" s="110">
        <f>'Сводная для рабочего плана А'!C294</f>
        <v>0</v>
      </c>
      <c r="E292" s="110">
        <f>'Сводная для рабочего плана А'!D294</f>
        <v>0</v>
      </c>
      <c r="F292" s="110">
        <f>'Сводная для рабочего плана А'!E294</f>
        <v>0</v>
      </c>
      <c r="G292" s="110">
        <f>'Сводная для рабочего плана А'!F294</f>
        <v>0</v>
      </c>
      <c r="H292" s="108"/>
      <c r="I292" s="110">
        <f t="shared" si="4"/>
        <v>0</v>
      </c>
      <c r="J292" s="108"/>
      <c r="K292" s="122">
        <f>'Сводная для рабочего плана А'!G294</f>
        <v>0</v>
      </c>
      <c r="L292" s="122">
        <f>'Сводная для рабочего плана А'!H294</f>
        <v>0</v>
      </c>
      <c r="M292" s="122">
        <f>'Сводная для рабочего плана А'!I294</f>
        <v>0</v>
      </c>
      <c r="N292" s="122">
        <f>'Сводная для рабочего плана А'!J294</f>
        <v>0</v>
      </c>
      <c r="O292" s="123"/>
    </row>
    <row r="293" spans="1:15" ht="25.5">
      <c r="A293" s="109">
        <f>'Сводная для рабочего плана А'!A295</f>
        <v>0</v>
      </c>
      <c r="B293" s="172">
        <f>IF(A293="Общий итог","",'Сводная для рабочего плана А'!B295)</f>
        <v>0</v>
      </c>
      <c r="C293" s="108"/>
      <c r="D293" s="110">
        <f>'Сводная для рабочего плана А'!C295</f>
        <v>0</v>
      </c>
      <c r="E293" s="110">
        <f>'Сводная для рабочего плана А'!D295</f>
        <v>0</v>
      </c>
      <c r="F293" s="110">
        <f>'Сводная для рабочего плана А'!E295</f>
        <v>0</v>
      </c>
      <c r="G293" s="110">
        <f>'Сводная для рабочего плана А'!F295</f>
        <v>0</v>
      </c>
      <c r="H293" s="108"/>
      <c r="I293" s="110">
        <f t="shared" si="4"/>
        <v>0</v>
      </c>
      <c r="J293" s="108"/>
      <c r="K293" s="122">
        <f>'Сводная для рабочего плана А'!G295</f>
        <v>0</v>
      </c>
      <c r="L293" s="122">
        <f>'Сводная для рабочего плана А'!H295</f>
        <v>0</v>
      </c>
      <c r="M293" s="122">
        <f>'Сводная для рабочего плана А'!I295</f>
        <v>0</v>
      </c>
      <c r="N293" s="122">
        <f>'Сводная для рабочего плана А'!J295</f>
        <v>0</v>
      </c>
      <c r="O293" s="123"/>
    </row>
    <row r="294" spans="1:15" ht="25.5">
      <c r="A294" s="109">
        <f>'Сводная для рабочего плана А'!A296</f>
        <v>0</v>
      </c>
      <c r="B294" s="172">
        <f>IF(A294="Общий итог","",'Сводная для рабочего плана А'!B296)</f>
        <v>0</v>
      </c>
      <c r="C294" s="108"/>
      <c r="D294" s="110">
        <f>'Сводная для рабочего плана А'!C296</f>
        <v>0</v>
      </c>
      <c r="E294" s="110">
        <f>'Сводная для рабочего плана А'!D296</f>
        <v>0</v>
      </c>
      <c r="F294" s="110">
        <f>'Сводная для рабочего плана А'!E296</f>
        <v>0</v>
      </c>
      <c r="G294" s="110">
        <f>'Сводная для рабочего плана А'!F296</f>
        <v>0</v>
      </c>
      <c r="H294" s="108"/>
      <c r="I294" s="110">
        <f t="shared" si="4"/>
        <v>0</v>
      </c>
      <c r="J294" s="108"/>
      <c r="K294" s="122">
        <f>'Сводная для рабочего плана А'!G296</f>
        <v>0</v>
      </c>
      <c r="L294" s="122">
        <f>'Сводная для рабочего плана А'!H296</f>
        <v>0</v>
      </c>
      <c r="M294" s="122">
        <f>'Сводная для рабочего плана А'!I296</f>
        <v>0</v>
      </c>
      <c r="N294" s="122">
        <f>'Сводная для рабочего плана А'!J296</f>
        <v>0</v>
      </c>
      <c r="O294" s="123"/>
    </row>
    <row r="295" spans="1:15" ht="25.5">
      <c r="A295" s="109">
        <f>'Сводная для рабочего плана А'!A297</f>
        <v>0</v>
      </c>
      <c r="B295" s="172">
        <f>IF(A295="Общий итог","",'Сводная для рабочего плана А'!B297)</f>
        <v>0</v>
      </c>
      <c r="C295" s="108"/>
      <c r="D295" s="110">
        <f>'Сводная для рабочего плана А'!C297</f>
        <v>0</v>
      </c>
      <c r="E295" s="110">
        <f>'Сводная для рабочего плана А'!D297</f>
        <v>0</v>
      </c>
      <c r="F295" s="110">
        <f>'Сводная для рабочего плана А'!E297</f>
        <v>0</v>
      </c>
      <c r="G295" s="110">
        <f>'Сводная для рабочего плана А'!F297</f>
        <v>0</v>
      </c>
      <c r="H295" s="108"/>
      <c r="I295" s="110">
        <f t="shared" si="4"/>
        <v>0</v>
      </c>
      <c r="J295" s="108"/>
      <c r="K295" s="122">
        <f>'Сводная для рабочего плана А'!G297</f>
        <v>0</v>
      </c>
      <c r="L295" s="122">
        <f>'Сводная для рабочего плана А'!H297</f>
        <v>0</v>
      </c>
      <c r="M295" s="122">
        <f>'Сводная для рабочего плана А'!I297</f>
        <v>0</v>
      </c>
      <c r="N295" s="122">
        <f>'Сводная для рабочего плана А'!J297</f>
        <v>0</v>
      </c>
      <c r="O295" s="123"/>
    </row>
    <row r="296" spans="1:15" ht="25.5">
      <c r="A296" s="109">
        <f>'Сводная для рабочего плана А'!A298</f>
        <v>0</v>
      </c>
      <c r="B296" s="172">
        <f>IF(A296="Общий итог","",'Сводная для рабочего плана А'!B298)</f>
        <v>0</v>
      </c>
      <c r="C296" s="108"/>
      <c r="D296" s="110">
        <f>'Сводная для рабочего плана А'!C298</f>
        <v>0</v>
      </c>
      <c r="E296" s="110">
        <f>'Сводная для рабочего плана А'!D298</f>
        <v>0</v>
      </c>
      <c r="F296" s="110">
        <f>'Сводная для рабочего плана А'!E298</f>
        <v>0</v>
      </c>
      <c r="G296" s="110">
        <f>'Сводная для рабочего плана А'!F298</f>
        <v>0</v>
      </c>
      <c r="H296" s="108"/>
      <c r="I296" s="110">
        <f t="shared" si="4"/>
        <v>0</v>
      </c>
      <c r="J296" s="108"/>
      <c r="K296" s="122">
        <f>'Сводная для рабочего плана А'!G298</f>
        <v>0</v>
      </c>
      <c r="L296" s="122">
        <f>'Сводная для рабочего плана А'!H298</f>
        <v>0</v>
      </c>
      <c r="M296" s="122">
        <f>'Сводная для рабочего плана А'!I298</f>
        <v>0</v>
      </c>
      <c r="N296" s="122">
        <f>'Сводная для рабочего плана А'!J298</f>
        <v>0</v>
      </c>
      <c r="O296" s="123"/>
    </row>
    <row r="297" spans="1:15" ht="25.5">
      <c r="A297" s="109">
        <f>'Сводная для рабочего плана А'!A299</f>
        <v>0</v>
      </c>
      <c r="B297" s="172">
        <f>IF(A297="Общий итог","",'Сводная для рабочего плана А'!B299)</f>
        <v>0</v>
      </c>
      <c r="C297" s="108"/>
      <c r="D297" s="110">
        <f>'Сводная для рабочего плана А'!C299</f>
        <v>0</v>
      </c>
      <c r="E297" s="110">
        <f>'Сводная для рабочего плана А'!D299</f>
        <v>0</v>
      </c>
      <c r="F297" s="110">
        <f>'Сводная для рабочего плана А'!E299</f>
        <v>0</v>
      </c>
      <c r="G297" s="110">
        <f>'Сводная для рабочего плана А'!F299</f>
        <v>0</v>
      </c>
      <c r="H297" s="108"/>
      <c r="I297" s="110">
        <f t="shared" si="4"/>
        <v>0</v>
      </c>
      <c r="J297" s="108"/>
      <c r="K297" s="122">
        <f>'Сводная для рабочего плана А'!G299</f>
        <v>0</v>
      </c>
      <c r="L297" s="122">
        <f>'Сводная для рабочего плана А'!H299</f>
        <v>0</v>
      </c>
      <c r="M297" s="122">
        <f>'Сводная для рабочего плана А'!I299</f>
        <v>0</v>
      </c>
      <c r="N297" s="122">
        <f>'Сводная для рабочего плана А'!J299</f>
        <v>0</v>
      </c>
      <c r="O297" s="123"/>
    </row>
    <row r="298" spans="1:15" ht="25.5">
      <c r="A298" s="109">
        <f>'Сводная для рабочего плана А'!A300</f>
        <v>0</v>
      </c>
      <c r="B298" s="172">
        <f>IF(A298="Общий итог","",'Сводная для рабочего плана А'!B300)</f>
        <v>0</v>
      </c>
      <c r="C298" s="108"/>
      <c r="D298" s="110">
        <f>'Сводная для рабочего плана А'!C300</f>
        <v>0</v>
      </c>
      <c r="E298" s="110">
        <f>'Сводная для рабочего плана А'!D300</f>
        <v>0</v>
      </c>
      <c r="F298" s="110">
        <f>'Сводная для рабочего плана А'!E300</f>
        <v>0</v>
      </c>
      <c r="G298" s="110">
        <f>'Сводная для рабочего плана А'!F300</f>
        <v>0</v>
      </c>
      <c r="H298" s="108"/>
      <c r="I298" s="110">
        <f t="shared" si="4"/>
        <v>0</v>
      </c>
      <c r="J298" s="108"/>
      <c r="K298" s="122">
        <f>'Сводная для рабочего плана А'!G300</f>
        <v>0</v>
      </c>
      <c r="L298" s="122">
        <f>'Сводная для рабочего плана А'!H300</f>
        <v>0</v>
      </c>
      <c r="M298" s="122">
        <f>'Сводная для рабочего плана А'!I300</f>
        <v>0</v>
      </c>
      <c r="N298" s="122">
        <f>'Сводная для рабочего плана А'!J300</f>
        <v>0</v>
      </c>
      <c r="O298" s="123"/>
    </row>
    <row r="299" spans="1:15" ht="25.5">
      <c r="A299" s="109">
        <f>'Сводная для рабочего плана А'!A301</f>
        <v>0</v>
      </c>
      <c r="B299" s="172">
        <f>IF(A299="Общий итог","",'Сводная для рабочего плана А'!B301)</f>
        <v>0</v>
      </c>
      <c r="C299" s="108"/>
      <c r="D299" s="110">
        <f>'Сводная для рабочего плана А'!C301</f>
        <v>0</v>
      </c>
      <c r="E299" s="110">
        <f>'Сводная для рабочего плана А'!D301</f>
        <v>0</v>
      </c>
      <c r="F299" s="110">
        <f>'Сводная для рабочего плана А'!E301</f>
        <v>0</v>
      </c>
      <c r="G299" s="110">
        <f>'Сводная для рабочего плана А'!F301</f>
        <v>0</v>
      </c>
      <c r="H299" s="108"/>
      <c r="I299" s="110">
        <f t="shared" si="4"/>
        <v>0</v>
      </c>
      <c r="J299" s="108"/>
      <c r="K299" s="122">
        <f>'Сводная для рабочего плана А'!G301</f>
        <v>0</v>
      </c>
      <c r="L299" s="122">
        <f>'Сводная для рабочего плана А'!H301</f>
        <v>0</v>
      </c>
      <c r="M299" s="122">
        <f>'Сводная для рабочего плана А'!I301</f>
        <v>0</v>
      </c>
      <c r="N299" s="122">
        <f>'Сводная для рабочего плана А'!J301</f>
        <v>0</v>
      </c>
      <c r="O299" s="123"/>
    </row>
    <row r="300" spans="1:15" ht="25.5">
      <c r="A300" s="109">
        <f>'Сводная для рабочего плана А'!A302</f>
        <v>0</v>
      </c>
      <c r="B300" s="172">
        <f>IF(A300="Общий итог","",'Сводная для рабочего плана А'!B302)</f>
        <v>0</v>
      </c>
      <c r="C300" s="108"/>
      <c r="D300" s="110">
        <f>'Сводная для рабочего плана А'!C302</f>
        <v>0</v>
      </c>
      <c r="E300" s="110">
        <f>'Сводная для рабочего плана А'!D302</f>
        <v>0</v>
      </c>
      <c r="F300" s="110">
        <f>'Сводная для рабочего плана А'!E302</f>
        <v>0</v>
      </c>
      <c r="G300" s="110">
        <f>'Сводная для рабочего плана А'!F302</f>
        <v>0</v>
      </c>
      <c r="H300" s="108"/>
      <c r="I300" s="110">
        <f t="shared" si="4"/>
        <v>0</v>
      </c>
      <c r="J300" s="108"/>
      <c r="K300" s="122">
        <f>'Сводная для рабочего плана А'!G302</f>
        <v>0</v>
      </c>
      <c r="L300" s="122">
        <f>'Сводная для рабочего плана А'!H302</f>
        <v>0</v>
      </c>
      <c r="M300" s="122">
        <f>'Сводная для рабочего плана А'!I302</f>
        <v>0</v>
      </c>
      <c r="N300" s="122">
        <f>'Сводная для рабочего плана А'!J302</f>
        <v>0</v>
      </c>
      <c r="O300" s="123"/>
    </row>
    <row r="301" spans="1:15" ht="25.5">
      <c r="A301" s="109">
        <f>'Сводная для рабочего плана А'!A303</f>
        <v>0</v>
      </c>
      <c r="B301" s="172">
        <f>IF(A301="Общий итог","",'Сводная для рабочего плана А'!B303)</f>
        <v>0</v>
      </c>
      <c r="C301" s="108"/>
      <c r="D301" s="110">
        <f>'Сводная для рабочего плана А'!C303</f>
        <v>0</v>
      </c>
      <c r="E301" s="110">
        <f>'Сводная для рабочего плана А'!D303</f>
        <v>0</v>
      </c>
      <c r="F301" s="110">
        <f>'Сводная для рабочего плана А'!E303</f>
        <v>0</v>
      </c>
      <c r="G301" s="110">
        <f>'Сводная для рабочего плана А'!F303</f>
        <v>0</v>
      </c>
      <c r="H301" s="108"/>
      <c r="I301" s="110">
        <f t="shared" si="4"/>
        <v>0</v>
      </c>
      <c r="J301" s="108"/>
      <c r="K301" s="122">
        <f>'Сводная для рабочего плана А'!G303</f>
        <v>0</v>
      </c>
      <c r="L301" s="122">
        <f>'Сводная для рабочего плана А'!H303</f>
        <v>0</v>
      </c>
      <c r="M301" s="122">
        <f>'Сводная для рабочего плана А'!I303</f>
        <v>0</v>
      </c>
      <c r="N301" s="122">
        <f>'Сводная для рабочего плана А'!J303</f>
        <v>0</v>
      </c>
      <c r="O301" s="123"/>
    </row>
    <row r="302" spans="1:15" ht="25.5">
      <c r="A302" s="109">
        <f>'Сводная для рабочего плана А'!A304</f>
        <v>0</v>
      </c>
      <c r="B302" s="172">
        <f>IF(A302="Общий итог","",'Сводная для рабочего плана А'!B304)</f>
        <v>0</v>
      </c>
      <c r="C302" s="108"/>
      <c r="D302" s="110">
        <f>'Сводная для рабочего плана А'!C304</f>
        <v>0</v>
      </c>
      <c r="E302" s="110">
        <f>'Сводная для рабочего плана А'!D304</f>
        <v>0</v>
      </c>
      <c r="F302" s="110">
        <f>'Сводная для рабочего плана А'!E304</f>
        <v>0</v>
      </c>
      <c r="G302" s="110">
        <f>'Сводная для рабочего плана А'!F304</f>
        <v>0</v>
      </c>
      <c r="H302" s="108"/>
      <c r="I302" s="110">
        <f t="shared" si="4"/>
        <v>0</v>
      </c>
      <c r="J302" s="108"/>
      <c r="K302" s="122">
        <f>'Сводная для рабочего плана А'!G304</f>
        <v>0</v>
      </c>
      <c r="L302" s="122">
        <f>'Сводная для рабочего плана А'!H304</f>
        <v>0</v>
      </c>
      <c r="M302" s="122">
        <f>'Сводная для рабочего плана А'!I304</f>
        <v>0</v>
      </c>
      <c r="N302" s="122">
        <f>'Сводная для рабочего плана А'!J304</f>
        <v>0</v>
      </c>
      <c r="O302" s="123"/>
    </row>
    <row r="303" spans="1:15" ht="25.5">
      <c r="A303" s="109">
        <f>'Сводная для рабочего плана А'!A305</f>
        <v>0</v>
      </c>
      <c r="B303" s="172">
        <f>IF(A303="Общий итог","",'Сводная для рабочего плана А'!B305)</f>
        <v>0</v>
      </c>
      <c r="C303" s="108"/>
      <c r="D303" s="110">
        <f>'Сводная для рабочего плана А'!C305</f>
        <v>0</v>
      </c>
      <c r="E303" s="110">
        <f>'Сводная для рабочего плана А'!D305</f>
        <v>0</v>
      </c>
      <c r="F303" s="110">
        <f>'Сводная для рабочего плана А'!E305</f>
        <v>0</v>
      </c>
      <c r="G303" s="110">
        <f>'Сводная для рабочего плана А'!F305</f>
        <v>0</v>
      </c>
      <c r="H303" s="108"/>
      <c r="I303" s="110">
        <f t="shared" si="4"/>
        <v>0</v>
      </c>
      <c r="J303" s="108"/>
      <c r="K303" s="122">
        <f>'Сводная для рабочего плана А'!G305</f>
        <v>0</v>
      </c>
      <c r="L303" s="122">
        <f>'Сводная для рабочего плана А'!H305</f>
        <v>0</v>
      </c>
      <c r="M303" s="122">
        <f>'Сводная для рабочего плана А'!I305</f>
        <v>0</v>
      </c>
      <c r="N303" s="122">
        <f>'Сводная для рабочего плана А'!J305</f>
        <v>0</v>
      </c>
      <c r="O303" s="123"/>
    </row>
    <row r="304" spans="1:15" ht="25.5">
      <c r="A304" s="109">
        <f>'Сводная для рабочего плана А'!A306</f>
        <v>0</v>
      </c>
      <c r="B304" s="172">
        <f>IF(A304="Общий итог","",'Сводная для рабочего плана А'!B306)</f>
        <v>0</v>
      </c>
      <c r="C304" s="108"/>
      <c r="D304" s="110">
        <f>'Сводная для рабочего плана А'!C306</f>
        <v>0</v>
      </c>
      <c r="E304" s="110">
        <f>'Сводная для рабочего плана А'!D306</f>
        <v>0</v>
      </c>
      <c r="F304" s="110">
        <f>'Сводная для рабочего плана А'!E306</f>
        <v>0</v>
      </c>
      <c r="G304" s="110">
        <f>'Сводная для рабочего плана А'!F306</f>
        <v>0</v>
      </c>
      <c r="H304" s="108"/>
      <c r="I304" s="110">
        <f t="shared" si="4"/>
        <v>0</v>
      </c>
      <c r="J304" s="108"/>
      <c r="K304" s="122">
        <f>'Сводная для рабочего плана А'!G306</f>
        <v>0</v>
      </c>
      <c r="L304" s="122">
        <f>'Сводная для рабочего плана А'!H306</f>
        <v>0</v>
      </c>
      <c r="M304" s="122">
        <f>'Сводная для рабочего плана А'!I306</f>
        <v>0</v>
      </c>
      <c r="N304" s="122">
        <f>'Сводная для рабочего плана А'!J306</f>
        <v>0</v>
      </c>
      <c r="O304" s="123"/>
    </row>
    <row r="305" spans="1:15" ht="25.5">
      <c r="A305" s="109">
        <f>'Сводная для рабочего плана А'!A307</f>
        <v>0</v>
      </c>
      <c r="B305" s="172">
        <f>IF(A305="Общий итог","",'Сводная для рабочего плана А'!B307)</f>
        <v>0</v>
      </c>
      <c r="C305" s="108"/>
      <c r="D305" s="110">
        <f>'Сводная для рабочего плана А'!C307</f>
        <v>0</v>
      </c>
      <c r="E305" s="110">
        <f>'Сводная для рабочего плана А'!D307</f>
        <v>0</v>
      </c>
      <c r="F305" s="110">
        <f>'Сводная для рабочего плана А'!E307</f>
        <v>0</v>
      </c>
      <c r="G305" s="110">
        <f>'Сводная для рабочего плана А'!F307</f>
        <v>0</v>
      </c>
      <c r="H305" s="108"/>
      <c r="I305" s="110">
        <f t="shared" si="4"/>
        <v>0</v>
      </c>
      <c r="J305" s="108"/>
      <c r="K305" s="122">
        <f>'Сводная для рабочего плана А'!G307</f>
        <v>0</v>
      </c>
      <c r="L305" s="122">
        <f>'Сводная для рабочего плана А'!H307</f>
        <v>0</v>
      </c>
      <c r="M305" s="122">
        <f>'Сводная для рабочего плана А'!I307</f>
        <v>0</v>
      </c>
      <c r="N305" s="122">
        <f>'Сводная для рабочего плана А'!J307</f>
        <v>0</v>
      </c>
      <c r="O305" s="123"/>
    </row>
    <row r="306" spans="1:15" ht="25.5">
      <c r="A306" s="109">
        <f>'Сводная для рабочего плана А'!A308</f>
        <v>0</v>
      </c>
      <c r="B306" s="172">
        <f>IF(A306="Общий итог","",'Сводная для рабочего плана А'!B308)</f>
        <v>0</v>
      </c>
      <c r="C306" s="108"/>
      <c r="D306" s="110">
        <f>'Сводная для рабочего плана А'!C308</f>
        <v>0</v>
      </c>
      <c r="E306" s="110">
        <f>'Сводная для рабочего плана А'!D308</f>
        <v>0</v>
      </c>
      <c r="F306" s="110">
        <f>'Сводная для рабочего плана А'!E308</f>
        <v>0</v>
      </c>
      <c r="G306" s="110">
        <f>'Сводная для рабочего плана А'!F308</f>
        <v>0</v>
      </c>
      <c r="H306" s="108"/>
      <c r="I306" s="110">
        <f t="shared" si="4"/>
        <v>0</v>
      </c>
      <c r="J306" s="108"/>
      <c r="K306" s="122">
        <f>'Сводная для рабочего плана А'!G308</f>
        <v>0</v>
      </c>
      <c r="L306" s="122">
        <f>'Сводная для рабочего плана А'!H308</f>
        <v>0</v>
      </c>
      <c r="M306" s="122">
        <f>'Сводная для рабочего плана А'!I308</f>
        <v>0</v>
      </c>
      <c r="N306" s="122">
        <f>'Сводная для рабочего плана А'!J308</f>
        <v>0</v>
      </c>
      <c r="O306" s="123"/>
    </row>
    <row r="307" spans="1:15" ht="25.5">
      <c r="A307" s="109">
        <f>'Сводная для рабочего плана А'!A309</f>
        <v>0</v>
      </c>
      <c r="B307" s="172">
        <f>IF(A307="Общий итог","",'Сводная для рабочего плана А'!B309)</f>
        <v>0</v>
      </c>
      <c r="C307" s="108"/>
      <c r="D307" s="110">
        <f>'Сводная для рабочего плана А'!C309</f>
        <v>0</v>
      </c>
      <c r="E307" s="110">
        <f>'Сводная для рабочего плана А'!D309</f>
        <v>0</v>
      </c>
      <c r="F307" s="110">
        <f>'Сводная для рабочего плана А'!E309</f>
        <v>0</v>
      </c>
      <c r="G307" s="110">
        <f>'Сводная для рабочего плана А'!F309</f>
        <v>0</v>
      </c>
      <c r="H307" s="108"/>
      <c r="I307" s="110">
        <f t="shared" si="4"/>
        <v>0</v>
      </c>
      <c r="J307" s="108"/>
      <c r="K307" s="122">
        <f>'Сводная для рабочего плана А'!G309</f>
        <v>0</v>
      </c>
      <c r="L307" s="122">
        <f>'Сводная для рабочего плана А'!H309</f>
        <v>0</v>
      </c>
      <c r="M307" s="122">
        <f>'Сводная для рабочего плана А'!I309</f>
        <v>0</v>
      </c>
      <c r="N307" s="122">
        <f>'Сводная для рабочего плана А'!J309</f>
        <v>0</v>
      </c>
      <c r="O307" s="123"/>
    </row>
    <row r="308" spans="1:15" ht="25.5">
      <c r="A308" s="109">
        <f>'Сводная для рабочего плана А'!A310</f>
        <v>0</v>
      </c>
      <c r="B308" s="172">
        <f>IF(A308="Общий итог","",'Сводная для рабочего плана А'!B310)</f>
        <v>0</v>
      </c>
      <c r="C308" s="108"/>
      <c r="D308" s="110">
        <f>'Сводная для рабочего плана А'!C310</f>
        <v>0</v>
      </c>
      <c r="E308" s="110">
        <f>'Сводная для рабочего плана А'!D310</f>
        <v>0</v>
      </c>
      <c r="F308" s="110">
        <f>'Сводная для рабочего плана А'!E310</f>
        <v>0</v>
      </c>
      <c r="G308" s="110">
        <f>'Сводная для рабочего плана А'!F310</f>
        <v>0</v>
      </c>
      <c r="H308" s="108"/>
      <c r="I308" s="110">
        <f t="shared" si="4"/>
        <v>0</v>
      </c>
      <c r="J308" s="108"/>
      <c r="K308" s="122">
        <f>'Сводная для рабочего плана А'!G310</f>
        <v>0</v>
      </c>
      <c r="L308" s="122">
        <f>'Сводная для рабочего плана А'!H310</f>
        <v>0</v>
      </c>
      <c r="M308" s="122">
        <f>'Сводная для рабочего плана А'!I310</f>
        <v>0</v>
      </c>
      <c r="N308" s="122">
        <f>'Сводная для рабочего плана А'!J310</f>
        <v>0</v>
      </c>
      <c r="O308" s="123"/>
    </row>
    <row r="309" spans="1:15" ht="25.5">
      <c r="A309" s="109">
        <f>'Сводная для рабочего плана А'!A311</f>
        <v>0</v>
      </c>
      <c r="B309" s="172">
        <f>IF(A309="Общий итог","",'Сводная для рабочего плана А'!B311)</f>
        <v>0</v>
      </c>
      <c r="C309" s="108"/>
      <c r="D309" s="110">
        <f>'Сводная для рабочего плана А'!C311</f>
        <v>0</v>
      </c>
      <c r="E309" s="110">
        <f>'Сводная для рабочего плана А'!D311</f>
        <v>0</v>
      </c>
      <c r="F309" s="110">
        <f>'Сводная для рабочего плана А'!E311</f>
        <v>0</v>
      </c>
      <c r="G309" s="110">
        <f>'Сводная для рабочего плана А'!F311</f>
        <v>0</v>
      </c>
      <c r="H309" s="108"/>
      <c r="I309" s="110">
        <f t="shared" si="4"/>
        <v>0</v>
      </c>
      <c r="J309" s="108"/>
      <c r="K309" s="122">
        <f>'Сводная для рабочего плана А'!G311</f>
        <v>0</v>
      </c>
      <c r="L309" s="122">
        <f>'Сводная для рабочего плана А'!H311</f>
        <v>0</v>
      </c>
      <c r="M309" s="122">
        <f>'Сводная для рабочего плана А'!I311</f>
        <v>0</v>
      </c>
      <c r="N309" s="122">
        <f>'Сводная для рабочего плана А'!J311</f>
        <v>0</v>
      </c>
      <c r="O309" s="123"/>
    </row>
    <row r="310" spans="1:15" ht="25.5">
      <c r="A310" s="109">
        <f>'Сводная для рабочего плана А'!A312</f>
        <v>0</v>
      </c>
      <c r="B310" s="172">
        <f>IF(A310="Общий итог","",'Сводная для рабочего плана А'!B312)</f>
        <v>0</v>
      </c>
      <c r="C310" s="108"/>
      <c r="D310" s="110">
        <f>'Сводная для рабочего плана А'!C312</f>
        <v>0</v>
      </c>
      <c r="E310" s="110">
        <f>'Сводная для рабочего плана А'!D312</f>
        <v>0</v>
      </c>
      <c r="F310" s="110">
        <f>'Сводная для рабочего плана А'!E312</f>
        <v>0</v>
      </c>
      <c r="G310" s="110">
        <f>'Сводная для рабочего плана А'!F312</f>
        <v>0</v>
      </c>
      <c r="H310" s="108"/>
      <c r="I310" s="110">
        <f t="shared" si="4"/>
        <v>0</v>
      </c>
      <c r="J310" s="108"/>
      <c r="K310" s="122">
        <f>'Сводная для рабочего плана А'!G312</f>
        <v>0</v>
      </c>
      <c r="L310" s="122">
        <f>'Сводная для рабочего плана А'!H312</f>
        <v>0</v>
      </c>
      <c r="M310" s="122">
        <f>'Сводная для рабочего плана А'!I312</f>
        <v>0</v>
      </c>
      <c r="N310" s="122">
        <f>'Сводная для рабочего плана А'!J312</f>
        <v>0</v>
      </c>
      <c r="O310" s="123"/>
    </row>
    <row r="311" spans="1:15" ht="25.5">
      <c r="A311" s="109">
        <f>'Сводная для рабочего плана А'!A313</f>
        <v>0</v>
      </c>
      <c r="B311" s="172">
        <f>IF(A311="Общий итог","",'Сводная для рабочего плана А'!B313)</f>
        <v>0</v>
      </c>
      <c r="C311" s="108"/>
      <c r="D311" s="110">
        <f>'Сводная для рабочего плана А'!C313</f>
        <v>0</v>
      </c>
      <c r="E311" s="110">
        <f>'Сводная для рабочего плана А'!D313</f>
        <v>0</v>
      </c>
      <c r="F311" s="110">
        <f>'Сводная для рабочего плана А'!E313</f>
        <v>0</v>
      </c>
      <c r="G311" s="110">
        <f>'Сводная для рабочего плана А'!F313</f>
        <v>0</v>
      </c>
      <c r="H311" s="108"/>
      <c r="I311" s="110">
        <f t="shared" si="4"/>
        <v>0</v>
      </c>
      <c r="J311" s="108"/>
      <c r="K311" s="122">
        <f>'Сводная для рабочего плана А'!G313</f>
        <v>0</v>
      </c>
      <c r="L311" s="122">
        <f>'Сводная для рабочего плана А'!H313</f>
        <v>0</v>
      </c>
      <c r="M311" s="122">
        <f>'Сводная для рабочего плана А'!I313</f>
        <v>0</v>
      </c>
      <c r="N311" s="122">
        <f>'Сводная для рабочего плана А'!J313</f>
        <v>0</v>
      </c>
      <c r="O311" s="123"/>
    </row>
    <row r="312" spans="1:15" ht="25.5">
      <c r="A312" s="109">
        <f>'Сводная для рабочего плана А'!A314</f>
        <v>0</v>
      </c>
      <c r="B312" s="172">
        <f>IF(A312="Общий итог","",'Сводная для рабочего плана А'!B314)</f>
        <v>0</v>
      </c>
      <c r="C312" s="108"/>
      <c r="D312" s="110">
        <f>'Сводная для рабочего плана А'!C314</f>
        <v>0</v>
      </c>
      <c r="E312" s="110">
        <f>'Сводная для рабочего плана А'!D314</f>
        <v>0</v>
      </c>
      <c r="F312" s="110">
        <f>'Сводная для рабочего плана А'!E314</f>
        <v>0</v>
      </c>
      <c r="G312" s="110">
        <f>'Сводная для рабочего плана А'!F314</f>
        <v>0</v>
      </c>
      <c r="H312" s="108"/>
      <c r="I312" s="110">
        <f t="shared" si="4"/>
        <v>0</v>
      </c>
      <c r="J312" s="108"/>
      <c r="K312" s="122">
        <f>'Сводная для рабочего плана А'!G314</f>
        <v>0</v>
      </c>
      <c r="L312" s="122">
        <f>'Сводная для рабочего плана А'!H314</f>
        <v>0</v>
      </c>
      <c r="M312" s="122">
        <f>'Сводная для рабочего плана А'!I314</f>
        <v>0</v>
      </c>
      <c r="N312" s="122">
        <f>'Сводная для рабочего плана А'!J314</f>
        <v>0</v>
      </c>
      <c r="O312" s="123"/>
    </row>
    <row r="313" spans="1:15" ht="25.5">
      <c r="A313" s="109">
        <f>'Сводная для рабочего плана А'!A315</f>
        <v>0</v>
      </c>
      <c r="B313" s="172">
        <f>IF(A313="Общий итог","",'Сводная для рабочего плана А'!B315)</f>
        <v>0</v>
      </c>
      <c r="C313" s="108"/>
      <c r="D313" s="110">
        <f>'Сводная для рабочего плана А'!C315</f>
        <v>0</v>
      </c>
      <c r="E313" s="110">
        <f>'Сводная для рабочего плана А'!D315</f>
        <v>0</v>
      </c>
      <c r="F313" s="110">
        <f>'Сводная для рабочего плана А'!E315</f>
        <v>0</v>
      </c>
      <c r="G313" s="110">
        <f>'Сводная для рабочего плана А'!F315</f>
        <v>0</v>
      </c>
      <c r="H313" s="108"/>
      <c r="I313" s="110">
        <f t="shared" si="4"/>
        <v>0</v>
      </c>
      <c r="J313" s="108"/>
      <c r="K313" s="122">
        <f>'Сводная для рабочего плана А'!G315</f>
        <v>0</v>
      </c>
      <c r="L313" s="122">
        <f>'Сводная для рабочего плана А'!H315</f>
        <v>0</v>
      </c>
      <c r="M313" s="122">
        <f>'Сводная для рабочего плана А'!I315</f>
        <v>0</v>
      </c>
      <c r="N313" s="122">
        <f>'Сводная для рабочего плана А'!J315</f>
        <v>0</v>
      </c>
      <c r="O313" s="123"/>
    </row>
    <row r="314" spans="1:15" ht="25.5">
      <c r="A314" s="109">
        <f>'Сводная для рабочего плана А'!A316</f>
        <v>0</v>
      </c>
      <c r="B314" s="172">
        <f>IF(A314="Общий итог","",'Сводная для рабочего плана А'!B316)</f>
        <v>0</v>
      </c>
      <c r="C314" s="108"/>
      <c r="D314" s="110">
        <f>'Сводная для рабочего плана А'!C316</f>
        <v>0</v>
      </c>
      <c r="E314" s="110">
        <f>'Сводная для рабочего плана А'!D316</f>
        <v>0</v>
      </c>
      <c r="F314" s="110">
        <f>'Сводная для рабочего плана А'!E316</f>
        <v>0</v>
      </c>
      <c r="G314" s="110">
        <f>'Сводная для рабочего плана А'!F316</f>
        <v>0</v>
      </c>
      <c r="H314" s="108"/>
      <c r="I314" s="110">
        <f t="shared" si="4"/>
        <v>0</v>
      </c>
      <c r="J314" s="108"/>
      <c r="K314" s="122">
        <f>'Сводная для рабочего плана А'!G316</f>
        <v>0</v>
      </c>
      <c r="L314" s="122">
        <f>'Сводная для рабочего плана А'!H316</f>
        <v>0</v>
      </c>
      <c r="M314" s="122">
        <f>'Сводная для рабочего плана А'!I316</f>
        <v>0</v>
      </c>
      <c r="N314" s="122">
        <f>'Сводная для рабочего плана А'!J316</f>
        <v>0</v>
      </c>
      <c r="O314" s="123"/>
    </row>
    <row r="315" spans="1:15" ht="25.5">
      <c r="A315" s="109">
        <f>'Сводная для рабочего плана А'!A317</f>
        <v>0</v>
      </c>
      <c r="B315" s="172">
        <f>IF(A315="Общий итог","",'Сводная для рабочего плана А'!B317)</f>
        <v>0</v>
      </c>
      <c r="C315" s="108"/>
      <c r="D315" s="110">
        <f>'Сводная для рабочего плана А'!C317</f>
        <v>0</v>
      </c>
      <c r="E315" s="110">
        <f>'Сводная для рабочего плана А'!D317</f>
        <v>0</v>
      </c>
      <c r="F315" s="110">
        <f>'Сводная для рабочего плана А'!E317</f>
        <v>0</v>
      </c>
      <c r="G315" s="110">
        <f>'Сводная для рабочего плана А'!F317</f>
        <v>0</v>
      </c>
      <c r="H315" s="108"/>
      <c r="I315" s="110">
        <f t="shared" si="4"/>
        <v>0</v>
      </c>
      <c r="J315" s="108"/>
      <c r="K315" s="122">
        <f>'Сводная для рабочего плана А'!G317</f>
        <v>0</v>
      </c>
      <c r="L315" s="122">
        <f>'Сводная для рабочего плана А'!H317</f>
        <v>0</v>
      </c>
      <c r="M315" s="122">
        <f>'Сводная для рабочего плана А'!I317</f>
        <v>0</v>
      </c>
      <c r="N315" s="122">
        <f>'Сводная для рабочего плана А'!J317</f>
        <v>0</v>
      </c>
      <c r="O315" s="123"/>
    </row>
    <row r="316" spans="1:15" ht="25.5">
      <c r="A316" s="109">
        <f>'Сводная для рабочего плана А'!A318</f>
        <v>0</v>
      </c>
      <c r="B316" s="172">
        <f>IF(A316="Общий итог","",'Сводная для рабочего плана А'!B318)</f>
        <v>0</v>
      </c>
      <c r="C316" s="108"/>
      <c r="D316" s="110">
        <f>'Сводная для рабочего плана А'!C318</f>
        <v>0</v>
      </c>
      <c r="E316" s="110">
        <f>'Сводная для рабочего плана А'!D318</f>
        <v>0</v>
      </c>
      <c r="F316" s="110">
        <f>'Сводная для рабочего плана А'!E318</f>
        <v>0</v>
      </c>
      <c r="G316" s="110">
        <f>'Сводная для рабочего плана А'!F318</f>
        <v>0</v>
      </c>
      <c r="H316" s="108"/>
      <c r="I316" s="110">
        <f t="shared" si="4"/>
        <v>0</v>
      </c>
      <c r="J316" s="108"/>
      <c r="K316" s="122">
        <f>'Сводная для рабочего плана А'!G318</f>
        <v>0</v>
      </c>
      <c r="L316" s="122">
        <f>'Сводная для рабочего плана А'!H318</f>
        <v>0</v>
      </c>
      <c r="M316" s="122">
        <f>'Сводная для рабочего плана А'!I318</f>
        <v>0</v>
      </c>
      <c r="N316" s="122">
        <f>'Сводная для рабочего плана А'!J318</f>
        <v>0</v>
      </c>
      <c r="O316" s="123"/>
    </row>
    <row r="317" spans="1:15" ht="25.5">
      <c r="A317" s="109">
        <f>'Сводная для рабочего плана А'!A319</f>
        <v>0</v>
      </c>
      <c r="B317" s="172">
        <f>IF(A317="Общий итог","",'Сводная для рабочего плана А'!B319)</f>
        <v>0</v>
      </c>
      <c r="C317" s="108"/>
      <c r="D317" s="110">
        <f>'Сводная для рабочего плана А'!C319</f>
        <v>0</v>
      </c>
      <c r="E317" s="110">
        <f>'Сводная для рабочего плана А'!D319</f>
        <v>0</v>
      </c>
      <c r="F317" s="110">
        <f>'Сводная для рабочего плана А'!E319</f>
        <v>0</v>
      </c>
      <c r="G317" s="110">
        <f>'Сводная для рабочего плана А'!F319</f>
        <v>0</v>
      </c>
      <c r="H317" s="108"/>
      <c r="I317" s="110">
        <f t="shared" si="4"/>
        <v>0</v>
      </c>
      <c r="J317" s="108"/>
      <c r="K317" s="122">
        <f>'Сводная для рабочего плана А'!G319</f>
        <v>0</v>
      </c>
      <c r="L317" s="122">
        <f>'Сводная для рабочего плана А'!H319</f>
        <v>0</v>
      </c>
      <c r="M317" s="122">
        <f>'Сводная для рабочего плана А'!I319</f>
        <v>0</v>
      </c>
      <c r="N317" s="122">
        <f>'Сводная для рабочего плана А'!J319</f>
        <v>0</v>
      </c>
      <c r="O317" s="123"/>
    </row>
    <row r="318" spans="1:15" ht="25.5">
      <c r="A318" s="109">
        <f>'Сводная для рабочего плана А'!A320</f>
        <v>0</v>
      </c>
      <c r="B318" s="172">
        <f>IF(A318="Общий итог","",'Сводная для рабочего плана А'!B320)</f>
        <v>0</v>
      </c>
      <c r="C318" s="108"/>
      <c r="D318" s="110">
        <f>'Сводная для рабочего плана А'!C320</f>
        <v>0</v>
      </c>
      <c r="E318" s="110">
        <f>'Сводная для рабочего плана А'!D320</f>
        <v>0</v>
      </c>
      <c r="F318" s="110">
        <f>'Сводная для рабочего плана А'!E320</f>
        <v>0</v>
      </c>
      <c r="G318" s="110">
        <f>'Сводная для рабочего плана А'!F320</f>
        <v>0</v>
      </c>
      <c r="H318" s="108"/>
      <c r="I318" s="110">
        <f t="shared" si="4"/>
        <v>0</v>
      </c>
      <c r="J318" s="108"/>
      <c r="K318" s="122">
        <f>'Сводная для рабочего плана А'!G320</f>
        <v>0</v>
      </c>
      <c r="L318" s="122">
        <f>'Сводная для рабочего плана А'!H320</f>
        <v>0</v>
      </c>
      <c r="M318" s="122">
        <f>'Сводная для рабочего плана А'!I320</f>
        <v>0</v>
      </c>
      <c r="N318" s="122">
        <f>'Сводная для рабочего плана А'!J320</f>
        <v>0</v>
      </c>
      <c r="O318" s="123"/>
    </row>
    <row r="319" spans="1:15" ht="25.5">
      <c r="A319" s="109">
        <f>'Сводная для рабочего плана А'!A321</f>
        <v>0</v>
      </c>
      <c r="B319" s="172">
        <f>IF(A319="Общий итог","",'Сводная для рабочего плана А'!B321)</f>
        <v>0</v>
      </c>
      <c r="C319" s="108"/>
      <c r="D319" s="110">
        <f>'Сводная для рабочего плана А'!C321</f>
        <v>0</v>
      </c>
      <c r="E319" s="110">
        <f>'Сводная для рабочего плана А'!D321</f>
        <v>0</v>
      </c>
      <c r="F319" s="110">
        <f>'Сводная для рабочего плана А'!E321</f>
        <v>0</v>
      </c>
      <c r="G319" s="110">
        <f>'Сводная для рабочего плана А'!F321</f>
        <v>0</v>
      </c>
      <c r="H319" s="108"/>
      <c r="I319" s="110">
        <f t="shared" si="4"/>
        <v>0</v>
      </c>
      <c r="J319" s="108"/>
      <c r="K319" s="122">
        <f>'Сводная для рабочего плана А'!G321</f>
        <v>0</v>
      </c>
      <c r="L319" s="122">
        <f>'Сводная для рабочего плана А'!H321</f>
        <v>0</v>
      </c>
      <c r="M319" s="122">
        <f>'Сводная для рабочего плана А'!I321</f>
        <v>0</v>
      </c>
      <c r="N319" s="122">
        <f>'Сводная для рабочего плана А'!J321</f>
        <v>0</v>
      </c>
      <c r="O319" s="123"/>
    </row>
    <row r="320" spans="1:15" ht="25.5">
      <c r="A320" s="109">
        <f>'Сводная для рабочего плана А'!A322</f>
        <v>0</v>
      </c>
      <c r="B320" s="172">
        <f>IF(A320="Общий итог","",'Сводная для рабочего плана А'!B322)</f>
        <v>0</v>
      </c>
      <c r="C320" s="108"/>
      <c r="D320" s="110">
        <f>'Сводная для рабочего плана А'!C322</f>
        <v>0</v>
      </c>
      <c r="E320" s="110">
        <f>'Сводная для рабочего плана А'!D322</f>
        <v>0</v>
      </c>
      <c r="F320" s="110">
        <f>'Сводная для рабочего плана А'!E322</f>
        <v>0</v>
      </c>
      <c r="G320" s="110">
        <f>'Сводная для рабочего плана А'!F322</f>
        <v>0</v>
      </c>
      <c r="H320" s="108"/>
      <c r="I320" s="110">
        <f t="shared" si="4"/>
        <v>0</v>
      </c>
      <c r="J320" s="108"/>
      <c r="K320" s="122">
        <f>'Сводная для рабочего плана А'!G322</f>
        <v>0</v>
      </c>
      <c r="L320" s="122">
        <f>'Сводная для рабочего плана А'!H322</f>
        <v>0</v>
      </c>
      <c r="M320" s="122">
        <f>'Сводная для рабочего плана А'!I322</f>
        <v>0</v>
      </c>
      <c r="N320" s="122">
        <f>'Сводная для рабочего плана А'!J322</f>
        <v>0</v>
      </c>
      <c r="O320" s="123"/>
    </row>
    <row r="321" spans="1:15" ht="25.5">
      <c r="A321" s="109">
        <f>'Сводная для рабочего плана А'!A323</f>
        <v>0</v>
      </c>
      <c r="B321" s="172">
        <f>IF(A321="Общий итог","",'Сводная для рабочего плана А'!B323)</f>
        <v>0</v>
      </c>
      <c r="C321" s="108"/>
      <c r="D321" s="110">
        <f>'Сводная для рабочего плана А'!C323</f>
        <v>0</v>
      </c>
      <c r="E321" s="110">
        <f>'Сводная для рабочего плана А'!D323</f>
        <v>0</v>
      </c>
      <c r="F321" s="110">
        <f>'Сводная для рабочего плана А'!E323</f>
        <v>0</v>
      </c>
      <c r="G321" s="110">
        <f>'Сводная для рабочего плана А'!F323</f>
        <v>0</v>
      </c>
      <c r="H321" s="108"/>
      <c r="I321" s="110">
        <f t="shared" si="4"/>
        <v>0</v>
      </c>
      <c r="J321" s="108"/>
      <c r="K321" s="122">
        <f>'Сводная для рабочего плана А'!G323</f>
        <v>0</v>
      </c>
      <c r="L321" s="122">
        <f>'Сводная для рабочего плана А'!H323</f>
        <v>0</v>
      </c>
      <c r="M321" s="122">
        <f>'Сводная для рабочего плана А'!I323</f>
        <v>0</v>
      </c>
      <c r="N321" s="122">
        <f>'Сводная для рабочего плана А'!J323</f>
        <v>0</v>
      </c>
      <c r="O321" s="123"/>
    </row>
    <row r="322" spans="1:15" ht="25.5">
      <c r="A322" s="109">
        <f>'Сводная для рабочего плана А'!A324</f>
        <v>0</v>
      </c>
      <c r="B322" s="172">
        <f>IF(A322="Общий итог","",'Сводная для рабочего плана А'!B324)</f>
        <v>0</v>
      </c>
      <c r="C322" s="108"/>
      <c r="D322" s="110">
        <f>'Сводная для рабочего плана А'!C324</f>
        <v>0</v>
      </c>
      <c r="E322" s="110">
        <f>'Сводная для рабочего плана А'!D324</f>
        <v>0</v>
      </c>
      <c r="F322" s="110">
        <f>'Сводная для рабочего плана А'!E324</f>
        <v>0</v>
      </c>
      <c r="G322" s="110">
        <f>'Сводная для рабочего плана А'!F324</f>
        <v>0</v>
      </c>
      <c r="H322" s="108"/>
      <c r="I322" s="110">
        <f t="shared" si="4"/>
        <v>0</v>
      </c>
      <c r="J322" s="108"/>
      <c r="K322" s="122">
        <f>'Сводная для рабочего плана А'!G324</f>
        <v>0</v>
      </c>
      <c r="L322" s="122">
        <f>'Сводная для рабочего плана А'!H324</f>
        <v>0</v>
      </c>
      <c r="M322" s="122">
        <f>'Сводная для рабочего плана А'!I324</f>
        <v>0</v>
      </c>
      <c r="N322" s="122">
        <f>'Сводная для рабочего плана А'!J324</f>
        <v>0</v>
      </c>
      <c r="O322" s="123"/>
    </row>
    <row r="323" spans="1:15" ht="25.5">
      <c r="A323" s="109">
        <f>'Сводная для рабочего плана А'!A325</f>
        <v>0</v>
      </c>
      <c r="B323" s="172">
        <f>IF(A323="Общий итог","",'Сводная для рабочего плана А'!B325)</f>
        <v>0</v>
      </c>
      <c r="C323" s="108"/>
      <c r="D323" s="110">
        <f>'Сводная для рабочего плана А'!C325</f>
        <v>0</v>
      </c>
      <c r="E323" s="110">
        <f>'Сводная для рабочего плана А'!D325</f>
        <v>0</v>
      </c>
      <c r="F323" s="110">
        <f>'Сводная для рабочего плана А'!E325</f>
        <v>0</v>
      </c>
      <c r="G323" s="110">
        <f>'Сводная для рабочего плана А'!F325</f>
        <v>0</v>
      </c>
      <c r="H323" s="108"/>
      <c r="I323" s="110">
        <f t="shared" ref="I323:I338" si="5">SUM(D323:H323)</f>
        <v>0</v>
      </c>
      <c r="J323" s="108"/>
      <c r="K323" s="122">
        <f>'Сводная для рабочего плана А'!G325</f>
        <v>0</v>
      </c>
      <c r="L323" s="122">
        <f>'Сводная для рабочего плана А'!H325</f>
        <v>0</v>
      </c>
      <c r="M323" s="122">
        <f>'Сводная для рабочего плана А'!I325</f>
        <v>0</v>
      </c>
      <c r="N323" s="122">
        <f>'Сводная для рабочего плана А'!J325</f>
        <v>0</v>
      </c>
      <c r="O323" s="123"/>
    </row>
    <row r="324" spans="1:15" ht="25.5">
      <c r="A324" s="109">
        <f>'Сводная для рабочего плана А'!A326</f>
        <v>0</v>
      </c>
      <c r="B324" s="172">
        <f>IF(A324="Общий итог","",'Сводная для рабочего плана А'!B326)</f>
        <v>0</v>
      </c>
      <c r="C324" s="108"/>
      <c r="D324" s="110">
        <f>'Сводная для рабочего плана А'!C326</f>
        <v>0</v>
      </c>
      <c r="E324" s="110">
        <f>'Сводная для рабочего плана А'!D326</f>
        <v>0</v>
      </c>
      <c r="F324" s="110">
        <f>'Сводная для рабочего плана А'!E326</f>
        <v>0</v>
      </c>
      <c r="G324" s="110">
        <f>'Сводная для рабочего плана А'!F326</f>
        <v>0</v>
      </c>
      <c r="H324" s="108"/>
      <c r="I324" s="110">
        <f t="shared" si="5"/>
        <v>0</v>
      </c>
      <c r="J324" s="108"/>
      <c r="K324" s="122">
        <f>'Сводная для рабочего плана А'!G326</f>
        <v>0</v>
      </c>
      <c r="L324" s="122">
        <f>'Сводная для рабочего плана А'!H326</f>
        <v>0</v>
      </c>
      <c r="M324" s="122">
        <f>'Сводная для рабочего плана А'!I326</f>
        <v>0</v>
      </c>
      <c r="N324" s="122">
        <f>'Сводная для рабочего плана А'!J326</f>
        <v>0</v>
      </c>
      <c r="O324" s="123"/>
    </row>
    <row r="325" spans="1:15" ht="25.5">
      <c r="A325" s="109">
        <f>'Сводная для рабочего плана А'!A327</f>
        <v>0</v>
      </c>
      <c r="B325" s="172">
        <f>IF(A325="Общий итог","",'Сводная для рабочего плана А'!B327)</f>
        <v>0</v>
      </c>
      <c r="C325" s="108"/>
      <c r="D325" s="110">
        <f>'Сводная для рабочего плана А'!C327</f>
        <v>0</v>
      </c>
      <c r="E325" s="110">
        <f>'Сводная для рабочего плана А'!D327</f>
        <v>0</v>
      </c>
      <c r="F325" s="110">
        <f>'Сводная для рабочего плана А'!E327</f>
        <v>0</v>
      </c>
      <c r="G325" s="110">
        <f>'Сводная для рабочего плана А'!F327</f>
        <v>0</v>
      </c>
      <c r="H325" s="108"/>
      <c r="I325" s="110">
        <f t="shared" si="5"/>
        <v>0</v>
      </c>
      <c r="J325" s="108"/>
      <c r="K325" s="122">
        <f>'Сводная для рабочего плана А'!G327</f>
        <v>0</v>
      </c>
      <c r="L325" s="122">
        <f>'Сводная для рабочего плана А'!H327</f>
        <v>0</v>
      </c>
      <c r="M325" s="122">
        <f>'Сводная для рабочего плана А'!I327</f>
        <v>0</v>
      </c>
      <c r="N325" s="122">
        <f>'Сводная для рабочего плана А'!J327</f>
        <v>0</v>
      </c>
      <c r="O325" s="123"/>
    </row>
    <row r="326" spans="1:15" ht="25.5">
      <c r="A326" s="109">
        <f>'Сводная для рабочего плана А'!A328</f>
        <v>0</v>
      </c>
      <c r="B326" s="172">
        <f>IF(A326="Общий итог","",'Сводная для рабочего плана А'!B328)</f>
        <v>0</v>
      </c>
      <c r="C326" s="108"/>
      <c r="D326" s="110">
        <f>'Сводная для рабочего плана А'!C328</f>
        <v>0</v>
      </c>
      <c r="E326" s="110">
        <f>'Сводная для рабочего плана А'!D328</f>
        <v>0</v>
      </c>
      <c r="F326" s="110">
        <f>'Сводная для рабочего плана А'!E328</f>
        <v>0</v>
      </c>
      <c r="G326" s="110">
        <f>'Сводная для рабочего плана А'!F328</f>
        <v>0</v>
      </c>
      <c r="H326" s="108"/>
      <c r="I326" s="110">
        <f t="shared" si="5"/>
        <v>0</v>
      </c>
      <c r="J326" s="108"/>
      <c r="K326" s="122">
        <f>'Сводная для рабочего плана А'!G328</f>
        <v>0</v>
      </c>
      <c r="L326" s="122">
        <f>'Сводная для рабочего плана А'!H328</f>
        <v>0</v>
      </c>
      <c r="M326" s="122">
        <f>'Сводная для рабочего плана А'!I328</f>
        <v>0</v>
      </c>
      <c r="N326" s="122">
        <f>'Сводная для рабочего плана А'!J328</f>
        <v>0</v>
      </c>
      <c r="O326" s="123"/>
    </row>
    <row r="327" spans="1:15" ht="25.5">
      <c r="A327" s="109">
        <f>'Сводная для рабочего плана А'!A329</f>
        <v>0</v>
      </c>
      <c r="B327" s="172">
        <f>IF(A327="Общий итог","",'Сводная для рабочего плана А'!B329)</f>
        <v>0</v>
      </c>
      <c r="C327" s="108"/>
      <c r="D327" s="110">
        <f>'Сводная для рабочего плана А'!C329</f>
        <v>0</v>
      </c>
      <c r="E327" s="110">
        <f>'Сводная для рабочего плана А'!D329</f>
        <v>0</v>
      </c>
      <c r="F327" s="110">
        <f>'Сводная для рабочего плана А'!E329</f>
        <v>0</v>
      </c>
      <c r="G327" s="110">
        <f>'Сводная для рабочего плана А'!F329</f>
        <v>0</v>
      </c>
      <c r="H327" s="108"/>
      <c r="I327" s="110">
        <f t="shared" si="5"/>
        <v>0</v>
      </c>
      <c r="J327" s="108"/>
      <c r="K327" s="122">
        <f>'Сводная для рабочего плана А'!G329</f>
        <v>0</v>
      </c>
      <c r="L327" s="122">
        <f>'Сводная для рабочего плана А'!H329</f>
        <v>0</v>
      </c>
      <c r="M327" s="122">
        <f>'Сводная для рабочего плана А'!I329</f>
        <v>0</v>
      </c>
      <c r="N327" s="122">
        <f>'Сводная для рабочего плана А'!J329</f>
        <v>0</v>
      </c>
      <c r="O327" s="123"/>
    </row>
    <row r="328" spans="1:15" ht="25.5">
      <c r="A328" s="109">
        <f>'Сводная для рабочего плана А'!A330</f>
        <v>0</v>
      </c>
      <c r="B328" s="172">
        <f>IF(A328="Общий итог","",'Сводная для рабочего плана А'!B330)</f>
        <v>0</v>
      </c>
      <c r="C328" s="108"/>
      <c r="D328" s="110">
        <f>'Сводная для рабочего плана А'!C330</f>
        <v>0</v>
      </c>
      <c r="E328" s="110">
        <f>'Сводная для рабочего плана А'!D330</f>
        <v>0</v>
      </c>
      <c r="F328" s="110">
        <f>'Сводная для рабочего плана А'!E330</f>
        <v>0</v>
      </c>
      <c r="G328" s="110">
        <f>'Сводная для рабочего плана А'!F330</f>
        <v>0</v>
      </c>
      <c r="H328" s="108"/>
      <c r="I328" s="110">
        <f t="shared" si="5"/>
        <v>0</v>
      </c>
      <c r="J328" s="108"/>
      <c r="K328" s="122">
        <f>'Сводная для рабочего плана А'!G330</f>
        <v>0</v>
      </c>
      <c r="L328" s="122">
        <f>'Сводная для рабочего плана А'!H330</f>
        <v>0</v>
      </c>
      <c r="M328" s="122">
        <f>'Сводная для рабочего плана А'!I330</f>
        <v>0</v>
      </c>
      <c r="N328" s="122">
        <f>'Сводная для рабочего плана А'!J330</f>
        <v>0</v>
      </c>
      <c r="O328" s="123"/>
    </row>
    <row r="329" spans="1:15" ht="25.5">
      <c r="A329" s="109">
        <f>'Сводная для рабочего плана А'!A331</f>
        <v>0</v>
      </c>
      <c r="B329" s="172">
        <f>IF(A329="Общий итог","",'Сводная для рабочего плана А'!B331)</f>
        <v>0</v>
      </c>
      <c r="C329" s="108"/>
      <c r="D329" s="110">
        <f>'Сводная для рабочего плана А'!C331</f>
        <v>0</v>
      </c>
      <c r="E329" s="110">
        <f>'Сводная для рабочего плана А'!D331</f>
        <v>0</v>
      </c>
      <c r="F329" s="110">
        <f>'Сводная для рабочего плана А'!E331</f>
        <v>0</v>
      </c>
      <c r="G329" s="110">
        <f>'Сводная для рабочего плана А'!F331</f>
        <v>0</v>
      </c>
      <c r="H329" s="108"/>
      <c r="I329" s="110">
        <f t="shared" si="5"/>
        <v>0</v>
      </c>
      <c r="J329" s="108"/>
      <c r="K329" s="122">
        <f>'Сводная для рабочего плана А'!G331</f>
        <v>0</v>
      </c>
      <c r="L329" s="122">
        <f>'Сводная для рабочего плана А'!H331</f>
        <v>0</v>
      </c>
      <c r="M329" s="122">
        <f>'Сводная для рабочего плана А'!I331</f>
        <v>0</v>
      </c>
      <c r="N329" s="122">
        <f>'Сводная для рабочего плана А'!J331</f>
        <v>0</v>
      </c>
      <c r="O329" s="123"/>
    </row>
    <row r="330" spans="1:15" ht="25.5">
      <c r="A330" s="109">
        <f>'Сводная для рабочего плана А'!A332</f>
        <v>0</v>
      </c>
      <c r="B330" s="172">
        <f>IF(A330="Общий итог","",'Сводная для рабочего плана А'!B332)</f>
        <v>0</v>
      </c>
      <c r="C330" s="108"/>
      <c r="D330" s="110">
        <f>'Сводная для рабочего плана А'!C332</f>
        <v>0</v>
      </c>
      <c r="E330" s="110">
        <f>'Сводная для рабочего плана А'!D332</f>
        <v>0</v>
      </c>
      <c r="F330" s="110">
        <f>'Сводная для рабочего плана А'!E332</f>
        <v>0</v>
      </c>
      <c r="G330" s="110">
        <f>'Сводная для рабочего плана А'!F332</f>
        <v>0</v>
      </c>
      <c r="H330" s="108"/>
      <c r="I330" s="110">
        <f t="shared" si="5"/>
        <v>0</v>
      </c>
      <c r="J330" s="108"/>
      <c r="K330" s="122">
        <f>'Сводная для рабочего плана А'!G332</f>
        <v>0</v>
      </c>
      <c r="L330" s="122">
        <f>'Сводная для рабочего плана А'!H332</f>
        <v>0</v>
      </c>
      <c r="M330" s="122">
        <f>'Сводная для рабочего плана А'!I332</f>
        <v>0</v>
      </c>
      <c r="N330" s="122">
        <f>'Сводная для рабочего плана А'!J332</f>
        <v>0</v>
      </c>
      <c r="O330" s="123"/>
    </row>
    <row r="331" spans="1:15" ht="25.5">
      <c r="A331" s="109">
        <f>'Сводная для рабочего плана А'!A333</f>
        <v>0</v>
      </c>
      <c r="B331" s="172">
        <f>IF(A331="Общий итог","",'Сводная для рабочего плана А'!B333)</f>
        <v>0</v>
      </c>
      <c r="C331" s="108"/>
      <c r="D331" s="110">
        <f>'Сводная для рабочего плана А'!C333</f>
        <v>0</v>
      </c>
      <c r="E331" s="110">
        <f>'Сводная для рабочего плана А'!D333</f>
        <v>0</v>
      </c>
      <c r="F331" s="110">
        <f>'Сводная для рабочего плана А'!E333</f>
        <v>0</v>
      </c>
      <c r="G331" s="110">
        <f>'Сводная для рабочего плана А'!F333</f>
        <v>0</v>
      </c>
      <c r="H331" s="108"/>
      <c r="I331" s="110">
        <f t="shared" si="5"/>
        <v>0</v>
      </c>
      <c r="J331" s="108"/>
      <c r="K331" s="122">
        <f>'Сводная для рабочего плана А'!G333</f>
        <v>0</v>
      </c>
      <c r="L331" s="122">
        <f>'Сводная для рабочего плана А'!H333</f>
        <v>0</v>
      </c>
      <c r="M331" s="122">
        <f>'Сводная для рабочего плана А'!I333</f>
        <v>0</v>
      </c>
      <c r="N331" s="122">
        <f>'Сводная для рабочего плана А'!J333</f>
        <v>0</v>
      </c>
      <c r="O331" s="123"/>
    </row>
    <row r="332" spans="1:15" ht="25.5">
      <c r="A332" s="109">
        <f>'Сводная для рабочего плана А'!A334</f>
        <v>0</v>
      </c>
      <c r="B332" s="172">
        <f>IF(A332="Общий итог","",'Сводная для рабочего плана А'!B334)</f>
        <v>0</v>
      </c>
      <c r="C332" s="108"/>
      <c r="D332" s="110">
        <f>'Сводная для рабочего плана А'!C334</f>
        <v>0</v>
      </c>
      <c r="E332" s="110">
        <f>'Сводная для рабочего плана А'!D334</f>
        <v>0</v>
      </c>
      <c r="F332" s="110">
        <f>'Сводная для рабочего плана А'!E334</f>
        <v>0</v>
      </c>
      <c r="G332" s="110">
        <f>'Сводная для рабочего плана А'!F334</f>
        <v>0</v>
      </c>
      <c r="H332" s="108"/>
      <c r="I332" s="110">
        <f t="shared" si="5"/>
        <v>0</v>
      </c>
      <c r="J332" s="108"/>
      <c r="K332" s="122">
        <f>'Сводная для рабочего плана А'!G334</f>
        <v>0</v>
      </c>
      <c r="L332" s="122">
        <f>'Сводная для рабочего плана А'!H334</f>
        <v>0</v>
      </c>
      <c r="M332" s="122">
        <f>'Сводная для рабочего плана А'!I334</f>
        <v>0</v>
      </c>
      <c r="N332" s="122">
        <f>'Сводная для рабочего плана А'!J334</f>
        <v>0</v>
      </c>
      <c r="O332" s="123"/>
    </row>
    <row r="333" spans="1:15" ht="25.5">
      <c r="A333" s="109">
        <f>'Сводная для рабочего плана А'!A335</f>
        <v>0</v>
      </c>
      <c r="B333" s="172">
        <f>IF(A333="Общий итог","",'Сводная для рабочего плана А'!B335)</f>
        <v>0</v>
      </c>
      <c r="C333" s="108"/>
      <c r="D333" s="110">
        <f>'Сводная для рабочего плана А'!C335</f>
        <v>0</v>
      </c>
      <c r="E333" s="110">
        <f>'Сводная для рабочего плана А'!D335</f>
        <v>0</v>
      </c>
      <c r="F333" s="110">
        <f>'Сводная для рабочего плана А'!E335</f>
        <v>0</v>
      </c>
      <c r="G333" s="110">
        <f>'Сводная для рабочего плана А'!F335</f>
        <v>0</v>
      </c>
      <c r="H333" s="108"/>
      <c r="I333" s="110">
        <f t="shared" si="5"/>
        <v>0</v>
      </c>
      <c r="J333" s="108"/>
      <c r="K333" s="122">
        <f>'Сводная для рабочего плана А'!G335</f>
        <v>0</v>
      </c>
      <c r="L333" s="122">
        <f>'Сводная для рабочего плана А'!H335</f>
        <v>0</v>
      </c>
      <c r="M333" s="122">
        <f>'Сводная для рабочего плана А'!I335</f>
        <v>0</v>
      </c>
      <c r="N333" s="122">
        <f>'Сводная для рабочего плана А'!J335</f>
        <v>0</v>
      </c>
      <c r="O333" s="123"/>
    </row>
    <row r="334" spans="1:15" ht="25.5">
      <c r="A334" s="109">
        <f>'Сводная для рабочего плана А'!A336</f>
        <v>0</v>
      </c>
      <c r="B334" s="172">
        <f>IF(A334="Общий итог","",'Сводная для рабочего плана А'!B336)</f>
        <v>0</v>
      </c>
      <c r="C334" s="108"/>
      <c r="D334" s="110">
        <f>'Сводная для рабочего плана А'!C336</f>
        <v>0</v>
      </c>
      <c r="E334" s="110">
        <f>'Сводная для рабочего плана А'!D336</f>
        <v>0</v>
      </c>
      <c r="F334" s="110">
        <f>'Сводная для рабочего плана А'!E336</f>
        <v>0</v>
      </c>
      <c r="G334" s="110">
        <f>'Сводная для рабочего плана А'!F336</f>
        <v>0</v>
      </c>
      <c r="H334" s="108"/>
      <c r="I334" s="110">
        <f t="shared" si="5"/>
        <v>0</v>
      </c>
      <c r="J334" s="108"/>
      <c r="K334" s="122">
        <f>'Сводная для рабочего плана А'!G336</f>
        <v>0</v>
      </c>
      <c r="L334" s="122">
        <f>'Сводная для рабочего плана А'!H336</f>
        <v>0</v>
      </c>
      <c r="M334" s="122">
        <f>'Сводная для рабочего плана А'!I336</f>
        <v>0</v>
      </c>
      <c r="N334" s="122">
        <f>'Сводная для рабочего плана А'!J336</f>
        <v>0</v>
      </c>
      <c r="O334" s="123"/>
    </row>
    <row r="335" spans="1:15" ht="25.5">
      <c r="A335" s="109">
        <f>'Сводная для рабочего плана А'!A337</f>
        <v>0</v>
      </c>
      <c r="B335" s="172">
        <f>IF(A335="Общий итог","",'Сводная для рабочего плана А'!B337)</f>
        <v>0</v>
      </c>
      <c r="C335" s="108"/>
      <c r="D335" s="110">
        <f>'Сводная для рабочего плана А'!C337</f>
        <v>0</v>
      </c>
      <c r="E335" s="110">
        <f>'Сводная для рабочего плана А'!D337</f>
        <v>0</v>
      </c>
      <c r="F335" s="110">
        <f>'Сводная для рабочего плана А'!E337</f>
        <v>0</v>
      </c>
      <c r="G335" s="110">
        <f>'Сводная для рабочего плана А'!F337</f>
        <v>0</v>
      </c>
      <c r="H335" s="108"/>
      <c r="I335" s="110">
        <f t="shared" si="5"/>
        <v>0</v>
      </c>
      <c r="J335" s="108"/>
      <c r="K335" s="122">
        <f>'Сводная для рабочего плана А'!G337</f>
        <v>0</v>
      </c>
      <c r="L335" s="122">
        <f>'Сводная для рабочего плана А'!H337</f>
        <v>0</v>
      </c>
      <c r="M335" s="122">
        <f>'Сводная для рабочего плана А'!I337</f>
        <v>0</v>
      </c>
      <c r="N335" s="122">
        <f>'Сводная для рабочего плана А'!J337</f>
        <v>0</v>
      </c>
      <c r="O335" s="123"/>
    </row>
    <row r="336" spans="1:15" ht="25.5">
      <c r="A336" s="109">
        <f>'Сводная для рабочего плана А'!A338</f>
        <v>0</v>
      </c>
      <c r="B336" s="172">
        <f>IF(A336="Общий итог","",'Сводная для рабочего плана А'!B338)</f>
        <v>0</v>
      </c>
      <c r="C336" s="108"/>
      <c r="D336" s="110">
        <f>'Сводная для рабочего плана А'!C338</f>
        <v>0</v>
      </c>
      <c r="E336" s="110">
        <f>'Сводная для рабочего плана А'!D338</f>
        <v>0</v>
      </c>
      <c r="F336" s="110">
        <f>'Сводная для рабочего плана А'!E338</f>
        <v>0</v>
      </c>
      <c r="G336" s="110">
        <f>'Сводная для рабочего плана А'!F338</f>
        <v>0</v>
      </c>
      <c r="H336" s="108"/>
      <c r="I336" s="110">
        <f t="shared" si="5"/>
        <v>0</v>
      </c>
      <c r="J336" s="108"/>
      <c r="K336" s="122">
        <f>'Сводная для рабочего плана А'!G338</f>
        <v>0</v>
      </c>
      <c r="L336" s="122">
        <f>'Сводная для рабочего плана А'!H338</f>
        <v>0</v>
      </c>
      <c r="M336" s="122">
        <f>'Сводная для рабочего плана А'!I338</f>
        <v>0</v>
      </c>
      <c r="N336" s="122">
        <f>'Сводная для рабочего плана А'!J338</f>
        <v>0</v>
      </c>
      <c r="O336" s="123"/>
    </row>
    <row r="337" spans="1:15" ht="25.5">
      <c r="A337" s="109">
        <f>'Сводная для рабочего плана А'!A339</f>
        <v>0</v>
      </c>
      <c r="B337" s="172">
        <f>IF(A337="Общий итог","",'Сводная для рабочего плана А'!B339)</f>
        <v>0</v>
      </c>
      <c r="C337" s="108"/>
      <c r="D337" s="110">
        <f>'Сводная для рабочего плана А'!C339</f>
        <v>0</v>
      </c>
      <c r="E337" s="110">
        <f>'Сводная для рабочего плана А'!D339</f>
        <v>0</v>
      </c>
      <c r="F337" s="110">
        <f>'Сводная для рабочего плана А'!E339</f>
        <v>0</v>
      </c>
      <c r="G337" s="110">
        <f>'Сводная для рабочего плана А'!F339</f>
        <v>0</v>
      </c>
      <c r="H337" s="108"/>
      <c r="I337" s="110">
        <f t="shared" si="5"/>
        <v>0</v>
      </c>
      <c r="J337" s="108"/>
      <c r="K337" s="122">
        <f>'Сводная для рабочего плана А'!G339</f>
        <v>0</v>
      </c>
      <c r="L337" s="122">
        <f>'Сводная для рабочего плана А'!H339</f>
        <v>0</v>
      </c>
      <c r="M337" s="122">
        <f>'Сводная для рабочего плана А'!I339</f>
        <v>0</v>
      </c>
      <c r="N337" s="122">
        <f>'Сводная для рабочего плана А'!J339</f>
        <v>0</v>
      </c>
      <c r="O337" s="123"/>
    </row>
    <row r="338" spans="1:15" ht="25.5">
      <c r="A338" s="109">
        <f>'Сводная для рабочего плана А'!A340</f>
        <v>0</v>
      </c>
      <c r="B338" s="172">
        <f>IF(A338="Общий итог","",'Сводная для рабочего плана А'!B340)</f>
        <v>0</v>
      </c>
      <c r="C338" s="108"/>
      <c r="D338" s="110">
        <f>'Сводная для рабочего плана А'!C340</f>
        <v>0</v>
      </c>
      <c r="E338" s="110">
        <f>'Сводная для рабочего плана А'!D340</f>
        <v>0</v>
      </c>
      <c r="F338" s="110">
        <f>'Сводная для рабочего плана А'!E340</f>
        <v>0</v>
      </c>
      <c r="G338" s="110">
        <f>'Сводная для рабочего плана А'!F340</f>
        <v>0</v>
      </c>
      <c r="H338" s="108"/>
      <c r="I338" s="110">
        <f t="shared" si="5"/>
        <v>0</v>
      </c>
      <c r="J338" s="108"/>
      <c r="K338" s="122">
        <f>'Сводная для рабочего плана А'!G340</f>
        <v>0</v>
      </c>
      <c r="L338" s="122">
        <f>'Сводная для рабочего плана А'!H340</f>
        <v>0</v>
      </c>
      <c r="M338" s="122">
        <f>'Сводная для рабочего плана А'!I340</f>
        <v>0</v>
      </c>
      <c r="N338" s="122">
        <f>'Сводная для рабочего плана А'!J340</f>
        <v>0</v>
      </c>
      <c r="O338" s="123"/>
    </row>
    <row r="339" spans="1:15">
      <c r="A339" s="113"/>
      <c r="B339" s="113"/>
      <c r="C339" s="114"/>
      <c r="D339" s="114"/>
      <c r="E339" s="114"/>
      <c r="F339" s="114"/>
      <c r="G339" s="114"/>
      <c r="H339" s="114"/>
      <c r="I339" s="114"/>
      <c r="J339" s="114"/>
      <c r="K339" s="118"/>
      <c r="L339" s="118"/>
      <c r="M339" s="118"/>
      <c r="N339" s="118"/>
      <c r="O339" s="114"/>
    </row>
    <row r="340" spans="1:15">
      <c r="A340" s="1008" t="s">
        <v>37</v>
      </c>
      <c r="B340" s="1008"/>
      <c r="C340" s="1008"/>
      <c r="D340" s="1008"/>
      <c r="E340" s="1008"/>
      <c r="F340" s="1008"/>
      <c r="G340" s="1008"/>
      <c r="H340" s="1008"/>
      <c r="I340" s="1008"/>
      <c r="J340" s="115"/>
      <c r="K340" s="119"/>
      <c r="L340" s="119"/>
      <c r="M340" s="119"/>
      <c r="N340" s="119"/>
      <c r="O340" s="115"/>
    </row>
    <row r="341" spans="1:15">
      <c r="A341" s="1008"/>
      <c r="B341" s="1008"/>
      <c r="C341" s="1008"/>
      <c r="D341" s="1008"/>
      <c r="E341" s="1008"/>
      <c r="F341" s="1008"/>
      <c r="G341" s="1008"/>
      <c r="H341" s="1008"/>
      <c r="I341" s="1008"/>
      <c r="J341" s="115"/>
      <c r="K341" s="119"/>
      <c r="L341" s="119"/>
      <c r="M341" s="119"/>
      <c r="N341" s="119"/>
      <c r="O341" s="115"/>
    </row>
    <row r="342" spans="1:15">
      <c r="A342" s="1008"/>
      <c r="B342" s="1008"/>
      <c r="C342" s="1008"/>
      <c r="D342" s="1008"/>
      <c r="E342" s="1008"/>
      <c r="F342" s="1008"/>
      <c r="G342" s="1008"/>
      <c r="H342" s="1008"/>
      <c r="I342" s="1008"/>
      <c r="J342" s="115"/>
      <c r="K342" s="119"/>
      <c r="L342" s="119"/>
      <c r="M342" s="119"/>
      <c r="N342" s="119"/>
      <c r="O342" s="115"/>
    </row>
    <row r="343" spans="1:15">
      <c r="A343" s="1008"/>
      <c r="B343" s="1008"/>
      <c r="C343" s="1008"/>
      <c r="D343" s="1008"/>
      <c r="E343" s="1008"/>
      <c r="F343" s="1008"/>
      <c r="G343" s="1008"/>
      <c r="H343" s="1008"/>
      <c r="I343" s="1008"/>
      <c r="J343" s="115"/>
      <c r="K343" s="119"/>
      <c r="L343" s="119"/>
      <c r="M343" s="119"/>
      <c r="N343" s="119"/>
      <c r="O343" s="115"/>
    </row>
    <row r="344" spans="1:15">
      <c r="A344" s="1008"/>
      <c r="B344" s="1008"/>
      <c r="C344" s="1008"/>
      <c r="D344" s="1008"/>
      <c r="E344" s="1008"/>
      <c r="F344" s="1008"/>
      <c r="G344" s="1008"/>
      <c r="H344" s="1008"/>
      <c r="I344" s="1008"/>
      <c r="J344" s="115"/>
      <c r="K344" s="119"/>
      <c r="L344" s="119"/>
      <c r="M344" s="119"/>
      <c r="N344" s="119"/>
      <c r="O344" s="115"/>
    </row>
    <row r="345" spans="1:15">
      <c r="A345" s="1008"/>
      <c r="B345" s="1008"/>
      <c r="C345" s="1008"/>
      <c r="D345" s="1008"/>
      <c r="E345" s="1008"/>
      <c r="F345" s="1008"/>
      <c r="G345" s="1008"/>
      <c r="H345" s="1008"/>
      <c r="I345" s="1008"/>
      <c r="J345" s="115"/>
      <c r="K345" s="119"/>
      <c r="L345" s="119"/>
      <c r="M345" s="119"/>
      <c r="N345" s="119"/>
      <c r="O345" s="115"/>
    </row>
    <row r="346" spans="1:15">
      <c r="A346" s="1008"/>
      <c r="B346" s="1008"/>
      <c r="C346" s="1008"/>
      <c r="D346" s="1008"/>
      <c r="E346" s="1008"/>
      <c r="F346" s="1008"/>
      <c r="G346" s="1008"/>
      <c r="H346" s="1008"/>
      <c r="I346" s="1008"/>
      <c r="J346" s="115"/>
      <c r="K346" s="119"/>
      <c r="L346" s="119"/>
      <c r="M346" s="119"/>
      <c r="N346" s="119"/>
      <c r="O346" s="115"/>
    </row>
    <row r="347" spans="1:15">
      <c r="A347" s="1008"/>
      <c r="B347" s="1008"/>
      <c r="C347" s="1008"/>
      <c r="D347" s="1008"/>
      <c r="E347" s="1008"/>
      <c r="F347" s="1008"/>
      <c r="G347" s="1008"/>
      <c r="H347" s="1008"/>
      <c r="I347" s="1008"/>
      <c r="J347" s="115"/>
      <c r="K347" s="119"/>
      <c r="L347" s="119"/>
      <c r="M347" s="119"/>
      <c r="N347" s="119"/>
      <c r="O347" s="115"/>
    </row>
    <row r="348" spans="1:15">
      <c r="A348" s="1008"/>
      <c r="B348" s="1008"/>
      <c r="C348" s="1008"/>
      <c r="D348" s="1008"/>
      <c r="E348" s="1008"/>
      <c r="F348" s="1008"/>
      <c r="G348" s="1008"/>
      <c r="H348" s="1008"/>
      <c r="I348" s="1008"/>
      <c r="J348" s="115"/>
      <c r="K348" s="119"/>
      <c r="L348" s="119"/>
      <c r="M348" s="119"/>
      <c r="N348" s="119"/>
      <c r="O348" s="115"/>
    </row>
    <row r="349" spans="1:15">
      <c r="A349" s="1008"/>
      <c r="B349" s="1008"/>
      <c r="C349" s="1008"/>
      <c r="D349" s="1008"/>
      <c r="E349" s="1008"/>
      <c r="F349" s="1008"/>
      <c r="G349" s="1008"/>
      <c r="H349" s="1008"/>
      <c r="I349" s="1008"/>
      <c r="J349" s="115"/>
      <c r="K349" s="119"/>
      <c r="L349" s="119"/>
      <c r="M349" s="119"/>
      <c r="N349" s="119"/>
      <c r="O349" s="115"/>
    </row>
    <row r="350" spans="1:15">
      <c r="A350" s="1008"/>
      <c r="B350" s="1008"/>
      <c r="C350" s="1008"/>
      <c r="D350" s="1008"/>
      <c r="E350" s="1008"/>
      <c r="F350" s="1008"/>
      <c r="G350" s="1008"/>
      <c r="H350" s="1008"/>
      <c r="I350" s="1008"/>
      <c r="J350" s="115"/>
      <c r="K350" s="119"/>
      <c r="L350" s="119"/>
      <c r="M350" s="119"/>
      <c r="N350" s="119"/>
      <c r="O350" s="115"/>
    </row>
    <row r="351" spans="1:15">
      <c r="A351" s="1008"/>
      <c r="B351" s="1008"/>
      <c r="C351" s="1008"/>
      <c r="D351" s="1008"/>
      <c r="E351" s="1008"/>
      <c r="F351" s="1008"/>
      <c r="G351" s="1008"/>
      <c r="H351" s="1008"/>
      <c r="I351" s="1008"/>
      <c r="J351" s="115"/>
      <c r="K351" s="119"/>
      <c r="L351" s="119"/>
      <c r="M351" s="119"/>
      <c r="N351" s="119"/>
      <c r="O351" s="115"/>
    </row>
    <row r="352" spans="1:15">
      <c r="A352" s="1008"/>
      <c r="B352" s="1008"/>
      <c r="C352" s="1008"/>
      <c r="D352" s="1008"/>
      <c r="E352" s="1008"/>
      <c r="F352" s="1008"/>
      <c r="G352" s="1008"/>
      <c r="H352" s="1008"/>
      <c r="I352" s="1008"/>
      <c r="J352" s="115"/>
      <c r="K352" s="119"/>
      <c r="L352" s="119"/>
      <c r="M352" s="119"/>
      <c r="N352" s="119"/>
      <c r="O352" s="115"/>
    </row>
    <row r="353" spans="1:15">
      <c r="A353" s="1008"/>
      <c r="B353" s="1008"/>
      <c r="C353" s="1008"/>
      <c r="D353" s="1008"/>
      <c r="E353" s="1008"/>
      <c r="F353" s="1008"/>
      <c r="G353" s="1008"/>
      <c r="H353" s="1008"/>
      <c r="I353" s="1008"/>
      <c r="J353" s="115"/>
      <c r="K353" s="119"/>
      <c r="L353" s="119"/>
      <c r="M353" s="119"/>
      <c r="N353" s="119"/>
      <c r="O353" s="115"/>
    </row>
    <row r="354" spans="1:15">
      <c r="A354" s="1008"/>
      <c r="B354" s="1008"/>
      <c r="C354" s="1008"/>
      <c r="D354" s="1008"/>
      <c r="E354" s="1008"/>
      <c r="F354" s="1008"/>
      <c r="G354" s="1008"/>
      <c r="H354" s="1008"/>
      <c r="I354" s="1008"/>
      <c r="J354" s="115"/>
      <c r="K354" s="119"/>
      <c r="L354" s="119"/>
      <c r="M354" s="119"/>
      <c r="N354" s="119"/>
      <c r="O354" s="115"/>
    </row>
    <row r="355" spans="1:15">
      <c r="A355" s="1008"/>
      <c r="B355" s="1008"/>
      <c r="C355" s="1008"/>
      <c r="D355" s="1008"/>
      <c r="E355" s="1008"/>
      <c r="F355" s="1008"/>
      <c r="G355" s="1008"/>
      <c r="H355" s="1008"/>
      <c r="I355" s="1008"/>
      <c r="J355" s="115"/>
      <c r="K355" s="119"/>
      <c r="L355" s="119"/>
      <c r="M355" s="119"/>
      <c r="N355" s="119"/>
      <c r="O355" s="115"/>
    </row>
    <row r="356" spans="1:15">
      <c r="A356" s="1008"/>
      <c r="B356" s="1008"/>
      <c r="C356" s="1008"/>
      <c r="D356" s="1008"/>
      <c r="E356" s="1008"/>
      <c r="F356" s="1008"/>
      <c r="G356" s="1008"/>
      <c r="H356" s="1008"/>
      <c r="I356" s="1008"/>
      <c r="J356" s="115"/>
      <c r="K356" s="119"/>
      <c r="L356" s="119"/>
      <c r="M356" s="119"/>
      <c r="N356" s="119"/>
      <c r="O356" s="115"/>
    </row>
    <row r="357" spans="1:15">
      <c r="A357" s="1008"/>
      <c r="B357" s="1008"/>
      <c r="C357" s="1008"/>
      <c r="D357" s="1008"/>
      <c r="E357" s="1008"/>
      <c r="F357" s="1008"/>
      <c r="G357" s="1008"/>
      <c r="H357" s="1008"/>
      <c r="I357" s="1008"/>
      <c r="J357" s="115"/>
      <c r="K357" s="119"/>
      <c r="L357" s="119"/>
      <c r="M357" s="119"/>
      <c r="N357" s="119"/>
      <c r="O357" s="115"/>
    </row>
    <row r="358" spans="1:15">
      <c r="A358" s="1008"/>
      <c r="B358" s="1008"/>
      <c r="C358" s="1008"/>
      <c r="D358" s="1008"/>
      <c r="E358" s="1008"/>
      <c r="F358" s="1008"/>
      <c r="G358" s="1008"/>
      <c r="H358" s="1008"/>
      <c r="I358" s="1008"/>
      <c r="J358" s="115"/>
      <c r="K358" s="119"/>
      <c r="L358" s="119"/>
      <c r="M358" s="119"/>
      <c r="N358" s="119"/>
      <c r="O358" s="115"/>
    </row>
    <row r="359" spans="1:15">
      <c r="A359" s="1008"/>
      <c r="B359" s="1008"/>
      <c r="C359" s="1008"/>
      <c r="D359" s="1008"/>
      <c r="E359" s="1008"/>
      <c r="F359" s="1008"/>
      <c r="G359" s="1008"/>
      <c r="H359" s="1008"/>
      <c r="I359" s="1008"/>
      <c r="J359" s="115"/>
      <c r="K359" s="119"/>
      <c r="L359" s="119"/>
      <c r="M359" s="119"/>
      <c r="N359" s="119"/>
      <c r="O359" s="115"/>
    </row>
    <row r="360" spans="1:15">
      <c r="A360" s="1008"/>
      <c r="B360" s="1008"/>
      <c r="C360" s="1008"/>
      <c r="D360" s="1008"/>
      <c r="E360" s="1008"/>
      <c r="F360" s="1008"/>
      <c r="G360" s="1008"/>
      <c r="H360" s="1008"/>
      <c r="I360" s="1008"/>
      <c r="J360" s="115"/>
      <c r="K360" s="119"/>
      <c r="L360" s="119"/>
      <c r="M360" s="119"/>
      <c r="N360" s="119"/>
      <c r="O360" s="115"/>
    </row>
    <row r="361" spans="1:15">
      <c r="A361" s="1008"/>
      <c r="B361" s="1008"/>
      <c r="C361" s="1008"/>
      <c r="D361" s="1008"/>
      <c r="E361" s="1008"/>
      <c r="F361" s="1008"/>
      <c r="G361" s="1008"/>
      <c r="H361" s="1008"/>
      <c r="I361" s="1008"/>
      <c r="J361" s="115"/>
      <c r="K361" s="119"/>
      <c r="L361" s="119"/>
      <c r="M361" s="119"/>
      <c r="N361" s="119"/>
      <c r="O361" s="115"/>
    </row>
    <row r="362" spans="1:15">
      <c r="A362" s="1008"/>
      <c r="B362" s="1008"/>
      <c r="C362" s="1008"/>
      <c r="D362" s="1008"/>
      <c r="E362" s="1008"/>
      <c r="F362" s="1008"/>
      <c r="G362" s="1008"/>
      <c r="H362" s="1008"/>
      <c r="I362" s="1008"/>
      <c r="J362" s="115"/>
      <c r="K362" s="119"/>
      <c r="L362" s="119"/>
      <c r="M362" s="119"/>
      <c r="N362" s="119"/>
      <c r="O362" s="115"/>
    </row>
    <row r="363" spans="1:15">
      <c r="A363" s="1008"/>
      <c r="B363" s="1008"/>
      <c r="C363" s="1008"/>
      <c r="D363" s="1008"/>
      <c r="E363" s="1008"/>
      <c r="F363" s="1008"/>
      <c r="G363" s="1008"/>
      <c r="H363" s="1008"/>
      <c r="I363" s="1008"/>
      <c r="J363" s="115"/>
      <c r="K363" s="119"/>
      <c r="L363" s="119"/>
      <c r="M363" s="119"/>
      <c r="N363" s="119"/>
      <c r="O363" s="115"/>
    </row>
    <row r="364" spans="1:15">
      <c r="A364" s="1008"/>
      <c r="B364" s="1008"/>
      <c r="C364" s="1008"/>
      <c r="D364" s="1008"/>
      <c r="E364" s="1008"/>
      <c r="F364" s="1008"/>
      <c r="G364" s="1008"/>
      <c r="H364" s="1008"/>
      <c r="I364" s="1008"/>
      <c r="J364" s="115"/>
      <c r="K364" s="119"/>
      <c r="L364" s="119"/>
      <c r="M364" s="119"/>
      <c r="N364" s="119"/>
      <c r="O364" s="115"/>
    </row>
    <row r="365" spans="1:15">
      <c r="A365" s="1008"/>
      <c r="B365" s="1008"/>
      <c r="C365" s="1008"/>
      <c r="D365" s="1008"/>
      <c r="E365" s="1008"/>
      <c r="F365" s="1008"/>
      <c r="G365" s="1008"/>
      <c r="H365" s="1008"/>
      <c r="I365" s="1008"/>
      <c r="J365" s="115"/>
      <c r="K365" s="119"/>
      <c r="L365" s="119"/>
      <c r="M365" s="119"/>
      <c r="N365" s="119"/>
      <c r="O365" s="115"/>
    </row>
    <row r="366" spans="1:15">
      <c r="A366" s="1008"/>
      <c r="B366" s="1008"/>
      <c r="C366" s="1008"/>
      <c r="D366" s="1008"/>
      <c r="E366" s="1008"/>
      <c r="F366" s="1008"/>
      <c r="G366" s="1008"/>
      <c r="H366" s="1008"/>
      <c r="I366" s="1008"/>
      <c r="J366" s="115"/>
      <c r="K366" s="119"/>
      <c r="L366" s="119"/>
      <c r="M366" s="119"/>
      <c r="N366" s="119"/>
      <c r="O366" s="115"/>
    </row>
    <row r="367" spans="1:15">
      <c r="A367" s="1008"/>
      <c r="B367" s="1008"/>
      <c r="C367" s="1008"/>
      <c r="D367" s="1008"/>
      <c r="E367" s="1008"/>
      <c r="F367" s="1008"/>
      <c r="G367" s="1008"/>
      <c r="H367" s="1008"/>
      <c r="I367" s="1008"/>
      <c r="J367" s="115"/>
      <c r="K367" s="119"/>
      <c r="L367" s="119"/>
      <c r="M367" s="119"/>
      <c r="N367" s="119"/>
      <c r="O367" s="115"/>
    </row>
    <row r="368" spans="1:15">
      <c r="A368" s="1008"/>
      <c r="B368" s="1008"/>
      <c r="C368" s="1008"/>
      <c r="D368" s="1008"/>
      <c r="E368" s="1008"/>
      <c r="F368" s="1008"/>
      <c r="G368" s="1008"/>
      <c r="H368" s="1008"/>
      <c r="I368" s="1008"/>
      <c r="J368" s="115"/>
      <c r="K368" s="119"/>
      <c r="L368" s="119"/>
      <c r="M368" s="119"/>
      <c r="N368" s="119"/>
      <c r="O368" s="115"/>
    </row>
    <row r="369" spans="1:15">
      <c r="A369" s="1008"/>
      <c r="B369" s="1008"/>
      <c r="C369" s="1008"/>
      <c r="D369" s="1008"/>
      <c r="E369" s="1008"/>
      <c r="F369" s="1008"/>
      <c r="G369" s="1008"/>
      <c r="H369" s="1008"/>
      <c r="I369" s="1008"/>
      <c r="J369" s="115"/>
      <c r="K369" s="119"/>
      <c r="L369" s="119"/>
      <c r="M369" s="119"/>
      <c r="N369" s="119"/>
      <c r="O369" s="115"/>
    </row>
    <row r="370" spans="1:15">
      <c r="A370" s="1008"/>
      <c r="B370" s="1008"/>
      <c r="C370" s="1008"/>
      <c r="D370" s="1008"/>
      <c r="E370" s="1008"/>
      <c r="F370" s="1008"/>
      <c r="G370" s="1008"/>
      <c r="H370" s="1008"/>
      <c r="I370" s="1008"/>
      <c r="J370" s="115"/>
      <c r="K370" s="119"/>
      <c r="L370" s="119"/>
      <c r="M370" s="119"/>
      <c r="N370" s="119"/>
      <c r="O370" s="115"/>
    </row>
    <row r="371" spans="1:15">
      <c r="A371" s="1008"/>
      <c r="B371" s="1008"/>
      <c r="C371" s="1008"/>
      <c r="D371" s="1008"/>
      <c r="E371" s="1008"/>
      <c r="F371" s="1008"/>
      <c r="G371" s="1008"/>
      <c r="H371" s="1008"/>
      <c r="I371" s="1008"/>
      <c r="J371" s="115"/>
      <c r="K371" s="119"/>
      <c r="L371" s="119"/>
      <c r="M371" s="119"/>
      <c r="N371" s="119"/>
      <c r="O371" s="115"/>
    </row>
    <row r="372" spans="1:15">
      <c r="A372" s="1008"/>
      <c r="B372" s="1008"/>
      <c r="C372" s="1008"/>
      <c r="D372" s="1008"/>
      <c r="E372" s="1008"/>
      <c r="F372" s="1008"/>
      <c r="G372" s="1008"/>
      <c r="H372" s="1008"/>
      <c r="I372" s="1008"/>
      <c r="J372" s="115"/>
      <c r="K372" s="119"/>
      <c r="L372" s="119"/>
      <c r="M372" s="119"/>
      <c r="N372" s="119"/>
      <c r="O372" s="115"/>
    </row>
    <row r="373" spans="1:15">
      <c r="A373" s="1008"/>
      <c r="B373" s="1008"/>
      <c r="C373" s="1008"/>
      <c r="D373" s="1008"/>
      <c r="E373" s="1008"/>
      <c r="F373" s="1008"/>
      <c r="G373" s="1008"/>
      <c r="H373" s="1008"/>
      <c r="I373" s="1008"/>
      <c r="J373" s="115"/>
      <c r="K373" s="119"/>
      <c r="L373" s="119"/>
      <c r="M373" s="119"/>
      <c r="N373" s="119"/>
      <c r="O373" s="115"/>
    </row>
    <row r="374" spans="1:15">
      <c r="A374" s="1008"/>
      <c r="B374" s="1008"/>
      <c r="C374" s="1008"/>
      <c r="D374" s="1008"/>
      <c r="E374" s="1008"/>
      <c r="F374" s="1008"/>
      <c r="G374" s="1008"/>
      <c r="H374" s="1008"/>
      <c r="I374" s="1008"/>
      <c r="J374" s="115"/>
      <c r="K374" s="119"/>
      <c r="L374" s="119"/>
      <c r="M374" s="119"/>
      <c r="N374" s="119"/>
      <c r="O374" s="115"/>
    </row>
    <row r="375" spans="1:15">
      <c r="A375" s="1008"/>
      <c r="B375" s="1008"/>
      <c r="C375" s="1008"/>
      <c r="D375" s="1008"/>
      <c r="E375" s="1008"/>
      <c r="F375" s="1008"/>
      <c r="G375" s="1008"/>
      <c r="H375" s="1008"/>
      <c r="I375" s="1008"/>
      <c r="J375" s="115"/>
      <c r="K375" s="119"/>
      <c r="L375" s="119"/>
      <c r="M375" s="119"/>
      <c r="N375" s="119"/>
      <c r="O375" s="115"/>
    </row>
    <row r="376" spans="1:15">
      <c r="A376" s="1008"/>
      <c r="B376" s="1008"/>
      <c r="C376" s="1008"/>
      <c r="D376" s="1008"/>
      <c r="E376" s="1008"/>
      <c r="F376" s="1008"/>
      <c r="G376" s="1008"/>
      <c r="H376" s="1008"/>
      <c r="I376" s="1008"/>
      <c r="J376" s="115"/>
      <c r="K376" s="119"/>
      <c r="L376" s="119"/>
      <c r="M376" s="119"/>
      <c r="N376" s="119"/>
      <c r="O376" s="115"/>
    </row>
    <row r="377" spans="1:15">
      <c r="A377" s="1008"/>
      <c r="B377" s="1008"/>
      <c r="C377" s="1008"/>
      <c r="D377" s="1008"/>
      <c r="E377" s="1008"/>
      <c r="F377" s="1008"/>
      <c r="G377" s="1008"/>
      <c r="H377" s="1008"/>
      <c r="I377" s="1008"/>
      <c r="J377" s="115"/>
      <c r="K377" s="119"/>
      <c r="L377" s="119"/>
      <c r="M377" s="119"/>
      <c r="N377" s="119"/>
      <c r="O377" s="115"/>
    </row>
    <row r="378" spans="1:15">
      <c r="A378" s="1008"/>
      <c r="B378" s="1008"/>
      <c r="C378" s="1008"/>
      <c r="D378" s="1008"/>
      <c r="E378" s="1008"/>
      <c r="F378" s="1008"/>
      <c r="G378" s="1008"/>
      <c r="H378" s="1008"/>
      <c r="I378" s="1008"/>
      <c r="J378" s="115"/>
      <c r="K378" s="119"/>
      <c r="L378" s="119"/>
      <c r="M378" s="119"/>
      <c r="N378" s="119"/>
      <c r="O378" s="115"/>
    </row>
    <row r="379" spans="1:15">
      <c r="A379" s="1008"/>
      <c r="B379" s="1008"/>
      <c r="C379" s="1008"/>
      <c r="D379" s="1008"/>
      <c r="E379" s="1008"/>
      <c r="F379" s="1008"/>
      <c r="G379" s="1008"/>
      <c r="H379" s="1008"/>
      <c r="I379" s="1008"/>
      <c r="J379" s="115"/>
      <c r="K379" s="119"/>
      <c r="L379" s="119"/>
      <c r="M379" s="119"/>
      <c r="N379" s="119"/>
      <c r="O379" s="115"/>
    </row>
    <row r="380" spans="1:15">
      <c r="A380" s="1008"/>
      <c r="B380" s="1008"/>
      <c r="C380" s="1008"/>
      <c r="D380" s="1008"/>
      <c r="E380" s="1008"/>
      <c r="F380" s="1008"/>
      <c r="G380" s="1008"/>
      <c r="H380" s="1008"/>
      <c r="I380" s="1008"/>
      <c r="J380" s="115"/>
      <c r="K380" s="119"/>
      <c r="L380" s="119"/>
      <c r="M380" s="119"/>
      <c r="N380" s="119"/>
      <c r="O380" s="115"/>
    </row>
    <row r="381" spans="1:15">
      <c r="A381" s="1008"/>
      <c r="B381" s="1008"/>
      <c r="C381" s="1008"/>
      <c r="D381" s="1008"/>
      <c r="E381" s="1008"/>
      <c r="F381" s="1008"/>
      <c r="G381" s="1008"/>
      <c r="H381" s="1008"/>
      <c r="I381" s="1008"/>
      <c r="J381" s="115"/>
      <c r="K381" s="119"/>
      <c r="L381" s="119"/>
      <c r="M381" s="119"/>
      <c r="N381" s="119"/>
      <c r="O381" s="115"/>
    </row>
    <row r="382" spans="1:15">
      <c r="A382" s="1008"/>
      <c r="B382" s="1008"/>
      <c r="C382" s="1008"/>
      <c r="D382" s="1008"/>
      <c r="E382" s="1008"/>
      <c r="F382" s="1008"/>
      <c r="G382" s="1008"/>
      <c r="H382" s="1008"/>
      <c r="I382" s="1008"/>
      <c r="J382" s="115"/>
      <c r="K382" s="119"/>
      <c r="L382" s="119"/>
      <c r="M382" s="119"/>
      <c r="N382" s="119"/>
      <c r="O382" s="115"/>
    </row>
    <row r="383" spans="1:15">
      <c r="A383" s="1008"/>
      <c r="B383" s="1008"/>
      <c r="C383" s="1008"/>
      <c r="D383" s="1008"/>
      <c r="E383" s="1008"/>
      <c r="F383" s="1008"/>
      <c r="G383" s="1008"/>
      <c r="H383" s="1008"/>
      <c r="I383" s="1008"/>
      <c r="J383" s="115"/>
      <c r="K383" s="119"/>
      <c r="L383" s="119"/>
      <c r="M383" s="119"/>
      <c r="N383" s="119"/>
      <c r="O383" s="115"/>
    </row>
    <row r="384" spans="1:15">
      <c r="A384" s="1008"/>
      <c r="B384" s="1008"/>
      <c r="C384" s="1008"/>
      <c r="D384" s="1008"/>
      <c r="E384" s="1008"/>
      <c r="F384" s="1008"/>
      <c r="G384" s="1008"/>
      <c r="H384" s="1008"/>
      <c r="I384" s="1008"/>
      <c r="J384" s="115"/>
      <c r="K384" s="119"/>
      <c r="L384" s="119"/>
      <c r="M384" s="119"/>
      <c r="N384" s="119"/>
      <c r="O384" s="115"/>
    </row>
    <row r="385" spans="1:15">
      <c r="A385" s="1008"/>
      <c r="B385" s="1008"/>
      <c r="C385" s="1008"/>
      <c r="D385" s="1008"/>
      <c r="E385" s="1008"/>
      <c r="F385" s="1008"/>
      <c r="G385" s="1008"/>
      <c r="H385" s="1008"/>
      <c r="I385" s="1008"/>
      <c r="J385" s="115"/>
      <c r="K385" s="119"/>
      <c r="L385" s="119"/>
      <c r="M385" s="119"/>
      <c r="N385" s="119"/>
      <c r="O385" s="115"/>
    </row>
    <row r="386" spans="1:15">
      <c r="A386" s="1008"/>
      <c r="B386" s="1008"/>
      <c r="C386" s="1008"/>
      <c r="D386" s="1008"/>
      <c r="E386" s="1008"/>
      <c r="F386" s="1008"/>
      <c r="G386" s="1008"/>
      <c r="H386" s="1008"/>
      <c r="I386" s="1008"/>
      <c r="J386" s="115"/>
      <c r="K386" s="119"/>
      <c r="L386" s="119"/>
      <c r="M386" s="119"/>
      <c r="N386" s="119"/>
      <c r="O386" s="115"/>
    </row>
    <row r="387" spans="1:15">
      <c r="A387" s="1008"/>
      <c r="B387" s="1008"/>
      <c r="C387" s="1008"/>
      <c r="D387" s="1008"/>
      <c r="E387" s="1008"/>
      <c r="F387" s="1008"/>
      <c r="G387" s="1008"/>
      <c r="H387" s="1008"/>
      <c r="I387" s="1008"/>
      <c r="J387" s="115"/>
      <c r="K387" s="119"/>
      <c r="L387" s="119"/>
      <c r="M387" s="119"/>
      <c r="N387" s="119"/>
      <c r="O387" s="115"/>
    </row>
    <row r="388" spans="1:15">
      <c r="A388" s="1008"/>
      <c r="B388" s="1008"/>
      <c r="C388" s="1008"/>
      <c r="D388" s="1008"/>
      <c r="E388" s="1008"/>
      <c r="F388" s="1008"/>
      <c r="G388" s="1008"/>
      <c r="H388" s="1008"/>
      <c r="I388" s="1008"/>
      <c r="J388" s="115"/>
      <c r="K388" s="119"/>
      <c r="L388" s="119"/>
      <c r="M388" s="119"/>
      <c r="N388" s="119"/>
      <c r="O388" s="115"/>
    </row>
    <row r="389" spans="1:15">
      <c r="A389" s="1008"/>
      <c r="B389" s="1008"/>
      <c r="C389" s="1008"/>
      <c r="D389" s="1008"/>
      <c r="E389" s="1008"/>
      <c r="F389" s="1008"/>
      <c r="G389" s="1008"/>
      <c r="H389" s="1008"/>
      <c r="I389" s="1008"/>
      <c r="J389" s="115"/>
      <c r="K389" s="119"/>
      <c r="L389" s="119"/>
      <c r="M389" s="119"/>
      <c r="N389" s="119"/>
      <c r="O389" s="115"/>
    </row>
    <row r="390" spans="1:15">
      <c r="A390" s="1008"/>
      <c r="B390" s="1008"/>
      <c r="C390" s="1008"/>
      <c r="D390" s="1008"/>
      <c r="E390" s="1008"/>
      <c r="F390" s="1008"/>
      <c r="G390" s="1008"/>
      <c r="H390" s="1008"/>
      <c r="I390" s="1008"/>
      <c r="J390" s="115"/>
      <c r="K390" s="119"/>
      <c r="L390" s="119"/>
      <c r="M390" s="119"/>
      <c r="N390" s="119"/>
      <c r="O390" s="115"/>
    </row>
    <row r="391" spans="1:15">
      <c r="A391" s="1008"/>
      <c r="B391" s="1008"/>
      <c r="C391" s="1008"/>
      <c r="D391" s="1008"/>
      <c r="E391" s="1008"/>
      <c r="F391" s="1008"/>
      <c r="G391" s="1008"/>
      <c r="H391" s="1008"/>
      <c r="I391" s="1008"/>
      <c r="J391" s="115"/>
      <c r="K391" s="119"/>
      <c r="L391" s="119"/>
      <c r="M391" s="119"/>
      <c r="N391" s="119"/>
      <c r="O391" s="115"/>
    </row>
    <row r="392" spans="1:15">
      <c r="A392" s="1008"/>
      <c r="B392" s="1008"/>
      <c r="C392" s="1008"/>
      <c r="D392" s="1008"/>
      <c r="E392" s="1008"/>
      <c r="F392" s="1008"/>
      <c r="G392" s="1008"/>
      <c r="H392" s="1008"/>
      <c r="I392" s="1008"/>
      <c r="J392" s="115"/>
      <c r="K392" s="119"/>
      <c r="L392" s="119"/>
      <c r="M392" s="119"/>
      <c r="N392" s="119"/>
      <c r="O392" s="115"/>
    </row>
    <row r="393" spans="1:15">
      <c r="A393" s="1008"/>
      <c r="B393" s="1008"/>
      <c r="C393" s="1008"/>
      <c r="D393" s="1008"/>
      <c r="E393" s="1008"/>
      <c r="F393" s="1008"/>
      <c r="G393" s="1008"/>
      <c r="H393" s="1008"/>
      <c r="I393" s="1008"/>
      <c r="J393" s="115"/>
      <c r="K393" s="119"/>
      <c r="L393" s="119"/>
      <c r="M393" s="119"/>
      <c r="N393" s="119"/>
      <c r="O393" s="115"/>
    </row>
    <row r="394" spans="1:15">
      <c r="A394" s="1008"/>
      <c r="B394" s="1008"/>
      <c r="C394" s="1008"/>
      <c r="D394" s="1008"/>
      <c r="E394" s="1008"/>
      <c r="F394" s="1008"/>
      <c r="G394" s="1008"/>
      <c r="H394" s="1008"/>
      <c r="I394" s="1008"/>
      <c r="J394" s="115"/>
      <c r="K394" s="119"/>
      <c r="L394" s="119"/>
      <c r="M394" s="119"/>
      <c r="N394" s="119"/>
      <c r="O394" s="115"/>
    </row>
    <row r="395" spans="1:15">
      <c r="A395" s="1008"/>
      <c r="B395" s="1008"/>
      <c r="C395" s="1008"/>
      <c r="D395" s="1008"/>
      <c r="E395" s="1008"/>
      <c r="F395" s="1008"/>
      <c r="G395" s="1008"/>
      <c r="H395" s="1008"/>
      <c r="I395" s="1008"/>
      <c r="J395" s="115"/>
      <c r="K395" s="119"/>
      <c r="L395" s="119"/>
      <c r="M395" s="119"/>
      <c r="N395" s="119"/>
      <c r="O395" s="115"/>
    </row>
    <row r="396" spans="1:15">
      <c r="A396" s="1008"/>
      <c r="B396" s="1008"/>
      <c r="C396" s="1008"/>
      <c r="D396" s="1008"/>
      <c r="E396" s="1008"/>
      <c r="F396" s="1008"/>
      <c r="G396" s="1008"/>
      <c r="H396" s="1008"/>
      <c r="I396" s="1008"/>
      <c r="J396" s="115"/>
      <c r="K396" s="119"/>
      <c r="L396" s="119"/>
      <c r="M396" s="119"/>
      <c r="N396" s="119"/>
      <c r="O396" s="115"/>
    </row>
    <row r="397" spans="1:15">
      <c r="A397" s="1008"/>
      <c r="B397" s="1008"/>
      <c r="C397" s="1008"/>
      <c r="D397" s="1008"/>
      <c r="E397" s="1008"/>
      <c r="F397" s="1008"/>
      <c r="G397" s="1008"/>
      <c r="H397" s="1008"/>
      <c r="I397" s="1008"/>
      <c r="J397" s="115"/>
      <c r="K397" s="119"/>
      <c r="L397" s="119"/>
      <c r="M397" s="119"/>
      <c r="N397" s="119"/>
      <c r="O397" s="115"/>
    </row>
    <row r="398" spans="1:15">
      <c r="A398" s="1008"/>
      <c r="B398" s="1008"/>
      <c r="C398" s="1008"/>
      <c r="D398" s="1008"/>
      <c r="E398" s="1008"/>
      <c r="F398" s="1008"/>
      <c r="G398" s="1008"/>
      <c r="H398" s="1008"/>
      <c r="I398" s="1008"/>
      <c r="J398" s="115"/>
      <c r="K398" s="119"/>
      <c r="L398" s="119"/>
      <c r="M398" s="119"/>
      <c r="N398" s="119"/>
      <c r="O398" s="115"/>
    </row>
    <row r="399" spans="1:15">
      <c r="A399" s="1008"/>
      <c r="B399" s="1008"/>
      <c r="C399" s="1008"/>
      <c r="D399" s="1008"/>
      <c r="E399" s="1008"/>
      <c r="F399" s="1008"/>
      <c r="G399" s="1008"/>
      <c r="H399" s="1008"/>
      <c r="I399" s="1008"/>
      <c r="J399" s="115"/>
      <c r="K399" s="119"/>
      <c r="L399" s="119"/>
      <c r="M399" s="119"/>
      <c r="N399" s="119"/>
      <c r="O399" s="115"/>
    </row>
    <row r="400" spans="1:15">
      <c r="A400" s="1008"/>
      <c r="B400" s="1008"/>
      <c r="C400" s="1008"/>
      <c r="D400" s="1008"/>
      <c r="E400" s="1008"/>
      <c r="F400" s="1008"/>
      <c r="G400" s="1008"/>
      <c r="H400" s="1008"/>
      <c r="I400" s="1008"/>
      <c r="J400" s="115"/>
      <c r="K400" s="119"/>
      <c r="L400" s="119"/>
      <c r="M400" s="119"/>
      <c r="N400" s="119"/>
      <c r="O400" s="115"/>
    </row>
    <row r="401" spans="1:15">
      <c r="A401" s="1008"/>
      <c r="B401" s="1008"/>
      <c r="C401" s="1008"/>
      <c r="D401" s="1008"/>
      <c r="E401" s="1008"/>
      <c r="F401" s="1008"/>
      <c r="G401" s="1008"/>
      <c r="H401" s="1008"/>
      <c r="I401" s="1008"/>
      <c r="J401" s="115"/>
      <c r="K401" s="119"/>
      <c r="L401" s="119"/>
      <c r="M401" s="119"/>
      <c r="N401" s="119"/>
      <c r="O401" s="115"/>
    </row>
    <row r="402" spans="1:15">
      <c r="A402" s="1008"/>
      <c r="B402" s="1008"/>
      <c r="C402" s="1008"/>
      <c r="D402" s="1008"/>
      <c r="E402" s="1008"/>
      <c r="F402" s="1008"/>
      <c r="G402" s="1008"/>
      <c r="H402" s="1008"/>
      <c r="I402" s="1008"/>
      <c r="J402" s="115"/>
      <c r="K402" s="119"/>
      <c r="L402" s="119"/>
      <c r="M402" s="119"/>
      <c r="N402" s="119"/>
      <c r="O402" s="115"/>
    </row>
    <row r="403" spans="1:15">
      <c r="A403" s="1008"/>
      <c r="B403" s="1008"/>
      <c r="C403" s="1008"/>
      <c r="D403" s="1008"/>
      <c r="E403" s="1008"/>
      <c r="F403" s="1008"/>
      <c r="G403" s="1008"/>
      <c r="H403" s="1008"/>
      <c r="I403" s="1008"/>
      <c r="J403" s="115"/>
      <c r="K403" s="119"/>
      <c r="L403" s="119"/>
      <c r="M403" s="119"/>
      <c r="N403" s="119"/>
      <c r="O403" s="115"/>
    </row>
    <row r="404" spans="1:15">
      <c r="A404" s="1008"/>
      <c r="B404" s="1008"/>
      <c r="C404" s="1008"/>
      <c r="D404" s="1008"/>
      <c r="E404" s="1008"/>
      <c r="F404" s="1008"/>
      <c r="G404" s="1008"/>
      <c r="H404" s="1008"/>
      <c r="I404" s="1008"/>
      <c r="J404" s="115"/>
      <c r="K404" s="119"/>
      <c r="L404" s="119"/>
      <c r="M404" s="119"/>
      <c r="N404" s="119"/>
      <c r="O404" s="115"/>
    </row>
    <row r="405" spans="1:15">
      <c r="A405" s="1008"/>
      <c r="B405" s="1008"/>
      <c r="C405" s="1008"/>
      <c r="D405" s="1008"/>
      <c r="E405" s="1008"/>
      <c r="F405" s="1008"/>
      <c r="G405" s="1008"/>
      <c r="H405" s="1008"/>
      <c r="I405" s="1008"/>
      <c r="J405" s="115"/>
      <c r="K405" s="119"/>
      <c r="L405" s="119"/>
      <c r="M405" s="119"/>
      <c r="N405" s="119"/>
      <c r="O405" s="115"/>
    </row>
    <row r="406" spans="1:15">
      <c r="A406" s="1008"/>
      <c r="B406" s="1008"/>
      <c r="C406" s="1008"/>
      <c r="D406" s="1008"/>
      <c r="E406" s="1008"/>
      <c r="F406" s="1008"/>
      <c r="G406" s="1008"/>
      <c r="H406" s="1008"/>
      <c r="I406" s="1008"/>
      <c r="J406" s="115"/>
      <c r="K406" s="119"/>
      <c r="L406" s="119"/>
      <c r="M406" s="119"/>
      <c r="N406" s="119"/>
      <c r="O406" s="115"/>
    </row>
    <row r="407" spans="1:15">
      <c r="A407" s="1008"/>
      <c r="B407" s="1008"/>
      <c r="C407" s="1008"/>
      <c r="D407" s="1008"/>
      <c r="E407" s="1008"/>
      <c r="F407" s="1008"/>
      <c r="G407" s="1008"/>
      <c r="H407" s="1008"/>
      <c r="I407" s="1008"/>
      <c r="J407" s="115"/>
      <c r="K407" s="119"/>
      <c r="L407" s="119"/>
      <c r="M407" s="119"/>
      <c r="N407" s="119"/>
      <c r="O407" s="115"/>
    </row>
    <row r="408" spans="1:15">
      <c r="A408" s="1008"/>
      <c r="B408" s="1008"/>
      <c r="C408" s="1008"/>
      <c r="D408" s="1008"/>
      <c r="E408" s="1008"/>
      <c r="F408" s="1008"/>
      <c r="G408" s="1008"/>
      <c r="H408" s="1008"/>
      <c r="I408" s="1008"/>
      <c r="J408" s="115"/>
      <c r="K408" s="119"/>
      <c r="L408" s="119"/>
      <c r="M408" s="119"/>
      <c r="N408" s="119"/>
      <c r="O408" s="115"/>
    </row>
    <row r="409" spans="1:15">
      <c r="A409" s="1008"/>
      <c r="B409" s="1008"/>
      <c r="C409" s="1008"/>
      <c r="D409" s="1008"/>
      <c r="E409" s="1008"/>
      <c r="F409" s="1008"/>
      <c r="G409" s="1008"/>
      <c r="H409" s="1008"/>
      <c r="I409" s="1008"/>
      <c r="J409" s="115"/>
      <c r="K409" s="119"/>
      <c r="L409" s="119"/>
      <c r="M409" s="119"/>
      <c r="N409" s="119"/>
      <c r="O409" s="115"/>
    </row>
    <row r="410" spans="1:15">
      <c r="A410" s="1008"/>
      <c r="B410" s="1008"/>
      <c r="C410" s="1008"/>
      <c r="D410" s="1008"/>
      <c r="E410" s="1008"/>
      <c r="F410" s="1008"/>
      <c r="G410" s="1008"/>
      <c r="H410" s="1008"/>
      <c r="I410" s="1008"/>
      <c r="J410" s="115"/>
      <c r="K410" s="119"/>
      <c r="L410" s="119"/>
      <c r="M410" s="119"/>
      <c r="N410" s="119"/>
      <c r="O410" s="115"/>
    </row>
    <row r="411" spans="1:15">
      <c r="A411" s="1008"/>
      <c r="B411" s="1008"/>
      <c r="C411" s="1008"/>
      <c r="D411" s="1008"/>
      <c r="E411" s="1008"/>
      <c r="F411" s="1008"/>
      <c r="G411" s="1008"/>
      <c r="H411" s="1008"/>
      <c r="I411" s="1008"/>
      <c r="J411" s="115"/>
      <c r="K411" s="119"/>
      <c r="L411" s="119"/>
      <c r="M411" s="119"/>
      <c r="N411" s="119"/>
      <c r="O411" s="115"/>
    </row>
    <row r="412" spans="1:15">
      <c r="A412" s="1008"/>
      <c r="B412" s="1008"/>
      <c r="C412" s="1008"/>
      <c r="D412" s="1008"/>
      <c r="E412" s="1008"/>
      <c r="F412" s="1008"/>
      <c r="G412" s="1008"/>
      <c r="H412" s="1008"/>
      <c r="I412" s="1008"/>
      <c r="J412" s="115"/>
      <c r="K412" s="119"/>
      <c r="L412" s="119"/>
      <c r="M412" s="119"/>
      <c r="N412" s="119"/>
      <c r="O412" s="115"/>
    </row>
    <row r="413" spans="1:15">
      <c r="A413" s="1008"/>
      <c r="B413" s="1008"/>
      <c r="C413" s="1008"/>
      <c r="D413" s="1008"/>
      <c r="E413" s="1008"/>
      <c r="F413" s="1008"/>
      <c r="G413" s="1008"/>
      <c r="H413" s="1008"/>
      <c r="I413" s="1008"/>
      <c r="J413" s="115"/>
      <c r="K413" s="119"/>
      <c r="L413" s="119"/>
      <c r="M413" s="119"/>
      <c r="N413" s="119"/>
      <c r="O413" s="115"/>
    </row>
    <row r="414" spans="1:15">
      <c r="A414" s="1008"/>
      <c r="B414" s="1008"/>
      <c r="C414" s="1008"/>
      <c r="D414" s="1008"/>
      <c r="E414" s="1008"/>
      <c r="F414" s="1008"/>
      <c r="G414" s="1008"/>
      <c r="H414" s="1008"/>
      <c r="I414" s="1008"/>
      <c r="J414" s="115"/>
      <c r="K414" s="119"/>
      <c r="L414" s="119"/>
      <c r="M414" s="119"/>
      <c r="N414" s="119"/>
      <c r="O414" s="115"/>
    </row>
    <row r="415" spans="1:15">
      <c r="A415" s="1008"/>
      <c r="B415" s="1008"/>
      <c r="C415" s="1008"/>
      <c r="D415" s="1008"/>
      <c r="E415" s="1008"/>
      <c r="F415" s="1008"/>
      <c r="G415" s="1008"/>
      <c r="H415" s="1008"/>
      <c r="I415" s="1008"/>
      <c r="J415" s="115"/>
      <c r="K415" s="119"/>
      <c r="L415" s="119"/>
      <c r="M415" s="119"/>
      <c r="N415" s="119"/>
      <c r="O415" s="115"/>
    </row>
    <row r="416" spans="1:15">
      <c r="A416" s="1008"/>
      <c r="B416" s="1008"/>
      <c r="C416" s="1008"/>
      <c r="D416" s="1008"/>
      <c r="E416" s="1008"/>
      <c r="F416" s="1008"/>
      <c r="G416" s="1008"/>
      <c r="H416" s="1008"/>
      <c r="I416" s="1008"/>
      <c r="J416" s="115"/>
      <c r="K416" s="119"/>
      <c r="L416" s="119"/>
      <c r="M416" s="119"/>
      <c r="N416" s="119"/>
      <c r="O416" s="115"/>
    </row>
    <row r="417" spans="1:15">
      <c r="A417" s="1008"/>
      <c r="B417" s="1008"/>
      <c r="C417" s="1008"/>
      <c r="D417" s="1008"/>
      <c r="E417" s="1008"/>
      <c r="F417" s="1008"/>
      <c r="G417" s="1008"/>
      <c r="H417" s="1008"/>
      <c r="I417" s="1008"/>
      <c r="J417" s="115"/>
      <c r="K417" s="119"/>
      <c r="L417" s="119"/>
      <c r="M417" s="119"/>
      <c r="N417" s="119"/>
      <c r="O417" s="115"/>
    </row>
    <row r="418" spans="1:15">
      <c r="A418" s="1008"/>
      <c r="B418" s="1008"/>
      <c r="C418" s="1008"/>
      <c r="D418" s="1008"/>
      <c r="E418" s="1008"/>
      <c r="F418" s="1008"/>
      <c r="G418" s="1008"/>
      <c r="H418" s="1008"/>
      <c r="I418" s="1008"/>
      <c r="J418" s="115"/>
      <c r="K418" s="119"/>
      <c r="L418" s="119"/>
      <c r="M418" s="119"/>
      <c r="N418" s="119"/>
      <c r="O418" s="115"/>
    </row>
    <row r="419" spans="1:15">
      <c r="A419" s="1008"/>
      <c r="B419" s="1008"/>
      <c r="C419" s="1008"/>
      <c r="D419" s="1008"/>
      <c r="E419" s="1008"/>
      <c r="F419" s="1008"/>
      <c r="G419" s="1008"/>
      <c r="H419" s="1008"/>
      <c r="I419" s="1008"/>
      <c r="J419" s="115"/>
      <c r="K419" s="119"/>
      <c r="L419" s="119"/>
      <c r="M419" s="119"/>
      <c r="N419" s="119"/>
      <c r="O419" s="115"/>
    </row>
    <row r="420" spans="1:15">
      <c r="A420" s="1008"/>
      <c r="B420" s="1008"/>
      <c r="C420" s="1008"/>
      <c r="D420" s="1008"/>
      <c r="E420" s="1008"/>
      <c r="F420" s="1008"/>
      <c r="G420" s="1008"/>
      <c r="H420" s="1008"/>
      <c r="I420" s="1008"/>
      <c r="J420" s="115"/>
      <c r="K420" s="119"/>
      <c r="L420" s="119"/>
      <c r="M420" s="119"/>
      <c r="N420" s="119"/>
      <c r="O420" s="115"/>
    </row>
    <row r="421" spans="1:15">
      <c r="A421" s="1008"/>
      <c r="B421" s="1008"/>
      <c r="C421" s="1008"/>
      <c r="D421" s="1008"/>
      <c r="E421" s="1008"/>
      <c r="F421" s="1008"/>
      <c r="G421" s="1008"/>
      <c r="H421" s="1008"/>
      <c r="I421" s="1008"/>
      <c r="J421" s="115"/>
      <c r="K421" s="119"/>
      <c r="L421" s="119"/>
      <c r="M421" s="119"/>
      <c r="N421" s="119"/>
      <c r="O421" s="115"/>
    </row>
    <row r="422" spans="1:15">
      <c r="A422" s="1008"/>
      <c r="B422" s="1008"/>
      <c r="C422" s="1008"/>
      <c r="D422" s="1008"/>
      <c r="E422" s="1008"/>
      <c r="F422" s="1008"/>
      <c r="G422" s="1008"/>
      <c r="H422" s="1008"/>
      <c r="I422" s="1008"/>
      <c r="J422" s="115"/>
      <c r="K422" s="119"/>
      <c r="L422" s="119"/>
      <c r="M422" s="119"/>
      <c r="N422" s="119"/>
      <c r="O422" s="115"/>
    </row>
    <row r="423" spans="1:15">
      <c r="A423" s="1008"/>
      <c r="B423" s="1008"/>
      <c r="C423" s="1008"/>
      <c r="D423" s="1008"/>
      <c r="E423" s="1008"/>
      <c r="F423" s="1008"/>
      <c r="G423" s="1008"/>
      <c r="H423" s="1008"/>
      <c r="I423" s="1008"/>
      <c r="J423" s="115"/>
      <c r="K423" s="119"/>
      <c r="L423" s="119"/>
      <c r="M423" s="119"/>
      <c r="N423" s="119"/>
      <c r="O423" s="115"/>
    </row>
    <row r="424" spans="1:15">
      <c r="A424" s="1008"/>
      <c r="B424" s="1008"/>
      <c r="C424" s="1008"/>
      <c r="D424" s="1008"/>
      <c r="E424" s="1008"/>
      <c r="F424" s="1008"/>
      <c r="G424" s="1008"/>
      <c r="H424" s="1008"/>
      <c r="I424" s="1008"/>
      <c r="J424" s="115"/>
      <c r="K424" s="119"/>
      <c r="L424" s="119"/>
      <c r="M424" s="119"/>
      <c r="N424" s="119"/>
      <c r="O424" s="115"/>
    </row>
    <row r="425" spans="1:15">
      <c r="A425" s="1008"/>
      <c r="B425" s="1008"/>
      <c r="C425" s="1008"/>
      <c r="D425" s="1008"/>
      <c r="E425" s="1008"/>
      <c r="F425" s="1008"/>
      <c r="G425" s="1008"/>
      <c r="H425" s="1008"/>
      <c r="I425" s="1008"/>
      <c r="J425" s="115"/>
      <c r="K425" s="119"/>
      <c r="L425" s="119"/>
      <c r="M425" s="119"/>
      <c r="N425" s="119"/>
      <c r="O425" s="115"/>
    </row>
    <row r="426" spans="1:15">
      <c r="A426" s="1008"/>
      <c r="B426" s="1008"/>
      <c r="C426" s="1008"/>
      <c r="D426" s="1008"/>
      <c r="E426" s="1008"/>
      <c r="F426" s="1008"/>
      <c r="G426" s="1008"/>
      <c r="H426" s="1008"/>
      <c r="I426" s="1008"/>
      <c r="J426" s="115"/>
      <c r="K426" s="119"/>
      <c r="L426" s="119"/>
      <c r="M426" s="119"/>
      <c r="N426" s="119"/>
      <c r="O426" s="115"/>
    </row>
    <row r="427" spans="1:15">
      <c r="A427" s="1008"/>
      <c r="B427" s="1008"/>
      <c r="C427" s="1008"/>
      <c r="D427" s="1008"/>
      <c r="E427" s="1008"/>
      <c r="F427" s="1008"/>
      <c r="G427" s="1008"/>
      <c r="H427" s="1008"/>
      <c r="I427" s="1008"/>
      <c r="J427" s="115"/>
      <c r="K427" s="119"/>
      <c r="L427" s="119"/>
      <c r="M427" s="119"/>
      <c r="N427" s="119"/>
      <c r="O427" s="115"/>
    </row>
    <row r="428" spans="1:15">
      <c r="A428" s="1008"/>
      <c r="B428" s="1008"/>
      <c r="C428" s="1008"/>
      <c r="D428" s="1008"/>
      <c r="E428" s="1008"/>
      <c r="F428" s="1008"/>
      <c r="G428" s="1008"/>
      <c r="H428" s="1008"/>
      <c r="I428" s="1008"/>
      <c r="J428" s="115"/>
      <c r="K428" s="119"/>
      <c r="L428" s="119"/>
      <c r="M428" s="119"/>
      <c r="N428" s="119"/>
      <c r="O428" s="115"/>
    </row>
    <row r="429" spans="1:15">
      <c r="A429" s="1008"/>
      <c r="B429" s="1008"/>
      <c r="C429" s="1008"/>
      <c r="D429" s="1008"/>
      <c r="E429" s="1008"/>
      <c r="F429" s="1008"/>
      <c r="G429" s="1008"/>
      <c r="H429" s="1008"/>
      <c r="I429" s="1008"/>
      <c r="J429" s="115"/>
      <c r="K429" s="119"/>
      <c r="L429" s="119"/>
      <c r="M429" s="119"/>
      <c r="N429" s="119"/>
      <c r="O429" s="115"/>
    </row>
    <row r="430" spans="1:15">
      <c r="A430" s="1008"/>
      <c r="B430" s="1008"/>
      <c r="C430" s="1008"/>
      <c r="D430" s="1008"/>
      <c r="E430" s="1008"/>
      <c r="F430" s="1008"/>
      <c r="G430" s="1008"/>
      <c r="H430" s="1008"/>
      <c r="I430" s="1008"/>
      <c r="J430" s="115"/>
      <c r="K430" s="119"/>
      <c r="L430" s="119"/>
      <c r="M430" s="119"/>
      <c r="N430" s="119"/>
      <c r="O430" s="115"/>
    </row>
    <row r="431" spans="1:15">
      <c r="A431" s="1008"/>
      <c r="B431" s="1008"/>
      <c r="C431" s="1008"/>
      <c r="D431" s="1008"/>
      <c r="E431" s="1008"/>
      <c r="F431" s="1008"/>
      <c r="G431" s="1008"/>
      <c r="H431" s="1008"/>
      <c r="I431" s="1008"/>
      <c r="J431" s="115"/>
      <c r="K431" s="119"/>
      <c r="L431" s="119"/>
      <c r="M431" s="119"/>
      <c r="N431" s="119"/>
      <c r="O431" s="115"/>
    </row>
    <row r="432" spans="1:15">
      <c r="A432" s="1008"/>
      <c r="B432" s="1008"/>
      <c r="C432" s="1008"/>
      <c r="D432" s="1008"/>
      <c r="E432" s="1008"/>
      <c r="F432" s="1008"/>
      <c r="G432" s="1008"/>
      <c r="H432" s="1008"/>
      <c r="I432" s="1008"/>
      <c r="J432" s="115"/>
      <c r="K432" s="119"/>
      <c r="L432" s="119"/>
      <c r="M432" s="119"/>
      <c r="N432" s="119"/>
      <c r="O432" s="115"/>
    </row>
    <row r="433" spans="1:15">
      <c r="A433" s="1008"/>
      <c r="B433" s="1008"/>
      <c r="C433" s="1008"/>
      <c r="D433" s="1008"/>
      <c r="E433" s="1008"/>
      <c r="F433" s="1008"/>
      <c r="G433" s="1008"/>
      <c r="H433" s="1008"/>
      <c r="I433" s="1008"/>
      <c r="J433" s="115"/>
      <c r="K433" s="119"/>
      <c r="L433" s="119"/>
      <c r="M433" s="119"/>
      <c r="N433" s="119"/>
      <c r="O433" s="115"/>
    </row>
    <row r="434" spans="1:15">
      <c r="A434" s="1008"/>
      <c r="B434" s="1008"/>
      <c r="C434" s="1008"/>
      <c r="D434" s="1008"/>
      <c r="E434" s="1008"/>
      <c r="F434" s="1008"/>
      <c r="G434" s="1008"/>
      <c r="H434" s="1008"/>
      <c r="I434" s="1008"/>
      <c r="J434" s="115"/>
      <c r="K434" s="119"/>
      <c r="L434" s="119"/>
      <c r="M434" s="119"/>
      <c r="N434" s="119"/>
      <c r="O434" s="115"/>
    </row>
    <row r="435" spans="1:15">
      <c r="A435" s="1008"/>
      <c r="B435" s="1008"/>
      <c r="C435" s="1008"/>
      <c r="D435" s="1008"/>
      <c r="E435" s="1008"/>
      <c r="F435" s="1008"/>
      <c r="G435" s="1008"/>
      <c r="H435" s="1008"/>
      <c r="I435" s="1008"/>
      <c r="J435" s="115"/>
      <c r="K435" s="119"/>
      <c r="L435" s="119"/>
      <c r="M435" s="119"/>
      <c r="N435" s="119"/>
      <c r="O435" s="115"/>
    </row>
    <row r="436" spans="1:15">
      <c r="A436" s="1008"/>
      <c r="B436" s="1008"/>
      <c r="C436" s="1008"/>
      <c r="D436" s="1008"/>
      <c r="E436" s="1008"/>
      <c r="F436" s="1008"/>
      <c r="G436" s="1008"/>
      <c r="H436" s="1008"/>
      <c r="I436" s="1008"/>
      <c r="J436" s="115"/>
      <c r="K436" s="119"/>
      <c r="L436" s="119"/>
      <c r="M436" s="119"/>
      <c r="N436" s="119"/>
      <c r="O436" s="115"/>
    </row>
    <row r="437" spans="1:15">
      <c r="A437" s="1008"/>
      <c r="B437" s="1008"/>
      <c r="C437" s="1008"/>
      <c r="D437" s="1008"/>
      <c r="E437" s="1008"/>
      <c r="F437" s="1008"/>
      <c r="G437" s="1008"/>
      <c r="H437" s="1008"/>
      <c r="I437" s="1008"/>
      <c r="J437" s="115"/>
      <c r="K437" s="119"/>
      <c r="L437" s="119"/>
      <c r="M437" s="119"/>
      <c r="N437" s="119"/>
      <c r="O437" s="115"/>
    </row>
    <row r="438" spans="1:15">
      <c r="A438" s="1008"/>
      <c r="B438" s="1008"/>
      <c r="C438" s="1008"/>
      <c r="D438" s="1008"/>
      <c r="E438" s="1008"/>
      <c r="F438" s="1008"/>
      <c r="G438" s="1008"/>
      <c r="H438" s="1008"/>
      <c r="I438" s="1008"/>
      <c r="J438" s="115"/>
      <c r="K438" s="119"/>
      <c r="L438" s="119"/>
      <c r="M438" s="119"/>
      <c r="N438" s="119"/>
      <c r="O438" s="115"/>
    </row>
    <row r="439" spans="1:15">
      <c r="A439" s="1008"/>
      <c r="B439" s="1008"/>
      <c r="C439" s="1008"/>
      <c r="D439" s="1008"/>
      <c r="E439" s="1008"/>
      <c r="F439" s="1008"/>
      <c r="G439" s="1008"/>
      <c r="H439" s="1008"/>
      <c r="I439" s="1008"/>
      <c r="J439" s="115"/>
      <c r="K439" s="119"/>
      <c r="L439" s="119"/>
      <c r="M439" s="119"/>
      <c r="N439" s="119"/>
      <c r="O439" s="115"/>
    </row>
    <row r="440" spans="1:15">
      <c r="A440" s="1008"/>
      <c r="B440" s="1008"/>
      <c r="C440" s="1008"/>
      <c r="D440" s="1008"/>
      <c r="E440" s="1008"/>
      <c r="F440" s="1008"/>
      <c r="G440" s="1008"/>
      <c r="H440" s="1008"/>
      <c r="I440" s="1008"/>
      <c r="J440" s="115"/>
      <c r="K440" s="119"/>
      <c r="L440" s="119"/>
      <c r="M440" s="119"/>
      <c r="N440" s="119"/>
      <c r="O440" s="115"/>
    </row>
    <row r="441" spans="1:15">
      <c r="A441" s="1008"/>
      <c r="B441" s="1008"/>
      <c r="C441" s="1008"/>
      <c r="D441" s="1008"/>
      <c r="E441" s="1008"/>
      <c r="F441" s="1008"/>
      <c r="G441" s="1008"/>
      <c r="H441" s="1008"/>
      <c r="I441" s="1008"/>
      <c r="J441" s="115"/>
      <c r="K441" s="119"/>
      <c r="L441" s="119"/>
      <c r="M441" s="119"/>
      <c r="N441" s="119"/>
      <c r="O441" s="115"/>
    </row>
    <row r="442" spans="1:15">
      <c r="A442" s="1008"/>
      <c r="B442" s="1008"/>
      <c r="C442" s="1008"/>
      <c r="D442" s="1008"/>
      <c r="E442" s="1008"/>
      <c r="F442" s="1008"/>
      <c r="G442" s="1008"/>
      <c r="H442" s="1008"/>
      <c r="I442" s="1008"/>
      <c r="J442" s="115"/>
      <c r="K442" s="119"/>
      <c r="L442" s="119"/>
      <c r="M442" s="119"/>
      <c r="N442" s="119"/>
      <c r="O442" s="115"/>
    </row>
    <row r="443" spans="1:15">
      <c r="A443" s="1008"/>
      <c r="B443" s="1008"/>
      <c r="C443" s="1008"/>
      <c r="D443" s="1008"/>
      <c r="E443" s="1008"/>
      <c r="F443" s="1008"/>
      <c r="G443" s="1008"/>
      <c r="H443" s="1008"/>
      <c r="I443" s="1008"/>
      <c r="J443" s="115"/>
      <c r="K443" s="119"/>
      <c r="L443" s="119"/>
      <c r="M443" s="119"/>
      <c r="N443" s="119"/>
      <c r="O443" s="115"/>
    </row>
    <row r="444" spans="1:15">
      <c r="A444" s="1008"/>
      <c r="B444" s="1008"/>
      <c r="C444" s="1008"/>
      <c r="D444" s="1008"/>
      <c r="E444" s="1008"/>
      <c r="F444" s="1008"/>
      <c r="G444" s="1008"/>
      <c r="H444" s="1008"/>
      <c r="I444" s="1008"/>
      <c r="J444" s="115"/>
      <c r="K444" s="119"/>
      <c r="L444" s="119"/>
      <c r="M444" s="119"/>
      <c r="N444" s="119"/>
      <c r="O444" s="115"/>
    </row>
    <row r="445" spans="1:15">
      <c r="A445" s="1008"/>
      <c r="B445" s="1008"/>
      <c r="C445" s="1008"/>
      <c r="D445" s="1008"/>
      <c r="E445" s="1008"/>
      <c r="F445" s="1008"/>
      <c r="G445" s="1008"/>
      <c r="H445" s="1008"/>
      <c r="I445" s="1008"/>
      <c r="J445" s="115"/>
      <c r="K445" s="119"/>
      <c r="L445" s="119"/>
      <c r="M445" s="119"/>
      <c r="N445" s="119"/>
      <c r="O445" s="115"/>
    </row>
    <row r="446" spans="1:15">
      <c r="A446" s="1008"/>
      <c r="B446" s="1008"/>
      <c r="C446" s="1008"/>
      <c r="D446" s="1008"/>
      <c r="E446" s="1008"/>
      <c r="F446" s="1008"/>
      <c r="G446" s="1008"/>
      <c r="H446" s="1008"/>
      <c r="I446" s="1008"/>
      <c r="J446" s="115"/>
      <c r="K446" s="119"/>
      <c r="L446" s="119"/>
      <c r="M446" s="119"/>
      <c r="N446" s="119"/>
      <c r="O446" s="115"/>
    </row>
    <row r="447" spans="1:15">
      <c r="A447" s="1008"/>
      <c r="B447" s="1008"/>
      <c r="C447" s="1008"/>
      <c r="D447" s="1008"/>
      <c r="E447" s="1008"/>
      <c r="F447" s="1008"/>
      <c r="G447" s="1008"/>
      <c r="H447" s="1008"/>
      <c r="I447" s="1008"/>
      <c r="J447" s="115"/>
      <c r="K447" s="119"/>
      <c r="L447" s="119"/>
      <c r="M447" s="119"/>
      <c r="N447" s="119"/>
      <c r="O447" s="115"/>
    </row>
    <row r="448" spans="1:15">
      <c r="A448" s="1008"/>
      <c r="B448" s="1008"/>
      <c r="C448" s="1008"/>
      <c r="D448" s="1008"/>
      <c r="E448" s="1008"/>
      <c r="F448" s="1008"/>
      <c r="G448" s="1008"/>
      <c r="H448" s="1008"/>
      <c r="I448" s="1008"/>
      <c r="J448" s="115"/>
      <c r="K448" s="119"/>
      <c r="L448" s="119"/>
      <c r="M448" s="119"/>
      <c r="N448" s="119"/>
      <c r="O448" s="115"/>
    </row>
    <row r="449" spans="1:15">
      <c r="A449" s="1008"/>
      <c r="B449" s="1008"/>
      <c r="C449" s="1008"/>
      <c r="D449" s="1008"/>
      <c r="E449" s="1008"/>
      <c r="F449" s="1008"/>
      <c r="G449" s="1008"/>
      <c r="H449" s="1008"/>
      <c r="I449" s="1008"/>
      <c r="J449" s="115"/>
      <c r="K449" s="119"/>
      <c r="L449" s="119"/>
      <c r="M449" s="119"/>
      <c r="N449" s="119"/>
      <c r="O449" s="115"/>
    </row>
    <row r="450" spans="1:15">
      <c r="A450" s="1008"/>
      <c r="B450" s="1008"/>
      <c r="C450" s="1008"/>
      <c r="D450" s="1008"/>
      <c r="E450" s="1008"/>
      <c r="F450" s="1008"/>
      <c r="G450" s="1008"/>
      <c r="H450" s="1008"/>
      <c r="I450" s="1008"/>
      <c r="J450" s="115"/>
      <c r="K450" s="119"/>
      <c r="L450" s="119"/>
      <c r="M450" s="119"/>
      <c r="N450" s="119"/>
      <c r="O450" s="115"/>
    </row>
    <row r="451" spans="1:15">
      <c r="A451" s="1008"/>
      <c r="B451" s="1008"/>
      <c r="C451" s="1008"/>
      <c r="D451" s="1008"/>
      <c r="E451" s="1008"/>
      <c r="F451" s="1008"/>
      <c r="G451" s="1008"/>
      <c r="H451" s="1008"/>
      <c r="I451" s="1008"/>
      <c r="J451" s="115"/>
      <c r="K451" s="119"/>
      <c r="L451" s="119"/>
      <c r="M451" s="119"/>
      <c r="N451" s="119"/>
      <c r="O451" s="115"/>
    </row>
    <row r="452" spans="1:15">
      <c r="A452" s="1008"/>
      <c r="B452" s="1008"/>
      <c r="C452" s="1008"/>
      <c r="D452" s="1008"/>
      <c r="E452" s="1008"/>
      <c r="F452" s="1008"/>
      <c r="G452" s="1008"/>
      <c r="H452" s="1008"/>
      <c r="I452" s="1008"/>
      <c r="J452" s="115"/>
      <c r="K452" s="119"/>
      <c r="L452" s="119"/>
      <c r="M452" s="119"/>
      <c r="N452" s="119"/>
      <c r="O452" s="115"/>
    </row>
    <row r="453" spans="1:15">
      <c r="A453" s="1008"/>
      <c r="B453" s="1008"/>
      <c r="C453" s="1008"/>
      <c r="D453" s="1008"/>
      <c r="E453" s="1008"/>
      <c r="F453" s="1008"/>
      <c r="G453" s="1008"/>
      <c r="H453" s="1008"/>
      <c r="I453" s="1008"/>
      <c r="J453" s="115"/>
      <c r="K453" s="119"/>
      <c r="L453" s="119"/>
      <c r="M453" s="119"/>
      <c r="N453" s="119"/>
      <c r="O453" s="115"/>
    </row>
    <row r="454" spans="1:15">
      <c r="A454" s="1008"/>
      <c r="B454" s="1008"/>
      <c r="C454" s="1008"/>
      <c r="D454" s="1008"/>
      <c r="E454" s="1008"/>
      <c r="F454" s="1008"/>
      <c r="G454" s="1008"/>
      <c r="H454" s="1008"/>
      <c r="I454" s="1008"/>
      <c r="J454" s="115"/>
      <c r="K454" s="119"/>
      <c r="L454" s="119"/>
      <c r="M454" s="119"/>
      <c r="N454" s="119"/>
      <c r="O454" s="115"/>
    </row>
    <row r="455" spans="1:15">
      <c r="A455" s="1008"/>
      <c r="B455" s="1008"/>
      <c r="C455" s="1008"/>
      <c r="D455" s="1008"/>
      <c r="E455" s="1008"/>
      <c r="F455" s="1008"/>
      <c r="G455" s="1008"/>
      <c r="H455" s="1008"/>
      <c r="I455" s="1008"/>
      <c r="J455" s="115"/>
      <c r="K455" s="119"/>
      <c r="L455" s="119"/>
      <c r="M455" s="119"/>
      <c r="N455" s="119"/>
      <c r="O455" s="115"/>
    </row>
    <row r="456" spans="1:15">
      <c r="A456" s="1008"/>
      <c r="B456" s="1008"/>
      <c r="C456" s="1008"/>
      <c r="D456" s="1008"/>
      <c r="E456" s="1008"/>
      <c r="F456" s="1008"/>
      <c r="G456" s="1008"/>
      <c r="H456" s="1008"/>
      <c r="I456" s="1008"/>
      <c r="J456" s="115"/>
      <c r="K456" s="119"/>
      <c r="L456" s="119"/>
      <c r="M456" s="119"/>
      <c r="N456" s="119"/>
      <c r="O456" s="115"/>
    </row>
    <row r="457" spans="1:15">
      <c r="A457" s="1008"/>
      <c r="B457" s="1008"/>
      <c r="C457" s="1008"/>
      <c r="D457" s="1008"/>
      <c r="E457" s="1008"/>
      <c r="F457" s="1008"/>
      <c r="G457" s="1008"/>
      <c r="H457" s="1008"/>
      <c r="I457" s="1008"/>
      <c r="J457" s="115"/>
      <c r="K457" s="119"/>
      <c r="L457" s="119"/>
      <c r="M457" s="119"/>
      <c r="N457" s="119"/>
      <c r="O457" s="115"/>
    </row>
    <row r="458" spans="1:15">
      <c r="A458" s="1008"/>
      <c r="B458" s="1008"/>
      <c r="C458" s="1008"/>
      <c r="D458" s="1008"/>
      <c r="E458" s="1008"/>
      <c r="F458" s="1008"/>
      <c r="G458" s="1008"/>
      <c r="H458" s="1008"/>
      <c r="I458" s="1008"/>
      <c r="J458" s="115"/>
      <c r="K458" s="119"/>
      <c r="L458" s="119"/>
      <c r="M458" s="119"/>
      <c r="N458" s="119"/>
      <c r="O458" s="115"/>
    </row>
    <row r="459" spans="1:15">
      <c r="A459" s="1008"/>
      <c r="B459" s="1008"/>
      <c r="C459" s="1008"/>
      <c r="D459" s="1008"/>
      <c r="E459" s="1008"/>
      <c r="F459" s="1008"/>
      <c r="G459" s="1008"/>
      <c r="H459" s="1008"/>
      <c r="I459" s="1008"/>
      <c r="J459" s="115"/>
      <c r="K459" s="119"/>
      <c r="L459" s="119"/>
      <c r="M459" s="119"/>
      <c r="N459" s="119"/>
      <c r="O459" s="115"/>
    </row>
    <row r="460" spans="1:15">
      <c r="A460" s="1008"/>
      <c r="B460" s="1008"/>
      <c r="C460" s="1008"/>
      <c r="D460" s="1008"/>
      <c r="E460" s="1008"/>
      <c r="F460" s="1008"/>
      <c r="G460" s="1008"/>
      <c r="H460" s="1008"/>
      <c r="I460" s="1008"/>
      <c r="J460" s="115"/>
      <c r="K460" s="119"/>
      <c r="L460" s="119"/>
      <c r="M460" s="119"/>
      <c r="N460" s="119"/>
      <c r="O460" s="115"/>
    </row>
    <row r="461" spans="1:15">
      <c r="A461" s="1008"/>
      <c r="B461" s="1008"/>
      <c r="C461" s="1008"/>
      <c r="D461" s="1008"/>
      <c r="E461" s="1008"/>
      <c r="F461" s="1008"/>
      <c r="G461" s="1008"/>
      <c r="H461" s="1008"/>
      <c r="I461" s="1008"/>
      <c r="J461" s="115"/>
      <c r="K461" s="119"/>
      <c r="L461" s="119"/>
      <c r="M461" s="119"/>
      <c r="N461" s="119"/>
      <c r="O461" s="115"/>
    </row>
    <row r="462" spans="1:15">
      <c r="A462" s="1008"/>
      <c r="B462" s="1008"/>
      <c r="C462" s="1008"/>
      <c r="D462" s="1008"/>
      <c r="E462" s="1008"/>
      <c r="F462" s="1008"/>
      <c r="G462" s="1008"/>
      <c r="H462" s="1008"/>
      <c r="I462" s="1008"/>
      <c r="J462" s="115"/>
      <c r="K462" s="119"/>
      <c r="L462" s="119"/>
      <c r="M462" s="119"/>
      <c r="N462" s="119"/>
      <c r="O462" s="115"/>
    </row>
    <row r="463" spans="1:15">
      <c r="A463" s="1008"/>
      <c r="B463" s="1008"/>
      <c r="C463" s="1008"/>
      <c r="D463" s="1008"/>
      <c r="E463" s="1008"/>
      <c r="F463" s="1008"/>
      <c r="G463" s="1008"/>
      <c r="H463" s="1008"/>
      <c r="I463" s="1008"/>
      <c r="J463" s="115"/>
      <c r="K463" s="119"/>
      <c r="L463" s="119"/>
      <c r="M463" s="119"/>
      <c r="N463" s="119"/>
      <c r="O463" s="115"/>
    </row>
    <row r="464" spans="1:15">
      <c r="A464" s="1008"/>
      <c r="B464" s="1008"/>
      <c r="C464" s="1008"/>
      <c r="D464" s="1008"/>
      <c r="E464" s="1008"/>
      <c r="F464" s="1008"/>
      <c r="G464" s="1008"/>
      <c r="H464" s="1008"/>
      <c r="I464" s="1008"/>
      <c r="J464" s="115"/>
      <c r="K464" s="119"/>
      <c r="L464" s="119"/>
      <c r="M464" s="119"/>
      <c r="N464" s="119"/>
      <c r="O464" s="115"/>
    </row>
    <row r="465" spans="1:15">
      <c r="A465" s="1008"/>
      <c r="B465" s="1008"/>
      <c r="C465" s="1008"/>
      <c r="D465" s="1008"/>
      <c r="E465" s="1008"/>
      <c r="F465" s="1008"/>
      <c r="G465" s="1008"/>
      <c r="H465" s="1008"/>
      <c r="I465" s="1008"/>
      <c r="J465" s="115"/>
      <c r="K465" s="119"/>
      <c r="L465" s="119"/>
      <c r="M465" s="119"/>
      <c r="N465" s="119"/>
      <c r="O465" s="115"/>
    </row>
    <row r="466" spans="1:15">
      <c r="A466" s="1008"/>
      <c r="B466" s="1008"/>
      <c r="C466" s="1008"/>
      <c r="D466" s="1008"/>
      <c r="E466" s="1008"/>
      <c r="F466" s="1008"/>
      <c r="G466" s="1008"/>
      <c r="H466" s="1008"/>
      <c r="I466" s="1008"/>
      <c r="J466" s="115"/>
      <c r="K466" s="119"/>
      <c r="L466" s="119"/>
      <c r="M466" s="119"/>
      <c r="N466" s="119"/>
      <c r="O466" s="115"/>
    </row>
    <row r="467" spans="1:15">
      <c r="A467" s="1008"/>
      <c r="B467" s="1008"/>
      <c r="C467" s="1008"/>
      <c r="D467" s="1008"/>
      <c r="E467" s="1008"/>
      <c r="F467" s="1008"/>
      <c r="G467" s="1008"/>
      <c r="H467" s="1008"/>
      <c r="I467" s="1008"/>
      <c r="J467" s="115"/>
      <c r="K467" s="119"/>
      <c r="L467" s="119"/>
      <c r="M467" s="119"/>
      <c r="N467" s="119"/>
      <c r="O467" s="115"/>
    </row>
    <row r="468" spans="1:15">
      <c r="A468" s="1008"/>
      <c r="B468" s="1008"/>
      <c r="C468" s="1008"/>
      <c r="D468" s="1008"/>
      <c r="E468" s="1008"/>
      <c r="F468" s="1008"/>
      <c r="G468" s="1008"/>
      <c r="H468" s="1008"/>
      <c r="I468" s="1008"/>
      <c r="J468" s="115"/>
      <c r="K468" s="119"/>
      <c r="L468" s="119"/>
      <c r="M468" s="119"/>
      <c r="N468" s="119"/>
      <c r="O468" s="115"/>
    </row>
    <row r="469" spans="1:15">
      <c r="A469" s="1008"/>
      <c r="B469" s="1008"/>
      <c r="C469" s="1008"/>
      <c r="D469" s="1008"/>
      <c r="E469" s="1008"/>
      <c r="F469" s="1008"/>
      <c r="G469" s="1008"/>
      <c r="H469" s="1008"/>
      <c r="I469" s="1008"/>
      <c r="J469" s="115"/>
      <c r="K469" s="119"/>
      <c r="L469" s="119"/>
      <c r="M469" s="119"/>
      <c r="N469" s="119"/>
      <c r="O469" s="115"/>
    </row>
    <row r="470" spans="1:15">
      <c r="A470" s="1008"/>
      <c r="B470" s="1008"/>
      <c r="C470" s="1008"/>
      <c r="D470" s="1008"/>
      <c r="E470" s="1008"/>
      <c r="F470" s="1008"/>
      <c r="G470" s="1008"/>
      <c r="H470" s="1008"/>
      <c r="I470" s="1008"/>
      <c r="J470" s="115"/>
      <c r="K470" s="119"/>
      <c r="L470" s="119"/>
      <c r="M470" s="119"/>
      <c r="N470" s="119"/>
      <c r="O470" s="115"/>
    </row>
    <row r="471" spans="1:15">
      <c r="A471" s="1008"/>
      <c r="B471" s="1008"/>
      <c r="C471" s="1008"/>
      <c r="D471" s="1008"/>
      <c r="E471" s="1008"/>
      <c r="F471" s="1008"/>
      <c r="G471" s="1008"/>
      <c r="H471" s="1008"/>
      <c r="I471" s="1008"/>
      <c r="J471" s="115"/>
      <c r="K471" s="119"/>
      <c r="L471" s="119"/>
      <c r="M471" s="119"/>
      <c r="N471" s="119"/>
      <c r="O471" s="115"/>
    </row>
    <row r="472" spans="1:15">
      <c r="A472" s="1008"/>
      <c r="B472" s="1008"/>
      <c r="C472" s="1008"/>
      <c r="D472" s="1008"/>
      <c r="E472" s="1008"/>
      <c r="F472" s="1008"/>
      <c r="G472" s="1008"/>
      <c r="H472" s="1008"/>
      <c r="I472" s="1008"/>
      <c r="J472" s="115"/>
      <c r="K472" s="119"/>
      <c r="L472" s="119"/>
      <c r="M472" s="119"/>
      <c r="N472" s="119"/>
      <c r="O472" s="115"/>
    </row>
    <row r="473" spans="1:15">
      <c r="A473" s="1008"/>
      <c r="B473" s="1008"/>
      <c r="C473" s="1008"/>
      <c r="D473" s="1008"/>
      <c r="E473" s="1008"/>
      <c r="F473" s="1008"/>
      <c r="G473" s="1008"/>
      <c r="H473" s="1008"/>
      <c r="I473" s="1008"/>
      <c r="J473" s="115"/>
      <c r="K473" s="119"/>
      <c r="L473" s="119"/>
      <c r="M473" s="119"/>
      <c r="N473" s="119"/>
      <c r="O473" s="115"/>
    </row>
    <row r="474" spans="1:15">
      <c r="A474" s="1008"/>
      <c r="B474" s="1008"/>
      <c r="C474" s="1008"/>
      <c r="D474" s="1008"/>
      <c r="E474" s="1008"/>
      <c r="F474" s="1008"/>
      <c r="G474" s="1008"/>
      <c r="H474" s="1008"/>
      <c r="I474" s="1008"/>
      <c r="J474" s="115"/>
      <c r="K474" s="119"/>
      <c r="L474" s="119"/>
      <c r="M474" s="119"/>
      <c r="N474" s="119"/>
      <c r="O474" s="115"/>
    </row>
    <row r="475" spans="1:15">
      <c r="A475" s="1008"/>
      <c r="B475" s="1008"/>
      <c r="C475" s="1008"/>
      <c r="D475" s="1008"/>
      <c r="E475" s="1008"/>
      <c r="F475" s="1008"/>
      <c r="G475" s="1008"/>
      <c r="H475" s="1008"/>
      <c r="I475" s="1008"/>
      <c r="J475" s="115"/>
      <c r="K475" s="119"/>
      <c r="L475" s="119"/>
      <c r="M475" s="119"/>
      <c r="N475" s="119"/>
      <c r="O475" s="115"/>
    </row>
    <row r="476" spans="1:15">
      <c r="A476" s="1008"/>
      <c r="B476" s="1008"/>
      <c r="C476" s="1008"/>
      <c r="D476" s="1008"/>
      <c r="E476" s="1008"/>
      <c r="F476" s="1008"/>
      <c r="G476" s="1008"/>
      <c r="H476" s="1008"/>
      <c r="I476" s="1008"/>
      <c r="J476" s="115"/>
      <c r="K476" s="119"/>
      <c r="L476" s="119"/>
      <c r="M476" s="119"/>
      <c r="N476" s="119"/>
      <c r="O476" s="115"/>
    </row>
    <row r="477" spans="1:15">
      <c r="A477" s="1008"/>
      <c r="B477" s="1008"/>
      <c r="C477" s="1008"/>
      <c r="D477" s="1008"/>
      <c r="E477" s="1008"/>
      <c r="F477" s="1008"/>
      <c r="G477" s="1008"/>
      <c r="H477" s="1008"/>
      <c r="I477" s="1008"/>
      <c r="J477" s="115"/>
      <c r="K477" s="119"/>
      <c r="L477" s="119"/>
      <c r="M477" s="119"/>
      <c r="N477" s="119"/>
      <c r="O477" s="115"/>
    </row>
    <row r="478" spans="1:15">
      <c r="A478" s="1008"/>
      <c r="B478" s="1008"/>
      <c r="C478" s="1008"/>
      <c r="D478" s="1008"/>
      <c r="E478" s="1008"/>
      <c r="F478" s="1008"/>
      <c r="G478" s="1008"/>
      <c r="H478" s="1008"/>
      <c r="I478" s="1008"/>
      <c r="J478" s="115"/>
      <c r="K478" s="119"/>
      <c r="L478" s="119"/>
      <c r="M478" s="119"/>
      <c r="N478" s="119"/>
      <c r="O478" s="115"/>
    </row>
    <row r="479" spans="1:15">
      <c r="A479" s="1008"/>
      <c r="B479" s="1008"/>
      <c r="C479" s="1008"/>
      <c r="D479" s="1008"/>
      <c r="E479" s="1008"/>
      <c r="F479" s="1008"/>
      <c r="G479" s="1008"/>
      <c r="H479" s="1008"/>
      <c r="I479" s="1008"/>
      <c r="J479" s="115"/>
      <c r="K479" s="119"/>
      <c r="L479" s="119"/>
      <c r="M479" s="119"/>
      <c r="N479" s="119"/>
      <c r="O479" s="115"/>
    </row>
    <row r="480" spans="1:15">
      <c r="A480" s="1008"/>
      <c r="B480" s="1008"/>
      <c r="C480" s="1008"/>
      <c r="D480" s="1008"/>
      <c r="E480" s="1008"/>
      <c r="F480" s="1008"/>
      <c r="G480" s="1008"/>
      <c r="H480" s="1008"/>
      <c r="I480" s="1008"/>
      <c r="J480" s="115"/>
      <c r="K480" s="119"/>
      <c r="L480" s="119"/>
      <c r="M480" s="119"/>
      <c r="N480" s="119"/>
      <c r="O480" s="115"/>
    </row>
    <row r="481" spans="1:15">
      <c r="A481" s="1008"/>
      <c r="B481" s="1008"/>
      <c r="C481" s="1008"/>
      <c r="D481" s="1008"/>
      <c r="E481" s="1008"/>
      <c r="F481" s="1008"/>
      <c r="G481" s="1008"/>
      <c r="H481" s="1008"/>
      <c r="I481" s="1008"/>
      <c r="J481" s="115"/>
      <c r="K481" s="119"/>
      <c r="L481" s="119"/>
      <c r="M481" s="119"/>
      <c r="N481" s="119"/>
      <c r="O481" s="115"/>
    </row>
    <row r="482" spans="1:15">
      <c r="A482" s="1008"/>
      <c r="B482" s="1008"/>
      <c r="C482" s="1008"/>
      <c r="D482" s="1008"/>
      <c r="E482" s="1008"/>
      <c r="F482" s="1008"/>
      <c r="G482" s="1008"/>
      <c r="H482" s="1008"/>
      <c r="I482" s="1008"/>
      <c r="J482" s="115"/>
      <c r="K482" s="119"/>
      <c r="L482" s="119"/>
      <c r="M482" s="119"/>
      <c r="N482" s="119"/>
      <c r="O482" s="115"/>
    </row>
    <row r="483" spans="1:15">
      <c r="A483" s="1008"/>
      <c r="B483" s="1008"/>
      <c r="C483" s="1008"/>
      <c r="D483" s="1008"/>
      <c r="E483" s="1008"/>
      <c r="F483" s="1008"/>
      <c r="G483" s="1008"/>
      <c r="H483" s="1008"/>
      <c r="I483" s="1008"/>
      <c r="J483" s="115"/>
      <c r="K483" s="119"/>
      <c r="L483" s="119"/>
      <c r="M483" s="119"/>
      <c r="N483" s="119"/>
      <c r="O483" s="115"/>
    </row>
    <row r="484" spans="1:15">
      <c r="A484" s="1008"/>
      <c r="B484" s="1008"/>
      <c r="C484" s="1008"/>
      <c r="D484" s="1008"/>
      <c r="E484" s="1008"/>
      <c r="F484" s="1008"/>
      <c r="G484" s="1008"/>
      <c r="H484" s="1008"/>
      <c r="I484" s="1008"/>
      <c r="J484" s="115"/>
      <c r="K484" s="119"/>
      <c r="L484" s="119"/>
      <c r="M484" s="119"/>
      <c r="N484" s="119"/>
      <c r="O484" s="115"/>
    </row>
    <row r="485" spans="1:15">
      <c r="A485" s="1008"/>
      <c r="B485" s="1008"/>
      <c r="C485" s="1008"/>
      <c r="D485" s="1008"/>
      <c r="E485" s="1008"/>
      <c r="F485" s="1008"/>
      <c r="G485" s="1008"/>
      <c r="H485" s="1008"/>
      <c r="I485" s="1008"/>
      <c r="J485" s="115"/>
      <c r="K485" s="119"/>
      <c r="L485" s="119"/>
      <c r="M485" s="119"/>
      <c r="N485" s="119"/>
      <c r="O485" s="115"/>
    </row>
    <row r="486" spans="1:15">
      <c r="A486" s="1008"/>
      <c r="B486" s="1008"/>
      <c r="C486" s="1008"/>
      <c r="D486" s="1008"/>
      <c r="E486" s="1008"/>
      <c r="F486" s="1008"/>
      <c r="G486" s="1008"/>
      <c r="H486" s="1008"/>
      <c r="I486" s="1008"/>
      <c r="J486" s="115"/>
      <c r="K486" s="119"/>
      <c r="L486" s="119"/>
      <c r="M486" s="119"/>
      <c r="N486" s="119"/>
      <c r="O486" s="115"/>
    </row>
    <row r="487" spans="1:15">
      <c r="A487" s="1008"/>
      <c r="B487" s="1008"/>
      <c r="C487" s="1008"/>
      <c r="D487" s="1008"/>
      <c r="E487" s="1008"/>
      <c r="F487" s="1008"/>
      <c r="G487" s="1008"/>
      <c r="H487" s="1008"/>
      <c r="I487" s="1008"/>
      <c r="J487" s="115"/>
      <c r="K487" s="119"/>
      <c r="L487" s="119"/>
      <c r="M487" s="119"/>
      <c r="N487" s="119"/>
      <c r="O487" s="115"/>
    </row>
    <row r="488" spans="1:15">
      <c r="A488" s="1008"/>
      <c r="B488" s="1008"/>
      <c r="C488" s="1008"/>
      <c r="D488" s="1008"/>
      <c r="E488" s="1008"/>
      <c r="F488" s="1008"/>
      <c r="G488" s="1008"/>
      <c r="H488" s="1008"/>
      <c r="I488" s="1008"/>
      <c r="J488" s="115"/>
      <c r="K488" s="119"/>
      <c r="L488" s="119"/>
      <c r="M488" s="119"/>
      <c r="N488" s="119"/>
      <c r="O488" s="115"/>
    </row>
    <row r="489" spans="1:15">
      <c r="A489" s="1008"/>
      <c r="B489" s="1008"/>
      <c r="C489" s="1008"/>
      <c r="D489" s="1008"/>
      <c r="E489" s="1008"/>
      <c r="F489" s="1008"/>
      <c r="G489" s="1008"/>
      <c r="H489" s="1008"/>
      <c r="I489" s="1008"/>
      <c r="J489" s="115"/>
      <c r="K489" s="119"/>
      <c r="L489" s="119"/>
      <c r="M489" s="119"/>
      <c r="N489" s="119"/>
      <c r="O489" s="115"/>
    </row>
    <row r="490" spans="1:15">
      <c r="A490" s="1008"/>
      <c r="B490" s="1008"/>
      <c r="C490" s="1008"/>
      <c r="D490" s="1008"/>
      <c r="E490" s="1008"/>
      <c r="F490" s="1008"/>
      <c r="G490" s="1008"/>
      <c r="H490" s="1008"/>
      <c r="I490" s="1008"/>
      <c r="J490" s="115"/>
      <c r="K490" s="119"/>
      <c r="L490" s="119"/>
      <c r="M490" s="119"/>
      <c r="N490" s="119"/>
      <c r="O490" s="115"/>
    </row>
    <row r="491" spans="1:15">
      <c r="A491" s="1008"/>
      <c r="B491" s="1008"/>
      <c r="C491" s="1008"/>
      <c r="D491" s="1008"/>
      <c r="E491" s="1008"/>
      <c r="F491" s="1008"/>
      <c r="G491" s="1008"/>
      <c r="H491" s="1008"/>
      <c r="I491" s="1008"/>
      <c r="J491" s="115"/>
      <c r="K491" s="119"/>
      <c r="L491" s="119"/>
      <c r="M491" s="119"/>
      <c r="N491" s="119"/>
      <c r="O491" s="115"/>
    </row>
    <row r="492" spans="1:15">
      <c r="A492" s="1008"/>
      <c r="B492" s="1008"/>
      <c r="C492" s="1008"/>
      <c r="D492" s="1008"/>
      <c r="E492" s="1008"/>
      <c r="F492" s="1008"/>
      <c r="G492" s="1008"/>
      <c r="H492" s="1008"/>
      <c r="I492" s="1008"/>
      <c r="J492" s="115"/>
      <c r="K492" s="119"/>
      <c r="L492" s="119"/>
      <c r="M492" s="119"/>
      <c r="N492" s="119"/>
      <c r="O492" s="115"/>
    </row>
    <row r="493" spans="1:15">
      <c r="A493" s="1008"/>
      <c r="B493" s="1008"/>
      <c r="C493" s="1008"/>
      <c r="D493" s="1008"/>
      <c r="E493" s="1008"/>
      <c r="F493" s="1008"/>
      <c r="G493" s="1008"/>
      <c r="H493" s="1008"/>
      <c r="I493" s="1008"/>
      <c r="J493" s="115"/>
      <c r="K493" s="119"/>
      <c r="L493" s="119"/>
      <c r="M493" s="119"/>
      <c r="N493" s="119"/>
      <c r="O493" s="115"/>
    </row>
    <row r="494" spans="1:15">
      <c r="A494" s="1008"/>
      <c r="B494" s="1008"/>
      <c r="C494" s="1008"/>
      <c r="D494" s="1008"/>
      <c r="E494" s="1008"/>
      <c r="F494" s="1008"/>
      <c r="G494" s="1008"/>
      <c r="H494" s="1008"/>
      <c r="I494" s="1008"/>
      <c r="J494" s="115"/>
      <c r="K494" s="119"/>
      <c r="L494" s="119"/>
      <c r="M494" s="119"/>
      <c r="N494" s="119"/>
      <c r="O494" s="115"/>
    </row>
    <row r="495" spans="1:15">
      <c r="A495" s="1008"/>
      <c r="B495" s="1008"/>
      <c r="C495" s="1008"/>
      <c r="D495" s="1008"/>
      <c r="E495" s="1008"/>
      <c r="F495" s="1008"/>
      <c r="G495" s="1008"/>
      <c r="H495" s="1008"/>
      <c r="I495" s="1008"/>
      <c r="J495" s="115"/>
      <c r="K495" s="119"/>
      <c r="L495" s="119"/>
      <c r="M495" s="119"/>
      <c r="N495" s="119"/>
      <c r="O495" s="115"/>
    </row>
    <row r="496" spans="1:15">
      <c r="A496" s="1008"/>
      <c r="B496" s="1008"/>
      <c r="C496" s="1008"/>
      <c r="D496" s="1008"/>
      <c r="E496" s="1008"/>
      <c r="F496" s="1008"/>
      <c r="G496" s="1008"/>
      <c r="H496" s="1008"/>
      <c r="I496" s="1008"/>
      <c r="J496" s="115"/>
      <c r="K496" s="119"/>
      <c r="L496" s="119"/>
      <c r="M496" s="119"/>
      <c r="N496" s="119"/>
      <c r="O496" s="115"/>
    </row>
    <row r="497" spans="1:15">
      <c r="A497" s="1008"/>
      <c r="B497" s="1008"/>
      <c r="C497" s="1008"/>
      <c r="D497" s="1008"/>
      <c r="E497" s="1008"/>
      <c r="F497" s="1008"/>
      <c r="G497" s="1008"/>
      <c r="H497" s="1008"/>
      <c r="I497" s="1008"/>
      <c r="J497" s="115"/>
      <c r="K497" s="119"/>
      <c r="L497" s="119"/>
      <c r="M497" s="119"/>
      <c r="N497" s="119"/>
      <c r="O497" s="115"/>
    </row>
    <row r="498" spans="1:15">
      <c r="A498" s="1008"/>
      <c r="B498" s="1008"/>
      <c r="C498" s="1008"/>
      <c r="D498" s="1008"/>
      <c r="E498" s="1008"/>
      <c r="F498" s="1008"/>
      <c r="G498" s="1008"/>
      <c r="H498" s="1008"/>
      <c r="I498" s="1008"/>
      <c r="J498" s="115"/>
      <c r="K498" s="119"/>
      <c r="L498" s="119"/>
      <c r="M498" s="119"/>
      <c r="N498" s="119"/>
      <c r="O498" s="115"/>
    </row>
    <row r="499" spans="1:15">
      <c r="A499" s="1008"/>
      <c r="B499" s="1008"/>
      <c r="C499" s="1008"/>
      <c r="D499" s="1008"/>
      <c r="E499" s="1008"/>
      <c r="F499" s="1008"/>
      <c r="G499" s="1008"/>
      <c r="H499" s="1008"/>
      <c r="I499" s="1008"/>
      <c r="J499" s="115"/>
      <c r="K499" s="119"/>
      <c r="L499" s="119"/>
      <c r="M499" s="119"/>
      <c r="N499" s="119"/>
      <c r="O499" s="115"/>
    </row>
    <row r="500" spans="1:15">
      <c r="A500" s="1008"/>
      <c r="B500" s="1008"/>
      <c r="C500" s="1008"/>
      <c r="D500" s="1008"/>
      <c r="E500" s="1008"/>
      <c r="F500" s="1008"/>
      <c r="G500" s="1008"/>
      <c r="H500" s="1008"/>
      <c r="I500" s="1008"/>
      <c r="J500" s="115"/>
      <c r="K500" s="119"/>
      <c r="L500" s="119"/>
      <c r="M500" s="119"/>
      <c r="N500" s="119"/>
      <c r="O500" s="115"/>
    </row>
    <row r="501" spans="1:15">
      <c r="A501" s="1008"/>
      <c r="B501" s="1008"/>
      <c r="C501" s="1008"/>
      <c r="D501" s="1008"/>
      <c r="E501" s="1008"/>
      <c r="F501" s="1008"/>
      <c r="G501" s="1008"/>
      <c r="H501" s="1008"/>
      <c r="I501" s="1008"/>
      <c r="J501" s="115"/>
      <c r="K501" s="119"/>
      <c r="L501" s="119"/>
      <c r="M501" s="119"/>
      <c r="N501" s="119"/>
      <c r="O501" s="115"/>
    </row>
    <row r="502" spans="1:15">
      <c r="A502" s="1008"/>
      <c r="B502" s="1008"/>
      <c r="C502" s="1008"/>
      <c r="D502" s="1008"/>
      <c r="E502" s="1008"/>
      <c r="F502" s="1008"/>
      <c r="G502" s="1008"/>
      <c r="H502" s="1008"/>
      <c r="I502" s="1008"/>
      <c r="J502" s="115"/>
      <c r="K502" s="119"/>
      <c r="L502" s="119"/>
      <c r="M502" s="119"/>
      <c r="N502" s="119"/>
      <c r="O502" s="115"/>
    </row>
    <row r="503" spans="1:15">
      <c r="A503" s="1008"/>
      <c r="B503" s="1008"/>
      <c r="C503" s="1008"/>
      <c r="D503" s="1008"/>
      <c r="E503" s="1008"/>
      <c r="F503" s="1008"/>
      <c r="G503" s="1008"/>
      <c r="H503" s="1008"/>
      <c r="I503" s="1008"/>
      <c r="J503" s="115"/>
      <c r="K503" s="119"/>
      <c r="L503" s="119"/>
      <c r="M503" s="119"/>
      <c r="N503" s="119"/>
      <c r="O503" s="115"/>
    </row>
    <row r="504" spans="1:15">
      <c r="A504" s="1008"/>
      <c r="B504" s="1008"/>
      <c r="C504" s="1008"/>
      <c r="D504" s="1008"/>
      <c r="E504" s="1008"/>
      <c r="F504" s="1008"/>
      <c r="G504" s="1008"/>
      <c r="H504" s="1008"/>
      <c r="I504" s="1008"/>
      <c r="J504" s="115"/>
      <c r="K504" s="119"/>
      <c r="L504" s="119"/>
      <c r="M504" s="119"/>
      <c r="N504" s="119"/>
      <c r="O504" s="115"/>
    </row>
    <row r="505" spans="1:15">
      <c r="A505" s="1008"/>
      <c r="B505" s="1008"/>
      <c r="C505" s="1008"/>
      <c r="D505" s="1008"/>
      <c r="E505" s="1008"/>
      <c r="F505" s="1008"/>
      <c r="G505" s="1008"/>
      <c r="H505" s="1008"/>
      <c r="I505" s="1008"/>
      <c r="J505" s="115"/>
      <c r="K505" s="119"/>
      <c r="L505" s="119"/>
      <c r="M505" s="119"/>
      <c r="N505" s="119"/>
      <c r="O505" s="115"/>
    </row>
    <row r="506" spans="1:15">
      <c r="A506" s="1008"/>
      <c r="B506" s="1008"/>
      <c r="C506" s="1008"/>
      <c r="D506" s="1008"/>
      <c r="E506" s="1008"/>
      <c r="F506" s="1008"/>
      <c r="G506" s="1008"/>
      <c r="H506" s="1008"/>
      <c r="I506" s="1008"/>
      <c r="J506" s="115"/>
      <c r="K506" s="119"/>
      <c r="L506" s="119"/>
      <c r="M506" s="119"/>
      <c r="N506" s="119"/>
      <c r="O506" s="115"/>
    </row>
    <row r="507" spans="1:15">
      <c r="A507" s="1008"/>
      <c r="B507" s="1008"/>
      <c r="C507" s="1008"/>
      <c r="D507" s="1008"/>
      <c r="E507" s="1008"/>
      <c r="F507" s="1008"/>
      <c r="G507" s="1008"/>
      <c r="H507" s="1008"/>
      <c r="I507" s="1008"/>
      <c r="J507" s="115"/>
      <c r="K507" s="119"/>
      <c r="L507" s="119"/>
      <c r="M507" s="119"/>
      <c r="N507" s="119"/>
      <c r="O507" s="115"/>
    </row>
    <row r="508" spans="1:15">
      <c r="A508" s="1008"/>
      <c r="B508" s="1008"/>
      <c r="C508" s="1008"/>
      <c r="D508" s="1008"/>
      <c r="E508" s="1008"/>
      <c r="F508" s="1008"/>
      <c r="G508" s="1008"/>
      <c r="H508" s="1008"/>
      <c r="I508" s="1008"/>
      <c r="J508" s="115"/>
      <c r="K508" s="119"/>
      <c r="L508" s="119"/>
      <c r="M508" s="119"/>
      <c r="N508" s="119"/>
      <c r="O508" s="115"/>
    </row>
    <row r="509" spans="1:15">
      <c r="A509" s="1008"/>
      <c r="B509" s="1008"/>
      <c r="C509" s="1008"/>
      <c r="D509" s="1008"/>
      <c r="E509" s="1008"/>
      <c r="F509" s="1008"/>
      <c r="G509" s="1008"/>
      <c r="H509" s="1008"/>
      <c r="I509" s="1008"/>
      <c r="J509" s="115"/>
      <c r="K509" s="119"/>
      <c r="L509" s="119"/>
      <c r="M509" s="119"/>
      <c r="N509" s="119"/>
      <c r="O509" s="115"/>
    </row>
    <row r="510" spans="1:15">
      <c r="A510" s="1008"/>
      <c r="B510" s="1008"/>
      <c r="C510" s="1008"/>
      <c r="D510" s="1008"/>
      <c r="E510" s="1008"/>
      <c r="F510" s="1008"/>
      <c r="G510" s="1008"/>
      <c r="H510" s="1008"/>
      <c r="I510" s="1008"/>
      <c r="J510" s="115"/>
      <c r="K510" s="119"/>
      <c r="L510" s="119"/>
      <c r="M510" s="119"/>
      <c r="N510" s="119"/>
      <c r="O510" s="115"/>
    </row>
    <row r="511" spans="1:15">
      <c r="A511" s="1008"/>
      <c r="B511" s="1008"/>
      <c r="C511" s="1008"/>
      <c r="D511" s="1008"/>
      <c r="E511" s="1008"/>
      <c r="F511" s="1008"/>
      <c r="G511" s="1008"/>
      <c r="H511" s="1008"/>
      <c r="I511" s="1008"/>
      <c r="J511" s="115"/>
      <c r="K511" s="119"/>
      <c r="L511" s="119"/>
      <c r="M511" s="119"/>
      <c r="N511" s="119"/>
      <c r="O511" s="115"/>
    </row>
    <row r="512" spans="1:15">
      <c r="A512" s="1008"/>
      <c r="B512" s="1008"/>
      <c r="C512" s="1008"/>
      <c r="D512" s="1008"/>
      <c r="E512" s="1008"/>
      <c r="F512" s="1008"/>
      <c r="G512" s="1008"/>
      <c r="H512" s="1008"/>
      <c r="I512" s="1008"/>
      <c r="J512" s="115"/>
      <c r="K512" s="119"/>
      <c r="L512" s="119"/>
      <c r="M512" s="119"/>
      <c r="N512" s="119"/>
      <c r="O512" s="115"/>
    </row>
    <row r="513" spans="1:15">
      <c r="A513" s="1008"/>
      <c r="B513" s="1008"/>
      <c r="C513" s="1008"/>
      <c r="D513" s="1008"/>
      <c r="E513" s="1008"/>
      <c r="F513" s="1008"/>
      <c r="G513" s="1008"/>
      <c r="H513" s="1008"/>
      <c r="I513" s="1008"/>
      <c r="J513" s="115"/>
      <c r="K513" s="119"/>
      <c r="L513" s="119"/>
      <c r="M513" s="119"/>
      <c r="N513" s="119"/>
      <c r="O513" s="115"/>
    </row>
    <row r="514" spans="1:15">
      <c r="A514" s="1008"/>
      <c r="B514" s="1008"/>
      <c r="C514" s="1008"/>
      <c r="D514" s="1008"/>
      <c r="E514" s="1008"/>
      <c r="F514" s="1008"/>
      <c r="G514" s="1008"/>
      <c r="H514" s="1008"/>
      <c r="I514" s="1008"/>
      <c r="J514" s="115"/>
      <c r="K514" s="119"/>
      <c r="L514" s="119"/>
      <c r="M514" s="119"/>
      <c r="N514" s="119"/>
      <c r="O514" s="115"/>
    </row>
    <row r="515" spans="1:15">
      <c r="A515" s="1008"/>
      <c r="B515" s="1008"/>
      <c r="C515" s="1008"/>
      <c r="D515" s="1008"/>
      <c r="E515" s="1008"/>
      <c r="F515" s="1008"/>
      <c r="G515" s="1008"/>
      <c r="H515" s="1008"/>
      <c r="I515" s="1008"/>
      <c r="J515" s="115"/>
      <c r="K515" s="119"/>
      <c r="L515" s="119"/>
      <c r="M515" s="119"/>
      <c r="N515" s="119"/>
      <c r="O515" s="115"/>
    </row>
    <row r="516" spans="1:15">
      <c r="A516" s="1008"/>
      <c r="B516" s="1008"/>
      <c r="C516" s="1008"/>
      <c r="D516" s="1008"/>
      <c r="E516" s="1008"/>
      <c r="F516" s="1008"/>
      <c r="G516" s="1008"/>
      <c r="H516" s="1008"/>
      <c r="I516" s="1008"/>
      <c r="J516" s="115"/>
      <c r="K516" s="119"/>
      <c r="L516" s="119"/>
      <c r="M516" s="119"/>
      <c r="N516" s="119"/>
      <c r="O516" s="115"/>
    </row>
    <row r="517" spans="1:15">
      <c r="A517" s="1008"/>
      <c r="B517" s="1008"/>
      <c r="C517" s="1008"/>
      <c r="D517" s="1008"/>
      <c r="E517" s="1008"/>
      <c r="F517" s="1008"/>
      <c r="G517" s="1008"/>
      <c r="H517" s="1008"/>
      <c r="I517" s="1008"/>
      <c r="J517" s="115"/>
      <c r="K517" s="119"/>
      <c r="L517" s="119"/>
      <c r="M517" s="119"/>
      <c r="N517" s="119"/>
      <c r="O517" s="115"/>
    </row>
    <row r="518" spans="1:15">
      <c r="A518" s="1008"/>
      <c r="B518" s="1008"/>
      <c r="C518" s="1008"/>
      <c r="D518" s="1008"/>
      <c r="E518" s="1008"/>
      <c r="F518" s="1008"/>
      <c r="G518" s="1008"/>
      <c r="H518" s="1008"/>
      <c r="I518" s="1008"/>
      <c r="J518" s="115"/>
      <c r="K518" s="119"/>
      <c r="L518" s="119"/>
      <c r="M518" s="119"/>
      <c r="N518" s="119"/>
      <c r="O518" s="115"/>
    </row>
    <row r="519" spans="1:15">
      <c r="A519" s="1008"/>
      <c r="B519" s="1008"/>
      <c r="C519" s="1008"/>
      <c r="D519" s="1008"/>
      <c r="E519" s="1008"/>
      <c r="F519" s="1008"/>
      <c r="G519" s="1008"/>
      <c r="H519" s="1008"/>
      <c r="I519" s="1008"/>
      <c r="J519" s="115"/>
      <c r="K519" s="119"/>
      <c r="L519" s="119"/>
      <c r="M519" s="119"/>
      <c r="N519" s="119"/>
      <c r="O519" s="115"/>
    </row>
    <row r="520" spans="1:15">
      <c r="A520" s="1008"/>
      <c r="B520" s="1008"/>
      <c r="C520" s="1008"/>
      <c r="D520" s="1008"/>
      <c r="E520" s="1008"/>
      <c r="F520" s="1008"/>
      <c r="G520" s="1008"/>
      <c r="H520" s="1008"/>
      <c r="I520" s="1008"/>
      <c r="J520" s="115"/>
      <c r="K520" s="119"/>
      <c r="L520" s="119"/>
      <c r="M520" s="119"/>
      <c r="N520" s="119"/>
      <c r="O520" s="115"/>
    </row>
    <row r="521" spans="1:15">
      <c r="A521" s="1008"/>
      <c r="B521" s="1008"/>
      <c r="C521" s="1008"/>
      <c r="D521" s="1008"/>
      <c r="E521" s="1008"/>
      <c r="F521" s="1008"/>
      <c r="G521" s="1008"/>
      <c r="H521" s="1008"/>
      <c r="I521" s="1008"/>
      <c r="J521" s="115"/>
      <c r="K521" s="119"/>
      <c r="L521" s="119"/>
      <c r="M521" s="119"/>
      <c r="N521" s="119"/>
      <c r="O521" s="115"/>
    </row>
    <row r="522" spans="1:15">
      <c r="A522" s="1008"/>
      <c r="B522" s="1008"/>
      <c r="C522" s="1008"/>
      <c r="D522" s="1008"/>
      <c r="E522" s="1008"/>
      <c r="F522" s="1008"/>
      <c r="G522" s="1008"/>
      <c r="H522" s="1008"/>
      <c r="I522" s="1008"/>
      <c r="J522" s="115"/>
      <c r="K522" s="119"/>
      <c r="L522" s="119"/>
      <c r="M522" s="119"/>
      <c r="N522" s="119"/>
      <c r="O522" s="115"/>
    </row>
    <row r="523" spans="1:15">
      <c r="A523" s="1008"/>
      <c r="B523" s="1008"/>
      <c r="C523" s="1008"/>
      <c r="D523" s="1008"/>
      <c r="E523" s="1008"/>
      <c r="F523" s="1008"/>
      <c r="G523" s="1008"/>
      <c r="H523" s="1008"/>
      <c r="I523" s="1008"/>
      <c r="J523" s="115"/>
      <c r="K523" s="119"/>
      <c r="L523" s="119"/>
      <c r="M523" s="119"/>
      <c r="N523" s="119"/>
      <c r="O523" s="115"/>
    </row>
    <row r="524" spans="1:15">
      <c r="A524" s="1008"/>
      <c r="B524" s="1008"/>
      <c r="C524" s="1008"/>
      <c r="D524" s="1008"/>
      <c r="E524" s="1008"/>
      <c r="F524" s="1008"/>
      <c r="G524" s="1008"/>
      <c r="H524" s="1008"/>
      <c r="I524" s="1008"/>
      <c r="J524" s="115"/>
      <c r="K524" s="119"/>
      <c r="L524" s="119"/>
      <c r="M524" s="119"/>
      <c r="N524" s="119"/>
      <c r="O524" s="115"/>
    </row>
    <row r="525" spans="1:15">
      <c r="A525" s="1008"/>
      <c r="B525" s="1008"/>
      <c r="C525" s="1008"/>
      <c r="D525" s="1008"/>
      <c r="E525" s="1008"/>
      <c r="F525" s="1008"/>
      <c r="G525" s="1008"/>
      <c r="H525" s="1008"/>
      <c r="I525" s="1008"/>
      <c r="J525" s="115"/>
      <c r="K525" s="119"/>
      <c r="L525" s="119"/>
      <c r="M525" s="119"/>
      <c r="N525" s="119"/>
      <c r="O525" s="115"/>
    </row>
    <row r="526" spans="1:15">
      <c r="A526" s="1008"/>
      <c r="B526" s="1008"/>
      <c r="C526" s="1008"/>
      <c r="D526" s="1008"/>
      <c r="E526" s="1008"/>
      <c r="F526" s="1008"/>
      <c r="G526" s="1008"/>
      <c r="H526" s="1008"/>
      <c r="I526" s="1008"/>
      <c r="J526" s="115"/>
      <c r="K526" s="119"/>
      <c r="L526" s="119"/>
      <c r="M526" s="119"/>
      <c r="N526" s="119"/>
      <c r="O526" s="115"/>
    </row>
    <row r="527" spans="1:15">
      <c r="A527" s="1008"/>
      <c r="B527" s="1008"/>
      <c r="C527" s="1008"/>
      <c r="D527" s="1008"/>
      <c r="E527" s="1008"/>
      <c r="F527" s="1008"/>
      <c r="G527" s="1008"/>
      <c r="H527" s="1008"/>
      <c r="I527" s="1008"/>
      <c r="J527" s="115"/>
      <c r="K527" s="119"/>
      <c r="L527" s="119"/>
      <c r="M527" s="119"/>
      <c r="N527" s="119"/>
      <c r="O527" s="115"/>
    </row>
    <row r="528" spans="1:15">
      <c r="A528" s="1008"/>
      <c r="B528" s="1008"/>
      <c r="C528" s="1008"/>
      <c r="D528" s="1008"/>
      <c r="E528" s="1008"/>
      <c r="F528" s="1008"/>
      <c r="G528" s="1008"/>
      <c r="H528" s="1008"/>
      <c r="I528" s="1008"/>
      <c r="J528" s="115"/>
      <c r="K528" s="119"/>
      <c r="L528" s="119"/>
      <c r="M528" s="119"/>
      <c r="N528" s="119"/>
      <c r="O528" s="115"/>
    </row>
    <row r="529" spans="1:15">
      <c r="A529" s="1008"/>
      <c r="B529" s="1008"/>
      <c r="C529" s="1008"/>
      <c r="D529" s="1008"/>
      <c r="E529" s="1008"/>
      <c r="F529" s="1008"/>
      <c r="G529" s="1008"/>
      <c r="H529" s="1008"/>
      <c r="I529" s="1008"/>
      <c r="J529" s="115"/>
      <c r="K529" s="119"/>
      <c r="L529" s="119"/>
      <c r="M529" s="119"/>
      <c r="N529" s="119"/>
      <c r="O529" s="115"/>
    </row>
    <row r="530" spans="1:15">
      <c r="A530" s="1008"/>
      <c r="B530" s="1008"/>
      <c r="C530" s="1008"/>
      <c r="D530" s="1008"/>
      <c r="E530" s="1008"/>
      <c r="F530" s="1008"/>
      <c r="G530" s="1008"/>
      <c r="H530" s="1008"/>
      <c r="I530" s="1008"/>
      <c r="J530" s="115"/>
      <c r="K530" s="119"/>
      <c r="L530" s="119"/>
      <c r="M530" s="119"/>
      <c r="N530" s="119"/>
      <c r="O530" s="115"/>
    </row>
    <row r="531" spans="1:15">
      <c r="A531" s="1008"/>
      <c r="B531" s="1008"/>
      <c r="C531" s="1008"/>
      <c r="D531" s="1008"/>
      <c r="E531" s="1008"/>
      <c r="F531" s="1008"/>
      <c r="G531" s="1008"/>
      <c r="H531" s="1008"/>
      <c r="I531" s="1008"/>
      <c r="J531" s="115"/>
      <c r="K531" s="119"/>
      <c r="L531" s="119"/>
      <c r="M531" s="119"/>
      <c r="N531" s="119"/>
      <c r="O531" s="115"/>
    </row>
    <row r="532" spans="1:15">
      <c r="A532" s="1008"/>
      <c r="B532" s="1008"/>
      <c r="C532" s="1008"/>
      <c r="D532" s="1008"/>
      <c r="E532" s="1008"/>
      <c r="F532" s="1008"/>
      <c r="G532" s="1008"/>
      <c r="H532" s="1008"/>
      <c r="I532" s="1008"/>
      <c r="J532" s="115"/>
      <c r="K532" s="119"/>
      <c r="L532" s="119"/>
      <c r="M532" s="119"/>
      <c r="N532" s="119"/>
      <c r="O532" s="115"/>
    </row>
    <row r="533" spans="1:15">
      <c r="A533" s="1008"/>
      <c r="B533" s="1008"/>
      <c r="C533" s="1008"/>
      <c r="D533" s="1008"/>
      <c r="E533" s="1008"/>
      <c r="F533" s="1008"/>
      <c r="G533" s="1008"/>
      <c r="H533" s="1008"/>
      <c r="I533" s="1008"/>
      <c r="J533" s="115"/>
      <c r="K533" s="119"/>
      <c r="L533" s="119"/>
      <c r="M533" s="119"/>
      <c r="N533" s="119"/>
      <c r="O533" s="115"/>
    </row>
    <row r="534" spans="1:15">
      <c r="A534" s="1008"/>
      <c r="B534" s="1008"/>
      <c r="C534" s="1008"/>
      <c r="D534" s="1008"/>
      <c r="E534" s="1008"/>
      <c r="F534" s="1008"/>
      <c r="G534" s="1008"/>
      <c r="H534" s="1008"/>
      <c r="I534" s="1008"/>
      <c r="J534" s="115"/>
      <c r="K534" s="119"/>
      <c r="L534" s="119"/>
      <c r="M534" s="119"/>
      <c r="N534" s="119"/>
      <c r="O534" s="115"/>
    </row>
    <row r="535" spans="1:15">
      <c r="A535" s="1008"/>
      <c r="B535" s="1008"/>
      <c r="C535" s="1008"/>
      <c r="D535" s="1008"/>
      <c r="E535" s="1008"/>
      <c r="F535" s="1008"/>
      <c r="G535" s="1008"/>
      <c r="H535" s="1008"/>
      <c r="I535" s="1008"/>
      <c r="J535" s="115"/>
      <c r="K535" s="119"/>
      <c r="L535" s="119"/>
      <c r="M535" s="119"/>
      <c r="N535" s="119"/>
      <c r="O535" s="115"/>
    </row>
    <row r="536" spans="1:15">
      <c r="A536" s="1008"/>
      <c r="B536" s="1008"/>
      <c r="C536" s="1008"/>
      <c r="D536" s="1008"/>
      <c r="E536" s="1008"/>
      <c r="F536" s="1008"/>
      <c r="G536" s="1008"/>
      <c r="H536" s="1008"/>
      <c r="I536" s="1008"/>
      <c r="J536" s="115"/>
      <c r="K536" s="119"/>
      <c r="L536" s="119"/>
      <c r="M536" s="119"/>
      <c r="N536" s="119"/>
      <c r="O536" s="115"/>
    </row>
    <row r="537" spans="1:15">
      <c r="A537" s="1008"/>
      <c r="B537" s="1008"/>
      <c r="C537" s="1008"/>
      <c r="D537" s="1008"/>
      <c r="E537" s="1008"/>
      <c r="F537" s="1008"/>
      <c r="G537" s="1008"/>
      <c r="H537" s="1008"/>
      <c r="I537" s="1008"/>
      <c r="J537" s="115"/>
      <c r="K537" s="119"/>
      <c r="L537" s="119"/>
      <c r="M537" s="119"/>
      <c r="N537" s="119"/>
      <c r="O537" s="115"/>
    </row>
    <row r="538" spans="1:15">
      <c r="A538" s="1008"/>
      <c r="B538" s="1008"/>
      <c r="C538" s="1008"/>
      <c r="D538" s="1008"/>
      <c r="E538" s="1008"/>
      <c r="F538" s="1008"/>
      <c r="G538" s="1008"/>
      <c r="H538" s="1008"/>
      <c r="I538" s="1008"/>
      <c r="J538" s="115"/>
      <c r="K538" s="119"/>
      <c r="L538" s="119"/>
      <c r="M538" s="119"/>
      <c r="N538" s="119"/>
      <c r="O538" s="115"/>
    </row>
    <row r="539" spans="1:15">
      <c r="A539" s="1008"/>
      <c r="B539" s="1008"/>
      <c r="C539" s="1008"/>
      <c r="D539" s="1008"/>
      <c r="E539" s="1008"/>
      <c r="F539" s="1008"/>
      <c r="G539" s="1008"/>
      <c r="H539" s="1008"/>
      <c r="I539" s="1008"/>
      <c r="J539" s="115"/>
      <c r="K539" s="119"/>
      <c r="L539" s="119"/>
      <c r="M539" s="119"/>
      <c r="N539" s="119"/>
      <c r="O539" s="115"/>
    </row>
    <row r="540" spans="1:15">
      <c r="A540" s="1008"/>
      <c r="B540" s="1008"/>
      <c r="C540" s="1008"/>
      <c r="D540" s="1008"/>
      <c r="E540" s="1008"/>
      <c r="F540" s="1008"/>
      <c r="G540" s="1008"/>
      <c r="H540" s="1008"/>
      <c r="I540" s="1008"/>
      <c r="J540" s="115"/>
      <c r="K540" s="119"/>
      <c r="L540" s="119"/>
      <c r="M540" s="119"/>
      <c r="N540" s="119"/>
      <c r="O540" s="115"/>
    </row>
    <row r="541" spans="1:15">
      <c r="A541" s="1008"/>
      <c r="B541" s="1008"/>
      <c r="C541" s="1008"/>
      <c r="D541" s="1008"/>
      <c r="E541" s="1008"/>
      <c r="F541" s="1008"/>
      <c r="G541" s="1008"/>
      <c r="H541" s="1008"/>
      <c r="I541" s="1008"/>
      <c r="J541" s="115"/>
      <c r="K541" s="119"/>
      <c r="L541" s="119"/>
      <c r="M541" s="119"/>
      <c r="N541" s="119"/>
      <c r="O541" s="115"/>
    </row>
    <row r="542" spans="1:15">
      <c r="A542" s="1008"/>
      <c r="B542" s="1008"/>
      <c r="C542" s="1008"/>
      <c r="D542" s="1008"/>
      <c r="E542" s="1008"/>
      <c r="F542" s="1008"/>
      <c r="G542" s="1008"/>
      <c r="H542" s="1008"/>
      <c r="I542" s="1008"/>
      <c r="J542" s="115"/>
      <c r="K542" s="119"/>
      <c r="L542" s="119"/>
      <c r="M542" s="119"/>
      <c r="N542" s="119"/>
      <c r="O542" s="115"/>
    </row>
    <row r="543" spans="1:15">
      <c r="A543" s="1008"/>
      <c r="B543" s="1008"/>
      <c r="C543" s="1008"/>
      <c r="D543" s="1008"/>
      <c r="E543" s="1008"/>
      <c r="F543" s="1008"/>
      <c r="G543" s="1008"/>
      <c r="H543" s="1008"/>
      <c r="I543" s="1008"/>
      <c r="J543" s="115"/>
      <c r="K543" s="119"/>
      <c r="L543" s="119"/>
      <c r="M543" s="119"/>
      <c r="N543" s="119"/>
      <c r="O543" s="115"/>
    </row>
    <row r="544" spans="1:15">
      <c r="A544" s="1008"/>
      <c r="B544" s="1008"/>
      <c r="C544" s="1008"/>
      <c r="D544" s="1008"/>
      <c r="E544" s="1008"/>
      <c r="F544" s="1008"/>
      <c r="G544" s="1008"/>
      <c r="H544" s="1008"/>
      <c r="I544" s="1008"/>
      <c r="J544" s="115"/>
      <c r="K544" s="119"/>
      <c r="L544" s="119"/>
      <c r="M544" s="119"/>
      <c r="N544" s="119"/>
      <c r="O544" s="115"/>
    </row>
    <row r="545" spans="1:15">
      <c r="A545" s="1008"/>
      <c r="B545" s="1008"/>
      <c r="C545" s="1008"/>
      <c r="D545" s="1008"/>
      <c r="E545" s="1008"/>
      <c r="F545" s="1008"/>
      <c r="G545" s="1008"/>
      <c r="H545" s="1008"/>
      <c r="I545" s="1008"/>
      <c r="J545" s="115"/>
      <c r="K545" s="119"/>
      <c r="L545" s="119"/>
      <c r="M545" s="119"/>
      <c r="N545" s="119"/>
      <c r="O545" s="115"/>
    </row>
    <row r="546" spans="1:15">
      <c r="A546" s="1008"/>
      <c r="B546" s="1008"/>
      <c r="C546" s="1008"/>
      <c r="D546" s="1008"/>
      <c r="E546" s="1008"/>
      <c r="F546" s="1008"/>
      <c r="G546" s="1008"/>
      <c r="H546" s="1008"/>
      <c r="I546" s="1008"/>
      <c r="J546" s="115"/>
      <c r="K546" s="119"/>
      <c r="L546" s="119"/>
      <c r="M546" s="119"/>
      <c r="N546" s="119"/>
      <c r="O546" s="115"/>
    </row>
    <row r="547" spans="1:15">
      <c r="A547" s="1008"/>
      <c r="B547" s="1008"/>
      <c r="C547" s="1008"/>
      <c r="D547" s="1008"/>
      <c r="E547" s="1008"/>
      <c r="F547" s="1008"/>
      <c r="G547" s="1008"/>
      <c r="H547" s="1008"/>
      <c r="I547" s="1008"/>
      <c r="J547" s="115"/>
      <c r="K547" s="119"/>
      <c r="L547" s="119"/>
      <c r="M547" s="119"/>
      <c r="N547" s="119"/>
      <c r="O547" s="115"/>
    </row>
    <row r="548" spans="1:15">
      <c r="A548" s="1008"/>
      <c r="B548" s="1008"/>
      <c r="C548" s="1008"/>
      <c r="D548" s="1008"/>
      <c r="E548" s="1008"/>
      <c r="F548" s="1008"/>
      <c r="G548" s="1008"/>
      <c r="H548" s="1008"/>
      <c r="I548" s="1008"/>
      <c r="J548" s="115"/>
      <c r="K548" s="119"/>
      <c r="L548" s="119"/>
      <c r="M548" s="119"/>
      <c r="N548" s="119"/>
      <c r="O548" s="115"/>
    </row>
    <row r="549" spans="1:15">
      <c r="A549" s="1008"/>
      <c r="B549" s="1008"/>
      <c r="C549" s="1008"/>
      <c r="D549" s="1008"/>
      <c r="E549" s="1008"/>
      <c r="F549" s="1008"/>
      <c r="G549" s="1008"/>
      <c r="H549" s="1008"/>
      <c r="I549" s="1008"/>
      <c r="J549" s="115"/>
      <c r="K549" s="119"/>
      <c r="L549" s="119"/>
      <c r="M549" s="119"/>
      <c r="N549" s="119"/>
      <c r="O549" s="115"/>
    </row>
    <row r="550" spans="1:15">
      <c r="A550" s="1008"/>
      <c r="B550" s="1008"/>
      <c r="C550" s="1008"/>
      <c r="D550" s="1008"/>
      <c r="E550" s="1008"/>
      <c r="F550" s="1008"/>
      <c r="G550" s="1008"/>
      <c r="H550" s="1008"/>
      <c r="I550" s="1008"/>
      <c r="J550" s="115"/>
      <c r="K550" s="119"/>
      <c r="L550" s="119"/>
      <c r="M550" s="119"/>
      <c r="N550" s="119"/>
      <c r="O550" s="115"/>
    </row>
    <row r="551" spans="1:15">
      <c r="A551" s="1008"/>
      <c r="B551" s="1008"/>
      <c r="C551" s="1008"/>
      <c r="D551" s="1008"/>
      <c r="E551" s="1008"/>
      <c r="F551" s="1008"/>
      <c r="G551" s="1008"/>
      <c r="H551" s="1008"/>
      <c r="I551" s="1008"/>
      <c r="J551" s="115"/>
      <c r="K551" s="119"/>
      <c r="L551" s="119"/>
      <c r="M551" s="119"/>
      <c r="N551" s="119"/>
      <c r="O551" s="115"/>
    </row>
    <row r="552" spans="1:15">
      <c r="A552" s="1008"/>
      <c r="B552" s="1008"/>
      <c r="C552" s="1008"/>
      <c r="D552" s="1008"/>
      <c r="E552" s="1008"/>
      <c r="F552" s="1008"/>
      <c r="G552" s="1008"/>
      <c r="H552" s="1008"/>
      <c r="I552" s="1008"/>
      <c r="J552" s="115"/>
      <c r="K552" s="119"/>
      <c r="L552" s="119"/>
      <c r="M552" s="119"/>
      <c r="N552" s="119"/>
      <c r="O552" s="115"/>
    </row>
    <row r="553" spans="1:15">
      <c r="A553" s="1008"/>
      <c r="B553" s="1008"/>
      <c r="C553" s="1008"/>
      <c r="D553" s="1008"/>
      <c r="E553" s="1008"/>
      <c r="F553" s="1008"/>
      <c r="G553" s="1008"/>
      <c r="H553" s="1008"/>
      <c r="I553" s="1008"/>
      <c r="J553" s="115"/>
      <c r="K553" s="119"/>
      <c r="L553" s="119"/>
      <c r="M553" s="119"/>
      <c r="N553" s="119"/>
      <c r="O553" s="115"/>
    </row>
    <row r="554" spans="1:15">
      <c r="A554" s="1008"/>
      <c r="B554" s="1008"/>
      <c r="C554" s="1008"/>
      <c r="D554" s="1008"/>
      <c r="E554" s="1008"/>
      <c r="F554" s="1008"/>
      <c r="G554" s="1008"/>
      <c r="H554" s="1008"/>
      <c r="I554" s="1008"/>
      <c r="J554" s="115"/>
      <c r="K554" s="119"/>
      <c r="L554" s="119"/>
      <c r="M554" s="119"/>
      <c r="N554" s="119"/>
      <c r="O554" s="115"/>
    </row>
    <row r="555" spans="1:15">
      <c r="A555" s="1008"/>
      <c r="B555" s="1008"/>
      <c r="C555" s="1008"/>
      <c r="D555" s="1008"/>
      <c r="E555" s="1008"/>
      <c r="F555" s="1008"/>
      <c r="G555" s="1008"/>
      <c r="H555" s="1008"/>
      <c r="I555" s="1008"/>
      <c r="J555" s="115"/>
      <c r="K555" s="119"/>
      <c r="L555" s="119"/>
      <c r="M555" s="119"/>
      <c r="N555" s="119"/>
      <c r="O555" s="115"/>
    </row>
    <row r="556" spans="1:15">
      <c r="A556" s="1008"/>
      <c r="B556" s="1008"/>
      <c r="C556" s="1008"/>
      <c r="D556" s="1008"/>
      <c r="E556" s="1008"/>
      <c r="F556" s="1008"/>
      <c r="G556" s="1008"/>
      <c r="H556" s="1008"/>
      <c r="I556" s="1008"/>
      <c r="J556" s="115"/>
      <c r="K556" s="119"/>
      <c r="L556" s="119"/>
      <c r="M556" s="119"/>
      <c r="N556" s="119"/>
      <c r="O556" s="115"/>
    </row>
    <row r="557" spans="1:15">
      <c r="A557" s="1008"/>
      <c r="B557" s="1008"/>
      <c r="C557" s="1008"/>
      <c r="D557" s="1008"/>
      <c r="E557" s="1008"/>
      <c r="F557" s="1008"/>
      <c r="G557" s="1008"/>
      <c r="H557" s="1008"/>
      <c r="I557" s="1008"/>
      <c r="J557" s="115"/>
      <c r="K557" s="119"/>
      <c r="L557" s="119"/>
      <c r="M557" s="119"/>
      <c r="N557" s="119"/>
      <c r="O557" s="115"/>
    </row>
    <row r="558" spans="1:15">
      <c r="A558" s="1008"/>
      <c r="B558" s="1008"/>
      <c r="C558" s="1008"/>
      <c r="D558" s="1008"/>
      <c r="E558" s="1008"/>
      <c r="F558" s="1008"/>
      <c r="G558" s="1008"/>
      <c r="H558" s="1008"/>
      <c r="I558" s="1008"/>
      <c r="J558" s="115"/>
      <c r="K558" s="119"/>
      <c r="L558" s="119"/>
      <c r="M558" s="119"/>
      <c r="N558" s="119"/>
      <c r="O558" s="115"/>
    </row>
    <row r="559" spans="1:15" s="126" customFormat="1" ht="18">
      <c r="A559" s="1008"/>
      <c r="B559" s="1008"/>
      <c r="C559" s="1008"/>
      <c r="D559" s="1008"/>
      <c r="E559" s="1008"/>
      <c r="F559" s="1008"/>
      <c r="G559" s="1008"/>
      <c r="H559" s="1008"/>
      <c r="I559" s="1008"/>
      <c r="J559" s="124"/>
      <c r="K559" s="125"/>
      <c r="L559" s="125"/>
      <c r="M559" s="125"/>
      <c r="N559" s="125"/>
      <c r="O559" s="124"/>
    </row>
    <row r="560" spans="1:15">
      <c r="A560" s="1008"/>
      <c r="B560" s="1008"/>
      <c r="C560" s="1008"/>
      <c r="D560" s="1008"/>
      <c r="E560" s="1008"/>
      <c r="F560" s="1008"/>
      <c r="G560" s="1008"/>
      <c r="H560" s="1008"/>
      <c r="I560" s="1008"/>
      <c r="J560" s="115"/>
      <c r="K560" s="119"/>
      <c r="L560" s="119"/>
      <c r="M560" s="119"/>
      <c r="N560" s="119"/>
      <c r="O560" s="115"/>
    </row>
    <row r="561" spans="1:15">
      <c r="A561" s="1008"/>
      <c r="B561" s="1008"/>
      <c r="C561" s="1008"/>
      <c r="D561" s="1008"/>
      <c r="E561" s="1008"/>
      <c r="F561" s="1008"/>
      <c r="G561" s="1008"/>
      <c r="H561" s="1008"/>
      <c r="I561" s="1008"/>
      <c r="J561" s="115"/>
      <c r="K561" s="119"/>
      <c r="L561" s="119"/>
      <c r="M561" s="119"/>
      <c r="N561" s="119"/>
      <c r="O561" s="115"/>
    </row>
    <row r="562" spans="1:15">
      <c r="A562" s="1008"/>
      <c r="B562" s="1008"/>
      <c r="C562" s="1008"/>
      <c r="D562" s="1008"/>
      <c r="E562" s="1008"/>
      <c r="F562" s="1008"/>
      <c r="G562" s="1008"/>
      <c r="H562" s="1008"/>
      <c r="I562" s="1008"/>
      <c r="J562" s="115"/>
      <c r="K562" s="119"/>
      <c r="L562" s="119"/>
      <c r="M562" s="119"/>
      <c r="N562" s="119"/>
      <c r="O562" s="115"/>
    </row>
    <row r="563" spans="1:15">
      <c r="A563" s="1008"/>
      <c r="B563" s="1008"/>
      <c r="C563" s="1008"/>
      <c r="D563" s="1008"/>
      <c r="E563" s="1008"/>
      <c r="F563" s="1008"/>
      <c r="G563" s="1008"/>
      <c r="H563" s="1008"/>
      <c r="I563" s="1008"/>
      <c r="J563" s="115"/>
      <c r="K563" s="119"/>
      <c r="L563" s="119"/>
      <c r="M563" s="119"/>
      <c r="N563" s="119"/>
      <c r="O563" s="115"/>
    </row>
    <row r="564" spans="1:15">
      <c r="A564" s="1008"/>
      <c r="B564" s="1008"/>
      <c r="C564" s="1008"/>
      <c r="D564" s="1008"/>
      <c r="E564" s="1008"/>
      <c r="F564" s="1008"/>
      <c r="G564" s="1008"/>
      <c r="H564" s="1008"/>
      <c r="I564" s="1008"/>
      <c r="J564" s="115"/>
      <c r="K564" s="119"/>
      <c r="L564" s="119"/>
      <c r="M564" s="119"/>
      <c r="N564" s="119"/>
      <c r="O564" s="115"/>
    </row>
    <row r="565" spans="1:15">
      <c r="A565" s="1008"/>
      <c r="B565" s="1008"/>
      <c r="C565" s="1008"/>
      <c r="D565" s="1008"/>
      <c r="E565" s="1008"/>
      <c r="F565" s="1008"/>
      <c r="G565" s="1008"/>
      <c r="H565" s="1008"/>
      <c r="I565" s="1008"/>
      <c r="J565" s="115"/>
      <c r="K565" s="119"/>
      <c r="L565" s="119"/>
      <c r="M565" s="119"/>
      <c r="N565" s="119"/>
      <c r="O565" s="115"/>
    </row>
    <row r="566" spans="1:15">
      <c r="A566" s="1008"/>
      <c r="B566" s="1008"/>
      <c r="C566" s="1008"/>
      <c r="D566" s="1008"/>
      <c r="E566" s="1008"/>
      <c r="F566" s="1008"/>
      <c r="G566" s="1008"/>
      <c r="H566" s="1008"/>
      <c r="I566" s="1008"/>
      <c r="J566" s="115"/>
      <c r="K566" s="119"/>
      <c r="L566" s="119"/>
      <c r="M566" s="119"/>
      <c r="N566" s="119"/>
      <c r="O566" s="115"/>
    </row>
    <row r="567" spans="1:15">
      <c r="A567" s="1008"/>
      <c r="B567" s="1008"/>
      <c r="C567" s="1008"/>
      <c r="D567" s="1008"/>
      <c r="E567" s="1008"/>
      <c r="F567" s="1008"/>
      <c r="G567" s="1008"/>
      <c r="H567" s="1008"/>
      <c r="I567" s="1008"/>
      <c r="J567" s="115"/>
      <c r="K567" s="119"/>
      <c r="L567" s="119"/>
      <c r="M567" s="119"/>
      <c r="N567" s="119"/>
      <c r="O567" s="115"/>
    </row>
    <row r="568" spans="1:15">
      <c r="A568" s="1008"/>
      <c r="B568" s="1008"/>
      <c r="C568" s="1008"/>
      <c r="D568" s="1008"/>
      <c r="E568" s="1008"/>
      <c r="F568" s="1008"/>
      <c r="G568" s="1008"/>
      <c r="H568" s="1008"/>
      <c r="I568" s="1008"/>
      <c r="J568" s="115"/>
      <c r="K568" s="119"/>
      <c r="L568" s="119"/>
      <c r="M568" s="119"/>
      <c r="N568" s="119"/>
      <c r="O568" s="115"/>
    </row>
    <row r="569" spans="1:15">
      <c r="A569" s="1008"/>
      <c r="B569" s="1008"/>
      <c r="C569" s="1008"/>
      <c r="D569" s="1008"/>
      <c r="E569" s="1008"/>
      <c r="F569" s="1008"/>
      <c r="G569" s="1008"/>
      <c r="H569" s="1008"/>
      <c r="I569" s="1008"/>
      <c r="J569" s="115"/>
      <c r="K569" s="119"/>
      <c r="L569" s="119"/>
      <c r="M569" s="119"/>
      <c r="N569" s="119"/>
      <c r="O569" s="115"/>
    </row>
    <row r="570" spans="1:15">
      <c r="A570" s="1008"/>
      <c r="B570" s="1008"/>
      <c r="C570" s="1008"/>
      <c r="D570" s="1008"/>
      <c r="E570" s="1008"/>
      <c r="F570" s="1008"/>
      <c r="G570" s="1008"/>
      <c r="H570" s="1008"/>
      <c r="I570" s="1008"/>
      <c r="J570" s="115"/>
      <c r="K570" s="119"/>
      <c r="L570" s="119"/>
      <c r="M570" s="119"/>
      <c r="N570" s="119"/>
      <c r="O570" s="115"/>
    </row>
    <row r="571" spans="1:15">
      <c r="A571" s="1008"/>
      <c r="B571" s="1008"/>
      <c r="C571" s="1008"/>
      <c r="D571" s="1008"/>
      <c r="E571" s="1008"/>
      <c r="F571" s="1008"/>
      <c r="G571" s="1008"/>
      <c r="H571" s="1008"/>
      <c r="I571" s="1008"/>
      <c r="J571" s="115"/>
      <c r="K571" s="119"/>
      <c r="L571" s="119"/>
      <c r="M571" s="119"/>
      <c r="N571" s="119"/>
      <c r="O571" s="115"/>
    </row>
    <row r="572" spans="1:15">
      <c r="A572" s="1008"/>
      <c r="B572" s="1008"/>
      <c r="C572" s="1008"/>
      <c r="D572" s="1008"/>
      <c r="E572" s="1008"/>
      <c r="F572" s="1008"/>
      <c r="G572" s="1008"/>
      <c r="H572" s="1008"/>
      <c r="I572" s="1008"/>
      <c r="J572" s="115"/>
      <c r="K572" s="119"/>
      <c r="L572" s="119"/>
      <c r="M572" s="119"/>
      <c r="N572" s="119"/>
      <c r="O572" s="115"/>
    </row>
    <row r="573" spans="1:15">
      <c r="A573" s="1008"/>
      <c r="B573" s="1008"/>
      <c r="C573" s="1008"/>
      <c r="D573" s="1008"/>
      <c r="E573" s="1008"/>
      <c r="F573" s="1008"/>
      <c r="G573" s="1008"/>
      <c r="H573" s="1008"/>
      <c r="I573" s="1008"/>
      <c r="J573" s="115"/>
      <c r="K573" s="119"/>
      <c r="L573" s="119"/>
      <c r="M573" s="119"/>
      <c r="N573" s="119"/>
      <c r="O573" s="115"/>
    </row>
    <row r="574" spans="1:15">
      <c r="A574" s="1008"/>
      <c r="B574" s="1008"/>
      <c r="C574" s="1008"/>
      <c r="D574" s="1008"/>
      <c r="E574" s="1008"/>
      <c r="F574" s="1008"/>
      <c r="G574" s="1008"/>
      <c r="H574" s="1008"/>
      <c r="I574" s="1008"/>
      <c r="J574" s="115"/>
      <c r="K574" s="119"/>
      <c r="L574" s="119"/>
      <c r="M574" s="119"/>
      <c r="N574" s="119"/>
      <c r="O574" s="115"/>
    </row>
    <row r="575" spans="1:15">
      <c r="A575" s="1008"/>
      <c r="B575" s="1008"/>
      <c r="C575" s="1008"/>
      <c r="D575" s="1008"/>
      <c r="E575" s="1008"/>
      <c r="F575" s="1008"/>
      <c r="G575" s="1008"/>
      <c r="H575" s="1008"/>
      <c r="I575" s="1008"/>
      <c r="J575" s="115"/>
      <c r="K575" s="119"/>
      <c r="L575" s="119"/>
      <c r="M575" s="119"/>
      <c r="N575" s="119"/>
      <c r="O575" s="115"/>
    </row>
    <row r="576" spans="1:15">
      <c r="A576" s="1008"/>
      <c r="B576" s="1008"/>
      <c r="C576" s="1008"/>
      <c r="D576" s="1008"/>
      <c r="E576" s="1008"/>
      <c r="F576" s="1008"/>
      <c r="G576" s="1008"/>
      <c r="H576" s="1008"/>
      <c r="I576" s="1008"/>
      <c r="J576" s="115"/>
      <c r="K576" s="119"/>
      <c r="L576" s="119"/>
      <c r="M576" s="119"/>
      <c r="N576" s="119"/>
      <c r="O576" s="115"/>
    </row>
    <row r="577" spans="1:15">
      <c r="A577" s="1008"/>
      <c r="B577" s="1008"/>
      <c r="C577" s="1008"/>
      <c r="D577" s="1008"/>
      <c r="E577" s="1008"/>
      <c r="F577" s="1008"/>
      <c r="G577" s="1008"/>
      <c r="H577" s="1008"/>
      <c r="I577" s="1008"/>
      <c r="J577" s="115"/>
      <c r="K577" s="119"/>
      <c r="L577" s="119"/>
      <c r="M577" s="119"/>
      <c r="N577" s="119"/>
      <c r="O577" s="115"/>
    </row>
    <row r="578" spans="1:15">
      <c r="A578" s="1008"/>
      <c r="B578" s="1008"/>
      <c r="C578" s="1008"/>
      <c r="D578" s="1008"/>
      <c r="E578" s="1008"/>
      <c r="F578" s="1008"/>
      <c r="G578" s="1008"/>
      <c r="H578" s="1008"/>
      <c r="I578" s="1008"/>
      <c r="J578" s="115"/>
      <c r="K578" s="119"/>
      <c r="L578" s="119"/>
      <c r="M578" s="119"/>
      <c r="N578" s="119"/>
      <c r="O578" s="115"/>
    </row>
    <row r="579" spans="1:15">
      <c r="A579" s="1008"/>
      <c r="B579" s="1008"/>
      <c r="C579" s="1008"/>
      <c r="D579" s="1008"/>
      <c r="E579" s="1008"/>
      <c r="F579" s="1008"/>
      <c r="G579" s="1008"/>
      <c r="H579" s="1008"/>
      <c r="I579" s="1008"/>
      <c r="J579" s="115"/>
      <c r="K579" s="119"/>
      <c r="L579" s="119"/>
      <c r="M579" s="119"/>
      <c r="N579" s="119"/>
      <c r="O579" s="115"/>
    </row>
    <row r="580" spans="1:15">
      <c r="A580" s="1008"/>
      <c r="B580" s="1008"/>
      <c r="C580" s="1008"/>
      <c r="D580" s="1008"/>
      <c r="E580" s="1008"/>
      <c r="F580" s="1008"/>
      <c r="G580" s="1008"/>
      <c r="H580" s="1008"/>
      <c r="I580" s="1008"/>
      <c r="J580" s="115"/>
      <c r="K580" s="119"/>
      <c r="L580" s="119"/>
      <c r="M580" s="119"/>
      <c r="N580" s="119"/>
      <c r="O580" s="115"/>
    </row>
    <row r="581" spans="1:15">
      <c r="A581" s="1008"/>
      <c r="B581" s="1008"/>
      <c r="C581" s="1008"/>
      <c r="D581" s="1008"/>
      <c r="E581" s="1008"/>
      <c r="F581" s="1008"/>
      <c r="G581" s="1008"/>
      <c r="H581" s="1008"/>
      <c r="I581" s="1008"/>
      <c r="J581" s="115"/>
      <c r="K581" s="119"/>
      <c r="L581" s="119"/>
      <c r="M581" s="119"/>
      <c r="N581" s="119"/>
      <c r="O581" s="115"/>
    </row>
    <row r="582" spans="1:15">
      <c r="A582" s="1008"/>
      <c r="B582" s="1008"/>
      <c r="C582" s="1008"/>
      <c r="D582" s="1008"/>
      <c r="E582" s="1008"/>
      <c r="F582" s="1008"/>
      <c r="G582" s="1008"/>
      <c r="H582" s="1008"/>
      <c r="I582" s="1008"/>
      <c r="J582" s="115"/>
      <c r="K582" s="119"/>
      <c r="L582" s="119"/>
      <c r="M582" s="119"/>
      <c r="N582" s="119"/>
      <c r="O582" s="115"/>
    </row>
    <row r="583" spans="1:15">
      <c r="A583" s="1008"/>
      <c r="B583" s="1008"/>
      <c r="C583" s="1008"/>
      <c r="D583" s="1008"/>
      <c r="E583" s="1008"/>
      <c r="F583" s="1008"/>
      <c r="G583" s="1008"/>
      <c r="H583" s="1008"/>
      <c r="I583" s="1008"/>
      <c r="J583" s="115"/>
      <c r="K583" s="119"/>
      <c r="L583" s="119"/>
      <c r="M583" s="119"/>
      <c r="N583" s="119"/>
      <c r="O583" s="115"/>
    </row>
    <row r="584" spans="1:15">
      <c r="A584" s="1008"/>
      <c r="B584" s="1008"/>
      <c r="C584" s="1008"/>
      <c r="D584" s="1008"/>
      <c r="E584" s="1008"/>
      <c r="F584" s="1008"/>
      <c r="G584" s="1008"/>
      <c r="H584" s="1008"/>
      <c r="I584" s="1008"/>
      <c r="J584" s="115"/>
      <c r="K584" s="119"/>
      <c r="L584" s="119"/>
      <c r="M584" s="119"/>
      <c r="N584" s="119"/>
      <c r="O584" s="115"/>
    </row>
    <row r="585" spans="1:15">
      <c r="A585" s="1008"/>
      <c r="B585" s="1008"/>
      <c r="C585" s="1008"/>
      <c r="D585" s="1008"/>
      <c r="E585" s="1008"/>
      <c r="F585" s="1008"/>
      <c r="G585" s="1008"/>
      <c r="H585" s="1008"/>
      <c r="I585" s="1008"/>
      <c r="J585" s="115"/>
      <c r="K585" s="119"/>
      <c r="L585" s="119"/>
      <c r="M585" s="119"/>
      <c r="N585" s="119"/>
      <c r="O585" s="115"/>
    </row>
    <row r="586" spans="1:15">
      <c r="A586" s="1008"/>
      <c r="B586" s="1008"/>
      <c r="C586" s="1008"/>
      <c r="D586" s="1008"/>
      <c r="E586" s="1008"/>
      <c r="F586" s="1008"/>
      <c r="G586" s="1008"/>
      <c r="H586" s="1008"/>
      <c r="I586" s="1008"/>
      <c r="J586" s="115"/>
      <c r="K586" s="119"/>
      <c r="L586" s="119"/>
      <c r="M586" s="119"/>
      <c r="N586" s="119"/>
      <c r="O586" s="115"/>
    </row>
    <row r="587" spans="1:15">
      <c r="A587" s="1008"/>
      <c r="B587" s="1008"/>
      <c r="C587" s="1008"/>
      <c r="D587" s="1008"/>
      <c r="E587" s="1008"/>
      <c r="F587" s="1008"/>
      <c r="G587" s="1008"/>
      <c r="H587" s="1008"/>
      <c r="I587" s="1008"/>
      <c r="J587" s="115"/>
      <c r="K587" s="119"/>
      <c r="L587" s="119"/>
      <c r="M587" s="119"/>
      <c r="N587" s="119"/>
      <c r="O587" s="115"/>
    </row>
    <row r="588" spans="1:15">
      <c r="A588" s="1008"/>
      <c r="B588" s="1008"/>
      <c r="C588" s="1008"/>
      <c r="D588" s="1008"/>
      <c r="E588" s="1008"/>
      <c r="F588" s="1008"/>
      <c r="G588" s="1008"/>
      <c r="H588" s="1008"/>
      <c r="I588" s="1008"/>
      <c r="J588" s="115"/>
      <c r="K588" s="119"/>
      <c r="L588" s="119"/>
      <c r="M588" s="119"/>
      <c r="N588" s="119"/>
      <c r="O588" s="115"/>
    </row>
    <row r="589" spans="1:15">
      <c r="A589" s="1008"/>
      <c r="B589" s="1008"/>
      <c r="C589" s="1008"/>
      <c r="D589" s="1008"/>
      <c r="E589" s="1008"/>
      <c r="F589" s="1008"/>
      <c r="G589" s="1008"/>
      <c r="H589" s="1008"/>
      <c r="I589" s="1008"/>
      <c r="J589" s="115"/>
      <c r="K589" s="119"/>
      <c r="L589" s="119"/>
      <c r="M589" s="119"/>
      <c r="N589" s="119"/>
      <c r="O589" s="115"/>
    </row>
    <row r="590" spans="1:15">
      <c r="A590" s="1008"/>
      <c r="B590" s="1008"/>
      <c r="C590" s="1008"/>
      <c r="D590" s="1008"/>
      <c r="E590" s="1008"/>
      <c r="F590" s="1008"/>
      <c r="G590" s="1008"/>
      <c r="H590" s="1008"/>
      <c r="I590" s="1008"/>
      <c r="J590" s="115"/>
      <c r="K590" s="119"/>
      <c r="L590" s="119"/>
      <c r="M590" s="119"/>
      <c r="N590" s="119"/>
      <c r="O590" s="115"/>
    </row>
    <row r="591" spans="1:15">
      <c r="A591" s="1008"/>
      <c r="B591" s="1008"/>
      <c r="C591" s="1008"/>
      <c r="D591" s="1008"/>
      <c r="E591" s="1008"/>
      <c r="F591" s="1008"/>
      <c r="G591" s="1008"/>
      <c r="H591" s="1008"/>
      <c r="I591" s="1008"/>
      <c r="J591" s="115"/>
      <c r="K591" s="119"/>
      <c r="L591" s="119"/>
      <c r="M591" s="119"/>
      <c r="N591" s="119"/>
      <c r="O591" s="115"/>
    </row>
    <row r="592" spans="1:15">
      <c r="A592" s="1008"/>
      <c r="B592" s="1008"/>
      <c r="C592" s="1008"/>
      <c r="D592" s="1008"/>
      <c r="E592" s="1008"/>
      <c r="F592" s="1008"/>
      <c r="G592" s="1008"/>
      <c r="H592" s="1008"/>
      <c r="I592" s="1008"/>
      <c r="J592" s="115"/>
      <c r="K592" s="119"/>
      <c r="L592" s="119"/>
      <c r="M592" s="119"/>
      <c r="N592" s="119"/>
      <c r="O592" s="115"/>
    </row>
    <row r="593" spans="1:15">
      <c r="A593" s="1008"/>
      <c r="B593" s="1008"/>
      <c r="C593" s="1008"/>
      <c r="D593" s="1008"/>
      <c r="E593" s="1008"/>
      <c r="F593" s="1008"/>
      <c r="G593" s="1008"/>
      <c r="H593" s="1008"/>
      <c r="I593" s="1008"/>
      <c r="J593" s="115"/>
      <c r="K593" s="119"/>
      <c r="L593" s="119"/>
      <c r="M593" s="119"/>
      <c r="N593" s="119"/>
      <c r="O593" s="115"/>
    </row>
    <row r="594" spans="1:15">
      <c r="A594" s="1008"/>
      <c r="B594" s="1008"/>
      <c r="C594" s="1008"/>
      <c r="D594" s="1008"/>
      <c r="E594" s="1008"/>
      <c r="F594" s="1008"/>
      <c r="G594" s="1008"/>
      <c r="H594" s="1008"/>
      <c r="I594" s="1008"/>
      <c r="J594" s="115"/>
      <c r="K594" s="119"/>
      <c r="L594" s="119"/>
      <c r="M594" s="119"/>
      <c r="N594" s="119"/>
      <c r="O594" s="115"/>
    </row>
    <row r="595" spans="1:15">
      <c r="A595" s="1008"/>
      <c r="B595" s="1008"/>
      <c r="C595" s="1008"/>
      <c r="D595" s="1008"/>
      <c r="E595" s="1008"/>
      <c r="F595" s="1008"/>
      <c r="G595" s="1008"/>
      <c r="H595" s="1008"/>
      <c r="I595" s="1008"/>
      <c r="J595" s="115"/>
      <c r="K595" s="119"/>
      <c r="L595" s="119"/>
      <c r="M595" s="119"/>
      <c r="N595" s="119"/>
      <c r="O595" s="115"/>
    </row>
    <row r="596" spans="1:15">
      <c r="A596" s="1008"/>
      <c r="B596" s="1008"/>
      <c r="C596" s="1008"/>
      <c r="D596" s="1008"/>
      <c r="E596" s="1008"/>
      <c r="F596" s="1008"/>
      <c r="G596" s="1008"/>
      <c r="H596" s="1008"/>
      <c r="I596" s="1008"/>
      <c r="J596" s="115"/>
      <c r="K596" s="119"/>
      <c r="L596" s="119"/>
      <c r="M596" s="119"/>
      <c r="N596" s="119"/>
      <c r="O596" s="115"/>
    </row>
    <row r="597" spans="1:15">
      <c r="A597" s="1008"/>
      <c r="B597" s="1008"/>
      <c r="C597" s="1008"/>
      <c r="D597" s="1008"/>
      <c r="E597" s="1008"/>
      <c r="F597" s="1008"/>
      <c r="G597" s="1008"/>
      <c r="H597" s="1008"/>
      <c r="I597" s="1008"/>
      <c r="J597" s="115"/>
      <c r="K597" s="119"/>
      <c r="L597" s="119"/>
      <c r="M597" s="119"/>
      <c r="N597" s="119"/>
      <c r="O597" s="115"/>
    </row>
    <row r="598" spans="1:15">
      <c r="A598" s="1008"/>
      <c r="B598" s="1008"/>
      <c r="C598" s="1008"/>
      <c r="D598" s="1008"/>
      <c r="E598" s="1008"/>
      <c r="F598" s="1008"/>
      <c r="G598" s="1008"/>
      <c r="H598" s="1008"/>
      <c r="I598" s="1008"/>
      <c r="J598" s="115"/>
      <c r="K598" s="119"/>
      <c r="L598" s="119"/>
      <c r="M598" s="119"/>
      <c r="N598" s="119"/>
      <c r="O598" s="115"/>
    </row>
    <row r="599" spans="1:15">
      <c r="A599" s="1008"/>
      <c r="B599" s="1008"/>
      <c r="C599" s="1008"/>
      <c r="D599" s="1008"/>
      <c r="E599" s="1008"/>
      <c r="F599" s="1008"/>
      <c r="G599" s="1008"/>
      <c r="H599" s="1008"/>
      <c r="I599" s="1008"/>
      <c r="J599" s="115"/>
      <c r="K599" s="119"/>
      <c r="L599" s="119"/>
      <c r="M599" s="119"/>
      <c r="N599" s="119"/>
      <c r="O599" s="115"/>
    </row>
    <row r="600" spans="1:15">
      <c r="A600" s="1008"/>
      <c r="B600" s="1008"/>
      <c r="C600" s="1008"/>
      <c r="D600" s="1008"/>
      <c r="E600" s="1008"/>
      <c r="F600" s="1008"/>
      <c r="G600" s="1008"/>
      <c r="H600" s="1008"/>
      <c r="I600" s="1008"/>
      <c r="J600" s="115"/>
      <c r="K600" s="119"/>
      <c r="L600" s="119"/>
      <c r="M600" s="119"/>
      <c r="N600" s="119"/>
      <c r="O600" s="115"/>
    </row>
    <row r="601" spans="1:15">
      <c r="A601" s="1008"/>
      <c r="B601" s="1008"/>
      <c r="C601" s="1008"/>
      <c r="D601" s="1008"/>
      <c r="E601" s="1008"/>
      <c r="F601" s="1008"/>
      <c r="G601" s="1008"/>
      <c r="H601" s="1008"/>
      <c r="I601" s="1008"/>
      <c r="J601" s="115"/>
      <c r="K601" s="119"/>
      <c r="L601" s="119"/>
      <c r="M601" s="119"/>
      <c r="N601" s="119"/>
      <c r="O601" s="115"/>
    </row>
    <row r="602" spans="1:15">
      <c r="A602" s="1008"/>
      <c r="B602" s="1008"/>
      <c r="C602" s="1008"/>
      <c r="D602" s="1008"/>
      <c r="E602" s="1008"/>
      <c r="F602" s="1008"/>
      <c r="G602" s="1008"/>
      <c r="H602" s="1008"/>
      <c r="I602" s="1008"/>
      <c r="J602" s="115"/>
      <c r="K602" s="119"/>
      <c r="L602" s="119"/>
      <c r="M602" s="119"/>
      <c r="N602" s="119"/>
      <c r="O602" s="115"/>
    </row>
    <row r="603" spans="1:15">
      <c r="A603" s="1008"/>
      <c r="B603" s="1008"/>
      <c r="C603" s="1008"/>
      <c r="D603" s="1008"/>
      <c r="E603" s="1008"/>
      <c r="F603" s="1008"/>
      <c r="G603" s="1008"/>
      <c r="H603" s="1008"/>
      <c r="I603" s="1008"/>
      <c r="J603" s="115"/>
      <c r="K603" s="119"/>
      <c r="L603" s="119"/>
      <c r="M603" s="119"/>
      <c r="N603" s="119"/>
      <c r="O603" s="115"/>
    </row>
    <row r="604" spans="1:15">
      <c r="A604" s="1008"/>
      <c r="B604" s="1008"/>
      <c r="C604" s="1008"/>
      <c r="D604" s="1008"/>
      <c r="E604" s="1008"/>
      <c r="F604" s="1008"/>
      <c r="G604" s="1008"/>
      <c r="H604" s="1008"/>
      <c r="I604" s="1008"/>
      <c r="J604" s="115"/>
      <c r="K604" s="119"/>
      <c r="L604" s="119"/>
      <c r="M604" s="119"/>
      <c r="N604" s="119"/>
      <c r="O604" s="115"/>
    </row>
    <row r="605" spans="1:15">
      <c r="A605" s="1008"/>
      <c r="B605" s="1008"/>
      <c r="C605" s="1008"/>
      <c r="D605" s="1008"/>
      <c r="E605" s="1008"/>
      <c r="F605" s="1008"/>
      <c r="G605" s="1008"/>
      <c r="H605" s="1008"/>
      <c r="I605" s="1008"/>
      <c r="J605" s="115"/>
      <c r="K605" s="119"/>
      <c r="L605" s="119"/>
      <c r="M605" s="119"/>
      <c r="N605" s="119"/>
      <c r="O605" s="115"/>
    </row>
    <row r="606" spans="1:15">
      <c r="A606" s="1008"/>
      <c r="B606" s="1008"/>
      <c r="C606" s="1008"/>
      <c r="D606" s="1008"/>
      <c r="E606" s="1008"/>
      <c r="F606" s="1008"/>
      <c r="G606" s="1008"/>
      <c r="H606" s="1008"/>
      <c r="I606" s="1008"/>
      <c r="J606" s="115"/>
      <c r="K606" s="119"/>
      <c r="L606" s="119"/>
      <c r="M606" s="119"/>
      <c r="N606" s="119"/>
      <c r="O606" s="115"/>
    </row>
    <row r="607" spans="1:15">
      <c r="A607" s="1008"/>
      <c r="B607" s="1008"/>
      <c r="C607" s="1008"/>
      <c r="D607" s="1008"/>
      <c r="E607" s="1008"/>
      <c r="F607" s="1008"/>
      <c r="G607" s="1008"/>
      <c r="H607" s="1008"/>
      <c r="I607" s="1008"/>
      <c r="J607" s="115"/>
      <c r="K607" s="119"/>
      <c r="L607" s="119"/>
      <c r="M607" s="119"/>
      <c r="N607" s="119"/>
      <c r="O607" s="115"/>
    </row>
    <row r="608" spans="1:15">
      <c r="A608" s="1008"/>
      <c r="B608" s="1008"/>
      <c r="C608" s="1008"/>
      <c r="D608" s="1008"/>
      <c r="E608" s="1008"/>
      <c r="F608" s="1008"/>
      <c r="G608" s="1008"/>
      <c r="H608" s="1008"/>
      <c r="I608" s="1008"/>
      <c r="J608" s="115"/>
      <c r="K608" s="119"/>
      <c r="L608" s="119"/>
      <c r="M608" s="119"/>
      <c r="N608" s="119"/>
      <c r="O608" s="115"/>
    </row>
    <row r="609" spans="1:15">
      <c r="A609" s="1008"/>
      <c r="B609" s="1008"/>
      <c r="C609" s="1008"/>
      <c r="D609" s="1008"/>
      <c r="E609" s="1008"/>
      <c r="F609" s="1008"/>
      <c r="G609" s="1008"/>
      <c r="H609" s="1008"/>
      <c r="I609" s="1008"/>
      <c r="J609" s="115"/>
      <c r="K609" s="119"/>
      <c r="L609" s="119"/>
      <c r="M609" s="119"/>
      <c r="N609" s="119"/>
      <c r="O609" s="115"/>
    </row>
    <row r="610" spans="1:15">
      <c r="A610" s="1008"/>
      <c r="B610" s="1008"/>
      <c r="C610" s="1008"/>
      <c r="D610" s="1008"/>
      <c r="E610" s="1008"/>
      <c r="F610" s="1008"/>
      <c r="G610" s="1008"/>
      <c r="H610" s="1008"/>
      <c r="I610" s="1008"/>
      <c r="J610" s="115"/>
      <c r="K610" s="119"/>
      <c r="L610" s="119"/>
      <c r="M610" s="119"/>
      <c r="N610" s="119"/>
      <c r="O610" s="115"/>
    </row>
    <row r="611" spans="1:15">
      <c r="A611" s="1008"/>
      <c r="B611" s="1008"/>
      <c r="C611" s="1008"/>
      <c r="D611" s="1008"/>
      <c r="E611" s="1008"/>
      <c r="F611" s="1008"/>
      <c r="G611" s="1008"/>
      <c r="H611" s="1008"/>
      <c r="I611" s="1008"/>
      <c r="J611" s="115"/>
      <c r="K611" s="119"/>
      <c r="L611" s="119"/>
      <c r="M611" s="119"/>
      <c r="N611" s="119"/>
      <c r="O611" s="115"/>
    </row>
    <row r="612" spans="1:15">
      <c r="A612" s="1008"/>
      <c r="B612" s="1008"/>
      <c r="C612" s="1008"/>
      <c r="D612" s="1008"/>
      <c r="E612" s="1008"/>
      <c r="F612" s="1008"/>
      <c r="G612" s="1008"/>
      <c r="H612" s="1008"/>
      <c r="I612" s="1008"/>
      <c r="J612" s="115"/>
      <c r="K612" s="119"/>
      <c r="L612" s="119"/>
      <c r="M612" s="119"/>
      <c r="N612" s="119"/>
      <c r="O612" s="115"/>
    </row>
    <row r="613" spans="1:15">
      <c r="A613" s="1008"/>
      <c r="B613" s="1008"/>
      <c r="C613" s="1008"/>
      <c r="D613" s="1008"/>
      <c r="E613" s="1008"/>
      <c r="F613" s="1008"/>
      <c r="G613" s="1008"/>
      <c r="H613" s="1008"/>
      <c r="I613" s="1008"/>
      <c r="J613" s="115"/>
      <c r="K613" s="119"/>
      <c r="L613" s="119"/>
      <c r="M613" s="119"/>
      <c r="N613" s="119"/>
      <c r="O613" s="115"/>
    </row>
    <row r="614" spans="1:15">
      <c r="A614" s="1008"/>
      <c r="B614" s="1008"/>
      <c r="C614" s="1008"/>
      <c r="D614" s="1008"/>
      <c r="E614" s="1008"/>
      <c r="F614" s="1008"/>
      <c r="G614" s="1008"/>
      <c r="H614" s="1008"/>
      <c r="I614" s="1008"/>
      <c r="J614" s="115"/>
      <c r="K614" s="119"/>
      <c r="L614" s="119"/>
      <c r="M614" s="119"/>
      <c r="N614" s="119"/>
      <c r="O614" s="115"/>
    </row>
    <row r="615" spans="1:15">
      <c r="A615" s="1008"/>
      <c r="B615" s="1008"/>
      <c r="C615" s="1008"/>
      <c r="D615" s="1008"/>
      <c r="E615" s="1008"/>
      <c r="F615" s="1008"/>
      <c r="G615" s="1008"/>
      <c r="H615" s="1008"/>
      <c r="I615" s="1008"/>
      <c r="J615" s="115"/>
      <c r="K615" s="119"/>
      <c r="L615" s="119"/>
      <c r="M615" s="119"/>
      <c r="N615" s="119"/>
      <c r="O615" s="115"/>
    </row>
    <row r="616" spans="1:15">
      <c r="A616" s="1008"/>
      <c r="B616" s="1008"/>
      <c r="C616" s="1008"/>
      <c r="D616" s="1008"/>
      <c r="E616" s="1008"/>
      <c r="F616" s="1008"/>
      <c r="G616" s="1008"/>
      <c r="H616" s="1008"/>
      <c r="I616" s="1008"/>
      <c r="J616" s="115"/>
      <c r="K616" s="119"/>
      <c r="L616" s="119"/>
      <c r="M616" s="119"/>
      <c r="N616" s="119"/>
      <c r="O616" s="115"/>
    </row>
    <row r="617" spans="1:15">
      <c r="A617" s="1008"/>
      <c r="B617" s="1008"/>
      <c r="C617" s="1008"/>
      <c r="D617" s="1008"/>
      <c r="E617" s="1008"/>
      <c r="F617" s="1008"/>
      <c r="G617" s="1008"/>
      <c r="H617" s="1008"/>
      <c r="I617" s="1008"/>
      <c r="J617" s="115"/>
      <c r="K617" s="119"/>
      <c r="L617" s="119"/>
      <c r="M617" s="119"/>
      <c r="N617" s="119"/>
      <c r="O617" s="115"/>
    </row>
    <row r="618" spans="1:15">
      <c r="A618" s="1008"/>
      <c r="B618" s="1008"/>
      <c r="C618" s="1008"/>
      <c r="D618" s="1008"/>
      <c r="E618" s="1008"/>
      <c r="F618" s="1008"/>
      <c r="G618" s="1008"/>
      <c r="H618" s="1008"/>
      <c r="I618" s="1008"/>
      <c r="J618" s="115"/>
      <c r="K618" s="119"/>
      <c r="L618" s="119"/>
      <c r="M618" s="119"/>
      <c r="N618" s="119"/>
      <c r="O618" s="115"/>
    </row>
    <row r="619" spans="1:15">
      <c r="A619" s="1008"/>
      <c r="B619" s="1008"/>
      <c r="C619" s="1008"/>
      <c r="D619" s="1008"/>
      <c r="E619" s="1008"/>
      <c r="F619" s="1008"/>
      <c r="G619" s="1008"/>
      <c r="H619" s="1008"/>
      <c r="I619" s="1008"/>
      <c r="J619" s="115"/>
      <c r="K619" s="119"/>
      <c r="L619" s="119"/>
      <c r="M619" s="119"/>
      <c r="N619" s="119"/>
      <c r="O619" s="115"/>
    </row>
    <row r="620" spans="1:15">
      <c r="A620" s="1008"/>
      <c r="B620" s="1008"/>
      <c r="C620" s="1008"/>
      <c r="D620" s="1008"/>
      <c r="E620" s="1008"/>
      <c r="F620" s="1008"/>
      <c r="G620" s="1008"/>
      <c r="H620" s="1008"/>
      <c r="I620" s="1008"/>
      <c r="J620" s="115"/>
      <c r="K620" s="119"/>
      <c r="L620" s="119"/>
      <c r="M620" s="119"/>
      <c r="N620" s="119"/>
      <c r="O620" s="115"/>
    </row>
    <row r="621" spans="1:15">
      <c r="A621" s="1008"/>
      <c r="B621" s="1008"/>
      <c r="C621" s="1008"/>
      <c r="D621" s="1008"/>
      <c r="E621" s="1008"/>
      <c r="F621" s="1008"/>
      <c r="G621" s="1008"/>
      <c r="H621" s="1008"/>
      <c r="I621" s="1008"/>
      <c r="J621" s="115"/>
      <c r="K621" s="119"/>
      <c r="L621" s="119"/>
      <c r="M621" s="119"/>
      <c r="N621" s="119"/>
      <c r="O621" s="115"/>
    </row>
    <row r="622" spans="1:15">
      <c r="A622" s="1008"/>
      <c r="B622" s="1008"/>
      <c r="C622" s="1008"/>
      <c r="D622" s="1008"/>
      <c r="E622" s="1008"/>
      <c r="F622" s="1008"/>
      <c r="G622" s="1008"/>
      <c r="H622" s="1008"/>
      <c r="I622" s="1008"/>
      <c r="J622" s="115"/>
      <c r="K622" s="119"/>
      <c r="L622" s="119"/>
      <c r="M622" s="119"/>
      <c r="N622" s="119"/>
      <c r="O622" s="115"/>
    </row>
    <row r="623" spans="1:15">
      <c r="A623" s="1008"/>
      <c r="B623" s="1008"/>
      <c r="C623" s="1008"/>
      <c r="D623" s="1008"/>
      <c r="E623" s="1008"/>
      <c r="F623" s="1008"/>
      <c r="G623" s="1008"/>
      <c r="H623" s="1008"/>
      <c r="I623" s="1008"/>
      <c r="J623" s="115"/>
      <c r="K623" s="119"/>
      <c r="L623" s="119"/>
      <c r="M623" s="119"/>
      <c r="N623" s="119"/>
      <c r="O623" s="115"/>
    </row>
    <row r="624" spans="1:15">
      <c r="A624" s="1008"/>
      <c r="B624" s="1008"/>
      <c r="C624" s="1008"/>
      <c r="D624" s="1008"/>
      <c r="E624" s="1008"/>
      <c r="F624" s="1008"/>
      <c r="G624" s="1008"/>
      <c r="H624" s="1008"/>
      <c r="I624" s="1008"/>
      <c r="J624" s="115"/>
      <c r="K624" s="119"/>
      <c r="L624" s="119"/>
      <c r="M624" s="119"/>
      <c r="N624" s="119"/>
      <c r="O624" s="115"/>
    </row>
    <row r="625" spans="1:15">
      <c r="A625" s="1008"/>
      <c r="B625" s="1008"/>
      <c r="C625" s="1008"/>
      <c r="D625" s="1008"/>
      <c r="E625" s="1008"/>
      <c r="F625" s="1008"/>
      <c r="G625" s="1008"/>
      <c r="H625" s="1008"/>
      <c r="I625" s="1008"/>
      <c r="J625" s="115"/>
      <c r="K625" s="119"/>
      <c r="L625" s="119"/>
      <c r="M625" s="119"/>
      <c r="N625" s="119"/>
      <c r="O625" s="115"/>
    </row>
    <row r="626" spans="1:15">
      <c r="A626" s="1008"/>
      <c r="B626" s="1008"/>
      <c r="C626" s="1008"/>
      <c r="D626" s="1008"/>
      <c r="E626" s="1008"/>
      <c r="F626" s="1008"/>
      <c r="G626" s="1008"/>
      <c r="H626" s="1008"/>
      <c r="I626" s="1008"/>
      <c r="J626" s="115"/>
      <c r="K626" s="119"/>
      <c r="L626" s="119"/>
      <c r="M626" s="119"/>
      <c r="N626" s="119"/>
      <c r="O626" s="115"/>
    </row>
    <row r="627" spans="1:15">
      <c r="A627" s="1008"/>
      <c r="B627" s="1008"/>
      <c r="C627" s="1008"/>
      <c r="D627" s="1008"/>
      <c r="E627" s="1008"/>
      <c r="F627" s="1008"/>
      <c r="G627" s="1008"/>
      <c r="H627" s="1008"/>
      <c r="I627" s="1008"/>
      <c r="J627" s="115"/>
      <c r="K627" s="119"/>
      <c r="L627" s="119"/>
      <c r="M627" s="119"/>
      <c r="N627" s="119"/>
      <c r="O627" s="115"/>
    </row>
    <row r="628" spans="1:15">
      <c r="A628" s="1008"/>
      <c r="B628" s="1008"/>
      <c r="C628" s="1008"/>
      <c r="D628" s="1008"/>
      <c r="E628" s="1008"/>
      <c r="F628" s="1008"/>
      <c r="G628" s="1008"/>
      <c r="H628" s="1008"/>
      <c r="I628" s="1008"/>
      <c r="J628" s="115"/>
      <c r="K628" s="119"/>
      <c r="L628" s="119"/>
      <c r="M628" s="119"/>
      <c r="N628" s="119"/>
      <c r="O628" s="115"/>
    </row>
    <row r="629" spans="1:15">
      <c r="A629" s="1008"/>
      <c r="B629" s="1008"/>
      <c r="C629" s="1008"/>
      <c r="D629" s="1008"/>
      <c r="E629" s="1008"/>
      <c r="F629" s="1008"/>
      <c r="G629" s="1008"/>
      <c r="H629" s="1008"/>
      <c r="I629" s="1008"/>
      <c r="J629" s="115"/>
      <c r="K629" s="119"/>
      <c r="L629" s="119"/>
      <c r="M629" s="119"/>
      <c r="N629" s="119"/>
      <c r="O629" s="115"/>
    </row>
    <row r="630" spans="1:15">
      <c r="A630" s="1008"/>
      <c r="B630" s="1008"/>
      <c r="C630" s="1008"/>
      <c r="D630" s="1008"/>
      <c r="E630" s="1008"/>
      <c r="F630" s="1008"/>
      <c r="G630" s="1008"/>
      <c r="H630" s="1008"/>
      <c r="I630" s="1008"/>
      <c r="J630" s="115"/>
      <c r="K630" s="119"/>
      <c r="L630" s="119"/>
      <c r="M630" s="119"/>
      <c r="N630" s="119"/>
      <c r="O630" s="115"/>
    </row>
    <row r="631" spans="1:15">
      <c r="A631" s="1008"/>
      <c r="B631" s="1008"/>
      <c r="C631" s="1008"/>
      <c r="D631" s="1008"/>
      <c r="E631" s="1008"/>
      <c r="F631" s="1008"/>
      <c r="G631" s="1008"/>
      <c r="H631" s="1008"/>
      <c r="I631" s="1008"/>
      <c r="J631" s="115"/>
      <c r="K631" s="119"/>
      <c r="L631" s="119"/>
      <c r="M631" s="119"/>
      <c r="N631" s="119"/>
      <c r="O631" s="115"/>
    </row>
    <row r="632" spans="1:15">
      <c r="A632" s="1008"/>
      <c r="B632" s="1008"/>
      <c r="C632" s="1008"/>
      <c r="D632" s="1008"/>
      <c r="E632" s="1008"/>
      <c r="F632" s="1008"/>
      <c r="G632" s="1008"/>
      <c r="H632" s="1008"/>
      <c r="I632" s="1008"/>
      <c r="J632" s="115"/>
      <c r="K632" s="119"/>
      <c r="L632" s="119"/>
      <c r="M632" s="119"/>
      <c r="N632" s="119"/>
      <c r="O632" s="115"/>
    </row>
    <row r="633" spans="1:15">
      <c r="A633" s="1008"/>
      <c r="B633" s="1008"/>
      <c r="C633" s="1008"/>
      <c r="D633" s="1008"/>
      <c r="E633" s="1008"/>
      <c r="F633" s="1008"/>
      <c r="G633" s="1008"/>
      <c r="H633" s="1008"/>
      <c r="I633" s="1008"/>
      <c r="J633" s="115"/>
      <c r="K633" s="119"/>
      <c r="L633" s="119"/>
      <c r="M633" s="119"/>
      <c r="N633" s="119"/>
      <c r="O633" s="115"/>
    </row>
    <row r="634" spans="1:15">
      <c r="A634" s="1008"/>
      <c r="B634" s="1008"/>
      <c r="C634" s="1008"/>
      <c r="D634" s="1008"/>
      <c r="E634" s="1008"/>
      <c r="F634" s="1008"/>
      <c r="G634" s="1008"/>
      <c r="H634" s="1008"/>
      <c r="I634" s="1008"/>
      <c r="J634" s="115"/>
      <c r="K634" s="119"/>
      <c r="L634" s="119"/>
      <c r="M634" s="119"/>
      <c r="N634" s="119"/>
      <c r="O634" s="115"/>
    </row>
    <row r="635" spans="1:15">
      <c r="A635" s="1008"/>
      <c r="B635" s="1008"/>
      <c r="C635" s="1008"/>
      <c r="D635" s="1008"/>
      <c r="E635" s="1008"/>
      <c r="F635" s="1008"/>
      <c r="G635" s="1008"/>
      <c r="H635" s="1008"/>
      <c r="I635" s="1008"/>
      <c r="J635" s="115"/>
      <c r="K635" s="119"/>
      <c r="L635" s="119"/>
      <c r="M635" s="119"/>
      <c r="N635" s="119"/>
      <c r="O635" s="115"/>
    </row>
    <row r="636" spans="1:15">
      <c r="A636" s="1008"/>
      <c r="B636" s="1008"/>
      <c r="C636" s="1008"/>
      <c r="D636" s="1008"/>
      <c r="E636" s="1008"/>
      <c r="F636" s="1008"/>
      <c r="G636" s="1008"/>
      <c r="H636" s="1008"/>
      <c r="I636" s="1008"/>
      <c r="J636" s="115"/>
      <c r="K636" s="119"/>
      <c r="L636" s="119"/>
      <c r="M636" s="119"/>
      <c r="N636" s="119"/>
      <c r="O636" s="115"/>
    </row>
    <row r="637" spans="1:15">
      <c r="A637" s="1008"/>
      <c r="B637" s="1008"/>
      <c r="C637" s="1008"/>
      <c r="D637" s="1008"/>
      <c r="E637" s="1008"/>
      <c r="F637" s="1008"/>
      <c r="G637" s="1008"/>
      <c r="H637" s="1008"/>
      <c r="I637" s="1008"/>
      <c r="J637" s="115"/>
      <c r="K637" s="119"/>
      <c r="L637" s="119"/>
      <c r="M637" s="119"/>
      <c r="N637" s="119"/>
      <c r="O637" s="115"/>
    </row>
    <row r="638" spans="1:15">
      <c r="A638" s="1008"/>
      <c r="B638" s="1008"/>
      <c r="C638" s="1008"/>
      <c r="D638" s="1008"/>
      <c r="E638" s="1008"/>
      <c r="F638" s="1008"/>
      <c r="G638" s="1008"/>
      <c r="H638" s="1008"/>
      <c r="I638" s="1008"/>
      <c r="J638" s="115"/>
      <c r="K638" s="119"/>
      <c r="L638" s="119"/>
      <c r="M638" s="119"/>
      <c r="N638" s="119"/>
      <c r="O638" s="115"/>
    </row>
    <row r="639" spans="1:15">
      <c r="A639" s="1008"/>
      <c r="B639" s="1008"/>
      <c r="C639" s="1008"/>
      <c r="D639" s="1008"/>
      <c r="E639" s="1008"/>
      <c r="F639" s="1008"/>
      <c r="G639" s="1008"/>
      <c r="H639" s="1008"/>
      <c r="I639" s="1008"/>
      <c r="J639" s="115"/>
      <c r="K639" s="119"/>
      <c r="L639" s="119"/>
      <c r="M639" s="119"/>
      <c r="N639" s="119"/>
      <c r="O639" s="115"/>
    </row>
    <row r="640" spans="1:15">
      <c r="A640" s="1008"/>
      <c r="B640" s="1008"/>
      <c r="C640" s="1008"/>
      <c r="D640" s="1008"/>
      <c r="E640" s="1008"/>
      <c r="F640" s="1008"/>
      <c r="G640" s="1008"/>
      <c r="H640" s="1008"/>
      <c r="I640" s="1008"/>
      <c r="J640" s="115"/>
      <c r="K640" s="119"/>
      <c r="L640" s="119"/>
      <c r="M640" s="119"/>
      <c r="N640" s="119"/>
      <c r="O640" s="115"/>
    </row>
    <row r="641" spans="1:15">
      <c r="A641" s="1008"/>
      <c r="B641" s="1008"/>
      <c r="C641" s="1008"/>
      <c r="D641" s="1008"/>
      <c r="E641" s="1008"/>
      <c r="F641" s="1008"/>
      <c r="G641" s="1008"/>
      <c r="H641" s="1008"/>
      <c r="I641" s="1008"/>
      <c r="J641" s="115"/>
      <c r="K641" s="119"/>
      <c r="L641" s="119"/>
      <c r="M641" s="119"/>
      <c r="N641" s="119"/>
      <c r="O641" s="115"/>
    </row>
    <row r="642" spans="1:15">
      <c r="A642" s="1008"/>
      <c r="B642" s="1008"/>
      <c r="C642" s="1008"/>
      <c r="D642" s="1008"/>
      <c r="E642" s="1008"/>
      <c r="F642" s="1008"/>
      <c r="G642" s="1008"/>
      <c r="H642" s="1008"/>
      <c r="I642" s="1008"/>
      <c r="J642" s="115"/>
      <c r="K642" s="119"/>
      <c r="L642" s="119"/>
      <c r="M642" s="119"/>
      <c r="N642" s="119"/>
      <c r="O642" s="115"/>
    </row>
    <row r="643" spans="1:15">
      <c r="A643" s="1008"/>
      <c r="B643" s="1008"/>
      <c r="C643" s="1008"/>
      <c r="D643" s="1008"/>
      <c r="E643" s="1008"/>
      <c r="F643" s="1008"/>
      <c r="G643" s="1008"/>
      <c r="H643" s="1008"/>
      <c r="I643" s="1008"/>
      <c r="J643" s="115"/>
      <c r="K643" s="119"/>
      <c r="L643" s="119"/>
      <c r="M643" s="119"/>
      <c r="N643" s="119"/>
      <c r="O643" s="115"/>
    </row>
    <row r="644" spans="1:15">
      <c r="A644" s="1008"/>
      <c r="B644" s="1008"/>
      <c r="C644" s="1008"/>
      <c r="D644" s="1008"/>
      <c r="E644" s="1008"/>
      <c r="F644" s="1008"/>
      <c r="G644" s="1008"/>
      <c r="H644" s="1008"/>
      <c r="I644" s="1008"/>
      <c r="J644" s="115"/>
      <c r="K644" s="119"/>
      <c r="L644" s="119"/>
      <c r="M644" s="119"/>
      <c r="N644" s="119"/>
      <c r="O644" s="115"/>
    </row>
    <row r="645" spans="1:15">
      <c r="A645" s="1008"/>
      <c r="B645" s="1008"/>
      <c r="C645" s="1008"/>
      <c r="D645" s="1008"/>
      <c r="E645" s="1008"/>
      <c r="F645" s="1008"/>
      <c r="G645" s="1008"/>
      <c r="H645" s="1008"/>
      <c r="I645" s="1008"/>
      <c r="J645" s="115"/>
      <c r="K645" s="119"/>
      <c r="L645" s="119"/>
      <c r="M645" s="119"/>
      <c r="N645" s="119"/>
      <c r="O645" s="115"/>
    </row>
    <row r="646" spans="1:15">
      <c r="A646" s="1008"/>
      <c r="B646" s="1008"/>
      <c r="C646" s="1008"/>
      <c r="D646" s="1008"/>
      <c r="E646" s="1008"/>
      <c r="F646" s="1008"/>
      <c r="G646" s="1008"/>
      <c r="H646" s="1008"/>
      <c r="I646" s="1008"/>
      <c r="J646" s="115"/>
      <c r="K646" s="119"/>
      <c r="L646" s="119"/>
      <c r="M646" s="119"/>
      <c r="N646" s="119"/>
      <c r="O646" s="115"/>
    </row>
    <row r="647" spans="1:15">
      <c r="A647" s="1008"/>
      <c r="B647" s="1008"/>
      <c r="C647" s="1008"/>
      <c r="D647" s="1008"/>
      <c r="E647" s="1008"/>
      <c r="F647" s="1008"/>
      <c r="G647" s="1008"/>
      <c r="H647" s="1008"/>
      <c r="I647" s="1008"/>
      <c r="J647" s="115"/>
      <c r="K647" s="119"/>
      <c r="L647" s="119"/>
      <c r="M647" s="119"/>
      <c r="N647" s="119"/>
      <c r="O647" s="115"/>
    </row>
    <row r="648" spans="1:15">
      <c r="A648" s="1008"/>
      <c r="B648" s="1008"/>
      <c r="C648" s="1008"/>
      <c r="D648" s="1008"/>
      <c r="E648" s="1008"/>
      <c r="F648" s="1008"/>
      <c r="G648" s="1008"/>
      <c r="H648" s="1008"/>
      <c r="I648" s="1008"/>
      <c r="J648" s="115"/>
      <c r="K648" s="119"/>
      <c r="L648" s="119"/>
      <c r="M648" s="119"/>
      <c r="N648" s="119"/>
      <c r="O648" s="115"/>
    </row>
    <row r="649" spans="1:15">
      <c r="A649" s="1008"/>
      <c r="B649" s="1008"/>
      <c r="C649" s="1008"/>
      <c r="D649" s="1008"/>
      <c r="E649" s="1008"/>
      <c r="F649" s="1008"/>
      <c r="G649" s="1008"/>
      <c r="H649" s="1008"/>
      <c r="I649" s="1008"/>
      <c r="J649" s="115"/>
      <c r="K649" s="119"/>
      <c r="L649" s="119"/>
      <c r="M649" s="119"/>
      <c r="N649" s="119"/>
      <c r="O649" s="115"/>
    </row>
    <row r="650" spans="1:15">
      <c r="A650" s="1008"/>
      <c r="B650" s="1008"/>
      <c r="C650" s="1008"/>
      <c r="D650" s="1008"/>
      <c r="E650" s="1008"/>
      <c r="F650" s="1008"/>
      <c r="G650" s="1008"/>
      <c r="H650" s="1008"/>
      <c r="I650" s="1008"/>
      <c r="J650" s="115"/>
      <c r="K650" s="119"/>
      <c r="L650" s="119"/>
      <c r="M650" s="119"/>
      <c r="N650" s="119"/>
      <c r="O650" s="115"/>
    </row>
    <row r="651" spans="1:15">
      <c r="A651" s="1008"/>
      <c r="B651" s="1008"/>
      <c r="C651" s="1008"/>
      <c r="D651" s="1008"/>
      <c r="E651" s="1008"/>
      <c r="F651" s="1008"/>
      <c r="G651" s="1008"/>
      <c r="H651" s="1008"/>
      <c r="I651" s="1008"/>
      <c r="J651" s="115"/>
      <c r="K651" s="119"/>
      <c r="L651" s="119"/>
      <c r="M651" s="119"/>
      <c r="N651" s="119"/>
      <c r="O651" s="115"/>
    </row>
    <row r="652" spans="1:15">
      <c r="A652" s="1008"/>
      <c r="B652" s="1008"/>
      <c r="C652" s="1008"/>
      <c r="D652" s="1008"/>
      <c r="E652" s="1008"/>
      <c r="F652" s="1008"/>
      <c r="G652" s="1008"/>
      <c r="H652" s="1008"/>
      <c r="I652" s="1008"/>
      <c r="J652" s="115"/>
      <c r="K652" s="119"/>
      <c r="L652" s="119"/>
      <c r="M652" s="119"/>
      <c r="N652" s="119"/>
      <c r="O652" s="115"/>
    </row>
    <row r="653" spans="1:15">
      <c r="A653" s="1008"/>
      <c r="B653" s="1008"/>
      <c r="C653" s="1008"/>
      <c r="D653" s="1008"/>
      <c r="E653" s="1008"/>
      <c r="F653" s="1008"/>
      <c r="G653" s="1008"/>
      <c r="H653" s="1008"/>
      <c r="I653" s="1008"/>
      <c r="J653" s="115"/>
      <c r="K653" s="119"/>
      <c r="L653" s="119"/>
      <c r="M653" s="119"/>
      <c r="N653" s="119"/>
      <c r="O653" s="115"/>
    </row>
    <row r="654" spans="1:15">
      <c r="A654" s="1008"/>
      <c r="B654" s="1008"/>
      <c r="C654" s="1008"/>
      <c r="D654" s="1008"/>
      <c r="E654" s="1008"/>
      <c r="F654" s="1008"/>
      <c r="G654" s="1008"/>
      <c r="H654" s="1008"/>
      <c r="I654" s="1008"/>
      <c r="J654" s="115"/>
      <c r="K654" s="119"/>
      <c r="L654" s="119"/>
      <c r="M654" s="119"/>
      <c r="N654" s="119"/>
      <c r="O654" s="115"/>
    </row>
    <row r="655" spans="1:15">
      <c r="A655" s="1008"/>
      <c r="B655" s="1008"/>
      <c r="C655" s="1008"/>
      <c r="D655" s="1008"/>
      <c r="E655" s="1008"/>
      <c r="F655" s="1008"/>
      <c r="G655" s="1008"/>
      <c r="H655" s="1008"/>
      <c r="I655" s="1008"/>
      <c r="J655" s="115"/>
      <c r="K655" s="119"/>
      <c r="L655" s="119"/>
      <c r="M655" s="119"/>
      <c r="N655" s="119"/>
      <c r="O655" s="115"/>
    </row>
    <row r="656" spans="1:15">
      <c r="A656" s="1008"/>
      <c r="B656" s="1008"/>
      <c r="C656" s="1008"/>
      <c r="D656" s="1008"/>
      <c r="E656" s="1008"/>
      <c r="F656" s="1008"/>
      <c r="G656" s="1008"/>
      <c r="H656" s="1008"/>
      <c r="I656" s="1008"/>
      <c r="J656" s="115"/>
      <c r="K656" s="119"/>
      <c r="L656" s="119"/>
      <c r="M656" s="119"/>
      <c r="N656" s="119"/>
      <c r="O656" s="115"/>
    </row>
    <row r="657" spans="1:15">
      <c r="A657" s="1008"/>
      <c r="B657" s="1008"/>
      <c r="C657" s="1008"/>
      <c r="D657" s="1008"/>
      <c r="E657" s="1008"/>
      <c r="F657" s="1008"/>
      <c r="G657" s="1008"/>
      <c r="H657" s="1008"/>
      <c r="I657" s="1008"/>
      <c r="J657" s="115"/>
      <c r="K657" s="119"/>
      <c r="L657" s="119"/>
      <c r="M657" s="119"/>
      <c r="N657" s="119"/>
      <c r="O657" s="115"/>
    </row>
    <row r="658" spans="1:15">
      <c r="A658" s="1008"/>
      <c r="B658" s="1008"/>
      <c r="C658" s="1008"/>
      <c r="D658" s="1008"/>
      <c r="E658" s="1008"/>
      <c r="F658" s="1008"/>
      <c r="G658" s="1008"/>
      <c r="H658" s="1008"/>
      <c r="I658" s="1008"/>
      <c r="J658" s="115"/>
      <c r="K658" s="119"/>
      <c r="L658" s="119"/>
      <c r="M658" s="119"/>
      <c r="N658" s="119"/>
      <c r="O658" s="115"/>
    </row>
    <row r="659" spans="1:15">
      <c r="A659" s="1008"/>
      <c r="B659" s="1008"/>
      <c r="C659" s="1008"/>
      <c r="D659" s="1008"/>
      <c r="E659" s="1008"/>
      <c r="F659" s="1008"/>
      <c r="G659" s="1008"/>
      <c r="H659" s="1008"/>
      <c r="I659" s="1008"/>
      <c r="J659" s="115"/>
      <c r="K659" s="119"/>
      <c r="L659" s="119"/>
      <c r="M659" s="119"/>
      <c r="N659" s="119"/>
      <c r="O659" s="115"/>
    </row>
    <row r="660" spans="1:15">
      <c r="A660" s="1008"/>
      <c r="B660" s="1008"/>
      <c r="C660" s="1008"/>
      <c r="D660" s="1008"/>
      <c r="E660" s="1008"/>
      <c r="F660" s="1008"/>
      <c r="G660" s="1008"/>
      <c r="H660" s="1008"/>
      <c r="I660" s="1008"/>
      <c r="J660" s="115"/>
      <c r="K660" s="119"/>
      <c r="L660" s="119"/>
      <c r="M660" s="119"/>
      <c r="N660" s="119"/>
      <c r="O660" s="115"/>
    </row>
    <row r="661" spans="1:15">
      <c r="A661" s="1008"/>
      <c r="B661" s="1008"/>
      <c r="C661" s="1008"/>
      <c r="D661" s="1008"/>
      <c r="E661" s="1008"/>
      <c r="F661" s="1008"/>
      <c r="G661" s="1008"/>
      <c r="H661" s="1008"/>
      <c r="I661" s="1008"/>
      <c r="J661" s="115"/>
      <c r="K661" s="119"/>
      <c r="L661" s="119"/>
      <c r="M661" s="119"/>
      <c r="N661" s="119"/>
      <c r="O661" s="115"/>
    </row>
    <row r="662" spans="1:15">
      <c r="A662" s="1008"/>
      <c r="B662" s="1008"/>
      <c r="C662" s="1008"/>
      <c r="D662" s="1008"/>
      <c r="E662" s="1008"/>
      <c r="F662" s="1008"/>
      <c r="G662" s="1008"/>
      <c r="H662" s="1008"/>
      <c r="I662" s="1008"/>
      <c r="J662" s="115"/>
      <c r="K662" s="119"/>
      <c r="L662" s="119"/>
      <c r="M662" s="119"/>
      <c r="N662" s="119"/>
      <c r="O662" s="115"/>
    </row>
    <row r="663" spans="1:15">
      <c r="A663" s="1008"/>
      <c r="B663" s="1008"/>
      <c r="C663" s="1008"/>
      <c r="D663" s="1008"/>
      <c r="E663" s="1008"/>
      <c r="F663" s="1008"/>
      <c r="G663" s="1008"/>
      <c r="H663" s="1008"/>
      <c r="I663" s="1008"/>
      <c r="J663" s="115"/>
      <c r="K663" s="119"/>
      <c r="L663" s="119"/>
      <c r="M663" s="119"/>
      <c r="N663" s="119"/>
      <c r="O663" s="115"/>
    </row>
    <row r="664" spans="1:15">
      <c r="A664" s="1008"/>
      <c r="B664" s="1008"/>
      <c r="C664" s="1008"/>
      <c r="D664" s="1008"/>
      <c r="E664" s="1008"/>
      <c r="F664" s="1008"/>
      <c r="G664" s="1008"/>
      <c r="H664" s="1008"/>
      <c r="I664" s="1008"/>
      <c r="J664" s="115"/>
      <c r="K664" s="119"/>
      <c r="L664" s="119"/>
      <c r="M664" s="119"/>
      <c r="N664" s="119"/>
      <c r="O664" s="115"/>
    </row>
    <row r="665" spans="1:15">
      <c r="A665" s="1008"/>
      <c r="B665" s="1008"/>
      <c r="C665" s="1008"/>
      <c r="D665" s="1008"/>
      <c r="E665" s="1008"/>
      <c r="F665" s="1008"/>
      <c r="G665" s="1008"/>
      <c r="H665" s="1008"/>
      <c r="I665" s="1008"/>
      <c r="J665" s="115"/>
      <c r="K665" s="119"/>
      <c r="L665" s="119"/>
      <c r="M665" s="119"/>
      <c r="N665" s="119"/>
      <c r="O665" s="115"/>
    </row>
    <row r="666" spans="1:15">
      <c r="A666" s="1008"/>
      <c r="B666" s="1008"/>
      <c r="C666" s="1008"/>
      <c r="D666" s="1008"/>
      <c r="E666" s="1008"/>
      <c r="F666" s="1008"/>
      <c r="G666" s="1008"/>
      <c r="H666" s="1008"/>
      <c r="I666" s="1008"/>
      <c r="J666" s="115"/>
      <c r="K666" s="119"/>
      <c r="L666" s="119"/>
      <c r="M666" s="119"/>
      <c r="N666" s="119"/>
      <c r="O666" s="115"/>
    </row>
    <row r="667" spans="1:15">
      <c r="A667" s="1008"/>
      <c r="B667" s="1008"/>
      <c r="C667" s="1008"/>
      <c r="D667" s="1008"/>
      <c r="E667" s="1008"/>
      <c r="F667" s="1008"/>
      <c r="G667" s="1008"/>
      <c r="H667" s="1008"/>
      <c r="I667" s="1008"/>
      <c r="J667" s="115"/>
      <c r="K667" s="119"/>
      <c r="L667" s="119"/>
      <c r="M667" s="119"/>
      <c r="N667" s="119"/>
      <c r="O667" s="115"/>
    </row>
    <row r="668" spans="1:15">
      <c r="A668" s="1008"/>
      <c r="B668" s="1008"/>
      <c r="C668" s="1008"/>
      <c r="D668" s="1008"/>
      <c r="E668" s="1008"/>
      <c r="F668" s="1008"/>
      <c r="G668" s="1008"/>
      <c r="H668" s="1008"/>
      <c r="I668" s="1008"/>
      <c r="J668" s="115"/>
      <c r="K668" s="119"/>
      <c r="L668" s="119"/>
      <c r="M668" s="119"/>
      <c r="N668" s="119"/>
      <c r="O668" s="115"/>
    </row>
    <row r="669" spans="1:15">
      <c r="A669" s="1008"/>
      <c r="B669" s="1008"/>
      <c r="C669" s="1008"/>
      <c r="D669" s="1008"/>
      <c r="E669" s="1008"/>
      <c r="F669" s="1008"/>
      <c r="G669" s="1008"/>
      <c r="H669" s="1008"/>
      <c r="I669" s="1008"/>
      <c r="J669" s="115"/>
      <c r="K669" s="119"/>
      <c r="L669" s="119"/>
      <c r="M669" s="119"/>
      <c r="N669" s="119"/>
      <c r="O669" s="115"/>
    </row>
    <row r="670" spans="1:15">
      <c r="A670" s="1008"/>
      <c r="B670" s="1008"/>
      <c r="C670" s="1008"/>
      <c r="D670" s="1008"/>
      <c r="E670" s="1008"/>
      <c r="F670" s="1008"/>
      <c r="G670" s="1008"/>
      <c r="H670" s="1008"/>
      <c r="I670" s="1008"/>
      <c r="J670" s="115"/>
      <c r="K670" s="119"/>
      <c r="L670" s="119"/>
      <c r="M670" s="119"/>
      <c r="N670" s="119"/>
      <c r="O670" s="115"/>
    </row>
    <row r="671" spans="1:15">
      <c r="A671" s="1008"/>
      <c r="B671" s="1008"/>
      <c r="C671" s="1008"/>
      <c r="D671" s="1008"/>
      <c r="E671" s="1008"/>
      <c r="F671" s="1008"/>
      <c r="G671" s="1008"/>
      <c r="H671" s="1008"/>
      <c r="I671" s="1008"/>
      <c r="J671" s="115"/>
      <c r="K671" s="119"/>
      <c r="L671" s="119"/>
      <c r="M671" s="119"/>
      <c r="N671" s="119"/>
      <c r="O671" s="115"/>
    </row>
    <row r="672" spans="1:15">
      <c r="A672" s="1008"/>
      <c r="B672" s="1008"/>
      <c r="C672" s="1008"/>
      <c r="D672" s="1008"/>
      <c r="E672" s="1008"/>
      <c r="F672" s="1008"/>
      <c r="G672" s="1008"/>
      <c r="H672" s="1008"/>
      <c r="I672" s="1008"/>
      <c r="J672" s="115"/>
      <c r="K672" s="119"/>
      <c r="L672" s="119"/>
      <c r="M672" s="119"/>
      <c r="N672" s="119"/>
      <c r="O672" s="115"/>
    </row>
    <row r="673" spans="1:15">
      <c r="A673" s="1008"/>
      <c r="B673" s="1008"/>
      <c r="C673" s="1008"/>
      <c r="D673" s="1008"/>
      <c r="E673" s="1008"/>
      <c r="F673" s="1008"/>
      <c r="G673" s="1008"/>
      <c r="H673" s="1008"/>
      <c r="I673" s="1008"/>
      <c r="J673" s="115"/>
      <c r="K673" s="119"/>
      <c r="L673" s="119"/>
      <c r="M673" s="119"/>
      <c r="N673" s="119"/>
      <c r="O673" s="115"/>
    </row>
    <row r="674" spans="1:15">
      <c r="A674" s="1008"/>
      <c r="B674" s="1008"/>
      <c r="C674" s="1008"/>
      <c r="D674" s="1008"/>
      <c r="E674" s="1008"/>
      <c r="F674" s="1008"/>
      <c r="G674" s="1008"/>
      <c r="H674" s="1008"/>
      <c r="I674" s="1008"/>
      <c r="J674" s="115"/>
      <c r="K674" s="119"/>
      <c r="L674" s="119"/>
      <c r="M674" s="119"/>
      <c r="N674" s="119"/>
      <c r="O674" s="115"/>
    </row>
    <row r="675" spans="1:15">
      <c r="A675" s="1008"/>
      <c r="B675" s="1008"/>
      <c r="C675" s="1008"/>
      <c r="D675" s="1008"/>
      <c r="E675" s="1008"/>
      <c r="F675" s="1008"/>
      <c r="G675" s="1008"/>
      <c r="H675" s="1008"/>
      <c r="I675" s="1008"/>
      <c r="J675" s="115"/>
      <c r="K675" s="119"/>
      <c r="L675" s="119"/>
      <c r="M675" s="119"/>
      <c r="N675" s="119"/>
      <c r="O675" s="115"/>
    </row>
    <row r="676" spans="1:15">
      <c r="A676" s="1008"/>
      <c r="B676" s="1008"/>
      <c r="C676" s="1008"/>
      <c r="D676" s="1008"/>
      <c r="E676" s="1008"/>
      <c r="F676" s="1008"/>
      <c r="G676" s="1008"/>
      <c r="H676" s="1008"/>
      <c r="I676" s="1008"/>
      <c r="J676" s="115"/>
      <c r="K676" s="119"/>
      <c r="L676" s="119"/>
      <c r="M676" s="119"/>
      <c r="N676" s="119"/>
      <c r="O676" s="115"/>
    </row>
    <row r="677" spans="1:15">
      <c r="A677" s="1008"/>
      <c r="B677" s="1008"/>
      <c r="C677" s="1008"/>
      <c r="D677" s="1008"/>
      <c r="E677" s="1008"/>
      <c r="F677" s="1008"/>
      <c r="G677" s="1008"/>
      <c r="H677" s="1008"/>
      <c r="I677" s="1008"/>
      <c r="J677" s="115"/>
      <c r="K677" s="119"/>
      <c r="L677" s="119"/>
      <c r="M677" s="119"/>
      <c r="N677" s="119"/>
      <c r="O677" s="115"/>
    </row>
    <row r="678" spans="1:15">
      <c r="A678" s="1008"/>
      <c r="B678" s="1008"/>
      <c r="C678" s="1008"/>
      <c r="D678" s="1008"/>
      <c r="E678" s="1008"/>
      <c r="F678" s="1008"/>
      <c r="G678" s="1008"/>
      <c r="H678" s="1008"/>
      <c r="I678" s="1008"/>
      <c r="J678" s="115"/>
      <c r="K678" s="119"/>
      <c r="L678" s="119"/>
      <c r="M678" s="119"/>
      <c r="N678" s="119"/>
      <c r="O678" s="115"/>
    </row>
    <row r="679" spans="1:15">
      <c r="A679" s="1008"/>
      <c r="B679" s="1008"/>
      <c r="C679" s="1008"/>
      <c r="D679" s="1008"/>
      <c r="E679" s="1008"/>
      <c r="F679" s="1008"/>
      <c r="G679" s="1008"/>
      <c r="H679" s="1008"/>
      <c r="I679" s="1008"/>
      <c r="J679" s="115"/>
      <c r="K679" s="119"/>
      <c r="L679" s="119"/>
      <c r="M679" s="119"/>
      <c r="N679" s="119"/>
      <c r="O679" s="115"/>
    </row>
    <row r="680" spans="1:15">
      <c r="A680" s="1008"/>
      <c r="B680" s="1008"/>
      <c r="C680" s="1008"/>
      <c r="D680" s="1008"/>
      <c r="E680" s="1008"/>
      <c r="F680" s="1008"/>
      <c r="G680" s="1008"/>
      <c r="H680" s="1008"/>
      <c r="I680" s="1008"/>
      <c r="J680" s="115"/>
      <c r="K680" s="119"/>
      <c r="L680" s="119"/>
      <c r="M680" s="119"/>
      <c r="N680" s="119"/>
      <c r="O680" s="115"/>
    </row>
    <row r="681" spans="1:15">
      <c r="A681" s="1008"/>
      <c r="B681" s="1008"/>
      <c r="C681" s="1008"/>
      <c r="D681" s="1008"/>
      <c r="E681" s="1008"/>
      <c r="F681" s="1008"/>
      <c r="G681" s="1008"/>
      <c r="H681" s="1008"/>
      <c r="I681" s="1008"/>
      <c r="J681" s="115"/>
      <c r="K681" s="119"/>
      <c r="L681" s="119"/>
      <c r="M681" s="119"/>
      <c r="N681" s="119"/>
      <c r="O681" s="115"/>
    </row>
    <row r="682" spans="1:15">
      <c r="A682" s="1008"/>
      <c r="B682" s="1008"/>
      <c r="C682" s="1008"/>
      <c r="D682" s="1008"/>
      <c r="E682" s="1008"/>
      <c r="F682" s="1008"/>
      <c r="G682" s="1008"/>
      <c r="H682" s="1008"/>
      <c r="I682" s="1008"/>
      <c r="J682" s="115"/>
      <c r="K682" s="119"/>
      <c r="L682" s="119"/>
      <c r="M682" s="119"/>
      <c r="N682" s="119"/>
      <c r="O682" s="115"/>
    </row>
    <row r="683" spans="1:15">
      <c r="A683" s="1008"/>
      <c r="B683" s="1008"/>
      <c r="C683" s="1008"/>
      <c r="D683" s="1008"/>
      <c r="E683" s="1008"/>
      <c r="F683" s="1008"/>
      <c r="G683" s="1008"/>
      <c r="H683" s="1008"/>
      <c r="I683" s="1008"/>
      <c r="J683" s="115"/>
      <c r="K683" s="119"/>
      <c r="L683" s="119"/>
      <c r="M683" s="119"/>
      <c r="N683" s="119"/>
      <c r="O683" s="115"/>
    </row>
    <row r="684" spans="1:15">
      <c r="A684" s="1008"/>
      <c r="B684" s="1008"/>
      <c r="C684" s="1008"/>
      <c r="D684" s="1008"/>
      <c r="E684" s="1008"/>
      <c r="F684" s="1008"/>
      <c r="G684" s="1008"/>
      <c r="H684" s="1008"/>
      <c r="I684" s="1008"/>
      <c r="J684" s="115"/>
      <c r="K684" s="119"/>
      <c r="L684" s="119"/>
      <c r="M684" s="119"/>
      <c r="N684" s="119"/>
      <c r="O684" s="115"/>
    </row>
    <row r="685" spans="1:15">
      <c r="A685" s="1008"/>
      <c r="B685" s="1008"/>
      <c r="C685" s="1008"/>
      <c r="D685" s="1008"/>
      <c r="E685" s="1008"/>
      <c r="F685" s="1008"/>
      <c r="G685" s="1008"/>
      <c r="H685" s="1008"/>
      <c r="I685" s="1008"/>
      <c r="J685" s="115"/>
      <c r="K685" s="119"/>
      <c r="L685" s="119"/>
      <c r="M685" s="119"/>
      <c r="N685" s="119"/>
      <c r="O685" s="115"/>
    </row>
    <row r="686" spans="1:15">
      <c r="A686" s="1008"/>
      <c r="B686" s="1008"/>
      <c r="C686" s="1008"/>
      <c r="D686" s="1008"/>
      <c r="E686" s="1008"/>
      <c r="F686" s="1008"/>
      <c r="G686" s="1008"/>
      <c r="H686" s="1008"/>
      <c r="I686" s="1008"/>
      <c r="J686" s="115"/>
      <c r="K686" s="119"/>
      <c r="L686" s="119"/>
      <c r="M686" s="119"/>
      <c r="N686" s="119"/>
      <c r="O686" s="115"/>
    </row>
    <row r="687" spans="1:15">
      <c r="A687" s="1008"/>
      <c r="B687" s="1008"/>
      <c r="C687" s="1008"/>
      <c r="D687" s="1008"/>
      <c r="E687" s="1008"/>
      <c r="F687" s="1008"/>
      <c r="G687" s="1008"/>
      <c r="H687" s="1008"/>
      <c r="I687" s="1008"/>
      <c r="J687" s="115"/>
      <c r="K687" s="119"/>
      <c r="L687" s="119"/>
      <c r="M687" s="119"/>
      <c r="N687" s="119"/>
      <c r="O687" s="115"/>
    </row>
    <row r="688" spans="1:15">
      <c r="A688" s="1008"/>
      <c r="B688" s="1008"/>
      <c r="C688" s="1008"/>
      <c r="D688" s="1008"/>
      <c r="E688" s="1008"/>
      <c r="F688" s="1008"/>
      <c r="G688" s="1008"/>
      <c r="H688" s="1008"/>
      <c r="I688" s="1008"/>
      <c r="J688" s="115"/>
      <c r="K688" s="119"/>
      <c r="L688" s="119"/>
      <c r="M688" s="119"/>
      <c r="N688" s="119"/>
      <c r="O688" s="115"/>
    </row>
    <row r="689" spans="1:15">
      <c r="A689" s="1008"/>
      <c r="B689" s="1008"/>
      <c r="C689" s="1008"/>
      <c r="D689" s="1008"/>
      <c r="E689" s="1008"/>
      <c r="F689" s="1008"/>
      <c r="G689" s="1008"/>
      <c r="H689" s="1008"/>
      <c r="I689" s="1008"/>
      <c r="J689" s="115"/>
      <c r="K689" s="119"/>
      <c r="L689" s="119"/>
      <c r="M689" s="119"/>
      <c r="N689" s="119"/>
      <c r="O689" s="115"/>
    </row>
    <row r="690" spans="1:15">
      <c r="A690" s="1008"/>
      <c r="B690" s="1008"/>
      <c r="C690" s="1008"/>
      <c r="D690" s="1008"/>
      <c r="E690" s="1008"/>
      <c r="F690" s="1008"/>
      <c r="G690" s="1008"/>
      <c r="H690" s="1008"/>
      <c r="I690" s="1008"/>
      <c r="J690" s="115"/>
      <c r="K690" s="119"/>
      <c r="L690" s="119"/>
      <c r="M690" s="119"/>
      <c r="N690" s="119"/>
      <c r="O690" s="115"/>
    </row>
    <row r="691" spans="1:15">
      <c r="A691" s="1008"/>
      <c r="B691" s="1008"/>
      <c r="C691" s="1008"/>
      <c r="D691" s="1008"/>
      <c r="E691" s="1008"/>
      <c r="F691" s="1008"/>
      <c r="G691" s="1008"/>
      <c r="H691" s="1008"/>
      <c r="I691" s="1008"/>
      <c r="J691" s="115"/>
      <c r="K691" s="119"/>
      <c r="L691" s="119"/>
      <c r="M691" s="119"/>
      <c r="N691" s="119"/>
      <c r="O691" s="115"/>
    </row>
    <row r="692" spans="1:15">
      <c r="A692" s="1008"/>
      <c r="B692" s="1008"/>
      <c r="C692" s="1008"/>
      <c r="D692" s="1008"/>
      <c r="E692" s="1008"/>
      <c r="F692" s="1008"/>
      <c r="G692" s="1008"/>
      <c r="H692" s="1008"/>
      <c r="I692" s="1008"/>
      <c r="J692" s="115"/>
      <c r="K692" s="119"/>
      <c r="L692" s="119"/>
      <c r="M692" s="119"/>
      <c r="N692" s="119"/>
      <c r="O692" s="115"/>
    </row>
    <row r="693" spans="1:15">
      <c r="A693" s="1008"/>
      <c r="B693" s="1008"/>
      <c r="C693" s="1008"/>
      <c r="D693" s="1008"/>
      <c r="E693" s="1008"/>
      <c r="F693" s="1008"/>
      <c r="G693" s="1008"/>
      <c r="H693" s="1008"/>
      <c r="I693" s="1008"/>
      <c r="J693" s="115"/>
      <c r="K693" s="119"/>
      <c r="L693" s="119"/>
      <c r="M693" s="119"/>
      <c r="N693" s="119"/>
      <c r="O693" s="115"/>
    </row>
    <row r="694" spans="1:15">
      <c r="A694" s="1008"/>
      <c r="B694" s="1008"/>
      <c r="C694" s="1008"/>
      <c r="D694" s="1008"/>
      <c r="E694" s="1008"/>
      <c r="F694" s="1008"/>
      <c r="G694" s="1008"/>
      <c r="H694" s="1008"/>
      <c r="I694" s="1008"/>
      <c r="J694" s="115"/>
      <c r="K694" s="119"/>
      <c r="L694" s="119"/>
      <c r="M694" s="119"/>
      <c r="N694" s="119"/>
      <c r="O694" s="115"/>
    </row>
    <row r="695" spans="1:15">
      <c r="A695" s="1008"/>
      <c r="B695" s="1008"/>
      <c r="C695" s="1008"/>
      <c r="D695" s="1008"/>
      <c r="E695" s="1008"/>
      <c r="F695" s="1008"/>
      <c r="G695" s="1008"/>
      <c r="H695" s="1008"/>
      <c r="I695" s="1008"/>
      <c r="J695" s="115"/>
      <c r="K695" s="119"/>
      <c r="L695" s="119"/>
      <c r="M695" s="119"/>
      <c r="N695" s="119"/>
      <c r="O695" s="115"/>
    </row>
    <row r="696" spans="1:15">
      <c r="A696" s="1008"/>
      <c r="B696" s="1008"/>
      <c r="C696" s="1008"/>
      <c r="D696" s="1008"/>
      <c r="E696" s="1008"/>
      <c r="F696" s="1008"/>
      <c r="G696" s="1008"/>
      <c r="H696" s="1008"/>
      <c r="I696" s="1008"/>
      <c r="J696" s="115"/>
      <c r="K696" s="119"/>
      <c r="L696" s="119"/>
      <c r="M696" s="119"/>
      <c r="N696" s="119"/>
      <c r="O696" s="115"/>
    </row>
    <row r="697" spans="1:15">
      <c r="A697" s="1008"/>
      <c r="B697" s="1008"/>
      <c r="C697" s="1008"/>
      <c r="D697" s="1008"/>
      <c r="E697" s="1008"/>
      <c r="F697" s="1008"/>
      <c r="G697" s="1008"/>
      <c r="H697" s="1008"/>
      <c r="I697" s="1008"/>
      <c r="J697" s="115"/>
      <c r="K697" s="119"/>
      <c r="L697" s="119"/>
      <c r="M697" s="119"/>
      <c r="N697" s="119"/>
      <c r="O697" s="115"/>
    </row>
    <row r="698" spans="1:15">
      <c r="A698" s="1008"/>
      <c r="B698" s="1008"/>
      <c r="C698" s="1008"/>
      <c r="D698" s="1008"/>
      <c r="E698" s="1008"/>
      <c r="F698" s="1008"/>
      <c r="G698" s="1008"/>
      <c r="H698" s="1008"/>
      <c r="I698" s="1008"/>
      <c r="J698" s="115"/>
      <c r="K698" s="119"/>
      <c r="L698" s="119"/>
      <c r="M698" s="119"/>
      <c r="N698" s="119"/>
      <c r="O698" s="115"/>
    </row>
    <row r="699" spans="1:15">
      <c r="A699" s="1008"/>
      <c r="B699" s="1008"/>
      <c r="C699" s="1008"/>
      <c r="D699" s="1008"/>
      <c r="E699" s="1008"/>
      <c r="F699" s="1008"/>
      <c r="G699" s="1008"/>
      <c r="H699" s="1008"/>
      <c r="I699" s="1008"/>
      <c r="J699" s="115"/>
      <c r="K699" s="119"/>
      <c r="L699" s="119"/>
      <c r="M699" s="119"/>
      <c r="N699" s="119"/>
      <c r="O699" s="115"/>
    </row>
    <row r="700" spans="1:15">
      <c r="A700" s="1008"/>
      <c r="B700" s="1008"/>
      <c r="C700" s="1008"/>
      <c r="D700" s="1008"/>
      <c r="E700" s="1008"/>
      <c r="F700" s="1008"/>
      <c r="G700" s="1008"/>
      <c r="H700" s="1008"/>
      <c r="I700" s="1008"/>
      <c r="J700" s="115"/>
      <c r="K700" s="119"/>
      <c r="L700" s="119"/>
      <c r="M700" s="119"/>
      <c r="N700" s="119"/>
      <c r="O700" s="115"/>
    </row>
    <row r="701" spans="1:15">
      <c r="A701" s="1008"/>
      <c r="B701" s="1008"/>
      <c r="C701" s="1008"/>
      <c r="D701" s="1008"/>
      <c r="E701" s="1008"/>
      <c r="F701" s="1008"/>
      <c r="G701" s="1008"/>
      <c r="H701" s="1008"/>
      <c r="I701" s="1008"/>
      <c r="J701" s="115"/>
      <c r="K701" s="119"/>
      <c r="L701" s="119"/>
      <c r="M701" s="119"/>
      <c r="N701" s="119"/>
      <c r="O701" s="115"/>
    </row>
    <row r="702" spans="1:15">
      <c r="A702" s="1008"/>
      <c r="B702" s="1008"/>
      <c r="C702" s="1008"/>
      <c r="D702" s="1008"/>
      <c r="E702" s="1008"/>
      <c r="F702" s="1008"/>
      <c r="G702" s="1008"/>
      <c r="H702" s="1008"/>
      <c r="I702" s="1008"/>
      <c r="J702" s="115"/>
      <c r="K702" s="119"/>
      <c r="L702" s="119"/>
      <c r="M702" s="119"/>
      <c r="N702" s="119"/>
      <c r="O702" s="115"/>
    </row>
    <row r="703" spans="1:15">
      <c r="A703" s="1008"/>
      <c r="B703" s="1008"/>
      <c r="C703" s="1008"/>
      <c r="D703" s="1008"/>
      <c r="E703" s="1008"/>
      <c r="F703" s="1008"/>
      <c r="G703" s="1008"/>
      <c r="H703" s="1008"/>
      <c r="I703" s="1008"/>
      <c r="J703" s="115"/>
      <c r="K703" s="119"/>
      <c r="L703" s="119"/>
      <c r="M703" s="119"/>
      <c r="N703" s="119"/>
      <c r="O703" s="115"/>
    </row>
    <row r="704" spans="1:15">
      <c r="A704" s="1008"/>
      <c r="B704" s="1008"/>
      <c r="C704" s="1008"/>
      <c r="D704" s="1008"/>
      <c r="E704" s="1008"/>
      <c r="F704" s="1008"/>
      <c r="G704" s="1008"/>
      <c r="H704" s="1008"/>
      <c r="I704" s="1008"/>
      <c r="J704" s="115"/>
      <c r="K704" s="119"/>
      <c r="L704" s="119"/>
      <c r="M704" s="119"/>
      <c r="N704" s="119"/>
      <c r="O704" s="115"/>
    </row>
    <row r="705" spans="1:15">
      <c r="A705" s="1008"/>
      <c r="B705" s="1008"/>
      <c r="C705" s="1008"/>
      <c r="D705" s="1008"/>
      <c r="E705" s="1008"/>
      <c r="F705" s="1008"/>
      <c r="G705" s="1008"/>
      <c r="H705" s="1008"/>
      <c r="I705" s="1008"/>
      <c r="J705" s="115"/>
      <c r="K705" s="119"/>
      <c r="L705" s="119"/>
      <c r="M705" s="119"/>
      <c r="N705" s="119"/>
      <c r="O705" s="115"/>
    </row>
    <row r="706" spans="1:15">
      <c r="A706" s="1008"/>
      <c r="B706" s="1008"/>
      <c r="C706" s="1008"/>
      <c r="D706" s="1008"/>
      <c r="E706" s="1008"/>
      <c r="F706" s="1008"/>
      <c r="G706" s="1008"/>
      <c r="H706" s="1008"/>
      <c r="I706" s="1008"/>
      <c r="J706" s="115"/>
      <c r="K706" s="119"/>
      <c r="L706" s="119"/>
      <c r="M706" s="119"/>
      <c r="N706" s="119"/>
      <c r="O706" s="115"/>
    </row>
    <row r="707" spans="1:15">
      <c r="A707" s="1008"/>
      <c r="B707" s="1008"/>
      <c r="C707" s="1008"/>
      <c r="D707" s="1008"/>
      <c r="E707" s="1008"/>
      <c r="F707" s="1008"/>
      <c r="G707" s="1008"/>
      <c r="H707" s="1008"/>
      <c r="I707" s="1008"/>
      <c r="J707" s="115"/>
      <c r="K707" s="119"/>
      <c r="L707" s="119"/>
      <c r="M707" s="119"/>
      <c r="N707" s="119"/>
      <c r="O707" s="115"/>
    </row>
    <row r="708" spans="1:15">
      <c r="A708" s="1008"/>
      <c r="B708" s="1008"/>
      <c r="C708" s="1008"/>
      <c r="D708" s="1008"/>
      <c r="E708" s="1008"/>
      <c r="F708" s="1008"/>
      <c r="G708" s="1008"/>
      <c r="H708" s="1008"/>
      <c r="I708" s="1008"/>
      <c r="J708" s="115"/>
      <c r="K708" s="119"/>
      <c r="L708" s="119"/>
      <c r="M708" s="119"/>
      <c r="N708" s="119"/>
      <c r="O708" s="115"/>
    </row>
    <row r="709" spans="1:15">
      <c r="A709" s="1008"/>
      <c r="B709" s="1008"/>
      <c r="C709" s="1008"/>
      <c r="D709" s="1008"/>
      <c r="E709" s="1008"/>
      <c r="F709" s="1008"/>
      <c r="G709" s="1008"/>
      <c r="H709" s="1008"/>
      <c r="I709" s="1008"/>
      <c r="J709" s="115"/>
      <c r="K709" s="119"/>
      <c r="L709" s="119"/>
      <c r="M709" s="119"/>
      <c r="N709" s="119"/>
      <c r="O709" s="115"/>
    </row>
    <row r="710" spans="1:15">
      <c r="A710" s="1008"/>
      <c r="B710" s="1008"/>
      <c r="C710" s="1008"/>
      <c r="D710" s="1008"/>
      <c r="E710" s="1008"/>
      <c r="F710" s="1008"/>
      <c r="G710" s="1008"/>
      <c r="H710" s="1008"/>
      <c r="I710" s="1008"/>
      <c r="J710" s="115"/>
      <c r="K710" s="119"/>
      <c r="L710" s="119"/>
      <c r="M710" s="119"/>
      <c r="N710" s="119"/>
      <c r="O710" s="115"/>
    </row>
    <row r="711" spans="1:15">
      <c r="A711" s="1008"/>
      <c r="B711" s="1008"/>
      <c r="C711" s="1008"/>
      <c r="D711" s="1008"/>
      <c r="E711" s="1008"/>
      <c r="F711" s="1008"/>
      <c r="G711" s="1008"/>
      <c r="H711" s="1008"/>
      <c r="I711" s="1008"/>
      <c r="J711" s="115"/>
      <c r="K711" s="119"/>
      <c r="L711" s="119"/>
      <c r="M711" s="119"/>
      <c r="N711" s="119"/>
      <c r="O711" s="115"/>
    </row>
    <row r="712" spans="1:15">
      <c r="A712" s="1008"/>
      <c r="B712" s="1008"/>
      <c r="C712" s="1008"/>
      <c r="D712" s="1008"/>
      <c r="E712" s="1008"/>
      <c r="F712" s="1008"/>
      <c r="G712" s="1008"/>
      <c r="H712" s="1008"/>
      <c r="I712" s="1008"/>
      <c r="J712" s="115"/>
      <c r="K712" s="119"/>
      <c r="L712" s="119"/>
      <c r="M712" s="119"/>
      <c r="N712" s="119"/>
      <c r="O712" s="115"/>
    </row>
    <row r="713" spans="1:15">
      <c r="A713" s="1008"/>
      <c r="B713" s="1008"/>
      <c r="C713" s="1008"/>
      <c r="D713" s="1008"/>
      <c r="E713" s="1008"/>
      <c r="F713" s="1008"/>
      <c r="G713" s="1008"/>
      <c r="H713" s="1008"/>
      <c r="I713" s="1008"/>
      <c r="J713" s="115"/>
      <c r="K713" s="119"/>
      <c r="L713" s="119"/>
      <c r="M713" s="119"/>
      <c r="N713" s="119"/>
      <c r="O713" s="115"/>
    </row>
    <row r="714" spans="1:15">
      <c r="A714" s="1008"/>
      <c r="B714" s="1008"/>
      <c r="C714" s="1008"/>
      <c r="D714" s="1008"/>
      <c r="E714" s="1008"/>
      <c r="F714" s="1008"/>
      <c r="G714" s="1008"/>
      <c r="H714" s="1008"/>
      <c r="I714" s="1008"/>
      <c r="J714" s="115"/>
      <c r="K714" s="119"/>
      <c r="L714" s="119"/>
      <c r="M714" s="119"/>
      <c r="N714" s="119"/>
      <c r="O714" s="115"/>
    </row>
    <row r="715" spans="1:15">
      <c r="A715" s="1008"/>
      <c r="B715" s="1008"/>
      <c r="C715" s="1008"/>
      <c r="D715" s="1008"/>
      <c r="E715" s="1008"/>
      <c r="F715" s="1008"/>
      <c r="G715" s="1008"/>
      <c r="H715" s="1008"/>
      <c r="I715" s="1008"/>
      <c r="J715" s="115"/>
      <c r="K715" s="119"/>
      <c r="L715" s="119"/>
      <c r="M715" s="119"/>
      <c r="N715" s="119"/>
      <c r="O715" s="115"/>
    </row>
    <row r="716" spans="1:15">
      <c r="A716" s="1008"/>
      <c r="B716" s="1008"/>
      <c r="C716" s="1008"/>
      <c r="D716" s="1008"/>
      <c r="E716" s="1008"/>
      <c r="F716" s="1008"/>
      <c r="G716" s="1008"/>
      <c r="H716" s="1008"/>
      <c r="I716" s="1008"/>
      <c r="J716" s="115"/>
      <c r="K716" s="119"/>
      <c r="L716" s="119"/>
      <c r="M716" s="119"/>
      <c r="N716" s="119"/>
      <c r="O716" s="115"/>
    </row>
    <row r="717" spans="1:15">
      <c r="A717" s="1008"/>
      <c r="B717" s="1008"/>
      <c r="C717" s="1008"/>
      <c r="D717" s="1008"/>
      <c r="E717" s="1008"/>
      <c r="F717" s="1008"/>
      <c r="G717" s="1008"/>
      <c r="H717" s="1008"/>
      <c r="I717" s="1008"/>
      <c r="J717" s="115"/>
      <c r="K717" s="119"/>
      <c r="L717" s="119"/>
      <c r="M717" s="119"/>
      <c r="N717" s="119"/>
      <c r="O717" s="115"/>
    </row>
    <row r="718" spans="1:15">
      <c r="A718" s="1008"/>
      <c r="B718" s="1008"/>
      <c r="C718" s="1008"/>
      <c r="D718" s="1008"/>
      <c r="E718" s="1008"/>
      <c r="F718" s="1008"/>
      <c r="G718" s="1008"/>
      <c r="H718" s="1008"/>
      <c r="I718" s="1008"/>
      <c r="J718" s="115"/>
      <c r="K718" s="119"/>
      <c r="L718" s="119"/>
      <c r="M718" s="119"/>
      <c r="N718" s="119"/>
      <c r="O718" s="115"/>
    </row>
    <row r="719" spans="1:15">
      <c r="A719" s="1008"/>
      <c r="B719" s="1008"/>
      <c r="C719" s="1008"/>
      <c r="D719" s="1008"/>
      <c r="E719" s="1008"/>
      <c r="F719" s="1008"/>
      <c r="G719" s="1008"/>
      <c r="H719" s="1008"/>
      <c r="I719" s="1008"/>
      <c r="J719" s="115"/>
      <c r="K719" s="119"/>
      <c r="L719" s="119"/>
      <c r="M719" s="119"/>
      <c r="N719" s="119"/>
      <c r="O719" s="115"/>
    </row>
    <row r="720" spans="1:15">
      <c r="A720" s="1008"/>
      <c r="B720" s="1008"/>
      <c r="C720" s="1008"/>
      <c r="D720" s="1008"/>
      <c r="E720" s="1008"/>
      <c r="F720" s="1008"/>
      <c r="G720" s="1008"/>
      <c r="H720" s="1008"/>
      <c r="I720" s="1008"/>
      <c r="J720" s="115"/>
      <c r="K720" s="119"/>
      <c r="L720" s="119"/>
      <c r="M720" s="119"/>
      <c r="N720" s="119"/>
      <c r="O720" s="115"/>
    </row>
    <row r="721" spans="1:15">
      <c r="A721" s="1008"/>
      <c r="B721" s="1008"/>
      <c r="C721" s="1008"/>
      <c r="D721" s="1008"/>
      <c r="E721" s="1008"/>
      <c r="F721" s="1008"/>
      <c r="G721" s="1008"/>
      <c r="H721" s="1008"/>
      <c r="I721" s="1008"/>
      <c r="J721" s="115"/>
      <c r="K721" s="119"/>
      <c r="L721" s="119"/>
      <c r="M721" s="119"/>
      <c r="N721" s="119"/>
      <c r="O721" s="115"/>
    </row>
    <row r="722" spans="1:15">
      <c r="A722" s="1008"/>
      <c r="B722" s="1008"/>
      <c r="C722" s="1008"/>
      <c r="D722" s="1008"/>
      <c r="E722" s="1008"/>
      <c r="F722" s="1008"/>
      <c r="G722" s="1008"/>
      <c r="H722" s="1008"/>
      <c r="I722" s="1008"/>
      <c r="J722" s="115"/>
      <c r="K722" s="119"/>
      <c r="L722" s="119"/>
      <c r="M722" s="119"/>
      <c r="N722" s="119"/>
      <c r="O722" s="115"/>
    </row>
    <row r="723" spans="1:15">
      <c r="A723" s="1008"/>
      <c r="B723" s="1008"/>
      <c r="C723" s="1008"/>
      <c r="D723" s="1008"/>
      <c r="E723" s="1008"/>
      <c r="F723" s="1008"/>
      <c r="G723" s="1008"/>
      <c r="H723" s="1008"/>
      <c r="I723" s="1008"/>
      <c r="J723" s="115"/>
      <c r="K723" s="119"/>
      <c r="L723" s="119"/>
      <c r="M723" s="119"/>
      <c r="N723" s="119"/>
      <c r="O723" s="115"/>
    </row>
    <row r="724" spans="1:15">
      <c r="A724" s="1008"/>
      <c r="B724" s="1008"/>
      <c r="C724" s="1008"/>
      <c r="D724" s="1008"/>
      <c r="E724" s="1008"/>
      <c r="F724" s="1008"/>
      <c r="G724" s="1008"/>
      <c r="H724" s="1008"/>
      <c r="I724" s="1008"/>
      <c r="J724" s="115"/>
      <c r="K724" s="119"/>
      <c r="L724" s="119"/>
      <c r="M724" s="119"/>
      <c r="N724" s="119"/>
      <c r="O724" s="115"/>
    </row>
    <row r="725" spans="1:15">
      <c r="A725" s="1008"/>
      <c r="B725" s="1008"/>
      <c r="C725" s="1008"/>
      <c r="D725" s="1008"/>
      <c r="E725" s="1008"/>
      <c r="F725" s="1008"/>
      <c r="G725" s="1008"/>
      <c r="H725" s="1008"/>
      <c r="I725" s="1008"/>
      <c r="J725" s="115"/>
      <c r="K725" s="119"/>
      <c r="L725" s="119"/>
      <c r="M725" s="119"/>
      <c r="N725" s="119"/>
      <c r="O725" s="115"/>
    </row>
    <row r="726" spans="1:15">
      <c r="A726" s="1008"/>
      <c r="B726" s="1008"/>
      <c r="C726" s="1008"/>
      <c r="D726" s="1008"/>
      <c r="E726" s="1008"/>
      <c r="F726" s="1008"/>
      <c r="G726" s="1008"/>
      <c r="H726" s="1008"/>
      <c r="I726" s="1008"/>
      <c r="J726" s="115"/>
      <c r="K726" s="119"/>
      <c r="L726" s="119"/>
      <c r="M726" s="119"/>
      <c r="N726" s="119"/>
      <c r="O726" s="115"/>
    </row>
    <row r="727" spans="1:15">
      <c r="A727" s="1008"/>
      <c r="B727" s="1008"/>
      <c r="C727" s="1008"/>
      <c r="D727" s="1008"/>
      <c r="E727" s="1008"/>
      <c r="F727" s="1008"/>
      <c r="G727" s="1008"/>
      <c r="H727" s="1008"/>
      <c r="I727" s="1008"/>
      <c r="J727" s="115"/>
      <c r="K727" s="119"/>
      <c r="L727" s="119"/>
      <c r="M727" s="119"/>
      <c r="N727" s="119"/>
      <c r="O727" s="115"/>
    </row>
    <row r="728" spans="1:15">
      <c r="A728" s="1008"/>
      <c r="B728" s="1008"/>
      <c r="C728" s="1008"/>
      <c r="D728" s="1008"/>
      <c r="E728" s="1008"/>
      <c r="F728" s="1008"/>
      <c r="G728" s="1008"/>
      <c r="H728" s="1008"/>
      <c r="I728" s="1008"/>
      <c r="J728" s="115"/>
      <c r="K728" s="119"/>
      <c r="L728" s="119"/>
      <c r="M728" s="119"/>
      <c r="N728" s="119"/>
      <c r="O728" s="115"/>
    </row>
    <row r="729" spans="1:15">
      <c r="A729" s="1008"/>
      <c r="B729" s="1008"/>
      <c r="C729" s="1008"/>
      <c r="D729" s="1008"/>
      <c r="E729" s="1008"/>
      <c r="F729" s="1008"/>
      <c r="G729" s="1008"/>
      <c r="H729" s="1008"/>
      <c r="I729" s="1008"/>
      <c r="J729" s="115"/>
      <c r="K729" s="119"/>
      <c r="L729" s="119"/>
      <c r="M729" s="119"/>
      <c r="N729" s="119"/>
      <c r="O729" s="115"/>
    </row>
    <row r="730" spans="1:15">
      <c r="A730" s="1008"/>
      <c r="B730" s="1008"/>
      <c r="C730" s="1008"/>
      <c r="D730" s="1008"/>
      <c r="E730" s="1008"/>
      <c r="F730" s="1008"/>
      <c r="G730" s="1008"/>
      <c r="H730" s="1008"/>
      <c r="I730" s="1008"/>
      <c r="J730" s="115"/>
      <c r="K730" s="119"/>
      <c r="L730" s="119"/>
      <c r="M730" s="119"/>
      <c r="N730" s="119"/>
      <c r="O730" s="115"/>
    </row>
    <row r="731" spans="1:15">
      <c r="A731" s="1008"/>
      <c r="B731" s="1008"/>
      <c r="C731" s="1008"/>
      <c r="D731" s="1008"/>
      <c r="E731" s="1008"/>
      <c r="F731" s="1008"/>
      <c r="G731" s="1008"/>
      <c r="H731" s="1008"/>
      <c r="I731" s="1008"/>
      <c r="J731" s="115"/>
      <c r="K731" s="119"/>
      <c r="L731" s="119"/>
      <c r="M731" s="119"/>
      <c r="N731" s="119"/>
      <c r="O731" s="115"/>
    </row>
    <row r="732" spans="1:15">
      <c r="A732" s="1008"/>
      <c r="B732" s="1008"/>
      <c r="C732" s="1008"/>
      <c r="D732" s="1008"/>
      <c r="E732" s="1008"/>
      <c r="F732" s="1008"/>
      <c r="G732" s="1008"/>
      <c r="H732" s="1008"/>
      <c r="I732" s="1008"/>
      <c r="J732" s="115"/>
      <c r="K732" s="119"/>
      <c r="L732" s="119"/>
      <c r="M732" s="119"/>
      <c r="N732" s="119"/>
      <c r="O732" s="115"/>
    </row>
    <row r="733" spans="1:15">
      <c r="A733" s="1008"/>
      <c r="B733" s="1008"/>
      <c r="C733" s="1008"/>
      <c r="D733" s="1008"/>
      <c r="E733" s="1008"/>
      <c r="F733" s="1008"/>
      <c r="G733" s="1008"/>
      <c r="H733" s="1008"/>
      <c r="I733" s="1008"/>
      <c r="J733" s="115"/>
      <c r="K733" s="119"/>
      <c r="L733" s="119"/>
      <c r="M733" s="119"/>
      <c r="N733" s="119"/>
      <c r="O733" s="115"/>
    </row>
    <row r="734" spans="1:15">
      <c r="A734" s="1008"/>
      <c r="B734" s="1008"/>
      <c r="C734" s="1008"/>
      <c r="D734" s="1008"/>
      <c r="E734" s="1008"/>
      <c r="F734" s="1008"/>
      <c r="G734" s="1008"/>
      <c r="H734" s="1008"/>
      <c r="I734" s="1008"/>
      <c r="J734" s="115"/>
      <c r="K734" s="119"/>
      <c r="L734" s="119"/>
      <c r="M734" s="119"/>
      <c r="N734" s="119"/>
      <c r="O734" s="115"/>
    </row>
    <row r="735" spans="1:15">
      <c r="A735" s="1008"/>
      <c r="B735" s="1008"/>
      <c r="C735" s="1008"/>
      <c r="D735" s="1008"/>
      <c r="E735" s="1008"/>
      <c r="F735" s="1008"/>
      <c r="G735" s="1008"/>
      <c r="H735" s="1008"/>
      <c r="I735" s="1008"/>
      <c r="J735" s="115"/>
      <c r="K735" s="119"/>
      <c r="L735" s="119"/>
      <c r="M735" s="119"/>
      <c r="N735" s="119"/>
      <c r="O735" s="115"/>
    </row>
    <row r="736" spans="1:15">
      <c r="A736" s="1008"/>
      <c r="B736" s="1008"/>
      <c r="C736" s="1008"/>
      <c r="D736" s="1008"/>
      <c r="E736" s="1008"/>
      <c r="F736" s="1008"/>
      <c r="G736" s="1008"/>
      <c r="H736" s="1008"/>
      <c r="I736" s="1008"/>
      <c r="J736" s="115"/>
      <c r="K736" s="119"/>
      <c r="L736" s="119"/>
      <c r="M736" s="119"/>
      <c r="N736" s="119"/>
      <c r="O736" s="115"/>
    </row>
    <row r="737" spans="1:15">
      <c r="A737" s="1008"/>
      <c r="B737" s="1008"/>
      <c r="C737" s="1008"/>
      <c r="D737" s="1008"/>
      <c r="E737" s="1008"/>
      <c r="F737" s="1008"/>
      <c r="G737" s="1008"/>
      <c r="H737" s="1008"/>
      <c r="I737" s="1008"/>
      <c r="J737" s="115"/>
      <c r="K737" s="119"/>
      <c r="L737" s="119"/>
      <c r="M737" s="119"/>
      <c r="N737" s="119"/>
      <c r="O737" s="115"/>
    </row>
    <row r="738" spans="1:15">
      <c r="A738" s="1008"/>
      <c r="B738" s="1008"/>
      <c r="C738" s="1008"/>
      <c r="D738" s="1008"/>
      <c r="E738" s="1008"/>
      <c r="F738" s="1008"/>
      <c r="G738" s="1008"/>
      <c r="H738" s="1008"/>
      <c r="I738" s="1008"/>
      <c r="J738" s="115"/>
      <c r="K738" s="119"/>
      <c r="L738" s="119"/>
      <c r="M738" s="119"/>
      <c r="N738" s="119"/>
      <c r="O738" s="115"/>
    </row>
    <row r="739" spans="1:15">
      <c r="A739" s="1008"/>
      <c r="B739" s="1008"/>
      <c r="C739" s="1008"/>
      <c r="D739" s="1008"/>
      <c r="E739" s="1008"/>
      <c r="F739" s="1008"/>
      <c r="G739" s="1008"/>
      <c r="H739" s="1008"/>
      <c r="I739" s="1008"/>
      <c r="J739" s="115"/>
      <c r="K739" s="119"/>
      <c r="L739" s="119"/>
      <c r="M739" s="119"/>
      <c r="N739" s="119"/>
      <c r="O739" s="115"/>
    </row>
    <row r="740" spans="1:15">
      <c r="A740" s="1008"/>
      <c r="B740" s="1008"/>
      <c r="C740" s="1008"/>
      <c r="D740" s="1008"/>
      <c r="E740" s="1008"/>
      <c r="F740" s="1008"/>
      <c r="G740" s="1008"/>
      <c r="H740" s="1008"/>
      <c r="I740" s="1008"/>
      <c r="J740" s="115"/>
      <c r="K740" s="119"/>
      <c r="L740" s="119"/>
      <c r="M740" s="119"/>
      <c r="N740" s="119"/>
      <c r="O740" s="115"/>
    </row>
    <row r="741" spans="1:15">
      <c r="A741" s="1008"/>
      <c r="B741" s="1008"/>
      <c r="C741" s="1008"/>
      <c r="D741" s="1008"/>
      <c r="E741" s="1008"/>
      <c r="F741" s="1008"/>
      <c r="G741" s="1008"/>
      <c r="H741" s="1008"/>
      <c r="I741" s="1008"/>
      <c r="J741" s="115"/>
      <c r="K741" s="119"/>
      <c r="L741" s="119"/>
      <c r="M741" s="119"/>
      <c r="N741" s="119"/>
      <c r="O741" s="115"/>
    </row>
    <row r="742" spans="1:15">
      <c r="A742" s="1008"/>
      <c r="B742" s="1008"/>
      <c r="C742" s="1008"/>
      <c r="D742" s="1008"/>
      <c r="E742" s="1008"/>
      <c r="F742" s="1008"/>
      <c r="G742" s="1008"/>
      <c r="H742" s="1008"/>
      <c r="I742" s="1008"/>
      <c r="J742" s="115"/>
      <c r="K742" s="119"/>
      <c r="L742" s="119"/>
      <c r="M742" s="119"/>
      <c r="N742" s="119"/>
      <c r="O742" s="115"/>
    </row>
    <row r="743" spans="1:15">
      <c r="A743" s="1008"/>
      <c r="B743" s="1008"/>
      <c r="C743" s="1008"/>
      <c r="D743" s="1008"/>
      <c r="E743" s="1008"/>
      <c r="F743" s="1008"/>
      <c r="G743" s="1008"/>
      <c r="H743" s="1008"/>
      <c r="I743" s="1008"/>
      <c r="J743" s="115"/>
      <c r="K743" s="119"/>
      <c r="L743" s="119"/>
      <c r="M743" s="119"/>
      <c r="N743" s="119"/>
      <c r="O743" s="115"/>
    </row>
    <row r="744" spans="1:15">
      <c r="A744" s="1008"/>
      <c r="B744" s="1008"/>
      <c r="C744" s="1008"/>
      <c r="D744" s="1008"/>
      <c r="E744" s="1008"/>
      <c r="F744" s="1008"/>
      <c r="G744" s="1008"/>
      <c r="H744" s="1008"/>
      <c r="I744" s="1008"/>
      <c r="J744" s="115"/>
      <c r="K744" s="119"/>
      <c r="L744" s="119"/>
      <c r="M744" s="119"/>
      <c r="N744" s="119"/>
      <c r="O744" s="115"/>
    </row>
    <row r="745" spans="1:15">
      <c r="A745" s="1008"/>
      <c r="B745" s="1008"/>
      <c r="C745" s="1008"/>
      <c r="D745" s="1008"/>
      <c r="E745" s="1008"/>
      <c r="F745" s="1008"/>
      <c r="G745" s="1008"/>
      <c r="H745" s="1008"/>
      <c r="I745" s="1008"/>
      <c r="J745" s="115"/>
      <c r="K745" s="119"/>
      <c r="L745" s="119"/>
      <c r="M745" s="119"/>
      <c r="N745" s="119"/>
      <c r="O745" s="115"/>
    </row>
    <row r="746" spans="1:15">
      <c r="A746" s="1008"/>
      <c r="B746" s="1008"/>
      <c r="C746" s="1008"/>
      <c r="D746" s="1008"/>
      <c r="E746" s="1008"/>
      <c r="F746" s="1008"/>
      <c r="G746" s="1008"/>
      <c r="H746" s="1008"/>
      <c r="I746" s="1008"/>
      <c r="J746" s="115"/>
      <c r="K746" s="119"/>
      <c r="L746" s="119"/>
      <c r="M746" s="119"/>
      <c r="N746" s="119"/>
      <c r="O746" s="115"/>
    </row>
    <row r="747" spans="1:15">
      <c r="A747" s="1008"/>
      <c r="B747" s="1008"/>
      <c r="C747" s="1008"/>
      <c r="D747" s="1008"/>
      <c r="E747" s="1008"/>
      <c r="F747" s="1008"/>
      <c r="G747" s="1008"/>
      <c r="H747" s="1008"/>
      <c r="I747" s="1008"/>
      <c r="J747" s="115"/>
      <c r="K747" s="119"/>
      <c r="L747" s="119"/>
      <c r="M747" s="119"/>
      <c r="N747" s="119"/>
      <c r="O747" s="115"/>
    </row>
    <row r="748" spans="1:15">
      <c r="A748" s="1008"/>
      <c r="B748" s="1008"/>
      <c r="C748" s="1008"/>
      <c r="D748" s="1008"/>
      <c r="E748" s="1008"/>
      <c r="F748" s="1008"/>
      <c r="G748" s="1008"/>
      <c r="H748" s="1008"/>
      <c r="I748" s="1008"/>
      <c r="J748" s="115"/>
      <c r="K748" s="119"/>
      <c r="L748" s="119"/>
      <c r="M748" s="119"/>
      <c r="N748" s="119"/>
      <c r="O748" s="115"/>
    </row>
    <row r="749" spans="1:15">
      <c r="A749" s="1008"/>
      <c r="B749" s="1008"/>
      <c r="C749" s="1008"/>
      <c r="D749" s="1008"/>
      <c r="E749" s="1008"/>
      <c r="F749" s="1008"/>
      <c r="G749" s="1008"/>
      <c r="H749" s="1008"/>
      <c r="I749" s="1008"/>
      <c r="J749" s="115"/>
      <c r="K749" s="119"/>
      <c r="L749" s="119"/>
      <c r="M749" s="119"/>
      <c r="N749" s="119"/>
      <c r="O749" s="115"/>
    </row>
    <row r="750" spans="1:15">
      <c r="A750" s="1008"/>
      <c r="B750" s="1008"/>
      <c r="C750" s="1008"/>
      <c r="D750" s="1008"/>
      <c r="E750" s="1008"/>
      <c r="F750" s="1008"/>
      <c r="G750" s="1008"/>
      <c r="H750" s="1008"/>
      <c r="I750" s="1008"/>
      <c r="J750" s="115"/>
      <c r="K750" s="119"/>
      <c r="L750" s="119"/>
      <c r="M750" s="119"/>
      <c r="N750" s="119"/>
      <c r="O750" s="115"/>
    </row>
    <row r="751" spans="1:15">
      <c r="A751" s="1008"/>
      <c r="B751" s="1008"/>
      <c r="C751" s="1008"/>
      <c r="D751" s="1008"/>
      <c r="E751" s="1008"/>
      <c r="F751" s="1008"/>
      <c r="G751" s="1008"/>
      <c r="H751" s="1008"/>
      <c r="I751" s="1008"/>
      <c r="J751" s="115"/>
      <c r="K751" s="119"/>
      <c r="L751" s="119"/>
      <c r="M751" s="119"/>
      <c r="N751" s="119"/>
      <c r="O751" s="115"/>
    </row>
    <row r="752" spans="1:15">
      <c r="A752" s="1008"/>
      <c r="B752" s="1008"/>
      <c r="C752" s="1008"/>
      <c r="D752" s="1008"/>
      <c r="E752" s="1008"/>
      <c r="F752" s="1008"/>
      <c r="G752" s="1008"/>
      <c r="H752" s="1008"/>
      <c r="I752" s="1008"/>
      <c r="J752" s="115"/>
      <c r="K752" s="119"/>
      <c r="L752" s="119"/>
      <c r="M752" s="119"/>
      <c r="N752" s="119"/>
      <c r="O752" s="115"/>
    </row>
    <row r="753" spans="1:15">
      <c r="A753" s="1008"/>
      <c r="B753" s="1008"/>
      <c r="C753" s="1008"/>
      <c r="D753" s="1008"/>
      <c r="E753" s="1008"/>
      <c r="F753" s="1008"/>
      <c r="G753" s="1008"/>
      <c r="H753" s="1008"/>
      <c r="I753" s="1008"/>
      <c r="J753" s="115"/>
      <c r="K753" s="119"/>
      <c r="L753" s="119"/>
      <c r="M753" s="119"/>
      <c r="N753" s="119"/>
      <c r="O753" s="115"/>
    </row>
    <row r="754" spans="1:15">
      <c r="A754" s="1008"/>
      <c r="B754" s="1008"/>
      <c r="C754" s="1008"/>
      <c r="D754" s="1008"/>
      <c r="E754" s="1008"/>
      <c r="F754" s="1008"/>
      <c r="G754" s="1008"/>
      <c r="H754" s="1008"/>
      <c r="I754" s="1008"/>
      <c r="J754" s="115"/>
      <c r="K754" s="119"/>
      <c r="L754" s="119"/>
      <c r="M754" s="119"/>
      <c r="N754" s="119"/>
      <c r="O754" s="115"/>
    </row>
    <row r="755" spans="1:15">
      <c r="A755" s="1008"/>
      <c r="B755" s="1008"/>
      <c r="C755" s="1008"/>
      <c r="D755" s="1008"/>
      <c r="E755" s="1008"/>
      <c r="F755" s="1008"/>
      <c r="G755" s="1008"/>
      <c r="H755" s="1008"/>
      <c r="I755" s="1008"/>
      <c r="J755" s="115"/>
      <c r="K755" s="119"/>
      <c r="L755" s="119"/>
      <c r="M755" s="119"/>
      <c r="N755" s="119"/>
      <c r="O755" s="115"/>
    </row>
    <row r="756" spans="1:15">
      <c r="A756" s="1008"/>
      <c r="B756" s="1008"/>
      <c r="C756" s="1008"/>
      <c r="D756" s="1008"/>
      <c r="E756" s="1008"/>
      <c r="F756" s="1008"/>
      <c r="G756" s="1008"/>
      <c r="H756" s="1008"/>
      <c r="I756" s="1008"/>
      <c r="J756" s="115"/>
      <c r="K756" s="119"/>
      <c r="L756" s="119"/>
      <c r="M756" s="119"/>
      <c r="N756" s="119"/>
      <c r="O756" s="115"/>
    </row>
    <row r="757" spans="1:15">
      <c r="A757" s="1008"/>
      <c r="B757" s="1008"/>
      <c r="C757" s="1008"/>
      <c r="D757" s="1008"/>
      <c r="E757" s="1008"/>
      <c r="F757" s="1008"/>
      <c r="G757" s="1008"/>
      <c r="H757" s="1008"/>
      <c r="I757" s="1008"/>
      <c r="J757" s="115"/>
      <c r="K757" s="119"/>
      <c r="L757" s="119"/>
      <c r="M757" s="119"/>
      <c r="N757" s="119"/>
      <c r="O757" s="115"/>
    </row>
    <row r="758" spans="1:15">
      <c r="A758" s="1008"/>
      <c r="B758" s="1008"/>
      <c r="C758" s="1008"/>
      <c r="D758" s="1008"/>
      <c r="E758" s="1008"/>
      <c r="F758" s="1008"/>
      <c r="G758" s="1008"/>
      <c r="H758" s="1008"/>
      <c r="I758" s="1008"/>
      <c r="J758" s="115"/>
      <c r="K758" s="119"/>
      <c r="L758" s="119"/>
      <c r="M758" s="119"/>
      <c r="N758" s="119"/>
      <c r="O758" s="115"/>
    </row>
    <row r="759" spans="1:15">
      <c r="A759" s="1008"/>
      <c r="B759" s="1008"/>
      <c r="C759" s="1008"/>
      <c r="D759" s="1008"/>
      <c r="E759" s="1008"/>
      <c r="F759" s="1008"/>
      <c r="G759" s="1008"/>
      <c r="H759" s="1008"/>
      <c r="I759" s="1008"/>
      <c r="J759" s="115"/>
      <c r="K759" s="119"/>
      <c r="L759" s="119"/>
      <c r="M759" s="119"/>
      <c r="N759" s="119"/>
      <c r="O759" s="115"/>
    </row>
    <row r="760" spans="1:15">
      <c r="A760" s="1008"/>
      <c r="B760" s="1008"/>
      <c r="C760" s="1008"/>
      <c r="D760" s="1008"/>
      <c r="E760" s="1008"/>
      <c r="F760" s="1008"/>
      <c r="G760" s="1008"/>
      <c r="H760" s="1008"/>
      <c r="I760" s="1008"/>
      <c r="J760" s="115"/>
      <c r="K760" s="119"/>
      <c r="L760" s="119"/>
      <c r="M760" s="119"/>
      <c r="N760" s="119"/>
      <c r="O760" s="115"/>
    </row>
    <row r="761" spans="1:15">
      <c r="A761" s="1008"/>
      <c r="B761" s="1008"/>
      <c r="C761" s="1008"/>
      <c r="D761" s="1008"/>
      <c r="E761" s="1008"/>
      <c r="F761" s="1008"/>
      <c r="G761" s="1008"/>
      <c r="H761" s="1008"/>
      <c r="I761" s="1008"/>
      <c r="J761" s="115"/>
      <c r="K761" s="119"/>
      <c r="L761" s="119"/>
      <c r="M761" s="119"/>
      <c r="N761" s="119"/>
      <c r="O761" s="115"/>
    </row>
    <row r="762" spans="1:15">
      <c r="A762" s="1008"/>
      <c r="B762" s="1008"/>
      <c r="C762" s="1008"/>
      <c r="D762" s="1008"/>
      <c r="E762" s="1008"/>
      <c r="F762" s="1008"/>
      <c r="G762" s="1008"/>
      <c r="H762" s="1008"/>
      <c r="I762" s="1008"/>
      <c r="J762" s="115"/>
      <c r="K762" s="119"/>
      <c r="L762" s="119"/>
      <c r="M762" s="119"/>
      <c r="N762" s="119"/>
      <c r="O762" s="115"/>
    </row>
    <row r="763" spans="1:15">
      <c r="A763" s="1008"/>
      <c r="B763" s="1008"/>
      <c r="C763" s="1008"/>
      <c r="D763" s="1008"/>
      <c r="E763" s="1008"/>
      <c r="F763" s="1008"/>
      <c r="G763" s="1008"/>
      <c r="H763" s="1008"/>
      <c r="I763" s="1008"/>
      <c r="J763" s="115"/>
      <c r="K763" s="119"/>
      <c r="L763" s="119"/>
      <c r="M763" s="119"/>
      <c r="N763" s="119"/>
      <c r="O763" s="115"/>
    </row>
    <row r="764" spans="1:15">
      <c r="A764" s="1008"/>
      <c r="B764" s="1008"/>
      <c r="C764" s="1008"/>
      <c r="D764" s="1008"/>
      <c r="E764" s="1008"/>
      <c r="F764" s="1008"/>
      <c r="G764" s="1008"/>
      <c r="H764" s="1008"/>
      <c r="I764" s="1008"/>
      <c r="J764" s="115"/>
      <c r="K764" s="119"/>
      <c r="L764" s="119"/>
      <c r="M764" s="119"/>
      <c r="N764" s="119"/>
      <c r="O764" s="115"/>
    </row>
    <row r="765" spans="1:15">
      <c r="A765" s="1008"/>
      <c r="B765" s="1008"/>
      <c r="C765" s="1008"/>
      <c r="D765" s="1008"/>
      <c r="E765" s="1008"/>
      <c r="F765" s="1008"/>
      <c r="G765" s="1008"/>
      <c r="H765" s="1008"/>
      <c r="I765" s="1008"/>
      <c r="J765" s="115"/>
      <c r="K765" s="119"/>
      <c r="L765" s="119"/>
      <c r="M765" s="119"/>
      <c r="N765" s="119"/>
      <c r="O765" s="115"/>
    </row>
    <row r="766" spans="1:15">
      <c r="A766" s="1008"/>
      <c r="B766" s="1008"/>
      <c r="C766" s="1008"/>
      <c r="D766" s="1008"/>
      <c r="E766" s="1008"/>
      <c r="F766" s="1008"/>
      <c r="G766" s="1008"/>
      <c r="H766" s="1008"/>
      <c r="I766" s="1008"/>
      <c r="J766" s="115"/>
      <c r="K766" s="119"/>
      <c r="L766" s="119"/>
      <c r="M766" s="119"/>
      <c r="N766" s="119"/>
      <c r="O766" s="115"/>
    </row>
    <row r="767" spans="1:15">
      <c r="A767" s="1008"/>
      <c r="B767" s="1008"/>
      <c r="C767" s="1008"/>
      <c r="D767" s="1008"/>
      <c r="E767" s="1008"/>
      <c r="F767" s="1008"/>
      <c r="G767" s="1008"/>
      <c r="H767" s="1008"/>
      <c r="I767" s="1008"/>
      <c r="J767" s="115"/>
      <c r="K767" s="119"/>
      <c r="L767" s="119"/>
      <c r="M767" s="119"/>
      <c r="N767" s="119"/>
      <c r="O767" s="115"/>
    </row>
    <row r="768" spans="1:15">
      <c r="A768" s="1008"/>
      <c r="B768" s="1008"/>
      <c r="C768" s="1008"/>
      <c r="D768" s="1008"/>
      <c r="E768" s="1008"/>
      <c r="F768" s="1008"/>
      <c r="G768" s="1008"/>
      <c r="H768" s="1008"/>
      <c r="I768" s="1008"/>
      <c r="J768" s="115"/>
      <c r="K768" s="119"/>
      <c r="L768" s="119"/>
      <c r="M768" s="119"/>
      <c r="N768" s="119"/>
      <c r="O768" s="115"/>
    </row>
    <row r="769" spans="1:15">
      <c r="A769" s="1008"/>
      <c r="B769" s="1008"/>
      <c r="C769" s="1008"/>
      <c r="D769" s="1008"/>
      <c r="E769" s="1008"/>
      <c r="F769" s="1008"/>
      <c r="G769" s="1008"/>
      <c r="H769" s="1008"/>
      <c r="I769" s="1008"/>
      <c r="J769" s="115"/>
      <c r="K769" s="119"/>
      <c r="L769" s="119"/>
      <c r="M769" s="119"/>
      <c r="N769" s="119"/>
      <c r="O769" s="115"/>
    </row>
    <row r="770" spans="1:15">
      <c r="A770" s="1008"/>
      <c r="B770" s="1008"/>
      <c r="C770" s="1008"/>
      <c r="D770" s="1008"/>
      <c r="E770" s="1008"/>
      <c r="F770" s="1008"/>
      <c r="G770" s="1008"/>
      <c r="H770" s="1008"/>
      <c r="I770" s="1008"/>
      <c r="J770" s="115"/>
      <c r="K770" s="119"/>
      <c r="L770" s="119"/>
      <c r="M770" s="119"/>
      <c r="N770" s="119"/>
      <c r="O770" s="115"/>
    </row>
    <row r="771" spans="1:15">
      <c r="A771" s="1008"/>
      <c r="B771" s="1008"/>
      <c r="C771" s="1008"/>
      <c r="D771" s="1008"/>
      <c r="E771" s="1008"/>
      <c r="F771" s="1008"/>
      <c r="G771" s="1008"/>
      <c r="H771" s="1008"/>
      <c r="I771" s="1008"/>
      <c r="J771" s="115"/>
      <c r="K771" s="119"/>
      <c r="L771" s="119"/>
      <c r="M771" s="119"/>
      <c r="N771" s="119"/>
      <c r="O771" s="115"/>
    </row>
    <row r="772" spans="1:15">
      <c r="A772" s="1008"/>
      <c r="B772" s="1008"/>
      <c r="C772" s="1008"/>
      <c r="D772" s="1008"/>
      <c r="E772" s="1008"/>
      <c r="F772" s="1008"/>
      <c r="G772" s="1008"/>
      <c r="H772" s="1008"/>
      <c r="I772" s="1008"/>
      <c r="J772" s="115"/>
      <c r="K772" s="119"/>
      <c r="L772" s="119"/>
      <c r="M772" s="119"/>
      <c r="N772" s="119"/>
      <c r="O772" s="115"/>
    </row>
    <row r="773" spans="1:15">
      <c r="A773" s="1008"/>
      <c r="B773" s="1008"/>
      <c r="C773" s="1008"/>
      <c r="D773" s="1008"/>
      <c r="E773" s="1008"/>
      <c r="F773" s="1008"/>
      <c r="G773" s="1008"/>
      <c r="H773" s="1008"/>
      <c r="I773" s="1008"/>
      <c r="J773" s="115"/>
      <c r="K773" s="119"/>
      <c r="L773" s="119"/>
      <c r="M773" s="119"/>
      <c r="N773" s="119"/>
      <c r="O773" s="115"/>
    </row>
    <row r="774" spans="1:15">
      <c r="A774" s="1008"/>
      <c r="B774" s="1008"/>
      <c r="C774" s="1008"/>
      <c r="D774" s="1008"/>
      <c r="E774" s="1008"/>
      <c r="F774" s="1008"/>
      <c r="G774" s="1008"/>
      <c r="H774" s="1008"/>
      <c r="I774" s="1008"/>
      <c r="J774" s="115"/>
      <c r="K774" s="119"/>
      <c r="L774" s="119"/>
      <c r="M774" s="119"/>
      <c r="N774" s="119"/>
      <c r="O774" s="115"/>
    </row>
    <row r="775" spans="1:15">
      <c r="A775" s="1008"/>
      <c r="B775" s="1008"/>
      <c r="C775" s="1008"/>
      <c r="D775" s="1008"/>
      <c r="E775" s="1008"/>
      <c r="F775" s="1008"/>
      <c r="G775" s="1008"/>
      <c r="H775" s="1008"/>
      <c r="I775" s="1008"/>
      <c r="J775" s="115"/>
      <c r="K775" s="119"/>
      <c r="L775" s="119"/>
      <c r="M775" s="119"/>
      <c r="N775" s="119"/>
      <c r="O775" s="115"/>
    </row>
    <row r="776" spans="1:15">
      <c r="A776" s="1008"/>
      <c r="B776" s="1008"/>
      <c r="C776" s="1008"/>
      <c r="D776" s="1008"/>
      <c r="E776" s="1008"/>
      <c r="F776" s="1008"/>
      <c r="G776" s="1008"/>
      <c r="H776" s="1008"/>
      <c r="I776" s="1008"/>
      <c r="J776" s="115"/>
      <c r="K776" s="119"/>
      <c r="L776" s="119"/>
      <c r="M776" s="119"/>
      <c r="N776" s="119"/>
      <c r="O776" s="115"/>
    </row>
    <row r="777" spans="1:15">
      <c r="A777" s="1008"/>
      <c r="B777" s="1008"/>
      <c r="C777" s="1008"/>
      <c r="D777" s="1008"/>
      <c r="E777" s="1008"/>
      <c r="F777" s="1008"/>
      <c r="G777" s="1008"/>
      <c r="H777" s="1008"/>
      <c r="I777" s="1008"/>
      <c r="J777" s="115"/>
      <c r="K777" s="119"/>
      <c r="L777" s="119"/>
      <c r="M777" s="119"/>
      <c r="N777" s="119"/>
      <c r="O777" s="115"/>
    </row>
    <row r="778" spans="1:15">
      <c r="A778" s="1008"/>
      <c r="B778" s="1008"/>
      <c r="C778" s="1008"/>
      <c r="D778" s="1008"/>
      <c r="E778" s="1008"/>
      <c r="F778" s="1008"/>
      <c r="G778" s="1008"/>
      <c r="H778" s="1008"/>
      <c r="I778" s="1008"/>
      <c r="J778" s="115"/>
      <c r="K778" s="119"/>
      <c r="L778" s="119"/>
      <c r="M778" s="119"/>
      <c r="N778" s="119"/>
      <c r="O778" s="115"/>
    </row>
    <row r="779" spans="1:15">
      <c r="A779" s="113"/>
      <c r="B779" s="113"/>
      <c r="C779" s="114"/>
      <c r="D779" s="114"/>
      <c r="E779" s="114"/>
      <c r="F779" s="114"/>
      <c r="G779" s="114"/>
      <c r="H779" s="114"/>
      <c r="I779" s="114"/>
      <c r="J779" s="114"/>
      <c r="K779" s="118"/>
      <c r="L779" s="118"/>
      <c r="M779" s="118"/>
      <c r="N779" s="118"/>
      <c r="O779" s="114"/>
    </row>
    <row r="780" spans="1:15">
      <c r="A780" s="113"/>
      <c r="B780" s="113"/>
      <c r="C780" s="114"/>
      <c r="D780" s="114"/>
      <c r="E780" s="114"/>
      <c r="F780" s="114"/>
      <c r="G780" s="114"/>
      <c r="H780" s="114"/>
      <c r="I780" s="114"/>
      <c r="J780" s="114"/>
      <c r="K780" s="118"/>
      <c r="L780" s="118"/>
      <c r="M780" s="118"/>
      <c r="N780" s="118"/>
      <c r="O780" s="114"/>
    </row>
    <row r="781" spans="1:15">
      <c r="A781" s="113"/>
      <c r="B781" s="113"/>
      <c r="C781" s="114"/>
      <c r="D781" s="114"/>
      <c r="E781" s="114"/>
      <c r="F781" s="114"/>
      <c r="G781" s="114"/>
      <c r="H781" s="114"/>
      <c r="I781" s="114"/>
      <c r="J781" s="114"/>
      <c r="K781" s="118"/>
      <c r="L781" s="118"/>
      <c r="M781" s="118"/>
      <c r="N781" s="118"/>
      <c r="O781" s="114"/>
    </row>
    <row r="782" spans="1:15">
      <c r="A782" s="113"/>
      <c r="B782" s="113"/>
      <c r="C782" s="114"/>
      <c r="D782" s="114"/>
      <c r="E782" s="114"/>
      <c r="F782" s="114"/>
      <c r="G782" s="114"/>
      <c r="H782" s="114"/>
      <c r="I782" s="114"/>
      <c r="J782" s="114"/>
      <c r="K782" s="118"/>
      <c r="L782" s="118"/>
      <c r="M782" s="118"/>
      <c r="N782" s="118"/>
      <c r="O782" s="114"/>
    </row>
    <row r="783" spans="1:15">
      <c r="A783" s="113"/>
      <c r="B783" s="113"/>
      <c r="C783" s="114"/>
      <c r="D783" s="114"/>
      <c r="E783" s="114"/>
      <c r="F783" s="114"/>
      <c r="G783" s="114"/>
      <c r="H783" s="114"/>
      <c r="I783" s="114"/>
      <c r="J783" s="114"/>
      <c r="K783" s="118"/>
      <c r="L783" s="118"/>
      <c r="M783" s="118"/>
      <c r="N783" s="118"/>
      <c r="O783" s="114"/>
    </row>
    <row r="784" spans="1:15">
      <c r="A784" s="113"/>
      <c r="B784" s="113"/>
      <c r="C784" s="114"/>
      <c r="D784" s="114"/>
      <c r="E784" s="114"/>
      <c r="F784" s="114"/>
      <c r="G784" s="114"/>
      <c r="H784" s="114"/>
      <c r="I784" s="114"/>
      <c r="J784" s="114"/>
      <c r="K784" s="118"/>
      <c r="L784" s="118"/>
      <c r="M784" s="118"/>
      <c r="N784" s="118"/>
      <c r="O784" s="114"/>
    </row>
    <row r="785" spans="1:15">
      <c r="A785" s="113"/>
      <c r="B785" s="113"/>
      <c r="C785" s="114"/>
      <c r="D785" s="114"/>
      <c r="E785" s="114"/>
      <c r="F785" s="114"/>
      <c r="G785" s="114"/>
      <c r="H785" s="114"/>
      <c r="I785" s="114"/>
      <c r="J785" s="114"/>
      <c r="K785" s="118"/>
      <c r="L785" s="118"/>
      <c r="M785" s="118"/>
      <c r="N785" s="118"/>
      <c r="O785" s="114"/>
    </row>
    <row r="786" spans="1:15">
      <c r="A786" s="113"/>
      <c r="B786" s="113"/>
      <c r="C786" s="114"/>
      <c r="D786" s="114"/>
      <c r="E786" s="114"/>
      <c r="F786" s="114"/>
      <c r="G786" s="114"/>
      <c r="H786" s="114"/>
      <c r="I786" s="114"/>
      <c r="J786" s="114"/>
      <c r="K786" s="118"/>
      <c r="L786" s="118"/>
      <c r="M786" s="118"/>
      <c r="N786" s="118"/>
      <c r="O786" s="114"/>
    </row>
    <row r="787" spans="1:15">
      <c r="A787" s="113"/>
      <c r="B787" s="113"/>
      <c r="C787" s="114"/>
      <c r="D787" s="114"/>
      <c r="E787" s="114"/>
      <c r="F787" s="114"/>
      <c r="G787" s="114"/>
      <c r="H787" s="114"/>
      <c r="I787" s="114"/>
      <c r="J787" s="114"/>
      <c r="K787" s="118"/>
      <c r="L787" s="118"/>
      <c r="M787" s="118"/>
      <c r="N787" s="118"/>
      <c r="O787" s="114"/>
    </row>
    <row r="788" spans="1:15">
      <c r="A788" s="113"/>
      <c r="B788" s="113"/>
      <c r="C788" s="114"/>
      <c r="D788" s="114"/>
      <c r="E788" s="114"/>
      <c r="F788" s="114"/>
      <c r="G788" s="114"/>
      <c r="H788" s="114"/>
      <c r="I788" s="114"/>
      <c r="J788" s="114"/>
      <c r="K788" s="118"/>
      <c r="L788" s="118"/>
      <c r="M788" s="118"/>
      <c r="N788" s="118"/>
      <c r="O788" s="114"/>
    </row>
    <row r="789" spans="1:15">
      <c r="A789" s="113"/>
      <c r="B789" s="113"/>
      <c r="C789" s="114"/>
      <c r="D789" s="114"/>
      <c r="E789" s="114"/>
      <c r="F789" s="114"/>
      <c r="G789" s="114"/>
      <c r="H789" s="114"/>
      <c r="I789" s="114"/>
      <c r="J789" s="114"/>
      <c r="K789" s="118"/>
      <c r="L789" s="118"/>
      <c r="M789" s="118"/>
      <c r="N789" s="118"/>
      <c r="O789" s="114"/>
    </row>
    <row r="790" spans="1:15">
      <c r="A790" s="113"/>
      <c r="B790" s="113"/>
      <c r="C790" s="114"/>
      <c r="D790" s="114"/>
      <c r="E790" s="114"/>
      <c r="F790" s="114"/>
      <c r="G790" s="114"/>
      <c r="H790" s="114"/>
      <c r="I790" s="114"/>
      <c r="J790" s="114"/>
      <c r="K790" s="118"/>
      <c r="L790" s="118"/>
      <c r="M790" s="118"/>
      <c r="N790" s="118"/>
      <c r="O790" s="114"/>
    </row>
    <row r="791" spans="1:15">
      <c r="A791" s="113"/>
      <c r="B791" s="113"/>
      <c r="C791" s="114"/>
      <c r="D791" s="114"/>
      <c r="E791" s="114"/>
      <c r="F791" s="114"/>
      <c r="G791" s="114"/>
      <c r="H791" s="114"/>
      <c r="I791" s="114"/>
      <c r="J791" s="114"/>
      <c r="K791" s="118"/>
      <c r="L791" s="118"/>
      <c r="M791" s="118"/>
      <c r="N791" s="118"/>
      <c r="O791" s="114"/>
    </row>
    <row r="792" spans="1:15">
      <c r="A792" s="113"/>
      <c r="B792" s="113"/>
      <c r="C792" s="114"/>
      <c r="D792" s="114"/>
      <c r="E792" s="114"/>
      <c r="F792" s="114"/>
      <c r="G792" s="114"/>
      <c r="H792" s="114"/>
      <c r="I792" s="114"/>
      <c r="J792" s="114"/>
      <c r="K792" s="118"/>
      <c r="L792" s="118"/>
      <c r="M792" s="118"/>
      <c r="N792" s="118"/>
      <c r="O792" s="114"/>
    </row>
    <row r="793" spans="1:15">
      <c r="A793" s="113"/>
      <c r="B793" s="113"/>
      <c r="C793" s="114"/>
      <c r="D793" s="114"/>
      <c r="E793" s="114"/>
      <c r="F793" s="114"/>
      <c r="G793" s="114"/>
      <c r="H793" s="114"/>
      <c r="I793" s="114"/>
      <c r="J793" s="114"/>
      <c r="K793" s="118"/>
      <c r="L793" s="118"/>
      <c r="M793" s="118"/>
      <c r="N793" s="118"/>
      <c r="O793" s="114"/>
    </row>
    <row r="794" spans="1:15">
      <c r="A794" s="113"/>
      <c r="B794" s="113"/>
      <c r="C794" s="114"/>
      <c r="D794" s="114"/>
      <c r="E794" s="114"/>
      <c r="F794" s="114"/>
      <c r="G794" s="114"/>
      <c r="H794" s="114"/>
      <c r="I794" s="114"/>
      <c r="J794" s="114"/>
      <c r="K794" s="118"/>
      <c r="L794" s="118"/>
      <c r="M794" s="118"/>
      <c r="N794" s="118"/>
      <c r="O794" s="114"/>
    </row>
    <row r="795" spans="1:15">
      <c r="A795" s="113"/>
      <c r="B795" s="113"/>
      <c r="C795" s="114"/>
      <c r="D795" s="114"/>
      <c r="E795" s="114"/>
      <c r="F795" s="114"/>
      <c r="G795" s="114"/>
      <c r="H795" s="114"/>
      <c r="I795" s="114"/>
      <c r="J795" s="114"/>
      <c r="K795" s="118"/>
      <c r="L795" s="118"/>
      <c r="M795" s="118"/>
      <c r="N795" s="118"/>
      <c r="O795" s="114"/>
    </row>
    <row r="796" spans="1:15">
      <c r="A796" s="113"/>
      <c r="B796" s="113"/>
      <c r="C796" s="114"/>
      <c r="D796" s="114"/>
      <c r="E796" s="114"/>
      <c r="F796" s="114"/>
      <c r="G796" s="114"/>
      <c r="H796" s="114"/>
      <c r="I796" s="114"/>
      <c r="J796" s="114"/>
      <c r="K796" s="118"/>
      <c r="L796" s="118"/>
      <c r="M796" s="118"/>
      <c r="N796" s="118"/>
      <c r="O796" s="114"/>
    </row>
    <row r="797" spans="1:15">
      <c r="A797" s="113"/>
      <c r="B797" s="113"/>
      <c r="C797" s="114"/>
      <c r="D797" s="114"/>
      <c r="E797" s="114"/>
      <c r="F797" s="114"/>
      <c r="G797" s="114"/>
      <c r="H797" s="114"/>
      <c r="I797" s="114"/>
      <c r="J797" s="114"/>
      <c r="K797" s="118"/>
      <c r="L797" s="118"/>
      <c r="M797" s="118"/>
      <c r="N797" s="118"/>
      <c r="O797" s="114"/>
    </row>
    <row r="798" spans="1:15">
      <c r="A798" s="113"/>
      <c r="B798" s="113"/>
      <c r="C798" s="114"/>
      <c r="D798" s="114"/>
      <c r="E798" s="114"/>
      <c r="F798" s="114"/>
      <c r="G798" s="114"/>
      <c r="H798" s="114"/>
      <c r="I798" s="114"/>
      <c r="J798" s="114"/>
      <c r="K798" s="118"/>
      <c r="L798" s="118"/>
      <c r="M798" s="118"/>
      <c r="N798" s="118"/>
      <c r="O798" s="114"/>
    </row>
    <row r="799" spans="1:15">
      <c r="A799" s="113"/>
      <c r="B799" s="113"/>
      <c r="C799" s="114"/>
      <c r="D799" s="114"/>
      <c r="E799" s="114"/>
      <c r="F799" s="114"/>
      <c r="G799" s="114"/>
      <c r="H799" s="114"/>
      <c r="I799" s="114"/>
      <c r="J799" s="114"/>
      <c r="K799" s="118"/>
      <c r="L799" s="118"/>
      <c r="M799" s="118"/>
      <c r="N799" s="118"/>
      <c r="O799" s="114"/>
    </row>
    <row r="800" spans="1:15">
      <c r="A800" s="113"/>
      <c r="B800" s="113"/>
      <c r="C800" s="114"/>
      <c r="D800" s="114"/>
      <c r="E800" s="114"/>
      <c r="F800" s="114"/>
      <c r="G800" s="114"/>
      <c r="H800" s="114"/>
      <c r="I800" s="114"/>
      <c r="J800" s="114"/>
      <c r="K800" s="118"/>
      <c r="L800" s="118"/>
      <c r="M800" s="118"/>
      <c r="N800" s="118"/>
      <c r="O800" s="114"/>
    </row>
    <row r="801" spans="1:15">
      <c r="A801" s="113"/>
      <c r="B801" s="113"/>
      <c r="C801" s="114"/>
      <c r="D801" s="114"/>
      <c r="E801" s="114"/>
      <c r="F801" s="114"/>
      <c r="G801" s="114"/>
      <c r="H801" s="114"/>
      <c r="I801" s="114"/>
      <c r="J801" s="114"/>
      <c r="K801" s="118"/>
      <c r="L801" s="118"/>
      <c r="M801" s="118"/>
      <c r="N801" s="118"/>
      <c r="O801" s="114"/>
    </row>
    <row r="802" spans="1:15">
      <c r="A802" s="113"/>
      <c r="B802" s="113"/>
      <c r="C802" s="114"/>
      <c r="D802" s="114"/>
      <c r="E802" s="114"/>
      <c r="F802" s="114"/>
      <c r="G802" s="114"/>
      <c r="H802" s="114"/>
      <c r="I802" s="114"/>
      <c r="J802" s="114"/>
      <c r="K802" s="118"/>
      <c r="L802" s="118"/>
      <c r="M802" s="118"/>
      <c r="N802" s="118"/>
      <c r="O802" s="114"/>
    </row>
    <row r="803" spans="1:15">
      <c r="A803" s="113"/>
      <c r="B803" s="113"/>
      <c r="C803" s="114"/>
      <c r="D803" s="114"/>
      <c r="E803" s="114"/>
      <c r="F803" s="114"/>
      <c r="G803" s="114"/>
      <c r="H803" s="114"/>
      <c r="I803" s="114"/>
      <c r="J803" s="114"/>
      <c r="K803" s="118"/>
      <c r="L803" s="118"/>
      <c r="M803" s="118"/>
      <c r="N803" s="118"/>
      <c r="O803" s="114"/>
    </row>
    <row r="804" spans="1:15">
      <c r="A804" s="113"/>
      <c r="B804" s="113"/>
      <c r="C804" s="114"/>
      <c r="D804" s="114"/>
      <c r="E804" s="114"/>
      <c r="F804" s="114"/>
      <c r="G804" s="114"/>
      <c r="H804" s="114"/>
      <c r="I804" s="114"/>
      <c r="J804" s="114"/>
      <c r="K804" s="118"/>
      <c r="L804" s="118"/>
      <c r="M804" s="118"/>
      <c r="N804" s="118"/>
      <c r="O804" s="114"/>
    </row>
    <row r="805" spans="1:15">
      <c r="A805" s="113"/>
      <c r="B805" s="113"/>
      <c r="C805" s="114"/>
      <c r="D805" s="114"/>
      <c r="E805" s="114"/>
      <c r="F805" s="114"/>
      <c r="G805" s="114"/>
      <c r="H805" s="114"/>
      <c r="I805" s="114"/>
      <c r="J805" s="114"/>
      <c r="K805" s="118"/>
      <c r="L805" s="118"/>
      <c r="M805" s="118"/>
      <c r="N805" s="118"/>
      <c r="O805" s="114"/>
    </row>
    <row r="806" spans="1:15">
      <c r="A806" s="113"/>
      <c r="B806" s="113"/>
      <c r="C806" s="114"/>
      <c r="D806" s="114"/>
      <c r="E806" s="114"/>
      <c r="F806" s="114"/>
      <c r="G806" s="114"/>
      <c r="H806" s="114"/>
      <c r="I806" s="114"/>
      <c r="J806" s="114"/>
      <c r="K806" s="118"/>
      <c r="L806" s="118"/>
      <c r="M806" s="118"/>
      <c r="N806" s="118"/>
      <c r="O806" s="114"/>
    </row>
    <row r="807" spans="1:15">
      <c r="A807" s="113"/>
      <c r="B807" s="113"/>
      <c r="C807" s="114"/>
      <c r="D807" s="114"/>
      <c r="E807" s="114"/>
      <c r="F807" s="114"/>
      <c r="G807" s="114"/>
      <c r="H807" s="114"/>
      <c r="I807" s="114"/>
      <c r="J807" s="114"/>
      <c r="K807" s="118"/>
      <c r="L807" s="118"/>
      <c r="M807" s="118"/>
      <c r="N807" s="118"/>
      <c r="O807" s="114"/>
    </row>
    <row r="808" spans="1:15">
      <c r="A808" s="113"/>
      <c r="B808" s="113"/>
      <c r="C808" s="114"/>
      <c r="D808" s="114"/>
      <c r="E808" s="114"/>
      <c r="F808" s="114"/>
      <c r="G808" s="114"/>
      <c r="H808" s="114"/>
      <c r="I808" s="114"/>
      <c r="J808" s="114"/>
      <c r="K808" s="118"/>
      <c r="L808" s="118"/>
      <c r="M808" s="118"/>
      <c r="N808" s="118"/>
      <c r="O808" s="114"/>
    </row>
    <row r="809" spans="1:15">
      <c r="A809" s="113"/>
      <c r="B809" s="113"/>
      <c r="C809" s="114"/>
      <c r="D809" s="114"/>
      <c r="E809" s="114"/>
      <c r="F809" s="114"/>
      <c r="G809" s="114"/>
      <c r="H809" s="114"/>
      <c r="I809" s="114"/>
      <c r="J809" s="114"/>
      <c r="K809" s="118"/>
      <c r="L809" s="118"/>
      <c r="M809" s="118"/>
      <c r="N809" s="118"/>
      <c r="O809" s="114"/>
    </row>
    <row r="810" spans="1:15">
      <c r="A810" s="113"/>
      <c r="B810" s="113"/>
      <c r="C810" s="114"/>
      <c r="D810" s="114"/>
      <c r="E810" s="114"/>
      <c r="F810" s="114"/>
      <c r="G810" s="114"/>
      <c r="H810" s="114"/>
      <c r="I810" s="114"/>
      <c r="J810" s="114"/>
      <c r="K810" s="118"/>
      <c r="L810" s="118"/>
      <c r="M810" s="118"/>
      <c r="N810" s="118"/>
      <c r="O810" s="114"/>
    </row>
    <row r="811" spans="1:15">
      <c r="A811" s="113"/>
      <c r="B811" s="113"/>
      <c r="C811" s="114"/>
      <c r="D811" s="114"/>
      <c r="E811" s="114"/>
      <c r="F811" s="114"/>
      <c r="G811" s="114"/>
      <c r="H811" s="114"/>
      <c r="I811" s="114"/>
      <c r="J811" s="114"/>
      <c r="K811" s="118"/>
      <c r="L811" s="118"/>
      <c r="M811" s="118"/>
      <c r="N811" s="118"/>
      <c r="O811" s="114"/>
    </row>
    <row r="812" spans="1:15">
      <c r="A812" s="113"/>
      <c r="B812" s="113"/>
      <c r="C812" s="114"/>
      <c r="D812" s="114"/>
      <c r="E812" s="114"/>
      <c r="F812" s="114"/>
      <c r="G812" s="114"/>
      <c r="H812" s="114"/>
      <c r="I812" s="114"/>
      <c r="J812" s="114"/>
      <c r="K812" s="118"/>
      <c r="L812" s="118"/>
      <c r="M812" s="118"/>
      <c r="N812" s="118"/>
      <c r="O812" s="114"/>
    </row>
    <row r="813" spans="1:15">
      <c r="A813" s="113"/>
      <c r="B813" s="113"/>
      <c r="C813" s="114"/>
      <c r="D813" s="114"/>
      <c r="E813" s="114"/>
      <c r="F813" s="114"/>
      <c r="G813" s="114"/>
      <c r="H813" s="114"/>
      <c r="I813" s="114"/>
      <c r="J813" s="114"/>
      <c r="K813" s="118"/>
      <c r="L813" s="118"/>
      <c r="M813" s="118"/>
      <c r="N813" s="118"/>
      <c r="O813" s="114"/>
    </row>
    <row r="814" spans="1:15">
      <c r="A814" s="113"/>
      <c r="B814" s="113"/>
      <c r="C814" s="114"/>
      <c r="D814" s="114"/>
      <c r="E814" s="114"/>
      <c r="F814" s="114"/>
      <c r="G814" s="114"/>
      <c r="H814" s="114"/>
      <c r="I814" s="114"/>
      <c r="J814" s="114"/>
      <c r="K814" s="118"/>
      <c r="L814" s="118"/>
      <c r="M814" s="118"/>
      <c r="N814" s="118"/>
      <c r="O814" s="114"/>
    </row>
    <row r="815" spans="1:15">
      <c r="A815" s="113"/>
      <c r="B815" s="113"/>
      <c r="C815" s="114"/>
      <c r="D815" s="114"/>
      <c r="E815" s="114"/>
      <c r="F815" s="114"/>
      <c r="G815" s="114"/>
      <c r="H815" s="114"/>
      <c r="I815" s="114"/>
      <c r="J815" s="114"/>
      <c r="K815" s="118"/>
      <c r="L815" s="118"/>
      <c r="M815" s="118"/>
      <c r="N815" s="118"/>
      <c r="O815" s="114"/>
    </row>
    <row r="816" spans="1:15">
      <c r="A816" s="113"/>
      <c r="B816" s="113"/>
      <c r="C816" s="114"/>
      <c r="D816" s="114"/>
      <c r="E816" s="114"/>
      <c r="F816" s="114"/>
      <c r="G816" s="114"/>
      <c r="H816" s="114"/>
      <c r="I816" s="114"/>
      <c r="J816" s="114"/>
      <c r="K816" s="118"/>
      <c r="L816" s="118"/>
      <c r="M816" s="118"/>
      <c r="N816" s="118"/>
      <c r="O816" s="114"/>
    </row>
    <row r="817" spans="1:15">
      <c r="A817" s="113"/>
      <c r="B817" s="113"/>
      <c r="C817" s="114"/>
      <c r="D817" s="114"/>
      <c r="E817" s="114"/>
      <c r="F817" s="114"/>
      <c r="G817" s="114"/>
      <c r="H817" s="114"/>
      <c r="I817" s="114"/>
      <c r="J817" s="114"/>
      <c r="K817" s="118"/>
      <c r="L817" s="118"/>
      <c r="M817" s="118"/>
      <c r="N817" s="118"/>
      <c r="O817" s="114"/>
    </row>
    <row r="818" spans="1:15">
      <c r="A818" s="113"/>
      <c r="B818" s="113"/>
      <c r="C818" s="114"/>
      <c r="D818" s="114"/>
      <c r="E818" s="114"/>
      <c r="F818" s="114"/>
      <c r="G818" s="114"/>
      <c r="H818" s="114"/>
      <c r="I818" s="114"/>
      <c r="J818" s="114"/>
      <c r="K818" s="118"/>
      <c r="L818" s="118"/>
      <c r="M818" s="118"/>
      <c r="N818" s="118"/>
      <c r="O818" s="114"/>
    </row>
    <row r="819" spans="1:15">
      <c r="A819" s="113"/>
      <c r="B819" s="113"/>
      <c r="C819" s="114"/>
      <c r="D819" s="114"/>
      <c r="E819" s="114"/>
      <c r="F819" s="114"/>
      <c r="G819" s="114"/>
      <c r="H819" s="114"/>
      <c r="I819" s="114"/>
      <c r="J819" s="114"/>
      <c r="K819" s="118"/>
      <c r="L819" s="118"/>
      <c r="M819" s="118"/>
      <c r="N819" s="118"/>
      <c r="O819" s="114"/>
    </row>
    <row r="820" spans="1:15">
      <c r="A820" s="113"/>
      <c r="B820" s="113"/>
      <c r="C820" s="114"/>
      <c r="D820" s="62"/>
      <c r="E820" s="62"/>
      <c r="F820" s="62"/>
      <c r="G820" s="62"/>
      <c r="H820" s="114"/>
      <c r="I820" s="62"/>
      <c r="J820" s="114"/>
      <c r="K820" s="120"/>
      <c r="L820" s="120"/>
      <c r="M820" s="120"/>
      <c r="N820" s="120"/>
      <c r="O820" s="114"/>
    </row>
    <row r="821" spans="1:15">
      <c r="A821" s="113"/>
      <c r="B821" s="113"/>
      <c r="C821" s="114"/>
      <c r="D821" s="62"/>
      <c r="E821" s="62"/>
      <c r="F821" s="62"/>
      <c r="G821" s="62"/>
      <c r="H821" s="114"/>
      <c r="I821" s="62"/>
      <c r="J821" s="114"/>
      <c r="K821" s="120"/>
      <c r="L821" s="120"/>
      <c r="M821" s="120"/>
      <c r="N821" s="120"/>
      <c r="O821" s="114"/>
    </row>
    <row r="822" spans="1:15">
      <c r="A822" s="113"/>
      <c r="B822" s="113"/>
      <c r="C822" s="114"/>
      <c r="D822" s="62"/>
      <c r="E822" s="62"/>
      <c r="F822" s="62"/>
      <c r="G822" s="62"/>
      <c r="H822" s="114"/>
      <c r="I822" s="62"/>
      <c r="J822" s="114"/>
      <c r="K822" s="120"/>
      <c r="L822" s="120"/>
      <c r="M822" s="120"/>
      <c r="N822" s="120"/>
      <c r="O822" s="114"/>
    </row>
    <row r="823" spans="1:15">
      <c r="A823" s="113"/>
      <c r="B823" s="113"/>
      <c r="C823" s="114"/>
      <c r="D823" s="62"/>
      <c r="E823" s="62"/>
      <c r="F823" s="62"/>
      <c r="G823" s="62"/>
      <c r="H823" s="114"/>
      <c r="I823" s="62"/>
      <c r="J823" s="114"/>
      <c r="K823" s="120"/>
      <c r="L823" s="120"/>
      <c r="M823" s="120"/>
      <c r="N823" s="120"/>
      <c r="O823" s="114"/>
    </row>
    <row r="824" spans="1:15">
      <c r="A824" s="113"/>
      <c r="B824" s="113"/>
      <c r="C824" s="114"/>
      <c r="D824" s="62"/>
      <c r="E824" s="62"/>
      <c r="F824" s="62"/>
      <c r="G824" s="62"/>
      <c r="H824" s="114"/>
      <c r="I824" s="62"/>
      <c r="J824" s="114"/>
      <c r="K824" s="120"/>
      <c r="L824" s="120"/>
      <c r="M824" s="120"/>
      <c r="N824" s="120"/>
      <c r="O824" s="114"/>
    </row>
    <row r="825" spans="1:15">
      <c r="A825" s="113"/>
      <c r="B825" s="113"/>
      <c r="C825" s="114"/>
      <c r="D825" s="62"/>
      <c r="E825" s="62"/>
      <c r="F825" s="62"/>
      <c r="G825" s="62"/>
      <c r="H825" s="114"/>
      <c r="I825" s="62"/>
      <c r="J825" s="114"/>
      <c r="K825" s="120"/>
      <c r="L825" s="120"/>
      <c r="M825" s="120"/>
      <c r="N825" s="120"/>
      <c r="O825" s="114"/>
    </row>
    <row r="826" spans="1:15">
      <c r="A826" s="113"/>
      <c r="B826" s="113"/>
      <c r="C826" s="114"/>
      <c r="D826" s="62"/>
      <c r="E826" s="62"/>
      <c r="F826" s="62"/>
      <c r="G826" s="62"/>
      <c r="H826" s="114"/>
      <c r="I826" s="62"/>
      <c r="J826" s="114"/>
      <c r="K826" s="120"/>
      <c r="L826" s="120"/>
      <c r="M826" s="120"/>
      <c r="N826" s="120"/>
      <c r="O826" s="114"/>
    </row>
    <row r="827" spans="1:15">
      <c r="A827" s="113"/>
      <c r="B827" s="113"/>
      <c r="C827" s="114"/>
      <c r="D827" s="62"/>
      <c r="E827" s="62"/>
      <c r="F827" s="62"/>
      <c r="G827" s="62"/>
      <c r="H827" s="114"/>
      <c r="I827" s="62"/>
      <c r="J827" s="114"/>
      <c r="K827" s="120"/>
      <c r="L827" s="120"/>
      <c r="M827" s="120"/>
      <c r="N827" s="120"/>
      <c r="O827" s="114"/>
    </row>
    <row r="828" spans="1:15">
      <c r="A828" s="113"/>
      <c r="B828" s="113"/>
      <c r="C828" s="114"/>
      <c r="D828" s="62"/>
      <c r="E828" s="62"/>
      <c r="F828" s="62"/>
      <c r="G828" s="62"/>
      <c r="H828" s="114"/>
      <c r="I828" s="62"/>
      <c r="J828" s="114"/>
      <c r="K828" s="120"/>
      <c r="L828" s="120"/>
      <c r="M828" s="120"/>
      <c r="N828" s="120"/>
      <c r="O828" s="114"/>
    </row>
    <row r="829" spans="1:15">
      <c r="A829" s="113"/>
      <c r="B829" s="113"/>
      <c r="C829" s="114"/>
      <c r="D829" s="62"/>
      <c r="E829" s="62"/>
      <c r="F829" s="62"/>
      <c r="G829" s="62"/>
      <c r="H829" s="114"/>
      <c r="I829" s="62"/>
      <c r="J829" s="114"/>
      <c r="K829" s="120"/>
      <c r="L829" s="120"/>
      <c r="M829" s="120"/>
      <c r="N829" s="120"/>
      <c r="O829" s="114"/>
    </row>
    <row r="830" spans="1:15">
      <c r="A830" s="113"/>
      <c r="B830" s="113"/>
      <c r="C830" s="114"/>
      <c r="D830" s="62"/>
      <c r="E830" s="62"/>
      <c r="F830" s="62"/>
      <c r="G830" s="62"/>
      <c r="H830" s="114"/>
      <c r="I830" s="62"/>
      <c r="J830" s="114"/>
      <c r="K830" s="120"/>
      <c r="L830" s="120"/>
      <c r="M830" s="120"/>
      <c r="N830" s="120"/>
      <c r="O830" s="114"/>
    </row>
    <row r="831" spans="1:15">
      <c r="A831" s="113"/>
      <c r="B831" s="113"/>
      <c r="C831" s="114"/>
      <c r="D831" s="62"/>
      <c r="E831" s="62"/>
      <c r="F831" s="62"/>
      <c r="G831" s="62"/>
      <c r="H831" s="114"/>
      <c r="I831" s="62"/>
      <c r="J831" s="114"/>
      <c r="K831" s="120"/>
      <c r="L831" s="120"/>
      <c r="M831" s="120"/>
      <c r="N831" s="120"/>
      <c r="O831" s="114"/>
    </row>
    <row r="832" spans="1:15">
      <c r="A832" s="113"/>
      <c r="B832" s="113"/>
      <c r="C832" s="114"/>
      <c r="D832" s="62"/>
      <c r="E832" s="62"/>
      <c r="F832" s="62"/>
      <c r="G832" s="62"/>
      <c r="H832" s="114"/>
      <c r="I832" s="62"/>
      <c r="J832" s="114"/>
      <c r="K832" s="120"/>
      <c r="L832" s="120"/>
      <c r="M832" s="120"/>
      <c r="N832" s="120"/>
      <c r="O832" s="114"/>
    </row>
    <row r="833" spans="1:15">
      <c r="A833" s="113"/>
      <c r="B833" s="113"/>
      <c r="C833" s="114"/>
      <c r="D833" s="62"/>
      <c r="E833" s="62"/>
      <c r="F833" s="62"/>
      <c r="G833" s="62"/>
      <c r="H833" s="114"/>
      <c r="I833" s="62"/>
      <c r="J833" s="114"/>
      <c r="K833" s="120"/>
      <c r="L833" s="120"/>
      <c r="M833" s="120"/>
      <c r="N833" s="120"/>
      <c r="O833" s="114"/>
    </row>
    <row r="834" spans="1:15">
      <c r="A834" s="113"/>
      <c r="B834" s="113"/>
      <c r="C834" s="114"/>
      <c r="D834" s="62"/>
      <c r="E834" s="62"/>
      <c r="F834" s="62"/>
      <c r="G834" s="62"/>
      <c r="H834" s="114"/>
      <c r="I834" s="62"/>
      <c r="J834" s="114"/>
      <c r="K834" s="120"/>
      <c r="L834" s="120"/>
      <c r="M834" s="120"/>
      <c r="N834" s="120"/>
      <c r="O834" s="114"/>
    </row>
    <row r="835" spans="1:15">
      <c r="A835" s="113"/>
      <c r="B835" s="113"/>
      <c r="C835" s="114"/>
      <c r="D835" s="62"/>
      <c r="E835" s="62"/>
      <c r="F835" s="62"/>
      <c r="G835" s="62"/>
      <c r="H835" s="114"/>
      <c r="I835" s="62"/>
      <c r="J835" s="114"/>
      <c r="K835" s="120"/>
      <c r="L835" s="120"/>
      <c r="M835" s="120"/>
      <c r="N835" s="120"/>
      <c r="O835" s="114"/>
    </row>
    <row r="836" spans="1:15">
      <c r="A836" s="113"/>
      <c r="B836" s="113"/>
      <c r="C836" s="114"/>
      <c r="D836" s="62"/>
      <c r="E836" s="62"/>
      <c r="F836" s="62"/>
      <c r="G836" s="62"/>
      <c r="H836" s="114"/>
      <c r="I836" s="62"/>
      <c r="J836" s="114"/>
      <c r="K836" s="120"/>
      <c r="L836" s="120"/>
      <c r="M836" s="120"/>
      <c r="N836" s="120"/>
      <c r="O836" s="114"/>
    </row>
    <row r="837" spans="1:15">
      <c r="A837" s="113"/>
      <c r="B837" s="113"/>
      <c r="C837" s="114"/>
      <c r="D837" s="62"/>
      <c r="E837" s="62"/>
      <c r="F837" s="62"/>
      <c r="G837" s="62"/>
      <c r="H837" s="114"/>
      <c r="I837" s="62"/>
      <c r="J837" s="114"/>
      <c r="K837" s="120"/>
      <c r="L837" s="120"/>
      <c r="M837" s="120"/>
      <c r="N837" s="120"/>
      <c r="O837" s="114"/>
    </row>
    <row r="838" spans="1:15">
      <c r="A838" s="113"/>
      <c r="B838" s="113"/>
      <c r="C838" s="114"/>
      <c r="D838" s="62"/>
      <c r="E838" s="62"/>
      <c r="F838" s="62"/>
      <c r="G838" s="62"/>
      <c r="H838" s="114"/>
      <c r="I838" s="62"/>
      <c r="J838" s="114"/>
      <c r="K838" s="120"/>
      <c r="L838" s="120"/>
      <c r="M838" s="120"/>
      <c r="N838" s="120"/>
      <c r="O838" s="114"/>
    </row>
    <row r="839" spans="1:15">
      <c r="A839" s="113"/>
      <c r="B839" s="113"/>
      <c r="C839" s="114"/>
      <c r="D839" s="62"/>
      <c r="E839" s="62"/>
      <c r="F839" s="62"/>
      <c r="G839" s="62"/>
      <c r="H839" s="114"/>
      <c r="I839" s="62"/>
      <c r="J839" s="114"/>
      <c r="K839" s="120"/>
      <c r="L839" s="120"/>
      <c r="M839" s="120"/>
      <c r="N839" s="120"/>
      <c r="O839" s="114"/>
    </row>
    <row r="840" spans="1:15">
      <c r="A840" s="113"/>
      <c r="B840" s="113"/>
      <c r="C840" s="114"/>
      <c r="D840" s="62"/>
      <c r="E840" s="62"/>
      <c r="F840" s="62"/>
      <c r="G840" s="62"/>
      <c r="H840" s="114"/>
      <c r="I840" s="62"/>
      <c r="J840" s="114"/>
      <c r="K840" s="120"/>
      <c r="L840" s="120"/>
      <c r="M840" s="120"/>
      <c r="N840" s="120"/>
      <c r="O840" s="114"/>
    </row>
    <row r="841" spans="1:15">
      <c r="A841" s="113"/>
      <c r="B841" s="113"/>
      <c r="C841" s="114"/>
      <c r="D841" s="62"/>
      <c r="E841" s="62"/>
      <c r="F841" s="62"/>
      <c r="G841" s="62"/>
      <c r="H841" s="114"/>
      <c r="I841" s="62"/>
      <c r="J841" s="114"/>
      <c r="K841" s="120"/>
      <c r="L841" s="120"/>
      <c r="M841" s="120"/>
      <c r="N841" s="120"/>
      <c r="O841" s="114"/>
    </row>
    <row r="842" spans="1:15">
      <c r="A842" s="113"/>
      <c r="B842" s="113"/>
      <c r="C842" s="114"/>
      <c r="D842" s="62"/>
      <c r="E842" s="62"/>
      <c r="F842" s="62"/>
      <c r="G842" s="62"/>
      <c r="H842" s="114"/>
      <c r="I842" s="62"/>
      <c r="J842" s="114"/>
      <c r="K842" s="120"/>
      <c r="L842" s="120"/>
      <c r="M842" s="120"/>
      <c r="N842" s="120"/>
      <c r="O842" s="114"/>
    </row>
    <row r="843" spans="1:15">
      <c r="A843" s="113"/>
      <c r="B843" s="113"/>
      <c r="C843" s="114"/>
      <c r="D843" s="62"/>
      <c r="E843" s="62"/>
      <c r="F843" s="62"/>
      <c r="G843" s="62"/>
      <c r="H843" s="114"/>
      <c r="I843" s="62"/>
      <c r="J843" s="114"/>
      <c r="K843" s="120"/>
      <c r="L843" s="120"/>
      <c r="M843" s="120"/>
      <c r="N843" s="120"/>
      <c r="O843" s="114"/>
    </row>
    <row r="844" spans="1:15">
      <c r="A844" s="113"/>
      <c r="B844" s="113"/>
      <c r="C844" s="114"/>
      <c r="D844" s="62"/>
      <c r="E844" s="62"/>
      <c r="F844" s="62"/>
      <c r="G844" s="62"/>
      <c r="H844" s="114"/>
      <c r="I844" s="62"/>
      <c r="J844" s="114"/>
      <c r="K844" s="120"/>
      <c r="L844" s="120"/>
      <c r="M844" s="120"/>
      <c r="N844" s="120"/>
      <c r="O844" s="114"/>
    </row>
    <row r="845" spans="1:15">
      <c r="A845" s="113"/>
      <c r="B845" s="113"/>
      <c r="C845" s="114"/>
      <c r="D845" s="62"/>
      <c r="E845" s="62"/>
      <c r="F845" s="62"/>
      <c r="G845" s="62"/>
      <c r="H845" s="114"/>
      <c r="I845" s="62"/>
      <c r="J845" s="114"/>
      <c r="K845" s="120"/>
      <c r="L845" s="120"/>
      <c r="M845" s="120"/>
      <c r="N845" s="120"/>
      <c r="O845" s="114"/>
    </row>
    <row r="846" spans="1:15">
      <c r="A846" s="113"/>
      <c r="B846" s="113"/>
      <c r="C846" s="114"/>
      <c r="D846" s="62"/>
      <c r="E846" s="62"/>
      <c r="F846" s="62"/>
      <c r="G846" s="62"/>
      <c r="H846" s="114"/>
      <c r="I846" s="62"/>
      <c r="J846" s="114"/>
      <c r="K846" s="120"/>
      <c r="L846" s="120"/>
      <c r="M846" s="120"/>
      <c r="N846" s="120"/>
      <c r="O846" s="114"/>
    </row>
    <row r="847" spans="1:15">
      <c r="A847" s="113"/>
      <c r="B847" s="113"/>
      <c r="C847" s="114"/>
      <c r="D847" s="62"/>
      <c r="E847" s="62"/>
      <c r="F847" s="62"/>
      <c r="G847" s="62"/>
      <c r="H847" s="114"/>
      <c r="I847" s="62"/>
      <c r="J847" s="114"/>
      <c r="K847" s="120"/>
      <c r="L847" s="120"/>
      <c r="M847" s="120"/>
      <c r="N847" s="120"/>
      <c r="O847" s="114"/>
    </row>
    <row r="848" spans="1:15">
      <c r="A848" s="113"/>
      <c r="B848" s="113"/>
      <c r="C848" s="114"/>
      <c r="D848" s="62"/>
      <c r="E848" s="62"/>
      <c r="F848" s="62"/>
      <c r="G848" s="62"/>
      <c r="H848" s="114"/>
      <c r="I848" s="62"/>
      <c r="J848" s="114"/>
      <c r="K848" s="120"/>
      <c r="L848" s="120"/>
      <c r="M848" s="120"/>
      <c r="N848" s="120"/>
      <c r="O848" s="114"/>
    </row>
    <row r="849" spans="1:15">
      <c r="A849" s="113"/>
      <c r="B849" s="113"/>
      <c r="C849" s="114"/>
      <c r="D849" s="62"/>
      <c r="E849" s="62"/>
      <c r="F849" s="62"/>
      <c r="G849" s="62"/>
      <c r="H849" s="114"/>
      <c r="I849" s="62"/>
      <c r="J849" s="114"/>
      <c r="K849" s="120"/>
      <c r="L849" s="120"/>
      <c r="M849" s="120"/>
      <c r="N849" s="120"/>
      <c r="O849" s="114"/>
    </row>
    <row r="850" spans="1:15">
      <c r="A850" s="113"/>
      <c r="B850" s="113"/>
      <c r="C850" s="114"/>
      <c r="D850" s="62"/>
      <c r="E850" s="62"/>
      <c r="F850" s="62"/>
      <c r="G850" s="62"/>
      <c r="H850" s="114"/>
      <c r="I850" s="62"/>
      <c r="J850" s="114"/>
      <c r="K850" s="120"/>
      <c r="L850" s="120"/>
      <c r="M850" s="120"/>
      <c r="N850" s="120"/>
      <c r="O850" s="114"/>
    </row>
    <row r="851" spans="1:15">
      <c r="A851" s="113"/>
      <c r="B851" s="113"/>
      <c r="C851" s="114"/>
      <c r="D851" s="62"/>
      <c r="E851" s="62"/>
      <c r="F851" s="62"/>
      <c r="G851" s="62"/>
      <c r="H851" s="114"/>
      <c r="I851" s="62"/>
      <c r="J851" s="114"/>
      <c r="K851" s="120"/>
      <c r="L851" s="120"/>
      <c r="M851" s="120"/>
      <c r="N851" s="120"/>
      <c r="O851" s="114"/>
    </row>
    <row r="852" spans="1:15">
      <c r="A852" s="113"/>
      <c r="B852" s="113"/>
      <c r="C852" s="114"/>
      <c r="D852" s="62"/>
      <c r="E852" s="62"/>
      <c r="F852" s="62"/>
      <c r="G852" s="62"/>
      <c r="H852" s="114"/>
      <c r="I852" s="62"/>
      <c r="J852" s="114"/>
      <c r="K852" s="120"/>
      <c r="L852" s="120"/>
      <c r="M852" s="120"/>
      <c r="N852" s="120"/>
      <c r="O852" s="114"/>
    </row>
    <row r="853" spans="1:15">
      <c r="A853" s="113"/>
      <c r="B853" s="113"/>
      <c r="C853" s="114"/>
      <c r="D853" s="62"/>
      <c r="E853" s="62"/>
      <c r="F853" s="62"/>
      <c r="G853" s="62"/>
      <c r="H853" s="114"/>
      <c r="I853" s="62"/>
      <c r="J853" s="114"/>
      <c r="K853" s="120"/>
      <c r="L853" s="120"/>
      <c r="M853" s="120"/>
      <c r="N853" s="120"/>
      <c r="O853" s="114"/>
    </row>
    <row r="854" spans="1:15">
      <c r="A854" s="113"/>
      <c r="B854" s="113"/>
      <c r="C854" s="114"/>
      <c r="D854" s="62"/>
      <c r="E854" s="62"/>
      <c r="F854" s="62"/>
      <c r="G854" s="62"/>
      <c r="H854" s="114"/>
      <c r="I854" s="62"/>
      <c r="J854" s="114"/>
      <c r="K854" s="120"/>
      <c r="L854" s="120"/>
      <c r="M854" s="120"/>
      <c r="N854" s="120"/>
      <c r="O854" s="114"/>
    </row>
    <row r="855" spans="1:15">
      <c r="A855" s="113"/>
      <c r="B855" s="113"/>
      <c r="C855" s="114"/>
      <c r="D855" s="62"/>
      <c r="E855" s="62"/>
      <c r="F855" s="62"/>
      <c r="G855" s="62"/>
      <c r="H855" s="114"/>
      <c r="I855" s="62"/>
      <c r="J855" s="114"/>
      <c r="K855" s="120"/>
      <c r="L855" s="120"/>
      <c r="M855" s="120"/>
      <c r="N855" s="120"/>
      <c r="O855" s="114"/>
    </row>
    <row r="856" spans="1:15">
      <c r="A856" s="113"/>
      <c r="B856" s="113"/>
      <c r="C856" s="114"/>
      <c r="D856" s="62"/>
      <c r="E856" s="62"/>
      <c r="F856" s="62"/>
      <c r="G856" s="62"/>
      <c r="H856" s="114"/>
      <c r="I856" s="62"/>
      <c r="J856" s="114"/>
      <c r="K856" s="120"/>
      <c r="L856" s="120"/>
      <c r="M856" s="120"/>
      <c r="N856" s="120"/>
      <c r="O856" s="114"/>
    </row>
    <row r="857" spans="1:15">
      <c r="A857" s="113"/>
      <c r="B857" s="113"/>
      <c r="C857" s="114"/>
      <c r="D857" s="62"/>
      <c r="E857" s="62"/>
      <c r="F857" s="62"/>
      <c r="G857" s="62"/>
      <c r="H857" s="114"/>
      <c r="I857" s="62"/>
      <c r="J857" s="114"/>
      <c r="K857" s="120"/>
      <c r="L857" s="120"/>
      <c r="M857" s="120"/>
      <c r="N857" s="120"/>
      <c r="O857" s="114"/>
    </row>
    <row r="858" spans="1:15">
      <c r="A858" s="113"/>
      <c r="B858" s="113"/>
      <c r="C858" s="114"/>
      <c r="D858" s="62"/>
      <c r="E858" s="62"/>
      <c r="F858" s="62"/>
      <c r="G858" s="62"/>
      <c r="H858" s="114"/>
      <c r="I858" s="62"/>
      <c r="J858" s="114"/>
      <c r="K858" s="120"/>
      <c r="L858" s="120"/>
      <c r="M858" s="120"/>
      <c r="N858" s="120"/>
      <c r="O858" s="114"/>
    </row>
    <row r="859" spans="1:15">
      <c r="A859" s="113"/>
      <c r="B859" s="113"/>
      <c r="C859" s="114"/>
      <c r="D859" s="62"/>
      <c r="E859" s="62"/>
      <c r="F859" s="62"/>
      <c r="G859" s="62"/>
      <c r="H859" s="114"/>
      <c r="I859" s="62"/>
      <c r="J859" s="114"/>
      <c r="K859" s="120"/>
      <c r="L859" s="120"/>
      <c r="M859" s="120"/>
      <c r="N859" s="120"/>
      <c r="O859" s="114"/>
    </row>
    <row r="860" spans="1:15">
      <c r="A860" s="113"/>
      <c r="B860" s="113"/>
      <c r="C860" s="114"/>
      <c r="D860" s="62"/>
      <c r="E860" s="62"/>
      <c r="F860" s="62"/>
      <c r="G860" s="62"/>
      <c r="H860" s="114"/>
      <c r="I860" s="62"/>
      <c r="J860" s="114"/>
      <c r="K860" s="120"/>
      <c r="L860" s="120"/>
      <c r="M860" s="120"/>
      <c r="N860" s="120"/>
      <c r="O860" s="114"/>
    </row>
    <row r="861" spans="1:15">
      <c r="A861" s="113"/>
      <c r="B861" s="113"/>
      <c r="C861" s="114"/>
      <c r="D861" s="62"/>
      <c r="E861" s="62"/>
      <c r="F861" s="62"/>
      <c r="G861" s="62"/>
      <c r="H861" s="114"/>
      <c r="I861" s="62"/>
      <c r="J861" s="114"/>
      <c r="K861" s="120"/>
      <c r="L861" s="120"/>
      <c r="M861" s="120"/>
      <c r="N861" s="120"/>
      <c r="O861" s="114"/>
    </row>
    <row r="862" spans="1:15">
      <c r="A862" s="113"/>
      <c r="B862" s="113"/>
      <c r="C862" s="114"/>
      <c r="D862" s="62"/>
      <c r="E862" s="62"/>
      <c r="F862" s="62"/>
      <c r="G862" s="62"/>
      <c r="H862" s="114"/>
      <c r="I862" s="62"/>
      <c r="J862" s="114"/>
      <c r="K862" s="120"/>
      <c r="L862" s="120"/>
      <c r="M862" s="120"/>
      <c r="N862" s="120"/>
      <c r="O862" s="114"/>
    </row>
    <row r="863" spans="1:15">
      <c r="A863" s="113"/>
      <c r="B863" s="113"/>
      <c r="C863" s="114"/>
      <c r="D863" s="62"/>
      <c r="E863" s="62"/>
      <c r="F863" s="62"/>
      <c r="G863" s="62"/>
      <c r="H863" s="114"/>
      <c r="I863" s="62"/>
      <c r="J863" s="114"/>
      <c r="K863" s="120"/>
      <c r="L863" s="120"/>
      <c r="M863" s="120"/>
      <c r="N863" s="120"/>
      <c r="O863" s="114"/>
    </row>
    <row r="864" spans="1:15">
      <c r="A864" s="113"/>
      <c r="B864" s="113"/>
      <c r="C864" s="114"/>
      <c r="D864" s="62"/>
      <c r="E864" s="62"/>
      <c r="F864" s="62"/>
      <c r="G864" s="62"/>
      <c r="H864" s="114"/>
      <c r="I864" s="62"/>
      <c r="J864" s="114"/>
      <c r="K864" s="120"/>
      <c r="L864" s="120"/>
      <c r="M864" s="120"/>
      <c r="N864" s="120"/>
      <c r="O864" s="114"/>
    </row>
    <row r="865" spans="1:15">
      <c r="A865" s="113"/>
      <c r="B865" s="113"/>
      <c r="C865" s="114"/>
      <c r="D865" s="62"/>
      <c r="E865" s="62"/>
      <c r="F865" s="62"/>
      <c r="G865" s="62"/>
      <c r="H865" s="114"/>
      <c r="I865" s="62"/>
      <c r="J865" s="114"/>
      <c r="K865" s="120"/>
      <c r="L865" s="120"/>
      <c r="M865" s="120"/>
      <c r="N865" s="120"/>
      <c r="O865" s="114"/>
    </row>
    <row r="866" spans="1:15">
      <c r="A866" s="113"/>
      <c r="B866" s="113"/>
      <c r="C866" s="114"/>
      <c r="D866" s="62"/>
      <c r="E866" s="62"/>
      <c r="F866" s="62"/>
      <c r="G866" s="62"/>
      <c r="H866" s="114"/>
      <c r="I866" s="62"/>
      <c r="J866" s="114"/>
      <c r="K866" s="120"/>
      <c r="L866" s="120"/>
      <c r="M866" s="120"/>
      <c r="N866" s="120"/>
      <c r="O866" s="114"/>
    </row>
    <row r="867" spans="1:15">
      <c r="A867" s="113"/>
      <c r="B867" s="113"/>
      <c r="C867" s="114"/>
      <c r="D867" s="62"/>
      <c r="E867" s="62"/>
      <c r="F867" s="62"/>
      <c r="G867" s="62"/>
      <c r="H867" s="114"/>
      <c r="I867" s="62"/>
      <c r="J867" s="114"/>
      <c r="K867" s="120"/>
      <c r="L867" s="120"/>
      <c r="M867" s="120"/>
      <c r="N867" s="120"/>
      <c r="O867" s="114"/>
    </row>
    <row r="868" spans="1:15">
      <c r="A868" s="113"/>
      <c r="B868" s="113"/>
      <c r="C868" s="114"/>
      <c r="D868" s="62"/>
      <c r="E868" s="62"/>
      <c r="F868" s="62"/>
      <c r="G868" s="62"/>
      <c r="H868" s="114"/>
      <c r="I868" s="62"/>
      <c r="J868" s="114"/>
      <c r="K868" s="120"/>
      <c r="L868" s="120"/>
      <c r="M868" s="120"/>
      <c r="N868" s="120"/>
      <c r="O868" s="114"/>
    </row>
    <row r="869" spans="1:15">
      <c r="A869" s="113"/>
      <c r="B869" s="113"/>
      <c r="C869" s="114"/>
      <c r="D869" s="62"/>
      <c r="E869" s="62"/>
      <c r="F869" s="62"/>
      <c r="G869" s="62"/>
      <c r="H869" s="114"/>
      <c r="I869" s="62"/>
      <c r="J869" s="114"/>
      <c r="K869" s="120"/>
      <c r="L869" s="120"/>
      <c r="M869" s="120"/>
      <c r="N869" s="120"/>
      <c r="O869" s="114"/>
    </row>
    <row r="870" spans="1:15">
      <c r="A870" s="113"/>
      <c r="B870" s="113"/>
      <c r="C870" s="114"/>
      <c r="D870" s="62"/>
      <c r="E870" s="62"/>
      <c r="F870" s="62"/>
      <c r="G870" s="62"/>
      <c r="H870" s="114"/>
      <c r="I870" s="62"/>
      <c r="J870" s="114"/>
      <c r="K870" s="120"/>
      <c r="L870" s="120"/>
      <c r="M870" s="120"/>
      <c r="N870" s="120"/>
      <c r="O870" s="114"/>
    </row>
    <row r="871" spans="1:15">
      <c r="A871" s="113"/>
      <c r="B871" s="113"/>
      <c r="C871" s="114"/>
      <c r="D871" s="62"/>
      <c r="E871" s="62"/>
      <c r="F871" s="62"/>
      <c r="G871" s="62"/>
      <c r="H871" s="114"/>
      <c r="I871" s="62"/>
      <c r="J871" s="114"/>
      <c r="K871" s="120"/>
      <c r="L871" s="120"/>
      <c r="M871" s="120"/>
      <c r="N871" s="120"/>
      <c r="O871" s="114"/>
    </row>
    <row r="872" spans="1:15">
      <c r="A872" s="113"/>
      <c r="B872" s="113"/>
      <c r="C872" s="114"/>
      <c r="D872" s="62"/>
      <c r="E872" s="62"/>
      <c r="F872" s="62"/>
      <c r="G872" s="62"/>
      <c r="H872" s="114"/>
      <c r="I872" s="62"/>
      <c r="J872" s="114"/>
      <c r="K872" s="120"/>
      <c r="L872" s="120"/>
      <c r="M872" s="120"/>
      <c r="N872" s="120"/>
      <c r="O872" s="114"/>
    </row>
    <row r="873" spans="1:15">
      <c r="A873" s="113"/>
      <c r="B873" s="113"/>
      <c r="C873" s="114"/>
      <c r="D873" s="62"/>
      <c r="E873" s="62"/>
      <c r="F873" s="62"/>
      <c r="G873" s="62"/>
      <c r="H873" s="114"/>
      <c r="I873" s="62"/>
      <c r="J873" s="114"/>
      <c r="K873" s="120"/>
      <c r="L873" s="120"/>
      <c r="M873" s="120"/>
      <c r="N873" s="120"/>
      <c r="O873" s="114"/>
    </row>
    <row r="874" spans="1:15">
      <c r="A874" s="113"/>
      <c r="B874" s="113"/>
      <c r="C874" s="114"/>
      <c r="D874" s="62"/>
      <c r="E874" s="62"/>
      <c r="F874" s="62"/>
      <c r="G874" s="62"/>
      <c r="H874" s="114"/>
      <c r="I874" s="62"/>
      <c r="J874" s="114"/>
      <c r="K874" s="120"/>
      <c r="L874" s="120"/>
      <c r="M874" s="120"/>
      <c r="N874" s="120"/>
      <c r="O874" s="114"/>
    </row>
    <row r="875" spans="1:15">
      <c r="A875" s="113"/>
      <c r="B875" s="113"/>
      <c r="C875" s="114"/>
      <c r="D875" s="62"/>
      <c r="E875" s="62"/>
      <c r="F875" s="62"/>
      <c r="G875" s="62"/>
      <c r="H875" s="114"/>
      <c r="I875" s="62"/>
      <c r="J875" s="114"/>
      <c r="K875" s="120"/>
      <c r="L875" s="120"/>
      <c r="M875" s="120"/>
      <c r="N875" s="120"/>
      <c r="O875" s="114"/>
    </row>
    <row r="876" spans="1:15">
      <c r="A876" s="113"/>
      <c r="B876" s="113"/>
      <c r="C876" s="114"/>
      <c r="D876" s="62"/>
      <c r="E876" s="62"/>
      <c r="F876" s="62"/>
      <c r="G876" s="62"/>
      <c r="H876" s="114"/>
      <c r="I876" s="62"/>
      <c r="J876" s="114"/>
      <c r="K876" s="120"/>
      <c r="L876" s="120"/>
      <c r="M876" s="120"/>
      <c r="N876" s="120"/>
      <c r="O876" s="114"/>
    </row>
    <row r="877" spans="1:15">
      <c r="A877" s="113"/>
      <c r="B877" s="113"/>
      <c r="C877" s="114"/>
      <c r="D877" s="62"/>
      <c r="E877" s="62"/>
      <c r="F877" s="62"/>
      <c r="G877" s="62"/>
      <c r="H877" s="114"/>
      <c r="I877" s="62"/>
      <c r="J877" s="114"/>
      <c r="K877" s="120"/>
      <c r="L877" s="120"/>
      <c r="M877" s="120"/>
      <c r="N877" s="120"/>
      <c r="O877" s="114"/>
    </row>
    <row r="878" spans="1:15">
      <c r="A878" s="113"/>
      <c r="B878" s="113"/>
      <c r="C878" s="114"/>
      <c r="D878" s="62"/>
      <c r="E878" s="62"/>
      <c r="F878" s="62"/>
      <c r="G878" s="62"/>
      <c r="H878" s="114"/>
      <c r="I878" s="62"/>
      <c r="J878" s="114"/>
      <c r="K878" s="120"/>
      <c r="L878" s="120"/>
      <c r="M878" s="120"/>
      <c r="N878" s="120"/>
      <c r="O878" s="114"/>
    </row>
    <row r="879" spans="1:15">
      <c r="A879" s="113"/>
      <c r="B879" s="113"/>
      <c r="C879" s="114"/>
      <c r="D879" s="62"/>
      <c r="E879" s="62"/>
      <c r="F879" s="62"/>
      <c r="G879" s="62"/>
      <c r="H879" s="114"/>
      <c r="I879" s="62"/>
      <c r="J879" s="114"/>
      <c r="K879" s="120"/>
      <c r="L879" s="120"/>
      <c r="M879" s="120"/>
      <c r="N879" s="120"/>
      <c r="O879" s="114"/>
    </row>
    <row r="880" spans="1:15">
      <c r="A880" s="113"/>
      <c r="B880" s="113"/>
      <c r="C880" s="114"/>
      <c r="D880" s="62"/>
      <c r="E880" s="62"/>
      <c r="F880" s="62"/>
      <c r="G880" s="62"/>
      <c r="H880" s="114"/>
      <c r="I880" s="62"/>
      <c r="J880" s="114"/>
      <c r="K880" s="120"/>
      <c r="L880" s="120"/>
      <c r="M880" s="120"/>
      <c r="N880" s="120"/>
      <c r="O880" s="114"/>
    </row>
    <row r="881" spans="1:15">
      <c r="A881" s="113"/>
      <c r="B881" s="113"/>
      <c r="C881" s="114"/>
      <c r="D881" s="62"/>
      <c r="E881" s="62"/>
      <c r="F881" s="62"/>
      <c r="G881" s="62"/>
      <c r="H881" s="114"/>
      <c r="I881" s="62"/>
      <c r="J881" s="114"/>
      <c r="K881" s="120"/>
      <c r="L881" s="120"/>
      <c r="M881" s="120"/>
      <c r="N881" s="120"/>
      <c r="O881" s="114"/>
    </row>
    <row r="882" spans="1:15">
      <c r="A882" s="113"/>
      <c r="B882" s="113"/>
      <c r="C882" s="114"/>
      <c r="D882" s="62"/>
      <c r="E882" s="62"/>
      <c r="F882" s="62"/>
      <c r="G882" s="62"/>
      <c r="H882" s="114"/>
      <c r="I882" s="62"/>
      <c r="J882" s="114"/>
      <c r="K882" s="120"/>
      <c r="L882" s="120"/>
      <c r="M882" s="120"/>
      <c r="N882" s="120"/>
      <c r="O882" s="114"/>
    </row>
    <row r="883" spans="1:15">
      <c r="A883" s="113"/>
      <c r="B883" s="113"/>
      <c r="C883" s="114"/>
      <c r="D883" s="62"/>
      <c r="E883" s="62"/>
      <c r="F883" s="62"/>
      <c r="G883" s="62"/>
      <c r="H883" s="114"/>
      <c r="I883" s="62"/>
      <c r="J883" s="114"/>
      <c r="K883" s="120"/>
      <c r="L883" s="120"/>
      <c r="M883" s="120"/>
      <c r="N883" s="120"/>
      <c r="O883" s="114"/>
    </row>
    <row r="884" spans="1:15">
      <c r="A884" s="113"/>
      <c r="B884" s="113"/>
      <c r="C884" s="114"/>
      <c r="D884" s="62"/>
      <c r="E884" s="62"/>
      <c r="F884" s="62"/>
      <c r="G884" s="62"/>
      <c r="H884" s="114"/>
      <c r="I884" s="62"/>
      <c r="J884" s="114"/>
      <c r="K884" s="120"/>
      <c r="L884" s="120"/>
      <c r="M884" s="120"/>
      <c r="N884" s="120"/>
      <c r="O884" s="114"/>
    </row>
    <row r="885" spans="1:15">
      <c r="A885" s="113"/>
      <c r="B885" s="113"/>
      <c r="C885" s="114"/>
      <c r="D885" s="62"/>
      <c r="E885" s="62"/>
      <c r="F885" s="62"/>
      <c r="G885" s="62"/>
      <c r="H885" s="114"/>
      <c r="I885" s="62"/>
      <c r="J885" s="114"/>
      <c r="K885" s="120"/>
      <c r="L885" s="120"/>
      <c r="M885" s="120"/>
      <c r="N885" s="120"/>
      <c r="O885" s="114"/>
    </row>
    <row r="886" spans="1:15">
      <c r="A886" s="113"/>
      <c r="B886" s="113"/>
      <c r="C886" s="114"/>
      <c r="D886" s="62"/>
      <c r="E886" s="62"/>
      <c r="F886" s="62"/>
      <c r="G886" s="62"/>
      <c r="H886" s="114"/>
      <c r="I886" s="62"/>
      <c r="J886" s="114"/>
      <c r="K886" s="120"/>
      <c r="L886" s="120"/>
      <c r="M886" s="120"/>
      <c r="N886" s="120"/>
      <c r="O886" s="114"/>
    </row>
    <row r="887" spans="1:15">
      <c r="A887" s="113"/>
      <c r="B887" s="113"/>
      <c r="C887" s="114"/>
      <c r="D887" s="62"/>
      <c r="E887" s="62"/>
      <c r="F887" s="62"/>
      <c r="G887" s="62"/>
      <c r="H887" s="114"/>
      <c r="I887" s="62"/>
      <c r="J887" s="114"/>
      <c r="K887" s="120"/>
      <c r="L887" s="120"/>
      <c r="M887" s="120"/>
      <c r="N887" s="120"/>
      <c r="O887" s="114"/>
    </row>
    <row r="888" spans="1:15">
      <c r="A888" s="113"/>
      <c r="B888" s="113"/>
      <c r="C888" s="114"/>
      <c r="D888" s="62"/>
      <c r="E888" s="62"/>
      <c r="F888" s="62"/>
      <c r="G888" s="62"/>
      <c r="H888" s="114"/>
      <c r="I888" s="62"/>
      <c r="J888" s="114"/>
      <c r="K888" s="120"/>
      <c r="L888" s="120"/>
      <c r="M888" s="120"/>
      <c r="N888" s="120"/>
      <c r="O888" s="114"/>
    </row>
    <row r="889" spans="1:15">
      <c r="A889" s="113"/>
      <c r="B889" s="113"/>
      <c r="C889" s="114"/>
      <c r="D889" s="62"/>
      <c r="E889" s="62"/>
      <c r="F889" s="62"/>
      <c r="G889" s="62"/>
      <c r="H889" s="114"/>
      <c r="I889" s="62"/>
      <c r="J889" s="114"/>
      <c r="K889" s="120"/>
      <c r="L889" s="120"/>
      <c r="M889" s="120"/>
      <c r="N889" s="120"/>
      <c r="O889" s="114"/>
    </row>
    <row r="890" spans="1:15">
      <c r="A890" s="113"/>
      <c r="B890" s="113"/>
      <c r="C890" s="114"/>
      <c r="D890" s="62"/>
      <c r="E890" s="62"/>
      <c r="F890" s="62"/>
      <c r="G890" s="62"/>
      <c r="H890" s="114"/>
      <c r="I890" s="62"/>
      <c r="J890" s="114"/>
      <c r="K890" s="120"/>
      <c r="L890" s="120"/>
      <c r="M890" s="120"/>
      <c r="N890" s="120"/>
      <c r="O890" s="114"/>
    </row>
    <row r="891" spans="1:15">
      <c r="A891" s="113"/>
      <c r="B891" s="113"/>
      <c r="C891" s="114"/>
      <c r="D891" s="62"/>
      <c r="E891" s="62"/>
      <c r="F891" s="62"/>
      <c r="G891" s="62"/>
      <c r="H891" s="114"/>
      <c r="I891" s="62"/>
      <c r="J891" s="114"/>
      <c r="K891" s="120"/>
      <c r="L891" s="120"/>
      <c r="M891" s="120"/>
      <c r="N891" s="120"/>
      <c r="O891" s="114"/>
    </row>
    <row r="892" spans="1:15">
      <c r="A892" s="113"/>
      <c r="B892" s="113"/>
      <c r="C892" s="114"/>
      <c r="D892" s="62"/>
      <c r="E892" s="62"/>
      <c r="F892" s="62"/>
      <c r="G892" s="62"/>
      <c r="H892" s="114"/>
      <c r="I892" s="62"/>
      <c r="J892" s="114"/>
      <c r="K892" s="120"/>
      <c r="L892" s="120"/>
      <c r="M892" s="120"/>
      <c r="N892" s="120"/>
      <c r="O892" s="114"/>
    </row>
    <row r="893" spans="1:15">
      <c r="A893" s="113"/>
      <c r="B893" s="113"/>
      <c r="C893" s="114"/>
      <c r="D893" s="62"/>
      <c r="E893" s="62"/>
      <c r="F893" s="62"/>
      <c r="G893" s="62"/>
      <c r="H893" s="114"/>
      <c r="I893" s="62"/>
      <c r="J893" s="114"/>
      <c r="K893" s="120"/>
      <c r="L893" s="120"/>
      <c r="M893" s="120"/>
      <c r="N893" s="120"/>
      <c r="O893" s="114"/>
    </row>
    <row r="894" spans="1:15">
      <c r="A894" s="113"/>
      <c r="B894" s="113"/>
      <c r="C894" s="114"/>
      <c r="D894" s="62"/>
      <c r="E894" s="62"/>
      <c r="F894" s="62"/>
      <c r="G894" s="62"/>
      <c r="H894" s="114"/>
      <c r="I894" s="62"/>
      <c r="J894" s="114"/>
      <c r="K894" s="120"/>
      <c r="L894" s="120"/>
      <c r="M894" s="120"/>
      <c r="N894" s="120"/>
      <c r="O894" s="114"/>
    </row>
    <row r="895" spans="1:15">
      <c r="A895" s="113"/>
      <c r="B895" s="113"/>
      <c r="C895" s="114"/>
      <c r="D895" s="62"/>
      <c r="E895" s="62"/>
      <c r="F895" s="62"/>
      <c r="G895" s="62"/>
      <c r="H895" s="114"/>
      <c r="I895" s="62"/>
      <c r="J895" s="114"/>
      <c r="K895" s="120"/>
      <c r="L895" s="120"/>
      <c r="M895" s="120"/>
      <c r="N895" s="120"/>
      <c r="O895" s="114"/>
    </row>
    <row r="896" spans="1:15">
      <c r="A896" s="113"/>
      <c r="B896" s="113"/>
      <c r="C896" s="114"/>
      <c r="D896" s="62"/>
      <c r="E896" s="62"/>
      <c r="F896" s="62"/>
      <c r="G896" s="62"/>
      <c r="H896" s="114"/>
      <c r="I896" s="62"/>
      <c r="J896" s="114"/>
      <c r="K896" s="120"/>
      <c r="L896" s="120"/>
      <c r="M896" s="120"/>
      <c r="N896" s="120"/>
      <c r="O896" s="114"/>
    </row>
    <row r="897" spans="1:15">
      <c r="A897" s="113"/>
      <c r="B897" s="113"/>
      <c r="C897" s="114"/>
      <c r="D897" s="62"/>
      <c r="E897" s="62"/>
      <c r="F897" s="62"/>
      <c r="G897" s="62"/>
      <c r="H897" s="114"/>
      <c r="I897" s="62"/>
      <c r="J897" s="114"/>
      <c r="K897" s="120"/>
      <c r="L897" s="120"/>
      <c r="M897" s="120"/>
      <c r="N897" s="120"/>
      <c r="O897" s="114"/>
    </row>
    <row r="898" spans="1:15">
      <c r="A898" s="113"/>
      <c r="B898" s="113"/>
      <c r="C898" s="114"/>
      <c r="D898" s="62"/>
      <c r="E898" s="62"/>
      <c r="F898" s="62"/>
      <c r="G898" s="62"/>
      <c r="H898" s="114"/>
      <c r="I898" s="62"/>
      <c r="J898" s="114"/>
      <c r="K898" s="120"/>
      <c r="L898" s="120"/>
      <c r="M898" s="120"/>
      <c r="N898" s="120"/>
      <c r="O898" s="114"/>
    </row>
    <row r="899" spans="1:15">
      <c r="A899" s="113"/>
      <c r="B899" s="113"/>
      <c r="C899" s="114"/>
      <c r="D899" s="62"/>
      <c r="E899" s="62"/>
      <c r="F899" s="62"/>
      <c r="G899" s="62"/>
      <c r="H899" s="114"/>
      <c r="I899" s="62"/>
      <c r="J899" s="114"/>
      <c r="K899" s="120"/>
      <c r="L899" s="120"/>
      <c r="M899" s="120"/>
      <c r="N899" s="120"/>
      <c r="O899" s="114"/>
    </row>
    <row r="900" spans="1:15">
      <c r="A900" s="113"/>
      <c r="B900" s="113"/>
      <c r="C900" s="114"/>
      <c r="D900" s="62"/>
      <c r="E900" s="62"/>
      <c r="F900" s="62"/>
      <c r="G900" s="62"/>
      <c r="H900" s="114"/>
      <c r="I900" s="62"/>
      <c r="J900" s="114"/>
      <c r="K900" s="120"/>
      <c r="L900" s="120"/>
      <c r="M900" s="120"/>
      <c r="N900" s="120"/>
      <c r="O900" s="114"/>
    </row>
    <row r="901" spans="1:15">
      <c r="A901" s="113"/>
      <c r="B901" s="113"/>
      <c r="C901" s="114"/>
      <c r="D901" s="62"/>
      <c r="E901" s="62"/>
      <c r="F901" s="62"/>
      <c r="G901" s="62"/>
      <c r="H901" s="114"/>
      <c r="I901" s="62"/>
      <c r="J901" s="114"/>
      <c r="K901" s="120"/>
      <c r="L901" s="120"/>
      <c r="M901" s="120"/>
      <c r="N901" s="120"/>
      <c r="O901" s="114"/>
    </row>
    <row r="902" spans="1:15">
      <c r="A902" s="113"/>
      <c r="B902" s="113"/>
      <c r="C902" s="114"/>
      <c r="D902" s="62"/>
      <c r="E902" s="62"/>
      <c r="F902" s="62"/>
      <c r="G902" s="62"/>
      <c r="H902" s="114"/>
      <c r="I902" s="62"/>
      <c r="J902" s="114"/>
      <c r="K902" s="120"/>
      <c r="L902" s="120"/>
      <c r="M902" s="120"/>
      <c r="N902" s="120"/>
      <c r="O902" s="114"/>
    </row>
    <row r="903" spans="1:15">
      <c r="A903" s="113"/>
      <c r="B903" s="113"/>
      <c r="C903" s="114"/>
      <c r="D903" s="62"/>
      <c r="E903" s="62"/>
      <c r="F903" s="62"/>
      <c r="G903" s="62"/>
      <c r="H903" s="114"/>
      <c r="I903" s="62"/>
      <c r="J903" s="114"/>
      <c r="K903" s="120"/>
      <c r="L903" s="120"/>
      <c r="M903" s="120"/>
      <c r="N903" s="120"/>
      <c r="O903" s="114"/>
    </row>
    <row r="904" spans="1:15">
      <c r="A904" s="113"/>
      <c r="B904" s="113"/>
      <c r="C904" s="114"/>
      <c r="D904" s="62"/>
      <c r="E904" s="62"/>
      <c r="F904" s="62"/>
      <c r="G904" s="62"/>
      <c r="H904" s="114"/>
      <c r="I904" s="62"/>
      <c r="J904" s="114"/>
      <c r="K904" s="120"/>
      <c r="L904" s="120"/>
      <c r="M904" s="120"/>
      <c r="N904" s="120"/>
      <c r="O904" s="114"/>
    </row>
    <row r="905" spans="1:15">
      <c r="A905" s="113"/>
      <c r="B905" s="113"/>
      <c r="C905" s="114"/>
      <c r="D905" s="62"/>
      <c r="E905" s="62"/>
      <c r="F905" s="62"/>
      <c r="G905" s="62"/>
      <c r="H905" s="114"/>
      <c r="I905" s="62"/>
      <c r="J905" s="114"/>
      <c r="K905" s="120"/>
      <c r="L905" s="120"/>
      <c r="M905" s="120"/>
      <c r="N905" s="120"/>
      <c r="O905" s="114"/>
    </row>
    <row r="906" spans="1:15">
      <c r="A906" s="113"/>
      <c r="B906" s="113"/>
      <c r="C906" s="114"/>
      <c r="D906" s="62"/>
      <c r="E906" s="62"/>
      <c r="F906" s="62"/>
      <c r="G906" s="62"/>
      <c r="H906" s="114"/>
      <c r="I906" s="62"/>
      <c r="J906" s="114"/>
      <c r="K906" s="120"/>
      <c r="L906" s="120"/>
      <c r="M906" s="120"/>
      <c r="N906" s="120"/>
      <c r="O906" s="114"/>
    </row>
    <row r="907" spans="1:15">
      <c r="A907" s="113"/>
      <c r="B907" s="113"/>
      <c r="C907" s="114"/>
      <c r="D907" s="62"/>
      <c r="E907" s="62"/>
      <c r="F907" s="62"/>
      <c r="G907" s="62"/>
      <c r="H907" s="114"/>
      <c r="I907" s="62"/>
      <c r="J907" s="114"/>
      <c r="K907" s="120"/>
      <c r="L907" s="120"/>
      <c r="M907" s="120"/>
      <c r="N907" s="120"/>
      <c r="O907" s="114"/>
    </row>
    <row r="908" spans="1:15">
      <c r="A908" s="113"/>
      <c r="B908" s="113"/>
      <c r="C908" s="114"/>
      <c r="D908" s="62"/>
      <c r="E908" s="62"/>
      <c r="F908" s="62"/>
      <c r="G908" s="62"/>
      <c r="H908" s="114"/>
      <c r="I908" s="62"/>
      <c r="J908" s="114"/>
      <c r="K908" s="120"/>
      <c r="L908" s="120"/>
      <c r="M908" s="120"/>
      <c r="N908" s="120"/>
      <c r="O908" s="114"/>
    </row>
    <row r="909" spans="1:15">
      <c r="A909" s="113"/>
      <c r="B909" s="113"/>
      <c r="C909" s="114"/>
      <c r="D909" s="62"/>
      <c r="E909" s="62"/>
      <c r="F909" s="62"/>
      <c r="G909" s="62"/>
      <c r="H909" s="114"/>
      <c r="I909" s="62"/>
      <c r="J909" s="114"/>
      <c r="K909" s="120"/>
      <c r="L909" s="120"/>
      <c r="M909" s="120"/>
      <c r="N909" s="120"/>
      <c r="O909" s="114"/>
    </row>
    <row r="910" spans="1:15">
      <c r="A910" s="113"/>
      <c r="B910" s="113"/>
      <c r="C910" s="114"/>
      <c r="D910" s="62"/>
      <c r="E910" s="62"/>
      <c r="F910" s="62"/>
      <c r="G910" s="62"/>
      <c r="H910" s="114"/>
      <c r="I910" s="62"/>
      <c r="J910" s="114"/>
      <c r="K910" s="120"/>
      <c r="L910" s="120"/>
      <c r="M910" s="120"/>
      <c r="N910" s="120"/>
      <c r="O910" s="114"/>
    </row>
    <row r="911" spans="1:15">
      <c r="A911" s="113"/>
      <c r="B911" s="113"/>
      <c r="C911" s="114"/>
      <c r="D911" s="62"/>
      <c r="E911" s="62"/>
      <c r="F911" s="62"/>
      <c r="G911" s="62"/>
      <c r="H911" s="114"/>
      <c r="I911" s="62"/>
      <c r="J911" s="114"/>
      <c r="K911" s="120"/>
      <c r="L911" s="120"/>
      <c r="M911" s="120"/>
      <c r="N911" s="120"/>
      <c r="O911" s="114"/>
    </row>
    <row r="912" spans="1:15">
      <c r="A912" s="113"/>
      <c r="B912" s="113"/>
      <c r="C912" s="114"/>
      <c r="D912" s="62"/>
      <c r="E912" s="62"/>
      <c r="F912" s="62"/>
      <c r="G912" s="62"/>
      <c r="H912" s="114"/>
      <c r="I912" s="62"/>
      <c r="J912" s="114"/>
      <c r="K912" s="120"/>
      <c r="L912" s="120"/>
      <c r="M912" s="120"/>
      <c r="N912" s="120"/>
      <c r="O912" s="114"/>
    </row>
    <row r="913" spans="1:15">
      <c r="A913" s="113"/>
      <c r="B913" s="113"/>
      <c r="C913" s="114"/>
      <c r="D913" s="62"/>
      <c r="E913" s="62"/>
      <c r="F913" s="62"/>
      <c r="G913" s="62"/>
      <c r="H913" s="114"/>
      <c r="I913" s="62"/>
      <c r="J913" s="114"/>
      <c r="K913" s="120"/>
      <c r="L913" s="120"/>
      <c r="M913" s="120"/>
      <c r="N913" s="120"/>
      <c r="O913" s="114"/>
    </row>
    <row r="914" spans="1:15">
      <c r="A914" s="113"/>
      <c r="B914" s="113"/>
      <c r="C914" s="114"/>
      <c r="D914" s="62"/>
      <c r="E914" s="62"/>
      <c r="F914" s="62"/>
      <c r="G914" s="62"/>
      <c r="H914" s="114"/>
      <c r="I914" s="62"/>
      <c r="J914" s="114"/>
      <c r="K914" s="120"/>
      <c r="L914" s="120"/>
      <c r="M914" s="120"/>
      <c r="N914" s="120"/>
      <c r="O914" s="114"/>
    </row>
    <row r="915" spans="1:15">
      <c r="A915" s="113"/>
      <c r="B915" s="113"/>
      <c r="C915" s="114"/>
      <c r="D915" s="62"/>
      <c r="E915" s="62"/>
      <c r="F915" s="62"/>
      <c r="G915" s="62"/>
      <c r="H915" s="114"/>
      <c r="I915" s="62"/>
      <c r="J915" s="114"/>
      <c r="K915" s="120"/>
      <c r="L915" s="120"/>
      <c r="M915" s="120"/>
      <c r="N915" s="120"/>
      <c r="O915" s="114"/>
    </row>
    <row r="916" spans="1:15">
      <c r="A916" s="113"/>
      <c r="B916" s="113"/>
      <c r="C916" s="114"/>
      <c r="D916" s="62"/>
      <c r="E916" s="62"/>
      <c r="F916" s="62"/>
      <c r="G916" s="62"/>
      <c r="H916" s="114"/>
      <c r="I916" s="62"/>
      <c r="J916" s="114"/>
      <c r="K916" s="120"/>
      <c r="L916" s="120"/>
      <c r="M916" s="120"/>
      <c r="N916" s="120"/>
      <c r="O916" s="114"/>
    </row>
    <row r="917" spans="1:15">
      <c r="A917" s="113"/>
      <c r="B917" s="113"/>
      <c r="C917" s="114"/>
      <c r="D917" s="62"/>
      <c r="E917" s="62"/>
      <c r="F917" s="62"/>
      <c r="G917" s="62"/>
      <c r="H917" s="114"/>
      <c r="I917" s="62"/>
      <c r="J917" s="114"/>
      <c r="K917" s="120"/>
      <c r="L917" s="120"/>
      <c r="M917" s="120"/>
      <c r="N917" s="120"/>
      <c r="O917" s="114"/>
    </row>
    <row r="918" spans="1:15">
      <c r="A918" s="113"/>
      <c r="B918" s="113"/>
      <c r="C918" s="114"/>
      <c r="D918" s="62"/>
      <c r="E918" s="62"/>
      <c r="F918" s="62"/>
      <c r="G918" s="62"/>
      <c r="H918" s="114"/>
      <c r="I918" s="62"/>
      <c r="J918" s="114"/>
      <c r="K918" s="120"/>
      <c r="L918" s="120"/>
      <c r="M918" s="120"/>
      <c r="N918" s="120"/>
      <c r="O918" s="114"/>
    </row>
    <row r="919" spans="1:15">
      <c r="A919" s="113"/>
      <c r="B919" s="113"/>
      <c r="C919" s="114"/>
      <c r="D919" s="62"/>
      <c r="E919" s="62"/>
      <c r="F919" s="62"/>
      <c r="G919" s="62"/>
      <c r="H919" s="114"/>
      <c r="I919" s="62"/>
      <c r="J919" s="114"/>
      <c r="K919" s="120"/>
      <c r="L919" s="120"/>
      <c r="M919" s="120"/>
      <c r="N919" s="120"/>
      <c r="O919" s="114"/>
    </row>
    <row r="920" spans="1:15">
      <c r="A920" s="113"/>
      <c r="B920" s="113"/>
      <c r="C920" s="114"/>
      <c r="D920" s="62"/>
      <c r="E920" s="62"/>
      <c r="F920" s="62"/>
      <c r="G920" s="62"/>
      <c r="H920" s="114"/>
      <c r="I920" s="62"/>
      <c r="J920" s="114"/>
      <c r="K920" s="120"/>
      <c r="L920" s="120"/>
      <c r="M920" s="120"/>
      <c r="N920" s="120"/>
      <c r="O920" s="114"/>
    </row>
    <row r="921" spans="1:15">
      <c r="A921" s="113"/>
      <c r="B921" s="113"/>
      <c r="C921" s="114"/>
      <c r="D921" s="62"/>
      <c r="E921" s="62"/>
      <c r="F921" s="62"/>
      <c r="G921" s="62"/>
      <c r="H921" s="114"/>
      <c r="I921" s="62"/>
      <c r="J921" s="114"/>
      <c r="K921" s="120"/>
      <c r="L921" s="120"/>
      <c r="M921" s="120"/>
      <c r="N921" s="120"/>
      <c r="O921" s="114"/>
    </row>
    <row r="922" spans="1:15">
      <c r="A922" s="113"/>
      <c r="B922" s="113"/>
      <c r="C922" s="114"/>
      <c r="D922" s="62"/>
      <c r="E922" s="62"/>
      <c r="F922" s="62"/>
      <c r="G922" s="62"/>
      <c r="H922" s="114"/>
      <c r="I922" s="62"/>
      <c r="J922" s="114"/>
      <c r="K922" s="120"/>
      <c r="L922" s="120"/>
      <c r="M922" s="120"/>
      <c r="N922" s="120"/>
      <c r="O922" s="114"/>
    </row>
    <row r="923" spans="1:15">
      <c r="A923" s="113"/>
      <c r="B923" s="113"/>
      <c r="C923" s="114"/>
      <c r="D923" s="62"/>
      <c r="E923" s="62"/>
      <c r="F923" s="62"/>
      <c r="G923" s="62"/>
      <c r="H923" s="114"/>
      <c r="I923" s="62"/>
      <c r="J923" s="114"/>
      <c r="K923" s="120"/>
      <c r="L923" s="120"/>
      <c r="M923" s="120"/>
      <c r="N923" s="120"/>
      <c r="O923" s="114"/>
    </row>
    <row r="924" spans="1:15">
      <c r="A924" s="113"/>
      <c r="B924" s="113"/>
      <c r="C924" s="114"/>
      <c r="D924" s="62"/>
      <c r="E924" s="62"/>
      <c r="F924" s="62"/>
      <c r="G924" s="62"/>
      <c r="H924" s="114"/>
      <c r="I924" s="62"/>
      <c r="J924" s="114"/>
      <c r="K924" s="120"/>
      <c r="L924" s="120"/>
      <c r="M924" s="120"/>
      <c r="N924" s="120"/>
      <c r="O924" s="114"/>
    </row>
    <row r="925" spans="1:15">
      <c r="A925" s="113"/>
      <c r="B925" s="113"/>
      <c r="C925" s="114"/>
      <c r="D925" s="62"/>
      <c r="E925" s="62"/>
      <c r="F925" s="62"/>
      <c r="G925" s="62"/>
      <c r="H925" s="114"/>
      <c r="I925" s="62"/>
      <c r="J925" s="114"/>
      <c r="K925" s="120"/>
      <c r="L925" s="120"/>
      <c r="M925" s="120"/>
      <c r="N925" s="120"/>
      <c r="O925" s="114"/>
    </row>
    <row r="926" spans="1:15">
      <c r="A926" s="113"/>
      <c r="B926" s="113"/>
      <c r="C926" s="114"/>
      <c r="D926" s="62"/>
      <c r="E926" s="62"/>
      <c r="F926" s="62"/>
      <c r="G926" s="62"/>
      <c r="H926" s="114"/>
      <c r="I926" s="62"/>
      <c r="J926" s="114"/>
      <c r="K926" s="120"/>
      <c r="L926" s="120"/>
      <c r="M926" s="120"/>
      <c r="N926" s="120"/>
      <c r="O926" s="114"/>
    </row>
    <row r="927" spans="1:15">
      <c r="A927" s="113"/>
      <c r="B927" s="113"/>
      <c r="C927" s="114"/>
      <c r="D927" s="62"/>
      <c r="E927" s="62"/>
      <c r="F927" s="62"/>
      <c r="G927" s="62"/>
      <c r="H927" s="114"/>
      <c r="I927" s="62"/>
      <c r="J927" s="114"/>
      <c r="K927" s="120"/>
      <c r="L927" s="120"/>
      <c r="M927" s="120"/>
      <c r="N927" s="120"/>
      <c r="O927" s="114"/>
    </row>
    <row r="928" spans="1:15">
      <c r="A928" s="113"/>
      <c r="B928" s="113"/>
      <c r="C928" s="114"/>
      <c r="D928" s="62"/>
      <c r="E928" s="62"/>
      <c r="F928" s="62"/>
      <c r="G928" s="62"/>
      <c r="H928" s="114"/>
      <c r="I928" s="62"/>
      <c r="J928" s="114"/>
      <c r="K928" s="120"/>
      <c r="L928" s="120"/>
      <c r="M928" s="120"/>
      <c r="N928" s="120"/>
      <c r="O928" s="114"/>
    </row>
    <row r="929" spans="1:15">
      <c r="A929" s="113"/>
      <c r="B929" s="113"/>
      <c r="C929" s="114"/>
      <c r="D929" s="62"/>
      <c r="E929" s="62"/>
      <c r="F929" s="62"/>
      <c r="G929" s="62"/>
      <c r="H929" s="114"/>
      <c r="I929" s="62"/>
      <c r="J929" s="114"/>
      <c r="K929" s="120"/>
      <c r="L929" s="120"/>
      <c r="M929" s="120"/>
      <c r="N929" s="120"/>
      <c r="O929" s="114"/>
    </row>
    <row r="930" spans="1:15">
      <c r="A930" s="113"/>
      <c r="B930" s="113"/>
      <c r="C930" s="114"/>
      <c r="D930" s="62"/>
      <c r="E930" s="62"/>
      <c r="F930" s="62"/>
      <c r="G930" s="62"/>
      <c r="H930" s="114"/>
      <c r="I930" s="62"/>
      <c r="J930" s="114"/>
      <c r="K930" s="120"/>
      <c r="L930" s="120"/>
      <c r="M930" s="120"/>
      <c r="N930" s="120"/>
      <c r="O930" s="114"/>
    </row>
    <row r="931" spans="1:15">
      <c r="A931" s="113"/>
      <c r="B931" s="113"/>
      <c r="C931" s="114"/>
      <c r="D931" s="62"/>
      <c r="E931" s="62"/>
      <c r="F931" s="62"/>
      <c r="G931" s="62"/>
      <c r="H931" s="114"/>
      <c r="I931" s="62"/>
      <c r="J931" s="114"/>
      <c r="K931" s="120"/>
      <c r="L931" s="120"/>
      <c r="M931" s="120"/>
      <c r="N931" s="120"/>
      <c r="O931" s="114"/>
    </row>
    <row r="932" spans="1:15">
      <c r="A932" s="113"/>
      <c r="B932" s="113"/>
      <c r="C932" s="114"/>
      <c r="D932" s="62"/>
      <c r="E932" s="62"/>
      <c r="F932" s="62"/>
      <c r="G932" s="62"/>
      <c r="H932" s="114"/>
      <c r="I932" s="62"/>
      <c r="J932" s="114"/>
      <c r="K932" s="120"/>
      <c r="L932" s="120"/>
      <c r="M932" s="120"/>
      <c r="N932" s="120"/>
      <c r="O932" s="114"/>
    </row>
    <row r="933" spans="1:15">
      <c r="A933" s="113"/>
      <c r="B933" s="113"/>
      <c r="C933" s="114"/>
      <c r="D933" s="62"/>
      <c r="E933" s="62"/>
      <c r="F933" s="62"/>
      <c r="G933" s="62"/>
      <c r="H933" s="114"/>
      <c r="I933" s="62"/>
      <c r="J933" s="114"/>
      <c r="K933" s="120"/>
      <c r="L933" s="120"/>
      <c r="M933" s="120"/>
      <c r="N933" s="120"/>
      <c r="O933" s="114"/>
    </row>
    <row r="934" spans="1:15">
      <c r="A934" s="113"/>
      <c r="B934" s="113"/>
      <c r="C934" s="114"/>
      <c r="D934" s="62"/>
      <c r="E934" s="62"/>
      <c r="F934" s="62"/>
      <c r="G934" s="62"/>
      <c r="H934" s="114"/>
      <c r="I934" s="62"/>
      <c r="J934" s="114"/>
      <c r="K934" s="120"/>
      <c r="L934" s="120"/>
      <c r="M934" s="120"/>
      <c r="N934" s="120"/>
      <c r="O934" s="114"/>
    </row>
    <row r="935" spans="1:15">
      <c r="A935" s="113"/>
      <c r="B935" s="113"/>
      <c r="C935" s="114"/>
      <c r="D935" s="62"/>
      <c r="E935" s="62"/>
      <c r="F935" s="62"/>
      <c r="G935" s="62"/>
      <c r="H935" s="114"/>
      <c r="I935" s="62"/>
      <c r="J935" s="114"/>
      <c r="K935" s="120"/>
      <c r="L935" s="120"/>
      <c r="M935" s="120"/>
      <c r="N935" s="120"/>
      <c r="O935" s="114"/>
    </row>
    <row r="936" spans="1:15">
      <c r="A936" s="113"/>
      <c r="B936" s="113"/>
      <c r="C936" s="114"/>
      <c r="D936" s="62"/>
      <c r="E936" s="62"/>
      <c r="F936" s="62"/>
      <c r="G936" s="62"/>
      <c r="H936" s="114"/>
      <c r="I936" s="62"/>
      <c r="J936" s="114"/>
      <c r="K936" s="120"/>
      <c r="L936" s="120"/>
      <c r="M936" s="120"/>
      <c r="N936" s="120"/>
      <c r="O936" s="114"/>
    </row>
    <row r="937" spans="1:15">
      <c r="A937" s="113"/>
      <c r="B937" s="113"/>
      <c r="C937" s="114"/>
      <c r="D937" s="62"/>
      <c r="E937" s="62"/>
      <c r="F937" s="62"/>
      <c r="G937" s="62"/>
      <c r="H937" s="114"/>
      <c r="I937" s="62"/>
      <c r="J937" s="114"/>
      <c r="K937" s="120"/>
      <c r="L937" s="120"/>
      <c r="M937" s="120"/>
      <c r="N937" s="120"/>
      <c r="O937" s="114"/>
    </row>
    <row r="938" spans="1:15">
      <c r="A938" s="113"/>
      <c r="B938" s="113"/>
      <c r="C938" s="114"/>
      <c r="D938" s="62"/>
      <c r="E938" s="62"/>
      <c r="F938" s="62"/>
      <c r="G938" s="62"/>
      <c r="H938" s="114"/>
      <c r="I938" s="62"/>
      <c r="J938" s="114"/>
      <c r="K938" s="120"/>
      <c r="L938" s="120"/>
      <c r="M938" s="120"/>
      <c r="N938" s="120"/>
      <c r="O938" s="114"/>
    </row>
    <row r="939" spans="1:15">
      <c r="A939" s="113"/>
      <c r="B939" s="113"/>
      <c r="C939" s="114"/>
      <c r="D939" s="62"/>
      <c r="E939" s="62"/>
      <c r="F939" s="62"/>
      <c r="G939" s="62"/>
      <c r="H939" s="114"/>
      <c r="I939" s="62"/>
      <c r="J939" s="114"/>
      <c r="K939" s="120"/>
      <c r="L939" s="120"/>
      <c r="M939" s="120"/>
      <c r="N939" s="120"/>
      <c r="O939" s="114"/>
    </row>
    <row r="940" spans="1:15">
      <c r="A940" s="113"/>
      <c r="B940" s="113"/>
      <c r="C940" s="114"/>
      <c r="D940" s="62"/>
      <c r="E940" s="62"/>
      <c r="F940" s="62"/>
      <c r="G940" s="62"/>
      <c r="H940" s="114"/>
      <c r="I940" s="62"/>
      <c r="J940" s="114"/>
      <c r="K940" s="120"/>
      <c r="L940" s="120"/>
      <c r="M940" s="120"/>
      <c r="N940" s="120"/>
      <c r="O940" s="114"/>
    </row>
    <row r="941" spans="1:15">
      <c r="A941" s="113"/>
      <c r="B941" s="113"/>
      <c r="C941" s="114"/>
      <c r="D941" s="62"/>
      <c r="E941" s="62"/>
      <c r="F941" s="62"/>
      <c r="G941" s="62"/>
      <c r="H941" s="114"/>
      <c r="I941" s="62"/>
      <c r="J941" s="114"/>
      <c r="K941" s="120"/>
      <c r="L941" s="120"/>
      <c r="M941" s="120"/>
      <c r="N941" s="120"/>
      <c r="O941" s="114"/>
    </row>
    <row r="942" spans="1:15">
      <c r="A942" s="113"/>
      <c r="B942" s="113"/>
      <c r="C942" s="114"/>
      <c r="D942" s="62"/>
      <c r="E942" s="62"/>
      <c r="F942" s="62"/>
      <c r="G942" s="62"/>
      <c r="H942" s="114"/>
      <c r="I942" s="62"/>
      <c r="J942" s="114"/>
      <c r="K942" s="120"/>
      <c r="L942" s="120"/>
      <c r="M942" s="120"/>
      <c r="N942" s="120"/>
      <c r="O942" s="114"/>
    </row>
    <row r="943" spans="1:15">
      <c r="A943" s="113"/>
      <c r="B943" s="113"/>
      <c r="C943" s="114"/>
      <c r="D943" s="62"/>
      <c r="E943" s="62"/>
      <c r="F943" s="62"/>
      <c r="G943" s="62"/>
      <c r="H943" s="114"/>
      <c r="I943" s="62"/>
      <c r="J943" s="114"/>
      <c r="K943" s="120"/>
      <c r="L943" s="120"/>
      <c r="M943" s="120"/>
      <c r="N943" s="120"/>
      <c r="O943" s="114"/>
    </row>
    <row r="944" spans="1:15">
      <c r="A944" s="113"/>
      <c r="B944" s="113"/>
      <c r="C944" s="114"/>
      <c r="D944" s="62"/>
      <c r="E944" s="62"/>
      <c r="F944" s="62"/>
      <c r="G944" s="62"/>
      <c r="H944" s="114"/>
      <c r="I944" s="62"/>
      <c r="J944" s="114"/>
      <c r="K944" s="120"/>
      <c r="L944" s="120"/>
      <c r="M944" s="120"/>
      <c r="N944" s="120"/>
      <c r="O944" s="114"/>
    </row>
    <row r="945" spans="1:15">
      <c r="A945" s="113"/>
      <c r="B945" s="113"/>
      <c r="C945" s="114"/>
      <c r="D945" s="62"/>
      <c r="E945" s="62"/>
      <c r="F945" s="62"/>
      <c r="G945" s="62"/>
      <c r="H945" s="114"/>
      <c r="I945" s="62"/>
      <c r="J945" s="114"/>
      <c r="K945" s="120"/>
      <c r="L945" s="120"/>
      <c r="M945" s="120"/>
      <c r="N945" s="120"/>
      <c r="O945" s="114"/>
    </row>
    <row r="946" spans="1:15">
      <c r="A946" s="113"/>
      <c r="B946" s="113"/>
      <c r="C946" s="114"/>
      <c r="D946" s="62"/>
      <c r="E946" s="62"/>
      <c r="F946" s="62"/>
      <c r="G946" s="62"/>
      <c r="H946" s="114"/>
      <c r="I946" s="62"/>
      <c r="J946" s="114"/>
      <c r="K946" s="120"/>
      <c r="L946" s="120"/>
      <c r="M946" s="120"/>
      <c r="N946" s="120"/>
      <c r="O946" s="114"/>
    </row>
    <row r="947" spans="1:15">
      <c r="A947" s="113"/>
      <c r="B947" s="113"/>
      <c r="C947" s="114"/>
      <c r="D947" s="62"/>
      <c r="E947" s="62"/>
      <c r="F947" s="62"/>
      <c r="G947" s="62"/>
      <c r="H947" s="114"/>
      <c r="I947" s="62"/>
      <c r="J947" s="114"/>
      <c r="K947" s="120"/>
      <c r="L947" s="120"/>
      <c r="M947" s="120"/>
      <c r="N947" s="120"/>
      <c r="O947" s="114"/>
    </row>
    <row r="948" spans="1:15">
      <c r="A948" s="113"/>
      <c r="B948" s="113"/>
      <c r="C948" s="114"/>
      <c r="D948" s="62"/>
      <c r="E948" s="62"/>
      <c r="F948" s="62"/>
      <c r="G948" s="62"/>
      <c r="H948" s="114"/>
      <c r="I948" s="62"/>
      <c r="J948" s="114"/>
      <c r="K948" s="120"/>
      <c r="L948" s="120"/>
      <c r="M948" s="120"/>
      <c r="N948" s="120"/>
      <c r="O948" s="114"/>
    </row>
    <row r="949" spans="1:15">
      <c r="A949" s="113"/>
      <c r="B949" s="113"/>
      <c r="C949" s="114"/>
      <c r="D949" s="62"/>
      <c r="E949" s="62"/>
      <c r="F949" s="62"/>
      <c r="G949" s="62"/>
      <c r="H949" s="114"/>
      <c r="I949" s="62"/>
      <c r="J949" s="114"/>
      <c r="K949" s="120"/>
      <c r="L949" s="120"/>
      <c r="M949" s="120"/>
      <c r="N949" s="120"/>
      <c r="O949" s="114"/>
    </row>
    <row r="950" spans="1:15">
      <c r="A950" s="113"/>
      <c r="B950" s="113"/>
      <c r="C950" s="114"/>
      <c r="D950" s="62"/>
      <c r="E950" s="62"/>
      <c r="F950" s="62"/>
      <c r="G950" s="62"/>
      <c r="H950" s="114"/>
      <c r="I950" s="62"/>
      <c r="J950" s="114"/>
      <c r="K950" s="120"/>
      <c r="L950" s="120"/>
      <c r="M950" s="120"/>
      <c r="N950" s="120"/>
      <c r="O950" s="114"/>
    </row>
    <row r="951" spans="1:15">
      <c r="A951" s="113"/>
      <c r="B951" s="113"/>
      <c r="C951" s="114"/>
      <c r="D951" s="62"/>
      <c r="E951" s="62"/>
      <c r="F951" s="62"/>
      <c r="G951" s="62"/>
      <c r="H951" s="114"/>
      <c r="I951" s="62"/>
      <c r="J951" s="114"/>
      <c r="K951" s="120"/>
      <c r="L951" s="120"/>
      <c r="M951" s="120"/>
      <c r="N951" s="120"/>
      <c r="O951" s="114"/>
    </row>
    <row r="952" spans="1:15">
      <c r="A952" s="113"/>
      <c r="B952" s="113"/>
      <c r="C952" s="114"/>
      <c r="D952" s="62"/>
      <c r="E952" s="62"/>
      <c r="F952" s="62"/>
      <c r="G952" s="62"/>
      <c r="H952" s="114"/>
      <c r="I952" s="62"/>
      <c r="J952" s="114"/>
      <c r="K952" s="120"/>
      <c r="L952" s="120"/>
      <c r="M952" s="120"/>
      <c r="N952" s="120"/>
      <c r="O952" s="114"/>
    </row>
    <row r="953" spans="1:15">
      <c r="A953" s="113"/>
      <c r="B953" s="113"/>
      <c r="C953" s="114"/>
      <c r="D953" s="62"/>
      <c r="E953" s="62"/>
      <c r="F953" s="62"/>
      <c r="G953" s="62"/>
      <c r="H953" s="114"/>
      <c r="I953" s="62"/>
      <c r="J953" s="114"/>
      <c r="K953" s="120"/>
      <c r="L953" s="120"/>
      <c r="M953" s="120"/>
      <c r="N953" s="120"/>
      <c r="O953" s="114"/>
    </row>
    <row r="954" spans="1:15">
      <c r="A954" s="113"/>
      <c r="B954" s="113"/>
      <c r="C954" s="114"/>
      <c r="D954" s="62"/>
      <c r="E954" s="62"/>
      <c r="F954" s="62"/>
      <c r="G954" s="62"/>
      <c r="H954" s="114"/>
      <c r="I954" s="62"/>
      <c r="J954" s="114"/>
      <c r="K954" s="120"/>
      <c r="L954" s="120"/>
      <c r="M954" s="120"/>
      <c r="N954" s="120"/>
      <c r="O954" s="114"/>
    </row>
    <row r="955" spans="1:15">
      <c r="A955" s="113"/>
      <c r="B955" s="113"/>
      <c r="C955" s="114"/>
      <c r="D955" s="62"/>
      <c r="E955" s="62"/>
      <c r="F955" s="62"/>
      <c r="G955" s="62"/>
      <c r="H955" s="114"/>
      <c r="I955" s="62"/>
      <c r="J955" s="114"/>
      <c r="K955" s="120"/>
      <c r="L955" s="120"/>
      <c r="M955" s="120"/>
      <c r="N955" s="120"/>
      <c r="O955" s="114"/>
    </row>
    <row r="956" spans="1:15">
      <c r="A956" s="113"/>
      <c r="B956" s="113"/>
      <c r="C956" s="114"/>
      <c r="D956" s="62"/>
      <c r="E956" s="62"/>
      <c r="F956" s="62"/>
      <c r="G956" s="62"/>
      <c r="H956" s="114"/>
      <c r="I956" s="62"/>
      <c r="J956" s="114"/>
      <c r="K956" s="120"/>
      <c r="L956" s="120"/>
      <c r="M956" s="120"/>
      <c r="N956" s="120"/>
      <c r="O956" s="114"/>
    </row>
    <row r="957" spans="1:15">
      <c r="A957" s="113"/>
      <c r="B957" s="113"/>
      <c r="C957" s="114"/>
      <c r="D957" s="62"/>
      <c r="E957" s="62"/>
      <c r="F957" s="62"/>
      <c r="G957" s="62"/>
      <c r="H957" s="114"/>
      <c r="I957" s="62"/>
      <c r="J957" s="114"/>
      <c r="K957" s="120"/>
      <c r="L957" s="120"/>
      <c r="M957" s="120"/>
      <c r="N957" s="120"/>
      <c r="O957" s="114"/>
    </row>
    <row r="958" spans="1:15">
      <c r="A958" s="113"/>
      <c r="B958" s="113"/>
      <c r="C958" s="114"/>
      <c r="D958" s="62"/>
      <c r="E958" s="62"/>
      <c r="F958" s="62"/>
      <c r="G958" s="62"/>
      <c r="H958" s="114"/>
      <c r="I958" s="62"/>
      <c r="J958" s="114"/>
      <c r="K958" s="120"/>
      <c r="L958" s="120"/>
      <c r="M958" s="120"/>
      <c r="N958" s="120"/>
      <c r="O958" s="114"/>
    </row>
    <row r="959" spans="1:15">
      <c r="A959" s="113"/>
      <c r="B959" s="113"/>
      <c r="C959" s="114"/>
      <c r="D959" s="62"/>
      <c r="E959" s="62"/>
      <c r="F959" s="62"/>
      <c r="G959" s="62"/>
      <c r="H959" s="114"/>
      <c r="I959" s="62"/>
      <c r="J959" s="114"/>
      <c r="K959" s="120"/>
      <c r="L959" s="120"/>
      <c r="M959" s="120"/>
      <c r="N959" s="120"/>
      <c r="O959" s="114"/>
    </row>
    <row r="960" spans="1:15">
      <c r="A960" s="113"/>
      <c r="B960" s="113"/>
      <c r="C960" s="114"/>
      <c r="D960" s="62"/>
      <c r="E960" s="62"/>
      <c r="F960" s="62"/>
      <c r="G960" s="62"/>
      <c r="H960" s="114"/>
      <c r="I960" s="62"/>
      <c r="J960" s="114"/>
      <c r="K960" s="120"/>
      <c r="L960" s="120"/>
      <c r="M960" s="120"/>
      <c r="N960" s="120"/>
      <c r="O960" s="114"/>
    </row>
    <row r="961" spans="1:15">
      <c r="A961" s="113"/>
      <c r="B961" s="113"/>
      <c r="C961" s="114"/>
      <c r="D961" s="62"/>
      <c r="E961" s="62"/>
      <c r="F961" s="62"/>
      <c r="G961" s="62"/>
      <c r="H961" s="114"/>
      <c r="I961" s="62"/>
      <c r="J961" s="114"/>
      <c r="K961" s="120"/>
      <c r="L961" s="120"/>
      <c r="M961" s="120"/>
      <c r="N961" s="120"/>
      <c r="O961" s="114"/>
    </row>
    <row r="962" spans="1:15">
      <c r="A962" s="113"/>
      <c r="B962" s="113"/>
      <c r="C962" s="114"/>
      <c r="D962" s="62"/>
      <c r="E962" s="62"/>
      <c r="F962" s="62"/>
      <c r="G962" s="62"/>
      <c r="H962" s="114"/>
      <c r="I962" s="62"/>
      <c r="J962" s="114"/>
      <c r="K962" s="120"/>
      <c r="L962" s="120"/>
      <c r="M962" s="120"/>
      <c r="N962" s="120"/>
      <c r="O962" s="114"/>
    </row>
    <row r="963" spans="1:15">
      <c r="A963" s="113"/>
      <c r="B963" s="113"/>
      <c r="C963" s="114"/>
      <c r="D963" s="62"/>
      <c r="E963" s="62"/>
      <c r="F963" s="62"/>
      <c r="G963" s="62"/>
      <c r="H963" s="114"/>
      <c r="I963" s="62"/>
      <c r="J963" s="114"/>
      <c r="K963" s="120"/>
      <c r="L963" s="120"/>
      <c r="M963" s="120"/>
      <c r="N963" s="120"/>
      <c r="O963" s="114"/>
    </row>
    <row r="964" spans="1:15">
      <c r="A964" s="113"/>
      <c r="B964" s="113"/>
      <c r="C964" s="114"/>
      <c r="D964" s="62"/>
      <c r="E964" s="62"/>
      <c r="F964" s="62"/>
      <c r="G964" s="62"/>
      <c r="H964" s="114"/>
      <c r="I964" s="62"/>
      <c r="J964" s="114"/>
      <c r="K964" s="120"/>
      <c r="L964" s="120"/>
      <c r="M964" s="120"/>
      <c r="N964" s="120"/>
      <c r="O964" s="114"/>
    </row>
    <row r="965" spans="1:15">
      <c r="A965" s="113"/>
      <c r="B965" s="113"/>
      <c r="C965" s="114"/>
      <c r="D965" s="62"/>
      <c r="E965" s="62"/>
      <c r="F965" s="62"/>
      <c r="G965" s="62"/>
      <c r="H965" s="114"/>
      <c r="I965" s="62"/>
      <c r="J965" s="114"/>
      <c r="K965" s="120"/>
      <c r="L965" s="120"/>
      <c r="M965" s="120"/>
      <c r="N965" s="120"/>
      <c r="O965" s="114"/>
    </row>
    <row r="966" spans="1:15">
      <c r="A966" s="113"/>
      <c r="B966" s="113"/>
      <c r="C966" s="114"/>
      <c r="D966" s="62"/>
      <c r="E966" s="62"/>
      <c r="F966" s="62"/>
      <c r="G966" s="62"/>
      <c r="H966" s="114"/>
      <c r="I966" s="62"/>
      <c r="J966" s="114"/>
      <c r="K966" s="120"/>
      <c r="L966" s="120"/>
      <c r="M966" s="120"/>
      <c r="N966" s="120"/>
      <c r="O966" s="114"/>
    </row>
    <row r="967" spans="1:15">
      <c r="A967" s="113"/>
      <c r="B967" s="113"/>
      <c r="C967" s="114"/>
      <c r="D967" s="62"/>
      <c r="E967" s="62"/>
      <c r="F967" s="62"/>
      <c r="G967" s="62"/>
      <c r="H967" s="114"/>
      <c r="I967" s="62"/>
      <c r="J967" s="114"/>
      <c r="K967" s="120"/>
      <c r="L967" s="120"/>
      <c r="M967" s="120"/>
      <c r="N967" s="120"/>
      <c r="O967" s="114"/>
    </row>
    <row r="968" spans="1:15">
      <c r="A968" s="113"/>
      <c r="B968" s="113"/>
      <c r="C968" s="114"/>
      <c r="D968" s="62"/>
      <c r="E968" s="62"/>
      <c r="F968" s="62"/>
      <c r="G968" s="62"/>
      <c r="H968" s="114"/>
      <c r="I968" s="62"/>
      <c r="J968" s="114"/>
      <c r="K968" s="120"/>
      <c r="L968" s="120"/>
      <c r="M968" s="120"/>
      <c r="N968" s="120"/>
      <c r="O968" s="114"/>
    </row>
    <row r="969" spans="1:15">
      <c r="A969" s="113"/>
      <c r="B969" s="113"/>
      <c r="C969" s="114"/>
      <c r="D969" s="62"/>
      <c r="E969" s="62"/>
      <c r="F969" s="62"/>
      <c r="G969" s="62"/>
      <c r="H969" s="114"/>
      <c r="I969" s="62"/>
      <c r="J969" s="114"/>
      <c r="K969" s="120"/>
      <c r="L969" s="120"/>
      <c r="M969" s="120"/>
      <c r="N969" s="120"/>
      <c r="O969" s="114"/>
    </row>
    <row r="970" spans="1:15">
      <c r="A970" s="113"/>
      <c r="B970" s="113"/>
      <c r="C970" s="114"/>
      <c r="D970" s="62"/>
      <c r="E970" s="62"/>
      <c r="F970" s="62"/>
      <c r="G970" s="62"/>
      <c r="H970" s="114"/>
      <c r="I970" s="62"/>
      <c r="J970" s="114"/>
      <c r="K970" s="120"/>
      <c r="L970" s="120"/>
      <c r="M970" s="120"/>
      <c r="N970" s="120"/>
      <c r="O970" s="114"/>
    </row>
    <row r="971" spans="1:15">
      <c r="A971" s="113"/>
      <c r="B971" s="113"/>
      <c r="C971" s="114"/>
      <c r="D971" s="62"/>
      <c r="E971" s="62"/>
      <c r="F971" s="62"/>
      <c r="G971" s="62"/>
      <c r="H971" s="114"/>
      <c r="I971" s="62"/>
      <c r="J971" s="114"/>
      <c r="K971" s="120"/>
      <c r="L971" s="120"/>
      <c r="M971" s="120"/>
      <c r="N971" s="120"/>
      <c r="O971" s="114"/>
    </row>
    <row r="972" spans="1:15">
      <c r="A972" s="113"/>
      <c r="B972" s="113"/>
      <c r="C972" s="114"/>
      <c r="D972" s="62"/>
      <c r="E972" s="62"/>
      <c r="F972" s="62"/>
      <c r="G972" s="62"/>
      <c r="H972" s="114"/>
      <c r="I972" s="62"/>
      <c r="J972" s="114"/>
      <c r="K972" s="120"/>
      <c r="L972" s="120"/>
      <c r="M972" s="120"/>
      <c r="N972" s="120"/>
      <c r="O972" s="114"/>
    </row>
    <row r="973" spans="1:15">
      <c r="A973" s="113"/>
      <c r="B973" s="113"/>
      <c r="C973" s="114"/>
      <c r="D973" s="62"/>
      <c r="E973" s="62"/>
      <c r="F973" s="62"/>
      <c r="G973" s="62"/>
      <c r="H973" s="114"/>
      <c r="I973" s="62"/>
      <c r="J973" s="114"/>
      <c r="K973" s="120"/>
      <c r="L973" s="120"/>
      <c r="M973" s="120"/>
      <c r="N973" s="120"/>
      <c r="O973" s="114"/>
    </row>
    <row r="974" spans="1:15">
      <c r="A974" s="113"/>
      <c r="B974" s="113"/>
      <c r="C974" s="114"/>
      <c r="D974" s="62"/>
      <c r="E974" s="62"/>
      <c r="F974" s="62"/>
      <c r="G974" s="62"/>
      <c r="H974" s="114"/>
      <c r="I974" s="62"/>
      <c r="J974" s="114"/>
      <c r="K974" s="120"/>
      <c r="L974" s="120"/>
      <c r="M974" s="120"/>
      <c r="N974" s="120"/>
      <c r="O974" s="114"/>
    </row>
    <row r="975" spans="1:15">
      <c r="A975" s="113"/>
      <c r="B975" s="113"/>
      <c r="C975" s="114"/>
      <c r="D975" s="62"/>
      <c r="E975" s="62"/>
      <c r="F975" s="62"/>
      <c r="G975" s="62"/>
      <c r="H975" s="114"/>
      <c r="I975" s="62"/>
      <c r="J975" s="114"/>
      <c r="K975" s="120"/>
      <c r="L975" s="120"/>
      <c r="M975" s="120"/>
      <c r="N975" s="120"/>
      <c r="O975" s="114"/>
    </row>
    <row r="976" spans="1:15">
      <c r="A976" s="113"/>
      <c r="B976" s="113"/>
      <c r="C976" s="114"/>
      <c r="D976" s="62"/>
      <c r="E976" s="62"/>
      <c r="F976" s="62"/>
      <c r="G976" s="62"/>
      <c r="H976" s="114"/>
      <c r="I976" s="62"/>
      <c r="J976" s="114"/>
      <c r="K976" s="120"/>
      <c r="L976" s="120"/>
      <c r="M976" s="120"/>
      <c r="N976" s="120"/>
      <c r="O976" s="114"/>
    </row>
    <row r="977" spans="1:15">
      <c r="A977" s="113"/>
      <c r="B977" s="113"/>
      <c r="C977" s="114"/>
      <c r="D977" s="62"/>
      <c r="E977" s="62"/>
      <c r="F977" s="62"/>
      <c r="G977" s="62"/>
      <c r="H977" s="114"/>
      <c r="I977" s="62"/>
      <c r="J977" s="114"/>
      <c r="K977" s="120"/>
      <c r="L977" s="120"/>
      <c r="M977" s="120"/>
      <c r="N977" s="120"/>
      <c r="O977" s="114"/>
    </row>
    <row r="978" spans="1:15">
      <c r="A978" s="113"/>
      <c r="B978" s="113"/>
      <c r="C978" s="114"/>
      <c r="D978" s="62"/>
      <c r="E978" s="62"/>
      <c r="F978" s="62"/>
      <c r="G978" s="62"/>
      <c r="H978" s="114"/>
      <c r="I978" s="62"/>
      <c r="J978" s="114"/>
      <c r="K978" s="120"/>
      <c r="L978" s="120"/>
      <c r="M978" s="120"/>
      <c r="N978" s="120"/>
      <c r="O978" s="114"/>
    </row>
    <row r="979" spans="1:15">
      <c r="A979" s="113"/>
      <c r="B979" s="113"/>
      <c r="C979" s="114"/>
      <c r="D979" s="62"/>
      <c r="E979" s="62"/>
      <c r="F979" s="62"/>
      <c r="G979" s="62"/>
      <c r="H979" s="114"/>
      <c r="I979" s="62"/>
      <c r="J979" s="114"/>
      <c r="K979" s="120"/>
      <c r="L979" s="120"/>
      <c r="M979" s="120"/>
      <c r="N979" s="120"/>
      <c r="O979" s="114"/>
    </row>
    <row r="980" spans="1:15">
      <c r="A980" s="113"/>
      <c r="B980" s="113"/>
      <c r="C980" s="114"/>
      <c r="D980" s="62"/>
      <c r="E980" s="62"/>
      <c r="F980" s="62"/>
      <c r="G980" s="62"/>
      <c r="H980" s="114"/>
      <c r="I980" s="62"/>
      <c r="J980" s="114"/>
      <c r="K980" s="120"/>
      <c r="L980" s="120"/>
      <c r="M980" s="120"/>
      <c r="N980" s="120"/>
      <c r="O980" s="114"/>
    </row>
    <row r="981" spans="1:15">
      <c r="A981" s="113"/>
      <c r="B981" s="113"/>
      <c r="C981" s="114"/>
      <c r="D981" s="62"/>
      <c r="E981" s="62"/>
      <c r="F981" s="62"/>
      <c r="G981" s="62"/>
      <c r="H981" s="114"/>
      <c r="I981" s="62"/>
      <c r="J981" s="114"/>
      <c r="K981" s="120"/>
      <c r="L981" s="120"/>
      <c r="M981" s="120"/>
      <c r="N981" s="120"/>
      <c r="O981" s="114"/>
    </row>
    <row r="982" spans="1:15">
      <c r="A982" s="113"/>
      <c r="B982" s="113"/>
      <c r="C982" s="114"/>
      <c r="D982" s="62"/>
      <c r="E982" s="62"/>
      <c r="F982" s="62"/>
      <c r="G982" s="62"/>
      <c r="H982" s="114"/>
      <c r="I982" s="62"/>
      <c r="J982" s="114"/>
      <c r="K982" s="120"/>
      <c r="L982" s="120"/>
      <c r="M982" s="120"/>
      <c r="N982" s="120"/>
      <c r="O982" s="114"/>
    </row>
    <row r="983" spans="1:15">
      <c r="A983" s="113"/>
      <c r="B983" s="113"/>
      <c r="C983" s="114"/>
      <c r="D983" s="62"/>
      <c r="E983" s="62"/>
      <c r="F983" s="62"/>
      <c r="G983" s="62"/>
      <c r="H983" s="114"/>
      <c r="I983" s="62"/>
      <c r="J983" s="114"/>
      <c r="K983" s="120"/>
      <c r="L983" s="120"/>
      <c r="M983" s="120"/>
      <c r="N983" s="120"/>
      <c r="O983" s="114"/>
    </row>
    <row r="984" spans="1:15">
      <c r="A984" s="113"/>
      <c r="B984" s="113"/>
      <c r="C984" s="114"/>
      <c r="D984" s="62"/>
      <c r="E984" s="62"/>
      <c r="F984" s="62"/>
      <c r="G984" s="62"/>
      <c r="H984" s="114"/>
      <c r="I984" s="62"/>
      <c r="J984" s="114"/>
      <c r="K984" s="120"/>
      <c r="L984" s="120"/>
      <c r="M984" s="120"/>
      <c r="N984" s="120"/>
      <c r="O984" s="114"/>
    </row>
    <row r="985" spans="1:15">
      <c r="A985" s="113"/>
      <c r="B985" s="113"/>
      <c r="C985" s="114"/>
      <c r="D985" s="62"/>
      <c r="E985" s="62"/>
      <c r="F985" s="62"/>
      <c r="G985" s="62"/>
      <c r="H985" s="114"/>
      <c r="I985" s="62"/>
      <c r="J985" s="114"/>
      <c r="K985" s="120"/>
      <c r="L985" s="120"/>
      <c r="M985" s="120"/>
      <c r="N985" s="120"/>
      <c r="O985" s="114"/>
    </row>
    <row r="986" spans="1:15">
      <c r="A986" s="113"/>
      <c r="B986" s="113"/>
      <c r="C986" s="114"/>
      <c r="D986" s="62"/>
      <c r="E986" s="62"/>
      <c r="F986" s="62"/>
      <c r="G986" s="62"/>
      <c r="H986" s="114"/>
      <c r="I986" s="62"/>
      <c r="J986" s="114"/>
      <c r="K986" s="120"/>
      <c r="L986" s="120"/>
      <c r="M986" s="120"/>
      <c r="N986" s="120"/>
      <c r="O986" s="114"/>
    </row>
    <row r="987" spans="1:15">
      <c r="A987" s="113"/>
      <c r="B987" s="113"/>
      <c r="C987" s="114"/>
      <c r="D987" s="62"/>
      <c r="E987" s="62"/>
      <c r="F987" s="62"/>
      <c r="G987" s="62"/>
      <c r="H987" s="114"/>
      <c r="I987" s="62"/>
      <c r="J987" s="114"/>
      <c r="K987" s="120"/>
      <c r="L987" s="120"/>
      <c r="M987" s="120"/>
      <c r="N987" s="120"/>
      <c r="O987" s="114"/>
    </row>
    <row r="988" spans="1:15">
      <c r="A988" s="113"/>
      <c r="B988" s="113"/>
      <c r="C988" s="114"/>
      <c r="D988" s="62"/>
      <c r="E988" s="62"/>
      <c r="F988" s="62"/>
      <c r="G988" s="62"/>
      <c r="H988" s="114"/>
      <c r="I988" s="62"/>
      <c r="J988" s="114"/>
      <c r="K988" s="120"/>
      <c r="L988" s="120"/>
      <c r="M988" s="120"/>
      <c r="N988" s="120"/>
      <c r="O988" s="114"/>
    </row>
    <row r="989" spans="1:15">
      <c r="A989" s="113"/>
      <c r="B989" s="113"/>
      <c r="C989" s="114"/>
      <c r="D989" s="62"/>
      <c r="E989" s="62"/>
      <c r="F989" s="62"/>
      <c r="G989" s="62"/>
      <c r="H989" s="114"/>
      <c r="I989" s="62"/>
      <c r="J989" s="114"/>
      <c r="K989" s="120"/>
      <c r="L989" s="120"/>
      <c r="M989" s="120"/>
      <c r="N989" s="120"/>
      <c r="O989" s="114"/>
    </row>
    <row r="990" spans="1:15">
      <c r="A990" s="113"/>
      <c r="B990" s="113"/>
      <c r="C990" s="114"/>
      <c r="D990" s="62"/>
      <c r="E990" s="62"/>
      <c r="F990" s="62"/>
      <c r="G990" s="62"/>
      <c r="H990" s="114"/>
      <c r="I990" s="62"/>
      <c r="J990" s="114"/>
      <c r="K990" s="120"/>
      <c r="L990" s="120"/>
      <c r="M990" s="120"/>
      <c r="N990" s="120"/>
      <c r="O990" s="114"/>
    </row>
    <row r="991" spans="1:15">
      <c r="A991" s="113"/>
      <c r="B991" s="113"/>
      <c r="C991" s="114"/>
      <c r="D991" s="62"/>
      <c r="E991" s="62"/>
      <c r="F991" s="62"/>
      <c r="G991" s="62"/>
      <c r="H991" s="114"/>
      <c r="I991" s="62"/>
      <c r="J991" s="114"/>
      <c r="K991" s="120"/>
      <c r="L991" s="120"/>
      <c r="M991" s="120"/>
      <c r="N991" s="120"/>
      <c r="O991" s="114"/>
    </row>
    <row r="992" spans="1:15">
      <c r="A992" s="113"/>
      <c r="B992" s="113"/>
      <c r="C992" s="114"/>
      <c r="D992" s="62"/>
      <c r="E992" s="62"/>
      <c r="F992" s="62"/>
      <c r="G992" s="62"/>
      <c r="H992" s="114"/>
      <c r="I992" s="62"/>
      <c r="J992" s="114"/>
      <c r="K992" s="120"/>
      <c r="L992" s="120"/>
      <c r="M992" s="120"/>
      <c r="N992" s="120"/>
      <c r="O992" s="114"/>
    </row>
    <row r="993" spans="1:15">
      <c r="A993" s="113"/>
      <c r="B993" s="113"/>
      <c r="C993" s="114"/>
      <c r="D993" s="62"/>
      <c r="E993" s="62"/>
      <c r="F993" s="62"/>
      <c r="G993" s="62"/>
      <c r="H993" s="114"/>
      <c r="I993" s="62"/>
      <c r="J993" s="114"/>
      <c r="K993" s="120"/>
      <c r="L993" s="120"/>
      <c r="M993" s="120"/>
      <c r="N993" s="120"/>
      <c r="O993" s="114"/>
    </row>
    <row r="994" spans="1:15">
      <c r="A994" s="113"/>
      <c r="B994" s="113"/>
      <c r="C994" s="114"/>
      <c r="D994" s="62"/>
      <c r="E994" s="62"/>
      <c r="F994" s="62"/>
      <c r="G994" s="62"/>
      <c r="H994" s="114"/>
      <c r="I994" s="62"/>
      <c r="J994" s="114"/>
      <c r="K994" s="120"/>
      <c r="L994" s="120"/>
      <c r="M994" s="120"/>
      <c r="N994" s="120"/>
      <c r="O994" s="114"/>
    </row>
    <row r="995" spans="1:15">
      <c r="A995" s="113"/>
      <c r="B995" s="113"/>
      <c r="C995" s="114"/>
      <c r="D995" s="62"/>
      <c r="E995" s="62"/>
      <c r="F995" s="62"/>
      <c r="G995" s="62"/>
      <c r="H995" s="114"/>
      <c r="I995" s="62"/>
      <c r="J995" s="114"/>
      <c r="K995" s="120"/>
      <c r="L995" s="120"/>
      <c r="M995" s="120"/>
      <c r="N995" s="120"/>
      <c r="O995" s="114"/>
    </row>
    <row r="996" spans="1:15">
      <c r="A996" s="113"/>
      <c r="B996" s="113"/>
      <c r="C996" s="114"/>
      <c r="D996" s="62"/>
      <c r="E996" s="62"/>
      <c r="F996" s="62"/>
      <c r="G996" s="62"/>
      <c r="H996" s="114"/>
      <c r="I996" s="62"/>
      <c r="J996" s="114"/>
      <c r="K996" s="120"/>
      <c r="L996" s="120"/>
      <c r="M996" s="120"/>
      <c r="N996" s="120"/>
      <c r="O996" s="114"/>
    </row>
    <row r="997" spans="1:15">
      <c r="A997" s="113"/>
      <c r="B997" s="113"/>
      <c r="C997" s="114"/>
      <c r="D997" s="62"/>
      <c r="E997" s="62"/>
      <c r="F997" s="62"/>
      <c r="G997" s="62"/>
      <c r="H997" s="114"/>
      <c r="I997" s="62"/>
      <c r="J997" s="114"/>
      <c r="K997" s="120"/>
      <c r="L997" s="120"/>
      <c r="M997" s="120"/>
      <c r="N997" s="120"/>
      <c r="O997" s="114"/>
    </row>
    <row r="998" spans="1:15">
      <c r="A998" s="113"/>
      <c r="B998" s="113"/>
      <c r="C998" s="114"/>
      <c r="D998" s="62"/>
      <c r="E998" s="62"/>
      <c r="F998" s="62"/>
      <c r="G998" s="62"/>
      <c r="H998" s="114"/>
      <c r="I998" s="62"/>
      <c r="J998" s="114"/>
      <c r="K998" s="120"/>
      <c r="L998" s="120"/>
      <c r="M998" s="120"/>
      <c r="N998" s="120"/>
      <c r="O998" s="114"/>
    </row>
    <row r="999" spans="1:15">
      <c r="A999" s="113"/>
      <c r="B999" s="113"/>
      <c r="C999" s="114"/>
      <c r="D999" s="62"/>
      <c r="E999" s="62"/>
      <c r="F999" s="62"/>
      <c r="G999" s="62"/>
      <c r="H999" s="114"/>
      <c r="I999" s="62"/>
      <c r="J999" s="114"/>
      <c r="K999" s="120"/>
      <c r="L999" s="120"/>
      <c r="M999" s="120"/>
      <c r="N999" s="120"/>
      <c r="O999" s="114"/>
    </row>
    <row r="1000" spans="1:15">
      <c r="A1000" s="113"/>
      <c r="B1000" s="113"/>
      <c r="C1000" s="114"/>
      <c r="D1000" s="62"/>
      <c r="E1000" s="62"/>
      <c r="F1000" s="62"/>
      <c r="G1000" s="62"/>
      <c r="H1000" s="114"/>
      <c r="I1000" s="62"/>
      <c r="J1000" s="114"/>
      <c r="K1000" s="120"/>
      <c r="L1000" s="120"/>
      <c r="M1000" s="120"/>
      <c r="N1000" s="120"/>
      <c r="O1000" s="114"/>
    </row>
    <row r="1001" spans="1:15">
      <c r="A1001" s="113"/>
      <c r="B1001" s="113"/>
      <c r="C1001" s="114"/>
      <c r="D1001" s="62"/>
      <c r="E1001" s="62"/>
      <c r="F1001" s="62"/>
      <c r="G1001" s="62"/>
      <c r="H1001" s="114"/>
      <c r="I1001" s="62"/>
      <c r="J1001" s="114"/>
      <c r="K1001" s="120"/>
      <c r="L1001" s="120"/>
      <c r="M1001" s="120"/>
      <c r="N1001" s="120"/>
      <c r="O1001" s="114"/>
    </row>
    <row r="1002" spans="1:15">
      <c r="A1002" s="113"/>
      <c r="B1002" s="113"/>
      <c r="C1002" s="114"/>
      <c r="D1002" s="62"/>
      <c r="E1002" s="62"/>
      <c r="F1002" s="62"/>
      <c r="G1002" s="62"/>
      <c r="H1002" s="114"/>
      <c r="I1002" s="62"/>
      <c r="J1002" s="114"/>
      <c r="K1002" s="120"/>
      <c r="L1002" s="120"/>
      <c r="M1002" s="120"/>
      <c r="N1002" s="120"/>
      <c r="O1002" s="114"/>
    </row>
    <row r="1003" spans="1:15">
      <c r="A1003" s="113"/>
      <c r="B1003" s="113"/>
      <c r="C1003" s="114"/>
      <c r="D1003" s="62"/>
      <c r="E1003" s="62"/>
      <c r="F1003" s="62"/>
      <c r="G1003" s="62"/>
      <c r="H1003" s="114"/>
      <c r="I1003" s="62"/>
      <c r="J1003" s="114"/>
      <c r="K1003" s="120"/>
      <c r="L1003" s="120"/>
      <c r="M1003" s="120"/>
      <c r="N1003" s="120"/>
      <c r="O1003" s="114"/>
    </row>
    <row r="1004" spans="1:15">
      <c r="A1004" s="113"/>
      <c r="B1004" s="113"/>
      <c r="C1004" s="114"/>
      <c r="D1004" s="62"/>
      <c r="E1004" s="62"/>
      <c r="F1004" s="62"/>
      <c r="G1004" s="62"/>
      <c r="H1004" s="114"/>
      <c r="I1004" s="62"/>
      <c r="J1004" s="114"/>
      <c r="K1004" s="120"/>
      <c r="L1004" s="120"/>
      <c r="M1004" s="120"/>
      <c r="N1004" s="120"/>
      <c r="O1004" s="114"/>
    </row>
    <row r="1005" spans="1:15">
      <c r="A1005" s="113"/>
      <c r="B1005" s="113"/>
      <c r="C1005" s="114"/>
      <c r="D1005" s="62"/>
      <c r="E1005" s="62"/>
      <c r="F1005" s="62"/>
      <c r="G1005" s="62"/>
      <c r="H1005" s="114"/>
      <c r="I1005" s="62"/>
      <c r="J1005" s="114"/>
      <c r="K1005" s="120"/>
      <c r="L1005" s="120"/>
      <c r="M1005" s="120"/>
      <c r="N1005" s="120"/>
      <c r="O1005" s="114"/>
    </row>
    <row r="1006" spans="1:15">
      <c r="A1006" s="113"/>
      <c r="B1006" s="113"/>
      <c r="C1006" s="114"/>
      <c r="D1006" s="62"/>
      <c r="E1006" s="62"/>
      <c r="F1006" s="62"/>
      <c r="G1006" s="62"/>
      <c r="H1006" s="114"/>
      <c r="I1006" s="62"/>
      <c r="J1006" s="114"/>
      <c r="K1006" s="120"/>
      <c r="L1006" s="120"/>
      <c r="M1006" s="120"/>
      <c r="N1006" s="120"/>
      <c r="O1006" s="114"/>
    </row>
    <row r="1007" spans="1:15">
      <c r="A1007" s="113"/>
      <c r="B1007" s="113"/>
      <c r="C1007" s="114"/>
      <c r="D1007" s="62"/>
      <c r="E1007" s="62"/>
      <c r="F1007" s="62"/>
      <c r="G1007" s="62"/>
      <c r="H1007" s="114"/>
      <c r="I1007" s="62"/>
      <c r="J1007" s="114"/>
      <c r="K1007" s="120"/>
      <c r="L1007" s="120"/>
      <c r="M1007" s="120"/>
      <c r="N1007" s="120"/>
      <c r="O1007" s="114"/>
    </row>
    <row r="1008" spans="1:15">
      <c r="A1008" s="113"/>
      <c r="B1008" s="113"/>
      <c r="C1008" s="114"/>
      <c r="D1008" s="62"/>
      <c r="E1008" s="62"/>
      <c r="F1008" s="62"/>
      <c r="G1008" s="62"/>
      <c r="H1008" s="114"/>
      <c r="I1008" s="62"/>
      <c r="J1008" s="114"/>
      <c r="K1008" s="120"/>
      <c r="L1008" s="120"/>
      <c r="M1008" s="120"/>
      <c r="N1008" s="120"/>
      <c r="O1008" s="114"/>
    </row>
    <row r="1009" spans="1:15">
      <c r="A1009" s="113"/>
      <c r="B1009" s="113"/>
      <c r="C1009" s="114"/>
      <c r="D1009" s="62"/>
      <c r="E1009" s="62"/>
      <c r="F1009" s="62"/>
      <c r="G1009" s="62"/>
      <c r="H1009" s="114"/>
      <c r="I1009" s="62"/>
      <c r="J1009" s="114"/>
      <c r="K1009" s="120"/>
      <c r="L1009" s="120"/>
      <c r="M1009" s="120"/>
      <c r="N1009" s="120"/>
      <c r="O1009" s="114"/>
    </row>
    <row r="1010" spans="1:15">
      <c r="A1010" s="113"/>
      <c r="B1010" s="113"/>
      <c r="C1010" s="114"/>
      <c r="D1010" s="62"/>
      <c r="E1010" s="62"/>
      <c r="F1010" s="62"/>
      <c r="G1010" s="62"/>
      <c r="H1010" s="114"/>
      <c r="I1010" s="62"/>
      <c r="J1010" s="114"/>
      <c r="K1010" s="120"/>
      <c r="L1010" s="120"/>
      <c r="M1010" s="120"/>
      <c r="N1010" s="120"/>
      <c r="O1010" s="114"/>
    </row>
    <row r="1011" spans="1:15">
      <c r="A1011" s="113"/>
      <c r="B1011" s="113"/>
      <c r="C1011" s="114"/>
      <c r="D1011" s="62"/>
      <c r="E1011" s="62"/>
      <c r="F1011" s="62"/>
      <c r="G1011" s="62"/>
      <c r="H1011" s="114"/>
      <c r="I1011" s="62"/>
      <c r="J1011" s="114"/>
      <c r="K1011" s="120"/>
      <c r="L1011" s="120"/>
      <c r="M1011" s="120"/>
      <c r="N1011" s="120"/>
      <c r="O1011" s="114"/>
    </row>
    <row r="1012" spans="1:15">
      <c r="A1012" s="113"/>
      <c r="B1012" s="113"/>
      <c r="C1012" s="114"/>
      <c r="D1012" s="62"/>
      <c r="E1012" s="62"/>
      <c r="F1012" s="62"/>
      <c r="G1012" s="62"/>
      <c r="H1012" s="114"/>
      <c r="I1012" s="62"/>
      <c r="J1012" s="114"/>
      <c r="K1012" s="120"/>
      <c r="L1012" s="120"/>
      <c r="M1012" s="120"/>
      <c r="N1012" s="120"/>
      <c r="O1012" s="114"/>
    </row>
    <row r="1013" spans="1:15">
      <c r="A1013" s="113"/>
      <c r="B1013" s="113"/>
      <c r="C1013" s="114"/>
      <c r="D1013" s="62"/>
      <c r="E1013" s="62"/>
      <c r="F1013" s="62"/>
      <c r="G1013" s="62"/>
      <c r="H1013" s="114"/>
      <c r="I1013" s="62"/>
      <c r="J1013" s="114"/>
      <c r="K1013" s="120"/>
      <c r="L1013" s="120"/>
      <c r="M1013" s="120"/>
      <c r="N1013" s="120"/>
      <c r="O1013" s="114"/>
    </row>
    <row r="1014" spans="1:15">
      <c r="A1014" s="113"/>
      <c r="B1014" s="113"/>
      <c r="C1014" s="114"/>
      <c r="D1014" s="62"/>
      <c r="E1014" s="62"/>
      <c r="F1014" s="62"/>
      <c r="G1014" s="62"/>
      <c r="H1014" s="114"/>
      <c r="I1014" s="62"/>
      <c r="J1014" s="114"/>
      <c r="K1014" s="120"/>
      <c r="L1014" s="120"/>
      <c r="M1014" s="120"/>
      <c r="N1014" s="120"/>
      <c r="O1014" s="114"/>
    </row>
    <row r="1015" spans="1:15">
      <c r="A1015" s="113"/>
      <c r="B1015" s="113"/>
      <c r="C1015" s="114"/>
      <c r="D1015" s="62"/>
      <c r="E1015" s="62"/>
      <c r="F1015" s="62"/>
      <c r="G1015" s="62"/>
      <c r="H1015" s="114"/>
      <c r="I1015" s="62"/>
      <c r="J1015" s="114"/>
      <c r="K1015" s="120"/>
      <c r="L1015" s="120"/>
      <c r="M1015" s="120"/>
      <c r="N1015" s="120"/>
      <c r="O1015" s="114"/>
    </row>
    <row r="1016" spans="1:15">
      <c r="A1016" s="113"/>
      <c r="B1016" s="113"/>
      <c r="C1016" s="114"/>
      <c r="D1016" s="62"/>
      <c r="E1016" s="62"/>
      <c r="F1016" s="62"/>
      <c r="G1016" s="62"/>
      <c r="H1016" s="114"/>
      <c r="I1016" s="62"/>
      <c r="J1016" s="114"/>
      <c r="K1016" s="120"/>
      <c r="L1016" s="120"/>
      <c r="M1016" s="120"/>
      <c r="N1016" s="120"/>
      <c r="O1016" s="114"/>
    </row>
    <row r="1017" spans="1:15">
      <c r="A1017" s="113"/>
      <c r="B1017" s="113"/>
      <c r="C1017" s="114"/>
      <c r="D1017" s="62"/>
      <c r="E1017" s="62"/>
      <c r="F1017" s="62"/>
      <c r="G1017" s="62"/>
      <c r="H1017" s="114"/>
      <c r="I1017" s="62"/>
      <c r="J1017" s="114"/>
      <c r="K1017" s="120"/>
      <c r="L1017" s="120"/>
      <c r="M1017" s="120"/>
      <c r="N1017" s="120"/>
      <c r="O1017" s="114"/>
    </row>
    <row r="1018" spans="1:15">
      <c r="A1018" s="113"/>
      <c r="B1018" s="113"/>
      <c r="C1018" s="114"/>
      <c r="D1018" s="62"/>
      <c r="E1018" s="62"/>
      <c r="F1018" s="62"/>
      <c r="G1018" s="62"/>
      <c r="H1018" s="114"/>
      <c r="I1018" s="62"/>
      <c r="J1018" s="114"/>
      <c r="K1018" s="120"/>
      <c r="L1018" s="120"/>
      <c r="M1018" s="120"/>
      <c r="N1018" s="120"/>
      <c r="O1018" s="114"/>
    </row>
    <row r="1019" spans="1:15">
      <c r="A1019" s="113"/>
      <c r="B1019" s="113"/>
      <c r="C1019" s="114"/>
      <c r="D1019" s="62"/>
      <c r="E1019" s="62"/>
      <c r="F1019" s="62"/>
      <c r="G1019" s="62"/>
      <c r="H1019" s="114"/>
      <c r="I1019" s="62"/>
      <c r="J1019" s="114"/>
      <c r="K1019" s="120"/>
      <c r="L1019" s="120"/>
      <c r="M1019" s="120"/>
      <c r="N1019" s="120"/>
      <c r="O1019" s="114"/>
    </row>
    <row r="1020" spans="1:15">
      <c r="A1020" s="113"/>
      <c r="B1020" s="113"/>
      <c r="C1020" s="114"/>
      <c r="D1020" s="62"/>
      <c r="E1020" s="62"/>
      <c r="F1020" s="62"/>
      <c r="G1020" s="62"/>
      <c r="H1020" s="114"/>
      <c r="I1020" s="62"/>
      <c r="J1020" s="114"/>
      <c r="K1020" s="120"/>
      <c r="L1020" s="120"/>
      <c r="M1020" s="120"/>
      <c r="N1020" s="120"/>
      <c r="O1020" s="114"/>
    </row>
    <row r="1021" spans="1:15">
      <c r="A1021" s="113"/>
      <c r="B1021" s="113"/>
      <c r="C1021" s="114"/>
      <c r="D1021" s="62"/>
      <c r="E1021" s="62"/>
      <c r="F1021" s="62"/>
      <c r="G1021" s="62"/>
      <c r="H1021" s="114"/>
      <c r="I1021" s="62"/>
      <c r="J1021" s="114"/>
      <c r="K1021" s="120"/>
      <c r="L1021" s="120"/>
      <c r="M1021" s="120"/>
      <c r="N1021" s="120"/>
      <c r="O1021" s="114"/>
    </row>
    <row r="1022" spans="1:15">
      <c r="A1022" s="113"/>
      <c r="B1022" s="113"/>
      <c r="C1022" s="114"/>
      <c r="D1022" s="62"/>
      <c r="E1022" s="62"/>
      <c r="F1022" s="62"/>
      <c r="G1022" s="62"/>
      <c r="H1022" s="114"/>
      <c r="I1022" s="62"/>
      <c r="J1022" s="114"/>
      <c r="K1022" s="120"/>
      <c r="L1022" s="120"/>
      <c r="M1022" s="120"/>
      <c r="N1022" s="120"/>
      <c r="O1022" s="114"/>
    </row>
    <row r="1023" spans="1:15">
      <c r="A1023" s="113"/>
      <c r="B1023" s="113"/>
      <c r="C1023" s="114"/>
      <c r="D1023" s="62"/>
      <c r="E1023" s="62"/>
      <c r="F1023" s="62"/>
      <c r="G1023" s="62"/>
      <c r="H1023" s="114"/>
      <c r="I1023" s="62"/>
      <c r="J1023" s="114"/>
      <c r="K1023" s="120"/>
      <c r="L1023" s="120"/>
      <c r="M1023" s="120"/>
      <c r="N1023" s="120"/>
      <c r="O1023" s="114"/>
    </row>
    <row r="1024" spans="1:15">
      <c r="A1024" s="113"/>
      <c r="B1024" s="113"/>
      <c r="C1024" s="114"/>
      <c r="D1024" s="62"/>
      <c r="E1024" s="62"/>
      <c r="F1024" s="62"/>
      <c r="G1024" s="62"/>
      <c r="H1024" s="114"/>
      <c r="I1024" s="62"/>
      <c r="J1024" s="114"/>
      <c r="K1024" s="120"/>
      <c r="L1024" s="120"/>
      <c r="M1024" s="120"/>
      <c r="N1024" s="120"/>
      <c r="O1024" s="114"/>
    </row>
    <row r="1025" spans="1:15">
      <c r="A1025" s="113"/>
      <c r="B1025" s="113"/>
      <c r="C1025" s="114"/>
      <c r="D1025" s="62"/>
      <c r="E1025" s="62"/>
      <c r="F1025" s="62"/>
      <c r="G1025" s="62"/>
      <c r="H1025" s="114"/>
      <c r="I1025" s="62"/>
      <c r="J1025" s="114"/>
      <c r="K1025" s="120"/>
      <c r="L1025" s="120"/>
      <c r="M1025" s="120"/>
      <c r="N1025" s="120"/>
      <c r="O1025" s="114"/>
    </row>
    <row r="1026" spans="1:15">
      <c r="A1026" s="113"/>
      <c r="B1026" s="113"/>
      <c r="C1026" s="114"/>
      <c r="D1026" s="62"/>
      <c r="E1026" s="62"/>
      <c r="F1026" s="62"/>
      <c r="G1026" s="62"/>
      <c r="H1026" s="114"/>
      <c r="I1026" s="62"/>
      <c r="J1026" s="114"/>
      <c r="K1026" s="120"/>
      <c r="L1026" s="120"/>
      <c r="M1026" s="120"/>
      <c r="N1026" s="120"/>
      <c r="O1026" s="114"/>
    </row>
    <row r="1027" spans="1:15">
      <c r="A1027" s="113"/>
      <c r="B1027" s="113"/>
      <c r="C1027" s="114"/>
      <c r="D1027" s="62"/>
      <c r="E1027" s="62"/>
      <c r="F1027" s="62"/>
      <c r="G1027" s="62"/>
      <c r="H1027" s="114"/>
      <c r="I1027" s="62"/>
      <c r="J1027" s="114"/>
      <c r="K1027" s="120"/>
      <c r="L1027" s="120"/>
      <c r="M1027" s="120"/>
      <c r="N1027" s="120"/>
      <c r="O1027" s="114"/>
    </row>
    <row r="1028" spans="1:15">
      <c r="A1028" s="113"/>
      <c r="B1028" s="113"/>
      <c r="C1028" s="114"/>
      <c r="D1028" s="62"/>
      <c r="E1028" s="62"/>
      <c r="F1028" s="62"/>
      <c r="G1028" s="62"/>
      <c r="H1028" s="114"/>
      <c r="I1028" s="62"/>
      <c r="J1028" s="114"/>
      <c r="K1028" s="120"/>
      <c r="L1028" s="120"/>
      <c r="M1028" s="120"/>
      <c r="N1028" s="120"/>
      <c r="O1028" s="114"/>
    </row>
    <row r="1029" spans="1:15">
      <c r="A1029" s="113"/>
      <c r="B1029" s="113"/>
      <c r="C1029" s="114"/>
      <c r="D1029" s="62"/>
      <c r="E1029" s="62"/>
      <c r="F1029" s="62"/>
      <c r="G1029" s="62"/>
      <c r="H1029" s="114"/>
      <c r="I1029" s="62"/>
      <c r="J1029" s="114"/>
      <c r="K1029" s="120"/>
      <c r="L1029" s="120"/>
      <c r="M1029" s="120"/>
      <c r="N1029" s="120"/>
      <c r="O1029" s="114"/>
    </row>
    <row r="1030" spans="1:15">
      <c r="A1030" s="113"/>
      <c r="B1030" s="113"/>
      <c r="C1030" s="114"/>
      <c r="D1030" s="62"/>
      <c r="E1030" s="62"/>
      <c r="F1030" s="62"/>
      <c r="G1030" s="62"/>
      <c r="H1030" s="114"/>
      <c r="I1030" s="62"/>
      <c r="J1030" s="114"/>
      <c r="K1030" s="120"/>
      <c r="L1030" s="120"/>
      <c r="M1030" s="120"/>
      <c r="N1030" s="120"/>
      <c r="O1030" s="114"/>
    </row>
    <row r="1031" spans="1:15">
      <c r="A1031" s="113"/>
      <c r="B1031" s="113"/>
      <c r="C1031" s="114"/>
      <c r="D1031" s="62"/>
      <c r="E1031" s="62"/>
      <c r="F1031" s="62"/>
      <c r="G1031" s="62"/>
      <c r="H1031" s="114"/>
      <c r="I1031" s="62"/>
      <c r="J1031" s="114"/>
      <c r="K1031" s="120"/>
      <c r="L1031" s="120"/>
      <c r="M1031" s="120"/>
      <c r="N1031" s="120"/>
      <c r="O1031" s="114"/>
    </row>
    <row r="1032" spans="1:15">
      <c r="A1032" s="113"/>
      <c r="B1032" s="113"/>
      <c r="C1032" s="114"/>
      <c r="D1032" s="62"/>
      <c r="E1032" s="62"/>
      <c r="F1032" s="62"/>
      <c r="G1032" s="62"/>
      <c r="H1032" s="114"/>
      <c r="I1032" s="62"/>
      <c r="J1032" s="114"/>
      <c r="K1032" s="120"/>
      <c r="L1032" s="120"/>
      <c r="M1032" s="120"/>
      <c r="N1032" s="120"/>
      <c r="O1032" s="114"/>
    </row>
    <row r="1033" spans="1:15">
      <c r="A1033" s="113"/>
      <c r="B1033" s="113"/>
      <c r="C1033" s="114"/>
      <c r="D1033" s="62"/>
      <c r="E1033" s="62"/>
      <c r="F1033" s="62"/>
      <c r="G1033" s="62"/>
      <c r="H1033" s="114"/>
      <c r="I1033" s="62"/>
      <c r="J1033" s="114"/>
      <c r="K1033" s="120"/>
      <c r="L1033" s="120"/>
      <c r="M1033" s="120"/>
      <c r="N1033" s="120"/>
      <c r="O1033" s="114"/>
    </row>
    <row r="1034" spans="1:15">
      <c r="A1034" s="113"/>
      <c r="B1034" s="113"/>
      <c r="C1034" s="114"/>
      <c r="D1034" s="62"/>
      <c r="E1034" s="62"/>
      <c r="F1034" s="62"/>
      <c r="G1034" s="62"/>
      <c r="H1034" s="114"/>
      <c r="I1034" s="62"/>
      <c r="J1034" s="114"/>
      <c r="K1034" s="120"/>
      <c r="L1034" s="120"/>
      <c r="M1034" s="120"/>
      <c r="N1034" s="120"/>
      <c r="O1034" s="114"/>
    </row>
    <row r="1035" spans="1:15">
      <c r="A1035" s="113"/>
      <c r="B1035" s="113"/>
      <c r="C1035" s="114"/>
      <c r="D1035" s="62"/>
      <c r="E1035" s="62"/>
      <c r="F1035" s="62"/>
      <c r="G1035" s="62"/>
      <c r="H1035" s="114"/>
      <c r="I1035" s="62"/>
      <c r="J1035" s="114"/>
      <c r="K1035" s="120"/>
      <c r="L1035" s="120"/>
      <c r="M1035" s="120"/>
      <c r="N1035" s="120"/>
      <c r="O1035" s="114"/>
    </row>
    <row r="1036" spans="1:15">
      <c r="A1036" s="113"/>
      <c r="B1036" s="113"/>
      <c r="C1036" s="114"/>
      <c r="D1036" s="62"/>
      <c r="E1036" s="62"/>
      <c r="F1036" s="62"/>
      <c r="G1036" s="62"/>
      <c r="H1036" s="114"/>
      <c r="I1036" s="62"/>
      <c r="J1036" s="114"/>
      <c r="K1036" s="120"/>
      <c r="L1036" s="120"/>
      <c r="M1036" s="120"/>
      <c r="N1036" s="120"/>
      <c r="O1036" s="114"/>
    </row>
    <row r="1037" spans="1:15">
      <c r="A1037" s="113"/>
      <c r="B1037" s="113"/>
      <c r="C1037" s="114"/>
      <c r="D1037" s="62"/>
      <c r="E1037" s="62"/>
      <c r="F1037" s="62"/>
      <c r="G1037" s="62"/>
      <c r="H1037" s="114"/>
      <c r="I1037" s="62"/>
      <c r="J1037" s="114"/>
      <c r="K1037" s="120"/>
      <c r="L1037" s="120"/>
      <c r="M1037" s="120"/>
      <c r="N1037" s="120"/>
      <c r="O1037" s="114"/>
    </row>
    <row r="1038" spans="1:15">
      <c r="A1038" s="113"/>
      <c r="B1038" s="113"/>
      <c r="C1038" s="114"/>
      <c r="D1038" s="62"/>
      <c r="E1038" s="62"/>
      <c r="F1038" s="62"/>
      <c r="G1038" s="62"/>
      <c r="H1038" s="114"/>
      <c r="I1038" s="62"/>
      <c r="J1038" s="114"/>
      <c r="K1038" s="120"/>
      <c r="L1038" s="120"/>
      <c r="M1038" s="120"/>
      <c r="N1038" s="120"/>
      <c r="O1038" s="114"/>
    </row>
    <row r="1039" spans="1:15">
      <c r="A1039" s="113"/>
      <c r="B1039" s="113"/>
      <c r="C1039" s="114"/>
      <c r="D1039" s="62"/>
      <c r="E1039" s="62"/>
      <c r="F1039" s="62"/>
      <c r="G1039" s="62"/>
      <c r="H1039" s="114"/>
      <c r="I1039" s="62"/>
      <c r="J1039" s="114"/>
      <c r="K1039" s="120"/>
      <c r="L1039" s="120"/>
      <c r="M1039" s="120"/>
      <c r="N1039" s="120"/>
      <c r="O1039" s="114"/>
    </row>
    <row r="1040" spans="1:15">
      <c r="A1040" s="113"/>
      <c r="B1040" s="113"/>
      <c r="C1040" s="114"/>
      <c r="D1040" s="62"/>
      <c r="E1040" s="62"/>
      <c r="F1040" s="62"/>
      <c r="G1040" s="62"/>
      <c r="H1040" s="114"/>
      <c r="I1040" s="62"/>
      <c r="J1040" s="114"/>
      <c r="K1040" s="120"/>
      <c r="L1040" s="120"/>
      <c r="M1040" s="120"/>
      <c r="N1040" s="120"/>
      <c r="O1040" s="114"/>
    </row>
    <row r="1041" spans="1:15">
      <c r="A1041" s="113"/>
      <c r="B1041" s="113"/>
      <c r="C1041" s="114"/>
      <c r="D1041" s="62"/>
      <c r="E1041" s="62"/>
      <c r="F1041" s="62"/>
      <c r="G1041" s="62"/>
      <c r="H1041" s="114"/>
      <c r="I1041" s="62"/>
      <c r="J1041" s="114"/>
      <c r="K1041" s="120"/>
      <c r="L1041" s="120"/>
      <c r="M1041" s="120"/>
      <c r="N1041" s="120"/>
      <c r="O1041" s="114"/>
    </row>
    <row r="1042" spans="1:15">
      <c r="A1042" s="113"/>
      <c r="B1042" s="113"/>
      <c r="C1042" s="114"/>
      <c r="D1042" s="62"/>
      <c r="E1042" s="62"/>
      <c r="F1042" s="62"/>
      <c r="G1042" s="62"/>
      <c r="H1042" s="114"/>
      <c r="I1042" s="62"/>
      <c r="J1042" s="114"/>
      <c r="K1042" s="120"/>
      <c r="L1042" s="120"/>
      <c r="M1042" s="120"/>
      <c r="N1042" s="120"/>
      <c r="O1042" s="114"/>
    </row>
    <row r="1043" spans="1:15">
      <c r="A1043" s="113"/>
      <c r="B1043" s="113"/>
      <c r="C1043" s="114"/>
      <c r="D1043" s="62"/>
      <c r="E1043" s="62"/>
      <c r="F1043" s="62"/>
      <c r="G1043" s="62"/>
      <c r="H1043" s="114"/>
      <c r="I1043" s="62"/>
      <c r="J1043" s="114"/>
      <c r="K1043" s="120"/>
      <c r="L1043" s="120"/>
      <c r="M1043" s="120"/>
      <c r="N1043" s="120"/>
      <c r="O1043" s="114"/>
    </row>
    <row r="1044" spans="1:15">
      <c r="A1044" s="113"/>
      <c r="B1044" s="113"/>
      <c r="C1044" s="114"/>
      <c r="D1044" s="62"/>
      <c r="E1044" s="62"/>
      <c r="F1044" s="62"/>
      <c r="G1044" s="62"/>
      <c r="H1044" s="114"/>
      <c r="I1044" s="62"/>
      <c r="J1044" s="114"/>
      <c r="K1044" s="120"/>
      <c r="L1044" s="120"/>
      <c r="M1044" s="120"/>
      <c r="N1044" s="120"/>
      <c r="O1044" s="114"/>
    </row>
    <row r="1045" spans="1:15">
      <c r="A1045" s="113"/>
      <c r="B1045" s="113"/>
      <c r="C1045" s="114"/>
      <c r="D1045" s="62"/>
      <c r="E1045" s="62"/>
      <c r="F1045" s="62"/>
      <c r="G1045" s="62"/>
      <c r="H1045" s="114"/>
      <c r="I1045" s="62"/>
      <c r="J1045" s="114"/>
      <c r="K1045" s="120"/>
      <c r="L1045" s="120"/>
      <c r="M1045" s="120"/>
      <c r="N1045" s="120"/>
      <c r="O1045" s="114"/>
    </row>
    <row r="1046" spans="1:15">
      <c r="A1046" s="113"/>
      <c r="B1046" s="113"/>
      <c r="C1046" s="114"/>
      <c r="D1046" s="62"/>
      <c r="E1046" s="62"/>
      <c r="F1046" s="62"/>
      <c r="G1046" s="62"/>
      <c r="H1046" s="114"/>
      <c r="I1046" s="62"/>
      <c r="J1046" s="114"/>
      <c r="K1046" s="120"/>
      <c r="L1046" s="120"/>
      <c r="M1046" s="120"/>
      <c r="N1046" s="120"/>
      <c r="O1046" s="114"/>
    </row>
    <row r="1047" spans="1:15">
      <c r="A1047" s="113"/>
      <c r="B1047" s="113"/>
      <c r="C1047" s="114"/>
      <c r="D1047" s="62"/>
      <c r="E1047" s="62"/>
      <c r="F1047" s="62"/>
      <c r="G1047" s="62"/>
      <c r="H1047" s="114"/>
      <c r="I1047" s="62"/>
      <c r="J1047" s="114"/>
      <c r="K1047" s="120"/>
      <c r="L1047" s="120"/>
      <c r="M1047" s="120"/>
      <c r="N1047" s="120"/>
      <c r="O1047" s="114"/>
    </row>
    <row r="1048" spans="1:15">
      <c r="A1048" s="113"/>
      <c r="B1048" s="113"/>
      <c r="C1048" s="114"/>
      <c r="D1048" s="62"/>
      <c r="E1048" s="62"/>
      <c r="F1048" s="62"/>
      <c r="G1048" s="62"/>
      <c r="H1048" s="114"/>
      <c r="I1048" s="62"/>
      <c r="J1048" s="114"/>
      <c r="K1048" s="120"/>
      <c r="L1048" s="120"/>
      <c r="M1048" s="120"/>
      <c r="N1048" s="120"/>
      <c r="O1048" s="114"/>
    </row>
    <row r="1049" spans="1:15">
      <c r="A1049" s="113"/>
      <c r="B1049" s="113"/>
      <c r="C1049" s="114"/>
      <c r="D1049" s="62"/>
      <c r="E1049" s="62"/>
      <c r="F1049" s="62"/>
      <c r="G1049" s="62"/>
      <c r="H1049" s="114"/>
      <c r="I1049" s="62"/>
      <c r="J1049" s="114"/>
      <c r="K1049" s="120"/>
      <c r="L1049" s="120"/>
      <c r="M1049" s="120"/>
      <c r="N1049" s="120"/>
      <c r="O1049" s="114"/>
    </row>
    <row r="1050" spans="1:15">
      <c r="A1050" s="113"/>
      <c r="B1050" s="113"/>
      <c r="C1050" s="114"/>
      <c r="D1050" s="62"/>
      <c r="E1050" s="62"/>
      <c r="F1050" s="62"/>
      <c r="G1050" s="62"/>
      <c r="H1050" s="114"/>
      <c r="I1050" s="62"/>
      <c r="J1050" s="114"/>
      <c r="K1050" s="120"/>
      <c r="L1050" s="120"/>
      <c r="M1050" s="120"/>
      <c r="N1050" s="120"/>
      <c r="O1050" s="114"/>
    </row>
    <row r="1051" spans="1:15">
      <c r="A1051" s="113"/>
      <c r="B1051" s="113"/>
      <c r="C1051" s="114"/>
      <c r="D1051" s="62"/>
      <c r="E1051" s="62"/>
      <c r="F1051" s="62"/>
      <c r="G1051" s="62"/>
      <c r="H1051" s="114"/>
      <c r="I1051" s="62"/>
      <c r="J1051" s="114"/>
      <c r="K1051" s="120"/>
      <c r="L1051" s="120"/>
      <c r="M1051" s="120"/>
      <c r="N1051" s="120"/>
      <c r="O1051" s="114"/>
    </row>
    <row r="1052" spans="1:15">
      <c r="A1052" s="113"/>
      <c r="B1052" s="113"/>
      <c r="C1052" s="114"/>
      <c r="D1052" s="62"/>
      <c r="E1052" s="62"/>
      <c r="F1052" s="62"/>
      <c r="G1052" s="62"/>
      <c r="H1052" s="114"/>
      <c r="I1052" s="62"/>
      <c r="J1052" s="114"/>
      <c r="K1052" s="120"/>
      <c r="L1052" s="120"/>
      <c r="M1052" s="120"/>
      <c r="N1052" s="120"/>
      <c r="O1052" s="114"/>
    </row>
    <row r="1053" spans="1:15">
      <c r="A1053" s="113"/>
      <c r="B1053" s="113"/>
      <c r="C1053" s="114"/>
      <c r="D1053" s="62"/>
      <c r="E1053" s="62"/>
      <c r="F1053" s="62"/>
      <c r="G1053" s="62"/>
      <c r="H1053" s="114"/>
      <c r="I1053" s="62"/>
      <c r="J1053" s="114"/>
      <c r="K1053" s="120"/>
      <c r="L1053" s="120"/>
      <c r="M1053" s="120"/>
      <c r="N1053" s="120"/>
      <c r="O1053" s="114"/>
    </row>
    <row r="1054" spans="1:15">
      <c r="A1054" s="113"/>
      <c r="B1054" s="113"/>
      <c r="C1054" s="114"/>
      <c r="D1054" s="62"/>
      <c r="E1054" s="62"/>
      <c r="F1054" s="62"/>
      <c r="G1054" s="62"/>
      <c r="H1054" s="114"/>
      <c r="I1054" s="62"/>
      <c r="J1054" s="114"/>
      <c r="K1054" s="120"/>
      <c r="L1054" s="120"/>
      <c r="M1054" s="120"/>
      <c r="N1054" s="120"/>
      <c r="O1054" s="114"/>
    </row>
    <row r="1055" spans="1:15">
      <c r="A1055" s="113"/>
      <c r="B1055" s="113"/>
      <c r="C1055" s="114"/>
      <c r="D1055" s="62"/>
      <c r="E1055" s="62"/>
      <c r="F1055" s="62"/>
      <c r="G1055" s="62"/>
      <c r="H1055" s="114"/>
      <c r="I1055" s="62"/>
      <c r="J1055" s="114"/>
      <c r="K1055" s="120"/>
      <c r="L1055" s="120"/>
      <c r="M1055" s="120"/>
      <c r="N1055" s="120"/>
      <c r="O1055" s="114"/>
    </row>
    <row r="1056" spans="1:15">
      <c r="A1056" s="113"/>
      <c r="B1056" s="113"/>
      <c r="C1056" s="114"/>
      <c r="D1056" s="62"/>
      <c r="E1056" s="62"/>
      <c r="F1056" s="62"/>
      <c r="G1056" s="62"/>
      <c r="H1056" s="114"/>
      <c r="I1056" s="62"/>
      <c r="J1056" s="114"/>
      <c r="K1056" s="120"/>
      <c r="L1056" s="120"/>
      <c r="M1056" s="120"/>
      <c r="N1056" s="120"/>
      <c r="O1056" s="114"/>
    </row>
    <row r="1057" spans="1:15">
      <c r="A1057" s="113"/>
      <c r="B1057" s="113"/>
      <c r="C1057" s="114"/>
      <c r="D1057" s="62"/>
      <c r="E1057" s="62"/>
      <c r="F1057" s="62"/>
      <c r="G1057" s="62"/>
      <c r="H1057" s="114"/>
      <c r="I1057" s="62"/>
      <c r="J1057" s="114"/>
      <c r="K1057" s="120"/>
      <c r="L1057" s="120"/>
      <c r="M1057" s="120"/>
      <c r="N1057" s="120"/>
      <c r="O1057" s="114"/>
    </row>
    <row r="1058" spans="1:15">
      <c r="A1058" s="113"/>
      <c r="B1058" s="113"/>
      <c r="C1058" s="114"/>
      <c r="D1058" s="62"/>
      <c r="E1058" s="62"/>
      <c r="F1058" s="62"/>
      <c r="G1058" s="62"/>
      <c r="H1058" s="114"/>
      <c r="I1058" s="62"/>
      <c r="J1058" s="114"/>
      <c r="K1058" s="120"/>
      <c r="L1058" s="120"/>
      <c r="M1058" s="120"/>
      <c r="N1058" s="120"/>
      <c r="O1058" s="114"/>
    </row>
    <row r="1059" spans="1:15">
      <c r="A1059" s="113"/>
      <c r="B1059" s="113"/>
      <c r="C1059" s="114"/>
      <c r="D1059" s="62"/>
      <c r="E1059" s="62"/>
      <c r="F1059" s="62"/>
      <c r="G1059" s="62"/>
      <c r="H1059" s="114"/>
      <c r="I1059" s="62"/>
      <c r="J1059" s="114"/>
      <c r="K1059" s="120"/>
      <c r="L1059" s="120"/>
      <c r="M1059" s="120"/>
      <c r="N1059" s="120"/>
      <c r="O1059" s="114"/>
    </row>
    <row r="1060" spans="1:15">
      <c r="A1060" s="113"/>
      <c r="B1060" s="113"/>
      <c r="C1060" s="114"/>
      <c r="D1060" s="62"/>
      <c r="E1060" s="62"/>
      <c r="F1060" s="62"/>
      <c r="G1060" s="62"/>
      <c r="H1060" s="114"/>
      <c r="I1060" s="62"/>
      <c r="J1060" s="114"/>
      <c r="K1060" s="120"/>
      <c r="L1060" s="120"/>
      <c r="M1060" s="120"/>
      <c r="N1060" s="120"/>
      <c r="O1060" s="114"/>
    </row>
    <row r="1061" spans="1:15">
      <c r="A1061" s="113"/>
      <c r="B1061" s="113"/>
      <c r="C1061" s="114"/>
      <c r="D1061" s="62"/>
      <c r="E1061" s="62"/>
      <c r="F1061" s="62"/>
      <c r="G1061" s="62"/>
      <c r="H1061" s="114"/>
      <c r="I1061" s="62"/>
      <c r="J1061" s="114"/>
      <c r="K1061" s="120"/>
      <c r="L1061" s="120"/>
      <c r="M1061" s="120"/>
      <c r="N1061" s="120"/>
      <c r="O1061" s="114"/>
    </row>
    <row r="1062" spans="1:15">
      <c r="A1062" s="113"/>
      <c r="B1062" s="113"/>
      <c r="C1062" s="114"/>
      <c r="D1062" s="62"/>
      <c r="E1062" s="62"/>
      <c r="F1062" s="62"/>
      <c r="G1062" s="62"/>
      <c r="H1062" s="114"/>
      <c r="I1062" s="62"/>
      <c r="J1062" s="114"/>
      <c r="K1062" s="120"/>
      <c r="L1062" s="120"/>
      <c r="M1062" s="120"/>
      <c r="N1062" s="120"/>
      <c r="O1062" s="114"/>
    </row>
    <row r="1063" spans="1:15">
      <c r="A1063" s="113"/>
      <c r="B1063" s="113"/>
      <c r="C1063" s="114"/>
      <c r="D1063" s="62"/>
      <c r="E1063" s="62"/>
      <c r="F1063" s="62"/>
      <c r="G1063" s="62"/>
      <c r="H1063" s="114"/>
      <c r="I1063" s="62"/>
      <c r="J1063" s="114"/>
      <c r="K1063" s="120"/>
      <c r="L1063" s="120"/>
      <c r="M1063" s="120"/>
      <c r="N1063" s="120"/>
      <c r="O1063" s="114"/>
    </row>
    <row r="1064" spans="1:15">
      <c r="A1064" s="113"/>
      <c r="B1064" s="113"/>
      <c r="C1064" s="114"/>
      <c r="D1064" s="62"/>
      <c r="E1064" s="62"/>
      <c r="F1064" s="62"/>
      <c r="G1064" s="62"/>
      <c r="H1064" s="114"/>
      <c r="I1064" s="62"/>
      <c r="J1064" s="114"/>
      <c r="K1064" s="120"/>
      <c r="L1064" s="120"/>
      <c r="M1064" s="120"/>
      <c r="N1064" s="120"/>
      <c r="O1064" s="114"/>
    </row>
    <row r="1065" spans="1:15">
      <c r="A1065" s="113"/>
      <c r="B1065" s="113"/>
      <c r="C1065" s="114"/>
      <c r="D1065" s="62"/>
      <c r="E1065" s="62"/>
      <c r="F1065" s="62"/>
      <c r="G1065" s="62"/>
      <c r="H1065" s="114"/>
      <c r="I1065" s="62"/>
      <c r="J1065" s="114"/>
      <c r="K1065" s="120"/>
      <c r="L1065" s="120"/>
      <c r="M1065" s="120"/>
      <c r="N1065" s="120"/>
      <c r="O1065" s="114"/>
    </row>
    <row r="1066" spans="1:15">
      <c r="A1066" s="113"/>
      <c r="B1066" s="113"/>
      <c r="C1066" s="114"/>
      <c r="D1066" s="62"/>
      <c r="E1066" s="62"/>
      <c r="F1066" s="62"/>
      <c r="G1066" s="62"/>
      <c r="H1066" s="114"/>
      <c r="I1066" s="62"/>
      <c r="J1066" s="114"/>
      <c r="K1066" s="120"/>
      <c r="L1066" s="120"/>
      <c r="M1066" s="120"/>
      <c r="N1066" s="120"/>
      <c r="O1066" s="114"/>
    </row>
    <row r="1067" spans="1:15">
      <c r="A1067" s="113"/>
      <c r="B1067" s="113"/>
      <c r="C1067" s="114"/>
      <c r="D1067" s="62"/>
      <c r="E1067" s="62"/>
      <c r="F1067" s="62"/>
      <c r="G1067" s="62"/>
      <c r="H1067" s="114"/>
      <c r="I1067" s="62"/>
      <c r="J1067" s="114"/>
      <c r="K1067" s="120"/>
      <c r="L1067" s="120"/>
      <c r="M1067" s="120"/>
      <c r="N1067" s="120"/>
      <c r="O1067" s="114"/>
    </row>
    <row r="1068" spans="1:15">
      <c r="A1068" s="113"/>
      <c r="B1068" s="113"/>
      <c r="C1068" s="114"/>
      <c r="D1068" s="62"/>
      <c r="E1068" s="62"/>
      <c r="F1068" s="62"/>
      <c r="G1068" s="62"/>
      <c r="H1068" s="114"/>
      <c r="I1068" s="62"/>
      <c r="J1068" s="114"/>
      <c r="K1068" s="120"/>
      <c r="L1068" s="120"/>
      <c r="M1068" s="120"/>
      <c r="N1068" s="120"/>
      <c r="O1068" s="114"/>
    </row>
    <row r="1069" spans="1:15">
      <c r="A1069" s="113"/>
      <c r="B1069" s="113"/>
      <c r="C1069" s="114"/>
      <c r="D1069" s="62"/>
      <c r="E1069" s="62"/>
      <c r="F1069" s="62"/>
      <c r="G1069" s="62"/>
      <c r="H1069" s="114"/>
      <c r="I1069" s="62"/>
      <c r="J1069" s="114"/>
      <c r="K1069" s="120"/>
      <c r="L1069" s="120"/>
      <c r="M1069" s="120"/>
      <c r="N1069" s="120"/>
      <c r="O1069" s="114"/>
    </row>
    <row r="1070" spans="1:15">
      <c r="A1070" s="113"/>
      <c r="B1070" s="113"/>
      <c r="C1070" s="114"/>
      <c r="D1070" s="62"/>
      <c r="E1070" s="62"/>
      <c r="F1070" s="62"/>
      <c r="G1070" s="62"/>
      <c r="H1070" s="114"/>
      <c r="I1070" s="62"/>
      <c r="J1070" s="114"/>
      <c r="K1070" s="120"/>
      <c r="L1070" s="120"/>
      <c r="M1070" s="120"/>
      <c r="N1070" s="120"/>
      <c r="O1070" s="114"/>
    </row>
    <row r="1071" spans="1:15">
      <c r="A1071" s="113"/>
      <c r="B1071" s="113"/>
      <c r="C1071" s="114"/>
      <c r="D1071" s="62"/>
      <c r="E1071" s="62"/>
      <c r="F1071" s="62"/>
      <c r="G1071" s="62"/>
      <c r="H1071" s="114"/>
      <c r="I1071" s="62"/>
      <c r="J1071" s="114"/>
      <c r="K1071" s="120"/>
      <c r="L1071" s="120"/>
      <c r="M1071" s="120"/>
      <c r="N1071" s="120"/>
      <c r="O1071" s="114"/>
    </row>
    <row r="1072" spans="1:15">
      <c r="A1072" s="113"/>
      <c r="B1072" s="113"/>
      <c r="C1072" s="114"/>
      <c r="D1072" s="62"/>
      <c r="E1072" s="62"/>
      <c r="F1072" s="62"/>
      <c r="G1072" s="62"/>
      <c r="H1072" s="114"/>
      <c r="I1072" s="62"/>
      <c r="J1072" s="114"/>
      <c r="K1072" s="120"/>
      <c r="L1072" s="120"/>
      <c r="M1072" s="120"/>
      <c r="N1072" s="120"/>
      <c r="O1072" s="114"/>
    </row>
    <row r="1073" spans="1:15">
      <c r="A1073" s="113"/>
      <c r="B1073" s="113"/>
      <c r="C1073" s="114"/>
      <c r="D1073" s="62"/>
      <c r="E1073" s="62"/>
      <c r="F1073" s="62"/>
      <c r="G1073" s="62"/>
      <c r="H1073" s="114"/>
      <c r="I1073" s="62"/>
      <c r="J1073" s="114"/>
      <c r="K1073" s="120"/>
      <c r="L1073" s="120"/>
      <c r="M1073" s="120"/>
      <c r="N1073" s="120"/>
      <c r="O1073" s="114"/>
    </row>
    <row r="1074" spans="1:15">
      <c r="A1074" s="113"/>
      <c r="B1074" s="113"/>
      <c r="C1074" s="114"/>
      <c r="D1074" s="62"/>
      <c r="E1074" s="62"/>
      <c r="F1074" s="62"/>
      <c r="G1074" s="62"/>
      <c r="H1074" s="114"/>
      <c r="I1074" s="62"/>
      <c r="J1074" s="114"/>
      <c r="K1074" s="120"/>
      <c r="L1074" s="120"/>
      <c r="M1074" s="120"/>
      <c r="N1074" s="120"/>
      <c r="O1074" s="114"/>
    </row>
    <row r="1075" spans="1:15">
      <c r="A1075" s="113"/>
      <c r="B1075" s="113"/>
      <c r="C1075" s="114"/>
      <c r="D1075" s="62"/>
      <c r="E1075" s="62"/>
      <c r="F1075" s="62"/>
      <c r="G1075" s="62"/>
      <c r="H1075" s="114"/>
      <c r="I1075" s="62"/>
      <c r="J1075" s="114"/>
      <c r="K1075" s="120"/>
      <c r="L1075" s="120"/>
      <c r="M1075" s="120"/>
      <c r="N1075" s="120"/>
      <c r="O1075" s="114"/>
    </row>
    <row r="1076" spans="1:15">
      <c r="A1076" s="113"/>
      <c r="B1076" s="113"/>
      <c r="C1076" s="114"/>
      <c r="D1076" s="62"/>
      <c r="E1076" s="62"/>
      <c r="F1076" s="62"/>
      <c r="G1076" s="62"/>
      <c r="H1076" s="114"/>
      <c r="I1076" s="62"/>
      <c r="J1076" s="114"/>
      <c r="K1076" s="120"/>
      <c r="L1076" s="120"/>
      <c r="M1076" s="120"/>
      <c r="N1076" s="120"/>
      <c r="O1076" s="114"/>
    </row>
    <row r="1077" spans="1:15">
      <c r="A1077" s="113"/>
      <c r="B1077" s="113"/>
      <c r="C1077" s="114"/>
      <c r="D1077" s="62"/>
      <c r="E1077" s="62"/>
      <c r="F1077" s="62"/>
      <c r="G1077" s="62"/>
      <c r="H1077" s="114"/>
      <c r="I1077" s="62"/>
      <c r="J1077" s="114"/>
      <c r="K1077" s="120"/>
      <c r="L1077" s="120"/>
      <c r="M1077" s="120"/>
      <c r="N1077" s="120"/>
      <c r="O1077" s="114"/>
    </row>
    <row r="1078" spans="1:15">
      <c r="A1078" s="113"/>
      <c r="B1078" s="113"/>
      <c r="C1078" s="114"/>
      <c r="D1078" s="62"/>
      <c r="E1078" s="62"/>
      <c r="F1078" s="62"/>
      <c r="G1078" s="62"/>
      <c r="H1078" s="114"/>
      <c r="I1078" s="62"/>
      <c r="J1078" s="114"/>
      <c r="K1078" s="120"/>
      <c r="L1078" s="120"/>
      <c r="M1078" s="120"/>
      <c r="N1078" s="120"/>
      <c r="O1078" s="114"/>
    </row>
    <row r="1079" spans="1:15">
      <c r="A1079" s="113"/>
      <c r="B1079" s="113"/>
      <c r="C1079" s="114"/>
      <c r="D1079" s="62"/>
      <c r="E1079" s="62"/>
      <c r="F1079" s="62"/>
      <c r="G1079" s="62"/>
      <c r="H1079" s="114"/>
      <c r="I1079" s="62"/>
      <c r="J1079" s="114"/>
      <c r="K1079" s="120"/>
      <c r="L1079" s="120"/>
      <c r="M1079" s="120"/>
      <c r="N1079" s="120"/>
      <c r="O1079" s="114"/>
    </row>
    <row r="1080" spans="1:15">
      <c r="A1080" s="113"/>
      <c r="B1080" s="113"/>
      <c r="C1080" s="114"/>
      <c r="D1080" s="62"/>
      <c r="E1080" s="62"/>
      <c r="F1080" s="62"/>
      <c r="G1080" s="62"/>
      <c r="H1080" s="114"/>
      <c r="I1080" s="62"/>
      <c r="J1080" s="114"/>
      <c r="K1080" s="120"/>
      <c r="L1080" s="120"/>
      <c r="M1080" s="120"/>
      <c r="N1080" s="120"/>
      <c r="O1080" s="114"/>
    </row>
    <row r="1081" spans="1:15">
      <c r="A1081" s="113"/>
      <c r="B1081" s="113"/>
      <c r="C1081" s="114"/>
      <c r="D1081" s="62"/>
      <c r="E1081" s="62"/>
      <c r="F1081" s="62"/>
      <c r="G1081" s="62"/>
      <c r="H1081" s="114"/>
      <c r="I1081" s="62"/>
      <c r="J1081" s="114"/>
      <c r="K1081" s="120"/>
      <c r="L1081" s="120"/>
      <c r="M1081" s="120"/>
      <c r="N1081" s="120"/>
      <c r="O1081" s="114"/>
    </row>
    <row r="1082" spans="1:15">
      <c r="A1082" s="113"/>
      <c r="B1082" s="113"/>
      <c r="C1082" s="114"/>
      <c r="D1082" s="62"/>
      <c r="E1082" s="62"/>
      <c r="F1082" s="62"/>
      <c r="G1082" s="62"/>
      <c r="H1082" s="114"/>
      <c r="I1082" s="62"/>
      <c r="J1082" s="114"/>
      <c r="K1082" s="120"/>
      <c r="L1082" s="120"/>
      <c r="M1082" s="120"/>
      <c r="N1082" s="120"/>
      <c r="O1082" s="114"/>
    </row>
    <row r="1083" spans="1:15">
      <c r="A1083" s="113"/>
      <c r="B1083" s="113"/>
      <c r="C1083" s="114"/>
      <c r="D1083" s="62"/>
      <c r="E1083" s="62"/>
      <c r="F1083" s="62"/>
      <c r="G1083" s="62"/>
      <c r="H1083" s="114"/>
      <c r="I1083" s="62"/>
      <c r="J1083" s="114"/>
      <c r="K1083" s="120"/>
      <c r="L1083" s="120"/>
      <c r="M1083" s="120"/>
      <c r="N1083" s="120"/>
      <c r="O1083" s="114"/>
    </row>
    <row r="1084" spans="1:15">
      <c r="A1084" s="113"/>
      <c r="B1084" s="113"/>
      <c r="C1084" s="114"/>
      <c r="D1084" s="62"/>
      <c r="E1084" s="62"/>
      <c r="F1084" s="62"/>
      <c r="G1084" s="62"/>
      <c r="H1084" s="114"/>
      <c r="I1084" s="62"/>
      <c r="J1084" s="114"/>
      <c r="K1084" s="120"/>
      <c r="L1084" s="120"/>
      <c r="M1084" s="120"/>
      <c r="N1084" s="120"/>
      <c r="O1084" s="114"/>
    </row>
    <row r="1085" spans="1:15">
      <c r="A1085" s="113"/>
      <c r="B1085" s="113"/>
      <c r="C1085" s="114"/>
      <c r="D1085" s="62"/>
      <c r="E1085" s="62"/>
      <c r="F1085" s="62"/>
      <c r="G1085" s="62"/>
      <c r="H1085" s="114"/>
      <c r="I1085" s="62"/>
      <c r="J1085" s="114"/>
      <c r="K1085" s="120"/>
      <c r="L1085" s="120"/>
      <c r="M1085" s="120"/>
      <c r="N1085" s="120"/>
      <c r="O1085" s="114"/>
    </row>
    <row r="1086" spans="1:15">
      <c r="A1086" s="113"/>
      <c r="B1086" s="113"/>
      <c r="C1086" s="114"/>
      <c r="D1086" s="62"/>
      <c r="E1086" s="62"/>
      <c r="F1086" s="62"/>
      <c r="G1086" s="62"/>
      <c r="H1086" s="114"/>
      <c r="I1086" s="62"/>
      <c r="J1086" s="114"/>
      <c r="K1086" s="120"/>
      <c r="L1086" s="120"/>
      <c r="M1086" s="120"/>
      <c r="N1086" s="120"/>
      <c r="O1086" s="114"/>
    </row>
    <row r="1087" spans="1:15">
      <c r="A1087" s="113"/>
      <c r="B1087" s="113"/>
      <c r="C1087" s="114"/>
      <c r="D1087" s="62"/>
      <c r="E1087" s="62"/>
      <c r="F1087" s="62"/>
      <c r="G1087" s="62"/>
      <c r="H1087" s="114"/>
      <c r="I1087" s="62"/>
      <c r="J1087" s="114"/>
      <c r="K1087" s="120"/>
      <c r="L1087" s="120"/>
      <c r="M1087" s="120"/>
      <c r="N1087" s="120"/>
      <c r="O1087" s="114"/>
    </row>
    <row r="1088" spans="1:15">
      <c r="A1088" s="113"/>
      <c r="B1088" s="113"/>
      <c r="C1088" s="114"/>
      <c r="D1088" s="62"/>
      <c r="E1088" s="62"/>
      <c r="F1088" s="62"/>
      <c r="G1088" s="62"/>
      <c r="H1088" s="114"/>
      <c r="I1088" s="62"/>
      <c r="J1088" s="114"/>
      <c r="K1088" s="120"/>
      <c r="L1088" s="120"/>
      <c r="M1088" s="120"/>
      <c r="N1088" s="120"/>
      <c r="O1088" s="114"/>
    </row>
    <row r="1089" spans="1:15">
      <c r="A1089" s="113"/>
      <c r="B1089" s="113"/>
      <c r="C1089" s="114"/>
      <c r="D1089" s="62"/>
      <c r="E1089" s="62"/>
      <c r="F1089" s="62"/>
      <c r="G1089" s="62"/>
      <c r="H1089" s="114"/>
      <c r="I1089" s="62"/>
      <c r="J1089" s="114"/>
      <c r="K1089" s="120"/>
      <c r="L1089" s="120"/>
      <c r="M1089" s="120"/>
      <c r="N1089" s="120"/>
      <c r="O1089" s="114"/>
    </row>
    <row r="1090" spans="1:15">
      <c r="A1090" s="113"/>
      <c r="B1090" s="113"/>
      <c r="C1090" s="114"/>
      <c r="D1090" s="62"/>
      <c r="E1090" s="62"/>
      <c r="F1090" s="62"/>
      <c r="G1090" s="62"/>
      <c r="H1090" s="114"/>
      <c r="I1090" s="62"/>
      <c r="J1090" s="114"/>
      <c r="K1090" s="120"/>
      <c r="L1090" s="120"/>
      <c r="M1090" s="120"/>
      <c r="N1090" s="120"/>
      <c r="O1090" s="114"/>
    </row>
    <row r="1091" spans="1:15">
      <c r="A1091" s="113"/>
      <c r="B1091" s="113"/>
      <c r="C1091" s="114"/>
      <c r="D1091" s="62"/>
      <c r="E1091" s="62"/>
      <c r="F1091" s="62"/>
      <c r="G1091" s="62"/>
      <c r="H1091" s="114"/>
      <c r="I1091" s="62"/>
      <c r="J1091" s="114"/>
      <c r="K1091" s="120"/>
      <c r="L1091" s="120"/>
      <c r="M1091" s="120"/>
      <c r="N1091" s="120"/>
      <c r="O1091" s="114"/>
    </row>
    <row r="1092" spans="1:15">
      <c r="A1092" s="113"/>
      <c r="B1092" s="113"/>
      <c r="C1092" s="114"/>
      <c r="D1092" s="62"/>
      <c r="E1092" s="62"/>
      <c r="F1092" s="62"/>
      <c r="G1092" s="62"/>
      <c r="H1092" s="114"/>
      <c r="I1092" s="62"/>
      <c r="J1092" s="114"/>
      <c r="K1092" s="120"/>
      <c r="L1092" s="120"/>
      <c r="M1092" s="120"/>
      <c r="N1092" s="120"/>
      <c r="O1092" s="114"/>
    </row>
    <row r="1093" spans="1:15">
      <c r="A1093" s="113"/>
      <c r="B1093" s="113"/>
      <c r="C1093" s="114"/>
      <c r="D1093" s="62"/>
      <c r="E1093" s="62"/>
      <c r="F1093" s="62"/>
      <c r="G1093" s="62"/>
      <c r="H1093" s="114"/>
      <c r="I1093" s="62"/>
      <c r="J1093" s="114"/>
      <c r="K1093" s="120"/>
      <c r="L1093" s="120"/>
      <c r="M1093" s="120"/>
      <c r="N1093" s="120"/>
      <c r="O1093" s="114"/>
    </row>
    <row r="1094" spans="1:15">
      <c r="A1094" s="113"/>
      <c r="B1094" s="113"/>
      <c r="C1094" s="114"/>
      <c r="D1094" s="62"/>
      <c r="E1094" s="62"/>
      <c r="F1094" s="62"/>
      <c r="G1094" s="62"/>
      <c r="H1094" s="114"/>
      <c r="I1094" s="62"/>
      <c r="J1094" s="114"/>
      <c r="K1094" s="120"/>
      <c r="L1094" s="120"/>
      <c r="M1094" s="120"/>
      <c r="N1094" s="120"/>
      <c r="O1094" s="114"/>
    </row>
    <row r="1095" spans="1:15">
      <c r="A1095" s="113"/>
      <c r="B1095" s="113"/>
      <c r="C1095" s="114"/>
      <c r="D1095" s="62"/>
      <c r="E1095" s="62"/>
      <c r="F1095" s="62"/>
      <c r="G1095" s="62"/>
      <c r="H1095" s="114"/>
      <c r="I1095" s="62"/>
      <c r="J1095" s="114"/>
      <c r="K1095" s="120"/>
      <c r="L1095" s="120"/>
      <c r="M1095" s="120"/>
      <c r="N1095" s="120"/>
      <c r="O1095" s="114"/>
    </row>
    <row r="1096" spans="1:15">
      <c r="A1096" s="113"/>
      <c r="B1096" s="113"/>
      <c r="C1096" s="114"/>
      <c r="D1096" s="62"/>
      <c r="E1096" s="62"/>
      <c r="F1096" s="62"/>
      <c r="G1096" s="62"/>
      <c r="H1096" s="114"/>
      <c r="I1096" s="62"/>
      <c r="J1096" s="114"/>
      <c r="K1096" s="120"/>
      <c r="L1096" s="120"/>
      <c r="M1096" s="120"/>
      <c r="N1096" s="120"/>
      <c r="O1096" s="114"/>
    </row>
    <row r="1097" spans="1:15">
      <c r="A1097" s="113"/>
      <c r="B1097" s="113"/>
      <c r="C1097" s="114"/>
      <c r="D1097" s="62"/>
      <c r="E1097" s="62"/>
      <c r="F1097" s="62"/>
      <c r="G1097" s="62"/>
      <c r="H1097" s="114"/>
      <c r="I1097" s="62"/>
      <c r="J1097" s="114"/>
      <c r="K1097" s="120"/>
      <c r="L1097" s="120"/>
      <c r="M1097" s="120"/>
      <c r="N1097" s="120"/>
      <c r="O1097" s="114"/>
    </row>
    <row r="1098" spans="1:15">
      <c r="A1098" s="113"/>
      <c r="B1098" s="113"/>
      <c r="C1098" s="114"/>
      <c r="D1098" s="62"/>
      <c r="E1098" s="62"/>
      <c r="F1098" s="62"/>
      <c r="G1098" s="62"/>
      <c r="H1098" s="114"/>
      <c r="I1098" s="62"/>
      <c r="J1098" s="114"/>
      <c r="K1098" s="120"/>
      <c r="L1098" s="120"/>
      <c r="M1098" s="120"/>
      <c r="N1098" s="120"/>
      <c r="O1098" s="114"/>
    </row>
    <row r="1099" spans="1:15">
      <c r="A1099" s="113"/>
      <c r="B1099" s="113"/>
      <c r="C1099" s="114"/>
      <c r="D1099" s="62"/>
      <c r="E1099" s="62"/>
      <c r="F1099" s="62"/>
      <c r="G1099" s="62"/>
      <c r="H1099" s="114"/>
      <c r="I1099" s="62"/>
      <c r="J1099" s="114"/>
      <c r="K1099" s="120"/>
      <c r="L1099" s="120"/>
      <c r="M1099" s="120"/>
      <c r="N1099" s="120"/>
      <c r="O1099" s="114"/>
    </row>
    <row r="1100" spans="1:15">
      <c r="A1100" s="113"/>
      <c r="B1100" s="113"/>
      <c r="C1100" s="114"/>
      <c r="D1100" s="62"/>
      <c r="E1100" s="62"/>
      <c r="F1100" s="62"/>
      <c r="G1100" s="62"/>
      <c r="H1100" s="114"/>
      <c r="I1100" s="62"/>
      <c r="J1100" s="114"/>
      <c r="K1100" s="120"/>
      <c r="L1100" s="120"/>
      <c r="M1100" s="120"/>
      <c r="N1100" s="120"/>
      <c r="O1100" s="114"/>
    </row>
    <row r="1101" spans="1:15">
      <c r="A1101" s="113"/>
      <c r="B1101" s="113"/>
      <c r="C1101" s="114"/>
      <c r="D1101" s="62"/>
      <c r="E1101" s="62"/>
      <c r="F1101" s="62"/>
      <c r="G1101" s="62"/>
      <c r="H1101" s="114"/>
      <c r="I1101" s="62"/>
      <c r="J1101" s="114"/>
      <c r="K1101" s="120"/>
      <c r="L1101" s="120"/>
      <c r="M1101" s="120"/>
      <c r="N1101" s="120"/>
      <c r="O1101" s="114"/>
    </row>
    <row r="1102" spans="1:15">
      <c r="A1102" s="113"/>
      <c r="B1102" s="113"/>
      <c r="C1102" s="114"/>
      <c r="D1102" s="62"/>
      <c r="E1102" s="62"/>
      <c r="F1102" s="62"/>
      <c r="G1102" s="62"/>
      <c r="H1102" s="114"/>
      <c r="I1102" s="62"/>
      <c r="J1102" s="114"/>
      <c r="K1102" s="120"/>
      <c r="L1102" s="120"/>
      <c r="M1102" s="120"/>
      <c r="N1102" s="120"/>
      <c r="O1102" s="114"/>
    </row>
    <row r="1103" spans="1:15">
      <c r="A1103" s="113"/>
      <c r="B1103" s="113"/>
      <c r="C1103" s="114"/>
      <c r="D1103" s="62"/>
      <c r="E1103" s="62"/>
      <c r="F1103" s="62"/>
      <c r="G1103" s="62"/>
      <c r="H1103" s="114"/>
      <c r="I1103" s="62"/>
      <c r="J1103" s="114"/>
      <c r="K1103" s="120"/>
      <c r="L1103" s="120"/>
      <c r="M1103" s="120"/>
      <c r="N1103" s="120"/>
      <c r="O1103" s="114"/>
    </row>
    <row r="1104" spans="1:15">
      <c r="A1104" s="113"/>
      <c r="B1104" s="113"/>
      <c r="C1104" s="114"/>
      <c r="D1104" s="62"/>
      <c r="E1104" s="62"/>
      <c r="F1104" s="62"/>
      <c r="G1104" s="62"/>
      <c r="H1104" s="114"/>
      <c r="I1104" s="62"/>
      <c r="J1104" s="114"/>
      <c r="K1104" s="120"/>
      <c r="L1104" s="120"/>
      <c r="M1104" s="120"/>
      <c r="N1104" s="120"/>
      <c r="O1104" s="114"/>
    </row>
    <row r="1105" spans="1:15">
      <c r="A1105" s="113"/>
      <c r="B1105" s="113"/>
      <c r="C1105" s="114"/>
      <c r="D1105" s="62"/>
      <c r="E1105" s="62"/>
      <c r="F1105" s="62"/>
      <c r="G1105" s="62"/>
      <c r="H1105" s="114"/>
      <c r="I1105" s="62"/>
      <c r="J1105" s="114"/>
      <c r="K1105" s="120"/>
      <c r="L1105" s="120"/>
      <c r="M1105" s="120"/>
      <c r="N1105" s="120"/>
      <c r="O1105" s="114"/>
    </row>
    <row r="1106" spans="1:15">
      <c r="A1106" s="113"/>
      <c r="B1106" s="113"/>
      <c r="C1106" s="114"/>
      <c r="D1106" s="62"/>
      <c r="E1106" s="62"/>
      <c r="F1106" s="62"/>
      <c r="G1106" s="62"/>
      <c r="H1106" s="114"/>
      <c r="I1106" s="62"/>
      <c r="J1106" s="114"/>
      <c r="K1106" s="120"/>
      <c r="L1106" s="120"/>
      <c r="M1106" s="120"/>
      <c r="N1106" s="120"/>
      <c r="O1106" s="114"/>
    </row>
    <row r="1107" spans="1:15">
      <c r="A1107" s="113"/>
      <c r="B1107" s="113"/>
      <c r="C1107" s="114"/>
      <c r="D1107" s="62"/>
      <c r="E1107" s="62"/>
      <c r="F1107" s="62"/>
      <c r="G1107" s="62"/>
      <c r="H1107" s="114"/>
      <c r="I1107" s="62"/>
      <c r="J1107" s="114"/>
      <c r="K1107" s="120"/>
      <c r="L1107" s="120"/>
      <c r="M1107" s="120"/>
      <c r="N1107" s="120"/>
      <c r="O1107" s="114"/>
    </row>
    <row r="1108" spans="1:15">
      <c r="A1108" s="113"/>
      <c r="B1108" s="113"/>
      <c r="C1108" s="114"/>
      <c r="D1108" s="62"/>
      <c r="E1108" s="62"/>
      <c r="F1108" s="62"/>
      <c r="G1108" s="62"/>
      <c r="H1108" s="114"/>
      <c r="I1108" s="62"/>
      <c r="J1108" s="114"/>
      <c r="K1108" s="120"/>
      <c r="L1108" s="120"/>
      <c r="M1108" s="120"/>
      <c r="N1108" s="120"/>
      <c r="O1108" s="114"/>
    </row>
    <row r="1109" spans="1:15">
      <c r="A1109" s="113"/>
      <c r="B1109" s="113"/>
      <c r="C1109" s="114"/>
      <c r="D1109" s="62"/>
      <c r="E1109" s="62"/>
      <c r="F1109" s="62"/>
      <c r="G1109" s="62"/>
      <c r="H1109" s="114"/>
      <c r="I1109" s="62"/>
      <c r="J1109" s="114"/>
      <c r="K1109" s="120"/>
      <c r="L1109" s="120"/>
      <c r="M1109" s="120"/>
      <c r="N1109" s="120"/>
      <c r="O1109" s="114"/>
    </row>
    <row r="1110" spans="1:15">
      <c r="A1110" s="113"/>
      <c r="B1110" s="113"/>
      <c r="C1110" s="114"/>
      <c r="D1110" s="62"/>
      <c r="E1110" s="62"/>
      <c r="F1110" s="62"/>
      <c r="G1110" s="62"/>
      <c r="H1110" s="114"/>
      <c r="I1110" s="62"/>
      <c r="J1110" s="114"/>
      <c r="K1110" s="120"/>
      <c r="L1110" s="120"/>
      <c r="M1110" s="120"/>
      <c r="N1110" s="120"/>
      <c r="O1110" s="114"/>
    </row>
    <row r="1111" spans="1:15">
      <c r="A1111" s="113"/>
      <c r="B1111" s="113"/>
      <c r="C1111" s="114"/>
      <c r="D1111" s="62"/>
      <c r="E1111" s="62"/>
      <c r="F1111" s="62"/>
      <c r="G1111" s="62"/>
      <c r="H1111" s="114"/>
      <c r="I1111" s="62"/>
      <c r="J1111" s="114"/>
      <c r="K1111" s="120"/>
      <c r="L1111" s="120"/>
      <c r="M1111" s="120"/>
      <c r="N1111" s="120"/>
      <c r="O1111" s="114"/>
    </row>
    <row r="1112" spans="1:15">
      <c r="A1112" s="113"/>
      <c r="B1112" s="113"/>
      <c r="C1112" s="114"/>
      <c r="D1112" s="62"/>
      <c r="E1112" s="62"/>
      <c r="F1112" s="62"/>
      <c r="G1112" s="62"/>
      <c r="H1112" s="114"/>
      <c r="I1112" s="62"/>
      <c r="J1112" s="114"/>
      <c r="K1112" s="120"/>
      <c r="L1112" s="120"/>
      <c r="M1112" s="120"/>
      <c r="N1112" s="120"/>
      <c r="O1112" s="114"/>
    </row>
    <row r="1113" spans="1:15">
      <c r="A1113" s="113"/>
      <c r="B1113" s="113"/>
      <c r="C1113" s="114"/>
      <c r="D1113" s="62"/>
      <c r="E1113" s="62"/>
      <c r="F1113" s="62"/>
      <c r="G1113" s="62"/>
      <c r="H1113" s="114"/>
      <c r="I1113" s="62"/>
      <c r="J1113" s="114"/>
      <c r="K1113" s="120"/>
      <c r="L1113" s="120"/>
      <c r="M1113" s="120"/>
      <c r="N1113" s="120"/>
      <c r="O1113" s="114"/>
    </row>
    <row r="1114" spans="1:15">
      <c r="A1114" s="113"/>
      <c r="B1114" s="113"/>
      <c r="C1114" s="114"/>
      <c r="D1114" s="62"/>
      <c r="E1114" s="62"/>
      <c r="F1114" s="62"/>
      <c r="G1114" s="62"/>
      <c r="H1114" s="114"/>
      <c r="I1114" s="62"/>
      <c r="J1114" s="114"/>
      <c r="K1114" s="120"/>
      <c r="L1114" s="120"/>
      <c r="M1114" s="120"/>
      <c r="N1114" s="120"/>
      <c r="O1114" s="114"/>
    </row>
    <row r="1115" spans="1:15">
      <c r="A1115" s="113"/>
      <c r="B1115" s="113"/>
      <c r="C1115" s="114"/>
      <c r="D1115" s="62"/>
      <c r="E1115" s="62"/>
      <c r="F1115" s="62"/>
      <c r="G1115" s="62"/>
      <c r="H1115" s="114"/>
      <c r="I1115" s="62"/>
      <c r="J1115" s="114"/>
      <c r="K1115" s="120"/>
      <c r="L1115" s="120"/>
      <c r="M1115" s="120"/>
      <c r="N1115" s="120"/>
      <c r="O1115" s="114"/>
    </row>
    <row r="1116" spans="1:15">
      <c r="A1116" s="113"/>
      <c r="B1116" s="113"/>
      <c r="C1116" s="114"/>
      <c r="D1116" s="62"/>
      <c r="E1116" s="62"/>
      <c r="F1116" s="62"/>
      <c r="G1116" s="62"/>
      <c r="H1116" s="114"/>
      <c r="I1116" s="62"/>
      <c r="J1116" s="114"/>
      <c r="K1116" s="120"/>
      <c r="L1116" s="120"/>
      <c r="M1116" s="120"/>
      <c r="N1116" s="120"/>
      <c r="O1116" s="114"/>
    </row>
    <row r="1117" spans="1:15">
      <c r="A1117" s="113"/>
      <c r="B1117" s="113"/>
      <c r="C1117" s="114"/>
      <c r="D1117" s="62"/>
      <c r="E1117" s="62"/>
      <c r="F1117" s="62"/>
      <c r="G1117" s="62"/>
      <c r="H1117" s="114"/>
      <c r="I1117" s="62"/>
      <c r="J1117" s="114"/>
      <c r="K1117" s="120"/>
      <c r="L1117" s="120"/>
      <c r="M1117" s="120"/>
      <c r="N1117" s="120"/>
      <c r="O1117" s="114"/>
    </row>
    <row r="1118" spans="1:15">
      <c r="A1118" s="113"/>
      <c r="B1118" s="113"/>
      <c r="C1118" s="114"/>
      <c r="D1118" s="62"/>
      <c r="E1118" s="62"/>
      <c r="F1118" s="62"/>
      <c r="G1118" s="62"/>
      <c r="H1118" s="114"/>
      <c r="I1118" s="62"/>
      <c r="J1118" s="114"/>
      <c r="K1118" s="120"/>
      <c r="L1118" s="120"/>
      <c r="M1118" s="120"/>
      <c r="N1118" s="120"/>
      <c r="O1118" s="114"/>
    </row>
    <row r="1119" spans="1:15">
      <c r="A1119" s="113"/>
      <c r="B1119" s="113"/>
      <c r="C1119" s="114"/>
      <c r="D1119" s="62"/>
      <c r="E1119" s="62"/>
      <c r="F1119" s="62"/>
      <c r="G1119" s="62"/>
      <c r="H1119" s="114"/>
      <c r="I1119" s="62"/>
      <c r="J1119" s="114"/>
      <c r="K1119" s="120"/>
      <c r="L1119" s="120"/>
      <c r="M1119" s="120"/>
      <c r="N1119" s="120"/>
      <c r="O1119" s="114"/>
    </row>
    <row r="1120" spans="1:15">
      <c r="A1120" s="113"/>
      <c r="B1120" s="113"/>
      <c r="C1120" s="114"/>
      <c r="D1120" s="62"/>
      <c r="E1120" s="62"/>
      <c r="F1120" s="62"/>
      <c r="G1120" s="62"/>
      <c r="H1120" s="114"/>
      <c r="I1120" s="62"/>
      <c r="J1120" s="114"/>
      <c r="K1120" s="120"/>
      <c r="L1120" s="120"/>
      <c r="M1120" s="120"/>
      <c r="N1120" s="120"/>
      <c r="O1120" s="114"/>
    </row>
    <row r="1121" spans="1:15">
      <c r="A1121" s="113"/>
      <c r="B1121" s="113"/>
      <c r="C1121" s="114"/>
      <c r="D1121" s="62"/>
      <c r="E1121" s="62"/>
      <c r="F1121" s="62"/>
      <c r="G1121" s="62"/>
      <c r="H1121" s="114"/>
      <c r="I1121" s="62"/>
      <c r="J1121" s="114"/>
      <c r="K1121" s="120"/>
      <c r="L1121" s="120"/>
      <c r="M1121" s="120"/>
      <c r="N1121" s="120"/>
      <c r="O1121" s="114"/>
    </row>
    <row r="1122" spans="1:15">
      <c r="A1122" s="113"/>
      <c r="B1122" s="113"/>
      <c r="C1122" s="114"/>
      <c r="D1122" s="62"/>
      <c r="E1122" s="62"/>
      <c r="F1122" s="62"/>
      <c r="G1122" s="62"/>
      <c r="H1122" s="114"/>
      <c r="I1122" s="62"/>
      <c r="J1122" s="114"/>
      <c r="K1122" s="120"/>
      <c r="L1122" s="120"/>
      <c r="M1122" s="120"/>
      <c r="N1122" s="120"/>
      <c r="O1122" s="114"/>
    </row>
    <row r="1123" spans="1:15">
      <c r="A1123" s="113"/>
      <c r="B1123" s="113"/>
      <c r="C1123" s="114"/>
      <c r="D1123" s="62"/>
      <c r="E1123" s="62"/>
      <c r="F1123" s="62"/>
      <c r="G1123" s="62"/>
      <c r="H1123" s="114"/>
      <c r="I1123" s="62"/>
      <c r="J1123" s="114"/>
      <c r="K1123" s="120"/>
      <c r="L1123" s="120"/>
      <c r="M1123" s="120"/>
      <c r="N1123" s="120"/>
      <c r="O1123" s="114"/>
    </row>
    <row r="1124" spans="1:15">
      <c r="A1124" s="113"/>
      <c r="B1124" s="113"/>
      <c r="C1124" s="114"/>
      <c r="D1124" s="62"/>
      <c r="E1124" s="62"/>
      <c r="F1124" s="62"/>
      <c r="G1124" s="62"/>
      <c r="H1124" s="114"/>
      <c r="I1124" s="62"/>
      <c r="J1124" s="114"/>
      <c r="K1124" s="120"/>
      <c r="L1124" s="120"/>
      <c r="M1124" s="120"/>
      <c r="N1124" s="120"/>
      <c r="O1124" s="114"/>
    </row>
    <row r="1125" spans="1:15">
      <c r="A1125" s="113"/>
      <c r="B1125" s="113"/>
      <c r="C1125" s="114"/>
      <c r="D1125" s="62"/>
      <c r="E1125" s="62"/>
      <c r="F1125" s="62"/>
      <c r="G1125" s="62"/>
      <c r="H1125" s="114"/>
      <c r="I1125" s="62"/>
      <c r="J1125" s="114"/>
      <c r="K1125" s="120"/>
      <c r="L1125" s="120"/>
      <c r="M1125" s="120"/>
      <c r="N1125" s="120"/>
      <c r="O1125" s="114"/>
    </row>
    <row r="1126" spans="1:15">
      <c r="A1126" s="113"/>
      <c r="B1126" s="113"/>
      <c r="C1126" s="114"/>
      <c r="D1126" s="62"/>
      <c r="E1126" s="62"/>
      <c r="F1126" s="62"/>
      <c r="G1126" s="62"/>
      <c r="H1126" s="114"/>
      <c r="I1126" s="62"/>
      <c r="J1126" s="114"/>
      <c r="K1126" s="120"/>
      <c r="L1126" s="120"/>
      <c r="M1126" s="120"/>
      <c r="N1126" s="120"/>
      <c r="O1126" s="114"/>
    </row>
    <row r="1127" spans="1:15">
      <c r="A1127" s="113"/>
      <c r="B1127" s="113"/>
      <c r="C1127" s="114"/>
      <c r="D1127" s="62"/>
      <c r="E1127" s="62"/>
      <c r="F1127" s="62"/>
      <c r="G1127" s="62"/>
      <c r="H1127" s="114"/>
      <c r="I1127" s="62"/>
      <c r="J1127" s="114"/>
      <c r="K1127" s="120"/>
      <c r="L1127" s="120"/>
      <c r="M1127" s="120"/>
      <c r="N1127" s="120"/>
      <c r="O1127" s="114"/>
    </row>
    <row r="1128" spans="1:15">
      <c r="A1128" s="113"/>
      <c r="B1128" s="113"/>
      <c r="C1128" s="114"/>
      <c r="D1128" s="62"/>
      <c r="E1128" s="62"/>
      <c r="F1128" s="62"/>
      <c r="G1128" s="62"/>
      <c r="H1128" s="114"/>
      <c r="I1128" s="62"/>
      <c r="J1128" s="114"/>
      <c r="K1128" s="120"/>
      <c r="L1128" s="120"/>
      <c r="M1128" s="120"/>
      <c r="N1128" s="120"/>
      <c r="O1128" s="114"/>
    </row>
    <row r="1129" spans="1:15">
      <c r="A1129" s="113"/>
      <c r="B1129" s="113"/>
      <c r="C1129" s="114"/>
      <c r="D1129" s="62"/>
      <c r="E1129" s="62"/>
      <c r="F1129" s="62"/>
      <c r="G1129" s="62"/>
      <c r="H1129" s="114"/>
      <c r="I1129" s="62"/>
      <c r="J1129" s="114"/>
      <c r="K1129" s="120"/>
      <c r="L1129" s="120"/>
      <c r="M1129" s="120"/>
      <c r="N1129" s="120"/>
      <c r="O1129" s="114"/>
    </row>
    <row r="1130" spans="1:15">
      <c r="A1130" s="113"/>
      <c r="B1130" s="113"/>
      <c r="C1130" s="114"/>
      <c r="D1130" s="62"/>
      <c r="E1130" s="62"/>
      <c r="F1130" s="62"/>
      <c r="G1130" s="62"/>
      <c r="H1130" s="114"/>
      <c r="I1130" s="62"/>
      <c r="J1130" s="114"/>
      <c r="K1130" s="120"/>
      <c r="L1130" s="120"/>
      <c r="M1130" s="120"/>
      <c r="N1130" s="120"/>
      <c r="O1130" s="114"/>
    </row>
    <row r="1131" spans="1:15">
      <c r="A1131" s="113"/>
      <c r="B1131" s="113"/>
      <c r="C1131" s="114"/>
      <c r="D1131" s="62"/>
      <c r="E1131" s="62"/>
      <c r="F1131" s="62"/>
      <c r="G1131" s="62"/>
      <c r="H1131" s="114"/>
      <c r="I1131" s="62"/>
      <c r="J1131" s="114"/>
      <c r="K1131" s="120"/>
      <c r="L1131" s="120"/>
      <c r="M1131" s="120"/>
      <c r="N1131" s="120"/>
      <c r="O1131" s="114"/>
    </row>
    <row r="1132" spans="1:15">
      <c r="A1132" s="113"/>
      <c r="B1132" s="113"/>
      <c r="C1132" s="114"/>
      <c r="D1132" s="62"/>
      <c r="E1132" s="62"/>
      <c r="F1132" s="62"/>
      <c r="G1132" s="62"/>
      <c r="H1132" s="114"/>
      <c r="I1132" s="62"/>
      <c r="J1132" s="114"/>
      <c r="K1132" s="120"/>
      <c r="L1132" s="120"/>
      <c r="M1132" s="120"/>
      <c r="N1132" s="120"/>
      <c r="O1132" s="114"/>
    </row>
    <row r="1133" spans="1:15">
      <c r="A1133" s="113"/>
      <c r="B1133" s="113"/>
      <c r="C1133" s="114"/>
      <c r="D1133" s="62"/>
      <c r="E1133" s="62"/>
      <c r="F1133" s="62"/>
      <c r="G1133" s="62"/>
      <c r="H1133" s="114"/>
      <c r="I1133" s="62"/>
      <c r="J1133" s="114"/>
      <c r="K1133" s="120"/>
      <c r="L1133" s="120"/>
      <c r="M1133" s="120"/>
      <c r="N1133" s="120"/>
      <c r="O1133" s="114"/>
    </row>
    <row r="1134" spans="1:15">
      <c r="A1134" s="113"/>
      <c r="B1134" s="113"/>
      <c r="C1134" s="114"/>
      <c r="D1134" s="62"/>
      <c r="E1134" s="62"/>
      <c r="F1134" s="62"/>
      <c r="G1134" s="62"/>
      <c r="H1134" s="114"/>
      <c r="I1134" s="62"/>
      <c r="J1134" s="114"/>
      <c r="K1134" s="120"/>
      <c r="L1134" s="120"/>
      <c r="M1134" s="120"/>
      <c r="N1134" s="120"/>
      <c r="O1134" s="114"/>
    </row>
    <row r="1135" spans="1:15">
      <c r="A1135" s="113"/>
      <c r="B1135" s="113"/>
      <c r="C1135" s="114"/>
      <c r="D1135" s="62"/>
      <c r="E1135" s="62"/>
      <c r="F1135" s="62"/>
      <c r="G1135" s="62"/>
      <c r="H1135" s="114"/>
      <c r="I1135" s="62"/>
      <c r="J1135" s="114"/>
      <c r="K1135" s="120"/>
      <c r="L1135" s="120"/>
      <c r="M1135" s="120"/>
      <c r="N1135" s="120"/>
      <c r="O1135" s="114"/>
    </row>
    <row r="1136" spans="1:15">
      <c r="A1136" s="113"/>
      <c r="B1136" s="113"/>
      <c r="C1136" s="114"/>
      <c r="D1136" s="62"/>
      <c r="E1136" s="62"/>
      <c r="F1136" s="62"/>
      <c r="G1136" s="62"/>
      <c r="H1136" s="114"/>
      <c r="I1136" s="62"/>
      <c r="J1136" s="114"/>
      <c r="K1136" s="120"/>
      <c r="L1136" s="120"/>
      <c r="M1136" s="120"/>
      <c r="N1136" s="120"/>
      <c r="O1136" s="114"/>
    </row>
    <row r="1137" spans="1:15">
      <c r="A1137" s="113"/>
      <c r="B1137" s="113"/>
      <c r="C1137" s="114"/>
      <c r="D1137" s="62"/>
      <c r="E1137" s="62"/>
      <c r="F1137" s="62"/>
      <c r="G1137" s="62"/>
      <c r="H1137" s="114"/>
      <c r="I1137" s="62"/>
      <c r="J1137" s="114"/>
      <c r="K1137" s="120"/>
      <c r="L1137" s="120"/>
      <c r="M1137" s="120"/>
      <c r="N1137" s="120"/>
      <c r="O1137" s="114"/>
    </row>
    <row r="1138" spans="1:15">
      <c r="A1138" s="113"/>
      <c r="B1138" s="113"/>
      <c r="C1138" s="114"/>
      <c r="D1138" s="62"/>
      <c r="E1138" s="62"/>
      <c r="F1138" s="62"/>
      <c r="G1138" s="62"/>
      <c r="H1138" s="114"/>
      <c r="I1138" s="62"/>
      <c r="J1138" s="114"/>
      <c r="K1138" s="120"/>
      <c r="L1138" s="120"/>
      <c r="M1138" s="120"/>
      <c r="N1138" s="120"/>
      <c r="O1138" s="114"/>
    </row>
    <row r="1139" spans="1:15">
      <c r="A1139" s="113"/>
      <c r="B1139" s="113"/>
      <c r="C1139" s="114"/>
      <c r="D1139" s="62"/>
      <c r="E1139" s="62"/>
      <c r="F1139" s="62"/>
      <c r="G1139" s="62"/>
      <c r="H1139" s="114"/>
      <c r="I1139" s="62"/>
      <c r="J1139" s="114"/>
      <c r="K1139" s="120"/>
      <c r="L1139" s="120"/>
      <c r="M1139" s="120"/>
      <c r="N1139" s="120"/>
      <c r="O1139" s="114"/>
    </row>
    <row r="1140" spans="1:15">
      <c r="A1140" s="113"/>
      <c r="B1140" s="113"/>
      <c r="C1140" s="114"/>
      <c r="D1140" s="62"/>
      <c r="E1140" s="62"/>
      <c r="F1140" s="62"/>
      <c r="G1140" s="62"/>
      <c r="H1140" s="114"/>
      <c r="I1140" s="62"/>
      <c r="J1140" s="114"/>
      <c r="K1140" s="120"/>
      <c r="L1140" s="120"/>
      <c r="M1140" s="120"/>
      <c r="N1140" s="120"/>
      <c r="O1140" s="114"/>
    </row>
    <row r="1141" spans="1:15">
      <c r="A1141" s="113"/>
      <c r="B1141" s="113"/>
      <c r="C1141" s="114"/>
      <c r="D1141" s="62"/>
      <c r="E1141" s="62"/>
      <c r="F1141" s="62"/>
      <c r="G1141" s="62"/>
      <c r="H1141" s="114"/>
      <c r="I1141" s="62"/>
      <c r="J1141" s="114"/>
      <c r="K1141" s="120"/>
      <c r="L1141" s="120"/>
      <c r="M1141" s="120"/>
      <c r="N1141" s="120"/>
      <c r="O1141" s="114"/>
    </row>
    <row r="1142" spans="1:15">
      <c r="A1142" s="113"/>
      <c r="B1142" s="113"/>
      <c r="C1142" s="114"/>
      <c r="D1142" s="62"/>
      <c r="E1142" s="62"/>
      <c r="F1142" s="62"/>
      <c r="G1142" s="62"/>
      <c r="H1142" s="114"/>
      <c r="I1142" s="62"/>
      <c r="J1142" s="114"/>
      <c r="K1142" s="120"/>
      <c r="L1142" s="120"/>
      <c r="M1142" s="120"/>
      <c r="N1142" s="120"/>
      <c r="O1142" s="114"/>
    </row>
    <row r="1143" spans="1:15">
      <c r="A1143" s="113"/>
      <c r="B1143" s="113"/>
      <c r="C1143" s="114"/>
      <c r="D1143" s="62"/>
      <c r="E1143" s="62"/>
      <c r="F1143" s="62"/>
      <c r="G1143" s="62"/>
      <c r="H1143" s="114"/>
      <c r="I1143" s="62"/>
      <c r="J1143" s="114"/>
      <c r="K1143" s="120"/>
      <c r="L1143" s="120"/>
      <c r="M1143" s="120"/>
      <c r="N1143" s="120"/>
      <c r="O1143" s="114"/>
    </row>
    <row r="1144" spans="1:15">
      <c r="A1144" s="113"/>
      <c r="B1144" s="113"/>
      <c r="C1144" s="114"/>
      <c r="D1144" s="62"/>
      <c r="E1144" s="62"/>
      <c r="F1144" s="62"/>
      <c r="G1144" s="62"/>
      <c r="H1144" s="114"/>
      <c r="I1144" s="62"/>
      <c r="J1144" s="114"/>
      <c r="K1144" s="120"/>
      <c r="L1144" s="120"/>
      <c r="M1144" s="120"/>
      <c r="N1144" s="120"/>
      <c r="O1144" s="114"/>
    </row>
    <row r="1145" spans="1:15">
      <c r="A1145" s="113"/>
      <c r="B1145" s="113"/>
      <c r="C1145" s="114"/>
      <c r="D1145" s="62"/>
      <c r="E1145" s="62"/>
      <c r="F1145" s="62"/>
      <c r="G1145" s="62"/>
      <c r="H1145" s="114"/>
      <c r="I1145" s="62"/>
      <c r="J1145" s="114"/>
      <c r="K1145" s="120"/>
      <c r="L1145" s="120"/>
      <c r="M1145" s="120"/>
      <c r="N1145" s="120"/>
      <c r="O1145" s="114"/>
    </row>
    <row r="1146" spans="1:15">
      <c r="A1146" s="113"/>
      <c r="B1146" s="113"/>
      <c r="C1146" s="114"/>
      <c r="D1146" s="62"/>
      <c r="E1146" s="62"/>
      <c r="F1146" s="62"/>
      <c r="G1146" s="62"/>
      <c r="H1146" s="114"/>
      <c r="I1146" s="62"/>
      <c r="J1146" s="114"/>
      <c r="K1146" s="120"/>
      <c r="L1146" s="120"/>
      <c r="M1146" s="120"/>
      <c r="N1146" s="120"/>
      <c r="O1146" s="114"/>
    </row>
    <row r="1147" spans="1:15">
      <c r="A1147" s="113"/>
      <c r="B1147" s="113"/>
      <c r="C1147" s="114"/>
      <c r="D1147" s="62"/>
      <c r="E1147" s="62"/>
      <c r="F1147" s="62"/>
      <c r="G1147" s="62"/>
      <c r="H1147" s="114"/>
      <c r="I1147" s="62"/>
      <c r="J1147" s="114"/>
      <c r="K1147" s="120"/>
      <c r="L1147" s="120"/>
      <c r="M1147" s="120"/>
      <c r="N1147" s="120"/>
      <c r="O1147" s="114"/>
    </row>
    <row r="1148" spans="1:15">
      <c r="A1148" s="113"/>
      <c r="B1148" s="113"/>
      <c r="C1148" s="114"/>
      <c r="D1148" s="62"/>
      <c r="E1148" s="62"/>
      <c r="F1148" s="62"/>
      <c r="G1148" s="62"/>
      <c r="H1148" s="114"/>
      <c r="I1148" s="62"/>
      <c r="J1148" s="114"/>
      <c r="K1148" s="120"/>
      <c r="L1148" s="120"/>
      <c r="M1148" s="120"/>
      <c r="N1148" s="120"/>
      <c r="O1148" s="114"/>
    </row>
    <row r="1149" spans="1:15">
      <c r="A1149" s="113"/>
      <c r="B1149" s="113"/>
      <c r="C1149" s="114"/>
      <c r="D1149" s="62"/>
      <c r="E1149" s="62"/>
      <c r="F1149" s="62"/>
      <c r="G1149" s="62"/>
      <c r="H1149" s="114"/>
      <c r="I1149" s="62"/>
      <c r="J1149" s="114"/>
      <c r="K1149" s="120"/>
      <c r="L1149" s="120"/>
      <c r="M1149" s="120"/>
      <c r="N1149" s="120"/>
      <c r="O1149" s="114"/>
    </row>
    <row r="1150" spans="1:15">
      <c r="A1150" s="113"/>
      <c r="B1150" s="113"/>
      <c r="C1150" s="114"/>
      <c r="D1150" s="62"/>
      <c r="E1150" s="62"/>
      <c r="F1150" s="62"/>
      <c r="G1150" s="62"/>
      <c r="H1150" s="114"/>
      <c r="I1150" s="62"/>
      <c r="J1150" s="114"/>
      <c r="K1150" s="120"/>
      <c r="L1150" s="120"/>
      <c r="M1150" s="120"/>
      <c r="N1150" s="120"/>
      <c r="O1150" s="114"/>
    </row>
    <row r="1151" spans="1:15">
      <c r="A1151" s="113"/>
      <c r="B1151" s="113"/>
      <c r="C1151" s="114"/>
      <c r="D1151" s="62"/>
      <c r="E1151" s="62"/>
      <c r="F1151" s="62"/>
      <c r="G1151" s="62"/>
      <c r="H1151" s="114"/>
      <c r="I1151" s="62"/>
      <c r="J1151" s="114"/>
      <c r="K1151" s="120"/>
      <c r="L1151" s="120"/>
      <c r="M1151" s="120"/>
      <c r="N1151" s="120"/>
      <c r="O1151" s="114"/>
    </row>
    <row r="1152" spans="1:15">
      <c r="A1152" s="113"/>
      <c r="B1152" s="113"/>
      <c r="C1152" s="114"/>
      <c r="D1152" s="62"/>
      <c r="E1152" s="62"/>
      <c r="F1152" s="62"/>
      <c r="G1152" s="62"/>
      <c r="H1152" s="114"/>
      <c r="I1152" s="62"/>
      <c r="J1152" s="114"/>
      <c r="K1152" s="120"/>
      <c r="L1152" s="120"/>
      <c r="M1152" s="120"/>
      <c r="N1152" s="120"/>
      <c r="O1152" s="114"/>
    </row>
    <row r="1153" spans="1:15">
      <c r="A1153" s="113"/>
      <c r="B1153" s="113"/>
      <c r="C1153" s="114"/>
      <c r="D1153" s="62"/>
      <c r="E1153" s="62"/>
      <c r="F1153" s="62"/>
      <c r="G1153" s="62"/>
      <c r="H1153" s="114"/>
      <c r="I1153" s="62"/>
      <c r="J1153" s="114"/>
      <c r="K1153" s="120"/>
      <c r="L1153" s="120"/>
      <c r="M1153" s="120"/>
      <c r="N1153" s="120"/>
      <c r="O1153" s="114"/>
    </row>
    <row r="1154" spans="1:15">
      <c r="A1154" s="113"/>
      <c r="B1154" s="113"/>
      <c r="C1154" s="114"/>
      <c r="D1154" s="62"/>
      <c r="E1154" s="62"/>
      <c r="F1154" s="62"/>
      <c r="G1154" s="62"/>
      <c r="H1154" s="114"/>
      <c r="I1154" s="62"/>
      <c r="J1154" s="114"/>
      <c r="K1154" s="120"/>
      <c r="L1154" s="120"/>
      <c r="M1154" s="120"/>
      <c r="N1154" s="120"/>
      <c r="O1154" s="114"/>
    </row>
    <row r="1155" spans="1:15">
      <c r="A1155" s="113"/>
      <c r="B1155" s="113"/>
      <c r="C1155" s="114"/>
      <c r="D1155" s="62"/>
      <c r="E1155" s="62"/>
      <c r="F1155" s="62"/>
      <c r="G1155" s="62"/>
      <c r="H1155" s="114"/>
      <c r="I1155" s="62"/>
      <c r="J1155" s="114"/>
      <c r="K1155" s="120"/>
      <c r="L1155" s="120"/>
      <c r="M1155" s="120"/>
      <c r="N1155" s="120"/>
      <c r="O1155" s="114"/>
    </row>
    <row r="1156" spans="1:15">
      <c r="A1156" s="113"/>
      <c r="B1156" s="113"/>
      <c r="C1156" s="114"/>
      <c r="D1156" s="62"/>
      <c r="E1156" s="62"/>
      <c r="F1156" s="62"/>
      <c r="G1156" s="62"/>
      <c r="H1156" s="114"/>
      <c r="I1156" s="62"/>
      <c r="J1156" s="114"/>
      <c r="K1156" s="120"/>
      <c r="L1156" s="120"/>
      <c r="M1156" s="120"/>
      <c r="N1156" s="120"/>
      <c r="O1156" s="114"/>
    </row>
    <row r="1157" spans="1:15">
      <c r="A1157" s="113"/>
      <c r="B1157" s="113"/>
      <c r="C1157" s="114"/>
      <c r="D1157" s="62"/>
      <c r="E1157" s="62"/>
      <c r="F1157" s="62"/>
      <c r="G1157" s="62"/>
      <c r="H1157" s="114"/>
      <c r="I1157" s="62"/>
      <c r="J1157" s="114"/>
      <c r="K1157" s="120"/>
      <c r="L1157" s="120"/>
      <c r="M1157" s="120"/>
      <c r="N1157" s="120"/>
      <c r="O1157" s="114"/>
    </row>
    <row r="1158" spans="1:15">
      <c r="A1158" s="113"/>
      <c r="B1158" s="113"/>
      <c r="C1158" s="114"/>
      <c r="D1158" s="62"/>
      <c r="E1158" s="62"/>
      <c r="F1158" s="62"/>
      <c r="G1158" s="62"/>
      <c r="H1158" s="114"/>
      <c r="I1158" s="62"/>
      <c r="J1158" s="114"/>
      <c r="K1158" s="120"/>
      <c r="L1158" s="120"/>
      <c r="M1158" s="120"/>
      <c r="N1158" s="120"/>
      <c r="O1158" s="114"/>
    </row>
    <row r="1159" spans="1:15">
      <c r="A1159" s="113"/>
      <c r="B1159" s="113"/>
      <c r="C1159" s="114"/>
      <c r="D1159" s="62"/>
      <c r="E1159" s="62"/>
      <c r="F1159" s="62"/>
      <c r="G1159" s="62"/>
      <c r="H1159" s="114"/>
      <c r="I1159" s="62"/>
      <c r="J1159" s="114"/>
      <c r="K1159" s="120"/>
      <c r="L1159" s="120"/>
      <c r="M1159" s="120"/>
      <c r="N1159" s="120"/>
      <c r="O1159" s="114"/>
    </row>
    <row r="1160" spans="1:15">
      <c r="A1160" s="113"/>
      <c r="B1160" s="113"/>
      <c r="C1160" s="114"/>
      <c r="D1160" s="62"/>
      <c r="E1160" s="62"/>
      <c r="F1160" s="62"/>
      <c r="G1160" s="62"/>
      <c r="H1160" s="114"/>
      <c r="I1160" s="62"/>
      <c r="J1160" s="114"/>
      <c r="K1160" s="120"/>
      <c r="L1160" s="120"/>
      <c r="M1160" s="120"/>
      <c r="N1160" s="120"/>
      <c r="O1160" s="114"/>
    </row>
    <row r="1161" spans="1:15">
      <c r="A1161" s="113"/>
      <c r="B1161" s="113"/>
      <c r="C1161" s="114"/>
      <c r="D1161" s="62"/>
      <c r="E1161" s="62"/>
      <c r="F1161" s="62"/>
      <c r="G1161" s="62"/>
      <c r="H1161" s="114"/>
      <c r="I1161" s="62"/>
      <c r="J1161" s="114"/>
      <c r="K1161" s="120"/>
      <c r="L1161" s="120"/>
      <c r="M1161" s="120"/>
      <c r="N1161" s="120"/>
      <c r="O1161" s="114"/>
    </row>
    <row r="1162" spans="1:15">
      <c r="A1162" s="113"/>
      <c r="B1162" s="113"/>
      <c r="C1162" s="114"/>
      <c r="D1162" s="62"/>
      <c r="E1162" s="62"/>
      <c r="F1162" s="62"/>
      <c r="G1162" s="62"/>
      <c r="H1162" s="114"/>
      <c r="I1162" s="62"/>
      <c r="J1162" s="114"/>
      <c r="K1162" s="120"/>
      <c r="L1162" s="120"/>
      <c r="M1162" s="120"/>
      <c r="N1162" s="120"/>
      <c r="O1162" s="114"/>
    </row>
    <row r="1163" spans="1:15">
      <c r="A1163" s="113"/>
      <c r="B1163" s="113"/>
      <c r="C1163" s="114"/>
      <c r="D1163" s="62"/>
      <c r="E1163" s="62"/>
      <c r="F1163" s="62"/>
      <c r="G1163" s="62"/>
      <c r="H1163" s="114"/>
      <c r="I1163" s="62"/>
      <c r="J1163" s="114"/>
      <c r="K1163" s="120"/>
      <c r="L1163" s="120"/>
      <c r="M1163" s="120"/>
      <c r="N1163" s="120"/>
      <c r="O1163" s="114"/>
    </row>
    <row r="1164" spans="1:15">
      <c r="A1164" s="113"/>
      <c r="B1164" s="113"/>
      <c r="C1164" s="114"/>
      <c r="D1164" s="62"/>
      <c r="E1164" s="62"/>
      <c r="F1164" s="62"/>
      <c r="G1164" s="62"/>
      <c r="H1164" s="114"/>
      <c r="I1164" s="62"/>
      <c r="J1164" s="114"/>
      <c r="K1164" s="120"/>
      <c r="L1164" s="120"/>
      <c r="M1164" s="120"/>
      <c r="N1164" s="120"/>
      <c r="O1164" s="114"/>
    </row>
    <row r="1165" spans="1:15">
      <c r="A1165" s="113"/>
      <c r="B1165" s="113"/>
      <c r="C1165" s="114"/>
      <c r="D1165" s="62"/>
      <c r="E1165" s="62"/>
      <c r="F1165" s="62"/>
      <c r="G1165" s="62"/>
      <c r="H1165" s="114"/>
      <c r="I1165" s="62"/>
      <c r="J1165" s="114"/>
      <c r="K1165" s="120"/>
      <c r="L1165" s="120"/>
      <c r="M1165" s="120"/>
      <c r="N1165" s="120"/>
      <c r="O1165" s="114"/>
    </row>
    <row r="1166" spans="1:15">
      <c r="A1166" s="113"/>
      <c r="B1166" s="113"/>
      <c r="C1166" s="114"/>
      <c r="D1166" s="62"/>
      <c r="E1166" s="62"/>
      <c r="F1166" s="62"/>
      <c r="G1166" s="62"/>
      <c r="H1166" s="114"/>
      <c r="I1166" s="62"/>
      <c r="J1166" s="114"/>
      <c r="K1166" s="120"/>
      <c r="L1166" s="120"/>
      <c r="M1166" s="120"/>
      <c r="N1166" s="120"/>
      <c r="O1166" s="114"/>
    </row>
    <row r="1167" spans="1:15">
      <c r="A1167" s="113"/>
      <c r="B1167" s="113"/>
      <c r="C1167" s="114"/>
      <c r="D1167" s="62"/>
      <c r="E1167" s="62"/>
      <c r="F1167" s="62"/>
      <c r="G1167" s="62"/>
      <c r="H1167" s="114"/>
      <c r="I1167" s="62"/>
      <c r="J1167" s="114"/>
      <c r="K1167" s="120"/>
      <c r="L1167" s="120"/>
      <c r="M1167" s="120"/>
      <c r="N1167" s="120"/>
      <c r="O1167" s="114"/>
    </row>
    <row r="1168" spans="1:15">
      <c r="A1168" s="113"/>
      <c r="B1168" s="113"/>
      <c r="C1168" s="114"/>
      <c r="D1168" s="62"/>
      <c r="E1168" s="62"/>
      <c r="F1168" s="62"/>
      <c r="G1168" s="62"/>
      <c r="H1168" s="114"/>
      <c r="I1168" s="62"/>
      <c r="J1168" s="114"/>
      <c r="K1168" s="120"/>
      <c r="L1168" s="120"/>
      <c r="M1168" s="120"/>
      <c r="N1168" s="120"/>
      <c r="O1168" s="114"/>
    </row>
    <row r="1169" spans="1:15">
      <c r="A1169" s="113"/>
      <c r="B1169" s="113"/>
      <c r="C1169" s="114"/>
      <c r="D1169" s="62"/>
      <c r="E1169" s="62"/>
      <c r="F1169" s="62"/>
      <c r="G1169" s="62"/>
      <c r="H1169" s="114"/>
      <c r="I1169" s="62"/>
      <c r="J1169" s="114"/>
      <c r="K1169" s="120"/>
      <c r="L1169" s="120"/>
      <c r="M1169" s="120"/>
      <c r="N1169" s="120"/>
      <c r="O1169" s="114"/>
    </row>
    <row r="1170" spans="1:15">
      <c r="A1170" s="113"/>
      <c r="B1170" s="113"/>
      <c r="C1170" s="114"/>
      <c r="D1170" s="62"/>
      <c r="E1170" s="62"/>
      <c r="F1170" s="62"/>
      <c r="G1170" s="62"/>
      <c r="H1170" s="114"/>
      <c r="I1170" s="62"/>
      <c r="J1170" s="114"/>
      <c r="K1170" s="120"/>
      <c r="L1170" s="120"/>
      <c r="M1170" s="120"/>
      <c r="N1170" s="120"/>
      <c r="O1170" s="114"/>
    </row>
    <row r="1171" spans="1:15">
      <c r="A1171" s="113"/>
      <c r="B1171" s="113"/>
      <c r="C1171" s="114"/>
      <c r="D1171" s="62"/>
      <c r="E1171" s="62"/>
      <c r="F1171" s="62"/>
      <c r="G1171" s="62"/>
      <c r="H1171" s="114"/>
      <c r="I1171" s="62"/>
      <c r="J1171" s="114"/>
      <c r="K1171" s="120"/>
      <c r="L1171" s="120"/>
      <c r="M1171" s="120"/>
      <c r="N1171" s="120"/>
      <c r="O1171" s="114"/>
    </row>
    <row r="1172" spans="1:15">
      <c r="A1172" s="113"/>
      <c r="B1172" s="113"/>
      <c r="C1172" s="114"/>
      <c r="D1172" s="62"/>
      <c r="E1172" s="62"/>
      <c r="F1172" s="62"/>
      <c r="G1172" s="62"/>
      <c r="H1172" s="114"/>
      <c r="I1172" s="62"/>
      <c r="J1172" s="114"/>
      <c r="K1172" s="120"/>
      <c r="L1172" s="120"/>
      <c r="M1172" s="120"/>
      <c r="N1172" s="120"/>
      <c r="O1172" s="114"/>
    </row>
    <row r="1173" spans="1:15">
      <c r="A1173" s="113"/>
      <c r="B1173" s="113"/>
      <c r="C1173" s="114"/>
      <c r="D1173" s="62"/>
      <c r="E1173" s="62"/>
      <c r="F1173" s="62"/>
      <c r="G1173" s="62"/>
      <c r="H1173" s="114"/>
      <c r="I1173" s="62"/>
      <c r="J1173" s="114"/>
      <c r="K1173" s="120"/>
      <c r="L1173" s="120"/>
      <c r="M1173" s="120"/>
      <c r="N1173" s="120"/>
      <c r="O1173" s="114"/>
    </row>
    <row r="1174" spans="1:15">
      <c r="A1174" s="113"/>
      <c r="B1174" s="113"/>
      <c r="C1174" s="114"/>
      <c r="D1174" s="62"/>
      <c r="E1174" s="62"/>
      <c r="F1174" s="62"/>
      <c r="G1174" s="62"/>
      <c r="H1174" s="114"/>
      <c r="I1174" s="62"/>
      <c r="J1174" s="114"/>
      <c r="K1174" s="120"/>
      <c r="L1174" s="120"/>
      <c r="M1174" s="120"/>
      <c r="N1174" s="120"/>
      <c r="O1174" s="114"/>
    </row>
    <row r="1175" spans="1:15">
      <c r="A1175" s="113"/>
      <c r="B1175" s="113"/>
      <c r="C1175" s="114"/>
      <c r="D1175" s="62"/>
      <c r="E1175" s="62"/>
      <c r="F1175" s="62"/>
      <c r="G1175" s="62"/>
      <c r="H1175" s="114"/>
      <c r="I1175" s="62"/>
      <c r="J1175" s="114"/>
      <c r="K1175" s="120"/>
      <c r="L1175" s="120"/>
      <c r="M1175" s="120"/>
      <c r="N1175" s="120"/>
      <c r="O1175" s="114"/>
    </row>
    <row r="1176" spans="1:15">
      <c r="A1176" s="113"/>
      <c r="B1176" s="113"/>
      <c r="C1176" s="114"/>
      <c r="D1176" s="62"/>
      <c r="E1176" s="62"/>
      <c r="F1176" s="62"/>
      <c r="G1176" s="62"/>
      <c r="H1176" s="114"/>
      <c r="I1176" s="62"/>
      <c r="J1176" s="114"/>
      <c r="K1176" s="120"/>
      <c r="L1176" s="120"/>
      <c r="M1176" s="120"/>
      <c r="N1176" s="120"/>
      <c r="O1176" s="114"/>
    </row>
    <row r="1177" spans="1:15">
      <c r="A1177" s="113"/>
      <c r="B1177" s="113"/>
      <c r="C1177" s="114"/>
      <c r="D1177" s="62"/>
      <c r="E1177" s="62"/>
      <c r="F1177" s="62"/>
      <c r="G1177" s="62"/>
      <c r="H1177" s="114"/>
      <c r="I1177" s="62"/>
      <c r="J1177" s="114"/>
      <c r="K1177" s="120"/>
      <c r="L1177" s="120"/>
      <c r="M1177" s="120"/>
      <c r="N1177" s="120"/>
      <c r="O1177" s="114"/>
    </row>
    <row r="1178" spans="1:15">
      <c r="A1178" s="113"/>
      <c r="B1178" s="113"/>
      <c r="C1178" s="114"/>
      <c r="D1178" s="62"/>
      <c r="E1178" s="62"/>
      <c r="F1178" s="62"/>
      <c r="G1178" s="62"/>
      <c r="H1178" s="114"/>
      <c r="I1178" s="62"/>
      <c r="J1178" s="114"/>
      <c r="K1178" s="120"/>
      <c r="L1178" s="120"/>
      <c r="M1178" s="120"/>
      <c r="N1178" s="120"/>
      <c r="O1178" s="114"/>
    </row>
    <row r="1179" spans="1:15">
      <c r="A1179" s="113"/>
      <c r="B1179" s="113"/>
      <c r="C1179" s="114"/>
      <c r="D1179" s="62"/>
      <c r="E1179" s="62"/>
      <c r="F1179" s="62"/>
      <c r="G1179" s="62"/>
      <c r="H1179" s="114"/>
      <c r="I1179" s="62"/>
      <c r="J1179" s="114"/>
      <c r="K1179" s="120"/>
      <c r="L1179" s="120"/>
      <c r="M1179" s="120"/>
      <c r="N1179" s="120"/>
      <c r="O1179" s="114"/>
    </row>
    <row r="1180" spans="1:15">
      <c r="A1180" s="113"/>
      <c r="B1180" s="113"/>
      <c r="C1180" s="114"/>
      <c r="D1180" s="62"/>
      <c r="E1180" s="62"/>
      <c r="F1180" s="62"/>
      <c r="G1180" s="62"/>
      <c r="H1180" s="114"/>
      <c r="I1180" s="62"/>
      <c r="J1180" s="114"/>
      <c r="K1180" s="120"/>
      <c r="L1180" s="120"/>
      <c r="M1180" s="120"/>
      <c r="N1180" s="120"/>
      <c r="O1180" s="114"/>
    </row>
    <row r="1181" spans="1:15">
      <c r="A1181" s="113"/>
      <c r="B1181" s="113"/>
      <c r="C1181" s="114"/>
      <c r="D1181" s="62"/>
      <c r="E1181" s="62"/>
      <c r="F1181" s="62"/>
      <c r="G1181" s="62"/>
      <c r="H1181" s="114"/>
      <c r="I1181" s="62"/>
      <c r="J1181" s="114"/>
      <c r="K1181" s="120"/>
      <c r="L1181" s="120"/>
      <c r="M1181" s="120"/>
      <c r="N1181" s="120"/>
      <c r="O1181" s="114"/>
    </row>
    <row r="1182" spans="1:15">
      <c r="A1182" s="113"/>
      <c r="B1182" s="113"/>
      <c r="C1182" s="114"/>
      <c r="D1182" s="62"/>
      <c r="E1182" s="62"/>
      <c r="F1182" s="62"/>
      <c r="G1182" s="62"/>
      <c r="H1182" s="114"/>
      <c r="I1182" s="62"/>
      <c r="J1182" s="114"/>
      <c r="K1182" s="120"/>
      <c r="L1182" s="120"/>
      <c r="M1182" s="120"/>
      <c r="N1182" s="120"/>
      <c r="O1182" s="114"/>
    </row>
    <row r="1183" spans="1:15">
      <c r="A1183" s="113"/>
      <c r="B1183" s="113"/>
      <c r="C1183" s="114"/>
      <c r="D1183" s="62"/>
      <c r="E1183" s="62"/>
      <c r="F1183" s="62"/>
      <c r="G1183" s="62"/>
      <c r="H1183" s="114"/>
      <c r="I1183" s="62"/>
      <c r="J1183" s="114"/>
      <c r="K1183" s="120"/>
      <c r="L1183" s="120"/>
      <c r="M1183" s="120"/>
      <c r="N1183" s="120"/>
      <c r="O1183" s="114"/>
    </row>
    <row r="1184" spans="1:15">
      <c r="A1184" s="113"/>
      <c r="B1184" s="113"/>
      <c r="C1184" s="114"/>
      <c r="D1184" s="62"/>
      <c r="E1184" s="62"/>
      <c r="F1184" s="62"/>
      <c r="G1184" s="62"/>
      <c r="H1184" s="114"/>
      <c r="I1184" s="62"/>
      <c r="J1184" s="114"/>
      <c r="K1184" s="120"/>
      <c r="L1184" s="120"/>
      <c r="M1184" s="120"/>
      <c r="N1184" s="120"/>
      <c r="O1184" s="114"/>
    </row>
    <row r="1185" spans="1:15">
      <c r="A1185" s="113"/>
      <c r="B1185" s="113"/>
      <c r="C1185" s="114"/>
      <c r="D1185" s="62"/>
      <c r="E1185" s="62"/>
      <c r="F1185" s="62"/>
      <c r="G1185" s="62"/>
      <c r="H1185" s="114"/>
      <c r="I1185" s="62"/>
      <c r="J1185" s="114"/>
      <c r="K1185" s="120"/>
      <c r="L1185" s="120"/>
      <c r="M1185" s="120"/>
      <c r="N1185" s="120"/>
      <c r="O1185" s="114"/>
    </row>
    <row r="1186" spans="1:15">
      <c r="A1186" s="113"/>
      <c r="B1186" s="113"/>
      <c r="C1186" s="114"/>
      <c r="D1186" s="62"/>
      <c r="E1186" s="62"/>
      <c r="F1186" s="62"/>
      <c r="G1186" s="62"/>
      <c r="H1186" s="114"/>
      <c r="I1186" s="62"/>
      <c r="J1186" s="114"/>
      <c r="K1186" s="120"/>
      <c r="L1186" s="120"/>
      <c r="M1186" s="120"/>
      <c r="N1186" s="120"/>
      <c r="O1186" s="114"/>
    </row>
    <row r="1187" spans="1:15">
      <c r="A1187" s="113"/>
      <c r="B1187" s="113"/>
      <c r="C1187" s="114"/>
      <c r="D1187" s="62"/>
      <c r="E1187" s="62"/>
      <c r="F1187" s="62"/>
      <c r="G1187" s="62"/>
      <c r="H1187" s="114"/>
      <c r="I1187" s="62"/>
      <c r="J1187" s="114"/>
      <c r="K1187" s="120"/>
      <c r="L1187" s="120"/>
      <c r="M1187" s="120"/>
      <c r="N1187" s="120"/>
      <c r="O1187" s="114"/>
    </row>
    <row r="1188" spans="1:15">
      <c r="A1188" s="113"/>
      <c r="B1188" s="113"/>
      <c r="C1188" s="114"/>
      <c r="D1188" s="62"/>
      <c r="E1188" s="62"/>
      <c r="F1188" s="62"/>
      <c r="G1188" s="62"/>
      <c r="H1188" s="114"/>
      <c r="I1188" s="62"/>
      <c r="J1188" s="114"/>
      <c r="K1188" s="120"/>
      <c r="L1188" s="120"/>
      <c r="M1188" s="120"/>
      <c r="N1188" s="120"/>
      <c r="O1188" s="114"/>
    </row>
    <row r="1189" spans="1:15">
      <c r="A1189" s="113"/>
      <c r="B1189" s="113"/>
      <c r="C1189" s="114"/>
      <c r="D1189" s="62"/>
      <c r="E1189" s="62"/>
      <c r="F1189" s="62"/>
      <c r="G1189" s="62"/>
      <c r="H1189" s="114"/>
      <c r="I1189" s="62"/>
      <c r="J1189" s="114"/>
      <c r="K1189" s="120"/>
      <c r="L1189" s="120"/>
      <c r="M1189" s="120"/>
      <c r="N1189" s="120"/>
      <c r="O1189" s="114"/>
    </row>
    <row r="1190" spans="1:15">
      <c r="A1190" s="113"/>
      <c r="B1190" s="113"/>
      <c r="C1190" s="114"/>
      <c r="D1190" s="62"/>
      <c r="E1190" s="62"/>
      <c r="F1190" s="62"/>
      <c r="G1190" s="62"/>
      <c r="H1190" s="114"/>
      <c r="I1190" s="62"/>
      <c r="J1190" s="114"/>
      <c r="K1190" s="120"/>
      <c r="L1190" s="120"/>
      <c r="M1190" s="120"/>
      <c r="N1190" s="120"/>
      <c r="O1190" s="114"/>
    </row>
    <row r="1191" spans="1:15">
      <c r="A1191" s="113"/>
      <c r="B1191" s="113"/>
      <c r="C1191" s="114"/>
      <c r="D1191" s="62"/>
      <c r="E1191" s="62"/>
      <c r="F1191" s="62"/>
      <c r="G1191" s="62"/>
      <c r="H1191" s="114"/>
      <c r="I1191" s="62"/>
      <c r="J1191" s="114"/>
      <c r="K1191" s="120"/>
      <c r="L1191" s="120"/>
      <c r="M1191" s="120"/>
      <c r="N1191" s="120"/>
      <c r="O1191" s="114"/>
    </row>
    <row r="1192" spans="1:15">
      <c r="A1192" s="113"/>
      <c r="B1192" s="113"/>
      <c r="C1192" s="114"/>
      <c r="D1192" s="62"/>
      <c r="E1192" s="62"/>
      <c r="F1192" s="62"/>
      <c r="G1192" s="62"/>
      <c r="H1192" s="114"/>
      <c r="I1192" s="62"/>
      <c r="J1192" s="114"/>
      <c r="K1192" s="120"/>
      <c r="L1192" s="120"/>
      <c r="M1192" s="120"/>
      <c r="N1192" s="120"/>
      <c r="O1192" s="114"/>
    </row>
    <row r="1193" spans="1:15">
      <c r="A1193" s="113"/>
      <c r="B1193" s="113"/>
      <c r="C1193" s="114"/>
      <c r="D1193" s="62"/>
      <c r="E1193" s="62"/>
      <c r="F1193" s="62"/>
      <c r="G1193" s="62"/>
      <c r="H1193" s="114"/>
      <c r="I1193" s="62"/>
      <c r="J1193" s="114"/>
      <c r="K1193" s="120"/>
      <c r="L1193" s="120"/>
      <c r="M1193" s="120"/>
      <c r="N1193" s="120"/>
      <c r="O1193" s="114"/>
    </row>
    <row r="1194" spans="1:15">
      <c r="A1194" s="113"/>
      <c r="B1194" s="113"/>
      <c r="C1194" s="114"/>
      <c r="D1194" s="62"/>
      <c r="E1194" s="62"/>
      <c r="F1194" s="62"/>
      <c r="G1194" s="62"/>
      <c r="H1194" s="114"/>
      <c r="I1194" s="62"/>
      <c r="J1194" s="114"/>
      <c r="K1194" s="120"/>
      <c r="L1194" s="120"/>
      <c r="M1194" s="120"/>
      <c r="N1194" s="120"/>
      <c r="O1194" s="114"/>
    </row>
    <row r="1195" spans="1:15">
      <c r="A1195" s="113"/>
      <c r="B1195" s="113"/>
      <c r="C1195" s="114"/>
      <c r="D1195" s="62"/>
      <c r="E1195" s="62"/>
      <c r="F1195" s="62"/>
      <c r="G1195" s="62"/>
      <c r="H1195" s="114"/>
      <c r="I1195" s="62"/>
      <c r="J1195" s="114"/>
      <c r="K1195" s="120"/>
      <c r="L1195" s="120"/>
      <c r="M1195" s="120"/>
      <c r="N1195" s="120"/>
      <c r="O1195" s="114"/>
    </row>
    <row r="1196" spans="1:15">
      <c r="A1196" s="113"/>
      <c r="B1196" s="113"/>
      <c r="C1196" s="114"/>
      <c r="D1196" s="62"/>
      <c r="E1196" s="62"/>
      <c r="F1196" s="62"/>
      <c r="G1196" s="62"/>
      <c r="H1196" s="114"/>
      <c r="I1196" s="62"/>
      <c r="J1196" s="114"/>
      <c r="K1196" s="120"/>
      <c r="L1196" s="120"/>
      <c r="M1196" s="120"/>
      <c r="N1196" s="120"/>
      <c r="O1196" s="114"/>
    </row>
    <row r="1197" spans="1:15">
      <c r="A1197" s="113"/>
      <c r="B1197" s="113"/>
      <c r="C1197" s="114"/>
      <c r="D1197" s="62"/>
      <c r="E1197" s="62"/>
      <c r="F1197" s="62"/>
      <c r="G1197" s="62"/>
      <c r="H1197" s="114"/>
      <c r="I1197" s="62"/>
      <c r="J1197" s="114"/>
      <c r="K1197" s="120"/>
      <c r="L1197" s="120"/>
      <c r="M1197" s="120"/>
      <c r="N1197" s="120"/>
      <c r="O1197" s="114"/>
    </row>
    <row r="1198" spans="1:15">
      <c r="A1198" s="113"/>
      <c r="B1198" s="113"/>
      <c r="C1198" s="114"/>
      <c r="D1198" s="62"/>
      <c r="E1198" s="62"/>
      <c r="F1198" s="62"/>
      <c r="G1198" s="62"/>
      <c r="H1198" s="114"/>
      <c r="I1198" s="62"/>
      <c r="J1198" s="114"/>
      <c r="K1198" s="120"/>
      <c r="L1198" s="120"/>
      <c r="M1198" s="120"/>
      <c r="N1198" s="120"/>
      <c r="O1198" s="114"/>
    </row>
    <row r="1199" spans="1:15">
      <c r="A1199" s="113"/>
      <c r="B1199" s="113"/>
      <c r="C1199" s="114"/>
      <c r="D1199" s="62"/>
      <c r="E1199" s="62"/>
      <c r="F1199" s="62"/>
      <c r="G1199" s="62"/>
      <c r="H1199" s="114"/>
      <c r="I1199" s="62"/>
      <c r="J1199" s="114"/>
      <c r="K1199" s="120"/>
      <c r="L1199" s="120"/>
      <c r="M1199" s="120"/>
      <c r="N1199" s="120"/>
      <c r="O1199" s="114"/>
    </row>
    <row r="1200" spans="1:15">
      <c r="A1200" s="113"/>
      <c r="B1200" s="113"/>
      <c r="C1200" s="114"/>
      <c r="D1200" s="62"/>
      <c r="E1200" s="62"/>
      <c r="F1200" s="62"/>
      <c r="G1200" s="62"/>
      <c r="H1200" s="114"/>
      <c r="I1200" s="62"/>
      <c r="J1200" s="114"/>
      <c r="K1200" s="120"/>
      <c r="L1200" s="120"/>
      <c r="M1200" s="120"/>
      <c r="N1200" s="120"/>
      <c r="O1200" s="114"/>
    </row>
    <row r="1201" spans="1:15">
      <c r="A1201" s="113"/>
      <c r="B1201" s="113"/>
      <c r="C1201" s="114"/>
      <c r="D1201" s="62"/>
      <c r="E1201" s="62"/>
      <c r="F1201" s="62"/>
      <c r="G1201" s="62"/>
      <c r="H1201" s="114"/>
      <c r="I1201" s="62"/>
      <c r="J1201" s="114"/>
      <c r="K1201" s="120"/>
      <c r="L1201" s="120"/>
      <c r="M1201" s="120"/>
      <c r="N1201" s="120"/>
      <c r="O1201" s="114"/>
    </row>
    <row r="1202" spans="1:15">
      <c r="A1202" s="113"/>
      <c r="B1202" s="113"/>
      <c r="C1202" s="114"/>
      <c r="D1202" s="62"/>
      <c r="E1202" s="62"/>
      <c r="F1202" s="62"/>
      <c r="G1202" s="62"/>
      <c r="H1202" s="114"/>
      <c r="I1202" s="62"/>
      <c r="J1202" s="114"/>
      <c r="K1202" s="120"/>
      <c r="L1202" s="120"/>
      <c r="M1202" s="120"/>
      <c r="N1202" s="120"/>
      <c r="O1202" s="114"/>
    </row>
    <row r="1203" spans="1:15">
      <c r="A1203" s="113"/>
      <c r="B1203" s="113"/>
      <c r="C1203" s="114"/>
      <c r="D1203" s="62"/>
      <c r="E1203" s="62"/>
      <c r="F1203" s="62"/>
      <c r="G1203" s="62"/>
      <c r="H1203" s="114"/>
      <c r="I1203" s="62"/>
      <c r="J1203" s="114"/>
      <c r="K1203" s="120"/>
      <c r="L1203" s="120"/>
      <c r="M1203" s="120"/>
      <c r="N1203" s="120"/>
      <c r="O1203" s="114"/>
    </row>
    <row r="1204" spans="1:15">
      <c r="A1204" s="113"/>
      <c r="B1204" s="113"/>
      <c r="C1204" s="114"/>
      <c r="D1204" s="62"/>
      <c r="E1204" s="62"/>
      <c r="F1204" s="62"/>
      <c r="G1204" s="62"/>
      <c r="H1204" s="114"/>
      <c r="I1204" s="62"/>
      <c r="J1204" s="114"/>
      <c r="K1204" s="120"/>
      <c r="L1204" s="120"/>
      <c r="M1204" s="120"/>
      <c r="N1204" s="120"/>
      <c r="O1204" s="114"/>
    </row>
    <row r="1205" spans="1:15">
      <c r="A1205" s="113"/>
      <c r="B1205" s="113"/>
      <c r="C1205" s="114"/>
      <c r="D1205" s="62"/>
      <c r="E1205" s="62"/>
      <c r="F1205" s="62"/>
      <c r="G1205" s="62"/>
      <c r="H1205" s="114"/>
      <c r="I1205" s="62"/>
      <c r="J1205" s="114"/>
      <c r="K1205" s="120"/>
      <c r="L1205" s="120"/>
      <c r="M1205" s="120"/>
      <c r="N1205" s="120"/>
      <c r="O1205" s="114"/>
    </row>
    <row r="1206" spans="1:15">
      <c r="A1206" s="113"/>
      <c r="B1206" s="113"/>
      <c r="C1206" s="114"/>
      <c r="D1206" s="62"/>
      <c r="E1206" s="62"/>
      <c r="F1206" s="62"/>
      <c r="G1206" s="62"/>
      <c r="H1206" s="114"/>
      <c r="I1206" s="62"/>
      <c r="J1206" s="114"/>
      <c r="K1206" s="120"/>
      <c r="L1206" s="120"/>
      <c r="M1206" s="120"/>
      <c r="N1206" s="120"/>
      <c r="O1206" s="114"/>
    </row>
    <row r="1207" spans="1:15">
      <c r="A1207" s="113"/>
      <c r="B1207" s="113"/>
      <c r="C1207" s="114"/>
      <c r="D1207" s="62"/>
      <c r="E1207" s="62"/>
      <c r="F1207" s="62"/>
      <c r="G1207" s="62"/>
      <c r="H1207" s="114"/>
      <c r="I1207" s="62"/>
      <c r="J1207" s="114"/>
      <c r="K1207" s="120"/>
      <c r="L1207" s="120"/>
      <c r="M1207" s="120"/>
      <c r="N1207" s="120"/>
      <c r="O1207" s="114"/>
    </row>
    <row r="1208" spans="1:15">
      <c r="A1208" s="113"/>
      <c r="B1208" s="113"/>
      <c r="C1208" s="114"/>
      <c r="D1208" s="62"/>
      <c r="E1208" s="62"/>
      <c r="F1208" s="62"/>
      <c r="G1208" s="62"/>
      <c r="H1208" s="114"/>
      <c r="I1208" s="62"/>
      <c r="J1208" s="114"/>
      <c r="K1208" s="120"/>
      <c r="L1208" s="120"/>
      <c r="M1208" s="120"/>
      <c r="N1208" s="120"/>
      <c r="O1208" s="114"/>
    </row>
    <row r="1209" spans="1:15">
      <c r="A1209" s="113"/>
      <c r="B1209" s="113"/>
      <c r="C1209" s="114"/>
      <c r="D1209" s="62"/>
      <c r="E1209" s="62"/>
      <c r="F1209" s="62"/>
      <c r="G1209" s="62"/>
      <c r="H1209" s="114"/>
      <c r="I1209" s="62"/>
      <c r="J1209" s="114"/>
      <c r="K1209" s="120"/>
      <c r="L1209" s="120"/>
      <c r="M1209" s="120"/>
      <c r="N1209" s="120"/>
      <c r="O1209" s="114"/>
    </row>
    <row r="1210" spans="1:15">
      <c r="A1210" s="113"/>
      <c r="B1210" s="113"/>
      <c r="C1210" s="114"/>
      <c r="D1210" s="62"/>
      <c r="E1210" s="62"/>
      <c r="F1210" s="62"/>
      <c r="G1210" s="62"/>
      <c r="H1210" s="114"/>
      <c r="I1210" s="62"/>
      <c r="J1210" s="114"/>
      <c r="K1210" s="120"/>
      <c r="L1210" s="120"/>
      <c r="M1210" s="120"/>
      <c r="N1210" s="120"/>
      <c r="O1210" s="114"/>
    </row>
    <row r="1211" spans="1:15">
      <c r="A1211" s="113"/>
      <c r="B1211" s="113"/>
      <c r="C1211" s="114"/>
      <c r="D1211" s="62"/>
      <c r="E1211" s="62"/>
      <c r="F1211" s="62"/>
      <c r="G1211" s="62"/>
      <c r="H1211" s="114"/>
      <c r="I1211" s="62"/>
      <c r="J1211" s="114"/>
      <c r="K1211" s="120"/>
      <c r="L1211" s="120"/>
      <c r="M1211" s="120"/>
      <c r="N1211" s="120"/>
      <c r="O1211" s="114"/>
    </row>
    <row r="1212" spans="1:15">
      <c r="A1212" s="113"/>
      <c r="B1212" s="113"/>
      <c r="C1212" s="114"/>
      <c r="D1212" s="62"/>
      <c r="E1212" s="62"/>
      <c r="F1212" s="62"/>
      <c r="G1212" s="62"/>
      <c r="H1212" s="114"/>
      <c r="I1212" s="62"/>
      <c r="J1212" s="114"/>
      <c r="K1212" s="120"/>
      <c r="L1212" s="120"/>
      <c r="M1212" s="120"/>
      <c r="N1212" s="120"/>
      <c r="O1212" s="114"/>
    </row>
    <row r="1213" spans="1:15">
      <c r="A1213" s="113"/>
      <c r="B1213" s="113"/>
      <c r="C1213" s="114"/>
      <c r="D1213" s="62"/>
      <c r="E1213" s="62"/>
      <c r="F1213" s="62"/>
      <c r="G1213" s="62"/>
      <c r="H1213" s="114"/>
      <c r="I1213" s="62"/>
      <c r="J1213" s="114"/>
      <c r="K1213" s="120"/>
      <c r="L1213" s="120"/>
      <c r="M1213" s="120"/>
      <c r="N1213" s="120"/>
      <c r="O1213" s="114"/>
    </row>
    <row r="1214" spans="1:15">
      <c r="A1214" s="113"/>
      <c r="B1214" s="113"/>
      <c r="C1214" s="114"/>
      <c r="D1214" s="62"/>
      <c r="E1214" s="62"/>
      <c r="F1214" s="62"/>
      <c r="G1214" s="62"/>
      <c r="H1214" s="114"/>
      <c r="I1214" s="62"/>
      <c r="J1214" s="114"/>
      <c r="K1214" s="120"/>
      <c r="L1214" s="120"/>
      <c r="M1214" s="120"/>
      <c r="N1214" s="120"/>
      <c r="O1214" s="114"/>
    </row>
    <row r="1215" spans="1:15">
      <c r="A1215" s="113"/>
      <c r="B1215" s="113"/>
      <c r="C1215" s="114"/>
      <c r="D1215" s="62"/>
      <c r="E1215" s="62"/>
      <c r="F1215" s="62"/>
      <c r="G1215" s="62"/>
      <c r="H1215" s="114"/>
      <c r="I1215" s="62"/>
      <c r="J1215" s="114"/>
      <c r="K1215" s="120"/>
      <c r="L1215" s="120"/>
      <c r="M1215" s="120"/>
      <c r="N1215" s="120"/>
      <c r="O1215" s="114"/>
    </row>
    <row r="1216" spans="1:15">
      <c r="A1216" s="113"/>
      <c r="B1216" s="113"/>
      <c r="C1216" s="114"/>
      <c r="D1216" s="62"/>
      <c r="E1216" s="62"/>
      <c r="F1216" s="62"/>
      <c r="G1216" s="62"/>
      <c r="H1216" s="114"/>
      <c r="I1216" s="62"/>
      <c r="J1216" s="114"/>
      <c r="K1216" s="120"/>
      <c r="L1216" s="120"/>
      <c r="M1216" s="120"/>
      <c r="N1216" s="120"/>
      <c r="O1216" s="114"/>
    </row>
    <row r="1217" spans="1:15">
      <c r="A1217" s="113"/>
      <c r="B1217" s="113"/>
      <c r="C1217" s="114"/>
      <c r="D1217" s="62"/>
      <c r="E1217" s="62"/>
      <c r="F1217" s="62"/>
      <c r="G1217" s="62"/>
      <c r="H1217" s="114"/>
      <c r="I1217" s="62"/>
      <c r="J1217" s="114"/>
      <c r="K1217" s="120"/>
      <c r="L1217" s="120"/>
      <c r="M1217" s="120"/>
      <c r="N1217" s="120"/>
      <c r="O1217" s="114"/>
    </row>
    <row r="1218" spans="1:15">
      <c r="A1218" s="113"/>
      <c r="B1218" s="113"/>
      <c r="C1218" s="114"/>
      <c r="D1218" s="62"/>
      <c r="E1218" s="62"/>
      <c r="F1218" s="62"/>
      <c r="G1218" s="62"/>
      <c r="H1218" s="114"/>
      <c r="I1218" s="62"/>
      <c r="J1218" s="114"/>
      <c r="K1218" s="120"/>
      <c r="L1218" s="120"/>
      <c r="M1218" s="120"/>
      <c r="N1218" s="120"/>
      <c r="O1218" s="114"/>
    </row>
    <row r="1219" spans="1:15">
      <c r="A1219" s="113"/>
      <c r="B1219" s="113"/>
      <c r="C1219" s="114"/>
      <c r="D1219" s="62"/>
      <c r="E1219" s="62"/>
      <c r="F1219" s="62"/>
      <c r="G1219" s="62"/>
      <c r="H1219" s="114"/>
      <c r="I1219" s="62"/>
      <c r="J1219" s="114"/>
      <c r="K1219" s="120"/>
      <c r="L1219" s="120"/>
      <c r="M1219" s="120"/>
      <c r="N1219" s="120"/>
      <c r="O1219" s="114"/>
    </row>
    <row r="1220" spans="1:15">
      <c r="A1220" s="113"/>
      <c r="B1220" s="113"/>
      <c r="C1220" s="114"/>
      <c r="D1220" s="62"/>
      <c r="E1220" s="62"/>
      <c r="F1220" s="62"/>
      <c r="G1220" s="62"/>
      <c r="H1220" s="114"/>
      <c r="I1220" s="62"/>
      <c r="J1220" s="114"/>
      <c r="K1220" s="120"/>
      <c r="L1220" s="120"/>
      <c r="M1220" s="120"/>
      <c r="N1220" s="120"/>
      <c r="O1220" s="114"/>
    </row>
    <row r="1221" spans="1:15">
      <c r="A1221" s="113"/>
      <c r="B1221" s="113"/>
      <c r="C1221" s="114"/>
      <c r="D1221" s="62"/>
      <c r="E1221" s="62"/>
      <c r="F1221" s="62"/>
      <c r="G1221" s="62"/>
      <c r="H1221" s="114"/>
      <c r="I1221" s="62"/>
      <c r="J1221" s="114"/>
      <c r="K1221" s="120"/>
      <c r="L1221" s="120"/>
      <c r="M1221" s="120"/>
      <c r="N1221" s="120"/>
      <c r="O1221" s="114"/>
    </row>
    <row r="1222" spans="1:15">
      <c r="A1222" s="113"/>
      <c r="B1222" s="113"/>
      <c r="C1222" s="114"/>
      <c r="D1222" s="62"/>
      <c r="E1222" s="62"/>
      <c r="F1222" s="62"/>
      <c r="G1222" s="62"/>
      <c r="H1222" s="114"/>
      <c r="I1222" s="62"/>
      <c r="J1222" s="114"/>
      <c r="K1222" s="120"/>
      <c r="L1222" s="120"/>
      <c r="M1222" s="120"/>
      <c r="N1222" s="120"/>
      <c r="O1222" s="114"/>
    </row>
    <row r="1223" spans="1:15">
      <c r="A1223" s="113"/>
      <c r="B1223" s="113"/>
      <c r="C1223" s="114"/>
      <c r="D1223" s="62"/>
      <c r="E1223" s="62"/>
      <c r="F1223" s="62"/>
      <c r="G1223" s="62"/>
      <c r="H1223" s="114"/>
      <c r="I1223" s="62"/>
      <c r="J1223" s="114"/>
      <c r="K1223" s="120"/>
      <c r="L1223" s="120"/>
      <c r="M1223" s="120"/>
      <c r="N1223" s="120"/>
      <c r="O1223" s="114"/>
    </row>
    <row r="1224" spans="1:15">
      <c r="A1224" s="113"/>
      <c r="B1224" s="113"/>
      <c r="C1224" s="114"/>
      <c r="D1224" s="62"/>
      <c r="E1224" s="62"/>
      <c r="F1224" s="62"/>
      <c r="G1224" s="62"/>
      <c r="H1224" s="114"/>
      <c r="I1224" s="62"/>
      <c r="J1224" s="114"/>
      <c r="K1224" s="120"/>
      <c r="L1224" s="120"/>
      <c r="M1224" s="120"/>
      <c r="N1224" s="120"/>
      <c r="O1224" s="114"/>
    </row>
    <row r="1225" spans="1:15">
      <c r="A1225" s="113"/>
      <c r="B1225" s="113"/>
      <c r="C1225" s="114"/>
      <c r="D1225" s="62"/>
      <c r="E1225" s="62"/>
      <c r="F1225" s="62"/>
      <c r="G1225" s="62"/>
      <c r="H1225" s="114"/>
      <c r="I1225" s="62"/>
      <c r="J1225" s="114"/>
      <c r="K1225" s="120"/>
      <c r="L1225" s="120"/>
      <c r="M1225" s="120"/>
      <c r="N1225" s="120"/>
      <c r="O1225" s="114"/>
    </row>
    <row r="1226" spans="1:15">
      <c r="A1226" s="113"/>
      <c r="B1226" s="113"/>
      <c r="C1226" s="114"/>
      <c r="D1226" s="62"/>
      <c r="E1226" s="62"/>
      <c r="F1226" s="62"/>
      <c r="G1226" s="62"/>
      <c r="H1226" s="114"/>
      <c r="I1226" s="62"/>
      <c r="J1226" s="114"/>
      <c r="K1226" s="120"/>
      <c r="L1226" s="120"/>
      <c r="M1226" s="120"/>
      <c r="N1226" s="120"/>
      <c r="O1226" s="114"/>
    </row>
    <row r="1227" spans="1:15">
      <c r="A1227" s="113"/>
      <c r="B1227" s="113"/>
      <c r="C1227" s="114"/>
      <c r="D1227" s="62"/>
      <c r="E1227" s="62"/>
      <c r="F1227" s="62"/>
      <c r="G1227" s="62"/>
      <c r="H1227" s="114"/>
      <c r="I1227" s="62"/>
      <c r="J1227" s="114"/>
      <c r="K1227" s="120"/>
      <c r="L1227" s="120"/>
      <c r="M1227" s="120"/>
      <c r="N1227" s="120"/>
      <c r="O1227" s="114"/>
    </row>
    <row r="1228" spans="1:15">
      <c r="A1228" s="113"/>
      <c r="B1228" s="113"/>
      <c r="C1228" s="114"/>
      <c r="D1228" s="62"/>
      <c r="E1228" s="62"/>
      <c r="F1228" s="62"/>
      <c r="G1228" s="62"/>
      <c r="H1228" s="114"/>
      <c r="I1228" s="62"/>
      <c r="J1228" s="114"/>
      <c r="K1228" s="120"/>
      <c r="L1228" s="120"/>
      <c r="M1228" s="120"/>
      <c r="N1228" s="120"/>
      <c r="O1228" s="114"/>
    </row>
    <row r="1229" spans="1:15">
      <c r="A1229" s="113"/>
      <c r="B1229" s="113"/>
      <c r="C1229" s="114"/>
      <c r="D1229" s="62"/>
      <c r="E1229" s="62"/>
      <c r="F1229" s="62"/>
      <c r="G1229" s="62"/>
      <c r="H1229" s="114"/>
      <c r="I1229" s="62"/>
      <c r="J1229" s="114"/>
      <c r="K1229" s="120"/>
      <c r="L1229" s="120"/>
      <c r="M1229" s="120"/>
      <c r="N1229" s="120"/>
      <c r="O1229" s="114"/>
    </row>
    <row r="1230" spans="1:15">
      <c r="A1230" s="113"/>
      <c r="B1230" s="113"/>
      <c r="C1230" s="114"/>
      <c r="D1230" s="62"/>
      <c r="E1230" s="62"/>
      <c r="F1230" s="62"/>
      <c r="G1230" s="62"/>
      <c r="H1230" s="114"/>
      <c r="I1230" s="62"/>
      <c r="J1230" s="114"/>
      <c r="K1230" s="120"/>
      <c r="L1230" s="120"/>
      <c r="M1230" s="120"/>
      <c r="N1230" s="120"/>
      <c r="O1230" s="114"/>
    </row>
    <row r="1231" spans="1:15">
      <c r="A1231" s="113"/>
      <c r="B1231" s="113"/>
      <c r="C1231" s="114"/>
      <c r="D1231" s="62"/>
      <c r="E1231" s="62"/>
      <c r="F1231" s="62"/>
      <c r="G1231" s="62"/>
      <c r="H1231" s="114"/>
      <c r="I1231" s="62"/>
      <c r="J1231" s="114"/>
      <c r="K1231" s="120"/>
      <c r="L1231" s="120"/>
      <c r="M1231" s="120"/>
      <c r="N1231" s="120"/>
      <c r="O1231" s="114"/>
    </row>
    <row r="1232" spans="1:15">
      <c r="A1232" s="113"/>
      <c r="B1232" s="113"/>
      <c r="C1232" s="114"/>
      <c r="D1232" s="62"/>
      <c r="E1232" s="62"/>
      <c r="F1232" s="62"/>
      <c r="G1232" s="62"/>
      <c r="H1232" s="114"/>
      <c r="I1232" s="62"/>
      <c r="J1232" s="114"/>
      <c r="K1232" s="120"/>
      <c r="L1232" s="120"/>
      <c r="M1232" s="120"/>
      <c r="N1232" s="120"/>
      <c r="O1232" s="114"/>
    </row>
    <row r="1233" spans="1:15">
      <c r="A1233" s="113"/>
      <c r="B1233" s="113"/>
      <c r="C1233" s="114"/>
      <c r="D1233" s="62"/>
      <c r="E1233" s="62"/>
      <c r="F1233" s="62"/>
      <c r="G1233" s="62"/>
      <c r="H1233" s="114"/>
      <c r="I1233" s="62"/>
      <c r="J1233" s="114"/>
      <c r="K1233" s="120"/>
      <c r="L1233" s="120"/>
      <c r="M1233" s="120"/>
      <c r="N1233" s="120"/>
      <c r="O1233" s="114"/>
    </row>
    <row r="1234" spans="1:15">
      <c r="A1234" s="113"/>
      <c r="B1234" s="113"/>
      <c r="C1234" s="114"/>
      <c r="D1234" s="62"/>
      <c r="E1234" s="62"/>
      <c r="F1234" s="62"/>
      <c r="G1234" s="62"/>
      <c r="H1234" s="114"/>
      <c r="I1234" s="62"/>
      <c r="J1234" s="114"/>
      <c r="K1234" s="120"/>
      <c r="L1234" s="120"/>
      <c r="M1234" s="120"/>
      <c r="N1234" s="120"/>
      <c r="O1234" s="114"/>
    </row>
    <row r="1235" spans="1:15">
      <c r="A1235" s="113"/>
      <c r="B1235" s="113"/>
      <c r="C1235" s="114"/>
      <c r="D1235" s="62"/>
      <c r="E1235" s="62"/>
      <c r="F1235" s="62"/>
      <c r="G1235" s="62"/>
      <c r="H1235" s="114"/>
      <c r="I1235" s="62"/>
      <c r="J1235" s="114"/>
      <c r="K1235" s="120"/>
      <c r="L1235" s="120"/>
      <c r="M1235" s="120"/>
      <c r="N1235" s="120"/>
      <c r="O1235" s="114"/>
    </row>
    <row r="1236" spans="1:15">
      <c r="A1236" s="113"/>
      <c r="B1236" s="113"/>
      <c r="C1236" s="114"/>
      <c r="D1236" s="62"/>
      <c r="E1236" s="62"/>
      <c r="F1236" s="62"/>
      <c r="G1236" s="62"/>
      <c r="H1236" s="114"/>
      <c r="I1236" s="62"/>
      <c r="J1236" s="114"/>
      <c r="K1236" s="120"/>
      <c r="L1236" s="120"/>
      <c r="M1236" s="120"/>
      <c r="N1236" s="120"/>
      <c r="O1236" s="114"/>
    </row>
    <row r="1237" spans="1:15">
      <c r="A1237" s="113"/>
      <c r="B1237" s="113"/>
      <c r="C1237" s="114"/>
      <c r="D1237" s="62"/>
      <c r="E1237" s="62"/>
      <c r="F1237" s="62"/>
      <c r="G1237" s="62"/>
      <c r="H1237" s="114"/>
      <c r="I1237" s="62"/>
      <c r="J1237" s="114"/>
      <c r="K1237" s="120"/>
      <c r="L1237" s="120"/>
      <c r="M1237" s="120"/>
      <c r="N1237" s="120"/>
      <c r="O1237" s="114"/>
    </row>
    <row r="1238" spans="1:15">
      <c r="A1238" s="113"/>
      <c r="B1238" s="113"/>
      <c r="C1238" s="114"/>
      <c r="D1238" s="62"/>
      <c r="E1238" s="62"/>
      <c r="F1238" s="62"/>
      <c r="G1238" s="62"/>
      <c r="H1238" s="114"/>
      <c r="I1238" s="62"/>
      <c r="J1238" s="114"/>
      <c r="K1238" s="120"/>
      <c r="L1238" s="120"/>
      <c r="M1238" s="120"/>
      <c r="N1238" s="120"/>
      <c r="O1238" s="114"/>
    </row>
  </sheetData>
  <sheetProtection formatCells="0" formatColumns="0" formatRows="0" autoFilter="0" pivotTables="0"/>
  <autoFilter ref="A2:WVQ338"/>
  <mergeCells count="5">
    <mergeCell ref="A340:I778"/>
    <mergeCell ref="A1:B1"/>
    <mergeCell ref="D1:G1"/>
    <mergeCell ref="I1:I2"/>
    <mergeCell ref="K1:N1"/>
  </mergeCells>
  <conditionalFormatting sqref="A1:A1048576">
    <cfRule type="cellIs" dxfId="42" priority="4" operator="equal">
      <formula>"общий итог"</formula>
    </cfRule>
  </conditionalFormatting>
  <conditionalFormatting sqref="C1:U1048576">
    <cfRule type="cellIs" dxfId="41" priority="3" operator="equal">
      <formula>"Общий итог"</formula>
    </cfRule>
  </conditionalFormatting>
  <conditionalFormatting sqref="B2">
    <cfRule type="cellIs" dxfId="40" priority="2" operator="equal">
      <formula>"Общий итог"</formula>
    </cfRule>
  </conditionalFormatting>
  <conditionalFormatting sqref="D1:I1048576">
    <cfRule type="cellIs" dxfId="39"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F1238"/>
  <sheetViews>
    <sheetView zoomScale="70" zoomScaleNormal="70" zoomScalePageLayoutView="70" workbookViewId="0">
      <pane xSplit="2" ySplit="2" topLeftCell="J9" activePane="bottomRight" state="frozen"/>
      <selection pane="topRight" activeCell="C1" sqref="C1"/>
      <selection pane="bottomLeft" activeCell="A3" sqref="A3"/>
      <selection pane="bottomRight" activeCell="J3" sqref="J3"/>
    </sheetView>
  </sheetViews>
  <sheetFormatPr defaultColWidth="8.85546875" defaultRowHeight="14.25"/>
  <cols>
    <col min="1" max="1" width="30.140625" style="116" customWidth="1"/>
    <col min="2" max="2" width="58.42578125" style="116" customWidth="1"/>
    <col min="3" max="3" width="2.42578125" style="117" hidden="1" customWidth="1"/>
    <col min="4" max="5" width="13.140625" style="63" hidden="1" customWidth="1"/>
    <col min="6" max="7" width="11.42578125" style="63" hidden="1" customWidth="1"/>
    <col min="8" max="8" width="2.42578125" style="117" hidden="1" customWidth="1"/>
    <col min="9" max="9" width="16.85546875" style="63" hidden="1" customWidth="1"/>
    <col min="10" max="10" width="2.42578125" style="117" customWidth="1"/>
    <col min="11" max="14" width="11.42578125" style="121" bestFit="1" customWidth="1"/>
    <col min="15" max="15" width="2.42578125" style="117" customWidth="1"/>
    <col min="16" max="231" width="8.85546875" style="111"/>
    <col min="232" max="232" width="42" style="111" customWidth="1"/>
    <col min="233" max="233" width="45" style="111" customWidth="1"/>
    <col min="234" max="237" width="11.140625" style="111" customWidth="1"/>
    <col min="238" max="241" width="8.7109375" style="111" customWidth="1"/>
    <col min="242" max="242" width="16" style="111" bestFit="1" customWidth="1"/>
    <col min="243" max="250" width="8.7109375" style="111" customWidth="1"/>
    <col min="251" max="254" width="5" style="111" bestFit="1" customWidth="1"/>
    <col min="255" max="258" width="8.7109375" style="111" customWidth="1"/>
    <col min="259" max="487" width="8.85546875" style="111"/>
    <col min="488" max="488" width="42" style="111" customWidth="1"/>
    <col min="489" max="489" width="45" style="111" customWidth="1"/>
    <col min="490" max="493" width="11.140625" style="111" customWidth="1"/>
    <col min="494" max="497" width="8.7109375" style="111" customWidth="1"/>
    <col min="498" max="498" width="16" style="111" bestFit="1" customWidth="1"/>
    <col min="499" max="506" width="8.7109375" style="111" customWidth="1"/>
    <col min="507" max="510" width="5" style="111" bestFit="1" customWidth="1"/>
    <col min="511" max="514" width="8.7109375" style="111" customWidth="1"/>
    <col min="515" max="743" width="8.85546875" style="111"/>
    <col min="744" max="744" width="42" style="111" customWidth="1"/>
    <col min="745" max="745" width="45" style="111" customWidth="1"/>
    <col min="746" max="749" width="11.140625" style="111" customWidth="1"/>
    <col min="750" max="753" width="8.7109375" style="111" customWidth="1"/>
    <col min="754" max="754" width="16" style="111" bestFit="1" customWidth="1"/>
    <col min="755" max="762" width="8.7109375" style="111" customWidth="1"/>
    <col min="763" max="766" width="5" style="111" bestFit="1" customWidth="1"/>
    <col min="767" max="770" width="8.7109375" style="111" customWidth="1"/>
    <col min="771" max="999" width="8.85546875" style="111"/>
    <col min="1000" max="1000" width="42" style="111" customWidth="1"/>
    <col min="1001" max="1001" width="45" style="111" customWidth="1"/>
    <col min="1002" max="1005" width="11.140625" style="111" customWidth="1"/>
    <col min="1006" max="1009" width="8.7109375" style="111" customWidth="1"/>
    <col min="1010" max="1010" width="16" style="111" bestFit="1" customWidth="1"/>
    <col min="1011" max="1018" width="8.7109375" style="111" customWidth="1"/>
    <col min="1019" max="1022" width="5" style="111" bestFit="1" customWidth="1"/>
    <col min="1023" max="1026" width="8.7109375" style="111" customWidth="1"/>
    <col min="1027" max="1255" width="8.85546875" style="111"/>
    <col min="1256" max="1256" width="42" style="111" customWidth="1"/>
    <col min="1257" max="1257" width="45" style="111" customWidth="1"/>
    <col min="1258" max="1261" width="11.140625" style="111" customWidth="1"/>
    <col min="1262" max="1265" width="8.7109375" style="111" customWidth="1"/>
    <col min="1266" max="1266" width="16" style="111" bestFit="1" customWidth="1"/>
    <col min="1267" max="1274" width="8.7109375" style="111" customWidth="1"/>
    <col min="1275" max="1278" width="5" style="111" bestFit="1" customWidth="1"/>
    <col min="1279" max="1282" width="8.7109375" style="111" customWidth="1"/>
    <col min="1283" max="1511" width="8.85546875" style="111"/>
    <col min="1512" max="1512" width="42" style="111" customWidth="1"/>
    <col min="1513" max="1513" width="45" style="111" customWidth="1"/>
    <col min="1514" max="1517" width="11.140625" style="111" customWidth="1"/>
    <col min="1518" max="1521" width="8.7109375" style="111" customWidth="1"/>
    <col min="1522" max="1522" width="16" style="111" bestFit="1" customWidth="1"/>
    <col min="1523" max="1530" width="8.7109375" style="111" customWidth="1"/>
    <col min="1531" max="1534" width="5" style="111" bestFit="1" customWidth="1"/>
    <col min="1535" max="1538" width="8.7109375" style="111" customWidth="1"/>
    <col min="1539" max="1767" width="8.85546875" style="111"/>
    <col min="1768" max="1768" width="42" style="111" customWidth="1"/>
    <col min="1769" max="1769" width="45" style="111" customWidth="1"/>
    <col min="1770" max="1773" width="11.140625" style="111" customWidth="1"/>
    <col min="1774" max="1777" width="8.7109375" style="111" customWidth="1"/>
    <col min="1778" max="1778" width="16" style="111" bestFit="1" customWidth="1"/>
    <col min="1779" max="1786" width="8.7109375" style="111" customWidth="1"/>
    <col min="1787" max="1790" width="5" style="111" bestFit="1" customWidth="1"/>
    <col min="1791" max="1794" width="8.7109375" style="111" customWidth="1"/>
    <col min="1795" max="2023" width="8.85546875" style="111"/>
    <col min="2024" max="2024" width="42" style="111" customWidth="1"/>
    <col min="2025" max="2025" width="45" style="111" customWidth="1"/>
    <col min="2026" max="2029" width="11.140625" style="111" customWidth="1"/>
    <col min="2030" max="2033" width="8.7109375" style="111" customWidth="1"/>
    <col min="2034" max="2034" width="16" style="111" bestFit="1" customWidth="1"/>
    <col min="2035" max="2042" width="8.7109375" style="111" customWidth="1"/>
    <col min="2043" max="2046" width="5" style="111" bestFit="1" customWidth="1"/>
    <col min="2047" max="2050" width="8.7109375" style="111" customWidth="1"/>
    <col min="2051" max="2279" width="8.85546875" style="111"/>
    <col min="2280" max="2280" width="42" style="111" customWidth="1"/>
    <col min="2281" max="2281" width="45" style="111" customWidth="1"/>
    <col min="2282" max="2285" width="11.140625" style="111" customWidth="1"/>
    <col min="2286" max="2289" width="8.7109375" style="111" customWidth="1"/>
    <col min="2290" max="2290" width="16" style="111" bestFit="1" customWidth="1"/>
    <col min="2291" max="2298" width="8.7109375" style="111" customWidth="1"/>
    <col min="2299" max="2302" width="5" style="111" bestFit="1" customWidth="1"/>
    <col min="2303" max="2306" width="8.7109375" style="111" customWidth="1"/>
    <col min="2307" max="2535" width="8.85546875" style="111"/>
    <col min="2536" max="2536" width="42" style="111" customWidth="1"/>
    <col min="2537" max="2537" width="45" style="111" customWidth="1"/>
    <col min="2538" max="2541" width="11.140625" style="111" customWidth="1"/>
    <col min="2542" max="2545" width="8.7109375" style="111" customWidth="1"/>
    <col min="2546" max="2546" width="16" style="111" bestFit="1" customWidth="1"/>
    <col min="2547" max="2554" width="8.7109375" style="111" customWidth="1"/>
    <col min="2555" max="2558" width="5" style="111" bestFit="1" customWidth="1"/>
    <col min="2559" max="2562" width="8.7109375" style="111" customWidth="1"/>
    <col min="2563" max="2791" width="8.85546875" style="111"/>
    <col min="2792" max="2792" width="42" style="111" customWidth="1"/>
    <col min="2793" max="2793" width="45" style="111" customWidth="1"/>
    <col min="2794" max="2797" width="11.140625" style="111" customWidth="1"/>
    <col min="2798" max="2801" width="8.7109375" style="111" customWidth="1"/>
    <col min="2802" max="2802" width="16" style="111" bestFit="1" customWidth="1"/>
    <col min="2803" max="2810" width="8.7109375" style="111" customWidth="1"/>
    <col min="2811" max="2814" width="5" style="111" bestFit="1" customWidth="1"/>
    <col min="2815" max="2818" width="8.7109375" style="111" customWidth="1"/>
    <col min="2819" max="3047" width="8.85546875" style="111"/>
    <col min="3048" max="3048" width="42" style="111" customWidth="1"/>
    <col min="3049" max="3049" width="45" style="111" customWidth="1"/>
    <col min="3050" max="3053" width="11.140625" style="111" customWidth="1"/>
    <col min="3054" max="3057" width="8.7109375" style="111" customWidth="1"/>
    <col min="3058" max="3058" width="16" style="111" bestFit="1" customWidth="1"/>
    <col min="3059" max="3066" width="8.7109375" style="111" customWidth="1"/>
    <col min="3067" max="3070" width="5" style="111" bestFit="1" customWidth="1"/>
    <col min="3071" max="3074" width="8.7109375" style="111" customWidth="1"/>
    <col min="3075" max="3303" width="8.85546875" style="111"/>
    <col min="3304" max="3304" width="42" style="111" customWidth="1"/>
    <col min="3305" max="3305" width="45" style="111" customWidth="1"/>
    <col min="3306" max="3309" width="11.140625" style="111" customWidth="1"/>
    <col min="3310" max="3313" width="8.7109375" style="111" customWidth="1"/>
    <col min="3314" max="3314" width="16" style="111" bestFit="1" customWidth="1"/>
    <col min="3315" max="3322" width="8.7109375" style="111" customWidth="1"/>
    <col min="3323" max="3326" width="5" style="111" bestFit="1" customWidth="1"/>
    <col min="3327" max="3330" width="8.7109375" style="111" customWidth="1"/>
    <col min="3331" max="3559" width="8.85546875" style="111"/>
    <col min="3560" max="3560" width="42" style="111" customWidth="1"/>
    <col min="3561" max="3561" width="45" style="111" customWidth="1"/>
    <col min="3562" max="3565" width="11.140625" style="111" customWidth="1"/>
    <col min="3566" max="3569" width="8.7109375" style="111" customWidth="1"/>
    <col min="3570" max="3570" width="16" style="111" bestFit="1" customWidth="1"/>
    <col min="3571" max="3578" width="8.7109375" style="111" customWidth="1"/>
    <col min="3579" max="3582" width="5" style="111" bestFit="1" customWidth="1"/>
    <col min="3583" max="3586" width="8.7109375" style="111" customWidth="1"/>
    <col min="3587" max="3815" width="8.85546875" style="111"/>
    <col min="3816" max="3816" width="42" style="111" customWidth="1"/>
    <col min="3817" max="3817" width="45" style="111" customWidth="1"/>
    <col min="3818" max="3821" width="11.140625" style="111" customWidth="1"/>
    <col min="3822" max="3825" width="8.7109375" style="111" customWidth="1"/>
    <col min="3826" max="3826" width="16" style="111" bestFit="1" customWidth="1"/>
    <col min="3827" max="3834" width="8.7109375" style="111" customWidth="1"/>
    <col min="3835" max="3838" width="5" style="111" bestFit="1" customWidth="1"/>
    <col min="3839" max="3842" width="8.7109375" style="111" customWidth="1"/>
    <col min="3843" max="4071" width="8.85546875" style="111"/>
    <col min="4072" max="4072" width="42" style="111" customWidth="1"/>
    <col min="4073" max="4073" width="45" style="111" customWidth="1"/>
    <col min="4074" max="4077" width="11.140625" style="111" customWidth="1"/>
    <col min="4078" max="4081" width="8.7109375" style="111" customWidth="1"/>
    <col min="4082" max="4082" width="16" style="111" bestFit="1" customWidth="1"/>
    <col min="4083" max="4090" width="8.7109375" style="111" customWidth="1"/>
    <col min="4091" max="4094" width="5" style="111" bestFit="1" customWidth="1"/>
    <col min="4095" max="4098" width="8.7109375" style="111" customWidth="1"/>
    <col min="4099" max="4327" width="8.85546875" style="111"/>
    <col min="4328" max="4328" width="42" style="111" customWidth="1"/>
    <col min="4329" max="4329" width="45" style="111" customWidth="1"/>
    <col min="4330" max="4333" width="11.140625" style="111" customWidth="1"/>
    <col min="4334" max="4337" width="8.7109375" style="111" customWidth="1"/>
    <col min="4338" max="4338" width="16" style="111" bestFit="1" customWidth="1"/>
    <col min="4339" max="4346" width="8.7109375" style="111" customWidth="1"/>
    <col min="4347" max="4350" width="5" style="111" bestFit="1" customWidth="1"/>
    <col min="4351" max="4354" width="8.7109375" style="111" customWidth="1"/>
    <col min="4355" max="4583" width="8.85546875" style="111"/>
    <col min="4584" max="4584" width="42" style="111" customWidth="1"/>
    <col min="4585" max="4585" width="45" style="111" customWidth="1"/>
    <col min="4586" max="4589" width="11.140625" style="111" customWidth="1"/>
    <col min="4590" max="4593" width="8.7109375" style="111" customWidth="1"/>
    <col min="4594" max="4594" width="16" style="111" bestFit="1" customWidth="1"/>
    <col min="4595" max="4602" width="8.7109375" style="111" customWidth="1"/>
    <col min="4603" max="4606" width="5" style="111" bestFit="1" customWidth="1"/>
    <col min="4607" max="4610" width="8.7109375" style="111" customWidth="1"/>
    <col min="4611" max="4839" width="8.85546875" style="111"/>
    <col min="4840" max="4840" width="42" style="111" customWidth="1"/>
    <col min="4841" max="4841" width="45" style="111" customWidth="1"/>
    <col min="4842" max="4845" width="11.140625" style="111" customWidth="1"/>
    <col min="4846" max="4849" width="8.7109375" style="111" customWidth="1"/>
    <col min="4850" max="4850" width="16" style="111" bestFit="1" customWidth="1"/>
    <col min="4851" max="4858" width="8.7109375" style="111" customWidth="1"/>
    <col min="4859" max="4862" width="5" style="111" bestFit="1" customWidth="1"/>
    <col min="4863" max="4866" width="8.7109375" style="111" customWidth="1"/>
    <col min="4867" max="5095" width="8.85546875" style="111"/>
    <col min="5096" max="5096" width="42" style="111" customWidth="1"/>
    <col min="5097" max="5097" width="45" style="111" customWidth="1"/>
    <col min="5098" max="5101" width="11.140625" style="111" customWidth="1"/>
    <col min="5102" max="5105" width="8.7109375" style="111" customWidth="1"/>
    <col min="5106" max="5106" width="16" style="111" bestFit="1" customWidth="1"/>
    <col min="5107" max="5114" width="8.7109375" style="111" customWidth="1"/>
    <col min="5115" max="5118" width="5" style="111" bestFit="1" customWidth="1"/>
    <col min="5119" max="5122" width="8.7109375" style="111" customWidth="1"/>
    <col min="5123" max="5351" width="8.85546875" style="111"/>
    <col min="5352" max="5352" width="42" style="111" customWidth="1"/>
    <col min="5353" max="5353" width="45" style="111" customWidth="1"/>
    <col min="5354" max="5357" width="11.140625" style="111" customWidth="1"/>
    <col min="5358" max="5361" width="8.7109375" style="111" customWidth="1"/>
    <col min="5362" max="5362" width="16" style="111" bestFit="1" customWidth="1"/>
    <col min="5363" max="5370" width="8.7109375" style="111" customWidth="1"/>
    <col min="5371" max="5374" width="5" style="111" bestFit="1" customWidth="1"/>
    <col min="5375" max="5378" width="8.7109375" style="111" customWidth="1"/>
    <col min="5379" max="5607" width="8.85546875" style="111"/>
    <col min="5608" max="5608" width="42" style="111" customWidth="1"/>
    <col min="5609" max="5609" width="45" style="111" customWidth="1"/>
    <col min="5610" max="5613" width="11.140625" style="111" customWidth="1"/>
    <col min="5614" max="5617" width="8.7109375" style="111" customWidth="1"/>
    <col min="5618" max="5618" width="16" style="111" bestFit="1" customWidth="1"/>
    <col min="5619" max="5626" width="8.7109375" style="111" customWidth="1"/>
    <col min="5627" max="5630" width="5" style="111" bestFit="1" customWidth="1"/>
    <col min="5631" max="5634" width="8.7109375" style="111" customWidth="1"/>
    <col min="5635" max="5863" width="8.85546875" style="111"/>
    <col min="5864" max="5864" width="42" style="111" customWidth="1"/>
    <col min="5865" max="5865" width="45" style="111" customWidth="1"/>
    <col min="5866" max="5869" width="11.140625" style="111" customWidth="1"/>
    <col min="5870" max="5873" width="8.7109375" style="111" customWidth="1"/>
    <col min="5874" max="5874" width="16" style="111" bestFit="1" customWidth="1"/>
    <col min="5875" max="5882" width="8.7109375" style="111" customWidth="1"/>
    <col min="5883" max="5886" width="5" style="111" bestFit="1" customWidth="1"/>
    <col min="5887" max="5890" width="8.7109375" style="111" customWidth="1"/>
    <col min="5891" max="6119" width="8.85546875" style="111"/>
    <col min="6120" max="6120" width="42" style="111" customWidth="1"/>
    <col min="6121" max="6121" width="45" style="111" customWidth="1"/>
    <col min="6122" max="6125" width="11.140625" style="111" customWidth="1"/>
    <col min="6126" max="6129" width="8.7109375" style="111" customWidth="1"/>
    <col min="6130" max="6130" width="16" style="111" bestFit="1" customWidth="1"/>
    <col min="6131" max="6138" width="8.7109375" style="111" customWidth="1"/>
    <col min="6139" max="6142" width="5" style="111" bestFit="1" customWidth="1"/>
    <col min="6143" max="6146" width="8.7109375" style="111" customWidth="1"/>
    <col min="6147" max="6375" width="8.85546875" style="111"/>
    <col min="6376" max="6376" width="42" style="111" customWidth="1"/>
    <col min="6377" max="6377" width="45" style="111" customWidth="1"/>
    <col min="6378" max="6381" width="11.140625" style="111" customWidth="1"/>
    <col min="6382" max="6385" width="8.7109375" style="111" customWidth="1"/>
    <col min="6386" max="6386" width="16" style="111" bestFit="1" customWidth="1"/>
    <col min="6387" max="6394" width="8.7109375" style="111" customWidth="1"/>
    <col min="6395" max="6398" width="5" style="111" bestFit="1" customWidth="1"/>
    <col min="6399" max="6402" width="8.7109375" style="111" customWidth="1"/>
    <col min="6403" max="6631" width="8.85546875" style="111"/>
    <col min="6632" max="6632" width="42" style="111" customWidth="1"/>
    <col min="6633" max="6633" width="45" style="111" customWidth="1"/>
    <col min="6634" max="6637" width="11.140625" style="111" customWidth="1"/>
    <col min="6638" max="6641" width="8.7109375" style="111" customWidth="1"/>
    <col min="6642" max="6642" width="16" style="111" bestFit="1" customWidth="1"/>
    <col min="6643" max="6650" width="8.7109375" style="111" customWidth="1"/>
    <col min="6651" max="6654" width="5" style="111" bestFit="1" customWidth="1"/>
    <col min="6655" max="6658" width="8.7109375" style="111" customWidth="1"/>
    <col min="6659" max="6887" width="8.85546875" style="111"/>
    <col min="6888" max="6888" width="42" style="111" customWidth="1"/>
    <col min="6889" max="6889" width="45" style="111" customWidth="1"/>
    <col min="6890" max="6893" width="11.140625" style="111" customWidth="1"/>
    <col min="6894" max="6897" width="8.7109375" style="111" customWidth="1"/>
    <col min="6898" max="6898" width="16" style="111" bestFit="1" customWidth="1"/>
    <col min="6899" max="6906" width="8.7109375" style="111" customWidth="1"/>
    <col min="6907" max="6910" width="5" style="111" bestFit="1" customWidth="1"/>
    <col min="6911" max="6914" width="8.7109375" style="111" customWidth="1"/>
    <col min="6915" max="7143" width="8.85546875" style="111"/>
    <col min="7144" max="7144" width="42" style="111" customWidth="1"/>
    <col min="7145" max="7145" width="45" style="111" customWidth="1"/>
    <col min="7146" max="7149" width="11.140625" style="111" customWidth="1"/>
    <col min="7150" max="7153" width="8.7109375" style="111" customWidth="1"/>
    <col min="7154" max="7154" width="16" style="111" bestFit="1" customWidth="1"/>
    <col min="7155" max="7162" width="8.7109375" style="111" customWidth="1"/>
    <col min="7163" max="7166" width="5" style="111" bestFit="1" customWidth="1"/>
    <col min="7167" max="7170" width="8.7109375" style="111" customWidth="1"/>
    <col min="7171" max="7399" width="8.85546875" style="111"/>
    <col min="7400" max="7400" width="42" style="111" customWidth="1"/>
    <col min="7401" max="7401" width="45" style="111" customWidth="1"/>
    <col min="7402" max="7405" width="11.140625" style="111" customWidth="1"/>
    <col min="7406" max="7409" width="8.7109375" style="111" customWidth="1"/>
    <col min="7410" max="7410" width="16" style="111" bestFit="1" customWidth="1"/>
    <col min="7411" max="7418" width="8.7109375" style="111" customWidth="1"/>
    <col min="7419" max="7422" width="5" style="111" bestFit="1" customWidth="1"/>
    <col min="7423" max="7426" width="8.7109375" style="111" customWidth="1"/>
    <col min="7427" max="7655" width="8.85546875" style="111"/>
    <col min="7656" max="7656" width="42" style="111" customWidth="1"/>
    <col min="7657" max="7657" width="45" style="111" customWidth="1"/>
    <col min="7658" max="7661" width="11.140625" style="111" customWidth="1"/>
    <col min="7662" max="7665" width="8.7109375" style="111" customWidth="1"/>
    <col min="7666" max="7666" width="16" style="111" bestFit="1" customWidth="1"/>
    <col min="7667" max="7674" width="8.7109375" style="111" customWidth="1"/>
    <col min="7675" max="7678" width="5" style="111" bestFit="1" customWidth="1"/>
    <col min="7679" max="7682" width="8.7109375" style="111" customWidth="1"/>
    <col min="7683" max="7911" width="8.85546875" style="111"/>
    <col min="7912" max="7912" width="42" style="111" customWidth="1"/>
    <col min="7913" max="7913" width="45" style="111" customWidth="1"/>
    <col min="7914" max="7917" width="11.140625" style="111" customWidth="1"/>
    <col min="7918" max="7921" width="8.7109375" style="111" customWidth="1"/>
    <col min="7922" max="7922" width="16" style="111" bestFit="1" customWidth="1"/>
    <col min="7923" max="7930" width="8.7109375" style="111" customWidth="1"/>
    <col min="7931" max="7934" width="5" style="111" bestFit="1" customWidth="1"/>
    <col min="7935" max="7938" width="8.7109375" style="111" customWidth="1"/>
    <col min="7939" max="8167" width="8.85546875" style="111"/>
    <col min="8168" max="8168" width="42" style="111" customWidth="1"/>
    <col min="8169" max="8169" width="45" style="111" customWidth="1"/>
    <col min="8170" max="8173" width="11.140625" style="111" customWidth="1"/>
    <col min="8174" max="8177" width="8.7109375" style="111" customWidth="1"/>
    <col min="8178" max="8178" width="16" style="111" bestFit="1" customWidth="1"/>
    <col min="8179" max="8186" width="8.7109375" style="111" customWidth="1"/>
    <col min="8187" max="8190" width="5" style="111" bestFit="1" customWidth="1"/>
    <col min="8191" max="8194" width="8.7109375" style="111" customWidth="1"/>
    <col min="8195" max="8423" width="8.85546875" style="111"/>
    <col min="8424" max="8424" width="42" style="111" customWidth="1"/>
    <col min="8425" max="8425" width="45" style="111" customWidth="1"/>
    <col min="8426" max="8429" width="11.140625" style="111" customWidth="1"/>
    <col min="8430" max="8433" width="8.7109375" style="111" customWidth="1"/>
    <col min="8434" max="8434" width="16" style="111" bestFit="1" customWidth="1"/>
    <col min="8435" max="8442" width="8.7109375" style="111" customWidth="1"/>
    <col min="8443" max="8446" width="5" style="111" bestFit="1" customWidth="1"/>
    <col min="8447" max="8450" width="8.7109375" style="111" customWidth="1"/>
    <col min="8451" max="8679" width="8.85546875" style="111"/>
    <col min="8680" max="8680" width="42" style="111" customWidth="1"/>
    <col min="8681" max="8681" width="45" style="111" customWidth="1"/>
    <col min="8682" max="8685" width="11.140625" style="111" customWidth="1"/>
    <col min="8686" max="8689" width="8.7109375" style="111" customWidth="1"/>
    <col min="8690" max="8690" width="16" style="111" bestFit="1" customWidth="1"/>
    <col min="8691" max="8698" width="8.7109375" style="111" customWidth="1"/>
    <col min="8699" max="8702" width="5" style="111" bestFit="1" customWidth="1"/>
    <col min="8703" max="8706" width="8.7109375" style="111" customWidth="1"/>
    <col min="8707" max="8935" width="8.85546875" style="111"/>
    <col min="8936" max="8936" width="42" style="111" customWidth="1"/>
    <col min="8937" max="8937" width="45" style="111" customWidth="1"/>
    <col min="8938" max="8941" width="11.140625" style="111" customWidth="1"/>
    <col min="8942" max="8945" width="8.7109375" style="111" customWidth="1"/>
    <col min="8946" max="8946" width="16" style="111" bestFit="1" customWidth="1"/>
    <col min="8947" max="8954" width="8.7109375" style="111" customWidth="1"/>
    <col min="8955" max="8958" width="5" style="111" bestFit="1" customWidth="1"/>
    <col min="8959" max="8962" width="8.7109375" style="111" customWidth="1"/>
    <col min="8963" max="9191" width="8.85546875" style="111"/>
    <col min="9192" max="9192" width="42" style="111" customWidth="1"/>
    <col min="9193" max="9193" width="45" style="111" customWidth="1"/>
    <col min="9194" max="9197" width="11.140625" style="111" customWidth="1"/>
    <col min="9198" max="9201" width="8.7109375" style="111" customWidth="1"/>
    <col min="9202" max="9202" width="16" style="111" bestFit="1" customWidth="1"/>
    <col min="9203" max="9210" width="8.7109375" style="111" customWidth="1"/>
    <col min="9211" max="9214" width="5" style="111" bestFit="1" customWidth="1"/>
    <col min="9215" max="9218" width="8.7109375" style="111" customWidth="1"/>
    <col min="9219" max="9447" width="8.85546875" style="111"/>
    <col min="9448" max="9448" width="42" style="111" customWidth="1"/>
    <col min="9449" max="9449" width="45" style="111" customWidth="1"/>
    <col min="9450" max="9453" width="11.140625" style="111" customWidth="1"/>
    <col min="9454" max="9457" width="8.7109375" style="111" customWidth="1"/>
    <col min="9458" max="9458" width="16" style="111" bestFit="1" customWidth="1"/>
    <col min="9459" max="9466" width="8.7109375" style="111" customWidth="1"/>
    <col min="9467" max="9470" width="5" style="111" bestFit="1" customWidth="1"/>
    <col min="9471" max="9474" width="8.7109375" style="111" customWidth="1"/>
    <col min="9475" max="9703" width="8.85546875" style="111"/>
    <col min="9704" max="9704" width="42" style="111" customWidth="1"/>
    <col min="9705" max="9705" width="45" style="111" customWidth="1"/>
    <col min="9706" max="9709" width="11.140625" style="111" customWidth="1"/>
    <col min="9710" max="9713" width="8.7109375" style="111" customWidth="1"/>
    <col min="9714" max="9714" width="16" style="111" bestFit="1" customWidth="1"/>
    <col min="9715" max="9722" width="8.7109375" style="111" customWidth="1"/>
    <col min="9723" max="9726" width="5" style="111" bestFit="1" customWidth="1"/>
    <col min="9727" max="9730" width="8.7109375" style="111" customWidth="1"/>
    <col min="9731" max="9959" width="8.85546875" style="111"/>
    <col min="9960" max="9960" width="42" style="111" customWidth="1"/>
    <col min="9961" max="9961" width="45" style="111" customWidth="1"/>
    <col min="9962" max="9965" width="11.140625" style="111" customWidth="1"/>
    <col min="9966" max="9969" width="8.7109375" style="111" customWidth="1"/>
    <col min="9970" max="9970" width="16" style="111" bestFit="1" customWidth="1"/>
    <col min="9971" max="9978" width="8.7109375" style="111" customWidth="1"/>
    <col min="9979" max="9982" width="5" style="111" bestFit="1" customWidth="1"/>
    <col min="9983" max="9986" width="8.7109375" style="111" customWidth="1"/>
    <col min="9987" max="10215" width="8.85546875" style="111"/>
    <col min="10216" max="10216" width="42" style="111" customWidth="1"/>
    <col min="10217" max="10217" width="45" style="111" customWidth="1"/>
    <col min="10218" max="10221" width="11.140625" style="111" customWidth="1"/>
    <col min="10222" max="10225" width="8.7109375" style="111" customWidth="1"/>
    <col min="10226" max="10226" width="16" style="111" bestFit="1" customWidth="1"/>
    <col min="10227" max="10234" width="8.7109375" style="111" customWidth="1"/>
    <col min="10235" max="10238" width="5" style="111" bestFit="1" customWidth="1"/>
    <col min="10239" max="10242" width="8.7109375" style="111" customWidth="1"/>
    <col min="10243" max="10471" width="8.85546875" style="111"/>
    <col min="10472" max="10472" width="42" style="111" customWidth="1"/>
    <col min="10473" max="10473" width="45" style="111" customWidth="1"/>
    <col min="10474" max="10477" width="11.140625" style="111" customWidth="1"/>
    <col min="10478" max="10481" width="8.7109375" style="111" customWidth="1"/>
    <col min="10482" max="10482" width="16" style="111" bestFit="1" customWidth="1"/>
    <col min="10483" max="10490" width="8.7109375" style="111" customWidth="1"/>
    <col min="10491" max="10494" width="5" style="111" bestFit="1" customWidth="1"/>
    <col min="10495" max="10498" width="8.7109375" style="111" customWidth="1"/>
    <col min="10499" max="10727" width="8.85546875" style="111"/>
    <col min="10728" max="10728" width="42" style="111" customWidth="1"/>
    <col min="10729" max="10729" width="45" style="111" customWidth="1"/>
    <col min="10730" max="10733" width="11.140625" style="111" customWidth="1"/>
    <col min="10734" max="10737" width="8.7109375" style="111" customWidth="1"/>
    <col min="10738" max="10738" width="16" style="111" bestFit="1" customWidth="1"/>
    <col min="10739" max="10746" width="8.7109375" style="111" customWidth="1"/>
    <col min="10747" max="10750" width="5" style="111" bestFit="1" customWidth="1"/>
    <col min="10751" max="10754" width="8.7109375" style="111" customWidth="1"/>
    <col min="10755" max="10983" width="8.85546875" style="111"/>
    <col min="10984" max="10984" width="42" style="111" customWidth="1"/>
    <col min="10985" max="10985" width="45" style="111" customWidth="1"/>
    <col min="10986" max="10989" width="11.140625" style="111" customWidth="1"/>
    <col min="10990" max="10993" width="8.7109375" style="111" customWidth="1"/>
    <col min="10994" max="10994" width="16" style="111" bestFit="1" customWidth="1"/>
    <col min="10995" max="11002" width="8.7109375" style="111" customWidth="1"/>
    <col min="11003" max="11006" width="5" style="111" bestFit="1" customWidth="1"/>
    <col min="11007" max="11010" width="8.7109375" style="111" customWidth="1"/>
    <col min="11011" max="11239" width="8.85546875" style="111"/>
    <col min="11240" max="11240" width="42" style="111" customWidth="1"/>
    <col min="11241" max="11241" width="45" style="111" customWidth="1"/>
    <col min="11242" max="11245" width="11.140625" style="111" customWidth="1"/>
    <col min="11246" max="11249" width="8.7109375" style="111" customWidth="1"/>
    <col min="11250" max="11250" width="16" style="111" bestFit="1" customWidth="1"/>
    <col min="11251" max="11258" width="8.7109375" style="111" customWidth="1"/>
    <col min="11259" max="11262" width="5" style="111" bestFit="1" customWidth="1"/>
    <col min="11263" max="11266" width="8.7109375" style="111" customWidth="1"/>
    <col min="11267" max="11495" width="8.85546875" style="111"/>
    <col min="11496" max="11496" width="42" style="111" customWidth="1"/>
    <col min="11497" max="11497" width="45" style="111" customWidth="1"/>
    <col min="11498" max="11501" width="11.140625" style="111" customWidth="1"/>
    <col min="11502" max="11505" width="8.7109375" style="111" customWidth="1"/>
    <col min="11506" max="11506" width="16" style="111" bestFit="1" customWidth="1"/>
    <col min="11507" max="11514" width="8.7109375" style="111" customWidth="1"/>
    <col min="11515" max="11518" width="5" style="111" bestFit="1" customWidth="1"/>
    <col min="11519" max="11522" width="8.7109375" style="111" customWidth="1"/>
    <col min="11523" max="11751" width="8.85546875" style="111"/>
    <col min="11752" max="11752" width="42" style="111" customWidth="1"/>
    <col min="11753" max="11753" width="45" style="111" customWidth="1"/>
    <col min="11754" max="11757" width="11.140625" style="111" customWidth="1"/>
    <col min="11758" max="11761" width="8.7109375" style="111" customWidth="1"/>
    <col min="11762" max="11762" width="16" style="111" bestFit="1" customWidth="1"/>
    <col min="11763" max="11770" width="8.7109375" style="111" customWidth="1"/>
    <col min="11771" max="11774" width="5" style="111" bestFit="1" customWidth="1"/>
    <col min="11775" max="11778" width="8.7109375" style="111" customWidth="1"/>
    <col min="11779" max="12007" width="8.85546875" style="111"/>
    <col min="12008" max="12008" width="42" style="111" customWidth="1"/>
    <col min="12009" max="12009" width="45" style="111" customWidth="1"/>
    <col min="12010" max="12013" width="11.140625" style="111" customWidth="1"/>
    <col min="12014" max="12017" width="8.7109375" style="111" customWidth="1"/>
    <col min="12018" max="12018" width="16" style="111" bestFit="1" customWidth="1"/>
    <col min="12019" max="12026" width="8.7109375" style="111" customWidth="1"/>
    <col min="12027" max="12030" width="5" style="111" bestFit="1" customWidth="1"/>
    <col min="12031" max="12034" width="8.7109375" style="111" customWidth="1"/>
    <col min="12035" max="12263" width="8.85546875" style="111"/>
    <col min="12264" max="12264" width="42" style="111" customWidth="1"/>
    <col min="12265" max="12265" width="45" style="111" customWidth="1"/>
    <col min="12266" max="12269" width="11.140625" style="111" customWidth="1"/>
    <col min="12270" max="12273" width="8.7109375" style="111" customWidth="1"/>
    <col min="12274" max="12274" width="16" style="111" bestFit="1" customWidth="1"/>
    <col min="12275" max="12282" width="8.7109375" style="111" customWidth="1"/>
    <col min="12283" max="12286" width="5" style="111" bestFit="1" customWidth="1"/>
    <col min="12287" max="12290" width="8.7109375" style="111" customWidth="1"/>
    <col min="12291" max="12519" width="8.85546875" style="111"/>
    <col min="12520" max="12520" width="42" style="111" customWidth="1"/>
    <col min="12521" max="12521" width="45" style="111" customWidth="1"/>
    <col min="12522" max="12525" width="11.140625" style="111" customWidth="1"/>
    <col min="12526" max="12529" width="8.7109375" style="111" customWidth="1"/>
    <col min="12530" max="12530" width="16" style="111" bestFit="1" customWidth="1"/>
    <col min="12531" max="12538" width="8.7109375" style="111" customWidth="1"/>
    <col min="12539" max="12542" width="5" style="111" bestFit="1" customWidth="1"/>
    <col min="12543" max="12546" width="8.7109375" style="111" customWidth="1"/>
    <col min="12547" max="12775" width="8.85546875" style="111"/>
    <col min="12776" max="12776" width="42" style="111" customWidth="1"/>
    <col min="12777" max="12777" width="45" style="111" customWidth="1"/>
    <col min="12778" max="12781" width="11.140625" style="111" customWidth="1"/>
    <col min="12782" max="12785" width="8.7109375" style="111" customWidth="1"/>
    <col min="12786" max="12786" width="16" style="111" bestFit="1" customWidth="1"/>
    <col min="12787" max="12794" width="8.7109375" style="111" customWidth="1"/>
    <col min="12795" max="12798" width="5" style="111" bestFit="1" customWidth="1"/>
    <col min="12799" max="12802" width="8.7109375" style="111" customWidth="1"/>
    <col min="12803" max="13031" width="8.85546875" style="111"/>
    <col min="13032" max="13032" width="42" style="111" customWidth="1"/>
    <col min="13033" max="13033" width="45" style="111" customWidth="1"/>
    <col min="13034" max="13037" width="11.140625" style="111" customWidth="1"/>
    <col min="13038" max="13041" width="8.7109375" style="111" customWidth="1"/>
    <col min="13042" max="13042" width="16" style="111" bestFit="1" customWidth="1"/>
    <col min="13043" max="13050" width="8.7109375" style="111" customWidth="1"/>
    <col min="13051" max="13054" width="5" style="111" bestFit="1" customWidth="1"/>
    <col min="13055" max="13058" width="8.7109375" style="111" customWidth="1"/>
    <col min="13059" max="13287" width="8.85546875" style="111"/>
    <col min="13288" max="13288" width="42" style="111" customWidth="1"/>
    <col min="13289" max="13289" width="45" style="111" customWidth="1"/>
    <col min="13290" max="13293" width="11.140625" style="111" customWidth="1"/>
    <col min="13294" max="13297" width="8.7109375" style="111" customWidth="1"/>
    <col min="13298" max="13298" width="16" style="111" bestFit="1" customWidth="1"/>
    <col min="13299" max="13306" width="8.7109375" style="111" customWidth="1"/>
    <col min="13307" max="13310" width="5" style="111" bestFit="1" customWidth="1"/>
    <col min="13311" max="13314" width="8.7109375" style="111" customWidth="1"/>
    <col min="13315" max="13543" width="8.85546875" style="111"/>
    <col min="13544" max="13544" width="42" style="111" customWidth="1"/>
    <col min="13545" max="13545" width="45" style="111" customWidth="1"/>
    <col min="13546" max="13549" width="11.140625" style="111" customWidth="1"/>
    <col min="13550" max="13553" width="8.7109375" style="111" customWidth="1"/>
    <col min="13554" max="13554" width="16" style="111" bestFit="1" customWidth="1"/>
    <col min="13555" max="13562" width="8.7109375" style="111" customWidth="1"/>
    <col min="13563" max="13566" width="5" style="111" bestFit="1" customWidth="1"/>
    <col min="13567" max="13570" width="8.7109375" style="111" customWidth="1"/>
    <col min="13571" max="13799" width="8.85546875" style="111"/>
    <col min="13800" max="13800" width="42" style="111" customWidth="1"/>
    <col min="13801" max="13801" width="45" style="111" customWidth="1"/>
    <col min="13802" max="13805" width="11.140625" style="111" customWidth="1"/>
    <col min="13806" max="13809" width="8.7109375" style="111" customWidth="1"/>
    <col min="13810" max="13810" width="16" style="111" bestFit="1" customWidth="1"/>
    <col min="13811" max="13818" width="8.7109375" style="111" customWidth="1"/>
    <col min="13819" max="13822" width="5" style="111" bestFit="1" customWidth="1"/>
    <col min="13823" max="13826" width="8.7109375" style="111" customWidth="1"/>
    <col min="13827" max="14055" width="8.85546875" style="111"/>
    <col min="14056" max="14056" width="42" style="111" customWidth="1"/>
    <col min="14057" max="14057" width="45" style="111" customWidth="1"/>
    <col min="14058" max="14061" width="11.140625" style="111" customWidth="1"/>
    <col min="14062" max="14065" width="8.7109375" style="111" customWidth="1"/>
    <col min="14066" max="14066" width="16" style="111" bestFit="1" customWidth="1"/>
    <col min="14067" max="14074" width="8.7109375" style="111" customWidth="1"/>
    <col min="14075" max="14078" width="5" style="111" bestFit="1" customWidth="1"/>
    <col min="14079" max="14082" width="8.7109375" style="111" customWidth="1"/>
    <col min="14083" max="14311" width="8.85546875" style="111"/>
    <col min="14312" max="14312" width="42" style="111" customWidth="1"/>
    <col min="14313" max="14313" width="45" style="111" customWidth="1"/>
    <col min="14314" max="14317" width="11.140625" style="111" customWidth="1"/>
    <col min="14318" max="14321" width="8.7109375" style="111" customWidth="1"/>
    <col min="14322" max="14322" width="16" style="111" bestFit="1" customWidth="1"/>
    <col min="14323" max="14330" width="8.7109375" style="111" customWidth="1"/>
    <col min="14331" max="14334" width="5" style="111" bestFit="1" customWidth="1"/>
    <col min="14335" max="14338" width="8.7109375" style="111" customWidth="1"/>
    <col min="14339" max="14567" width="8.85546875" style="111"/>
    <col min="14568" max="14568" width="42" style="111" customWidth="1"/>
    <col min="14569" max="14569" width="45" style="111" customWidth="1"/>
    <col min="14570" max="14573" width="11.140625" style="111" customWidth="1"/>
    <col min="14574" max="14577" width="8.7109375" style="111" customWidth="1"/>
    <col min="14578" max="14578" width="16" style="111" bestFit="1" customWidth="1"/>
    <col min="14579" max="14586" width="8.7109375" style="111" customWidth="1"/>
    <col min="14587" max="14590" width="5" style="111" bestFit="1" customWidth="1"/>
    <col min="14591" max="14594" width="8.7109375" style="111" customWidth="1"/>
    <col min="14595" max="14823" width="8.85546875" style="111"/>
    <col min="14824" max="14824" width="42" style="111" customWidth="1"/>
    <col min="14825" max="14825" width="45" style="111" customWidth="1"/>
    <col min="14826" max="14829" width="11.140625" style="111" customWidth="1"/>
    <col min="14830" max="14833" width="8.7109375" style="111" customWidth="1"/>
    <col min="14834" max="14834" width="16" style="111" bestFit="1" customWidth="1"/>
    <col min="14835" max="14842" width="8.7109375" style="111" customWidth="1"/>
    <col min="14843" max="14846" width="5" style="111" bestFit="1" customWidth="1"/>
    <col min="14847" max="14850" width="8.7109375" style="111" customWidth="1"/>
    <col min="14851" max="15079" width="8.85546875" style="111"/>
    <col min="15080" max="15080" width="42" style="111" customWidth="1"/>
    <col min="15081" max="15081" width="45" style="111" customWidth="1"/>
    <col min="15082" max="15085" width="11.140625" style="111" customWidth="1"/>
    <col min="15086" max="15089" width="8.7109375" style="111" customWidth="1"/>
    <col min="15090" max="15090" width="16" style="111" bestFit="1" customWidth="1"/>
    <col min="15091" max="15098" width="8.7109375" style="111" customWidth="1"/>
    <col min="15099" max="15102" width="5" style="111" bestFit="1" customWidth="1"/>
    <col min="15103" max="15106" width="8.7109375" style="111" customWidth="1"/>
    <col min="15107" max="15335" width="8.85546875" style="111"/>
    <col min="15336" max="15336" width="42" style="111" customWidth="1"/>
    <col min="15337" max="15337" width="45" style="111" customWidth="1"/>
    <col min="15338" max="15341" width="11.140625" style="111" customWidth="1"/>
    <col min="15342" max="15345" width="8.7109375" style="111" customWidth="1"/>
    <col min="15346" max="15346" width="16" style="111" bestFit="1" customWidth="1"/>
    <col min="15347" max="15354" width="8.7109375" style="111" customWidth="1"/>
    <col min="15355" max="15358" width="5" style="111" bestFit="1" customWidth="1"/>
    <col min="15359" max="15362" width="8.7109375" style="111" customWidth="1"/>
    <col min="15363" max="15591" width="8.85546875" style="111"/>
    <col min="15592" max="15592" width="42" style="111" customWidth="1"/>
    <col min="15593" max="15593" width="45" style="111" customWidth="1"/>
    <col min="15594" max="15597" width="11.140625" style="111" customWidth="1"/>
    <col min="15598" max="15601" width="8.7109375" style="111" customWidth="1"/>
    <col min="15602" max="15602" width="16" style="111" bestFit="1" customWidth="1"/>
    <col min="15603" max="15610" width="8.7109375" style="111" customWidth="1"/>
    <col min="15611" max="15614" width="5" style="111" bestFit="1" customWidth="1"/>
    <col min="15615" max="15618" width="8.7109375" style="111" customWidth="1"/>
    <col min="15619" max="15847" width="8.85546875" style="111"/>
    <col min="15848" max="15848" width="42" style="111" customWidth="1"/>
    <col min="15849" max="15849" width="45" style="111" customWidth="1"/>
    <col min="15850" max="15853" width="11.140625" style="111" customWidth="1"/>
    <col min="15854" max="15857" width="8.7109375" style="111" customWidth="1"/>
    <col min="15858" max="15858" width="16" style="111" bestFit="1" customWidth="1"/>
    <col min="15859" max="15866" width="8.7109375" style="111" customWidth="1"/>
    <col min="15867" max="15870" width="5" style="111" bestFit="1" customWidth="1"/>
    <col min="15871" max="15874" width="8.7109375" style="111" customWidth="1"/>
    <col min="15875" max="16103" width="8.85546875" style="111"/>
    <col min="16104" max="16104" width="42" style="111" customWidth="1"/>
    <col min="16105" max="16105" width="45" style="111" customWidth="1"/>
    <col min="16106" max="16109" width="11.140625" style="111" customWidth="1"/>
    <col min="16110" max="16113" width="8.7109375" style="111" customWidth="1"/>
    <col min="16114" max="16114" width="16" style="111" bestFit="1" customWidth="1"/>
    <col min="16115" max="16122" width="8.7109375" style="111" customWidth="1"/>
    <col min="16123" max="16126" width="5" style="111" bestFit="1" customWidth="1"/>
    <col min="16127" max="16130" width="8.7109375" style="111" customWidth="1"/>
    <col min="16131" max="16360" width="8.85546875" style="111"/>
    <col min="16361" max="16384" width="8.85546875" style="111" customWidth="1"/>
  </cols>
  <sheetData>
    <row r="1" spans="1:15" s="56" customFormat="1" ht="20.100000000000001" customHeight="1">
      <c r="A1" s="1009" t="s">
        <v>32</v>
      </c>
      <c r="B1" s="1009"/>
      <c r="C1" s="129"/>
      <c r="D1" s="1010" t="s">
        <v>242</v>
      </c>
      <c r="E1" s="1011"/>
      <c r="F1" s="1011"/>
      <c r="G1" s="1012"/>
      <c r="H1" s="129"/>
      <c r="I1" s="1013" t="s">
        <v>33</v>
      </c>
      <c r="J1" s="129"/>
      <c r="K1" s="1015" t="s">
        <v>241</v>
      </c>
      <c r="L1" s="1016"/>
      <c r="M1" s="1016"/>
      <c r="N1" s="1016"/>
      <c r="O1" s="129"/>
    </row>
    <row r="2" spans="1:15" s="56" customFormat="1" ht="40.5">
      <c r="A2" s="130" t="s">
        <v>35</v>
      </c>
      <c r="B2" s="131" t="s">
        <v>34</v>
      </c>
      <c r="C2" s="132"/>
      <c r="D2" s="133" t="s">
        <v>4</v>
      </c>
      <c r="E2" s="133" t="s">
        <v>5</v>
      </c>
      <c r="F2" s="133" t="s">
        <v>6</v>
      </c>
      <c r="G2" s="133" t="s">
        <v>7</v>
      </c>
      <c r="H2" s="132"/>
      <c r="I2" s="1014"/>
      <c r="J2" s="132"/>
      <c r="K2" s="134" t="s">
        <v>4</v>
      </c>
      <c r="L2" s="134" t="s">
        <v>5</v>
      </c>
      <c r="M2" s="134" t="s">
        <v>6</v>
      </c>
      <c r="N2" s="134" t="s">
        <v>7</v>
      </c>
      <c r="O2" s="132"/>
    </row>
    <row r="3" spans="1:15" ht="25.5">
      <c r="A3" s="172" t="str">
        <f>'Сводная для рабочего плана М'!A5</f>
        <v>Общий итог</v>
      </c>
      <c r="B3" s="172" t="str">
        <f>IF(A3="Общий итог","",'Сводная для рабочего плана М'!B5)</f>
        <v/>
      </c>
      <c r="C3" s="108"/>
      <c r="D3" s="110">
        <f>'Сводная для рабочего плана М'!C5</f>
        <v>0</v>
      </c>
      <c r="E3" s="110">
        <f>'Сводная для рабочего плана М'!D5</f>
        <v>0</v>
      </c>
      <c r="F3" s="110">
        <f>'Сводная для рабочего плана М'!E5</f>
        <v>0</v>
      </c>
      <c r="G3" s="110">
        <f>'Сводная для рабочего плана М'!F5</f>
        <v>0</v>
      </c>
      <c r="H3" s="108"/>
      <c r="I3" s="110">
        <f t="shared" ref="I3:I66" si="0">SUM(D3:H3)</f>
        <v>0</v>
      </c>
      <c r="J3" s="108"/>
      <c r="K3" s="122">
        <f>'Сводная для рабочего плана М'!G5</f>
        <v>0</v>
      </c>
      <c r="L3" s="122">
        <f>'Сводная для рабочего плана М'!H5</f>
        <v>0</v>
      </c>
      <c r="M3" s="122">
        <f>'Сводная для рабочего плана М'!I5</f>
        <v>0</v>
      </c>
      <c r="N3" s="122">
        <f>'Сводная для рабочего плана М'!J5</f>
        <v>0</v>
      </c>
      <c r="O3" s="123"/>
    </row>
    <row r="4" spans="1:15" ht="25.5">
      <c r="A4" s="172">
        <f>'Сводная для рабочего плана М'!A6</f>
        <v>0</v>
      </c>
      <c r="B4" s="172">
        <f>IF(A4="Общий итог","",'Сводная для рабочего плана М'!B6)</f>
        <v>0</v>
      </c>
      <c r="C4" s="108"/>
      <c r="D4" s="110">
        <f>'Сводная для рабочего плана М'!C6</f>
        <v>0</v>
      </c>
      <c r="E4" s="110">
        <f>'Сводная для рабочего плана М'!D6</f>
        <v>0</v>
      </c>
      <c r="F4" s="110">
        <f>'Сводная для рабочего плана М'!E6</f>
        <v>0</v>
      </c>
      <c r="G4" s="110">
        <f>'Сводная для рабочего плана М'!F6</f>
        <v>0</v>
      </c>
      <c r="H4" s="108"/>
      <c r="I4" s="110">
        <f t="shared" si="0"/>
        <v>0</v>
      </c>
      <c r="J4" s="108"/>
      <c r="K4" s="122">
        <f>'Сводная для рабочего плана М'!G6</f>
        <v>0</v>
      </c>
      <c r="L4" s="122">
        <f>'Сводная для рабочего плана М'!H6</f>
        <v>0</v>
      </c>
      <c r="M4" s="122">
        <f>'Сводная для рабочего плана М'!I6</f>
        <v>0</v>
      </c>
      <c r="N4" s="122">
        <f>'Сводная для рабочего плана М'!J6</f>
        <v>0</v>
      </c>
      <c r="O4" s="123"/>
    </row>
    <row r="5" spans="1:15" ht="25.5">
      <c r="A5" s="172">
        <f>'Сводная для рабочего плана М'!A7</f>
        <v>0</v>
      </c>
      <c r="B5" s="172">
        <f>IF(A5="Общий итог","",'Сводная для рабочего плана М'!B7)</f>
        <v>0</v>
      </c>
      <c r="C5" s="108"/>
      <c r="D5" s="110">
        <f>'Сводная для рабочего плана М'!C7</f>
        <v>0</v>
      </c>
      <c r="E5" s="110">
        <f>'Сводная для рабочего плана М'!D7</f>
        <v>0</v>
      </c>
      <c r="F5" s="110">
        <f>'Сводная для рабочего плана М'!E7</f>
        <v>0</v>
      </c>
      <c r="G5" s="110">
        <f>'Сводная для рабочего плана М'!F7</f>
        <v>0</v>
      </c>
      <c r="H5" s="108"/>
      <c r="I5" s="110">
        <f t="shared" si="0"/>
        <v>0</v>
      </c>
      <c r="J5" s="108"/>
      <c r="K5" s="122">
        <f>'Сводная для рабочего плана М'!G7</f>
        <v>0</v>
      </c>
      <c r="L5" s="122">
        <f>'Сводная для рабочего плана М'!H7</f>
        <v>0</v>
      </c>
      <c r="M5" s="122">
        <f>'Сводная для рабочего плана М'!I7</f>
        <v>0</v>
      </c>
      <c r="N5" s="122">
        <f>'Сводная для рабочего плана М'!J7</f>
        <v>0</v>
      </c>
      <c r="O5" s="123"/>
    </row>
    <row r="6" spans="1:15" ht="25.5">
      <c r="A6" s="172">
        <f>'Сводная для рабочего плана М'!A8</f>
        <v>0</v>
      </c>
      <c r="B6" s="172">
        <f>IF(A6="Общий итог","",'Сводная для рабочего плана М'!B8)</f>
        <v>0</v>
      </c>
      <c r="C6" s="108"/>
      <c r="D6" s="110">
        <f>'Сводная для рабочего плана М'!C8</f>
        <v>0</v>
      </c>
      <c r="E6" s="110">
        <f>'Сводная для рабочего плана М'!D8</f>
        <v>0</v>
      </c>
      <c r="F6" s="110">
        <f>'Сводная для рабочего плана М'!E8</f>
        <v>0</v>
      </c>
      <c r="G6" s="110">
        <f>'Сводная для рабочего плана М'!F8</f>
        <v>0</v>
      </c>
      <c r="H6" s="108"/>
      <c r="I6" s="110">
        <f t="shared" si="0"/>
        <v>0</v>
      </c>
      <c r="J6" s="108"/>
      <c r="K6" s="122">
        <f>'Сводная для рабочего плана М'!G8</f>
        <v>0</v>
      </c>
      <c r="L6" s="122">
        <f>'Сводная для рабочего плана М'!H8</f>
        <v>0</v>
      </c>
      <c r="M6" s="122">
        <f>'Сводная для рабочего плана М'!I8</f>
        <v>0</v>
      </c>
      <c r="N6" s="122">
        <f>'Сводная для рабочего плана М'!J8</f>
        <v>0</v>
      </c>
      <c r="O6" s="123"/>
    </row>
    <row r="7" spans="1:15" ht="25.5">
      <c r="A7" s="172">
        <f>'Сводная для рабочего плана М'!A9</f>
        <v>0</v>
      </c>
      <c r="B7" s="172">
        <f>IF(A7="Общий итог","",'Сводная для рабочего плана М'!B9)</f>
        <v>0</v>
      </c>
      <c r="C7" s="108"/>
      <c r="D7" s="110">
        <f>'Сводная для рабочего плана М'!C9</f>
        <v>0</v>
      </c>
      <c r="E7" s="110">
        <f>'Сводная для рабочего плана М'!D9</f>
        <v>0</v>
      </c>
      <c r="F7" s="110">
        <f>'Сводная для рабочего плана М'!E9</f>
        <v>0</v>
      </c>
      <c r="G7" s="110">
        <f>'Сводная для рабочего плана М'!F9</f>
        <v>0</v>
      </c>
      <c r="H7" s="108"/>
      <c r="I7" s="110">
        <f t="shared" si="0"/>
        <v>0</v>
      </c>
      <c r="J7" s="108"/>
      <c r="K7" s="122">
        <f>'Сводная для рабочего плана М'!G9</f>
        <v>0</v>
      </c>
      <c r="L7" s="122">
        <f>'Сводная для рабочего плана М'!H9</f>
        <v>0</v>
      </c>
      <c r="M7" s="122">
        <f>'Сводная для рабочего плана М'!I9</f>
        <v>0</v>
      </c>
      <c r="N7" s="122">
        <f>'Сводная для рабочего плана М'!J9</f>
        <v>0</v>
      </c>
      <c r="O7" s="123"/>
    </row>
    <row r="8" spans="1:15" ht="25.5">
      <c r="A8" s="172">
        <f>'Сводная для рабочего плана М'!A10</f>
        <v>0</v>
      </c>
      <c r="B8" s="172">
        <f>IF(A8="Общий итог","",'Сводная для рабочего плана М'!B10)</f>
        <v>0</v>
      </c>
      <c r="C8" s="108"/>
      <c r="D8" s="110">
        <f>'Сводная для рабочего плана М'!C10</f>
        <v>0</v>
      </c>
      <c r="E8" s="110">
        <f>'Сводная для рабочего плана М'!D10</f>
        <v>0</v>
      </c>
      <c r="F8" s="110">
        <f>'Сводная для рабочего плана М'!E10</f>
        <v>0</v>
      </c>
      <c r="G8" s="110">
        <f>'Сводная для рабочего плана М'!F10</f>
        <v>0</v>
      </c>
      <c r="H8" s="108"/>
      <c r="I8" s="110">
        <f t="shared" si="0"/>
        <v>0</v>
      </c>
      <c r="J8" s="108"/>
      <c r="K8" s="122">
        <f>'Сводная для рабочего плана М'!G10</f>
        <v>0</v>
      </c>
      <c r="L8" s="122">
        <f>'Сводная для рабочего плана М'!H10</f>
        <v>0</v>
      </c>
      <c r="M8" s="122">
        <f>'Сводная для рабочего плана М'!I10</f>
        <v>0</v>
      </c>
      <c r="N8" s="122">
        <f>'Сводная для рабочего плана М'!J10</f>
        <v>0</v>
      </c>
      <c r="O8" s="123"/>
    </row>
    <row r="9" spans="1:15" ht="25.5">
      <c r="A9" s="172">
        <f>'Сводная для рабочего плана М'!A11</f>
        <v>0</v>
      </c>
      <c r="B9" s="172">
        <f>IF(A9="Общий итог","",'Сводная для рабочего плана М'!B11)</f>
        <v>0</v>
      </c>
      <c r="C9" s="108"/>
      <c r="D9" s="110">
        <f>'Сводная для рабочего плана М'!C11</f>
        <v>0</v>
      </c>
      <c r="E9" s="110">
        <f>'Сводная для рабочего плана М'!D11</f>
        <v>0</v>
      </c>
      <c r="F9" s="110">
        <f>'Сводная для рабочего плана М'!E11</f>
        <v>0</v>
      </c>
      <c r="G9" s="110">
        <f>'Сводная для рабочего плана М'!F11</f>
        <v>0</v>
      </c>
      <c r="H9" s="108"/>
      <c r="I9" s="110">
        <f t="shared" si="0"/>
        <v>0</v>
      </c>
      <c r="J9" s="108"/>
      <c r="K9" s="122">
        <f>'Сводная для рабочего плана М'!G11</f>
        <v>0</v>
      </c>
      <c r="L9" s="122">
        <f>'Сводная для рабочего плана М'!H11</f>
        <v>0</v>
      </c>
      <c r="M9" s="122">
        <f>'Сводная для рабочего плана М'!I11</f>
        <v>0</v>
      </c>
      <c r="N9" s="122">
        <f>'Сводная для рабочего плана М'!J11</f>
        <v>0</v>
      </c>
      <c r="O9" s="123"/>
    </row>
    <row r="10" spans="1:15" ht="25.5">
      <c r="A10" s="172">
        <f>'Сводная для рабочего плана М'!A12</f>
        <v>0</v>
      </c>
      <c r="B10" s="172">
        <f>IF(A10="Общий итог","",'Сводная для рабочего плана М'!B12)</f>
        <v>0</v>
      </c>
      <c r="C10" s="108"/>
      <c r="D10" s="110">
        <f>'Сводная для рабочего плана М'!C12</f>
        <v>0</v>
      </c>
      <c r="E10" s="110">
        <f>'Сводная для рабочего плана М'!D12</f>
        <v>0</v>
      </c>
      <c r="F10" s="110">
        <f>'Сводная для рабочего плана М'!E12</f>
        <v>0</v>
      </c>
      <c r="G10" s="110">
        <f>'Сводная для рабочего плана М'!F12</f>
        <v>0</v>
      </c>
      <c r="H10" s="108"/>
      <c r="I10" s="110">
        <f t="shared" si="0"/>
        <v>0</v>
      </c>
      <c r="J10" s="108"/>
      <c r="K10" s="122">
        <f>'Сводная для рабочего плана М'!G12</f>
        <v>0</v>
      </c>
      <c r="L10" s="122">
        <f>'Сводная для рабочего плана М'!H12</f>
        <v>0</v>
      </c>
      <c r="M10" s="122">
        <f>'Сводная для рабочего плана М'!I12</f>
        <v>0</v>
      </c>
      <c r="N10" s="122">
        <f>'Сводная для рабочего плана М'!J12</f>
        <v>0</v>
      </c>
      <c r="O10" s="123"/>
    </row>
    <row r="11" spans="1:15" ht="25.5">
      <c r="A11" s="172">
        <f>'Сводная для рабочего плана М'!A13</f>
        <v>0</v>
      </c>
      <c r="B11" s="172">
        <f>IF(A11="Общий итог","",'Сводная для рабочего плана М'!B13)</f>
        <v>0</v>
      </c>
      <c r="C11" s="108"/>
      <c r="D11" s="110">
        <f>'Сводная для рабочего плана М'!C13</f>
        <v>0</v>
      </c>
      <c r="E11" s="110">
        <f>'Сводная для рабочего плана М'!D13</f>
        <v>0</v>
      </c>
      <c r="F11" s="110">
        <f>'Сводная для рабочего плана М'!E13</f>
        <v>0</v>
      </c>
      <c r="G11" s="110">
        <f>'Сводная для рабочего плана М'!F13</f>
        <v>0</v>
      </c>
      <c r="H11" s="108"/>
      <c r="I11" s="110">
        <f t="shared" si="0"/>
        <v>0</v>
      </c>
      <c r="J11" s="108"/>
      <c r="K11" s="122">
        <f>'Сводная для рабочего плана М'!G13</f>
        <v>0</v>
      </c>
      <c r="L11" s="122">
        <f>'Сводная для рабочего плана М'!H13</f>
        <v>0</v>
      </c>
      <c r="M11" s="122">
        <f>'Сводная для рабочего плана М'!I13</f>
        <v>0</v>
      </c>
      <c r="N11" s="122">
        <f>'Сводная для рабочего плана М'!J13</f>
        <v>0</v>
      </c>
      <c r="O11" s="123"/>
    </row>
    <row r="12" spans="1:15" ht="25.5">
      <c r="A12" s="172">
        <f>'Сводная для рабочего плана М'!A14</f>
        <v>0</v>
      </c>
      <c r="B12" s="172">
        <f>IF(A12="Общий итог","",'Сводная для рабочего плана М'!B14)</f>
        <v>0</v>
      </c>
      <c r="C12" s="108"/>
      <c r="D12" s="110">
        <f>'Сводная для рабочего плана М'!C14</f>
        <v>0</v>
      </c>
      <c r="E12" s="110">
        <f>'Сводная для рабочего плана М'!D14</f>
        <v>0</v>
      </c>
      <c r="F12" s="110">
        <f>'Сводная для рабочего плана М'!E14</f>
        <v>0</v>
      </c>
      <c r="G12" s="110">
        <f>'Сводная для рабочего плана М'!F14</f>
        <v>0</v>
      </c>
      <c r="H12" s="108"/>
      <c r="I12" s="110">
        <f t="shared" si="0"/>
        <v>0</v>
      </c>
      <c r="J12" s="108"/>
      <c r="K12" s="122">
        <f>'Сводная для рабочего плана М'!G14</f>
        <v>0</v>
      </c>
      <c r="L12" s="122">
        <f>'Сводная для рабочего плана М'!H14</f>
        <v>0</v>
      </c>
      <c r="M12" s="122">
        <f>'Сводная для рабочего плана М'!I14</f>
        <v>0</v>
      </c>
      <c r="N12" s="122">
        <f>'Сводная для рабочего плана М'!J14</f>
        <v>0</v>
      </c>
      <c r="O12" s="123"/>
    </row>
    <row r="13" spans="1:15" ht="25.5">
      <c r="A13" s="172">
        <f>'Сводная для рабочего плана М'!A15</f>
        <v>0</v>
      </c>
      <c r="B13" s="172">
        <f>IF(A13="Общий итог","",'Сводная для рабочего плана М'!B15)</f>
        <v>0</v>
      </c>
      <c r="C13" s="108"/>
      <c r="D13" s="110">
        <f>'Сводная для рабочего плана М'!C15</f>
        <v>0</v>
      </c>
      <c r="E13" s="110">
        <f>'Сводная для рабочего плана М'!D15</f>
        <v>0</v>
      </c>
      <c r="F13" s="110">
        <f>'Сводная для рабочего плана М'!E15</f>
        <v>0</v>
      </c>
      <c r="G13" s="110">
        <f>'Сводная для рабочего плана М'!F15</f>
        <v>0</v>
      </c>
      <c r="H13" s="108"/>
      <c r="I13" s="110">
        <f t="shared" si="0"/>
        <v>0</v>
      </c>
      <c r="J13" s="108"/>
      <c r="K13" s="122">
        <f>'Сводная для рабочего плана М'!G15</f>
        <v>0</v>
      </c>
      <c r="L13" s="122">
        <f>'Сводная для рабочего плана М'!H15</f>
        <v>0</v>
      </c>
      <c r="M13" s="122">
        <f>'Сводная для рабочего плана М'!I15</f>
        <v>0</v>
      </c>
      <c r="N13" s="122">
        <f>'Сводная для рабочего плана М'!J15</f>
        <v>0</v>
      </c>
      <c r="O13" s="123"/>
    </row>
    <row r="14" spans="1:15" ht="25.5">
      <c r="A14" s="172">
        <f>'Сводная для рабочего плана М'!A16</f>
        <v>0</v>
      </c>
      <c r="B14" s="172">
        <f>IF(A14="Общий итог","",'Сводная для рабочего плана М'!B16)</f>
        <v>0</v>
      </c>
      <c r="C14" s="108"/>
      <c r="D14" s="110">
        <f>'Сводная для рабочего плана М'!C16</f>
        <v>0</v>
      </c>
      <c r="E14" s="110">
        <f>'Сводная для рабочего плана М'!D16</f>
        <v>0</v>
      </c>
      <c r="F14" s="110">
        <f>'Сводная для рабочего плана М'!E16</f>
        <v>0</v>
      </c>
      <c r="G14" s="110">
        <f>'Сводная для рабочего плана М'!F16</f>
        <v>0</v>
      </c>
      <c r="H14" s="108"/>
      <c r="I14" s="110">
        <f t="shared" si="0"/>
        <v>0</v>
      </c>
      <c r="J14" s="108"/>
      <c r="K14" s="122">
        <f>'Сводная для рабочего плана М'!G16</f>
        <v>0</v>
      </c>
      <c r="L14" s="122">
        <f>'Сводная для рабочего плана М'!H16</f>
        <v>0</v>
      </c>
      <c r="M14" s="122">
        <f>'Сводная для рабочего плана М'!I16</f>
        <v>0</v>
      </c>
      <c r="N14" s="122">
        <f>'Сводная для рабочего плана М'!J16</f>
        <v>0</v>
      </c>
      <c r="O14" s="123"/>
    </row>
    <row r="15" spans="1:15" ht="25.5">
      <c r="A15" s="172">
        <f>'Сводная для рабочего плана М'!A17</f>
        <v>0</v>
      </c>
      <c r="B15" s="172">
        <f>IF(A15="Общий итог","",'Сводная для рабочего плана М'!B17)</f>
        <v>0</v>
      </c>
      <c r="C15" s="108"/>
      <c r="D15" s="110">
        <f>'Сводная для рабочего плана М'!C17</f>
        <v>0</v>
      </c>
      <c r="E15" s="110">
        <f>'Сводная для рабочего плана М'!D17</f>
        <v>0</v>
      </c>
      <c r="F15" s="110">
        <f>'Сводная для рабочего плана М'!E17</f>
        <v>0</v>
      </c>
      <c r="G15" s="110">
        <f>'Сводная для рабочего плана М'!F17</f>
        <v>0</v>
      </c>
      <c r="H15" s="108"/>
      <c r="I15" s="110">
        <f t="shared" si="0"/>
        <v>0</v>
      </c>
      <c r="J15" s="108"/>
      <c r="K15" s="122">
        <f>'Сводная для рабочего плана М'!G17</f>
        <v>0</v>
      </c>
      <c r="L15" s="122">
        <f>'Сводная для рабочего плана М'!H17</f>
        <v>0</v>
      </c>
      <c r="M15" s="122">
        <f>'Сводная для рабочего плана М'!I17</f>
        <v>0</v>
      </c>
      <c r="N15" s="122">
        <f>'Сводная для рабочего плана М'!J17</f>
        <v>0</v>
      </c>
      <c r="O15" s="123"/>
    </row>
    <row r="16" spans="1:15" ht="25.5">
      <c r="A16" s="172">
        <f>'Сводная для рабочего плана М'!A18</f>
        <v>0</v>
      </c>
      <c r="B16" s="172">
        <f>IF(A16="Общий итог","",'Сводная для рабочего плана М'!B18)</f>
        <v>0</v>
      </c>
      <c r="C16" s="108"/>
      <c r="D16" s="110">
        <f>'Сводная для рабочего плана М'!C18</f>
        <v>0</v>
      </c>
      <c r="E16" s="110">
        <f>'Сводная для рабочего плана М'!D18</f>
        <v>0</v>
      </c>
      <c r="F16" s="110">
        <f>'Сводная для рабочего плана М'!E18</f>
        <v>0</v>
      </c>
      <c r="G16" s="110">
        <f>'Сводная для рабочего плана М'!F18</f>
        <v>0</v>
      </c>
      <c r="H16" s="108"/>
      <c r="I16" s="110">
        <f t="shared" si="0"/>
        <v>0</v>
      </c>
      <c r="J16" s="108"/>
      <c r="K16" s="122">
        <f>'Сводная для рабочего плана М'!G18</f>
        <v>0</v>
      </c>
      <c r="L16" s="122">
        <f>'Сводная для рабочего плана М'!H18</f>
        <v>0</v>
      </c>
      <c r="M16" s="122">
        <f>'Сводная для рабочего плана М'!I18</f>
        <v>0</v>
      </c>
      <c r="N16" s="122">
        <f>'Сводная для рабочего плана М'!J18</f>
        <v>0</v>
      </c>
      <c r="O16" s="123"/>
    </row>
    <row r="17" spans="1:15" ht="25.5">
      <c r="A17" s="172">
        <f>'Сводная для рабочего плана М'!A19</f>
        <v>0</v>
      </c>
      <c r="B17" s="172">
        <f>IF(A17="Общий итог","",'Сводная для рабочего плана М'!B19)</f>
        <v>0</v>
      </c>
      <c r="C17" s="108"/>
      <c r="D17" s="110">
        <f>'Сводная для рабочего плана М'!C19</f>
        <v>0</v>
      </c>
      <c r="E17" s="110">
        <f>'Сводная для рабочего плана М'!D19</f>
        <v>0</v>
      </c>
      <c r="F17" s="110">
        <f>'Сводная для рабочего плана М'!E19</f>
        <v>0</v>
      </c>
      <c r="G17" s="110">
        <f>'Сводная для рабочего плана М'!F19</f>
        <v>0</v>
      </c>
      <c r="H17" s="108"/>
      <c r="I17" s="110">
        <f t="shared" si="0"/>
        <v>0</v>
      </c>
      <c r="J17" s="108"/>
      <c r="K17" s="122">
        <f>'Сводная для рабочего плана М'!G19</f>
        <v>0</v>
      </c>
      <c r="L17" s="122">
        <f>'Сводная для рабочего плана М'!H19</f>
        <v>0</v>
      </c>
      <c r="M17" s="122">
        <f>'Сводная для рабочего плана М'!I19</f>
        <v>0</v>
      </c>
      <c r="N17" s="122">
        <f>'Сводная для рабочего плана М'!J19</f>
        <v>0</v>
      </c>
      <c r="O17" s="123"/>
    </row>
    <row r="18" spans="1:15" ht="25.5">
      <c r="A18" s="172">
        <f>'Сводная для рабочего плана М'!A20</f>
        <v>0</v>
      </c>
      <c r="B18" s="172">
        <f>IF(A18="Общий итог","",'Сводная для рабочего плана М'!B20)</f>
        <v>0</v>
      </c>
      <c r="C18" s="108"/>
      <c r="D18" s="110">
        <f>'Сводная для рабочего плана М'!C20</f>
        <v>0</v>
      </c>
      <c r="E18" s="110">
        <f>'Сводная для рабочего плана М'!D20</f>
        <v>0</v>
      </c>
      <c r="F18" s="110">
        <f>'Сводная для рабочего плана М'!E20</f>
        <v>0</v>
      </c>
      <c r="G18" s="110">
        <f>'Сводная для рабочего плана М'!F20</f>
        <v>0</v>
      </c>
      <c r="H18" s="108"/>
      <c r="I18" s="110">
        <f t="shared" si="0"/>
        <v>0</v>
      </c>
      <c r="J18" s="108"/>
      <c r="K18" s="122">
        <f>'Сводная для рабочего плана М'!G20</f>
        <v>0</v>
      </c>
      <c r="L18" s="122">
        <f>'Сводная для рабочего плана М'!H20</f>
        <v>0</v>
      </c>
      <c r="M18" s="122">
        <f>'Сводная для рабочего плана М'!I20</f>
        <v>0</v>
      </c>
      <c r="N18" s="122">
        <f>'Сводная для рабочего плана М'!J20</f>
        <v>0</v>
      </c>
      <c r="O18" s="123"/>
    </row>
    <row r="19" spans="1:15" ht="25.5">
      <c r="A19" s="172">
        <f>'Сводная для рабочего плана М'!A21</f>
        <v>0</v>
      </c>
      <c r="B19" s="172">
        <f>IF(A19="Общий итог","",'Сводная для рабочего плана М'!B21)</f>
        <v>0</v>
      </c>
      <c r="C19" s="108"/>
      <c r="D19" s="110">
        <f>'Сводная для рабочего плана М'!C21</f>
        <v>0</v>
      </c>
      <c r="E19" s="110">
        <f>'Сводная для рабочего плана М'!D21</f>
        <v>0</v>
      </c>
      <c r="F19" s="110">
        <f>'Сводная для рабочего плана М'!E21</f>
        <v>0</v>
      </c>
      <c r="G19" s="110">
        <f>'Сводная для рабочего плана М'!F21</f>
        <v>0</v>
      </c>
      <c r="H19" s="108"/>
      <c r="I19" s="110">
        <f t="shared" si="0"/>
        <v>0</v>
      </c>
      <c r="J19" s="108"/>
      <c r="K19" s="122">
        <f>'Сводная для рабочего плана М'!G21</f>
        <v>0</v>
      </c>
      <c r="L19" s="122">
        <f>'Сводная для рабочего плана М'!H21</f>
        <v>0</v>
      </c>
      <c r="M19" s="122">
        <f>'Сводная для рабочего плана М'!I21</f>
        <v>0</v>
      </c>
      <c r="N19" s="122">
        <f>'Сводная для рабочего плана М'!J21</f>
        <v>0</v>
      </c>
      <c r="O19" s="123"/>
    </row>
    <row r="20" spans="1:15" ht="25.5">
      <c r="A20" s="172">
        <f>'Сводная для рабочего плана М'!A22</f>
        <v>0</v>
      </c>
      <c r="B20" s="172">
        <f>IF(A20="Общий итог","",'Сводная для рабочего плана М'!B22)</f>
        <v>0</v>
      </c>
      <c r="C20" s="108"/>
      <c r="D20" s="110">
        <f>'Сводная для рабочего плана М'!C22</f>
        <v>0</v>
      </c>
      <c r="E20" s="110">
        <f>'Сводная для рабочего плана М'!D22</f>
        <v>0</v>
      </c>
      <c r="F20" s="110">
        <f>'Сводная для рабочего плана М'!E22</f>
        <v>0</v>
      </c>
      <c r="G20" s="110">
        <f>'Сводная для рабочего плана М'!F22</f>
        <v>0</v>
      </c>
      <c r="H20" s="108"/>
      <c r="I20" s="110">
        <f t="shared" si="0"/>
        <v>0</v>
      </c>
      <c r="J20" s="108"/>
      <c r="K20" s="122">
        <f>'Сводная для рабочего плана М'!G22</f>
        <v>0</v>
      </c>
      <c r="L20" s="122">
        <f>'Сводная для рабочего плана М'!H22</f>
        <v>0</v>
      </c>
      <c r="M20" s="122">
        <f>'Сводная для рабочего плана М'!I22</f>
        <v>0</v>
      </c>
      <c r="N20" s="122">
        <f>'Сводная для рабочего плана М'!J22</f>
        <v>0</v>
      </c>
      <c r="O20" s="123"/>
    </row>
    <row r="21" spans="1:15" ht="25.5">
      <c r="A21" s="172">
        <f>'Сводная для рабочего плана М'!A23</f>
        <v>0</v>
      </c>
      <c r="B21" s="172">
        <f>IF(A21="Общий итог","",'Сводная для рабочего плана М'!B23)</f>
        <v>0</v>
      </c>
      <c r="C21" s="108"/>
      <c r="D21" s="110">
        <f>'Сводная для рабочего плана М'!C23</f>
        <v>0</v>
      </c>
      <c r="E21" s="110">
        <f>'Сводная для рабочего плана М'!D23</f>
        <v>0</v>
      </c>
      <c r="F21" s="110">
        <f>'Сводная для рабочего плана М'!E23</f>
        <v>0</v>
      </c>
      <c r="G21" s="110">
        <f>'Сводная для рабочего плана М'!F23</f>
        <v>0</v>
      </c>
      <c r="H21" s="108"/>
      <c r="I21" s="110">
        <f t="shared" si="0"/>
        <v>0</v>
      </c>
      <c r="J21" s="108"/>
      <c r="K21" s="122">
        <f>'Сводная для рабочего плана М'!G23</f>
        <v>0</v>
      </c>
      <c r="L21" s="122">
        <f>'Сводная для рабочего плана М'!H23</f>
        <v>0</v>
      </c>
      <c r="M21" s="122">
        <f>'Сводная для рабочего плана М'!I23</f>
        <v>0</v>
      </c>
      <c r="N21" s="122">
        <f>'Сводная для рабочего плана М'!J23</f>
        <v>0</v>
      </c>
      <c r="O21" s="123"/>
    </row>
    <row r="22" spans="1:15" ht="25.5">
      <c r="A22" s="172">
        <f>'Сводная для рабочего плана М'!A24</f>
        <v>0</v>
      </c>
      <c r="B22" s="172">
        <f>IF(A22="Общий итог","",'Сводная для рабочего плана М'!B24)</f>
        <v>0</v>
      </c>
      <c r="C22" s="108"/>
      <c r="D22" s="110">
        <f>'Сводная для рабочего плана М'!C24</f>
        <v>0</v>
      </c>
      <c r="E22" s="110">
        <f>'Сводная для рабочего плана М'!D24</f>
        <v>0</v>
      </c>
      <c r="F22" s="110">
        <f>'Сводная для рабочего плана М'!E24</f>
        <v>0</v>
      </c>
      <c r="G22" s="110">
        <f>'Сводная для рабочего плана М'!F24</f>
        <v>0</v>
      </c>
      <c r="H22" s="108"/>
      <c r="I22" s="110">
        <f t="shared" si="0"/>
        <v>0</v>
      </c>
      <c r="J22" s="108"/>
      <c r="K22" s="122">
        <f>'Сводная для рабочего плана М'!G24</f>
        <v>0</v>
      </c>
      <c r="L22" s="122">
        <f>'Сводная для рабочего плана М'!H24</f>
        <v>0</v>
      </c>
      <c r="M22" s="122">
        <f>'Сводная для рабочего плана М'!I24</f>
        <v>0</v>
      </c>
      <c r="N22" s="122">
        <f>'Сводная для рабочего плана М'!J24</f>
        <v>0</v>
      </c>
      <c r="O22" s="123"/>
    </row>
    <row r="23" spans="1:15" ht="25.5">
      <c r="A23" s="172">
        <f>'Сводная для рабочего плана М'!A25</f>
        <v>0</v>
      </c>
      <c r="B23" s="172">
        <f>IF(A23="Общий итог","",'Сводная для рабочего плана М'!B25)</f>
        <v>0</v>
      </c>
      <c r="C23" s="108"/>
      <c r="D23" s="110">
        <f>'Сводная для рабочего плана М'!C25</f>
        <v>0</v>
      </c>
      <c r="E23" s="110">
        <f>'Сводная для рабочего плана М'!D25</f>
        <v>0</v>
      </c>
      <c r="F23" s="110">
        <f>'Сводная для рабочего плана М'!E25</f>
        <v>0</v>
      </c>
      <c r="G23" s="110">
        <f>'Сводная для рабочего плана М'!F25</f>
        <v>0</v>
      </c>
      <c r="H23" s="108"/>
      <c r="I23" s="110">
        <f t="shared" si="0"/>
        <v>0</v>
      </c>
      <c r="J23" s="108"/>
      <c r="K23" s="122">
        <f>'Сводная для рабочего плана М'!G25</f>
        <v>0</v>
      </c>
      <c r="L23" s="122">
        <f>'Сводная для рабочего плана М'!H25</f>
        <v>0</v>
      </c>
      <c r="M23" s="122">
        <f>'Сводная для рабочего плана М'!I25</f>
        <v>0</v>
      </c>
      <c r="N23" s="122">
        <f>'Сводная для рабочего плана М'!J25</f>
        <v>0</v>
      </c>
      <c r="O23" s="123"/>
    </row>
    <row r="24" spans="1:15" ht="25.5">
      <c r="A24" s="172">
        <f>'Сводная для рабочего плана М'!A26</f>
        <v>0</v>
      </c>
      <c r="B24" s="172">
        <f>IF(A24="Общий итог","",'Сводная для рабочего плана М'!B26)</f>
        <v>0</v>
      </c>
      <c r="C24" s="108"/>
      <c r="D24" s="110">
        <f>'Сводная для рабочего плана М'!C26</f>
        <v>0</v>
      </c>
      <c r="E24" s="110">
        <f>'Сводная для рабочего плана М'!D26</f>
        <v>0</v>
      </c>
      <c r="F24" s="110">
        <f>'Сводная для рабочего плана М'!E26</f>
        <v>0</v>
      </c>
      <c r="G24" s="110">
        <f>'Сводная для рабочего плана М'!F26</f>
        <v>0</v>
      </c>
      <c r="H24" s="108"/>
      <c r="I24" s="110">
        <f t="shared" si="0"/>
        <v>0</v>
      </c>
      <c r="J24" s="108"/>
      <c r="K24" s="122">
        <f>'Сводная для рабочего плана М'!G26</f>
        <v>0</v>
      </c>
      <c r="L24" s="122">
        <f>'Сводная для рабочего плана М'!H26</f>
        <v>0</v>
      </c>
      <c r="M24" s="122">
        <f>'Сводная для рабочего плана М'!I26</f>
        <v>0</v>
      </c>
      <c r="N24" s="122">
        <f>'Сводная для рабочего плана М'!J26</f>
        <v>0</v>
      </c>
      <c r="O24" s="123"/>
    </row>
    <row r="25" spans="1:15" ht="25.5">
      <c r="A25" s="172">
        <f>'Сводная для рабочего плана М'!A27</f>
        <v>0</v>
      </c>
      <c r="B25" s="172">
        <f>IF(A25="Общий итог","",'Сводная для рабочего плана М'!B27)</f>
        <v>0</v>
      </c>
      <c r="C25" s="108"/>
      <c r="D25" s="110">
        <f>'Сводная для рабочего плана М'!C27</f>
        <v>0</v>
      </c>
      <c r="E25" s="110">
        <f>'Сводная для рабочего плана М'!D27</f>
        <v>0</v>
      </c>
      <c r="F25" s="110">
        <f>'Сводная для рабочего плана М'!E27</f>
        <v>0</v>
      </c>
      <c r="G25" s="110">
        <f>'Сводная для рабочего плана М'!F27</f>
        <v>0</v>
      </c>
      <c r="H25" s="108"/>
      <c r="I25" s="110">
        <f t="shared" si="0"/>
        <v>0</v>
      </c>
      <c r="J25" s="108"/>
      <c r="K25" s="122">
        <f>'Сводная для рабочего плана М'!G27</f>
        <v>0</v>
      </c>
      <c r="L25" s="122">
        <f>'Сводная для рабочего плана М'!H27</f>
        <v>0</v>
      </c>
      <c r="M25" s="122">
        <f>'Сводная для рабочего плана М'!I27</f>
        <v>0</v>
      </c>
      <c r="N25" s="122">
        <f>'Сводная для рабочего плана М'!J27</f>
        <v>0</v>
      </c>
      <c r="O25" s="123"/>
    </row>
    <row r="26" spans="1:15" ht="25.5">
      <c r="A26" s="172">
        <f>'Сводная для рабочего плана М'!A28</f>
        <v>0</v>
      </c>
      <c r="B26" s="172">
        <f>IF(A26="Общий итог","",'Сводная для рабочего плана М'!B28)</f>
        <v>0</v>
      </c>
      <c r="C26" s="108"/>
      <c r="D26" s="110">
        <f>'Сводная для рабочего плана М'!C28</f>
        <v>0</v>
      </c>
      <c r="E26" s="110">
        <f>'Сводная для рабочего плана М'!D28</f>
        <v>0</v>
      </c>
      <c r="F26" s="110">
        <f>'Сводная для рабочего плана М'!E28</f>
        <v>0</v>
      </c>
      <c r="G26" s="110">
        <f>'Сводная для рабочего плана М'!F28</f>
        <v>0</v>
      </c>
      <c r="H26" s="108"/>
      <c r="I26" s="110">
        <f t="shared" si="0"/>
        <v>0</v>
      </c>
      <c r="J26" s="108"/>
      <c r="K26" s="122">
        <f>'Сводная для рабочего плана М'!G28</f>
        <v>0</v>
      </c>
      <c r="L26" s="122">
        <f>'Сводная для рабочего плана М'!H28</f>
        <v>0</v>
      </c>
      <c r="M26" s="122">
        <f>'Сводная для рабочего плана М'!I28</f>
        <v>0</v>
      </c>
      <c r="N26" s="122">
        <f>'Сводная для рабочего плана М'!J28</f>
        <v>0</v>
      </c>
      <c r="O26" s="123"/>
    </row>
    <row r="27" spans="1:15" ht="25.5">
      <c r="A27" s="172">
        <f>'Сводная для рабочего плана М'!A29</f>
        <v>0</v>
      </c>
      <c r="B27" s="172">
        <f>IF(A27="Общий итог","",'Сводная для рабочего плана М'!B29)</f>
        <v>0</v>
      </c>
      <c r="C27" s="108"/>
      <c r="D27" s="110">
        <f>'Сводная для рабочего плана М'!C29</f>
        <v>0</v>
      </c>
      <c r="E27" s="110">
        <f>'Сводная для рабочего плана М'!D29</f>
        <v>0</v>
      </c>
      <c r="F27" s="110">
        <f>'Сводная для рабочего плана М'!E29</f>
        <v>0</v>
      </c>
      <c r="G27" s="110">
        <f>'Сводная для рабочего плана М'!F29</f>
        <v>0</v>
      </c>
      <c r="H27" s="108"/>
      <c r="I27" s="110">
        <f t="shared" si="0"/>
        <v>0</v>
      </c>
      <c r="J27" s="108"/>
      <c r="K27" s="122">
        <f>'Сводная для рабочего плана М'!G29</f>
        <v>0</v>
      </c>
      <c r="L27" s="122">
        <f>'Сводная для рабочего плана М'!H29</f>
        <v>0</v>
      </c>
      <c r="M27" s="122">
        <f>'Сводная для рабочего плана М'!I29</f>
        <v>0</v>
      </c>
      <c r="N27" s="122">
        <f>'Сводная для рабочего плана М'!J29</f>
        <v>0</v>
      </c>
      <c r="O27" s="123"/>
    </row>
    <row r="28" spans="1:15" ht="43.5" customHeight="1">
      <c r="A28" s="172">
        <f>'Сводная для рабочего плана М'!A30</f>
        <v>0</v>
      </c>
      <c r="B28" s="172">
        <f>IF(A28="Общий итог","",'Сводная для рабочего плана М'!B30)</f>
        <v>0</v>
      </c>
      <c r="C28" s="108"/>
      <c r="D28" s="110">
        <f>'Сводная для рабочего плана М'!C30</f>
        <v>0</v>
      </c>
      <c r="E28" s="110">
        <f>'Сводная для рабочего плана М'!D30</f>
        <v>0</v>
      </c>
      <c r="F28" s="110">
        <f>'Сводная для рабочего плана М'!E30</f>
        <v>0</v>
      </c>
      <c r="G28" s="110">
        <f>'Сводная для рабочего плана М'!F30</f>
        <v>0</v>
      </c>
      <c r="H28" s="108"/>
      <c r="I28" s="110">
        <f t="shared" si="0"/>
        <v>0</v>
      </c>
      <c r="J28" s="108"/>
      <c r="K28" s="122">
        <f>'Сводная для рабочего плана М'!G30</f>
        <v>0</v>
      </c>
      <c r="L28" s="122">
        <f>'Сводная для рабочего плана М'!H30</f>
        <v>0</v>
      </c>
      <c r="M28" s="122">
        <f>'Сводная для рабочего плана М'!I30</f>
        <v>0</v>
      </c>
      <c r="N28" s="122">
        <f>'Сводная для рабочего плана М'!J30</f>
        <v>0</v>
      </c>
      <c r="O28" s="123"/>
    </row>
    <row r="29" spans="1:15" ht="42.75" customHeight="1">
      <c r="A29" s="172">
        <f>'Сводная для рабочего плана М'!A31</f>
        <v>0</v>
      </c>
      <c r="B29" s="172">
        <f>IF(A29="Общий итог","",'Сводная для рабочего плана М'!B31)</f>
        <v>0</v>
      </c>
      <c r="C29" s="108"/>
      <c r="D29" s="110">
        <f>'Сводная для рабочего плана М'!C31</f>
        <v>0</v>
      </c>
      <c r="E29" s="110">
        <f>'Сводная для рабочего плана М'!D31</f>
        <v>0</v>
      </c>
      <c r="F29" s="110">
        <f>'Сводная для рабочего плана М'!E31</f>
        <v>0</v>
      </c>
      <c r="G29" s="110">
        <f>'Сводная для рабочего плана М'!F31</f>
        <v>0</v>
      </c>
      <c r="H29" s="108"/>
      <c r="I29" s="110">
        <f t="shared" si="0"/>
        <v>0</v>
      </c>
      <c r="J29" s="108"/>
      <c r="K29" s="122">
        <f>'Сводная для рабочего плана М'!G31</f>
        <v>0</v>
      </c>
      <c r="L29" s="122">
        <f>'Сводная для рабочего плана М'!H31</f>
        <v>0</v>
      </c>
      <c r="M29" s="122">
        <f>'Сводная для рабочего плана М'!I31</f>
        <v>0</v>
      </c>
      <c r="N29" s="122">
        <f>'Сводная для рабочего плана М'!J31</f>
        <v>0</v>
      </c>
      <c r="O29" s="123"/>
    </row>
    <row r="30" spans="1:15" ht="25.5">
      <c r="A30" s="172">
        <f>'Сводная для рабочего плана М'!A32</f>
        <v>0</v>
      </c>
      <c r="B30" s="172">
        <f>IF(A30="Общий итог","",'Сводная для рабочего плана М'!B32)</f>
        <v>0</v>
      </c>
      <c r="C30" s="108"/>
      <c r="D30" s="110">
        <f>'Сводная для рабочего плана М'!C32</f>
        <v>0</v>
      </c>
      <c r="E30" s="110">
        <f>'Сводная для рабочего плана М'!D32</f>
        <v>0</v>
      </c>
      <c r="F30" s="110">
        <f>'Сводная для рабочего плана М'!E32</f>
        <v>0</v>
      </c>
      <c r="G30" s="110">
        <f>'Сводная для рабочего плана М'!F32</f>
        <v>0</v>
      </c>
      <c r="H30" s="108"/>
      <c r="I30" s="110">
        <f t="shared" si="0"/>
        <v>0</v>
      </c>
      <c r="J30" s="108"/>
      <c r="K30" s="122">
        <f>'Сводная для рабочего плана М'!G32</f>
        <v>0</v>
      </c>
      <c r="L30" s="122">
        <f>'Сводная для рабочего плана М'!H32</f>
        <v>0</v>
      </c>
      <c r="M30" s="122">
        <f>'Сводная для рабочего плана М'!I32</f>
        <v>0</v>
      </c>
      <c r="N30" s="122">
        <f>'Сводная для рабочего плана М'!J32</f>
        <v>0</v>
      </c>
      <c r="O30" s="123"/>
    </row>
    <row r="31" spans="1:15" ht="78.75" customHeight="1">
      <c r="A31" s="172">
        <f>'Сводная для рабочего плана М'!A33</f>
        <v>0</v>
      </c>
      <c r="B31" s="172">
        <f>IF(A31="Общий итог","",'Сводная для рабочего плана М'!B33)</f>
        <v>0</v>
      </c>
      <c r="C31" s="108"/>
      <c r="D31" s="110">
        <f>'Сводная для рабочего плана М'!C33</f>
        <v>0</v>
      </c>
      <c r="E31" s="110">
        <f>'Сводная для рабочего плана М'!D33</f>
        <v>0</v>
      </c>
      <c r="F31" s="110">
        <f>'Сводная для рабочего плана М'!E33</f>
        <v>0</v>
      </c>
      <c r="G31" s="110">
        <f>'Сводная для рабочего плана М'!F33</f>
        <v>0</v>
      </c>
      <c r="H31" s="108"/>
      <c r="I31" s="110">
        <f t="shared" si="0"/>
        <v>0</v>
      </c>
      <c r="J31" s="108"/>
      <c r="K31" s="122">
        <f>'Сводная для рабочего плана М'!G33</f>
        <v>0</v>
      </c>
      <c r="L31" s="122">
        <f>'Сводная для рабочего плана М'!H33</f>
        <v>0</v>
      </c>
      <c r="M31" s="122">
        <f>'Сводная для рабочего плана М'!I33</f>
        <v>0</v>
      </c>
      <c r="N31" s="122">
        <f>'Сводная для рабочего плана М'!J33</f>
        <v>0</v>
      </c>
      <c r="O31" s="123"/>
    </row>
    <row r="32" spans="1:15" ht="25.5">
      <c r="A32" s="172">
        <f>'Сводная для рабочего плана М'!A34</f>
        <v>0</v>
      </c>
      <c r="B32" s="172">
        <f>IF(A32="Общий итог","",'Сводная для рабочего плана М'!B34)</f>
        <v>0</v>
      </c>
      <c r="C32" s="108"/>
      <c r="D32" s="110">
        <f>'Сводная для рабочего плана М'!C34</f>
        <v>0</v>
      </c>
      <c r="E32" s="110">
        <f>'Сводная для рабочего плана М'!D34</f>
        <v>0</v>
      </c>
      <c r="F32" s="110">
        <f>'Сводная для рабочего плана М'!E34</f>
        <v>0</v>
      </c>
      <c r="G32" s="110">
        <f>'Сводная для рабочего плана М'!F34</f>
        <v>0</v>
      </c>
      <c r="H32" s="108"/>
      <c r="I32" s="110">
        <f t="shared" si="0"/>
        <v>0</v>
      </c>
      <c r="J32" s="108"/>
      <c r="K32" s="122">
        <f>'Сводная для рабочего плана М'!G34</f>
        <v>0</v>
      </c>
      <c r="L32" s="122">
        <f>'Сводная для рабочего плана М'!H34</f>
        <v>0</v>
      </c>
      <c r="M32" s="122">
        <f>'Сводная для рабочего плана М'!I34</f>
        <v>0</v>
      </c>
      <c r="N32" s="122">
        <f>'Сводная для рабочего плана М'!J34</f>
        <v>0</v>
      </c>
      <c r="O32" s="123"/>
    </row>
    <row r="33" spans="1:15" ht="25.5">
      <c r="A33" s="172">
        <f>'Сводная для рабочего плана М'!A35</f>
        <v>0</v>
      </c>
      <c r="B33" s="172">
        <f>IF(A33="Общий итог","",'Сводная для рабочего плана М'!B35)</f>
        <v>0</v>
      </c>
      <c r="C33" s="108"/>
      <c r="D33" s="110">
        <f>'Сводная для рабочего плана М'!C35</f>
        <v>0</v>
      </c>
      <c r="E33" s="110">
        <f>'Сводная для рабочего плана М'!D35</f>
        <v>0</v>
      </c>
      <c r="F33" s="110">
        <f>'Сводная для рабочего плана М'!E35</f>
        <v>0</v>
      </c>
      <c r="G33" s="110">
        <f>'Сводная для рабочего плана М'!F35</f>
        <v>0</v>
      </c>
      <c r="H33" s="108"/>
      <c r="I33" s="110">
        <f t="shared" si="0"/>
        <v>0</v>
      </c>
      <c r="J33" s="108"/>
      <c r="K33" s="122">
        <f>'Сводная для рабочего плана М'!G35</f>
        <v>0</v>
      </c>
      <c r="L33" s="122">
        <f>'Сводная для рабочего плана М'!H35</f>
        <v>0</v>
      </c>
      <c r="M33" s="122">
        <f>'Сводная для рабочего плана М'!I35</f>
        <v>0</v>
      </c>
      <c r="N33" s="122">
        <f>'Сводная для рабочего плана М'!J35</f>
        <v>0</v>
      </c>
      <c r="O33" s="123"/>
    </row>
    <row r="34" spans="1:15" ht="25.5">
      <c r="A34" s="172">
        <f>'Сводная для рабочего плана М'!A36</f>
        <v>0</v>
      </c>
      <c r="B34" s="172">
        <f>IF(A34="Общий итог","",'Сводная для рабочего плана М'!B36)</f>
        <v>0</v>
      </c>
      <c r="C34" s="108"/>
      <c r="D34" s="110">
        <f>'Сводная для рабочего плана М'!C36</f>
        <v>0</v>
      </c>
      <c r="E34" s="110">
        <f>'Сводная для рабочего плана М'!D36</f>
        <v>0</v>
      </c>
      <c r="F34" s="110">
        <f>'Сводная для рабочего плана М'!E36</f>
        <v>0</v>
      </c>
      <c r="G34" s="110">
        <f>'Сводная для рабочего плана М'!F36</f>
        <v>0</v>
      </c>
      <c r="H34" s="108"/>
      <c r="I34" s="110">
        <f t="shared" si="0"/>
        <v>0</v>
      </c>
      <c r="J34" s="108"/>
      <c r="K34" s="122">
        <f>'Сводная для рабочего плана М'!G36</f>
        <v>0</v>
      </c>
      <c r="L34" s="122">
        <f>'Сводная для рабочего плана М'!H36</f>
        <v>0</v>
      </c>
      <c r="M34" s="122">
        <f>'Сводная для рабочего плана М'!I36</f>
        <v>0</v>
      </c>
      <c r="N34" s="122">
        <f>'Сводная для рабочего плана М'!J36</f>
        <v>0</v>
      </c>
      <c r="O34" s="123"/>
    </row>
    <row r="35" spans="1:15" ht="25.5">
      <c r="A35" s="172">
        <f>'Сводная для рабочего плана М'!A37</f>
        <v>0</v>
      </c>
      <c r="B35" s="172">
        <f>IF(A35="Общий итог","",'Сводная для рабочего плана М'!B37)</f>
        <v>0</v>
      </c>
      <c r="C35" s="108"/>
      <c r="D35" s="110">
        <f>'Сводная для рабочего плана М'!C37</f>
        <v>0</v>
      </c>
      <c r="E35" s="110">
        <f>'Сводная для рабочего плана М'!D37</f>
        <v>0</v>
      </c>
      <c r="F35" s="110">
        <f>'Сводная для рабочего плана М'!E37</f>
        <v>0</v>
      </c>
      <c r="G35" s="110">
        <f>'Сводная для рабочего плана М'!F37</f>
        <v>0</v>
      </c>
      <c r="H35" s="108"/>
      <c r="I35" s="110">
        <f t="shared" si="0"/>
        <v>0</v>
      </c>
      <c r="J35" s="108"/>
      <c r="K35" s="122">
        <f>'Сводная для рабочего плана М'!G37</f>
        <v>0</v>
      </c>
      <c r="L35" s="122">
        <f>'Сводная для рабочего плана М'!H37</f>
        <v>0</v>
      </c>
      <c r="M35" s="122">
        <f>'Сводная для рабочего плана М'!I37</f>
        <v>0</v>
      </c>
      <c r="N35" s="122">
        <f>'Сводная для рабочего плана М'!J37</f>
        <v>0</v>
      </c>
      <c r="O35" s="123"/>
    </row>
    <row r="36" spans="1:15" ht="25.5">
      <c r="A36" s="172">
        <f>'Сводная для рабочего плана М'!A38</f>
        <v>0</v>
      </c>
      <c r="B36" s="172">
        <f>IF(A36="Общий итог","",'Сводная для рабочего плана М'!B38)</f>
        <v>0</v>
      </c>
      <c r="C36" s="108"/>
      <c r="D36" s="110">
        <f>'Сводная для рабочего плана М'!C38</f>
        <v>0</v>
      </c>
      <c r="E36" s="110">
        <f>'Сводная для рабочего плана М'!D38</f>
        <v>0</v>
      </c>
      <c r="F36" s="110">
        <f>'Сводная для рабочего плана М'!E38</f>
        <v>0</v>
      </c>
      <c r="G36" s="110">
        <f>'Сводная для рабочего плана М'!F38</f>
        <v>0</v>
      </c>
      <c r="H36" s="108"/>
      <c r="I36" s="110">
        <f t="shared" si="0"/>
        <v>0</v>
      </c>
      <c r="J36" s="108"/>
      <c r="K36" s="122">
        <f>'Сводная для рабочего плана М'!G38</f>
        <v>0</v>
      </c>
      <c r="L36" s="122">
        <f>'Сводная для рабочего плана М'!H38</f>
        <v>0</v>
      </c>
      <c r="M36" s="122">
        <f>'Сводная для рабочего плана М'!I38</f>
        <v>0</v>
      </c>
      <c r="N36" s="122">
        <f>'Сводная для рабочего плана М'!J38</f>
        <v>0</v>
      </c>
      <c r="O36" s="123"/>
    </row>
    <row r="37" spans="1:15" ht="25.5">
      <c r="A37" s="172">
        <f>'Сводная для рабочего плана М'!A39</f>
        <v>0</v>
      </c>
      <c r="B37" s="172">
        <f>IF(A37="Общий итог","",'Сводная для рабочего плана М'!B39)</f>
        <v>0</v>
      </c>
      <c r="C37" s="108"/>
      <c r="D37" s="110">
        <f>'Сводная для рабочего плана М'!C39</f>
        <v>0</v>
      </c>
      <c r="E37" s="110">
        <f>'Сводная для рабочего плана М'!D39</f>
        <v>0</v>
      </c>
      <c r="F37" s="110">
        <f>'Сводная для рабочего плана М'!E39</f>
        <v>0</v>
      </c>
      <c r="G37" s="110">
        <f>'Сводная для рабочего плана М'!F39</f>
        <v>0</v>
      </c>
      <c r="H37" s="108"/>
      <c r="I37" s="110">
        <f t="shared" si="0"/>
        <v>0</v>
      </c>
      <c r="J37" s="108"/>
      <c r="K37" s="122">
        <f>'Сводная для рабочего плана М'!G39</f>
        <v>0</v>
      </c>
      <c r="L37" s="122">
        <f>'Сводная для рабочего плана М'!H39</f>
        <v>0</v>
      </c>
      <c r="M37" s="122">
        <f>'Сводная для рабочего плана М'!I39</f>
        <v>0</v>
      </c>
      <c r="N37" s="122">
        <f>'Сводная для рабочего плана М'!J39</f>
        <v>0</v>
      </c>
      <c r="O37" s="123"/>
    </row>
    <row r="38" spans="1:15" ht="25.5">
      <c r="A38" s="172">
        <f>'Сводная для рабочего плана М'!A40</f>
        <v>0</v>
      </c>
      <c r="B38" s="172">
        <f>IF(A38="Общий итог","",'Сводная для рабочего плана М'!B40)</f>
        <v>0</v>
      </c>
      <c r="C38" s="108"/>
      <c r="D38" s="110">
        <f>'Сводная для рабочего плана М'!C40</f>
        <v>0</v>
      </c>
      <c r="E38" s="110">
        <f>'Сводная для рабочего плана М'!D40</f>
        <v>0</v>
      </c>
      <c r="F38" s="110">
        <f>'Сводная для рабочего плана М'!E40</f>
        <v>0</v>
      </c>
      <c r="G38" s="110">
        <f>'Сводная для рабочего плана М'!F40</f>
        <v>0</v>
      </c>
      <c r="H38" s="108"/>
      <c r="I38" s="110">
        <f t="shared" si="0"/>
        <v>0</v>
      </c>
      <c r="J38" s="108"/>
      <c r="K38" s="122">
        <f>'Сводная для рабочего плана М'!G40</f>
        <v>0</v>
      </c>
      <c r="L38" s="122">
        <f>'Сводная для рабочего плана М'!H40</f>
        <v>0</v>
      </c>
      <c r="M38" s="122">
        <f>'Сводная для рабочего плана М'!I40</f>
        <v>0</v>
      </c>
      <c r="N38" s="122">
        <f>'Сводная для рабочего плана М'!J40</f>
        <v>0</v>
      </c>
      <c r="O38" s="123"/>
    </row>
    <row r="39" spans="1:15" ht="25.5">
      <c r="A39" s="172">
        <f>'Сводная для рабочего плана М'!A41</f>
        <v>0</v>
      </c>
      <c r="B39" s="172">
        <f>IF(A39="Общий итог","",'Сводная для рабочего плана М'!B41)</f>
        <v>0</v>
      </c>
      <c r="C39" s="108"/>
      <c r="D39" s="110">
        <f>'Сводная для рабочего плана М'!C41</f>
        <v>0</v>
      </c>
      <c r="E39" s="110">
        <f>'Сводная для рабочего плана М'!D41</f>
        <v>0</v>
      </c>
      <c r="F39" s="110">
        <f>'Сводная для рабочего плана М'!E41</f>
        <v>0</v>
      </c>
      <c r="G39" s="110">
        <f>'Сводная для рабочего плана М'!F41</f>
        <v>0</v>
      </c>
      <c r="H39" s="108"/>
      <c r="I39" s="110">
        <f t="shared" si="0"/>
        <v>0</v>
      </c>
      <c r="J39" s="108"/>
      <c r="K39" s="122">
        <f>'Сводная для рабочего плана М'!G41</f>
        <v>0</v>
      </c>
      <c r="L39" s="122">
        <f>'Сводная для рабочего плана М'!H41</f>
        <v>0</v>
      </c>
      <c r="M39" s="122">
        <f>'Сводная для рабочего плана М'!I41</f>
        <v>0</v>
      </c>
      <c r="N39" s="122">
        <f>'Сводная для рабочего плана М'!J41</f>
        <v>0</v>
      </c>
      <c r="O39" s="123"/>
    </row>
    <row r="40" spans="1:15" ht="25.5">
      <c r="A40" s="172">
        <f>'Сводная для рабочего плана М'!A42</f>
        <v>0</v>
      </c>
      <c r="B40" s="172">
        <f>IF(A40="Общий итог","",'Сводная для рабочего плана М'!B42)</f>
        <v>0</v>
      </c>
      <c r="C40" s="108"/>
      <c r="D40" s="110">
        <f>'Сводная для рабочего плана М'!C42</f>
        <v>0</v>
      </c>
      <c r="E40" s="110">
        <f>'Сводная для рабочего плана М'!D42</f>
        <v>0</v>
      </c>
      <c r="F40" s="110">
        <f>'Сводная для рабочего плана М'!E42</f>
        <v>0</v>
      </c>
      <c r="G40" s="110">
        <f>'Сводная для рабочего плана М'!F42</f>
        <v>0</v>
      </c>
      <c r="H40" s="108"/>
      <c r="I40" s="110">
        <f t="shared" si="0"/>
        <v>0</v>
      </c>
      <c r="J40" s="108"/>
      <c r="K40" s="122">
        <f>'Сводная для рабочего плана М'!G42</f>
        <v>0</v>
      </c>
      <c r="L40" s="122">
        <f>'Сводная для рабочего плана М'!H42</f>
        <v>0</v>
      </c>
      <c r="M40" s="122">
        <f>'Сводная для рабочего плана М'!I42</f>
        <v>0</v>
      </c>
      <c r="N40" s="122">
        <f>'Сводная для рабочего плана М'!J42</f>
        <v>0</v>
      </c>
      <c r="O40" s="123"/>
    </row>
    <row r="41" spans="1:15" ht="25.5">
      <c r="A41" s="172">
        <f>'Сводная для рабочего плана М'!A43</f>
        <v>0</v>
      </c>
      <c r="B41" s="172">
        <f>IF(A41="Общий итог","",'Сводная для рабочего плана М'!B43)</f>
        <v>0</v>
      </c>
      <c r="C41" s="108"/>
      <c r="D41" s="110">
        <f>'Сводная для рабочего плана М'!C43</f>
        <v>0</v>
      </c>
      <c r="E41" s="110">
        <f>'Сводная для рабочего плана М'!D43</f>
        <v>0</v>
      </c>
      <c r="F41" s="110">
        <f>'Сводная для рабочего плана М'!E43</f>
        <v>0</v>
      </c>
      <c r="G41" s="110">
        <f>'Сводная для рабочего плана М'!F43</f>
        <v>0</v>
      </c>
      <c r="H41" s="108"/>
      <c r="I41" s="110">
        <f t="shared" si="0"/>
        <v>0</v>
      </c>
      <c r="J41" s="108"/>
      <c r="K41" s="122">
        <f>'Сводная для рабочего плана М'!G43</f>
        <v>0</v>
      </c>
      <c r="L41" s="122">
        <f>'Сводная для рабочего плана М'!H43</f>
        <v>0</v>
      </c>
      <c r="M41" s="122">
        <f>'Сводная для рабочего плана М'!I43</f>
        <v>0</v>
      </c>
      <c r="N41" s="122">
        <f>'Сводная для рабочего плана М'!J43</f>
        <v>0</v>
      </c>
      <c r="O41" s="123"/>
    </row>
    <row r="42" spans="1:15" ht="25.5">
      <c r="A42" s="172">
        <f>'Сводная для рабочего плана М'!A44</f>
        <v>0</v>
      </c>
      <c r="B42" s="172">
        <f>IF(A42="Общий итог","",'Сводная для рабочего плана М'!B44)</f>
        <v>0</v>
      </c>
      <c r="C42" s="108"/>
      <c r="D42" s="110">
        <f>'Сводная для рабочего плана М'!C44</f>
        <v>0</v>
      </c>
      <c r="E42" s="110">
        <f>'Сводная для рабочего плана М'!D44</f>
        <v>0</v>
      </c>
      <c r="F42" s="110">
        <f>'Сводная для рабочего плана М'!E44</f>
        <v>0</v>
      </c>
      <c r="G42" s="110">
        <f>'Сводная для рабочего плана М'!F44</f>
        <v>0</v>
      </c>
      <c r="H42" s="108"/>
      <c r="I42" s="110">
        <f t="shared" si="0"/>
        <v>0</v>
      </c>
      <c r="J42" s="108"/>
      <c r="K42" s="122">
        <f>'Сводная для рабочего плана М'!G44</f>
        <v>0</v>
      </c>
      <c r="L42" s="122">
        <f>'Сводная для рабочего плана М'!H44</f>
        <v>0</v>
      </c>
      <c r="M42" s="122">
        <f>'Сводная для рабочего плана М'!I44</f>
        <v>0</v>
      </c>
      <c r="N42" s="122">
        <f>'Сводная для рабочего плана М'!J44</f>
        <v>0</v>
      </c>
      <c r="O42" s="123"/>
    </row>
    <row r="43" spans="1:15" ht="25.5">
      <c r="A43" s="172">
        <f>'Сводная для рабочего плана М'!A45</f>
        <v>0</v>
      </c>
      <c r="B43" s="172">
        <f>IF(A43="Общий итог","",'Сводная для рабочего плана М'!B45)</f>
        <v>0</v>
      </c>
      <c r="C43" s="108"/>
      <c r="D43" s="110">
        <f>'Сводная для рабочего плана М'!C45</f>
        <v>0</v>
      </c>
      <c r="E43" s="110">
        <f>'Сводная для рабочего плана М'!D45</f>
        <v>0</v>
      </c>
      <c r="F43" s="110">
        <f>'Сводная для рабочего плана М'!E45</f>
        <v>0</v>
      </c>
      <c r="G43" s="110">
        <f>'Сводная для рабочего плана М'!F45</f>
        <v>0</v>
      </c>
      <c r="H43" s="108"/>
      <c r="I43" s="110">
        <f t="shared" si="0"/>
        <v>0</v>
      </c>
      <c r="J43" s="108"/>
      <c r="K43" s="122">
        <f>'Сводная для рабочего плана М'!G45</f>
        <v>0</v>
      </c>
      <c r="L43" s="122">
        <f>'Сводная для рабочего плана М'!H45</f>
        <v>0</v>
      </c>
      <c r="M43" s="122">
        <f>'Сводная для рабочего плана М'!I45</f>
        <v>0</v>
      </c>
      <c r="N43" s="122">
        <f>'Сводная для рабочего плана М'!J45</f>
        <v>0</v>
      </c>
      <c r="O43" s="123"/>
    </row>
    <row r="44" spans="1:15" ht="25.5">
      <c r="A44" s="172">
        <f>'Сводная для рабочего плана М'!A46</f>
        <v>0</v>
      </c>
      <c r="B44" s="172">
        <f>IF(A44="Общий итог","",'Сводная для рабочего плана М'!B46)</f>
        <v>0</v>
      </c>
      <c r="C44" s="108"/>
      <c r="D44" s="110">
        <f>'Сводная для рабочего плана М'!C46</f>
        <v>0</v>
      </c>
      <c r="E44" s="110">
        <f>'Сводная для рабочего плана М'!D46</f>
        <v>0</v>
      </c>
      <c r="F44" s="110">
        <f>'Сводная для рабочего плана М'!E46</f>
        <v>0</v>
      </c>
      <c r="G44" s="110">
        <f>'Сводная для рабочего плана М'!F46</f>
        <v>0</v>
      </c>
      <c r="H44" s="108"/>
      <c r="I44" s="110">
        <f t="shared" si="0"/>
        <v>0</v>
      </c>
      <c r="J44" s="108"/>
      <c r="K44" s="122">
        <f>'Сводная для рабочего плана М'!G46</f>
        <v>0</v>
      </c>
      <c r="L44" s="122">
        <f>'Сводная для рабочего плана М'!H46</f>
        <v>0</v>
      </c>
      <c r="M44" s="122">
        <f>'Сводная для рабочего плана М'!I46</f>
        <v>0</v>
      </c>
      <c r="N44" s="122">
        <f>'Сводная для рабочего плана М'!J46</f>
        <v>0</v>
      </c>
      <c r="O44" s="123"/>
    </row>
    <row r="45" spans="1:15" ht="25.5">
      <c r="A45" s="172">
        <f>'Сводная для рабочего плана М'!A47</f>
        <v>0</v>
      </c>
      <c r="B45" s="172">
        <f>IF(A45="Общий итог","",'Сводная для рабочего плана М'!B47)</f>
        <v>0</v>
      </c>
      <c r="C45" s="108"/>
      <c r="D45" s="110">
        <f>'Сводная для рабочего плана М'!C47</f>
        <v>0</v>
      </c>
      <c r="E45" s="110">
        <f>'Сводная для рабочего плана М'!D47</f>
        <v>0</v>
      </c>
      <c r="F45" s="110">
        <f>'Сводная для рабочего плана М'!E47</f>
        <v>0</v>
      </c>
      <c r="G45" s="110">
        <f>'Сводная для рабочего плана М'!F47</f>
        <v>0</v>
      </c>
      <c r="H45" s="108"/>
      <c r="I45" s="110">
        <f t="shared" si="0"/>
        <v>0</v>
      </c>
      <c r="J45" s="108"/>
      <c r="K45" s="122">
        <f>'Сводная для рабочего плана М'!G47</f>
        <v>0</v>
      </c>
      <c r="L45" s="122">
        <f>'Сводная для рабочего плана М'!H47</f>
        <v>0</v>
      </c>
      <c r="M45" s="122">
        <f>'Сводная для рабочего плана М'!I47</f>
        <v>0</v>
      </c>
      <c r="N45" s="122">
        <f>'Сводная для рабочего плана М'!J47</f>
        <v>0</v>
      </c>
      <c r="O45" s="123"/>
    </row>
    <row r="46" spans="1:15" ht="25.5">
      <c r="A46" s="172">
        <f>'Сводная для рабочего плана М'!A48</f>
        <v>0</v>
      </c>
      <c r="B46" s="172">
        <f>IF(A46="Общий итог","",'Сводная для рабочего плана М'!B48)</f>
        <v>0</v>
      </c>
      <c r="C46" s="108"/>
      <c r="D46" s="110">
        <f>'Сводная для рабочего плана М'!C48</f>
        <v>0</v>
      </c>
      <c r="E46" s="110">
        <f>'Сводная для рабочего плана М'!D48</f>
        <v>0</v>
      </c>
      <c r="F46" s="110">
        <f>'Сводная для рабочего плана М'!E48</f>
        <v>0</v>
      </c>
      <c r="G46" s="110">
        <f>'Сводная для рабочего плана М'!F48</f>
        <v>0</v>
      </c>
      <c r="H46" s="108"/>
      <c r="I46" s="110">
        <f t="shared" si="0"/>
        <v>0</v>
      </c>
      <c r="J46" s="108"/>
      <c r="K46" s="122">
        <f>'Сводная для рабочего плана М'!G48</f>
        <v>0</v>
      </c>
      <c r="L46" s="122">
        <f>'Сводная для рабочего плана М'!H48</f>
        <v>0</v>
      </c>
      <c r="M46" s="122">
        <f>'Сводная для рабочего плана М'!I48</f>
        <v>0</v>
      </c>
      <c r="N46" s="122">
        <f>'Сводная для рабочего плана М'!J48</f>
        <v>0</v>
      </c>
      <c r="O46" s="123"/>
    </row>
    <row r="47" spans="1:15" ht="25.5">
      <c r="A47" s="172">
        <f>'Сводная для рабочего плана М'!A49</f>
        <v>0</v>
      </c>
      <c r="B47" s="172">
        <f>IF(A47="Общий итог","",'Сводная для рабочего плана М'!B49)</f>
        <v>0</v>
      </c>
      <c r="C47" s="108"/>
      <c r="D47" s="110">
        <f>'Сводная для рабочего плана М'!C49</f>
        <v>0</v>
      </c>
      <c r="E47" s="110">
        <f>'Сводная для рабочего плана М'!D49</f>
        <v>0</v>
      </c>
      <c r="F47" s="110">
        <f>'Сводная для рабочего плана М'!E49</f>
        <v>0</v>
      </c>
      <c r="G47" s="110">
        <f>'Сводная для рабочего плана М'!F49</f>
        <v>0</v>
      </c>
      <c r="H47" s="108"/>
      <c r="I47" s="110">
        <f t="shared" si="0"/>
        <v>0</v>
      </c>
      <c r="J47" s="108"/>
      <c r="K47" s="122">
        <f>'Сводная для рабочего плана М'!G49</f>
        <v>0</v>
      </c>
      <c r="L47" s="122">
        <f>'Сводная для рабочего плана М'!H49</f>
        <v>0</v>
      </c>
      <c r="M47" s="122">
        <f>'Сводная для рабочего плана М'!I49</f>
        <v>0</v>
      </c>
      <c r="N47" s="122">
        <f>'Сводная для рабочего плана М'!J49</f>
        <v>0</v>
      </c>
      <c r="O47" s="123"/>
    </row>
    <row r="48" spans="1:15" ht="25.5">
      <c r="A48" s="172">
        <f>'Сводная для рабочего плана М'!A50</f>
        <v>0</v>
      </c>
      <c r="B48" s="172">
        <f>IF(A48="Общий итог","",'Сводная для рабочего плана М'!B50)</f>
        <v>0</v>
      </c>
      <c r="C48" s="108"/>
      <c r="D48" s="110">
        <f>'Сводная для рабочего плана М'!C50</f>
        <v>0</v>
      </c>
      <c r="E48" s="110">
        <f>'Сводная для рабочего плана М'!D50</f>
        <v>0</v>
      </c>
      <c r="F48" s="110">
        <f>'Сводная для рабочего плана М'!E50</f>
        <v>0</v>
      </c>
      <c r="G48" s="110">
        <f>'Сводная для рабочего плана М'!F50</f>
        <v>0</v>
      </c>
      <c r="H48" s="108"/>
      <c r="I48" s="110">
        <f t="shared" si="0"/>
        <v>0</v>
      </c>
      <c r="J48" s="108"/>
      <c r="K48" s="122">
        <f>'Сводная для рабочего плана М'!G50</f>
        <v>0</v>
      </c>
      <c r="L48" s="122">
        <f>'Сводная для рабочего плана М'!H50</f>
        <v>0</v>
      </c>
      <c r="M48" s="122">
        <f>'Сводная для рабочего плана М'!I50</f>
        <v>0</v>
      </c>
      <c r="N48" s="122">
        <f>'Сводная для рабочего плана М'!J50</f>
        <v>0</v>
      </c>
      <c r="O48" s="123"/>
    </row>
    <row r="49" spans="1:15" ht="25.5">
      <c r="A49" s="172">
        <f>'Сводная для рабочего плана М'!A51</f>
        <v>0</v>
      </c>
      <c r="B49" s="172">
        <f>IF(A49="Общий итог","",'Сводная для рабочего плана М'!B51)</f>
        <v>0</v>
      </c>
      <c r="C49" s="108"/>
      <c r="D49" s="110">
        <f>'Сводная для рабочего плана М'!C51</f>
        <v>0</v>
      </c>
      <c r="E49" s="110">
        <f>'Сводная для рабочего плана М'!D51</f>
        <v>0</v>
      </c>
      <c r="F49" s="110">
        <f>'Сводная для рабочего плана М'!E51</f>
        <v>0</v>
      </c>
      <c r="G49" s="110">
        <f>'Сводная для рабочего плана М'!F51</f>
        <v>0</v>
      </c>
      <c r="H49" s="108"/>
      <c r="I49" s="110">
        <f t="shared" si="0"/>
        <v>0</v>
      </c>
      <c r="J49" s="108"/>
      <c r="K49" s="122">
        <f>'Сводная для рабочего плана М'!G51</f>
        <v>0</v>
      </c>
      <c r="L49" s="122">
        <f>'Сводная для рабочего плана М'!H51</f>
        <v>0</v>
      </c>
      <c r="M49" s="122">
        <f>'Сводная для рабочего плана М'!I51</f>
        <v>0</v>
      </c>
      <c r="N49" s="122">
        <f>'Сводная для рабочего плана М'!J51</f>
        <v>0</v>
      </c>
      <c r="O49" s="123"/>
    </row>
    <row r="50" spans="1:15" ht="25.5">
      <c r="A50" s="172">
        <f>'Сводная для рабочего плана М'!A52</f>
        <v>0</v>
      </c>
      <c r="B50" s="172">
        <f>IF(A50="Общий итог","",'Сводная для рабочего плана М'!B52)</f>
        <v>0</v>
      </c>
      <c r="C50" s="108"/>
      <c r="D50" s="110">
        <f>'Сводная для рабочего плана М'!C52</f>
        <v>0</v>
      </c>
      <c r="E50" s="110">
        <f>'Сводная для рабочего плана М'!D52</f>
        <v>0</v>
      </c>
      <c r="F50" s="110">
        <f>'Сводная для рабочего плана М'!E52</f>
        <v>0</v>
      </c>
      <c r="G50" s="110">
        <f>'Сводная для рабочего плана М'!F52</f>
        <v>0</v>
      </c>
      <c r="H50" s="108"/>
      <c r="I50" s="110">
        <f t="shared" si="0"/>
        <v>0</v>
      </c>
      <c r="J50" s="108"/>
      <c r="K50" s="122">
        <f>'Сводная для рабочего плана М'!G52</f>
        <v>0</v>
      </c>
      <c r="L50" s="122">
        <f>'Сводная для рабочего плана М'!H52</f>
        <v>0</v>
      </c>
      <c r="M50" s="122">
        <f>'Сводная для рабочего плана М'!I52</f>
        <v>0</v>
      </c>
      <c r="N50" s="122">
        <f>'Сводная для рабочего плана М'!J52</f>
        <v>0</v>
      </c>
      <c r="O50" s="123"/>
    </row>
    <row r="51" spans="1:15" ht="25.5">
      <c r="A51" s="172">
        <f>'Сводная для рабочего плана М'!A53</f>
        <v>0</v>
      </c>
      <c r="B51" s="172">
        <f>IF(A51="Общий итог","",'Сводная для рабочего плана М'!B53)</f>
        <v>0</v>
      </c>
      <c r="C51" s="108"/>
      <c r="D51" s="110">
        <f>'Сводная для рабочего плана М'!C53</f>
        <v>0</v>
      </c>
      <c r="E51" s="110">
        <f>'Сводная для рабочего плана М'!D53</f>
        <v>0</v>
      </c>
      <c r="F51" s="110">
        <f>'Сводная для рабочего плана М'!E53</f>
        <v>0</v>
      </c>
      <c r="G51" s="110">
        <f>'Сводная для рабочего плана М'!F53</f>
        <v>0</v>
      </c>
      <c r="H51" s="108"/>
      <c r="I51" s="110">
        <f t="shared" si="0"/>
        <v>0</v>
      </c>
      <c r="J51" s="108"/>
      <c r="K51" s="122">
        <f>'Сводная для рабочего плана М'!G53</f>
        <v>0</v>
      </c>
      <c r="L51" s="122">
        <f>'Сводная для рабочего плана М'!H53</f>
        <v>0</v>
      </c>
      <c r="M51" s="122">
        <f>'Сводная для рабочего плана М'!I53</f>
        <v>0</v>
      </c>
      <c r="N51" s="122">
        <f>'Сводная для рабочего плана М'!J53</f>
        <v>0</v>
      </c>
      <c r="O51" s="123"/>
    </row>
    <row r="52" spans="1:15" ht="25.5">
      <c r="A52" s="172">
        <f>'Сводная для рабочего плана М'!A54</f>
        <v>0</v>
      </c>
      <c r="B52" s="172">
        <f>IF(A52="Общий итог","",'Сводная для рабочего плана М'!B54)</f>
        <v>0</v>
      </c>
      <c r="C52" s="108"/>
      <c r="D52" s="110">
        <f>'Сводная для рабочего плана М'!C54</f>
        <v>0</v>
      </c>
      <c r="E52" s="110">
        <f>'Сводная для рабочего плана М'!D54</f>
        <v>0</v>
      </c>
      <c r="F52" s="110">
        <f>'Сводная для рабочего плана М'!E54</f>
        <v>0</v>
      </c>
      <c r="G52" s="110">
        <f>'Сводная для рабочего плана М'!F54</f>
        <v>0</v>
      </c>
      <c r="H52" s="108"/>
      <c r="I52" s="110">
        <f t="shared" si="0"/>
        <v>0</v>
      </c>
      <c r="J52" s="108"/>
      <c r="K52" s="122">
        <f>'Сводная для рабочего плана М'!G54</f>
        <v>0</v>
      </c>
      <c r="L52" s="122">
        <f>'Сводная для рабочего плана М'!H54</f>
        <v>0</v>
      </c>
      <c r="M52" s="122">
        <f>'Сводная для рабочего плана М'!I54</f>
        <v>0</v>
      </c>
      <c r="N52" s="122">
        <f>'Сводная для рабочего плана М'!J54</f>
        <v>0</v>
      </c>
      <c r="O52" s="123"/>
    </row>
    <row r="53" spans="1:15" ht="25.5">
      <c r="A53" s="172">
        <f>'Сводная для рабочего плана М'!A55</f>
        <v>0</v>
      </c>
      <c r="B53" s="172">
        <f>IF(A53="Общий итог","",'Сводная для рабочего плана М'!B55)</f>
        <v>0</v>
      </c>
      <c r="C53" s="108"/>
      <c r="D53" s="110">
        <f>'Сводная для рабочего плана М'!C55</f>
        <v>0</v>
      </c>
      <c r="E53" s="110">
        <f>'Сводная для рабочего плана М'!D55</f>
        <v>0</v>
      </c>
      <c r="F53" s="110">
        <f>'Сводная для рабочего плана М'!E55</f>
        <v>0</v>
      </c>
      <c r="G53" s="110">
        <f>'Сводная для рабочего плана М'!F55</f>
        <v>0</v>
      </c>
      <c r="H53" s="108"/>
      <c r="I53" s="110">
        <f t="shared" si="0"/>
        <v>0</v>
      </c>
      <c r="J53" s="108"/>
      <c r="K53" s="122">
        <f>'Сводная для рабочего плана М'!G55</f>
        <v>0</v>
      </c>
      <c r="L53" s="122">
        <f>'Сводная для рабочего плана М'!H55</f>
        <v>0</v>
      </c>
      <c r="M53" s="122">
        <f>'Сводная для рабочего плана М'!I55</f>
        <v>0</v>
      </c>
      <c r="N53" s="122">
        <f>'Сводная для рабочего плана М'!J55</f>
        <v>0</v>
      </c>
      <c r="O53" s="123"/>
    </row>
    <row r="54" spans="1:15" ht="25.5">
      <c r="A54" s="172">
        <f>'Сводная для рабочего плана М'!A56</f>
        <v>0</v>
      </c>
      <c r="B54" s="172">
        <f>IF(A54="Общий итог","",'Сводная для рабочего плана М'!B56)</f>
        <v>0</v>
      </c>
      <c r="C54" s="108"/>
      <c r="D54" s="110">
        <f>'Сводная для рабочего плана М'!C56</f>
        <v>0</v>
      </c>
      <c r="E54" s="110">
        <f>'Сводная для рабочего плана М'!D56</f>
        <v>0</v>
      </c>
      <c r="F54" s="110">
        <f>'Сводная для рабочего плана М'!E56</f>
        <v>0</v>
      </c>
      <c r="G54" s="110">
        <f>'Сводная для рабочего плана М'!F56</f>
        <v>0</v>
      </c>
      <c r="H54" s="108"/>
      <c r="I54" s="110">
        <f t="shared" si="0"/>
        <v>0</v>
      </c>
      <c r="J54" s="108"/>
      <c r="K54" s="122">
        <f>'Сводная для рабочего плана М'!G56</f>
        <v>0</v>
      </c>
      <c r="L54" s="122">
        <f>'Сводная для рабочего плана М'!H56</f>
        <v>0</v>
      </c>
      <c r="M54" s="122">
        <f>'Сводная для рабочего плана М'!I56</f>
        <v>0</v>
      </c>
      <c r="N54" s="122">
        <f>'Сводная для рабочего плана М'!J56</f>
        <v>0</v>
      </c>
      <c r="O54" s="123"/>
    </row>
    <row r="55" spans="1:15" ht="25.5">
      <c r="A55" s="172">
        <f>'Сводная для рабочего плана М'!A57</f>
        <v>0</v>
      </c>
      <c r="B55" s="172">
        <f>IF(A55="Общий итог","",'Сводная для рабочего плана М'!B57)</f>
        <v>0</v>
      </c>
      <c r="C55" s="108"/>
      <c r="D55" s="110">
        <f>'Сводная для рабочего плана М'!C57</f>
        <v>0</v>
      </c>
      <c r="E55" s="110">
        <f>'Сводная для рабочего плана М'!D57</f>
        <v>0</v>
      </c>
      <c r="F55" s="110">
        <f>'Сводная для рабочего плана М'!E57</f>
        <v>0</v>
      </c>
      <c r="G55" s="110">
        <f>'Сводная для рабочего плана М'!F57</f>
        <v>0</v>
      </c>
      <c r="H55" s="108"/>
      <c r="I55" s="110">
        <f t="shared" si="0"/>
        <v>0</v>
      </c>
      <c r="J55" s="108"/>
      <c r="K55" s="122">
        <f>'Сводная для рабочего плана М'!G57</f>
        <v>0</v>
      </c>
      <c r="L55" s="122">
        <f>'Сводная для рабочего плана М'!H57</f>
        <v>0</v>
      </c>
      <c r="M55" s="122">
        <f>'Сводная для рабочего плана М'!I57</f>
        <v>0</v>
      </c>
      <c r="N55" s="122">
        <f>'Сводная для рабочего плана М'!J57</f>
        <v>0</v>
      </c>
      <c r="O55" s="123"/>
    </row>
    <row r="56" spans="1:15" ht="25.5">
      <c r="A56" s="172">
        <f>'Сводная для рабочего плана М'!A58</f>
        <v>0</v>
      </c>
      <c r="B56" s="172">
        <f>IF(A56="Общий итог","",'Сводная для рабочего плана М'!B58)</f>
        <v>0</v>
      </c>
      <c r="C56" s="108"/>
      <c r="D56" s="110">
        <f>'Сводная для рабочего плана М'!C58</f>
        <v>0</v>
      </c>
      <c r="E56" s="110">
        <f>'Сводная для рабочего плана М'!D58</f>
        <v>0</v>
      </c>
      <c r="F56" s="110">
        <f>'Сводная для рабочего плана М'!E58</f>
        <v>0</v>
      </c>
      <c r="G56" s="110">
        <f>'Сводная для рабочего плана М'!F58</f>
        <v>0</v>
      </c>
      <c r="H56" s="108"/>
      <c r="I56" s="110">
        <f t="shared" si="0"/>
        <v>0</v>
      </c>
      <c r="J56" s="108"/>
      <c r="K56" s="122">
        <f>'Сводная для рабочего плана М'!G58</f>
        <v>0</v>
      </c>
      <c r="L56" s="122">
        <f>'Сводная для рабочего плана М'!H58</f>
        <v>0</v>
      </c>
      <c r="M56" s="122">
        <f>'Сводная для рабочего плана М'!I58</f>
        <v>0</v>
      </c>
      <c r="N56" s="122">
        <f>'Сводная для рабочего плана М'!J58</f>
        <v>0</v>
      </c>
      <c r="O56" s="123"/>
    </row>
    <row r="57" spans="1:15" ht="25.5">
      <c r="A57" s="172">
        <f>'Сводная для рабочего плана М'!A59</f>
        <v>0</v>
      </c>
      <c r="B57" s="172">
        <f>IF(A57="Общий итог","",'Сводная для рабочего плана М'!B59)</f>
        <v>0</v>
      </c>
      <c r="C57" s="108"/>
      <c r="D57" s="110">
        <f>'Сводная для рабочего плана М'!C59</f>
        <v>0</v>
      </c>
      <c r="E57" s="110">
        <f>'Сводная для рабочего плана М'!D59</f>
        <v>0</v>
      </c>
      <c r="F57" s="110">
        <f>'Сводная для рабочего плана М'!E59</f>
        <v>0</v>
      </c>
      <c r="G57" s="110">
        <f>'Сводная для рабочего плана М'!F59</f>
        <v>0</v>
      </c>
      <c r="H57" s="108"/>
      <c r="I57" s="110">
        <f t="shared" si="0"/>
        <v>0</v>
      </c>
      <c r="J57" s="108"/>
      <c r="K57" s="122">
        <f>'Сводная для рабочего плана М'!G59</f>
        <v>0</v>
      </c>
      <c r="L57" s="122">
        <f>'Сводная для рабочего плана М'!H59</f>
        <v>0</v>
      </c>
      <c r="M57" s="122">
        <f>'Сводная для рабочего плана М'!I59</f>
        <v>0</v>
      </c>
      <c r="N57" s="122">
        <f>'Сводная для рабочего плана М'!J59</f>
        <v>0</v>
      </c>
      <c r="O57" s="123"/>
    </row>
    <row r="58" spans="1:15" ht="25.5">
      <c r="A58" s="172">
        <f>'Сводная для рабочего плана М'!A60</f>
        <v>0</v>
      </c>
      <c r="B58" s="172">
        <f>IF(A58="Общий итог","",'Сводная для рабочего плана М'!B60)</f>
        <v>0</v>
      </c>
      <c r="C58" s="108"/>
      <c r="D58" s="110">
        <f>'Сводная для рабочего плана М'!C60</f>
        <v>0</v>
      </c>
      <c r="E58" s="110">
        <f>'Сводная для рабочего плана М'!D60</f>
        <v>0</v>
      </c>
      <c r="F58" s="110">
        <f>'Сводная для рабочего плана М'!E60</f>
        <v>0</v>
      </c>
      <c r="G58" s="110">
        <f>'Сводная для рабочего плана М'!F60</f>
        <v>0</v>
      </c>
      <c r="H58" s="108"/>
      <c r="I58" s="110">
        <f t="shared" si="0"/>
        <v>0</v>
      </c>
      <c r="J58" s="108"/>
      <c r="K58" s="122">
        <f>'Сводная для рабочего плана М'!G60</f>
        <v>0</v>
      </c>
      <c r="L58" s="122">
        <f>'Сводная для рабочего плана М'!H60</f>
        <v>0</v>
      </c>
      <c r="M58" s="122">
        <f>'Сводная для рабочего плана М'!I60</f>
        <v>0</v>
      </c>
      <c r="N58" s="122">
        <f>'Сводная для рабочего плана М'!J60</f>
        <v>0</v>
      </c>
      <c r="O58" s="123"/>
    </row>
    <row r="59" spans="1:15" ht="25.5">
      <c r="A59" s="172">
        <f>'Сводная для рабочего плана М'!A61</f>
        <v>0</v>
      </c>
      <c r="B59" s="172">
        <f>IF(A59="Общий итог","",'Сводная для рабочего плана М'!B61)</f>
        <v>0</v>
      </c>
      <c r="C59" s="108"/>
      <c r="D59" s="110">
        <f>'Сводная для рабочего плана М'!C61</f>
        <v>0</v>
      </c>
      <c r="E59" s="110">
        <f>'Сводная для рабочего плана М'!D61</f>
        <v>0</v>
      </c>
      <c r="F59" s="110">
        <f>'Сводная для рабочего плана М'!E61</f>
        <v>0</v>
      </c>
      <c r="G59" s="110">
        <f>'Сводная для рабочего плана М'!F61</f>
        <v>0</v>
      </c>
      <c r="H59" s="108"/>
      <c r="I59" s="110">
        <f t="shared" si="0"/>
        <v>0</v>
      </c>
      <c r="J59" s="108"/>
      <c r="K59" s="122">
        <f>'Сводная для рабочего плана М'!G61</f>
        <v>0</v>
      </c>
      <c r="L59" s="122">
        <f>'Сводная для рабочего плана М'!H61</f>
        <v>0</v>
      </c>
      <c r="M59" s="122">
        <f>'Сводная для рабочего плана М'!I61</f>
        <v>0</v>
      </c>
      <c r="N59" s="122">
        <f>'Сводная для рабочего плана М'!J61</f>
        <v>0</v>
      </c>
      <c r="O59" s="123"/>
    </row>
    <row r="60" spans="1:15" ht="25.5">
      <c r="A60" s="172">
        <f>'Сводная для рабочего плана М'!A62</f>
        <v>0</v>
      </c>
      <c r="B60" s="172">
        <f>IF(A60="Общий итог","",'Сводная для рабочего плана М'!B62)</f>
        <v>0</v>
      </c>
      <c r="C60" s="108"/>
      <c r="D60" s="110">
        <f>'Сводная для рабочего плана М'!C62</f>
        <v>0</v>
      </c>
      <c r="E60" s="110">
        <f>'Сводная для рабочего плана М'!D62</f>
        <v>0</v>
      </c>
      <c r="F60" s="110">
        <f>'Сводная для рабочего плана М'!E62</f>
        <v>0</v>
      </c>
      <c r="G60" s="110">
        <f>'Сводная для рабочего плана М'!F62</f>
        <v>0</v>
      </c>
      <c r="H60" s="108"/>
      <c r="I60" s="110">
        <f t="shared" si="0"/>
        <v>0</v>
      </c>
      <c r="J60" s="108"/>
      <c r="K60" s="122">
        <f>'Сводная для рабочего плана М'!G62</f>
        <v>0</v>
      </c>
      <c r="L60" s="122">
        <f>'Сводная для рабочего плана М'!H62</f>
        <v>0</v>
      </c>
      <c r="M60" s="122">
        <f>'Сводная для рабочего плана М'!I62</f>
        <v>0</v>
      </c>
      <c r="N60" s="122">
        <f>'Сводная для рабочего плана М'!J62</f>
        <v>0</v>
      </c>
      <c r="O60" s="123"/>
    </row>
    <row r="61" spans="1:15" ht="25.5">
      <c r="A61" s="172">
        <f>'Сводная для рабочего плана М'!A63</f>
        <v>0</v>
      </c>
      <c r="B61" s="172">
        <f>IF(A61="Общий итог","",'Сводная для рабочего плана М'!B63)</f>
        <v>0</v>
      </c>
      <c r="C61" s="108"/>
      <c r="D61" s="110">
        <f>'Сводная для рабочего плана М'!C63</f>
        <v>0</v>
      </c>
      <c r="E61" s="110">
        <f>'Сводная для рабочего плана М'!D63</f>
        <v>0</v>
      </c>
      <c r="F61" s="110">
        <f>'Сводная для рабочего плана М'!E63</f>
        <v>0</v>
      </c>
      <c r="G61" s="110">
        <f>'Сводная для рабочего плана М'!F63</f>
        <v>0</v>
      </c>
      <c r="H61" s="108"/>
      <c r="I61" s="110">
        <f t="shared" si="0"/>
        <v>0</v>
      </c>
      <c r="J61" s="108"/>
      <c r="K61" s="122">
        <f>'Сводная для рабочего плана М'!G63</f>
        <v>0</v>
      </c>
      <c r="L61" s="122">
        <f>'Сводная для рабочего плана М'!H63</f>
        <v>0</v>
      </c>
      <c r="M61" s="122">
        <f>'Сводная для рабочего плана М'!I63</f>
        <v>0</v>
      </c>
      <c r="N61" s="122">
        <f>'Сводная для рабочего плана М'!J63</f>
        <v>0</v>
      </c>
      <c r="O61" s="123"/>
    </row>
    <row r="62" spans="1:15" ht="25.5">
      <c r="A62" s="172">
        <f>'Сводная для рабочего плана М'!A64</f>
        <v>0</v>
      </c>
      <c r="B62" s="172">
        <f>IF(A62="Общий итог","",'Сводная для рабочего плана М'!B64)</f>
        <v>0</v>
      </c>
      <c r="C62" s="108"/>
      <c r="D62" s="110">
        <f>'Сводная для рабочего плана М'!C64</f>
        <v>0</v>
      </c>
      <c r="E62" s="110">
        <f>'Сводная для рабочего плана М'!D64</f>
        <v>0</v>
      </c>
      <c r="F62" s="110">
        <f>'Сводная для рабочего плана М'!E64</f>
        <v>0</v>
      </c>
      <c r="G62" s="110">
        <f>'Сводная для рабочего плана М'!F64</f>
        <v>0</v>
      </c>
      <c r="H62" s="108"/>
      <c r="I62" s="110">
        <f t="shared" si="0"/>
        <v>0</v>
      </c>
      <c r="J62" s="108"/>
      <c r="K62" s="122">
        <f>'Сводная для рабочего плана М'!G64</f>
        <v>0</v>
      </c>
      <c r="L62" s="122">
        <f>'Сводная для рабочего плана М'!H64</f>
        <v>0</v>
      </c>
      <c r="M62" s="122">
        <f>'Сводная для рабочего плана М'!I64</f>
        <v>0</v>
      </c>
      <c r="N62" s="122">
        <f>'Сводная для рабочего плана М'!J64</f>
        <v>0</v>
      </c>
      <c r="O62" s="123"/>
    </row>
    <row r="63" spans="1:15" ht="25.5">
      <c r="A63" s="172">
        <f>'Сводная для рабочего плана М'!A65</f>
        <v>0</v>
      </c>
      <c r="B63" s="172">
        <f>IF(A63="Общий итог","",'Сводная для рабочего плана М'!B65)</f>
        <v>0</v>
      </c>
      <c r="C63" s="108"/>
      <c r="D63" s="110">
        <f>'Сводная для рабочего плана М'!C65</f>
        <v>0</v>
      </c>
      <c r="E63" s="110">
        <f>'Сводная для рабочего плана М'!D65</f>
        <v>0</v>
      </c>
      <c r="F63" s="110">
        <f>'Сводная для рабочего плана М'!E65</f>
        <v>0</v>
      </c>
      <c r="G63" s="110">
        <f>'Сводная для рабочего плана М'!F65</f>
        <v>0</v>
      </c>
      <c r="H63" s="108"/>
      <c r="I63" s="110">
        <f t="shared" si="0"/>
        <v>0</v>
      </c>
      <c r="J63" s="108"/>
      <c r="K63" s="122">
        <f>'Сводная для рабочего плана М'!G65</f>
        <v>0</v>
      </c>
      <c r="L63" s="122">
        <f>'Сводная для рабочего плана М'!H65</f>
        <v>0</v>
      </c>
      <c r="M63" s="122">
        <f>'Сводная для рабочего плана М'!I65</f>
        <v>0</v>
      </c>
      <c r="N63" s="122">
        <f>'Сводная для рабочего плана М'!J65</f>
        <v>0</v>
      </c>
      <c r="O63" s="123"/>
    </row>
    <row r="64" spans="1:15" ht="25.5">
      <c r="A64" s="172">
        <f>'Сводная для рабочего плана М'!A66</f>
        <v>0</v>
      </c>
      <c r="B64" s="172">
        <f>IF(A64="Общий итог","",'Сводная для рабочего плана М'!B66)</f>
        <v>0</v>
      </c>
      <c r="C64" s="108"/>
      <c r="D64" s="110">
        <f>'Сводная для рабочего плана М'!C66</f>
        <v>0</v>
      </c>
      <c r="E64" s="110">
        <f>'Сводная для рабочего плана М'!D66</f>
        <v>0</v>
      </c>
      <c r="F64" s="110">
        <f>'Сводная для рабочего плана М'!E66</f>
        <v>0</v>
      </c>
      <c r="G64" s="110">
        <f>'Сводная для рабочего плана М'!F66</f>
        <v>0</v>
      </c>
      <c r="H64" s="108"/>
      <c r="I64" s="110">
        <f t="shared" si="0"/>
        <v>0</v>
      </c>
      <c r="J64" s="108"/>
      <c r="K64" s="122">
        <f>'Сводная для рабочего плана М'!G66</f>
        <v>0</v>
      </c>
      <c r="L64" s="122">
        <f>'Сводная для рабочего плана М'!H66</f>
        <v>0</v>
      </c>
      <c r="M64" s="122">
        <f>'Сводная для рабочего плана М'!I66</f>
        <v>0</v>
      </c>
      <c r="N64" s="122">
        <f>'Сводная для рабочего плана М'!J66</f>
        <v>0</v>
      </c>
      <c r="O64" s="123"/>
    </row>
    <row r="65" spans="1:15" ht="25.5">
      <c r="A65" s="172">
        <f>'Сводная для рабочего плана М'!A67</f>
        <v>0</v>
      </c>
      <c r="B65" s="172">
        <f>IF(A65="Общий итог","",'Сводная для рабочего плана М'!B67)</f>
        <v>0</v>
      </c>
      <c r="C65" s="108"/>
      <c r="D65" s="110">
        <f>'Сводная для рабочего плана М'!C67</f>
        <v>0</v>
      </c>
      <c r="E65" s="110">
        <f>'Сводная для рабочего плана М'!D67</f>
        <v>0</v>
      </c>
      <c r="F65" s="110">
        <f>'Сводная для рабочего плана М'!E67</f>
        <v>0</v>
      </c>
      <c r="G65" s="110">
        <f>'Сводная для рабочего плана М'!F67</f>
        <v>0</v>
      </c>
      <c r="H65" s="108"/>
      <c r="I65" s="110">
        <f t="shared" si="0"/>
        <v>0</v>
      </c>
      <c r="J65" s="108"/>
      <c r="K65" s="122">
        <f>'Сводная для рабочего плана М'!G67</f>
        <v>0</v>
      </c>
      <c r="L65" s="122">
        <f>'Сводная для рабочего плана М'!H67</f>
        <v>0</v>
      </c>
      <c r="M65" s="122">
        <f>'Сводная для рабочего плана М'!I67</f>
        <v>0</v>
      </c>
      <c r="N65" s="122">
        <f>'Сводная для рабочего плана М'!J67</f>
        <v>0</v>
      </c>
      <c r="O65" s="123"/>
    </row>
    <row r="66" spans="1:15" ht="25.5">
      <c r="A66" s="172">
        <f>'Сводная для рабочего плана М'!A68</f>
        <v>0</v>
      </c>
      <c r="B66" s="172">
        <f>IF(A66="Общий итог","",'Сводная для рабочего плана М'!B68)</f>
        <v>0</v>
      </c>
      <c r="C66" s="108"/>
      <c r="D66" s="110">
        <f>'Сводная для рабочего плана М'!C68</f>
        <v>0</v>
      </c>
      <c r="E66" s="110">
        <f>'Сводная для рабочего плана М'!D68</f>
        <v>0</v>
      </c>
      <c r="F66" s="110">
        <f>'Сводная для рабочего плана М'!E68</f>
        <v>0</v>
      </c>
      <c r="G66" s="110">
        <f>'Сводная для рабочего плана М'!F68</f>
        <v>0</v>
      </c>
      <c r="H66" s="108"/>
      <c r="I66" s="110">
        <f t="shared" si="0"/>
        <v>0</v>
      </c>
      <c r="J66" s="108"/>
      <c r="K66" s="122">
        <f>'Сводная для рабочего плана М'!G68</f>
        <v>0</v>
      </c>
      <c r="L66" s="122">
        <f>'Сводная для рабочего плана М'!H68</f>
        <v>0</v>
      </c>
      <c r="M66" s="122">
        <f>'Сводная для рабочего плана М'!I68</f>
        <v>0</v>
      </c>
      <c r="N66" s="122">
        <f>'Сводная для рабочего плана М'!J68</f>
        <v>0</v>
      </c>
      <c r="O66" s="123"/>
    </row>
    <row r="67" spans="1:15" ht="25.5">
      <c r="A67" s="172">
        <f>'Сводная для рабочего плана М'!A69</f>
        <v>0</v>
      </c>
      <c r="B67" s="172">
        <f>IF(A67="Общий итог","",'Сводная для рабочего плана М'!B69)</f>
        <v>0</v>
      </c>
      <c r="C67" s="108"/>
      <c r="D67" s="110">
        <f>'Сводная для рабочего плана М'!C69</f>
        <v>0</v>
      </c>
      <c r="E67" s="110">
        <f>'Сводная для рабочего плана М'!D69</f>
        <v>0</v>
      </c>
      <c r="F67" s="110">
        <f>'Сводная для рабочего плана М'!E69</f>
        <v>0</v>
      </c>
      <c r="G67" s="110">
        <f>'Сводная для рабочего плана М'!F69</f>
        <v>0</v>
      </c>
      <c r="H67" s="108"/>
      <c r="I67" s="110">
        <f t="shared" ref="I67:I130" si="1">SUM(D67:H67)</f>
        <v>0</v>
      </c>
      <c r="J67" s="108"/>
      <c r="K67" s="122">
        <f>'Сводная для рабочего плана М'!G69</f>
        <v>0</v>
      </c>
      <c r="L67" s="122">
        <f>'Сводная для рабочего плана М'!H69</f>
        <v>0</v>
      </c>
      <c r="M67" s="122">
        <f>'Сводная для рабочего плана М'!I69</f>
        <v>0</v>
      </c>
      <c r="N67" s="122">
        <f>'Сводная для рабочего плана М'!J69</f>
        <v>0</v>
      </c>
      <c r="O67" s="123"/>
    </row>
    <row r="68" spans="1:15" ht="25.5">
      <c r="A68" s="172">
        <f>'Сводная для рабочего плана М'!A70</f>
        <v>0</v>
      </c>
      <c r="B68" s="172">
        <f>IF(A68="Общий итог","",'Сводная для рабочего плана М'!B70)</f>
        <v>0</v>
      </c>
      <c r="C68" s="108"/>
      <c r="D68" s="110">
        <f>'Сводная для рабочего плана М'!C70</f>
        <v>0</v>
      </c>
      <c r="E68" s="110">
        <f>'Сводная для рабочего плана М'!D70</f>
        <v>0</v>
      </c>
      <c r="F68" s="110">
        <f>'Сводная для рабочего плана М'!E70</f>
        <v>0</v>
      </c>
      <c r="G68" s="110">
        <f>'Сводная для рабочего плана М'!F70</f>
        <v>0</v>
      </c>
      <c r="H68" s="108"/>
      <c r="I68" s="110">
        <f t="shared" si="1"/>
        <v>0</v>
      </c>
      <c r="J68" s="108"/>
      <c r="K68" s="122">
        <f>'Сводная для рабочего плана М'!G70</f>
        <v>0</v>
      </c>
      <c r="L68" s="122">
        <f>'Сводная для рабочего плана М'!H70</f>
        <v>0</v>
      </c>
      <c r="M68" s="122">
        <f>'Сводная для рабочего плана М'!I70</f>
        <v>0</v>
      </c>
      <c r="N68" s="122">
        <f>'Сводная для рабочего плана М'!J70</f>
        <v>0</v>
      </c>
      <c r="O68" s="123"/>
    </row>
    <row r="69" spans="1:15" ht="25.5">
      <c r="A69" s="172">
        <f>'Сводная для рабочего плана М'!A71</f>
        <v>0</v>
      </c>
      <c r="B69" s="172">
        <f>IF(A69="Общий итог","",'Сводная для рабочего плана М'!B71)</f>
        <v>0</v>
      </c>
      <c r="C69" s="108"/>
      <c r="D69" s="110">
        <f>'Сводная для рабочего плана М'!C71</f>
        <v>0</v>
      </c>
      <c r="E69" s="110">
        <f>'Сводная для рабочего плана М'!D71</f>
        <v>0</v>
      </c>
      <c r="F69" s="110">
        <f>'Сводная для рабочего плана М'!E71</f>
        <v>0</v>
      </c>
      <c r="G69" s="110">
        <f>'Сводная для рабочего плана М'!F71</f>
        <v>0</v>
      </c>
      <c r="H69" s="108"/>
      <c r="I69" s="110">
        <f t="shared" si="1"/>
        <v>0</v>
      </c>
      <c r="J69" s="108"/>
      <c r="K69" s="122">
        <f>'Сводная для рабочего плана М'!G71</f>
        <v>0</v>
      </c>
      <c r="L69" s="122">
        <f>'Сводная для рабочего плана М'!H71</f>
        <v>0</v>
      </c>
      <c r="M69" s="122">
        <f>'Сводная для рабочего плана М'!I71</f>
        <v>0</v>
      </c>
      <c r="N69" s="122">
        <f>'Сводная для рабочего плана М'!J71</f>
        <v>0</v>
      </c>
      <c r="O69" s="123"/>
    </row>
    <row r="70" spans="1:15" ht="25.5">
      <c r="A70" s="172">
        <f>'Сводная для рабочего плана М'!A72</f>
        <v>0</v>
      </c>
      <c r="B70" s="172">
        <f>IF(A70="Общий итог","",'Сводная для рабочего плана М'!B72)</f>
        <v>0</v>
      </c>
      <c r="C70" s="108"/>
      <c r="D70" s="110">
        <f>'Сводная для рабочего плана М'!C72</f>
        <v>0</v>
      </c>
      <c r="E70" s="110">
        <f>'Сводная для рабочего плана М'!D72</f>
        <v>0</v>
      </c>
      <c r="F70" s="110">
        <f>'Сводная для рабочего плана М'!E72</f>
        <v>0</v>
      </c>
      <c r="G70" s="110">
        <f>'Сводная для рабочего плана М'!F72</f>
        <v>0</v>
      </c>
      <c r="H70" s="108"/>
      <c r="I70" s="110">
        <f t="shared" si="1"/>
        <v>0</v>
      </c>
      <c r="J70" s="108"/>
      <c r="K70" s="122">
        <f>'Сводная для рабочего плана М'!G72</f>
        <v>0</v>
      </c>
      <c r="L70" s="122">
        <f>'Сводная для рабочего плана М'!H72</f>
        <v>0</v>
      </c>
      <c r="M70" s="122">
        <f>'Сводная для рабочего плана М'!I72</f>
        <v>0</v>
      </c>
      <c r="N70" s="122">
        <f>'Сводная для рабочего плана М'!J72</f>
        <v>0</v>
      </c>
      <c r="O70" s="123"/>
    </row>
    <row r="71" spans="1:15" ht="25.5">
      <c r="A71" s="172">
        <f>'Сводная для рабочего плана М'!A73</f>
        <v>0</v>
      </c>
      <c r="B71" s="172">
        <f>IF(A71="Общий итог","",'Сводная для рабочего плана М'!B73)</f>
        <v>0</v>
      </c>
      <c r="C71" s="108"/>
      <c r="D71" s="110">
        <f>'Сводная для рабочего плана М'!C73</f>
        <v>0</v>
      </c>
      <c r="E71" s="110">
        <f>'Сводная для рабочего плана М'!D73</f>
        <v>0</v>
      </c>
      <c r="F71" s="110">
        <f>'Сводная для рабочего плана М'!E73</f>
        <v>0</v>
      </c>
      <c r="G71" s="110">
        <f>'Сводная для рабочего плана М'!F73</f>
        <v>0</v>
      </c>
      <c r="H71" s="108"/>
      <c r="I71" s="110">
        <f t="shared" si="1"/>
        <v>0</v>
      </c>
      <c r="J71" s="108"/>
      <c r="K71" s="122">
        <f>'Сводная для рабочего плана М'!G73</f>
        <v>0</v>
      </c>
      <c r="L71" s="122">
        <f>'Сводная для рабочего плана М'!H73</f>
        <v>0</v>
      </c>
      <c r="M71" s="122">
        <f>'Сводная для рабочего плана М'!I73</f>
        <v>0</v>
      </c>
      <c r="N71" s="122">
        <f>'Сводная для рабочего плана М'!J73</f>
        <v>0</v>
      </c>
      <c r="O71" s="123"/>
    </row>
    <row r="72" spans="1:15" ht="25.5">
      <c r="A72" s="172">
        <f>'Сводная для рабочего плана М'!A74</f>
        <v>0</v>
      </c>
      <c r="B72" s="172">
        <f>IF(A72="Общий итог","",'Сводная для рабочего плана М'!B74)</f>
        <v>0</v>
      </c>
      <c r="C72" s="108"/>
      <c r="D72" s="110">
        <f>'Сводная для рабочего плана М'!C74</f>
        <v>0</v>
      </c>
      <c r="E72" s="110">
        <f>'Сводная для рабочего плана М'!D74</f>
        <v>0</v>
      </c>
      <c r="F72" s="110">
        <f>'Сводная для рабочего плана М'!E74</f>
        <v>0</v>
      </c>
      <c r="G72" s="110">
        <f>'Сводная для рабочего плана М'!F74</f>
        <v>0</v>
      </c>
      <c r="H72" s="108"/>
      <c r="I72" s="110">
        <f t="shared" si="1"/>
        <v>0</v>
      </c>
      <c r="J72" s="108"/>
      <c r="K72" s="122">
        <f>'Сводная для рабочего плана М'!G74</f>
        <v>0</v>
      </c>
      <c r="L72" s="122">
        <f>'Сводная для рабочего плана М'!H74</f>
        <v>0</v>
      </c>
      <c r="M72" s="122">
        <f>'Сводная для рабочего плана М'!I74</f>
        <v>0</v>
      </c>
      <c r="N72" s="122">
        <f>'Сводная для рабочего плана М'!J74</f>
        <v>0</v>
      </c>
      <c r="O72" s="123"/>
    </row>
    <row r="73" spans="1:15" ht="25.5">
      <c r="A73" s="172">
        <f>'Сводная для рабочего плана М'!A75</f>
        <v>0</v>
      </c>
      <c r="B73" s="172">
        <f>IF(A73="Общий итог","",'Сводная для рабочего плана М'!B75)</f>
        <v>0</v>
      </c>
      <c r="C73" s="108"/>
      <c r="D73" s="110">
        <f>'Сводная для рабочего плана М'!C75</f>
        <v>0</v>
      </c>
      <c r="E73" s="110">
        <f>'Сводная для рабочего плана М'!D75</f>
        <v>0</v>
      </c>
      <c r="F73" s="110">
        <f>'Сводная для рабочего плана М'!E75</f>
        <v>0</v>
      </c>
      <c r="G73" s="110">
        <f>'Сводная для рабочего плана М'!F75</f>
        <v>0</v>
      </c>
      <c r="H73" s="108"/>
      <c r="I73" s="110">
        <f t="shared" si="1"/>
        <v>0</v>
      </c>
      <c r="J73" s="108"/>
      <c r="K73" s="122">
        <f>'Сводная для рабочего плана М'!G75</f>
        <v>0</v>
      </c>
      <c r="L73" s="122">
        <f>'Сводная для рабочего плана М'!H75</f>
        <v>0</v>
      </c>
      <c r="M73" s="122">
        <f>'Сводная для рабочего плана М'!I75</f>
        <v>0</v>
      </c>
      <c r="N73" s="122">
        <f>'Сводная для рабочего плана М'!J75</f>
        <v>0</v>
      </c>
      <c r="O73" s="123"/>
    </row>
    <row r="74" spans="1:15" ht="25.5">
      <c r="A74" s="172">
        <f>'Сводная для рабочего плана М'!A76</f>
        <v>0</v>
      </c>
      <c r="B74" s="172">
        <f>IF(A74="Общий итог","",'Сводная для рабочего плана М'!B76)</f>
        <v>0</v>
      </c>
      <c r="C74" s="108"/>
      <c r="D74" s="110">
        <f>'Сводная для рабочего плана М'!C76</f>
        <v>0</v>
      </c>
      <c r="E74" s="110">
        <f>'Сводная для рабочего плана М'!D76</f>
        <v>0</v>
      </c>
      <c r="F74" s="110">
        <f>'Сводная для рабочего плана М'!E76</f>
        <v>0</v>
      </c>
      <c r="G74" s="110">
        <f>'Сводная для рабочего плана М'!F76</f>
        <v>0</v>
      </c>
      <c r="H74" s="108"/>
      <c r="I74" s="110">
        <f t="shared" si="1"/>
        <v>0</v>
      </c>
      <c r="J74" s="108"/>
      <c r="K74" s="122">
        <f>'Сводная для рабочего плана М'!G76</f>
        <v>0</v>
      </c>
      <c r="L74" s="122">
        <f>'Сводная для рабочего плана М'!H76</f>
        <v>0</v>
      </c>
      <c r="M74" s="122">
        <f>'Сводная для рабочего плана М'!I76</f>
        <v>0</v>
      </c>
      <c r="N74" s="122">
        <f>'Сводная для рабочего плана М'!J76</f>
        <v>0</v>
      </c>
      <c r="O74" s="123"/>
    </row>
    <row r="75" spans="1:15" ht="25.5">
      <c r="A75" s="172">
        <f>'Сводная для рабочего плана М'!A77</f>
        <v>0</v>
      </c>
      <c r="B75" s="172">
        <f>IF(A75="Общий итог","",'Сводная для рабочего плана М'!B77)</f>
        <v>0</v>
      </c>
      <c r="C75" s="108"/>
      <c r="D75" s="110">
        <f>'Сводная для рабочего плана М'!C77</f>
        <v>0</v>
      </c>
      <c r="E75" s="110">
        <f>'Сводная для рабочего плана М'!D77</f>
        <v>0</v>
      </c>
      <c r="F75" s="110">
        <f>'Сводная для рабочего плана М'!E77</f>
        <v>0</v>
      </c>
      <c r="G75" s="110">
        <f>'Сводная для рабочего плана М'!F77</f>
        <v>0</v>
      </c>
      <c r="H75" s="108"/>
      <c r="I75" s="110">
        <f t="shared" si="1"/>
        <v>0</v>
      </c>
      <c r="J75" s="108"/>
      <c r="K75" s="122">
        <f>'Сводная для рабочего плана М'!G77</f>
        <v>0</v>
      </c>
      <c r="L75" s="122">
        <f>'Сводная для рабочего плана М'!H77</f>
        <v>0</v>
      </c>
      <c r="M75" s="122">
        <f>'Сводная для рабочего плана М'!I77</f>
        <v>0</v>
      </c>
      <c r="N75" s="122">
        <f>'Сводная для рабочего плана М'!J77</f>
        <v>0</v>
      </c>
      <c r="O75" s="123"/>
    </row>
    <row r="76" spans="1:15" ht="25.5">
      <c r="A76" s="172">
        <f>'Сводная для рабочего плана М'!A78</f>
        <v>0</v>
      </c>
      <c r="B76" s="172">
        <f>IF(A76="Общий итог","",'Сводная для рабочего плана М'!B78)</f>
        <v>0</v>
      </c>
      <c r="C76" s="108"/>
      <c r="D76" s="110">
        <f>'Сводная для рабочего плана М'!C78</f>
        <v>0</v>
      </c>
      <c r="E76" s="110">
        <f>'Сводная для рабочего плана М'!D78</f>
        <v>0</v>
      </c>
      <c r="F76" s="110">
        <f>'Сводная для рабочего плана М'!E78</f>
        <v>0</v>
      </c>
      <c r="G76" s="110">
        <f>'Сводная для рабочего плана М'!F78</f>
        <v>0</v>
      </c>
      <c r="H76" s="108"/>
      <c r="I76" s="110">
        <f t="shared" si="1"/>
        <v>0</v>
      </c>
      <c r="J76" s="108"/>
      <c r="K76" s="122">
        <f>'Сводная для рабочего плана М'!G78</f>
        <v>0</v>
      </c>
      <c r="L76" s="122">
        <f>'Сводная для рабочего плана М'!H78</f>
        <v>0</v>
      </c>
      <c r="M76" s="122">
        <f>'Сводная для рабочего плана М'!I78</f>
        <v>0</v>
      </c>
      <c r="N76" s="122">
        <f>'Сводная для рабочего плана М'!J78</f>
        <v>0</v>
      </c>
      <c r="O76" s="123"/>
    </row>
    <row r="77" spans="1:15" ht="25.5">
      <c r="A77" s="172">
        <f>'Сводная для рабочего плана М'!A79</f>
        <v>0</v>
      </c>
      <c r="B77" s="172">
        <f>IF(A77="Общий итог","",'Сводная для рабочего плана М'!B79)</f>
        <v>0</v>
      </c>
      <c r="C77" s="108"/>
      <c r="D77" s="110">
        <f>'Сводная для рабочего плана М'!C79</f>
        <v>0</v>
      </c>
      <c r="E77" s="110">
        <f>'Сводная для рабочего плана М'!D79</f>
        <v>0</v>
      </c>
      <c r="F77" s="110">
        <f>'Сводная для рабочего плана М'!E79</f>
        <v>0</v>
      </c>
      <c r="G77" s="110">
        <f>'Сводная для рабочего плана М'!F79</f>
        <v>0</v>
      </c>
      <c r="H77" s="108"/>
      <c r="I77" s="110">
        <f t="shared" si="1"/>
        <v>0</v>
      </c>
      <c r="J77" s="108"/>
      <c r="K77" s="122">
        <f>'Сводная для рабочего плана М'!G79</f>
        <v>0</v>
      </c>
      <c r="L77" s="122">
        <f>'Сводная для рабочего плана М'!H79</f>
        <v>0</v>
      </c>
      <c r="M77" s="122">
        <f>'Сводная для рабочего плана М'!I79</f>
        <v>0</v>
      </c>
      <c r="N77" s="122">
        <f>'Сводная для рабочего плана М'!J79</f>
        <v>0</v>
      </c>
      <c r="O77" s="123"/>
    </row>
    <row r="78" spans="1:15" ht="25.5">
      <c r="A78" s="172">
        <f>'Сводная для рабочего плана М'!A80</f>
        <v>0</v>
      </c>
      <c r="B78" s="172">
        <f>IF(A78="Общий итог","",'Сводная для рабочего плана М'!B80)</f>
        <v>0</v>
      </c>
      <c r="C78" s="108"/>
      <c r="D78" s="110">
        <f>'Сводная для рабочего плана М'!C80</f>
        <v>0</v>
      </c>
      <c r="E78" s="110">
        <f>'Сводная для рабочего плана М'!D80</f>
        <v>0</v>
      </c>
      <c r="F78" s="110">
        <f>'Сводная для рабочего плана М'!E80</f>
        <v>0</v>
      </c>
      <c r="G78" s="110">
        <f>'Сводная для рабочего плана М'!F80</f>
        <v>0</v>
      </c>
      <c r="H78" s="108"/>
      <c r="I78" s="110">
        <f t="shared" si="1"/>
        <v>0</v>
      </c>
      <c r="J78" s="108"/>
      <c r="K78" s="122">
        <f>'Сводная для рабочего плана М'!G80</f>
        <v>0</v>
      </c>
      <c r="L78" s="122">
        <f>'Сводная для рабочего плана М'!H80</f>
        <v>0</v>
      </c>
      <c r="M78" s="122">
        <f>'Сводная для рабочего плана М'!I80</f>
        <v>0</v>
      </c>
      <c r="N78" s="122">
        <f>'Сводная для рабочего плана М'!J80</f>
        <v>0</v>
      </c>
      <c r="O78" s="123"/>
    </row>
    <row r="79" spans="1:15" ht="25.5">
      <c r="A79" s="172">
        <f>'Сводная для рабочего плана М'!A81</f>
        <v>0</v>
      </c>
      <c r="B79" s="172">
        <f>IF(A79="Общий итог","",'Сводная для рабочего плана М'!B81)</f>
        <v>0</v>
      </c>
      <c r="C79" s="108"/>
      <c r="D79" s="110">
        <f>'Сводная для рабочего плана М'!C81</f>
        <v>0</v>
      </c>
      <c r="E79" s="110">
        <f>'Сводная для рабочего плана М'!D81</f>
        <v>0</v>
      </c>
      <c r="F79" s="110">
        <f>'Сводная для рабочего плана М'!E81</f>
        <v>0</v>
      </c>
      <c r="G79" s="110">
        <f>'Сводная для рабочего плана М'!F81</f>
        <v>0</v>
      </c>
      <c r="H79" s="108"/>
      <c r="I79" s="110">
        <f t="shared" si="1"/>
        <v>0</v>
      </c>
      <c r="J79" s="108"/>
      <c r="K79" s="122">
        <f>'Сводная для рабочего плана М'!G81</f>
        <v>0</v>
      </c>
      <c r="L79" s="122">
        <f>'Сводная для рабочего плана М'!H81</f>
        <v>0</v>
      </c>
      <c r="M79" s="122">
        <f>'Сводная для рабочего плана М'!I81</f>
        <v>0</v>
      </c>
      <c r="N79" s="122">
        <f>'Сводная для рабочего плана М'!J81</f>
        <v>0</v>
      </c>
      <c r="O79" s="123"/>
    </row>
    <row r="80" spans="1:15" ht="25.5">
      <c r="A80" s="172">
        <f>'Сводная для рабочего плана М'!A82</f>
        <v>0</v>
      </c>
      <c r="B80" s="172">
        <f>IF(A80="Общий итог","",'Сводная для рабочего плана М'!B82)</f>
        <v>0</v>
      </c>
      <c r="C80" s="108"/>
      <c r="D80" s="110">
        <f>'Сводная для рабочего плана М'!C82</f>
        <v>0</v>
      </c>
      <c r="E80" s="110">
        <f>'Сводная для рабочего плана М'!D82</f>
        <v>0</v>
      </c>
      <c r="F80" s="110">
        <f>'Сводная для рабочего плана М'!E82</f>
        <v>0</v>
      </c>
      <c r="G80" s="110">
        <f>'Сводная для рабочего плана М'!F82</f>
        <v>0</v>
      </c>
      <c r="H80" s="108"/>
      <c r="I80" s="110">
        <f t="shared" si="1"/>
        <v>0</v>
      </c>
      <c r="J80" s="108"/>
      <c r="K80" s="122">
        <f>'Сводная для рабочего плана М'!G82</f>
        <v>0</v>
      </c>
      <c r="L80" s="122">
        <f>'Сводная для рабочего плана М'!H82</f>
        <v>0</v>
      </c>
      <c r="M80" s="122">
        <f>'Сводная для рабочего плана М'!I82</f>
        <v>0</v>
      </c>
      <c r="N80" s="122">
        <f>'Сводная для рабочего плана М'!J82</f>
        <v>0</v>
      </c>
      <c r="O80" s="123"/>
    </row>
    <row r="81" spans="1:15" ht="25.5">
      <c r="A81" s="172">
        <f>'Сводная для рабочего плана М'!A83</f>
        <v>0</v>
      </c>
      <c r="B81" s="172">
        <f>IF(A81="Общий итог","",'Сводная для рабочего плана М'!B83)</f>
        <v>0</v>
      </c>
      <c r="C81" s="108"/>
      <c r="D81" s="110">
        <f>'Сводная для рабочего плана М'!C83</f>
        <v>0</v>
      </c>
      <c r="E81" s="110">
        <f>'Сводная для рабочего плана М'!D83</f>
        <v>0</v>
      </c>
      <c r="F81" s="110">
        <f>'Сводная для рабочего плана М'!E83</f>
        <v>0</v>
      </c>
      <c r="G81" s="110">
        <f>'Сводная для рабочего плана М'!F83</f>
        <v>0</v>
      </c>
      <c r="H81" s="108"/>
      <c r="I81" s="110">
        <f t="shared" si="1"/>
        <v>0</v>
      </c>
      <c r="J81" s="108"/>
      <c r="K81" s="122">
        <f>'Сводная для рабочего плана М'!G83</f>
        <v>0</v>
      </c>
      <c r="L81" s="122">
        <f>'Сводная для рабочего плана М'!H83</f>
        <v>0</v>
      </c>
      <c r="M81" s="122">
        <f>'Сводная для рабочего плана М'!I83</f>
        <v>0</v>
      </c>
      <c r="N81" s="122">
        <f>'Сводная для рабочего плана М'!J83</f>
        <v>0</v>
      </c>
      <c r="O81" s="123"/>
    </row>
    <row r="82" spans="1:15" ht="25.5">
      <c r="A82" s="172">
        <f>'Сводная для рабочего плана М'!A84</f>
        <v>0</v>
      </c>
      <c r="B82" s="172">
        <f>IF(A82="Общий итог","",'Сводная для рабочего плана М'!B84)</f>
        <v>0</v>
      </c>
      <c r="C82" s="108"/>
      <c r="D82" s="110">
        <f>'Сводная для рабочего плана М'!C84</f>
        <v>0</v>
      </c>
      <c r="E82" s="110">
        <f>'Сводная для рабочего плана М'!D84</f>
        <v>0</v>
      </c>
      <c r="F82" s="110">
        <f>'Сводная для рабочего плана М'!E84</f>
        <v>0</v>
      </c>
      <c r="G82" s="110">
        <f>'Сводная для рабочего плана М'!F84</f>
        <v>0</v>
      </c>
      <c r="H82" s="108"/>
      <c r="I82" s="110">
        <f t="shared" si="1"/>
        <v>0</v>
      </c>
      <c r="J82" s="108"/>
      <c r="K82" s="122">
        <f>'Сводная для рабочего плана М'!G84</f>
        <v>0</v>
      </c>
      <c r="L82" s="122">
        <f>'Сводная для рабочего плана М'!H84</f>
        <v>0</v>
      </c>
      <c r="M82" s="122">
        <f>'Сводная для рабочего плана М'!I84</f>
        <v>0</v>
      </c>
      <c r="N82" s="122">
        <f>'Сводная для рабочего плана М'!J84</f>
        <v>0</v>
      </c>
      <c r="O82" s="123"/>
    </row>
    <row r="83" spans="1:15" ht="25.5">
      <c r="A83" s="172">
        <f>'Сводная для рабочего плана М'!A85</f>
        <v>0</v>
      </c>
      <c r="B83" s="172">
        <f>IF(A83="Общий итог","",'Сводная для рабочего плана М'!B85)</f>
        <v>0</v>
      </c>
      <c r="C83" s="108"/>
      <c r="D83" s="110">
        <f>'Сводная для рабочего плана М'!C85</f>
        <v>0</v>
      </c>
      <c r="E83" s="110">
        <f>'Сводная для рабочего плана М'!D85</f>
        <v>0</v>
      </c>
      <c r="F83" s="110">
        <f>'Сводная для рабочего плана М'!E85</f>
        <v>0</v>
      </c>
      <c r="G83" s="110">
        <f>'Сводная для рабочего плана М'!F85</f>
        <v>0</v>
      </c>
      <c r="H83" s="108"/>
      <c r="I83" s="110">
        <f t="shared" si="1"/>
        <v>0</v>
      </c>
      <c r="J83" s="108"/>
      <c r="K83" s="122">
        <f>'Сводная для рабочего плана М'!G85</f>
        <v>0</v>
      </c>
      <c r="L83" s="122">
        <f>'Сводная для рабочего плана М'!H85</f>
        <v>0</v>
      </c>
      <c r="M83" s="122">
        <f>'Сводная для рабочего плана М'!I85</f>
        <v>0</v>
      </c>
      <c r="N83" s="122">
        <f>'Сводная для рабочего плана М'!J85</f>
        <v>0</v>
      </c>
      <c r="O83" s="123"/>
    </row>
    <row r="84" spans="1:15" s="112" customFormat="1" ht="25.5">
      <c r="A84" s="172">
        <f>'Сводная для рабочего плана М'!A86</f>
        <v>0</v>
      </c>
      <c r="B84" s="172">
        <f>IF(A84="Общий итог","",'Сводная для рабочего плана М'!B86)</f>
        <v>0</v>
      </c>
      <c r="C84" s="108"/>
      <c r="D84" s="110">
        <f>'Сводная для рабочего плана М'!C86</f>
        <v>0</v>
      </c>
      <c r="E84" s="110">
        <f>'Сводная для рабочего плана М'!D86</f>
        <v>0</v>
      </c>
      <c r="F84" s="110">
        <f>'Сводная для рабочего плана М'!E86</f>
        <v>0</v>
      </c>
      <c r="G84" s="110">
        <f>'Сводная для рабочего плана М'!F86</f>
        <v>0</v>
      </c>
      <c r="H84" s="108"/>
      <c r="I84" s="110">
        <f t="shared" si="1"/>
        <v>0</v>
      </c>
      <c r="J84" s="108"/>
      <c r="K84" s="122">
        <f>'Сводная для рабочего плана М'!G86</f>
        <v>0</v>
      </c>
      <c r="L84" s="122">
        <f>'Сводная для рабочего плана М'!H86</f>
        <v>0</v>
      </c>
      <c r="M84" s="122">
        <f>'Сводная для рабочего плана М'!I86</f>
        <v>0</v>
      </c>
      <c r="N84" s="122">
        <f>'Сводная для рабочего плана М'!J86</f>
        <v>0</v>
      </c>
      <c r="O84" s="123"/>
    </row>
    <row r="85" spans="1:15" ht="25.5">
      <c r="A85" s="172">
        <f>'Сводная для рабочего плана М'!A87</f>
        <v>0</v>
      </c>
      <c r="B85" s="172">
        <f>IF(A85="Общий итог","",'Сводная для рабочего плана М'!B87)</f>
        <v>0</v>
      </c>
      <c r="C85" s="108"/>
      <c r="D85" s="110">
        <f>'Сводная для рабочего плана М'!C87</f>
        <v>0</v>
      </c>
      <c r="E85" s="110">
        <f>'Сводная для рабочего плана М'!D87</f>
        <v>0</v>
      </c>
      <c r="F85" s="110">
        <f>'Сводная для рабочего плана М'!E87</f>
        <v>0</v>
      </c>
      <c r="G85" s="110">
        <f>'Сводная для рабочего плана М'!F87</f>
        <v>0</v>
      </c>
      <c r="H85" s="108"/>
      <c r="I85" s="110">
        <f t="shared" si="1"/>
        <v>0</v>
      </c>
      <c r="J85" s="108"/>
      <c r="K85" s="122">
        <f>'Сводная для рабочего плана М'!G87</f>
        <v>0</v>
      </c>
      <c r="L85" s="122">
        <f>'Сводная для рабочего плана М'!H87</f>
        <v>0</v>
      </c>
      <c r="M85" s="122">
        <f>'Сводная для рабочего плана М'!I87</f>
        <v>0</v>
      </c>
      <c r="N85" s="122">
        <f>'Сводная для рабочего плана М'!J87</f>
        <v>0</v>
      </c>
      <c r="O85" s="123"/>
    </row>
    <row r="86" spans="1:15" ht="25.5">
      <c r="A86" s="172">
        <f>'Сводная для рабочего плана М'!A88</f>
        <v>0</v>
      </c>
      <c r="B86" s="172">
        <f>IF(A86="Общий итог","",'Сводная для рабочего плана М'!B88)</f>
        <v>0</v>
      </c>
      <c r="C86" s="108"/>
      <c r="D86" s="110">
        <f>'Сводная для рабочего плана М'!C88</f>
        <v>0</v>
      </c>
      <c r="E86" s="110">
        <f>'Сводная для рабочего плана М'!D88</f>
        <v>0</v>
      </c>
      <c r="F86" s="110">
        <f>'Сводная для рабочего плана М'!E88</f>
        <v>0</v>
      </c>
      <c r="G86" s="110">
        <f>'Сводная для рабочего плана М'!F88</f>
        <v>0</v>
      </c>
      <c r="H86" s="108"/>
      <c r="I86" s="110">
        <f t="shared" si="1"/>
        <v>0</v>
      </c>
      <c r="J86" s="108"/>
      <c r="K86" s="122">
        <f>'Сводная для рабочего плана М'!G88</f>
        <v>0</v>
      </c>
      <c r="L86" s="122">
        <f>'Сводная для рабочего плана М'!H88</f>
        <v>0</v>
      </c>
      <c r="M86" s="122">
        <f>'Сводная для рабочего плана М'!I88</f>
        <v>0</v>
      </c>
      <c r="N86" s="122">
        <f>'Сводная для рабочего плана М'!J88</f>
        <v>0</v>
      </c>
      <c r="O86" s="123"/>
    </row>
    <row r="87" spans="1:15" ht="25.5">
      <c r="A87" s="172">
        <f>'Сводная для рабочего плана М'!A89</f>
        <v>0</v>
      </c>
      <c r="B87" s="172">
        <f>IF(A87="Общий итог","",'Сводная для рабочего плана М'!B89)</f>
        <v>0</v>
      </c>
      <c r="C87" s="108"/>
      <c r="D87" s="110">
        <f>'Сводная для рабочего плана М'!C89</f>
        <v>0</v>
      </c>
      <c r="E87" s="110">
        <f>'Сводная для рабочего плана М'!D89</f>
        <v>0</v>
      </c>
      <c r="F87" s="110">
        <f>'Сводная для рабочего плана М'!E89</f>
        <v>0</v>
      </c>
      <c r="G87" s="110">
        <f>'Сводная для рабочего плана М'!F89</f>
        <v>0</v>
      </c>
      <c r="H87" s="108"/>
      <c r="I87" s="110">
        <f t="shared" si="1"/>
        <v>0</v>
      </c>
      <c r="J87" s="108"/>
      <c r="K87" s="122">
        <f>'Сводная для рабочего плана М'!G89</f>
        <v>0</v>
      </c>
      <c r="L87" s="122">
        <f>'Сводная для рабочего плана М'!H89</f>
        <v>0</v>
      </c>
      <c r="M87" s="122">
        <f>'Сводная для рабочего плана М'!I89</f>
        <v>0</v>
      </c>
      <c r="N87" s="122">
        <f>'Сводная для рабочего плана М'!J89</f>
        <v>0</v>
      </c>
      <c r="O87" s="123"/>
    </row>
    <row r="88" spans="1:15" ht="25.5">
      <c r="A88" s="172">
        <f>'Сводная для рабочего плана М'!A90</f>
        <v>0</v>
      </c>
      <c r="B88" s="172">
        <f>IF(A88="Общий итог","",'Сводная для рабочего плана М'!B90)</f>
        <v>0</v>
      </c>
      <c r="C88" s="108"/>
      <c r="D88" s="110">
        <f>'Сводная для рабочего плана М'!C90</f>
        <v>0</v>
      </c>
      <c r="E88" s="110">
        <f>'Сводная для рабочего плана М'!D90</f>
        <v>0</v>
      </c>
      <c r="F88" s="110">
        <f>'Сводная для рабочего плана М'!E90</f>
        <v>0</v>
      </c>
      <c r="G88" s="110">
        <f>'Сводная для рабочего плана М'!F90</f>
        <v>0</v>
      </c>
      <c r="H88" s="108"/>
      <c r="I88" s="110">
        <f t="shared" si="1"/>
        <v>0</v>
      </c>
      <c r="J88" s="108"/>
      <c r="K88" s="122">
        <f>'Сводная для рабочего плана М'!G90</f>
        <v>0</v>
      </c>
      <c r="L88" s="122">
        <f>'Сводная для рабочего плана М'!H90</f>
        <v>0</v>
      </c>
      <c r="M88" s="122">
        <f>'Сводная для рабочего плана М'!I90</f>
        <v>0</v>
      </c>
      <c r="N88" s="122">
        <f>'Сводная для рабочего плана М'!J90</f>
        <v>0</v>
      </c>
      <c r="O88" s="123"/>
    </row>
    <row r="89" spans="1:15" ht="25.5">
      <c r="A89" s="172">
        <f>'Сводная для рабочего плана М'!A91</f>
        <v>0</v>
      </c>
      <c r="B89" s="172">
        <f>IF(A89="Общий итог","",'Сводная для рабочего плана М'!B91)</f>
        <v>0</v>
      </c>
      <c r="C89" s="108"/>
      <c r="D89" s="110">
        <f>'Сводная для рабочего плана М'!C91</f>
        <v>0</v>
      </c>
      <c r="E89" s="110">
        <f>'Сводная для рабочего плана М'!D91</f>
        <v>0</v>
      </c>
      <c r="F89" s="110">
        <f>'Сводная для рабочего плана М'!E91</f>
        <v>0</v>
      </c>
      <c r="G89" s="110">
        <f>'Сводная для рабочего плана М'!F91</f>
        <v>0</v>
      </c>
      <c r="H89" s="108"/>
      <c r="I89" s="110">
        <f t="shared" si="1"/>
        <v>0</v>
      </c>
      <c r="J89" s="108"/>
      <c r="K89" s="122">
        <f>'Сводная для рабочего плана М'!G91</f>
        <v>0</v>
      </c>
      <c r="L89" s="122">
        <f>'Сводная для рабочего плана М'!H91</f>
        <v>0</v>
      </c>
      <c r="M89" s="122">
        <f>'Сводная для рабочего плана М'!I91</f>
        <v>0</v>
      </c>
      <c r="N89" s="122">
        <f>'Сводная для рабочего плана М'!J91</f>
        <v>0</v>
      </c>
      <c r="O89" s="123"/>
    </row>
    <row r="90" spans="1:15" ht="25.5">
      <c r="A90" s="172">
        <f>'Сводная для рабочего плана М'!A92</f>
        <v>0</v>
      </c>
      <c r="B90" s="172">
        <f>IF(A90="Общий итог","",'Сводная для рабочего плана М'!B92)</f>
        <v>0</v>
      </c>
      <c r="C90" s="108"/>
      <c r="D90" s="110">
        <f>'Сводная для рабочего плана М'!C92</f>
        <v>0</v>
      </c>
      <c r="E90" s="110">
        <f>'Сводная для рабочего плана М'!D92</f>
        <v>0</v>
      </c>
      <c r="F90" s="110">
        <f>'Сводная для рабочего плана М'!E92</f>
        <v>0</v>
      </c>
      <c r="G90" s="110">
        <f>'Сводная для рабочего плана М'!F92</f>
        <v>0</v>
      </c>
      <c r="H90" s="108"/>
      <c r="I90" s="110">
        <f t="shared" si="1"/>
        <v>0</v>
      </c>
      <c r="J90" s="108"/>
      <c r="K90" s="122">
        <f>'Сводная для рабочего плана М'!G92</f>
        <v>0</v>
      </c>
      <c r="L90" s="122">
        <f>'Сводная для рабочего плана М'!H92</f>
        <v>0</v>
      </c>
      <c r="M90" s="122">
        <f>'Сводная для рабочего плана М'!I92</f>
        <v>0</v>
      </c>
      <c r="N90" s="122">
        <f>'Сводная для рабочего плана М'!J92</f>
        <v>0</v>
      </c>
      <c r="O90" s="123"/>
    </row>
    <row r="91" spans="1:15" ht="25.5">
      <c r="A91" s="172">
        <f>'Сводная для рабочего плана М'!A93</f>
        <v>0</v>
      </c>
      <c r="B91" s="172">
        <f>IF(A91="Общий итог","",'Сводная для рабочего плана М'!B93)</f>
        <v>0</v>
      </c>
      <c r="C91" s="108"/>
      <c r="D91" s="110">
        <f>'Сводная для рабочего плана М'!C93</f>
        <v>0</v>
      </c>
      <c r="E91" s="110">
        <f>'Сводная для рабочего плана М'!D93</f>
        <v>0</v>
      </c>
      <c r="F91" s="110">
        <f>'Сводная для рабочего плана М'!E93</f>
        <v>0</v>
      </c>
      <c r="G91" s="110">
        <f>'Сводная для рабочего плана М'!F93</f>
        <v>0</v>
      </c>
      <c r="H91" s="108"/>
      <c r="I91" s="110">
        <f t="shared" si="1"/>
        <v>0</v>
      </c>
      <c r="J91" s="108"/>
      <c r="K91" s="122">
        <f>'Сводная для рабочего плана М'!G93</f>
        <v>0</v>
      </c>
      <c r="L91" s="122">
        <f>'Сводная для рабочего плана М'!H93</f>
        <v>0</v>
      </c>
      <c r="M91" s="122">
        <f>'Сводная для рабочего плана М'!I93</f>
        <v>0</v>
      </c>
      <c r="N91" s="122">
        <f>'Сводная для рабочего плана М'!J93</f>
        <v>0</v>
      </c>
      <c r="O91" s="123"/>
    </row>
    <row r="92" spans="1:15" ht="25.5">
      <c r="A92" s="172">
        <f>'Сводная для рабочего плана М'!A94</f>
        <v>0</v>
      </c>
      <c r="B92" s="172">
        <f>IF(A92="Общий итог","",'Сводная для рабочего плана М'!B94)</f>
        <v>0</v>
      </c>
      <c r="C92" s="108"/>
      <c r="D92" s="110">
        <f>'Сводная для рабочего плана М'!C94</f>
        <v>0</v>
      </c>
      <c r="E92" s="110">
        <f>'Сводная для рабочего плана М'!D94</f>
        <v>0</v>
      </c>
      <c r="F92" s="110">
        <f>'Сводная для рабочего плана М'!E94</f>
        <v>0</v>
      </c>
      <c r="G92" s="110">
        <f>'Сводная для рабочего плана М'!F94</f>
        <v>0</v>
      </c>
      <c r="H92" s="108"/>
      <c r="I92" s="110">
        <f t="shared" si="1"/>
        <v>0</v>
      </c>
      <c r="J92" s="108"/>
      <c r="K92" s="122">
        <f>'Сводная для рабочего плана М'!G94</f>
        <v>0</v>
      </c>
      <c r="L92" s="122">
        <f>'Сводная для рабочего плана М'!H94</f>
        <v>0</v>
      </c>
      <c r="M92" s="122">
        <f>'Сводная для рабочего плана М'!I94</f>
        <v>0</v>
      </c>
      <c r="N92" s="122">
        <f>'Сводная для рабочего плана М'!J94</f>
        <v>0</v>
      </c>
      <c r="O92" s="123"/>
    </row>
    <row r="93" spans="1:15" ht="25.5">
      <c r="A93" s="172">
        <f>'Сводная для рабочего плана М'!A95</f>
        <v>0</v>
      </c>
      <c r="B93" s="172">
        <f>IF(A93="Общий итог","",'Сводная для рабочего плана М'!B95)</f>
        <v>0</v>
      </c>
      <c r="C93" s="108"/>
      <c r="D93" s="110">
        <f>'Сводная для рабочего плана М'!C95</f>
        <v>0</v>
      </c>
      <c r="E93" s="110">
        <f>'Сводная для рабочего плана М'!D95</f>
        <v>0</v>
      </c>
      <c r="F93" s="110">
        <f>'Сводная для рабочего плана М'!E95</f>
        <v>0</v>
      </c>
      <c r="G93" s="110">
        <f>'Сводная для рабочего плана М'!F95</f>
        <v>0</v>
      </c>
      <c r="H93" s="108"/>
      <c r="I93" s="110">
        <f t="shared" si="1"/>
        <v>0</v>
      </c>
      <c r="J93" s="108"/>
      <c r="K93" s="122">
        <f>'Сводная для рабочего плана М'!G95</f>
        <v>0</v>
      </c>
      <c r="L93" s="122">
        <f>'Сводная для рабочего плана М'!H95</f>
        <v>0</v>
      </c>
      <c r="M93" s="122">
        <f>'Сводная для рабочего плана М'!I95</f>
        <v>0</v>
      </c>
      <c r="N93" s="122">
        <f>'Сводная для рабочего плана М'!J95</f>
        <v>0</v>
      </c>
      <c r="O93" s="123"/>
    </row>
    <row r="94" spans="1:15" ht="25.5">
      <c r="A94" s="172">
        <f>'Сводная для рабочего плана М'!A96</f>
        <v>0</v>
      </c>
      <c r="B94" s="172">
        <f>IF(A94="Общий итог","",'Сводная для рабочего плана М'!B96)</f>
        <v>0</v>
      </c>
      <c r="C94" s="108"/>
      <c r="D94" s="110">
        <f>'Сводная для рабочего плана М'!C96</f>
        <v>0</v>
      </c>
      <c r="E94" s="110">
        <f>'Сводная для рабочего плана М'!D96</f>
        <v>0</v>
      </c>
      <c r="F94" s="110">
        <f>'Сводная для рабочего плана М'!E96</f>
        <v>0</v>
      </c>
      <c r="G94" s="110">
        <f>'Сводная для рабочего плана М'!F96</f>
        <v>0</v>
      </c>
      <c r="H94" s="108"/>
      <c r="I94" s="110">
        <f t="shared" si="1"/>
        <v>0</v>
      </c>
      <c r="J94" s="108"/>
      <c r="K94" s="122">
        <f>'Сводная для рабочего плана М'!G96</f>
        <v>0</v>
      </c>
      <c r="L94" s="122">
        <f>'Сводная для рабочего плана М'!H96</f>
        <v>0</v>
      </c>
      <c r="M94" s="122">
        <f>'Сводная для рабочего плана М'!I96</f>
        <v>0</v>
      </c>
      <c r="N94" s="122">
        <f>'Сводная для рабочего плана М'!J96</f>
        <v>0</v>
      </c>
      <c r="O94" s="123"/>
    </row>
    <row r="95" spans="1:15" ht="25.5">
      <c r="A95" s="172">
        <f>'Сводная для рабочего плана М'!A97</f>
        <v>0</v>
      </c>
      <c r="B95" s="172">
        <f>IF(A95="Общий итог","",'Сводная для рабочего плана М'!B97)</f>
        <v>0</v>
      </c>
      <c r="C95" s="108"/>
      <c r="D95" s="110">
        <f>'Сводная для рабочего плана М'!C97</f>
        <v>0</v>
      </c>
      <c r="E95" s="110">
        <f>'Сводная для рабочего плана М'!D97</f>
        <v>0</v>
      </c>
      <c r="F95" s="110">
        <f>'Сводная для рабочего плана М'!E97</f>
        <v>0</v>
      </c>
      <c r="G95" s="110">
        <f>'Сводная для рабочего плана М'!F97</f>
        <v>0</v>
      </c>
      <c r="H95" s="108"/>
      <c r="I95" s="110">
        <f t="shared" si="1"/>
        <v>0</v>
      </c>
      <c r="J95" s="108"/>
      <c r="K95" s="122">
        <f>'Сводная для рабочего плана М'!G97</f>
        <v>0</v>
      </c>
      <c r="L95" s="122">
        <f>'Сводная для рабочего плана М'!H97</f>
        <v>0</v>
      </c>
      <c r="M95" s="122">
        <f>'Сводная для рабочего плана М'!I97</f>
        <v>0</v>
      </c>
      <c r="N95" s="122">
        <f>'Сводная для рабочего плана М'!J97</f>
        <v>0</v>
      </c>
      <c r="O95" s="123"/>
    </row>
    <row r="96" spans="1:15" ht="25.5">
      <c r="A96" s="172">
        <f>'Сводная для рабочего плана М'!A98</f>
        <v>0</v>
      </c>
      <c r="B96" s="172">
        <f>IF(A96="Общий итог","",'Сводная для рабочего плана М'!B98)</f>
        <v>0</v>
      </c>
      <c r="C96" s="108"/>
      <c r="D96" s="110">
        <f>'Сводная для рабочего плана М'!C98</f>
        <v>0</v>
      </c>
      <c r="E96" s="110">
        <f>'Сводная для рабочего плана М'!D98</f>
        <v>0</v>
      </c>
      <c r="F96" s="110">
        <f>'Сводная для рабочего плана М'!E98</f>
        <v>0</v>
      </c>
      <c r="G96" s="110">
        <f>'Сводная для рабочего плана М'!F98</f>
        <v>0</v>
      </c>
      <c r="H96" s="108"/>
      <c r="I96" s="110">
        <f t="shared" si="1"/>
        <v>0</v>
      </c>
      <c r="J96" s="108"/>
      <c r="K96" s="122">
        <f>'Сводная для рабочего плана М'!G98</f>
        <v>0</v>
      </c>
      <c r="L96" s="122">
        <f>'Сводная для рабочего плана М'!H98</f>
        <v>0</v>
      </c>
      <c r="M96" s="122">
        <f>'Сводная для рабочего плана М'!I98</f>
        <v>0</v>
      </c>
      <c r="N96" s="122">
        <f>'Сводная для рабочего плана М'!J98</f>
        <v>0</v>
      </c>
      <c r="O96" s="123"/>
    </row>
    <row r="97" spans="1:1022 1027:2046 2051:3070 3075:4094 4099:5118 5123:6142 6147:7166 7171:8190 8195:9214 9219:10238 10243:11262 11267:12286 12291:13310 13315:14334 14339:15358 15363:16360" ht="25.5">
      <c r="A97" s="172">
        <f>'Сводная для рабочего плана М'!A99</f>
        <v>0</v>
      </c>
      <c r="B97" s="172">
        <f>IF(A97="Общий итог","",'Сводная для рабочего плана М'!B99)</f>
        <v>0</v>
      </c>
      <c r="C97" s="108"/>
      <c r="D97" s="110">
        <f>'Сводная для рабочего плана М'!C99</f>
        <v>0</v>
      </c>
      <c r="E97" s="110">
        <f>'Сводная для рабочего плана М'!D99</f>
        <v>0</v>
      </c>
      <c r="F97" s="110">
        <f>'Сводная для рабочего плана М'!E99</f>
        <v>0</v>
      </c>
      <c r="G97" s="110">
        <f>'Сводная для рабочего плана М'!F99</f>
        <v>0</v>
      </c>
      <c r="H97" s="108"/>
      <c r="I97" s="110">
        <f t="shared" si="1"/>
        <v>0</v>
      </c>
      <c r="J97" s="108"/>
      <c r="K97" s="122">
        <f>'Сводная для рабочего плана М'!G99</f>
        <v>0</v>
      </c>
      <c r="L97" s="122">
        <f>'Сводная для рабочего плана М'!H99</f>
        <v>0</v>
      </c>
      <c r="M97" s="122">
        <f>'Сводная для рабочего плана М'!I99</f>
        <v>0</v>
      </c>
      <c r="N97" s="122">
        <f>'Сводная для рабочего плана М'!J99</f>
        <v>0</v>
      </c>
      <c r="O97" s="123"/>
    </row>
    <row r="98" spans="1:1022 1027:2046 2051:3070 3075:4094 4099:5118 5123:6142 6147:7166 7171:8190 8195:9214 9219:10238 10243:11262 11267:12286 12291:13310 13315:14334 14339:15358 15363:16360" ht="25.5">
      <c r="A98" s="172">
        <f>'Сводная для рабочего плана М'!A100</f>
        <v>0</v>
      </c>
      <c r="B98" s="172">
        <f>IF(A98="Общий итог","",'Сводная для рабочего плана М'!B100)</f>
        <v>0</v>
      </c>
      <c r="C98" s="108"/>
      <c r="D98" s="110">
        <f>'Сводная для рабочего плана М'!C100</f>
        <v>0</v>
      </c>
      <c r="E98" s="110">
        <f>'Сводная для рабочего плана М'!D100</f>
        <v>0</v>
      </c>
      <c r="F98" s="110">
        <f>'Сводная для рабочего плана М'!E100</f>
        <v>0</v>
      </c>
      <c r="G98" s="110">
        <f>'Сводная для рабочего плана М'!F100</f>
        <v>0</v>
      </c>
      <c r="H98" s="108"/>
      <c r="I98" s="110">
        <f t="shared" si="1"/>
        <v>0</v>
      </c>
      <c r="J98" s="108"/>
      <c r="K98" s="122">
        <f>'Сводная для рабочего плана М'!G100</f>
        <v>0</v>
      </c>
      <c r="L98" s="122">
        <f>'Сводная для рабочего плана М'!H100</f>
        <v>0</v>
      </c>
      <c r="M98" s="122">
        <f>'Сводная для рабочего плана М'!I100</f>
        <v>0</v>
      </c>
      <c r="N98" s="122">
        <f>'Сводная для рабочего плана М'!J100</f>
        <v>0</v>
      </c>
      <c r="O98" s="123"/>
    </row>
    <row r="99" spans="1:1022 1027:2046 2051:3070 3075:4094 4099:5118 5123:6142 6147:7166 7171:8190 8195:9214 9219:10238 10243:11262 11267:12286 12291:13310 13315:14334 14339:15358 15363:16360" ht="25.5">
      <c r="A99" s="172">
        <f>'Сводная для рабочего плана М'!A101</f>
        <v>0</v>
      </c>
      <c r="B99" s="172">
        <f>IF(A99="Общий итог","",'Сводная для рабочего плана М'!B101)</f>
        <v>0</v>
      </c>
      <c r="C99" s="108"/>
      <c r="D99" s="110">
        <f>'Сводная для рабочего плана М'!C101</f>
        <v>0</v>
      </c>
      <c r="E99" s="110">
        <f>'Сводная для рабочего плана М'!D101</f>
        <v>0</v>
      </c>
      <c r="F99" s="110">
        <f>'Сводная для рабочего плана М'!E101</f>
        <v>0</v>
      </c>
      <c r="G99" s="110">
        <f>'Сводная для рабочего плана М'!F101</f>
        <v>0</v>
      </c>
      <c r="H99" s="108"/>
      <c r="I99" s="110">
        <f t="shared" si="1"/>
        <v>0</v>
      </c>
      <c r="J99" s="108"/>
      <c r="K99" s="122">
        <f>'Сводная для рабочего плана М'!G101</f>
        <v>0</v>
      </c>
      <c r="L99" s="122">
        <f>'Сводная для рабочего плана М'!H101</f>
        <v>0</v>
      </c>
      <c r="M99" s="122">
        <f>'Сводная для рабочего плана М'!I101</f>
        <v>0</v>
      </c>
      <c r="N99" s="122">
        <f>'Сводная для рабочего плана М'!J101</f>
        <v>0</v>
      </c>
      <c r="O99" s="123"/>
    </row>
    <row r="100" spans="1:1022 1027:2046 2051:3070 3075:4094 4099:5118 5123:6142 6147:7166 7171:8190 8195:9214 9219:10238 10243:11262 11267:12286 12291:13310 13315:14334 14339:15358 15363:16360" ht="25.5">
      <c r="A100" s="172">
        <f>'Сводная для рабочего плана М'!A102</f>
        <v>0</v>
      </c>
      <c r="B100" s="172">
        <f>IF(A100="Общий итог","",'Сводная для рабочего плана М'!B102)</f>
        <v>0</v>
      </c>
      <c r="C100" s="108"/>
      <c r="D100" s="110">
        <f>'Сводная для рабочего плана М'!C102</f>
        <v>0</v>
      </c>
      <c r="E100" s="110">
        <f>'Сводная для рабочего плана М'!D102</f>
        <v>0</v>
      </c>
      <c r="F100" s="110">
        <f>'Сводная для рабочего плана М'!E102</f>
        <v>0</v>
      </c>
      <c r="G100" s="110">
        <f>'Сводная для рабочего плана М'!F102</f>
        <v>0</v>
      </c>
      <c r="H100" s="108"/>
      <c r="I100" s="110">
        <f t="shared" si="1"/>
        <v>0</v>
      </c>
      <c r="J100" s="108"/>
      <c r="K100" s="122">
        <f>'Сводная для рабочего плана М'!G102</f>
        <v>0</v>
      </c>
      <c r="L100" s="122">
        <f>'Сводная для рабочего плана М'!H102</f>
        <v>0</v>
      </c>
      <c r="M100" s="122">
        <f>'Сводная для рабочего плана М'!I102</f>
        <v>0</v>
      </c>
      <c r="N100" s="122">
        <f>'Сводная для рабочего плана М'!J102</f>
        <v>0</v>
      </c>
      <c r="O100" s="123"/>
    </row>
    <row r="101" spans="1:1022 1027:2046 2051:3070 3075:4094 4099:5118 5123:6142 6147:7166 7171:8190 8195:9214 9219:10238 10243:11262 11267:12286 12291:13310 13315:14334 14339:15358 15363:16360" ht="25.5">
      <c r="A101" s="172">
        <f>'Сводная для рабочего плана М'!A103</f>
        <v>0</v>
      </c>
      <c r="B101" s="172">
        <f>IF(A101="Общий итог","",'Сводная для рабочего плана М'!B103)</f>
        <v>0</v>
      </c>
      <c r="C101" s="108"/>
      <c r="D101" s="110">
        <f>'Сводная для рабочего плана М'!C103</f>
        <v>0</v>
      </c>
      <c r="E101" s="110">
        <f>'Сводная для рабочего плана М'!D103</f>
        <v>0</v>
      </c>
      <c r="F101" s="110">
        <f>'Сводная для рабочего плана М'!E103</f>
        <v>0</v>
      </c>
      <c r="G101" s="110">
        <f>'Сводная для рабочего плана М'!F103</f>
        <v>0</v>
      </c>
      <c r="H101" s="108"/>
      <c r="I101" s="110">
        <f t="shared" si="1"/>
        <v>0</v>
      </c>
      <c r="J101" s="108"/>
      <c r="K101" s="122">
        <f>'Сводная для рабочего плана М'!G103</f>
        <v>0</v>
      </c>
      <c r="L101" s="122">
        <f>'Сводная для рабочего плана М'!H103</f>
        <v>0</v>
      </c>
      <c r="M101" s="122">
        <f>'Сводная для рабочего плана М'!I103</f>
        <v>0</v>
      </c>
      <c r="N101" s="122">
        <f>'Сводная для рабочего плана М'!J103</f>
        <v>0</v>
      </c>
      <c r="O101" s="123"/>
    </row>
    <row r="102" spans="1:1022 1027:2046 2051:3070 3075:4094 4099:5118 5123:6142 6147:7166 7171:8190 8195:9214 9219:10238 10243:11262 11267:12286 12291:13310 13315:14334 14339:15358 15363:16360" ht="25.5">
      <c r="A102" s="172">
        <f>'Сводная для рабочего плана М'!A104</f>
        <v>0</v>
      </c>
      <c r="B102" s="172">
        <f>IF(A102="Общий итог","",'Сводная для рабочего плана М'!B104)</f>
        <v>0</v>
      </c>
      <c r="C102" s="108"/>
      <c r="D102" s="110">
        <f>'Сводная для рабочего плана М'!C104</f>
        <v>0</v>
      </c>
      <c r="E102" s="110">
        <f>'Сводная для рабочего плана М'!D104</f>
        <v>0</v>
      </c>
      <c r="F102" s="110">
        <f>'Сводная для рабочего плана М'!E104</f>
        <v>0</v>
      </c>
      <c r="G102" s="110">
        <f>'Сводная для рабочего плана М'!F104</f>
        <v>0</v>
      </c>
      <c r="H102" s="108"/>
      <c r="I102" s="110">
        <f t="shared" si="1"/>
        <v>0</v>
      </c>
      <c r="J102" s="108"/>
      <c r="K102" s="122">
        <f>'Сводная для рабочего плана М'!G104</f>
        <v>0</v>
      </c>
      <c r="L102" s="122">
        <f>'Сводная для рабочего плана М'!H104</f>
        <v>0</v>
      </c>
      <c r="M102" s="122">
        <f>'Сводная для рабочего плана М'!I104</f>
        <v>0</v>
      </c>
      <c r="N102" s="122">
        <f>'Сводная для рабочего плана М'!J104</f>
        <v>0</v>
      </c>
      <c r="O102" s="123"/>
    </row>
    <row r="103" spans="1:1022 1027:2046 2051:3070 3075:4094 4099:5118 5123:6142 6147:7166 7171:8190 8195:9214 9219:10238 10243:11262 11267:12286 12291:13310 13315:14334 14339:15358 15363:16360" ht="25.5">
      <c r="A103" s="172">
        <f>'Сводная для рабочего плана М'!A105</f>
        <v>0</v>
      </c>
      <c r="B103" s="172">
        <f>IF(A103="Общий итог","",'Сводная для рабочего плана М'!B105)</f>
        <v>0</v>
      </c>
      <c r="C103" s="108"/>
      <c r="D103" s="110">
        <f>'Сводная для рабочего плана М'!C105</f>
        <v>0</v>
      </c>
      <c r="E103" s="110">
        <f>'Сводная для рабочего плана М'!D105</f>
        <v>0</v>
      </c>
      <c r="F103" s="110">
        <f>'Сводная для рабочего плана М'!E105</f>
        <v>0</v>
      </c>
      <c r="G103" s="110">
        <f>'Сводная для рабочего плана М'!F105</f>
        <v>0</v>
      </c>
      <c r="H103" s="108"/>
      <c r="I103" s="110">
        <f t="shared" si="1"/>
        <v>0</v>
      </c>
      <c r="J103" s="108"/>
      <c r="K103" s="122">
        <f>'Сводная для рабочего плана М'!G105</f>
        <v>0</v>
      </c>
      <c r="L103" s="122">
        <f>'Сводная для рабочего плана М'!H105</f>
        <v>0</v>
      </c>
      <c r="M103" s="122">
        <f>'Сводная для рабочего плана М'!I105</f>
        <v>0</v>
      </c>
      <c r="N103" s="122">
        <f>'Сводная для рабочего плана М'!J105</f>
        <v>0</v>
      </c>
      <c r="O103" s="123"/>
    </row>
    <row r="104" spans="1:1022 1027:2046 2051:3070 3075:4094 4099:5118 5123:6142 6147:7166 7171:8190 8195:9214 9219:10238 10243:11262 11267:12286 12291:13310 13315:14334 14339:15358 15363:16360" ht="25.5">
      <c r="A104" s="172">
        <f>'Сводная для рабочего плана М'!A106</f>
        <v>0</v>
      </c>
      <c r="B104" s="172">
        <f>IF(A104="Общий итог","",'Сводная для рабочего плана М'!B106)</f>
        <v>0</v>
      </c>
      <c r="C104" s="108"/>
      <c r="D104" s="110">
        <f>'Сводная для рабочего плана М'!C106</f>
        <v>0</v>
      </c>
      <c r="E104" s="110">
        <f>'Сводная для рабочего плана М'!D106</f>
        <v>0</v>
      </c>
      <c r="F104" s="110">
        <f>'Сводная для рабочего плана М'!E106</f>
        <v>0</v>
      </c>
      <c r="G104" s="110">
        <f>'Сводная для рабочего плана М'!F106</f>
        <v>0</v>
      </c>
      <c r="H104" s="108"/>
      <c r="I104" s="110">
        <f t="shared" si="1"/>
        <v>0</v>
      </c>
      <c r="J104" s="108"/>
      <c r="K104" s="122">
        <f>'Сводная для рабочего плана М'!G106</f>
        <v>0</v>
      </c>
      <c r="L104" s="122">
        <f>'Сводная для рабочего плана М'!H106</f>
        <v>0</v>
      </c>
      <c r="M104" s="122">
        <f>'Сводная для рабочего плана М'!I106</f>
        <v>0</v>
      </c>
      <c r="N104" s="122">
        <f>'Сводная для рабочего плана М'!J106</f>
        <v>0</v>
      </c>
      <c r="O104" s="123"/>
    </row>
    <row r="105" spans="1:1022 1027:2046 2051:3070 3075:4094 4099:5118 5123:6142 6147:7166 7171:8190 8195:9214 9219:10238 10243:11262 11267:12286 12291:13310 13315:14334 14339:15358 15363:16360" ht="25.5">
      <c r="A105" s="172">
        <f>'Сводная для рабочего плана М'!A107</f>
        <v>0</v>
      </c>
      <c r="B105" s="172">
        <f>IF(A105="Общий итог","",'Сводная для рабочего плана М'!B107)</f>
        <v>0</v>
      </c>
      <c r="C105" s="108"/>
      <c r="D105" s="110">
        <f>'Сводная для рабочего плана М'!C107</f>
        <v>0</v>
      </c>
      <c r="E105" s="110">
        <f>'Сводная для рабочего плана М'!D107</f>
        <v>0</v>
      </c>
      <c r="F105" s="110">
        <f>'Сводная для рабочего плана М'!E107</f>
        <v>0</v>
      </c>
      <c r="G105" s="110">
        <f>'Сводная для рабочего плана М'!F107</f>
        <v>0</v>
      </c>
      <c r="H105" s="108"/>
      <c r="I105" s="110">
        <f t="shared" si="1"/>
        <v>0</v>
      </c>
      <c r="J105" s="108"/>
      <c r="K105" s="122">
        <f>'Сводная для рабочего плана М'!G107</f>
        <v>0</v>
      </c>
      <c r="L105" s="122">
        <f>'Сводная для рабочего плана М'!H107</f>
        <v>0</v>
      </c>
      <c r="M105" s="122">
        <f>'Сводная для рабочего плана М'!I107</f>
        <v>0</v>
      </c>
      <c r="N105" s="122">
        <f>'Сводная для рабочего плана М'!J107</f>
        <v>0</v>
      </c>
      <c r="O105" s="123"/>
    </row>
    <row r="106" spans="1:1022 1027:2046 2051:3070 3075:4094 4099:5118 5123:6142 6147:7166 7171:8190 8195:9214 9219:10238 10243:11262 11267:12286 12291:13310 13315:14334 14339:15358 15363:16360" ht="25.5">
      <c r="A106" s="172">
        <f>'Сводная для рабочего плана М'!A108</f>
        <v>0</v>
      </c>
      <c r="B106" s="172">
        <f>IF(A106="Общий итог","",'Сводная для рабочего плана М'!B108)</f>
        <v>0</v>
      </c>
      <c r="C106" s="108"/>
      <c r="D106" s="110">
        <f>'Сводная для рабочего плана М'!C108</f>
        <v>0</v>
      </c>
      <c r="E106" s="110">
        <f>'Сводная для рабочего плана М'!D108</f>
        <v>0</v>
      </c>
      <c r="F106" s="110">
        <f>'Сводная для рабочего плана М'!E108</f>
        <v>0</v>
      </c>
      <c r="G106" s="110">
        <f>'Сводная для рабочего плана М'!F108</f>
        <v>0</v>
      </c>
      <c r="H106" s="108"/>
      <c r="I106" s="110">
        <f t="shared" si="1"/>
        <v>0</v>
      </c>
      <c r="J106" s="108"/>
      <c r="K106" s="122">
        <f>'Сводная для рабочего плана М'!G108</f>
        <v>0</v>
      </c>
      <c r="L106" s="122">
        <f>'Сводная для рабочего плана М'!H108</f>
        <v>0</v>
      </c>
      <c r="M106" s="122">
        <f>'Сводная для рабочего плана М'!I108</f>
        <v>0</v>
      </c>
      <c r="N106" s="122">
        <f>'Сводная для рабочего плана М'!J108</f>
        <v>0</v>
      </c>
      <c r="O106" s="123"/>
    </row>
    <row r="107" spans="1:1022 1027:2046 2051:3070 3075:4094 4099:5118 5123:6142 6147:7166 7171:8190 8195:9214 9219:10238 10243:11262 11267:12286 12291:13310 13315:14334 14339:15358 15363:16360" ht="25.5">
      <c r="A107" s="172">
        <f>'Сводная для рабочего плана М'!A109</f>
        <v>0</v>
      </c>
      <c r="B107" s="172">
        <f>IF(A107="Общий итог","",'Сводная для рабочего плана М'!B109)</f>
        <v>0</v>
      </c>
      <c r="C107" s="108"/>
      <c r="D107" s="110">
        <f>'Сводная для рабочего плана М'!C109</f>
        <v>0</v>
      </c>
      <c r="E107" s="110">
        <f>'Сводная для рабочего плана М'!D109</f>
        <v>0</v>
      </c>
      <c r="F107" s="110">
        <f>'Сводная для рабочего плана М'!E109</f>
        <v>0</v>
      </c>
      <c r="G107" s="110">
        <f>'Сводная для рабочего плана М'!F109</f>
        <v>0</v>
      </c>
      <c r="H107" s="108"/>
      <c r="I107" s="110">
        <f t="shared" si="1"/>
        <v>0</v>
      </c>
      <c r="J107" s="108"/>
      <c r="K107" s="122">
        <f>'Сводная для рабочего плана М'!G109</f>
        <v>0</v>
      </c>
      <c r="L107" s="122">
        <f>'Сводная для рабочего плана М'!H109</f>
        <v>0</v>
      </c>
      <c r="M107" s="122">
        <f>'Сводная для рабочего плана М'!I109</f>
        <v>0</v>
      </c>
      <c r="N107" s="122">
        <f>'Сводная для рабочего плана М'!J109</f>
        <v>0</v>
      </c>
      <c r="O107" s="123"/>
    </row>
    <row r="108" spans="1:1022 1027:2046 2051:3070 3075:4094 4099:5118 5123:6142 6147:7166 7171:8190 8195:9214 9219:10238 10243:11262 11267:12286 12291:13310 13315:14334 14339:15358 15363:16360" ht="25.5">
      <c r="A108" s="172">
        <f>'Сводная для рабочего плана М'!A110</f>
        <v>0</v>
      </c>
      <c r="B108" s="172">
        <f>IF(A108="Общий итог","",'Сводная для рабочего плана М'!B110)</f>
        <v>0</v>
      </c>
      <c r="C108" s="108"/>
      <c r="D108" s="110">
        <f>'Сводная для рабочего плана М'!C110</f>
        <v>0</v>
      </c>
      <c r="E108" s="110">
        <f>'Сводная для рабочего плана М'!D110</f>
        <v>0</v>
      </c>
      <c r="F108" s="110">
        <f>'Сводная для рабочего плана М'!E110</f>
        <v>0</v>
      </c>
      <c r="G108" s="110">
        <f>'Сводная для рабочего плана М'!F110</f>
        <v>0</v>
      </c>
      <c r="H108" s="108"/>
      <c r="I108" s="128">
        <f t="shared" si="1"/>
        <v>0</v>
      </c>
      <c r="J108" s="135"/>
      <c r="K108" s="122">
        <f>'Сводная для рабочего плана М'!G110</f>
        <v>0</v>
      </c>
      <c r="L108" s="122">
        <f>'Сводная для рабочего плана М'!H110</f>
        <v>0</v>
      </c>
      <c r="M108" s="122">
        <f>'Сводная для рабочего плана М'!I110</f>
        <v>0</v>
      </c>
      <c r="N108" s="122">
        <f>'Сводная для рабочего плана М'!J110</f>
        <v>0</v>
      </c>
      <c r="O108" s="136"/>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c r="CG108" s="115"/>
      <c r="CH108" s="115"/>
      <c r="CI108" s="115"/>
      <c r="CJ108" s="115"/>
      <c r="CK108" s="115"/>
      <c r="CL108" s="115"/>
      <c r="CM108" s="115"/>
      <c r="CN108" s="115"/>
      <c r="CO108" s="115"/>
      <c r="CP108" s="115"/>
      <c r="CQ108" s="115"/>
      <c r="CR108" s="115"/>
      <c r="CS108" s="115"/>
      <c r="CT108" s="115"/>
      <c r="CU108" s="115"/>
      <c r="CV108" s="115"/>
      <c r="CW108" s="115"/>
      <c r="CX108" s="115"/>
      <c r="CY108" s="115"/>
      <c r="CZ108" s="115"/>
      <c r="DA108" s="115"/>
      <c r="DB108" s="115"/>
      <c r="DC108" s="115"/>
      <c r="DD108" s="115"/>
      <c r="DE108" s="115"/>
      <c r="DF108" s="115"/>
      <c r="DG108" s="115"/>
      <c r="DH108" s="115"/>
      <c r="DI108" s="115"/>
      <c r="DJ108" s="115"/>
      <c r="DK108" s="115"/>
      <c r="DL108" s="115"/>
      <c r="DM108" s="115"/>
      <c r="DN108" s="115"/>
      <c r="DO108" s="115"/>
      <c r="DP108" s="115"/>
      <c r="DQ108" s="115"/>
      <c r="DR108" s="115"/>
      <c r="DS108" s="115"/>
      <c r="DT108" s="115"/>
      <c r="DU108" s="115"/>
      <c r="DV108" s="115"/>
      <c r="DW108" s="115"/>
      <c r="DX108" s="115"/>
      <c r="DY108" s="115"/>
      <c r="DZ108" s="115"/>
      <c r="EA108" s="115"/>
      <c r="EB108" s="115"/>
      <c r="EC108" s="115"/>
      <c r="ED108" s="115"/>
      <c r="EE108" s="115"/>
      <c r="EF108" s="115"/>
      <c r="EG108" s="115"/>
      <c r="EH108" s="115"/>
      <c r="EI108" s="115"/>
      <c r="EJ108" s="115"/>
      <c r="EK108" s="115"/>
      <c r="EL108" s="115"/>
      <c r="EM108" s="115"/>
      <c r="EN108" s="115"/>
      <c r="EO108" s="115"/>
      <c r="EP108" s="115"/>
      <c r="EQ108" s="115"/>
      <c r="ER108" s="115"/>
      <c r="ES108" s="115"/>
      <c r="ET108" s="115"/>
      <c r="EU108" s="115"/>
      <c r="EV108" s="115"/>
      <c r="EW108" s="115"/>
      <c r="EX108" s="115"/>
      <c r="EY108" s="115"/>
      <c r="EZ108" s="115"/>
      <c r="FA108" s="115"/>
      <c r="FB108" s="115"/>
      <c r="FC108" s="115"/>
      <c r="FD108" s="115"/>
      <c r="FE108" s="115"/>
      <c r="FF108" s="115"/>
      <c r="FG108" s="115"/>
      <c r="FH108" s="115"/>
      <c r="FI108" s="115"/>
      <c r="FJ108" s="115"/>
      <c r="FK108" s="115"/>
      <c r="FL108" s="115"/>
      <c r="FM108" s="115"/>
      <c r="FN108" s="115"/>
      <c r="FO108" s="115"/>
      <c r="FP108" s="115"/>
      <c r="FQ108" s="115"/>
      <c r="FR108" s="115"/>
      <c r="FS108" s="115"/>
      <c r="FT108" s="115"/>
      <c r="FU108" s="115"/>
      <c r="FV108" s="115"/>
      <c r="FW108" s="115"/>
      <c r="FX108" s="115"/>
      <c r="FY108" s="115"/>
      <c r="FZ108" s="115"/>
      <c r="GA108" s="115"/>
      <c r="GB108" s="115"/>
      <c r="GC108" s="115"/>
      <c r="GD108" s="115"/>
      <c r="GE108" s="115"/>
      <c r="GF108" s="115"/>
      <c r="GG108" s="115"/>
      <c r="GH108" s="115"/>
      <c r="GI108" s="115"/>
      <c r="GJ108" s="115"/>
      <c r="GK108" s="115"/>
      <c r="GL108" s="115"/>
      <c r="GM108" s="115"/>
      <c r="GN108" s="115"/>
      <c r="GO108" s="115"/>
      <c r="GP108" s="115"/>
      <c r="GQ108" s="115"/>
      <c r="GR108" s="115"/>
      <c r="GS108" s="115"/>
      <c r="GT108" s="115"/>
      <c r="GU108" s="115"/>
      <c r="GV108" s="115"/>
      <c r="GW108" s="115"/>
      <c r="GX108" s="115"/>
      <c r="GY108" s="115"/>
      <c r="GZ108" s="115"/>
      <c r="HA108" s="115"/>
      <c r="HB108" s="115"/>
      <c r="HC108" s="115"/>
      <c r="HD108" s="115"/>
      <c r="HE108" s="115"/>
      <c r="HF108" s="115"/>
      <c r="HG108" s="115"/>
      <c r="HH108" s="115"/>
      <c r="HI108" s="115"/>
      <c r="HJ108" s="115"/>
      <c r="HK108" s="115"/>
      <c r="HL108" s="115"/>
      <c r="HM108" s="115"/>
      <c r="HN108" s="115"/>
      <c r="HO108" s="115"/>
      <c r="HP108" s="115"/>
      <c r="HQ108" s="115"/>
      <c r="HR108" s="115"/>
      <c r="HS108" s="115"/>
      <c r="HT108" s="115"/>
      <c r="HU108" s="115"/>
      <c r="HV108" s="115"/>
      <c r="HW108" s="115"/>
      <c r="HX108" s="115"/>
      <c r="HY108" s="115"/>
      <c r="HZ108" s="115"/>
      <c r="IA108" s="115"/>
      <c r="IB108" s="115"/>
      <c r="IC108" s="115"/>
      <c r="IH108" s="115"/>
      <c r="IQ108" s="115"/>
      <c r="IR108" s="115"/>
      <c r="IS108" s="115"/>
      <c r="IT108" s="115"/>
      <c r="IY108" s="115"/>
      <c r="IZ108" s="115"/>
      <c r="JA108" s="115"/>
      <c r="JB108" s="115"/>
      <c r="JC108" s="115"/>
      <c r="JD108" s="115"/>
      <c r="JE108" s="115"/>
      <c r="JF108" s="115"/>
      <c r="JG108" s="115"/>
      <c r="JH108" s="115"/>
      <c r="JI108" s="115"/>
      <c r="JJ108" s="115"/>
      <c r="JK108" s="115"/>
      <c r="JL108" s="115"/>
      <c r="JM108" s="115"/>
      <c r="JN108" s="115"/>
      <c r="JO108" s="115"/>
      <c r="JP108" s="115"/>
      <c r="JQ108" s="115"/>
      <c r="JR108" s="115"/>
      <c r="JS108" s="115"/>
      <c r="JT108" s="115"/>
      <c r="JU108" s="115"/>
      <c r="JV108" s="115"/>
      <c r="JW108" s="115"/>
      <c r="JX108" s="115"/>
      <c r="JY108" s="115"/>
      <c r="JZ108" s="115"/>
      <c r="KA108" s="115"/>
      <c r="KB108" s="115"/>
      <c r="KC108" s="115"/>
      <c r="KD108" s="115"/>
      <c r="KE108" s="115"/>
      <c r="KF108" s="115"/>
      <c r="KG108" s="115"/>
      <c r="KH108" s="115"/>
      <c r="KI108" s="115"/>
      <c r="KJ108" s="115"/>
      <c r="KK108" s="115"/>
      <c r="KL108" s="115"/>
      <c r="KM108" s="115"/>
      <c r="KN108" s="115"/>
      <c r="KO108" s="115"/>
      <c r="KP108" s="115"/>
      <c r="KQ108" s="115"/>
      <c r="KR108" s="115"/>
      <c r="KS108" s="115"/>
      <c r="KT108" s="115"/>
      <c r="KU108" s="115"/>
      <c r="KV108" s="115"/>
      <c r="KW108" s="115"/>
      <c r="KX108" s="115"/>
      <c r="KY108" s="115"/>
      <c r="KZ108" s="115"/>
      <c r="LA108" s="115"/>
      <c r="LB108" s="115"/>
      <c r="LC108" s="115"/>
      <c r="LD108" s="115"/>
      <c r="LE108" s="115"/>
      <c r="LF108" s="115"/>
      <c r="LG108" s="115"/>
      <c r="LH108" s="115"/>
      <c r="LI108" s="115"/>
      <c r="LJ108" s="115"/>
      <c r="LK108" s="115"/>
      <c r="LL108" s="115"/>
      <c r="LM108" s="115"/>
      <c r="LN108" s="115"/>
      <c r="LO108" s="115"/>
      <c r="LP108" s="115"/>
      <c r="LQ108" s="115"/>
      <c r="LR108" s="115"/>
      <c r="LS108" s="115"/>
      <c r="LT108" s="115"/>
      <c r="LU108" s="115"/>
      <c r="LV108" s="115"/>
      <c r="LW108" s="115"/>
      <c r="LX108" s="115"/>
      <c r="LY108" s="115"/>
      <c r="LZ108" s="115"/>
      <c r="MA108" s="115"/>
      <c r="MB108" s="115"/>
      <c r="MC108" s="115"/>
      <c r="MD108" s="115"/>
      <c r="ME108" s="115"/>
      <c r="MF108" s="115"/>
      <c r="MG108" s="115"/>
      <c r="MH108" s="115"/>
      <c r="MI108" s="115"/>
      <c r="MJ108" s="115"/>
      <c r="MK108" s="115"/>
      <c r="ML108" s="115"/>
      <c r="MM108" s="115"/>
      <c r="MN108" s="115"/>
      <c r="MO108" s="115"/>
      <c r="MP108" s="115"/>
      <c r="MQ108" s="115"/>
      <c r="MR108" s="115"/>
      <c r="MS108" s="115"/>
      <c r="MT108" s="115"/>
      <c r="MU108" s="115"/>
      <c r="MV108" s="115"/>
      <c r="MW108" s="115"/>
      <c r="MX108" s="115"/>
      <c r="MY108" s="115"/>
      <c r="MZ108" s="115"/>
      <c r="NA108" s="115"/>
      <c r="NB108" s="115"/>
      <c r="NC108" s="115"/>
      <c r="ND108" s="115"/>
      <c r="NE108" s="115"/>
      <c r="NF108" s="115"/>
      <c r="NG108" s="115"/>
      <c r="NH108" s="115"/>
      <c r="NI108" s="115"/>
      <c r="NJ108" s="115"/>
      <c r="NK108" s="115"/>
      <c r="NL108" s="115"/>
      <c r="NM108" s="115"/>
      <c r="NN108" s="115"/>
      <c r="NO108" s="115"/>
      <c r="NP108" s="115"/>
      <c r="NQ108" s="115"/>
      <c r="NR108" s="115"/>
      <c r="NS108" s="115"/>
      <c r="NT108" s="115"/>
      <c r="NU108" s="115"/>
      <c r="NV108" s="115"/>
      <c r="NW108" s="115"/>
      <c r="NX108" s="115"/>
      <c r="NY108" s="115"/>
      <c r="NZ108" s="115"/>
      <c r="OA108" s="115"/>
      <c r="OB108" s="115"/>
      <c r="OC108" s="115"/>
      <c r="OD108" s="115"/>
      <c r="OE108" s="115"/>
      <c r="OF108" s="115"/>
      <c r="OG108" s="115"/>
      <c r="OH108" s="115"/>
      <c r="OI108" s="115"/>
      <c r="OJ108" s="115"/>
      <c r="OK108" s="115"/>
      <c r="OL108" s="115"/>
      <c r="OM108" s="115"/>
      <c r="ON108" s="115"/>
      <c r="OO108" s="115"/>
      <c r="OP108" s="115"/>
      <c r="OQ108" s="115"/>
      <c r="OR108" s="115"/>
      <c r="OS108" s="115"/>
      <c r="OT108" s="115"/>
      <c r="OU108" s="115"/>
      <c r="OV108" s="115"/>
      <c r="OW108" s="115"/>
      <c r="OX108" s="115"/>
      <c r="OY108" s="115"/>
      <c r="OZ108" s="115"/>
      <c r="PA108" s="115"/>
      <c r="PB108" s="115"/>
      <c r="PC108" s="115"/>
      <c r="PD108" s="115"/>
      <c r="PE108" s="115"/>
      <c r="PF108" s="115"/>
      <c r="PG108" s="115"/>
      <c r="PH108" s="115"/>
      <c r="PI108" s="115"/>
      <c r="PJ108" s="115"/>
      <c r="PK108" s="115"/>
      <c r="PL108" s="115"/>
      <c r="PM108" s="115"/>
      <c r="PN108" s="115"/>
      <c r="PO108" s="115"/>
      <c r="PP108" s="115"/>
      <c r="PQ108" s="115"/>
      <c r="PR108" s="115"/>
      <c r="PS108" s="115"/>
      <c r="PT108" s="115"/>
      <c r="PU108" s="115"/>
      <c r="PV108" s="115"/>
      <c r="PW108" s="115"/>
      <c r="PX108" s="115"/>
      <c r="PY108" s="115"/>
      <c r="PZ108" s="115"/>
      <c r="QA108" s="115"/>
      <c r="QB108" s="115"/>
      <c r="QC108" s="115"/>
      <c r="QD108" s="115"/>
      <c r="QE108" s="115"/>
      <c r="QF108" s="115"/>
      <c r="QG108" s="115"/>
      <c r="QH108" s="115"/>
      <c r="QI108" s="115"/>
      <c r="QJ108" s="115"/>
      <c r="QK108" s="115"/>
      <c r="QL108" s="115"/>
      <c r="QM108" s="115"/>
      <c r="QN108" s="115"/>
      <c r="QO108" s="115"/>
      <c r="QP108" s="115"/>
      <c r="QQ108" s="115"/>
      <c r="QR108" s="115"/>
      <c r="QS108" s="115"/>
      <c r="QT108" s="115"/>
      <c r="QU108" s="115"/>
      <c r="QV108" s="115"/>
      <c r="QW108" s="115"/>
      <c r="QX108" s="115"/>
      <c r="QY108" s="115"/>
      <c r="QZ108" s="115"/>
      <c r="RA108" s="115"/>
      <c r="RB108" s="115"/>
      <c r="RC108" s="115"/>
      <c r="RD108" s="115"/>
      <c r="RE108" s="115"/>
      <c r="RF108" s="115"/>
      <c r="RG108" s="115"/>
      <c r="RH108" s="115"/>
      <c r="RI108" s="115"/>
      <c r="RJ108" s="115"/>
      <c r="RK108" s="115"/>
      <c r="RL108" s="115"/>
      <c r="RM108" s="115"/>
      <c r="RN108" s="115"/>
      <c r="RO108" s="115"/>
      <c r="RP108" s="115"/>
      <c r="RQ108" s="115"/>
      <c r="RR108" s="115"/>
      <c r="RS108" s="115"/>
      <c r="RT108" s="115"/>
      <c r="RU108" s="115"/>
      <c r="RV108" s="115"/>
      <c r="RW108" s="115"/>
      <c r="RX108" s="115"/>
      <c r="RY108" s="115"/>
      <c r="SD108" s="115"/>
      <c r="SM108" s="115"/>
      <c r="SN108" s="115"/>
      <c r="SO108" s="115"/>
      <c r="SP108" s="115"/>
      <c r="SU108" s="115"/>
      <c r="SV108" s="115"/>
      <c r="SW108" s="115"/>
      <c r="SX108" s="115"/>
      <c r="SY108" s="115"/>
      <c r="SZ108" s="115"/>
      <c r="TA108" s="115"/>
      <c r="TB108" s="115"/>
      <c r="TC108" s="115"/>
      <c r="TD108" s="115"/>
      <c r="TE108" s="115"/>
      <c r="TF108" s="115"/>
      <c r="TG108" s="115"/>
      <c r="TH108" s="115"/>
      <c r="TI108" s="115"/>
      <c r="TJ108" s="115"/>
      <c r="TK108" s="115"/>
      <c r="TL108" s="115"/>
      <c r="TM108" s="115"/>
      <c r="TN108" s="115"/>
      <c r="TO108" s="115"/>
      <c r="TP108" s="115"/>
      <c r="TQ108" s="115"/>
      <c r="TR108" s="115"/>
      <c r="TS108" s="115"/>
      <c r="TT108" s="115"/>
      <c r="TU108" s="115"/>
      <c r="TV108" s="115"/>
      <c r="TW108" s="115"/>
      <c r="TX108" s="115"/>
      <c r="TY108" s="115"/>
      <c r="TZ108" s="115"/>
      <c r="UA108" s="115"/>
      <c r="UB108" s="115"/>
      <c r="UC108" s="115"/>
      <c r="UD108" s="115"/>
      <c r="UE108" s="115"/>
      <c r="UF108" s="115"/>
      <c r="UG108" s="115"/>
      <c r="UH108" s="115"/>
      <c r="UI108" s="115"/>
      <c r="UJ108" s="115"/>
      <c r="UK108" s="115"/>
      <c r="UL108" s="115"/>
      <c r="UM108" s="115"/>
      <c r="UN108" s="115"/>
      <c r="UO108" s="115"/>
      <c r="UP108" s="115"/>
      <c r="UQ108" s="115"/>
      <c r="UR108" s="115"/>
      <c r="US108" s="115"/>
      <c r="UT108" s="115"/>
      <c r="UU108" s="115"/>
      <c r="UV108" s="115"/>
      <c r="UW108" s="115"/>
      <c r="UX108" s="115"/>
      <c r="UY108" s="115"/>
      <c r="UZ108" s="115"/>
      <c r="VA108" s="115"/>
      <c r="VB108" s="115"/>
      <c r="VC108" s="115"/>
      <c r="VD108" s="115"/>
      <c r="VE108" s="115"/>
      <c r="VF108" s="115"/>
      <c r="VG108" s="115"/>
      <c r="VH108" s="115"/>
      <c r="VI108" s="115"/>
      <c r="VJ108" s="115"/>
      <c r="VK108" s="115"/>
      <c r="VL108" s="115"/>
      <c r="VM108" s="115"/>
      <c r="VN108" s="115"/>
      <c r="VO108" s="115"/>
      <c r="VP108" s="115"/>
      <c r="VQ108" s="115"/>
      <c r="VR108" s="115"/>
      <c r="VS108" s="115"/>
      <c r="VT108" s="115"/>
      <c r="VU108" s="115"/>
      <c r="VV108" s="115"/>
      <c r="VW108" s="115"/>
      <c r="VX108" s="115"/>
      <c r="VY108" s="115"/>
      <c r="VZ108" s="115"/>
      <c r="WA108" s="115"/>
      <c r="WB108" s="115"/>
      <c r="WC108" s="115"/>
      <c r="WD108" s="115"/>
      <c r="WE108" s="115"/>
      <c r="WF108" s="115"/>
      <c r="WG108" s="115"/>
      <c r="WH108" s="115"/>
      <c r="WI108" s="115"/>
      <c r="WJ108" s="115"/>
      <c r="WK108" s="115"/>
      <c r="WL108" s="115"/>
      <c r="WM108" s="115"/>
      <c r="WN108" s="115"/>
      <c r="WO108" s="115"/>
      <c r="WP108" s="115"/>
      <c r="WQ108" s="115"/>
      <c r="WR108" s="115"/>
      <c r="WS108" s="115"/>
      <c r="WT108" s="115"/>
      <c r="WU108" s="115"/>
      <c r="WV108" s="115"/>
      <c r="WW108" s="115"/>
      <c r="WX108" s="115"/>
      <c r="WY108" s="115"/>
      <c r="WZ108" s="115"/>
      <c r="XA108" s="115"/>
      <c r="XB108" s="115"/>
      <c r="XC108" s="115"/>
      <c r="XD108" s="115"/>
      <c r="XE108" s="115"/>
      <c r="XF108" s="115"/>
      <c r="XG108" s="115"/>
      <c r="XH108" s="115"/>
      <c r="XI108" s="115"/>
      <c r="XJ108" s="115"/>
      <c r="XK108" s="115"/>
      <c r="XL108" s="115"/>
      <c r="XM108" s="115"/>
      <c r="XN108" s="115"/>
      <c r="XO108" s="115"/>
      <c r="XP108" s="115"/>
      <c r="XQ108" s="115"/>
      <c r="XR108" s="115"/>
      <c r="XS108" s="115"/>
      <c r="XT108" s="115"/>
      <c r="XU108" s="115"/>
      <c r="XV108" s="115"/>
      <c r="XW108" s="115"/>
      <c r="XX108" s="115"/>
      <c r="XY108" s="115"/>
      <c r="XZ108" s="115"/>
      <c r="YA108" s="115"/>
      <c r="YB108" s="115"/>
      <c r="YC108" s="115"/>
      <c r="YD108" s="115"/>
      <c r="YE108" s="115"/>
      <c r="YF108" s="115"/>
      <c r="YG108" s="115"/>
      <c r="YH108" s="115"/>
      <c r="YI108" s="115"/>
      <c r="YJ108" s="115"/>
      <c r="YK108" s="115"/>
      <c r="YL108" s="115"/>
      <c r="YM108" s="115"/>
      <c r="YN108" s="115"/>
      <c r="YO108" s="115"/>
      <c r="YP108" s="115"/>
      <c r="YQ108" s="115"/>
      <c r="YR108" s="115"/>
      <c r="YS108" s="115"/>
      <c r="YT108" s="115"/>
      <c r="YU108" s="115"/>
      <c r="YV108" s="115"/>
      <c r="YW108" s="115"/>
      <c r="YX108" s="115"/>
      <c r="YY108" s="115"/>
      <c r="YZ108" s="115"/>
      <c r="ZA108" s="115"/>
      <c r="ZB108" s="115"/>
      <c r="ZC108" s="115"/>
      <c r="ZD108" s="115"/>
      <c r="ZE108" s="115"/>
      <c r="ZF108" s="115"/>
      <c r="ZG108" s="115"/>
      <c r="ZH108" s="115"/>
      <c r="ZI108" s="115"/>
      <c r="ZJ108" s="115"/>
      <c r="ZK108" s="115"/>
      <c r="ZL108" s="115"/>
      <c r="ZM108" s="115"/>
      <c r="ZN108" s="115"/>
      <c r="ZO108" s="115"/>
      <c r="ZP108" s="115"/>
      <c r="ZQ108" s="115"/>
      <c r="ZR108" s="115"/>
      <c r="ZS108" s="115"/>
      <c r="ZT108" s="115"/>
      <c r="ZU108" s="115"/>
      <c r="ZV108" s="115"/>
      <c r="ZW108" s="115"/>
      <c r="ZX108" s="115"/>
      <c r="ZY108" s="115"/>
      <c r="ZZ108" s="115"/>
      <c r="AAA108" s="115"/>
      <c r="AAB108" s="115"/>
      <c r="AAC108" s="115"/>
      <c r="AAD108" s="115"/>
      <c r="AAE108" s="115"/>
      <c r="AAF108" s="115"/>
      <c r="AAG108" s="115"/>
      <c r="AAH108" s="115"/>
      <c r="AAI108" s="115"/>
      <c r="AAJ108" s="115"/>
      <c r="AAK108" s="115"/>
      <c r="AAL108" s="115"/>
      <c r="AAM108" s="115"/>
      <c r="AAN108" s="115"/>
      <c r="AAO108" s="115"/>
      <c r="AAP108" s="115"/>
      <c r="AAQ108" s="115"/>
      <c r="AAR108" s="115"/>
      <c r="AAS108" s="115"/>
      <c r="AAT108" s="115"/>
      <c r="AAU108" s="115"/>
      <c r="AAV108" s="115"/>
      <c r="AAW108" s="115"/>
      <c r="AAX108" s="115"/>
      <c r="AAY108" s="115"/>
      <c r="AAZ108" s="115"/>
      <c r="ABA108" s="115"/>
      <c r="ABB108" s="115"/>
      <c r="ABC108" s="115"/>
      <c r="ABD108" s="115"/>
      <c r="ABE108" s="115"/>
      <c r="ABF108" s="115"/>
      <c r="ABG108" s="115"/>
      <c r="ABH108" s="115"/>
      <c r="ABI108" s="115"/>
      <c r="ABJ108" s="115"/>
      <c r="ABK108" s="115"/>
      <c r="ABL108" s="115"/>
      <c r="ABM108" s="115"/>
      <c r="ABN108" s="115"/>
      <c r="ABO108" s="115"/>
      <c r="ABP108" s="115"/>
      <c r="ABQ108" s="115"/>
      <c r="ABR108" s="115"/>
      <c r="ABS108" s="115"/>
      <c r="ABT108" s="115"/>
      <c r="ABU108" s="115"/>
      <c r="ABZ108" s="115"/>
      <c r="ACI108" s="115"/>
      <c r="ACJ108" s="115"/>
      <c r="ACK108" s="115"/>
      <c r="ACL108" s="115"/>
      <c r="ACQ108" s="115"/>
      <c r="ACR108" s="115"/>
      <c r="ACS108" s="115"/>
      <c r="ACT108" s="115"/>
      <c r="ACU108" s="115"/>
      <c r="ACV108" s="115"/>
      <c r="ACW108" s="115"/>
      <c r="ACX108" s="115"/>
      <c r="ACY108" s="115"/>
      <c r="ACZ108" s="115"/>
      <c r="ADA108" s="115"/>
      <c r="ADB108" s="115"/>
      <c r="ADC108" s="115"/>
      <c r="ADD108" s="115"/>
      <c r="ADE108" s="115"/>
      <c r="ADF108" s="115"/>
      <c r="ADG108" s="115"/>
      <c r="ADH108" s="115"/>
      <c r="ADI108" s="115"/>
      <c r="ADJ108" s="115"/>
      <c r="ADK108" s="115"/>
      <c r="ADL108" s="115"/>
      <c r="ADM108" s="115"/>
      <c r="ADN108" s="115"/>
      <c r="ADO108" s="115"/>
      <c r="ADP108" s="115"/>
      <c r="ADQ108" s="115"/>
      <c r="ADR108" s="115"/>
      <c r="ADS108" s="115"/>
      <c r="ADT108" s="115"/>
      <c r="ADU108" s="115"/>
      <c r="ADV108" s="115"/>
      <c r="ADW108" s="115"/>
      <c r="ADX108" s="115"/>
      <c r="ADY108" s="115"/>
      <c r="ADZ108" s="115"/>
      <c r="AEA108" s="115"/>
      <c r="AEB108" s="115"/>
      <c r="AEC108" s="115"/>
      <c r="AED108" s="115"/>
      <c r="AEE108" s="115"/>
      <c r="AEF108" s="115"/>
      <c r="AEG108" s="115"/>
      <c r="AEH108" s="115"/>
      <c r="AEI108" s="115"/>
      <c r="AEJ108" s="115"/>
      <c r="AEK108" s="115"/>
      <c r="AEL108" s="115"/>
      <c r="AEM108" s="115"/>
      <c r="AEN108" s="115"/>
      <c r="AEO108" s="115"/>
      <c r="AEP108" s="115"/>
      <c r="AEQ108" s="115"/>
      <c r="AER108" s="115"/>
      <c r="AES108" s="115"/>
      <c r="AET108" s="115"/>
      <c r="AEU108" s="115"/>
      <c r="AEV108" s="115"/>
      <c r="AEW108" s="115"/>
      <c r="AEX108" s="115"/>
      <c r="AEY108" s="115"/>
      <c r="AEZ108" s="115"/>
      <c r="AFA108" s="115"/>
      <c r="AFB108" s="115"/>
      <c r="AFC108" s="115"/>
      <c r="AFD108" s="115"/>
      <c r="AFE108" s="115"/>
      <c r="AFF108" s="115"/>
      <c r="AFG108" s="115"/>
      <c r="AFH108" s="115"/>
      <c r="AFI108" s="115"/>
      <c r="AFJ108" s="115"/>
      <c r="AFK108" s="115"/>
      <c r="AFL108" s="115"/>
      <c r="AFM108" s="115"/>
      <c r="AFN108" s="115"/>
      <c r="AFO108" s="115"/>
      <c r="AFP108" s="115"/>
      <c r="AFQ108" s="115"/>
      <c r="AFR108" s="115"/>
      <c r="AFS108" s="115"/>
      <c r="AFT108" s="115"/>
      <c r="AFU108" s="115"/>
      <c r="AFV108" s="115"/>
      <c r="AFW108" s="115"/>
      <c r="AFX108" s="115"/>
      <c r="AFY108" s="115"/>
      <c r="AFZ108" s="115"/>
      <c r="AGA108" s="115"/>
      <c r="AGB108" s="115"/>
      <c r="AGC108" s="115"/>
      <c r="AGD108" s="115"/>
      <c r="AGE108" s="115"/>
      <c r="AGF108" s="115"/>
      <c r="AGG108" s="115"/>
      <c r="AGH108" s="115"/>
      <c r="AGI108" s="115"/>
      <c r="AGJ108" s="115"/>
      <c r="AGK108" s="115"/>
      <c r="AGL108" s="115"/>
      <c r="AGM108" s="115"/>
      <c r="AGN108" s="115"/>
      <c r="AGO108" s="115"/>
      <c r="AGP108" s="115"/>
      <c r="AGQ108" s="115"/>
      <c r="AGR108" s="115"/>
      <c r="AGS108" s="115"/>
      <c r="AGT108" s="115"/>
      <c r="AGU108" s="115"/>
      <c r="AGV108" s="115"/>
      <c r="AGW108" s="115"/>
      <c r="AGX108" s="115"/>
      <c r="AGY108" s="115"/>
      <c r="AGZ108" s="115"/>
      <c r="AHA108" s="115"/>
      <c r="AHB108" s="115"/>
      <c r="AHC108" s="115"/>
      <c r="AHD108" s="115"/>
      <c r="AHE108" s="115"/>
      <c r="AHF108" s="115"/>
      <c r="AHG108" s="115"/>
      <c r="AHH108" s="115"/>
      <c r="AHI108" s="115"/>
      <c r="AHJ108" s="115"/>
      <c r="AHK108" s="115"/>
      <c r="AHL108" s="115"/>
      <c r="AHM108" s="115"/>
      <c r="AHN108" s="115"/>
      <c r="AHO108" s="115"/>
      <c r="AHP108" s="115"/>
      <c r="AHQ108" s="115"/>
      <c r="AHR108" s="115"/>
      <c r="AHS108" s="115"/>
      <c r="AHT108" s="115"/>
      <c r="AHU108" s="115"/>
      <c r="AHV108" s="115"/>
      <c r="AHW108" s="115"/>
      <c r="AHX108" s="115"/>
      <c r="AHY108" s="115"/>
      <c r="AHZ108" s="115"/>
      <c r="AIA108" s="115"/>
      <c r="AIB108" s="115"/>
      <c r="AIC108" s="115"/>
      <c r="AID108" s="115"/>
      <c r="AIE108" s="115"/>
      <c r="AIF108" s="115"/>
      <c r="AIG108" s="115"/>
      <c r="AIH108" s="115"/>
      <c r="AII108" s="115"/>
      <c r="AIJ108" s="115"/>
      <c r="AIK108" s="115"/>
      <c r="AIL108" s="115"/>
      <c r="AIM108" s="115"/>
      <c r="AIN108" s="115"/>
      <c r="AIO108" s="115"/>
      <c r="AIP108" s="115"/>
      <c r="AIQ108" s="115"/>
      <c r="AIR108" s="115"/>
      <c r="AIS108" s="115"/>
      <c r="AIT108" s="115"/>
      <c r="AIU108" s="115"/>
      <c r="AIV108" s="115"/>
      <c r="AIW108" s="115"/>
      <c r="AIX108" s="115"/>
      <c r="AIY108" s="115"/>
      <c r="AIZ108" s="115"/>
      <c r="AJA108" s="115"/>
      <c r="AJB108" s="115"/>
      <c r="AJC108" s="115"/>
      <c r="AJD108" s="115"/>
      <c r="AJE108" s="115"/>
      <c r="AJF108" s="115"/>
      <c r="AJG108" s="115"/>
      <c r="AJH108" s="115"/>
      <c r="AJI108" s="115"/>
      <c r="AJJ108" s="115"/>
      <c r="AJK108" s="115"/>
      <c r="AJL108" s="115"/>
      <c r="AJM108" s="115"/>
      <c r="AJN108" s="115"/>
      <c r="AJO108" s="115"/>
      <c r="AJP108" s="115"/>
      <c r="AJQ108" s="115"/>
      <c r="AJR108" s="115"/>
      <c r="AJS108" s="115"/>
      <c r="AJT108" s="115"/>
      <c r="AJU108" s="115"/>
      <c r="AJV108" s="115"/>
      <c r="AJW108" s="115"/>
      <c r="AJX108" s="115"/>
      <c r="AJY108" s="115"/>
      <c r="AJZ108" s="115"/>
      <c r="AKA108" s="115"/>
      <c r="AKB108" s="115"/>
      <c r="AKC108" s="115"/>
      <c r="AKD108" s="115"/>
      <c r="AKE108" s="115"/>
      <c r="AKF108" s="115"/>
      <c r="AKG108" s="115"/>
      <c r="AKH108" s="115"/>
      <c r="AKI108" s="115"/>
      <c r="AKJ108" s="115"/>
      <c r="AKK108" s="115"/>
      <c r="AKL108" s="115"/>
      <c r="AKM108" s="115"/>
      <c r="AKN108" s="115"/>
      <c r="AKO108" s="115"/>
      <c r="AKP108" s="115"/>
      <c r="AKQ108" s="115"/>
      <c r="AKR108" s="115"/>
      <c r="AKS108" s="115"/>
      <c r="AKT108" s="115"/>
      <c r="AKU108" s="115"/>
      <c r="AKV108" s="115"/>
      <c r="AKW108" s="115"/>
      <c r="AKX108" s="115"/>
      <c r="AKY108" s="115"/>
      <c r="AKZ108" s="115"/>
      <c r="ALA108" s="115"/>
      <c r="ALB108" s="115"/>
      <c r="ALC108" s="115"/>
      <c r="ALD108" s="115"/>
      <c r="ALE108" s="115"/>
      <c r="ALF108" s="115"/>
      <c r="ALG108" s="115"/>
      <c r="ALH108" s="115"/>
      <c r="ALI108" s="115"/>
      <c r="ALJ108" s="115"/>
      <c r="ALK108" s="115"/>
      <c r="ALL108" s="115"/>
      <c r="ALM108" s="115"/>
      <c r="ALN108" s="115"/>
      <c r="ALO108" s="115"/>
      <c r="ALP108" s="115"/>
      <c r="ALQ108" s="115"/>
      <c r="ALV108" s="115"/>
      <c r="AME108" s="115"/>
      <c r="AMF108" s="115"/>
      <c r="AMG108" s="115"/>
      <c r="AMH108" s="115"/>
      <c r="AMM108" s="115"/>
      <c r="AMN108" s="115"/>
      <c r="AMO108" s="115"/>
      <c r="AMP108" s="115"/>
      <c r="AMQ108" s="115"/>
      <c r="AMR108" s="115"/>
      <c r="AMS108" s="115"/>
      <c r="AMT108" s="115"/>
      <c r="AMU108" s="115"/>
      <c r="AMV108" s="115"/>
      <c r="AMW108" s="115"/>
      <c r="AMX108" s="115"/>
      <c r="AMY108" s="115"/>
      <c r="AMZ108" s="115"/>
      <c r="ANA108" s="115"/>
      <c r="ANB108" s="115"/>
      <c r="ANC108" s="115"/>
      <c r="AND108" s="115"/>
      <c r="ANE108" s="115"/>
      <c r="ANF108" s="115"/>
      <c r="ANG108" s="115"/>
      <c r="ANH108" s="115"/>
      <c r="ANI108" s="115"/>
      <c r="ANJ108" s="115"/>
      <c r="ANK108" s="115"/>
      <c r="ANL108" s="115"/>
      <c r="ANM108" s="115"/>
      <c r="ANN108" s="115"/>
      <c r="ANO108" s="115"/>
      <c r="ANP108" s="115"/>
      <c r="ANQ108" s="115"/>
      <c r="ANR108" s="115"/>
      <c r="ANS108" s="115"/>
      <c r="ANT108" s="115"/>
      <c r="ANU108" s="115"/>
      <c r="ANV108" s="115"/>
      <c r="ANW108" s="115"/>
      <c r="ANX108" s="115"/>
      <c r="ANY108" s="115"/>
      <c r="ANZ108" s="115"/>
      <c r="AOA108" s="115"/>
      <c r="AOB108" s="115"/>
      <c r="AOC108" s="115"/>
      <c r="AOD108" s="115"/>
      <c r="AOE108" s="115"/>
      <c r="AOF108" s="115"/>
      <c r="AOG108" s="115"/>
      <c r="AOH108" s="115"/>
      <c r="AOI108" s="115"/>
      <c r="AOJ108" s="115"/>
      <c r="AOK108" s="115"/>
      <c r="AOL108" s="115"/>
      <c r="AOM108" s="115"/>
      <c r="AON108" s="115"/>
      <c r="AOO108" s="115"/>
      <c r="AOP108" s="115"/>
      <c r="AOQ108" s="115"/>
      <c r="AOR108" s="115"/>
      <c r="AOS108" s="115"/>
      <c r="AOT108" s="115"/>
      <c r="AOU108" s="115"/>
      <c r="AOV108" s="115"/>
      <c r="AOW108" s="115"/>
      <c r="AOX108" s="115"/>
      <c r="AOY108" s="115"/>
      <c r="AOZ108" s="115"/>
      <c r="APA108" s="115"/>
      <c r="APB108" s="115"/>
      <c r="APC108" s="115"/>
      <c r="APD108" s="115"/>
      <c r="APE108" s="115"/>
      <c r="APF108" s="115"/>
      <c r="APG108" s="115"/>
      <c r="APH108" s="115"/>
      <c r="API108" s="115"/>
      <c r="APJ108" s="115"/>
      <c r="APK108" s="115"/>
      <c r="APL108" s="115"/>
      <c r="APM108" s="115"/>
      <c r="APN108" s="115"/>
      <c r="APO108" s="115"/>
      <c r="APP108" s="115"/>
      <c r="APQ108" s="115"/>
      <c r="APR108" s="115"/>
      <c r="APS108" s="115"/>
      <c r="APT108" s="115"/>
      <c r="APU108" s="115"/>
      <c r="APV108" s="115"/>
      <c r="APW108" s="115"/>
      <c r="APX108" s="115"/>
      <c r="APY108" s="115"/>
      <c r="APZ108" s="115"/>
      <c r="AQA108" s="115"/>
      <c r="AQB108" s="115"/>
      <c r="AQC108" s="115"/>
      <c r="AQD108" s="115"/>
      <c r="AQE108" s="115"/>
      <c r="AQF108" s="115"/>
      <c r="AQG108" s="115"/>
      <c r="AQH108" s="115"/>
      <c r="AQI108" s="115"/>
      <c r="AQJ108" s="115"/>
      <c r="AQK108" s="115"/>
      <c r="AQL108" s="115"/>
      <c r="AQM108" s="115"/>
      <c r="AQN108" s="115"/>
      <c r="AQO108" s="115"/>
      <c r="AQP108" s="115"/>
      <c r="AQQ108" s="115"/>
      <c r="AQR108" s="115"/>
      <c r="AQS108" s="115"/>
      <c r="AQT108" s="115"/>
      <c r="AQU108" s="115"/>
      <c r="AQV108" s="115"/>
      <c r="AQW108" s="115"/>
      <c r="AQX108" s="115"/>
      <c r="AQY108" s="115"/>
      <c r="AQZ108" s="115"/>
      <c r="ARA108" s="115"/>
      <c r="ARB108" s="115"/>
      <c r="ARC108" s="115"/>
      <c r="ARD108" s="115"/>
      <c r="ARE108" s="115"/>
      <c r="ARF108" s="115"/>
      <c r="ARG108" s="115"/>
      <c r="ARH108" s="115"/>
      <c r="ARI108" s="115"/>
      <c r="ARJ108" s="115"/>
      <c r="ARK108" s="115"/>
      <c r="ARL108" s="115"/>
      <c r="ARM108" s="115"/>
      <c r="ARN108" s="115"/>
      <c r="ARO108" s="115"/>
      <c r="ARP108" s="115"/>
      <c r="ARQ108" s="115"/>
      <c r="ARR108" s="115"/>
      <c r="ARS108" s="115"/>
      <c r="ART108" s="115"/>
      <c r="ARU108" s="115"/>
      <c r="ARV108" s="115"/>
      <c r="ARW108" s="115"/>
      <c r="ARX108" s="115"/>
      <c r="ARY108" s="115"/>
      <c r="ARZ108" s="115"/>
      <c r="ASA108" s="115"/>
      <c r="ASB108" s="115"/>
      <c r="ASC108" s="115"/>
      <c r="ASD108" s="115"/>
      <c r="ASE108" s="115"/>
      <c r="ASF108" s="115"/>
      <c r="ASG108" s="115"/>
      <c r="ASH108" s="115"/>
      <c r="ASI108" s="115"/>
      <c r="ASJ108" s="115"/>
      <c r="ASK108" s="115"/>
      <c r="ASL108" s="115"/>
      <c r="ASM108" s="115"/>
      <c r="ASN108" s="115"/>
      <c r="ASO108" s="115"/>
      <c r="ASP108" s="115"/>
      <c r="ASQ108" s="115"/>
      <c r="ASR108" s="115"/>
      <c r="ASS108" s="115"/>
      <c r="AST108" s="115"/>
      <c r="ASU108" s="115"/>
      <c r="ASV108" s="115"/>
      <c r="ASW108" s="115"/>
      <c r="ASX108" s="115"/>
      <c r="ASY108" s="115"/>
      <c r="ASZ108" s="115"/>
      <c r="ATA108" s="115"/>
      <c r="ATB108" s="115"/>
      <c r="ATC108" s="115"/>
      <c r="ATD108" s="115"/>
      <c r="ATE108" s="115"/>
      <c r="ATF108" s="115"/>
      <c r="ATG108" s="115"/>
      <c r="ATH108" s="115"/>
      <c r="ATI108" s="115"/>
      <c r="ATJ108" s="115"/>
      <c r="ATK108" s="115"/>
      <c r="ATL108" s="115"/>
      <c r="ATM108" s="115"/>
      <c r="ATN108" s="115"/>
      <c r="ATO108" s="115"/>
      <c r="ATP108" s="115"/>
      <c r="ATQ108" s="115"/>
      <c r="ATR108" s="115"/>
      <c r="ATS108" s="115"/>
      <c r="ATT108" s="115"/>
      <c r="ATU108" s="115"/>
      <c r="ATV108" s="115"/>
      <c r="ATW108" s="115"/>
      <c r="ATX108" s="115"/>
      <c r="ATY108" s="115"/>
      <c r="ATZ108" s="115"/>
      <c r="AUA108" s="115"/>
      <c r="AUB108" s="115"/>
      <c r="AUC108" s="115"/>
      <c r="AUD108" s="115"/>
      <c r="AUE108" s="115"/>
      <c r="AUF108" s="115"/>
      <c r="AUG108" s="115"/>
      <c r="AUH108" s="115"/>
      <c r="AUI108" s="115"/>
      <c r="AUJ108" s="115"/>
      <c r="AUK108" s="115"/>
      <c r="AUL108" s="115"/>
      <c r="AUM108" s="115"/>
      <c r="AUN108" s="115"/>
      <c r="AUO108" s="115"/>
      <c r="AUP108" s="115"/>
      <c r="AUQ108" s="115"/>
      <c r="AUR108" s="115"/>
      <c r="AUS108" s="115"/>
      <c r="AUT108" s="115"/>
      <c r="AUU108" s="115"/>
      <c r="AUV108" s="115"/>
      <c r="AUW108" s="115"/>
      <c r="AUX108" s="115"/>
      <c r="AUY108" s="115"/>
      <c r="AUZ108" s="115"/>
      <c r="AVA108" s="115"/>
      <c r="AVB108" s="115"/>
      <c r="AVC108" s="115"/>
      <c r="AVD108" s="115"/>
      <c r="AVE108" s="115"/>
      <c r="AVF108" s="115"/>
      <c r="AVG108" s="115"/>
      <c r="AVH108" s="115"/>
      <c r="AVI108" s="115"/>
      <c r="AVJ108" s="115"/>
      <c r="AVK108" s="115"/>
      <c r="AVL108" s="115"/>
      <c r="AVM108" s="115"/>
      <c r="AVR108" s="115"/>
      <c r="AWA108" s="115"/>
      <c r="AWB108" s="115"/>
      <c r="AWC108" s="115"/>
      <c r="AWD108" s="115"/>
      <c r="AWI108" s="115"/>
      <c r="AWJ108" s="115"/>
      <c r="AWK108" s="115"/>
      <c r="AWL108" s="115"/>
      <c r="AWM108" s="115"/>
      <c r="AWN108" s="115"/>
      <c r="AWO108" s="115"/>
      <c r="AWP108" s="115"/>
      <c r="AWQ108" s="115"/>
      <c r="AWR108" s="115"/>
      <c r="AWS108" s="115"/>
      <c r="AWT108" s="115"/>
      <c r="AWU108" s="115"/>
      <c r="AWV108" s="115"/>
      <c r="AWW108" s="115"/>
      <c r="AWX108" s="115"/>
      <c r="AWY108" s="115"/>
      <c r="AWZ108" s="115"/>
      <c r="AXA108" s="115"/>
      <c r="AXB108" s="115"/>
      <c r="AXC108" s="115"/>
      <c r="AXD108" s="115"/>
      <c r="AXE108" s="115"/>
      <c r="AXF108" s="115"/>
      <c r="AXG108" s="115"/>
      <c r="AXH108" s="115"/>
      <c r="AXI108" s="115"/>
      <c r="AXJ108" s="115"/>
      <c r="AXK108" s="115"/>
      <c r="AXL108" s="115"/>
      <c r="AXM108" s="115"/>
      <c r="AXN108" s="115"/>
      <c r="AXO108" s="115"/>
      <c r="AXP108" s="115"/>
      <c r="AXQ108" s="115"/>
      <c r="AXR108" s="115"/>
      <c r="AXS108" s="115"/>
      <c r="AXT108" s="115"/>
      <c r="AXU108" s="115"/>
      <c r="AXV108" s="115"/>
      <c r="AXW108" s="115"/>
      <c r="AXX108" s="115"/>
      <c r="AXY108" s="115"/>
      <c r="AXZ108" s="115"/>
      <c r="AYA108" s="115"/>
      <c r="AYB108" s="115"/>
      <c r="AYC108" s="115"/>
      <c r="AYD108" s="115"/>
      <c r="AYE108" s="115"/>
      <c r="AYF108" s="115"/>
      <c r="AYG108" s="115"/>
      <c r="AYH108" s="115"/>
      <c r="AYI108" s="115"/>
      <c r="AYJ108" s="115"/>
      <c r="AYK108" s="115"/>
      <c r="AYL108" s="115"/>
      <c r="AYM108" s="115"/>
      <c r="AYN108" s="115"/>
      <c r="AYO108" s="115"/>
      <c r="AYP108" s="115"/>
      <c r="AYQ108" s="115"/>
      <c r="AYR108" s="115"/>
      <c r="AYS108" s="115"/>
      <c r="AYT108" s="115"/>
      <c r="AYU108" s="115"/>
      <c r="AYV108" s="115"/>
      <c r="AYW108" s="115"/>
      <c r="AYX108" s="115"/>
      <c r="AYY108" s="115"/>
      <c r="AYZ108" s="115"/>
      <c r="AZA108" s="115"/>
      <c r="AZB108" s="115"/>
      <c r="AZC108" s="115"/>
      <c r="AZD108" s="115"/>
      <c r="AZE108" s="115"/>
      <c r="AZF108" s="115"/>
      <c r="AZG108" s="115"/>
      <c r="AZH108" s="115"/>
      <c r="AZI108" s="115"/>
      <c r="AZJ108" s="115"/>
      <c r="AZK108" s="115"/>
      <c r="AZL108" s="115"/>
      <c r="AZM108" s="115"/>
      <c r="AZN108" s="115"/>
      <c r="AZO108" s="115"/>
      <c r="AZP108" s="115"/>
      <c r="AZQ108" s="115"/>
      <c r="AZR108" s="115"/>
      <c r="AZS108" s="115"/>
      <c r="AZT108" s="115"/>
      <c r="AZU108" s="115"/>
      <c r="AZV108" s="115"/>
      <c r="AZW108" s="115"/>
      <c r="AZX108" s="115"/>
      <c r="AZY108" s="115"/>
      <c r="AZZ108" s="115"/>
      <c r="BAA108" s="115"/>
      <c r="BAB108" s="115"/>
      <c r="BAC108" s="115"/>
      <c r="BAD108" s="115"/>
      <c r="BAE108" s="115"/>
      <c r="BAF108" s="115"/>
      <c r="BAG108" s="115"/>
      <c r="BAH108" s="115"/>
      <c r="BAI108" s="115"/>
      <c r="BAJ108" s="115"/>
      <c r="BAK108" s="115"/>
      <c r="BAL108" s="115"/>
      <c r="BAM108" s="115"/>
      <c r="BAN108" s="115"/>
      <c r="BAO108" s="115"/>
      <c r="BAP108" s="115"/>
      <c r="BAQ108" s="115"/>
      <c r="BAR108" s="115"/>
      <c r="BAS108" s="115"/>
      <c r="BAT108" s="115"/>
      <c r="BAU108" s="115"/>
      <c r="BAV108" s="115"/>
      <c r="BAW108" s="115"/>
      <c r="BAX108" s="115"/>
      <c r="BAY108" s="115"/>
      <c r="BAZ108" s="115"/>
      <c r="BBA108" s="115"/>
      <c r="BBB108" s="115"/>
      <c r="BBC108" s="115"/>
      <c r="BBD108" s="115"/>
      <c r="BBE108" s="115"/>
      <c r="BBF108" s="115"/>
      <c r="BBG108" s="115"/>
      <c r="BBH108" s="115"/>
      <c r="BBI108" s="115"/>
      <c r="BBJ108" s="115"/>
      <c r="BBK108" s="115"/>
      <c r="BBL108" s="115"/>
      <c r="BBM108" s="115"/>
      <c r="BBN108" s="115"/>
      <c r="BBO108" s="115"/>
      <c r="BBP108" s="115"/>
      <c r="BBQ108" s="115"/>
      <c r="BBR108" s="115"/>
      <c r="BBS108" s="115"/>
      <c r="BBT108" s="115"/>
      <c r="BBU108" s="115"/>
      <c r="BBV108" s="115"/>
      <c r="BBW108" s="115"/>
      <c r="BBX108" s="115"/>
      <c r="BBY108" s="115"/>
      <c r="BBZ108" s="115"/>
      <c r="BCA108" s="115"/>
      <c r="BCB108" s="115"/>
      <c r="BCC108" s="115"/>
      <c r="BCD108" s="115"/>
      <c r="BCE108" s="115"/>
      <c r="BCF108" s="115"/>
      <c r="BCG108" s="115"/>
      <c r="BCH108" s="115"/>
      <c r="BCI108" s="115"/>
      <c r="BCJ108" s="115"/>
      <c r="BCK108" s="115"/>
      <c r="BCL108" s="115"/>
      <c r="BCM108" s="115"/>
      <c r="BCN108" s="115"/>
      <c r="BCO108" s="115"/>
      <c r="BCP108" s="115"/>
      <c r="BCQ108" s="115"/>
      <c r="BCR108" s="115"/>
      <c r="BCS108" s="115"/>
      <c r="BCT108" s="115"/>
      <c r="BCU108" s="115"/>
      <c r="BCV108" s="115"/>
      <c r="BCW108" s="115"/>
      <c r="BCX108" s="115"/>
      <c r="BCY108" s="115"/>
      <c r="BCZ108" s="115"/>
      <c r="BDA108" s="115"/>
      <c r="BDB108" s="115"/>
      <c r="BDC108" s="115"/>
      <c r="BDD108" s="115"/>
      <c r="BDE108" s="115"/>
      <c r="BDF108" s="115"/>
      <c r="BDG108" s="115"/>
      <c r="BDH108" s="115"/>
      <c r="BDI108" s="115"/>
      <c r="BDJ108" s="115"/>
      <c r="BDK108" s="115"/>
      <c r="BDL108" s="115"/>
      <c r="BDM108" s="115"/>
      <c r="BDN108" s="115"/>
      <c r="BDO108" s="115"/>
      <c r="BDP108" s="115"/>
      <c r="BDQ108" s="115"/>
      <c r="BDR108" s="115"/>
      <c r="BDS108" s="115"/>
      <c r="BDT108" s="115"/>
      <c r="BDU108" s="115"/>
      <c r="BDV108" s="115"/>
      <c r="BDW108" s="115"/>
      <c r="BDX108" s="115"/>
      <c r="BDY108" s="115"/>
      <c r="BDZ108" s="115"/>
      <c r="BEA108" s="115"/>
      <c r="BEB108" s="115"/>
      <c r="BEC108" s="115"/>
      <c r="BED108" s="115"/>
      <c r="BEE108" s="115"/>
      <c r="BEF108" s="115"/>
      <c r="BEG108" s="115"/>
      <c r="BEH108" s="115"/>
      <c r="BEI108" s="115"/>
      <c r="BEJ108" s="115"/>
      <c r="BEK108" s="115"/>
      <c r="BEL108" s="115"/>
      <c r="BEM108" s="115"/>
      <c r="BEN108" s="115"/>
      <c r="BEO108" s="115"/>
      <c r="BEP108" s="115"/>
      <c r="BEQ108" s="115"/>
      <c r="BER108" s="115"/>
      <c r="BES108" s="115"/>
      <c r="BET108" s="115"/>
      <c r="BEU108" s="115"/>
      <c r="BEV108" s="115"/>
      <c r="BEW108" s="115"/>
      <c r="BEX108" s="115"/>
      <c r="BEY108" s="115"/>
      <c r="BEZ108" s="115"/>
      <c r="BFA108" s="115"/>
      <c r="BFB108" s="115"/>
      <c r="BFC108" s="115"/>
      <c r="BFD108" s="115"/>
      <c r="BFE108" s="115"/>
      <c r="BFF108" s="115"/>
      <c r="BFG108" s="115"/>
      <c r="BFH108" s="115"/>
      <c r="BFI108" s="115"/>
      <c r="BFN108" s="115"/>
      <c r="BFW108" s="115"/>
      <c r="BFX108" s="115"/>
      <c r="BFY108" s="115"/>
      <c r="BFZ108" s="115"/>
      <c r="BGE108" s="115"/>
      <c r="BGF108" s="115"/>
      <c r="BGG108" s="115"/>
      <c r="BGH108" s="115"/>
      <c r="BGI108" s="115"/>
      <c r="BGJ108" s="115"/>
      <c r="BGK108" s="115"/>
      <c r="BGL108" s="115"/>
      <c r="BGM108" s="115"/>
      <c r="BGN108" s="115"/>
      <c r="BGO108" s="115"/>
      <c r="BGP108" s="115"/>
      <c r="BGQ108" s="115"/>
      <c r="BGR108" s="115"/>
      <c r="BGS108" s="115"/>
      <c r="BGT108" s="115"/>
      <c r="BGU108" s="115"/>
      <c r="BGV108" s="115"/>
      <c r="BGW108" s="115"/>
      <c r="BGX108" s="115"/>
      <c r="BGY108" s="115"/>
      <c r="BGZ108" s="115"/>
      <c r="BHA108" s="115"/>
      <c r="BHB108" s="115"/>
      <c r="BHC108" s="115"/>
      <c r="BHD108" s="115"/>
      <c r="BHE108" s="115"/>
      <c r="BHF108" s="115"/>
      <c r="BHG108" s="115"/>
      <c r="BHH108" s="115"/>
      <c r="BHI108" s="115"/>
      <c r="BHJ108" s="115"/>
      <c r="BHK108" s="115"/>
      <c r="BHL108" s="115"/>
      <c r="BHM108" s="115"/>
      <c r="BHN108" s="115"/>
      <c r="BHO108" s="115"/>
      <c r="BHP108" s="115"/>
      <c r="BHQ108" s="115"/>
      <c r="BHR108" s="115"/>
      <c r="BHS108" s="115"/>
      <c r="BHT108" s="115"/>
      <c r="BHU108" s="115"/>
      <c r="BHV108" s="115"/>
      <c r="BHW108" s="115"/>
      <c r="BHX108" s="115"/>
      <c r="BHY108" s="115"/>
      <c r="BHZ108" s="115"/>
      <c r="BIA108" s="115"/>
      <c r="BIB108" s="115"/>
      <c r="BIC108" s="115"/>
      <c r="BID108" s="115"/>
      <c r="BIE108" s="115"/>
      <c r="BIF108" s="115"/>
      <c r="BIG108" s="115"/>
      <c r="BIH108" s="115"/>
      <c r="BII108" s="115"/>
      <c r="BIJ108" s="115"/>
      <c r="BIK108" s="115"/>
      <c r="BIL108" s="115"/>
      <c r="BIM108" s="115"/>
      <c r="BIN108" s="115"/>
      <c r="BIO108" s="115"/>
      <c r="BIP108" s="115"/>
      <c r="BIQ108" s="115"/>
      <c r="BIR108" s="115"/>
      <c r="BIS108" s="115"/>
      <c r="BIT108" s="115"/>
      <c r="BIU108" s="115"/>
      <c r="BIV108" s="115"/>
      <c r="BIW108" s="115"/>
      <c r="BIX108" s="115"/>
      <c r="BIY108" s="115"/>
      <c r="BIZ108" s="115"/>
      <c r="BJA108" s="115"/>
      <c r="BJB108" s="115"/>
      <c r="BJC108" s="115"/>
      <c r="BJD108" s="115"/>
      <c r="BJE108" s="115"/>
      <c r="BJF108" s="115"/>
      <c r="BJG108" s="115"/>
      <c r="BJH108" s="115"/>
      <c r="BJI108" s="115"/>
      <c r="BJJ108" s="115"/>
      <c r="BJK108" s="115"/>
      <c r="BJL108" s="115"/>
      <c r="BJM108" s="115"/>
      <c r="BJN108" s="115"/>
      <c r="BJO108" s="115"/>
      <c r="BJP108" s="115"/>
      <c r="BJQ108" s="115"/>
      <c r="BJR108" s="115"/>
      <c r="BJS108" s="115"/>
      <c r="BJT108" s="115"/>
      <c r="BJU108" s="115"/>
      <c r="BJV108" s="115"/>
      <c r="BJW108" s="115"/>
      <c r="BJX108" s="115"/>
      <c r="BJY108" s="115"/>
      <c r="BJZ108" s="115"/>
      <c r="BKA108" s="115"/>
      <c r="BKB108" s="115"/>
      <c r="BKC108" s="115"/>
      <c r="BKD108" s="115"/>
      <c r="BKE108" s="115"/>
      <c r="BKF108" s="115"/>
      <c r="BKG108" s="115"/>
      <c r="BKH108" s="115"/>
      <c r="BKI108" s="115"/>
      <c r="BKJ108" s="115"/>
      <c r="BKK108" s="115"/>
      <c r="BKL108" s="115"/>
      <c r="BKM108" s="115"/>
      <c r="BKN108" s="115"/>
      <c r="BKO108" s="115"/>
      <c r="BKP108" s="115"/>
      <c r="BKQ108" s="115"/>
      <c r="BKR108" s="115"/>
      <c r="BKS108" s="115"/>
      <c r="BKT108" s="115"/>
      <c r="BKU108" s="115"/>
      <c r="BKV108" s="115"/>
      <c r="BKW108" s="115"/>
      <c r="BKX108" s="115"/>
      <c r="BKY108" s="115"/>
      <c r="BKZ108" s="115"/>
      <c r="BLA108" s="115"/>
      <c r="BLB108" s="115"/>
      <c r="BLC108" s="115"/>
      <c r="BLD108" s="115"/>
      <c r="BLE108" s="115"/>
      <c r="BLF108" s="115"/>
      <c r="BLG108" s="115"/>
      <c r="BLH108" s="115"/>
      <c r="BLI108" s="115"/>
      <c r="BLJ108" s="115"/>
      <c r="BLK108" s="115"/>
      <c r="BLL108" s="115"/>
      <c r="BLM108" s="115"/>
      <c r="BLN108" s="115"/>
      <c r="BLO108" s="115"/>
      <c r="BLP108" s="115"/>
      <c r="BLQ108" s="115"/>
      <c r="BLR108" s="115"/>
      <c r="BLS108" s="115"/>
      <c r="BLT108" s="115"/>
      <c r="BLU108" s="115"/>
      <c r="BLV108" s="115"/>
      <c r="BLW108" s="115"/>
      <c r="BLX108" s="115"/>
      <c r="BLY108" s="115"/>
      <c r="BLZ108" s="115"/>
      <c r="BMA108" s="115"/>
      <c r="BMB108" s="115"/>
      <c r="BMC108" s="115"/>
      <c r="BMD108" s="115"/>
      <c r="BME108" s="115"/>
      <c r="BMF108" s="115"/>
      <c r="BMG108" s="115"/>
      <c r="BMH108" s="115"/>
      <c r="BMI108" s="115"/>
      <c r="BMJ108" s="115"/>
      <c r="BMK108" s="115"/>
      <c r="BML108" s="115"/>
      <c r="BMM108" s="115"/>
      <c r="BMN108" s="115"/>
      <c r="BMO108" s="115"/>
      <c r="BMP108" s="115"/>
      <c r="BMQ108" s="115"/>
      <c r="BMR108" s="115"/>
      <c r="BMS108" s="115"/>
      <c r="BMT108" s="115"/>
      <c r="BMU108" s="115"/>
      <c r="BMV108" s="115"/>
      <c r="BMW108" s="115"/>
      <c r="BMX108" s="115"/>
      <c r="BMY108" s="115"/>
      <c r="BMZ108" s="115"/>
      <c r="BNA108" s="115"/>
      <c r="BNB108" s="115"/>
      <c r="BNC108" s="115"/>
      <c r="BND108" s="115"/>
      <c r="BNE108" s="115"/>
      <c r="BNF108" s="115"/>
      <c r="BNG108" s="115"/>
      <c r="BNH108" s="115"/>
      <c r="BNI108" s="115"/>
      <c r="BNJ108" s="115"/>
      <c r="BNK108" s="115"/>
      <c r="BNL108" s="115"/>
      <c r="BNM108" s="115"/>
      <c r="BNN108" s="115"/>
      <c r="BNO108" s="115"/>
      <c r="BNP108" s="115"/>
      <c r="BNQ108" s="115"/>
      <c r="BNR108" s="115"/>
      <c r="BNS108" s="115"/>
      <c r="BNT108" s="115"/>
      <c r="BNU108" s="115"/>
      <c r="BNV108" s="115"/>
      <c r="BNW108" s="115"/>
      <c r="BNX108" s="115"/>
      <c r="BNY108" s="115"/>
      <c r="BNZ108" s="115"/>
      <c r="BOA108" s="115"/>
      <c r="BOB108" s="115"/>
      <c r="BOC108" s="115"/>
      <c r="BOD108" s="115"/>
      <c r="BOE108" s="115"/>
      <c r="BOF108" s="115"/>
      <c r="BOG108" s="115"/>
      <c r="BOH108" s="115"/>
      <c r="BOI108" s="115"/>
      <c r="BOJ108" s="115"/>
      <c r="BOK108" s="115"/>
      <c r="BOL108" s="115"/>
      <c r="BOM108" s="115"/>
      <c r="BON108" s="115"/>
      <c r="BOO108" s="115"/>
      <c r="BOP108" s="115"/>
      <c r="BOQ108" s="115"/>
      <c r="BOR108" s="115"/>
      <c r="BOS108" s="115"/>
      <c r="BOT108" s="115"/>
      <c r="BOU108" s="115"/>
      <c r="BOV108" s="115"/>
      <c r="BOW108" s="115"/>
      <c r="BOX108" s="115"/>
      <c r="BOY108" s="115"/>
      <c r="BOZ108" s="115"/>
      <c r="BPA108" s="115"/>
      <c r="BPB108" s="115"/>
      <c r="BPC108" s="115"/>
      <c r="BPD108" s="115"/>
      <c r="BPE108" s="115"/>
      <c r="BPJ108" s="115"/>
      <c r="BPS108" s="115"/>
      <c r="BPT108" s="115"/>
      <c r="BPU108" s="115"/>
      <c r="BPV108" s="115"/>
      <c r="BQA108" s="115"/>
      <c r="BQB108" s="115"/>
      <c r="BQC108" s="115"/>
      <c r="BQD108" s="115"/>
      <c r="BQE108" s="115"/>
      <c r="BQF108" s="115"/>
      <c r="BQG108" s="115"/>
      <c r="BQH108" s="115"/>
      <c r="BQI108" s="115"/>
      <c r="BQJ108" s="115"/>
      <c r="BQK108" s="115"/>
      <c r="BQL108" s="115"/>
      <c r="BQM108" s="115"/>
      <c r="BQN108" s="115"/>
      <c r="BQO108" s="115"/>
      <c r="BQP108" s="115"/>
      <c r="BQQ108" s="115"/>
      <c r="BQR108" s="115"/>
      <c r="BQS108" s="115"/>
      <c r="BQT108" s="115"/>
      <c r="BQU108" s="115"/>
      <c r="BQV108" s="115"/>
      <c r="BQW108" s="115"/>
      <c r="BQX108" s="115"/>
      <c r="BQY108" s="115"/>
      <c r="BQZ108" s="115"/>
      <c r="BRA108" s="115"/>
      <c r="BRB108" s="115"/>
      <c r="BRC108" s="115"/>
      <c r="BRD108" s="115"/>
      <c r="BRE108" s="115"/>
      <c r="BRF108" s="115"/>
      <c r="BRG108" s="115"/>
      <c r="BRH108" s="115"/>
      <c r="BRI108" s="115"/>
      <c r="BRJ108" s="115"/>
      <c r="BRK108" s="115"/>
      <c r="BRL108" s="115"/>
      <c r="BRM108" s="115"/>
      <c r="BRN108" s="115"/>
      <c r="BRO108" s="115"/>
      <c r="BRP108" s="115"/>
      <c r="BRQ108" s="115"/>
      <c r="BRR108" s="115"/>
      <c r="BRS108" s="115"/>
      <c r="BRT108" s="115"/>
      <c r="BRU108" s="115"/>
      <c r="BRV108" s="115"/>
      <c r="BRW108" s="115"/>
      <c r="BRX108" s="115"/>
      <c r="BRY108" s="115"/>
      <c r="BRZ108" s="115"/>
      <c r="BSA108" s="115"/>
      <c r="BSB108" s="115"/>
      <c r="BSC108" s="115"/>
      <c r="BSD108" s="115"/>
      <c r="BSE108" s="115"/>
      <c r="BSF108" s="115"/>
      <c r="BSG108" s="115"/>
      <c r="BSH108" s="115"/>
      <c r="BSI108" s="115"/>
      <c r="BSJ108" s="115"/>
      <c r="BSK108" s="115"/>
      <c r="BSL108" s="115"/>
      <c r="BSM108" s="115"/>
      <c r="BSN108" s="115"/>
      <c r="BSO108" s="115"/>
      <c r="BSP108" s="115"/>
      <c r="BSQ108" s="115"/>
      <c r="BSR108" s="115"/>
      <c r="BSS108" s="115"/>
      <c r="BST108" s="115"/>
      <c r="BSU108" s="115"/>
      <c r="BSV108" s="115"/>
      <c r="BSW108" s="115"/>
      <c r="BSX108" s="115"/>
      <c r="BSY108" s="115"/>
      <c r="BSZ108" s="115"/>
      <c r="BTA108" s="115"/>
      <c r="BTB108" s="115"/>
      <c r="BTC108" s="115"/>
      <c r="BTD108" s="115"/>
      <c r="BTE108" s="115"/>
      <c r="BTF108" s="115"/>
      <c r="BTG108" s="115"/>
      <c r="BTH108" s="115"/>
      <c r="BTI108" s="115"/>
      <c r="BTJ108" s="115"/>
      <c r="BTK108" s="115"/>
      <c r="BTL108" s="115"/>
      <c r="BTM108" s="115"/>
      <c r="BTN108" s="115"/>
      <c r="BTO108" s="115"/>
      <c r="BTP108" s="115"/>
      <c r="BTQ108" s="115"/>
      <c r="BTR108" s="115"/>
      <c r="BTS108" s="115"/>
      <c r="BTT108" s="115"/>
      <c r="BTU108" s="115"/>
      <c r="BTV108" s="115"/>
      <c r="BTW108" s="115"/>
      <c r="BTX108" s="115"/>
      <c r="BTY108" s="115"/>
      <c r="BTZ108" s="115"/>
      <c r="BUA108" s="115"/>
      <c r="BUB108" s="115"/>
      <c r="BUC108" s="115"/>
      <c r="BUD108" s="115"/>
      <c r="BUE108" s="115"/>
      <c r="BUF108" s="115"/>
      <c r="BUG108" s="115"/>
      <c r="BUH108" s="115"/>
      <c r="BUI108" s="115"/>
      <c r="BUJ108" s="115"/>
      <c r="BUK108" s="115"/>
      <c r="BUL108" s="115"/>
      <c r="BUM108" s="115"/>
      <c r="BUN108" s="115"/>
      <c r="BUO108" s="115"/>
      <c r="BUP108" s="115"/>
      <c r="BUQ108" s="115"/>
      <c r="BUR108" s="115"/>
      <c r="BUS108" s="115"/>
      <c r="BUT108" s="115"/>
      <c r="BUU108" s="115"/>
      <c r="BUV108" s="115"/>
      <c r="BUW108" s="115"/>
      <c r="BUX108" s="115"/>
      <c r="BUY108" s="115"/>
      <c r="BUZ108" s="115"/>
      <c r="BVA108" s="115"/>
      <c r="BVB108" s="115"/>
      <c r="BVC108" s="115"/>
      <c r="BVD108" s="115"/>
      <c r="BVE108" s="115"/>
      <c r="BVF108" s="115"/>
      <c r="BVG108" s="115"/>
      <c r="BVH108" s="115"/>
      <c r="BVI108" s="115"/>
      <c r="BVJ108" s="115"/>
      <c r="BVK108" s="115"/>
      <c r="BVL108" s="115"/>
      <c r="BVM108" s="115"/>
      <c r="BVN108" s="115"/>
      <c r="BVO108" s="115"/>
      <c r="BVP108" s="115"/>
      <c r="BVQ108" s="115"/>
      <c r="BVR108" s="115"/>
      <c r="BVS108" s="115"/>
      <c r="BVT108" s="115"/>
      <c r="BVU108" s="115"/>
      <c r="BVV108" s="115"/>
      <c r="BVW108" s="115"/>
      <c r="BVX108" s="115"/>
      <c r="BVY108" s="115"/>
      <c r="BVZ108" s="115"/>
      <c r="BWA108" s="115"/>
      <c r="BWB108" s="115"/>
      <c r="BWC108" s="115"/>
      <c r="BWD108" s="115"/>
      <c r="BWE108" s="115"/>
      <c r="BWF108" s="115"/>
      <c r="BWG108" s="115"/>
      <c r="BWH108" s="115"/>
      <c r="BWI108" s="115"/>
      <c r="BWJ108" s="115"/>
      <c r="BWK108" s="115"/>
      <c r="BWL108" s="115"/>
      <c r="BWM108" s="115"/>
      <c r="BWN108" s="115"/>
      <c r="BWO108" s="115"/>
      <c r="BWP108" s="115"/>
      <c r="BWQ108" s="115"/>
      <c r="BWR108" s="115"/>
      <c r="BWS108" s="115"/>
      <c r="BWT108" s="115"/>
      <c r="BWU108" s="115"/>
      <c r="BWV108" s="115"/>
      <c r="BWW108" s="115"/>
      <c r="BWX108" s="115"/>
      <c r="BWY108" s="115"/>
      <c r="BWZ108" s="115"/>
      <c r="BXA108" s="115"/>
      <c r="BXB108" s="115"/>
      <c r="BXC108" s="115"/>
      <c r="BXD108" s="115"/>
      <c r="BXE108" s="115"/>
      <c r="BXF108" s="115"/>
      <c r="BXG108" s="115"/>
      <c r="BXH108" s="115"/>
      <c r="BXI108" s="115"/>
      <c r="BXJ108" s="115"/>
      <c r="BXK108" s="115"/>
      <c r="BXL108" s="115"/>
      <c r="BXM108" s="115"/>
      <c r="BXN108" s="115"/>
      <c r="BXO108" s="115"/>
      <c r="BXP108" s="115"/>
      <c r="BXQ108" s="115"/>
      <c r="BXR108" s="115"/>
      <c r="BXS108" s="115"/>
      <c r="BXT108" s="115"/>
      <c r="BXU108" s="115"/>
      <c r="BXV108" s="115"/>
      <c r="BXW108" s="115"/>
      <c r="BXX108" s="115"/>
      <c r="BXY108" s="115"/>
      <c r="BXZ108" s="115"/>
      <c r="BYA108" s="115"/>
      <c r="BYB108" s="115"/>
      <c r="BYC108" s="115"/>
      <c r="BYD108" s="115"/>
      <c r="BYE108" s="115"/>
      <c r="BYF108" s="115"/>
      <c r="BYG108" s="115"/>
      <c r="BYH108" s="115"/>
      <c r="BYI108" s="115"/>
      <c r="BYJ108" s="115"/>
      <c r="BYK108" s="115"/>
      <c r="BYL108" s="115"/>
      <c r="BYM108" s="115"/>
      <c r="BYN108" s="115"/>
      <c r="BYO108" s="115"/>
      <c r="BYP108" s="115"/>
      <c r="BYQ108" s="115"/>
      <c r="BYR108" s="115"/>
      <c r="BYS108" s="115"/>
      <c r="BYT108" s="115"/>
      <c r="BYU108" s="115"/>
      <c r="BYV108" s="115"/>
      <c r="BYW108" s="115"/>
      <c r="BYX108" s="115"/>
      <c r="BYY108" s="115"/>
      <c r="BYZ108" s="115"/>
      <c r="BZA108" s="115"/>
      <c r="BZF108" s="115"/>
      <c r="BZO108" s="115"/>
      <c r="BZP108" s="115"/>
      <c r="BZQ108" s="115"/>
      <c r="BZR108" s="115"/>
      <c r="BZW108" s="115"/>
      <c r="BZX108" s="115"/>
      <c r="BZY108" s="115"/>
      <c r="BZZ108" s="115"/>
      <c r="CAA108" s="115"/>
      <c r="CAB108" s="115"/>
      <c r="CAC108" s="115"/>
      <c r="CAD108" s="115"/>
      <c r="CAE108" s="115"/>
      <c r="CAF108" s="115"/>
      <c r="CAG108" s="115"/>
      <c r="CAH108" s="115"/>
      <c r="CAI108" s="115"/>
      <c r="CAJ108" s="115"/>
      <c r="CAK108" s="115"/>
      <c r="CAL108" s="115"/>
      <c r="CAM108" s="115"/>
      <c r="CAN108" s="115"/>
      <c r="CAO108" s="115"/>
      <c r="CAP108" s="115"/>
      <c r="CAQ108" s="115"/>
      <c r="CAR108" s="115"/>
      <c r="CAS108" s="115"/>
      <c r="CAT108" s="115"/>
      <c r="CAU108" s="115"/>
      <c r="CAV108" s="115"/>
      <c r="CAW108" s="115"/>
      <c r="CAX108" s="115"/>
      <c r="CAY108" s="115"/>
      <c r="CAZ108" s="115"/>
      <c r="CBA108" s="115"/>
      <c r="CBB108" s="115"/>
      <c r="CBC108" s="115"/>
      <c r="CBD108" s="115"/>
      <c r="CBE108" s="115"/>
      <c r="CBF108" s="115"/>
      <c r="CBG108" s="115"/>
      <c r="CBH108" s="115"/>
      <c r="CBI108" s="115"/>
      <c r="CBJ108" s="115"/>
      <c r="CBK108" s="115"/>
      <c r="CBL108" s="115"/>
      <c r="CBM108" s="115"/>
      <c r="CBN108" s="115"/>
      <c r="CBO108" s="115"/>
      <c r="CBP108" s="115"/>
      <c r="CBQ108" s="115"/>
      <c r="CBR108" s="115"/>
      <c r="CBS108" s="115"/>
      <c r="CBT108" s="115"/>
      <c r="CBU108" s="115"/>
      <c r="CBV108" s="115"/>
      <c r="CBW108" s="115"/>
      <c r="CBX108" s="115"/>
      <c r="CBY108" s="115"/>
      <c r="CBZ108" s="115"/>
      <c r="CCA108" s="115"/>
      <c r="CCB108" s="115"/>
      <c r="CCC108" s="115"/>
      <c r="CCD108" s="115"/>
      <c r="CCE108" s="115"/>
      <c r="CCF108" s="115"/>
      <c r="CCG108" s="115"/>
      <c r="CCH108" s="115"/>
      <c r="CCI108" s="115"/>
      <c r="CCJ108" s="115"/>
      <c r="CCK108" s="115"/>
      <c r="CCL108" s="115"/>
      <c r="CCM108" s="115"/>
      <c r="CCN108" s="115"/>
      <c r="CCO108" s="115"/>
      <c r="CCP108" s="115"/>
      <c r="CCQ108" s="115"/>
      <c r="CCR108" s="115"/>
      <c r="CCS108" s="115"/>
      <c r="CCT108" s="115"/>
      <c r="CCU108" s="115"/>
      <c r="CCV108" s="115"/>
      <c r="CCW108" s="115"/>
      <c r="CCX108" s="115"/>
      <c r="CCY108" s="115"/>
      <c r="CCZ108" s="115"/>
      <c r="CDA108" s="115"/>
      <c r="CDB108" s="115"/>
      <c r="CDC108" s="115"/>
      <c r="CDD108" s="115"/>
      <c r="CDE108" s="115"/>
      <c r="CDF108" s="115"/>
      <c r="CDG108" s="115"/>
      <c r="CDH108" s="115"/>
      <c r="CDI108" s="115"/>
      <c r="CDJ108" s="115"/>
      <c r="CDK108" s="115"/>
      <c r="CDL108" s="115"/>
      <c r="CDM108" s="115"/>
      <c r="CDN108" s="115"/>
      <c r="CDO108" s="115"/>
      <c r="CDP108" s="115"/>
      <c r="CDQ108" s="115"/>
      <c r="CDR108" s="115"/>
      <c r="CDS108" s="115"/>
      <c r="CDT108" s="115"/>
      <c r="CDU108" s="115"/>
      <c r="CDV108" s="115"/>
      <c r="CDW108" s="115"/>
      <c r="CDX108" s="115"/>
      <c r="CDY108" s="115"/>
      <c r="CDZ108" s="115"/>
      <c r="CEA108" s="115"/>
      <c r="CEB108" s="115"/>
      <c r="CEC108" s="115"/>
      <c r="CED108" s="115"/>
      <c r="CEE108" s="115"/>
      <c r="CEF108" s="115"/>
      <c r="CEG108" s="115"/>
      <c r="CEH108" s="115"/>
      <c r="CEI108" s="115"/>
      <c r="CEJ108" s="115"/>
      <c r="CEK108" s="115"/>
      <c r="CEL108" s="115"/>
      <c r="CEM108" s="115"/>
      <c r="CEN108" s="115"/>
      <c r="CEO108" s="115"/>
      <c r="CEP108" s="115"/>
      <c r="CEQ108" s="115"/>
      <c r="CER108" s="115"/>
      <c r="CES108" s="115"/>
      <c r="CET108" s="115"/>
      <c r="CEU108" s="115"/>
      <c r="CEV108" s="115"/>
      <c r="CEW108" s="115"/>
      <c r="CEX108" s="115"/>
      <c r="CEY108" s="115"/>
      <c r="CEZ108" s="115"/>
      <c r="CFA108" s="115"/>
      <c r="CFB108" s="115"/>
      <c r="CFC108" s="115"/>
      <c r="CFD108" s="115"/>
      <c r="CFE108" s="115"/>
      <c r="CFF108" s="115"/>
      <c r="CFG108" s="115"/>
      <c r="CFH108" s="115"/>
      <c r="CFI108" s="115"/>
      <c r="CFJ108" s="115"/>
      <c r="CFK108" s="115"/>
      <c r="CFL108" s="115"/>
      <c r="CFM108" s="115"/>
      <c r="CFN108" s="115"/>
      <c r="CFO108" s="115"/>
      <c r="CFP108" s="115"/>
      <c r="CFQ108" s="115"/>
      <c r="CFR108" s="115"/>
      <c r="CFS108" s="115"/>
      <c r="CFT108" s="115"/>
      <c r="CFU108" s="115"/>
      <c r="CFV108" s="115"/>
      <c r="CFW108" s="115"/>
      <c r="CFX108" s="115"/>
      <c r="CFY108" s="115"/>
      <c r="CFZ108" s="115"/>
      <c r="CGA108" s="115"/>
      <c r="CGB108" s="115"/>
      <c r="CGC108" s="115"/>
      <c r="CGD108" s="115"/>
      <c r="CGE108" s="115"/>
      <c r="CGF108" s="115"/>
      <c r="CGG108" s="115"/>
      <c r="CGH108" s="115"/>
      <c r="CGI108" s="115"/>
      <c r="CGJ108" s="115"/>
      <c r="CGK108" s="115"/>
      <c r="CGL108" s="115"/>
      <c r="CGM108" s="115"/>
      <c r="CGN108" s="115"/>
      <c r="CGO108" s="115"/>
      <c r="CGP108" s="115"/>
      <c r="CGQ108" s="115"/>
      <c r="CGR108" s="115"/>
      <c r="CGS108" s="115"/>
      <c r="CGT108" s="115"/>
      <c r="CGU108" s="115"/>
      <c r="CGV108" s="115"/>
      <c r="CGW108" s="115"/>
      <c r="CGX108" s="115"/>
      <c r="CGY108" s="115"/>
      <c r="CGZ108" s="115"/>
      <c r="CHA108" s="115"/>
      <c r="CHB108" s="115"/>
      <c r="CHC108" s="115"/>
      <c r="CHD108" s="115"/>
      <c r="CHE108" s="115"/>
      <c r="CHF108" s="115"/>
      <c r="CHG108" s="115"/>
      <c r="CHH108" s="115"/>
      <c r="CHI108" s="115"/>
      <c r="CHJ108" s="115"/>
      <c r="CHK108" s="115"/>
      <c r="CHL108" s="115"/>
      <c r="CHM108" s="115"/>
      <c r="CHN108" s="115"/>
      <c r="CHO108" s="115"/>
      <c r="CHP108" s="115"/>
      <c r="CHQ108" s="115"/>
      <c r="CHR108" s="115"/>
      <c r="CHS108" s="115"/>
      <c r="CHT108" s="115"/>
      <c r="CHU108" s="115"/>
      <c r="CHV108" s="115"/>
      <c r="CHW108" s="115"/>
      <c r="CHX108" s="115"/>
      <c r="CHY108" s="115"/>
      <c r="CHZ108" s="115"/>
      <c r="CIA108" s="115"/>
      <c r="CIB108" s="115"/>
      <c r="CIC108" s="115"/>
      <c r="CID108" s="115"/>
      <c r="CIE108" s="115"/>
      <c r="CIF108" s="115"/>
      <c r="CIG108" s="115"/>
      <c r="CIH108" s="115"/>
      <c r="CII108" s="115"/>
      <c r="CIJ108" s="115"/>
      <c r="CIK108" s="115"/>
      <c r="CIL108" s="115"/>
      <c r="CIM108" s="115"/>
      <c r="CIN108" s="115"/>
      <c r="CIO108" s="115"/>
      <c r="CIP108" s="115"/>
      <c r="CIQ108" s="115"/>
      <c r="CIR108" s="115"/>
      <c r="CIS108" s="115"/>
      <c r="CIT108" s="115"/>
      <c r="CIU108" s="115"/>
      <c r="CIV108" s="115"/>
      <c r="CIW108" s="115"/>
      <c r="CJB108" s="115"/>
      <c r="CJK108" s="115"/>
      <c r="CJL108" s="115"/>
      <c r="CJM108" s="115"/>
      <c r="CJN108" s="115"/>
      <c r="CJS108" s="115"/>
      <c r="CJT108" s="115"/>
      <c r="CJU108" s="115"/>
      <c r="CJV108" s="115"/>
      <c r="CJW108" s="115"/>
      <c r="CJX108" s="115"/>
      <c r="CJY108" s="115"/>
      <c r="CJZ108" s="115"/>
      <c r="CKA108" s="115"/>
      <c r="CKB108" s="115"/>
      <c r="CKC108" s="115"/>
      <c r="CKD108" s="115"/>
      <c r="CKE108" s="115"/>
      <c r="CKF108" s="115"/>
      <c r="CKG108" s="115"/>
      <c r="CKH108" s="115"/>
      <c r="CKI108" s="115"/>
      <c r="CKJ108" s="115"/>
      <c r="CKK108" s="115"/>
      <c r="CKL108" s="115"/>
      <c r="CKM108" s="115"/>
      <c r="CKN108" s="115"/>
      <c r="CKO108" s="115"/>
      <c r="CKP108" s="115"/>
      <c r="CKQ108" s="115"/>
      <c r="CKR108" s="115"/>
      <c r="CKS108" s="115"/>
      <c r="CKT108" s="115"/>
      <c r="CKU108" s="115"/>
      <c r="CKV108" s="115"/>
      <c r="CKW108" s="115"/>
      <c r="CKX108" s="115"/>
      <c r="CKY108" s="115"/>
      <c r="CKZ108" s="115"/>
      <c r="CLA108" s="115"/>
      <c r="CLB108" s="115"/>
      <c r="CLC108" s="115"/>
      <c r="CLD108" s="115"/>
      <c r="CLE108" s="115"/>
      <c r="CLF108" s="115"/>
      <c r="CLG108" s="115"/>
      <c r="CLH108" s="115"/>
      <c r="CLI108" s="115"/>
      <c r="CLJ108" s="115"/>
      <c r="CLK108" s="115"/>
      <c r="CLL108" s="115"/>
      <c r="CLM108" s="115"/>
      <c r="CLN108" s="115"/>
      <c r="CLO108" s="115"/>
      <c r="CLP108" s="115"/>
      <c r="CLQ108" s="115"/>
      <c r="CLR108" s="115"/>
      <c r="CLS108" s="115"/>
      <c r="CLT108" s="115"/>
      <c r="CLU108" s="115"/>
      <c r="CLV108" s="115"/>
      <c r="CLW108" s="115"/>
      <c r="CLX108" s="115"/>
      <c r="CLY108" s="115"/>
      <c r="CLZ108" s="115"/>
      <c r="CMA108" s="115"/>
      <c r="CMB108" s="115"/>
      <c r="CMC108" s="115"/>
      <c r="CMD108" s="115"/>
      <c r="CME108" s="115"/>
      <c r="CMF108" s="115"/>
      <c r="CMG108" s="115"/>
      <c r="CMH108" s="115"/>
      <c r="CMI108" s="115"/>
      <c r="CMJ108" s="115"/>
      <c r="CMK108" s="115"/>
      <c r="CML108" s="115"/>
      <c r="CMM108" s="115"/>
      <c r="CMN108" s="115"/>
      <c r="CMO108" s="115"/>
      <c r="CMP108" s="115"/>
      <c r="CMQ108" s="115"/>
      <c r="CMR108" s="115"/>
      <c r="CMS108" s="115"/>
      <c r="CMT108" s="115"/>
      <c r="CMU108" s="115"/>
      <c r="CMV108" s="115"/>
      <c r="CMW108" s="115"/>
      <c r="CMX108" s="115"/>
      <c r="CMY108" s="115"/>
      <c r="CMZ108" s="115"/>
      <c r="CNA108" s="115"/>
      <c r="CNB108" s="115"/>
      <c r="CNC108" s="115"/>
      <c r="CND108" s="115"/>
      <c r="CNE108" s="115"/>
      <c r="CNF108" s="115"/>
      <c r="CNG108" s="115"/>
      <c r="CNH108" s="115"/>
      <c r="CNI108" s="115"/>
      <c r="CNJ108" s="115"/>
      <c r="CNK108" s="115"/>
      <c r="CNL108" s="115"/>
      <c r="CNM108" s="115"/>
      <c r="CNN108" s="115"/>
      <c r="CNO108" s="115"/>
      <c r="CNP108" s="115"/>
      <c r="CNQ108" s="115"/>
      <c r="CNR108" s="115"/>
      <c r="CNS108" s="115"/>
      <c r="CNT108" s="115"/>
      <c r="CNU108" s="115"/>
      <c r="CNV108" s="115"/>
      <c r="CNW108" s="115"/>
      <c r="CNX108" s="115"/>
      <c r="CNY108" s="115"/>
      <c r="CNZ108" s="115"/>
      <c r="COA108" s="115"/>
      <c r="COB108" s="115"/>
      <c r="COC108" s="115"/>
      <c r="COD108" s="115"/>
      <c r="COE108" s="115"/>
      <c r="COF108" s="115"/>
      <c r="COG108" s="115"/>
      <c r="COH108" s="115"/>
      <c r="COI108" s="115"/>
      <c r="COJ108" s="115"/>
      <c r="COK108" s="115"/>
      <c r="COL108" s="115"/>
      <c r="COM108" s="115"/>
      <c r="CON108" s="115"/>
      <c r="COO108" s="115"/>
      <c r="COP108" s="115"/>
      <c r="COQ108" s="115"/>
      <c r="COR108" s="115"/>
      <c r="COS108" s="115"/>
      <c r="COT108" s="115"/>
      <c r="COU108" s="115"/>
      <c r="COV108" s="115"/>
      <c r="COW108" s="115"/>
      <c r="COX108" s="115"/>
      <c r="COY108" s="115"/>
      <c r="COZ108" s="115"/>
      <c r="CPA108" s="115"/>
      <c r="CPB108" s="115"/>
      <c r="CPC108" s="115"/>
      <c r="CPD108" s="115"/>
      <c r="CPE108" s="115"/>
      <c r="CPF108" s="115"/>
      <c r="CPG108" s="115"/>
      <c r="CPH108" s="115"/>
      <c r="CPI108" s="115"/>
      <c r="CPJ108" s="115"/>
      <c r="CPK108" s="115"/>
      <c r="CPL108" s="115"/>
      <c r="CPM108" s="115"/>
      <c r="CPN108" s="115"/>
      <c r="CPO108" s="115"/>
      <c r="CPP108" s="115"/>
      <c r="CPQ108" s="115"/>
      <c r="CPR108" s="115"/>
      <c r="CPS108" s="115"/>
      <c r="CPT108" s="115"/>
      <c r="CPU108" s="115"/>
      <c r="CPV108" s="115"/>
      <c r="CPW108" s="115"/>
      <c r="CPX108" s="115"/>
      <c r="CPY108" s="115"/>
      <c r="CPZ108" s="115"/>
      <c r="CQA108" s="115"/>
      <c r="CQB108" s="115"/>
      <c r="CQC108" s="115"/>
      <c r="CQD108" s="115"/>
      <c r="CQE108" s="115"/>
      <c r="CQF108" s="115"/>
      <c r="CQG108" s="115"/>
      <c r="CQH108" s="115"/>
      <c r="CQI108" s="115"/>
      <c r="CQJ108" s="115"/>
      <c r="CQK108" s="115"/>
      <c r="CQL108" s="115"/>
      <c r="CQM108" s="115"/>
      <c r="CQN108" s="115"/>
      <c r="CQO108" s="115"/>
      <c r="CQP108" s="115"/>
      <c r="CQQ108" s="115"/>
      <c r="CQR108" s="115"/>
      <c r="CQS108" s="115"/>
      <c r="CQT108" s="115"/>
      <c r="CQU108" s="115"/>
      <c r="CQV108" s="115"/>
      <c r="CQW108" s="115"/>
      <c r="CQX108" s="115"/>
      <c r="CQY108" s="115"/>
      <c r="CQZ108" s="115"/>
      <c r="CRA108" s="115"/>
      <c r="CRB108" s="115"/>
      <c r="CRC108" s="115"/>
      <c r="CRD108" s="115"/>
      <c r="CRE108" s="115"/>
      <c r="CRF108" s="115"/>
      <c r="CRG108" s="115"/>
      <c r="CRH108" s="115"/>
      <c r="CRI108" s="115"/>
      <c r="CRJ108" s="115"/>
      <c r="CRK108" s="115"/>
      <c r="CRL108" s="115"/>
      <c r="CRM108" s="115"/>
      <c r="CRN108" s="115"/>
      <c r="CRO108" s="115"/>
      <c r="CRP108" s="115"/>
      <c r="CRQ108" s="115"/>
      <c r="CRR108" s="115"/>
      <c r="CRS108" s="115"/>
      <c r="CRT108" s="115"/>
      <c r="CRU108" s="115"/>
      <c r="CRV108" s="115"/>
      <c r="CRW108" s="115"/>
      <c r="CRX108" s="115"/>
      <c r="CRY108" s="115"/>
      <c r="CRZ108" s="115"/>
      <c r="CSA108" s="115"/>
      <c r="CSB108" s="115"/>
      <c r="CSC108" s="115"/>
      <c r="CSD108" s="115"/>
      <c r="CSE108" s="115"/>
      <c r="CSF108" s="115"/>
      <c r="CSG108" s="115"/>
      <c r="CSH108" s="115"/>
      <c r="CSI108" s="115"/>
      <c r="CSJ108" s="115"/>
      <c r="CSK108" s="115"/>
      <c r="CSL108" s="115"/>
      <c r="CSM108" s="115"/>
      <c r="CSN108" s="115"/>
      <c r="CSO108" s="115"/>
      <c r="CSP108" s="115"/>
      <c r="CSQ108" s="115"/>
      <c r="CSR108" s="115"/>
      <c r="CSS108" s="115"/>
      <c r="CSX108" s="115"/>
      <c r="CTG108" s="115"/>
      <c r="CTH108" s="115"/>
      <c r="CTI108" s="115"/>
      <c r="CTJ108" s="115"/>
      <c r="CTO108" s="115"/>
      <c r="CTP108" s="115"/>
      <c r="CTQ108" s="115"/>
      <c r="CTR108" s="115"/>
      <c r="CTS108" s="115"/>
      <c r="CTT108" s="115"/>
      <c r="CTU108" s="115"/>
      <c r="CTV108" s="115"/>
      <c r="CTW108" s="115"/>
      <c r="CTX108" s="115"/>
      <c r="CTY108" s="115"/>
      <c r="CTZ108" s="115"/>
      <c r="CUA108" s="115"/>
      <c r="CUB108" s="115"/>
      <c r="CUC108" s="115"/>
      <c r="CUD108" s="115"/>
      <c r="CUE108" s="115"/>
      <c r="CUF108" s="115"/>
      <c r="CUG108" s="115"/>
      <c r="CUH108" s="115"/>
      <c r="CUI108" s="115"/>
      <c r="CUJ108" s="115"/>
      <c r="CUK108" s="115"/>
      <c r="CUL108" s="115"/>
      <c r="CUM108" s="115"/>
      <c r="CUN108" s="115"/>
      <c r="CUO108" s="115"/>
      <c r="CUP108" s="115"/>
      <c r="CUQ108" s="115"/>
      <c r="CUR108" s="115"/>
      <c r="CUS108" s="115"/>
      <c r="CUT108" s="115"/>
      <c r="CUU108" s="115"/>
      <c r="CUV108" s="115"/>
      <c r="CUW108" s="115"/>
      <c r="CUX108" s="115"/>
      <c r="CUY108" s="115"/>
      <c r="CUZ108" s="115"/>
      <c r="CVA108" s="115"/>
      <c r="CVB108" s="115"/>
      <c r="CVC108" s="115"/>
      <c r="CVD108" s="115"/>
      <c r="CVE108" s="115"/>
      <c r="CVF108" s="115"/>
      <c r="CVG108" s="115"/>
      <c r="CVH108" s="115"/>
      <c r="CVI108" s="115"/>
      <c r="CVJ108" s="115"/>
      <c r="CVK108" s="115"/>
      <c r="CVL108" s="115"/>
      <c r="CVM108" s="115"/>
      <c r="CVN108" s="115"/>
      <c r="CVO108" s="115"/>
      <c r="CVP108" s="115"/>
      <c r="CVQ108" s="115"/>
      <c r="CVR108" s="115"/>
      <c r="CVS108" s="115"/>
      <c r="CVT108" s="115"/>
      <c r="CVU108" s="115"/>
      <c r="CVV108" s="115"/>
      <c r="CVW108" s="115"/>
      <c r="CVX108" s="115"/>
      <c r="CVY108" s="115"/>
      <c r="CVZ108" s="115"/>
      <c r="CWA108" s="115"/>
      <c r="CWB108" s="115"/>
      <c r="CWC108" s="115"/>
      <c r="CWD108" s="115"/>
      <c r="CWE108" s="115"/>
      <c r="CWF108" s="115"/>
      <c r="CWG108" s="115"/>
      <c r="CWH108" s="115"/>
      <c r="CWI108" s="115"/>
      <c r="CWJ108" s="115"/>
      <c r="CWK108" s="115"/>
      <c r="CWL108" s="115"/>
      <c r="CWM108" s="115"/>
      <c r="CWN108" s="115"/>
      <c r="CWO108" s="115"/>
      <c r="CWP108" s="115"/>
      <c r="CWQ108" s="115"/>
      <c r="CWR108" s="115"/>
      <c r="CWS108" s="115"/>
      <c r="CWT108" s="115"/>
      <c r="CWU108" s="115"/>
      <c r="CWV108" s="115"/>
      <c r="CWW108" s="115"/>
      <c r="CWX108" s="115"/>
      <c r="CWY108" s="115"/>
      <c r="CWZ108" s="115"/>
      <c r="CXA108" s="115"/>
      <c r="CXB108" s="115"/>
      <c r="CXC108" s="115"/>
      <c r="CXD108" s="115"/>
      <c r="CXE108" s="115"/>
      <c r="CXF108" s="115"/>
      <c r="CXG108" s="115"/>
      <c r="CXH108" s="115"/>
      <c r="CXI108" s="115"/>
      <c r="CXJ108" s="115"/>
      <c r="CXK108" s="115"/>
      <c r="CXL108" s="115"/>
      <c r="CXM108" s="115"/>
      <c r="CXN108" s="115"/>
      <c r="CXO108" s="115"/>
      <c r="CXP108" s="115"/>
      <c r="CXQ108" s="115"/>
      <c r="CXR108" s="115"/>
      <c r="CXS108" s="115"/>
      <c r="CXT108" s="115"/>
      <c r="CXU108" s="115"/>
      <c r="CXV108" s="115"/>
      <c r="CXW108" s="115"/>
      <c r="CXX108" s="115"/>
      <c r="CXY108" s="115"/>
      <c r="CXZ108" s="115"/>
      <c r="CYA108" s="115"/>
      <c r="CYB108" s="115"/>
      <c r="CYC108" s="115"/>
      <c r="CYD108" s="115"/>
      <c r="CYE108" s="115"/>
      <c r="CYF108" s="115"/>
      <c r="CYG108" s="115"/>
      <c r="CYH108" s="115"/>
      <c r="CYI108" s="115"/>
      <c r="CYJ108" s="115"/>
      <c r="CYK108" s="115"/>
      <c r="CYL108" s="115"/>
      <c r="CYM108" s="115"/>
      <c r="CYN108" s="115"/>
      <c r="CYO108" s="115"/>
      <c r="CYP108" s="115"/>
      <c r="CYQ108" s="115"/>
      <c r="CYR108" s="115"/>
      <c r="CYS108" s="115"/>
      <c r="CYT108" s="115"/>
      <c r="CYU108" s="115"/>
      <c r="CYV108" s="115"/>
      <c r="CYW108" s="115"/>
      <c r="CYX108" s="115"/>
      <c r="CYY108" s="115"/>
      <c r="CYZ108" s="115"/>
      <c r="CZA108" s="115"/>
      <c r="CZB108" s="115"/>
      <c r="CZC108" s="115"/>
      <c r="CZD108" s="115"/>
      <c r="CZE108" s="115"/>
      <c r="CZF108" s="115"/>
      <c r="CZG108" s="115"/>
      <c r="CZH108" s="115"/>
      <c r="CZI108" s="115"/>
      <c r="CZJ108" s="115"/>
      <c r="CZK108" s="115"/>
      <c r="CZL108" s="115"/>
      <c r="CZM108" s="115"/>
      <c r="CZN108" s="115"/>
      <c r="CZO108" s="115"/>
      <c r="CZP108" s="115"/>
      <c r="CZQ108" s="115"/>
      <c r="CZR108" s="115"/>
      <c r="CZS108" s="115"/>
      <c r="CZT108" s="115"/>
      <c r="CZU108" s="115"/>
      <c r="CZV108" s="115"/>
      <c r="CZW108" s="115"/>
      <c r="CZX108" s="115"/>
      <c r="CZY108" s="115"/>
      <c r="CZZ108" s="115"/>
      <c r="DAA108" s="115"/>
      <c r="DAB108" s="115"/>
      <c r="DAC108" s="115"/>
      <c r="DAD108" s="115"/>
      <c r="DAE108" s="115"/>
      <c r="DAF108" s="115"/>
      <c r="DAG108" s="115"/>
      <c r="DAH108" s="115"/>
      <c r="DAI108" s="115"/>
      <c r="DAJ108" s="115"/>
      <c r="DAK108" s="115"/>
      <c r="DAL108" s="115"/>
      <c r="DAM108" s="115"/>
      <c r="DAN108" s="115"/>
      <c r="DAO108" s="115"/>
      <c r="DAP108" s="115"/>
      <c r="DAQ108" s="115"/>
      <c r="DAR108" s="115"/>
      <c r="DAS108" s="115"/>
      <c r="DAT108" s="115"/>
      <c r="DAU108" s="115"/>
      <c r="DAV108" s="115"/>
      <c r="DAW108" s="115"/>
      <c r="DAX108" s="115"/>
      <c r="DAY108" s="115"/>
      <c r="DAZ108" s="115"/>
      <c r="DBA108" s="115"/>
      <c r="DBB108" s="115"/>
      <c r="DBC108" s="115"/>
      <c r="DBD108" s="115"/>
      <c r="DBE108" s="115"/>
      <c r="DBF108" s="115"/>
      <c r="DBG108" s="115"/>
      <c r="DBH108" s="115"/>
      <c r="DBI108" s="115"/>
      <c r="DBJ108" s="115"/>
      <c r="DBK108" s="115"/>
      <c r="DBL108" s="115"/>
      <c r="DBM108" s="115"/>
      <c r="DBN108" s="115"/>
      <c r="DBO108" s="115"/>
      <c r="DBP108" s="115"/>
      <c r="DBQ108" s="115"/>
      <c r="DBR108" s="115"/>
      <c r="DBS108" s="115"/>
      <c r="DBT108" s="115"/>
      <c r="DBU108" s="115"/>
      <c r="DBV108" s="115"/>
      <c r="DBW108" s="115"/>
      <c r="DBX108" s="115"/>
      <c r="DBY108" s="115"/>
      <c r="DBZ108" s="115"/>
      <c r="DCA108" s="115"/>
      <c r="DCB108" s="115"/>
      <c r="DCC108" s="115"/>
      <c r="DCD108" s="115"/>
      <c r="DCE108" s="115"/>
      <c r="DCF108" s="115"/>
      <c r="DCG108" s="115"/>
      <c r="DCH108" s="115"/>
      <c r="DCI108" s="115"/>
      <c r="DCJ108" s="115"/>
      <c r="DCK108" s="115"/>
      <c r="DCL108" s="115"/>
      <c r="DCM108" s="115"/>
      <c r="DCN108" s="115"/>
      <c r="DCO108" s="115"/>
      <c r="DCT108" s="115"/>
      <c r="DDC108" s="115"/>
      <c r="DDD108" s="115"/>
      <c r="DDE108" s="115"/>
      <c r="DDF108" s="115"/>
      <c r="DDK108" s="115"/>
      <c r="DDL108" s="115"/>
      <c r="DDM108" s="115"/>
      <c r="DDN108" s="115"/>
      <c r="DDO108" s="115"/>
      <c r="DDP108" s="115"/>
      <c r="DDQ108" s="115"/>
      <c r="DDR108" s="115"/>
      <c r="DDS108" s="115"/>
      <c r="DDT108" s="115"/>
      <c r="DDU108" s="115"/>
      <c r="DDV108" s="115"/>
      <c r="DDW108" s="115"/>
      <c r="DDX108" s="115"/>
      <c r="DDY108" s="115"/>
      <c r="DDZ108" s="115"/>
      <c r="DEA108" s="115"/>
      <c r="DEB108" s="115"/>
      <c r="DEC108" s="115"/>
      <c r="DED108" s="115"/>
      <c r="DEE108" s="115"/>
      <c r="DEF108" s="115"/>
      <c r="DEG108" s="115"/>
      <c r="DEH108" s="115"/>
      <c r="DEI108" s="115"/>
      <c r="DEJ108" s="115"/>
      <c r="DEK108" s="115"/>
      <c r="DEL108" s="115"/>
      <c r="DEM108" s="115"/>
      <c r="DEN108" s="115"/>
      <c r="DEO108" s="115"/>
      <c r="DEP108" s="115"/>
      <c r="DEQ108" s="115"/>
      <c r="DER108" s="115"/>
      <c r="DES108" s="115"/>
      <c r="DET108" s="115"/>
      <c r="DEU108" s="115"/>
      <c r="DEV108" s="115"/>
      <c r="DEW108" s="115"/>
      <c r="DEX108" s="115"/>
      <c r="DEY108" s="115"/>
      <c r="DEZ108" s="115"/>
      <c r="DFA108" s="115"/>
      <c r="DFB108" s="115"/>
      <c r="DFC108" s="115"/>
      <c r="DFD108" s="115"/>
      <c r="DFE108" s="115"/>
      <c r="DFF108" s="115"/>
      <c r="DFG108" s="115"/>
      <c r="DFH108" s="115"/>
      <c r="DFI108" s="115"/>
      <c r="DFJ108" s="115"/>
      <c r="DFK108" s="115"/>
      <c r="DFL108" s="115"/>
      <c r="DFM108" s="115"/>
      <c r="DFN108" s="115"/>
      <c r="DFO108" s="115"/>
      <c r="DFP108" s="115"/>
      <c r="DFQ108" s="115"/>
      <c r="DFR108" s="115"/>
      <c r="DFS108" s="115"/>
      <c r="DFT108" s="115"/>
      <c r="DFU108" s="115"/>
      <c r="DFV108" s="115"/>
      <c r="DFW108" s="115"/>
      <c r="DFX108" s="115"/>
      <c r="DFY108" s="115"/>
      <c r="DFZ108" s="115"/>
      <c r="DGA108" s="115"/>
      <c r="DGB108" s="115"/>
      <c r="DGC108" s="115"/>
      <c r="DGD108" s="115"/>
      <c r="DGE108" s="115"/>
      <c r="DGF108" s="115"/>
      <c r="DGG108" s="115"/>
      <c r="DGH108" s="115"/>
      <c r="DGI108" s="115"/>
      <c r="DGJ108" s="115"/>
      <c r="DGK108" s="115"/>
      <c r="DGL108" s="115"/>
      <c r="DGM108" s="115"/>
      <c r="DGN108" s="115"/>
      <c r="DGO108" s="115"/>
      <c r="DGP108" s="115"/>
      <c r="DGQ108" s="115"/>
      <c r="DGR108" s="115"/>
      <c r="DGS108" s="115"/>
      <c r="DGT108" s="115"/>
      <c r="DGU108" s="115"/>
      <c r="DGV108" s="115"/>
      <c r="DGW108" s="115"/>
      <c r="DGX108" s="115"/>
      <c r="DGY108" s="115"/>
      <c r="DGZ108" s="115"/>
      <c r="DHA108" s="115"/>
      <c r="DHB108" s="115"/>
      <c r="DHC108" s="115"/>
      <c r="DHD108" s="115"/>
      <c r="DHE108" s="115"/>
      <c r="DHF108" s="115"/>
      <c r="DHG108" s="115"/>
      <c r="DHH108" s="115"/>
      <c r="DHI108" s="115"/>
      <c r="DHJ108" s="115"/>
      <c r="DHK108" s="115"/>
      <c r="DHL108" s="115"/>
      <c r="DHM108" s="115"/>
      <c r="DHN108" s="115"/>
      <c r="DHO108" s="115"/>
      <c r="DHP108" s="115"/>
      <c r="DHQ108" s="115"/>
      <c r="DHR108" s="115"/>
      <c r="DHS108" s="115"/>
      <c r="DHT108" s="115"/>
      <c r="DHU108" s="115"/>
      <c r="DHV108" s="115"/>
      <c r="DHW108" s="115"/>
      <c r="DHX108" s="115"/>
      <c r="DHY108" s="115"/>
      <c r="DHZ108" s="115"/>
      <c r="DIA108" s="115"/>
      <c r="DIB108" s="115"/>
      <c r="DIC108" s="115"/>
      <c r="DID108" s="115"/>
      <c r="DIE108" s="115"/>
      <c r="DIF108" s="115"/>
      <c r="DIG108" s="115"/>
      <c r="DIH108" s="115"/>
      <c r="DII108" s="115"/>
      <c r="DIJ108" s="115"/>
      <c r="DIK108" s="115"/>
      <c r="DIL108" s="115"/>
      <c r="DIM108" s="115"/>
      <c r="DIN108" s="115"/>
      <c r="DIO108" s="115"/>
      <c r="DIP108" s="115"/>
      <c r="DIQ108" s="115"/>
      <c r="DIR108" s="115"/>
      <c r="DIS108" s="115"/>
      <c r="DIT108" s="115"/>
      <c r="DIU108" s="115"/>
      <c r="DIV108" s="115"/>
      <c r="DIW108" s="115"/>
      <c r="DIX108" s="115"/>
      <c r="DIY108" s="115"/>
      <c r="DIZ108" s="115"/>
      <c r="DJA108" s="115"/>
      <c r="DJB108" s="115"/>
      <c r="DJC108" s="115"/>
      <c r="DJD108" s="115"/>
      <c r="DJE108" s="115"/>
      <c r="DJF108" s="115"/>
      <c r="DJG108" s="115"/>
      <c r="DJH108" s="115"/>
      <c r="DJI108" s="115"/>
      <c r="DJJ108" s="115"/>
      <c r="DJK108" s="115"/>
      <c r="DJL108" s="115"/>
      <c r="DJM108" s="115"/>
      <c r="DJN108" s="115"/>
      <c r="DJO108" s="115"/>
      <c r="DJP108" s="115"/>
      <c r="DJQ108" s="115"/>
      <c r="DJR108" s="115"/>
      <c r="DJS108" s="115"/>
      <c r="DJT108" s="115"/>
      <c r="DJU108" s="115"/>
      <c r="DJV108" s="115"/>
      <c r="DJW108" s="115"/>
      <c r="DJX108" s="115"/>
      <c r="DJY108" s="115"/>
      <c r="DJZ108" s="115"/>
      <c r="DKA108" s="115"/>
      <c r="DKB108" s="115"/>
      <c r="DKC108" s="115"/>
      <c r="DKD108" s="115"/>
      <c r="DKE108" s="115"/>
      <c r="DKF108" s="115"/>
      <c r="DKG108" s="115"/>
      <c r="DKH108" s="115"/>
      <c r="DKI108" s="115"/>
      <c r="DKJ108" s="115"/>
      <c r="DKK108" s="115"/>
      <c r="DKL108" s="115"/>
      <c r="DKM108" s="115"/>
      <c r="DKN108" s="115"/>
      <c r="DKO108" s="115"/>
      <c r="DKP108" s="115"/>
      <c r="DKQ108" s="115"/>
      <c r="DKR108" s="115"/>
      <c r="DKS108" s="115"/>
      <c r="DKT108" s="115"/>
      <c r="DKU108" s="115"/>
      <c r="DKV108" s="115"/>
      <c r="DKW108" s="115"/>
      <c r="DKX108" s="115"/>
      <c r="DKY108" s="115"/>
      <c r="DKZ108" s="115"/>
      <c r="DLA108" s="115"/>
      <c r="DLB108" s="115"/>
      <c r="DLC108" s="115"/>
      <c r="DLD108" s="115"/>
      <c r="DLE108" s="115"/>
      <c r="DLF108" s="115"/>
      <c r="DLG108" s="115"/>
      <c r="DLH108" s="115"/>
      <c r="DLI108" s="115"/>
      <c r="DLJ108" s="115"/>
      <c r="DLK108" s="115"/>
      <c r="DLL108" s="115"/>
      <c r="DLM108" s="115"/>
      <c r="DLN108" s="115"/>
      <c r="DLO108" s="115"/>
      <c r="DLP108" s="115"/>
      <c r="DLQ108" s="115"/>
      <c r="DLR108" s="115"/>
      <c r="DLS108" s="115"/>
      <c r="DLT108" s="115"/>
      <c r="DLU108" s="115"/>
      <c r="DLV108" s="115"/>
      <c r="DLW108" s="115"/>
      <c r="DLX108" s="115"/>
      <c r="DLY108" s="115"/>
      <c r="DLZ108" s="115"/>
      <c r="DMA108" s="115"/>
      <c r="DMB108" s="115"/>
      <c r="DMC108" s="115"/>
      <c r="DMD108" s="115"/>
      <c r="DME108" s="115"/>
      <c r="DMF108" s="115"/>
      <c r="DMG108" s="115"/>
      <c r="DMH108" s="115"/>
      <c r="DMI108" s="115"/>
      <c r="DMJ108" s="115"/>
      <c r="DMK108" s="115"/>
      <c r="DMP108" s="115"/>
      <c r="DMY108" s="115"/>
      <c r="DMZ108" s="115"/>
      <c r="DNA108" s="115"/>
      <c r="DNB108" s="115"/>
      <c r="DNG108" s="115"/>
      <c r="DNH108" s="115"/>
      <c r="DNI108" s="115"/>
      <c r="DNJ108" s="115"/>
      <c r="DNK108" s="115"/>
      <c r="DNL108" s="115"/>
      <c r="DNM108" s="115"/>
      <c r="DNN108" s="115"/>
      <c r="DNO108" s="115"/>
      <c r="DNP108" s="115"/>
      <c r="DNQ108" s="115"/>
      <c r="DNR108" s="115"/>
      <c r="DNS108" s="115"/>
      <c r="DNT108" s="115"/>
      <c r="DNU108" s="115"/>
      <c r="DNV108" s="115"/>
      <c r="DNW108" s="115"/>
      <c r="DNX108" s="115"/>
      <c r="DNY108" s="115"/>
      <c r="DNZ108" s="115"/>
      <c r="DOA108" s="115"/>
      <c r="DOB108" s="115"/>
      <c r="DOC108" s="115"/>
      <c r="DOD108" s="115"/>
      <c r="DOE108" s="115"/>
      <c r="DOF108" s="115"/>
      <c r="DOG108" s="115"/>
      <c r="DOH108" s="115"/>
      <c r="DOI108" s="115"/>
      <c r="DOJ108" s="115"/>
      <c r="DOK108" s="115"/>
      <c r="DOL108" s="115"/>
      <c r="DOM108" s="115"/>
      <c r="DON108" s="115"/>
      <c r="DOO108" s="115"/>
      <c r="DOP108" s="115"/>
      <c r="DOQ108" s="115"/>
      <c r="DOR108" s="115"/>
      <c r="DOS108" s="115"/>
      <c r="DOT108" s="115"/>
      <c r="DOU108" s="115"/>
      <c r="DOV108" s="115"/>
      <c r="DOW108" s="115"/>
      <c r="DOX108" s="115"/>
      <c r="DOY108" s="115"/>
      <c r="DOZ108" s="115"/>
      <c r="DPA108" s="115"/>
      <c r="DPB108" s="115"/>
      <c r="DPC108" s="115"/>
      <c r="DPD108" s="115"/>
      <c r="DPE108" s="115"/>
      <c r="DPF108" s="115"/>
      <c r="DPG108" s="115"/>
      <c r="DPH108" s="115"/>
      <c r="DPI108" s="115"/>
      <c r="DPJ108" s="115"/>
      <c r="DPK108" s="115"/>
      <c r="DPL108" s="115"/>
      <c r="DPM108" s="115"/>
      <c r="DPN108" s="115"/>
      <c r="DPO108" s="115"/>
      <c r="DPP108" s="115"/>
      <c r="DPQ108" s="115"/>
      <c r="DPR108" s="115"/>
      <c r="DPS108" s="115"/>
      <c r="DPT108" s="115"/>
      <c r="DPU108" s="115"/>
      <c r="DPV108" s="115"/>
      <c r="DPW108" s="115"/>
      <c r="DPX108" s="115"/>
      <c r="DPY108" s="115"/>
      <c r="DPZ108" s="115"/>
      <c r="DQA108" s="115"/>
      <c r="DQB108" s="115"/>
      <c r="DQC108" s="115"/>
      <c r="DQD108" s="115"/>
      <c r="DQE108" s="115"/>
      <c r="DQF108" s="115"/>
      <c r="DQG108" s="115"/>
      <c r="DQH108" s="115"/>
      <c r="DQI108" s="115"/>
      <c r="DQJ108" s="115"/>
      <c r="DQK108" s="115"/>
      <c r="DQL108" s="115"/>
      <c r="DQM108" s="115"/>
      <c r="DQN108" s="115"/>
      <c r="DQO108" s="115"/>
      <c r="DQP108" s="115"/>
      <c r="DQQ108" s="115"/>
      <c r="DQR108" s="115"/>
      <c r="DQS108" s="115"/>
      <c r="DQT108" s="115"/>
      <c r="DQU108" s="115"/>
      <c r="DQV108" s="115"/>
      <c r="DQW108" s="115"/>
      <c r="DQX108" s="115"/>
      <c r="DQY108" s="115"/>
      <c r="DQZ108" s="115"/>
      <c r="DRA108" s="115"/>
      <c r="DRB108" s="115"/>
      <c r="DRC108" s="115"/>
      <c r="DRD108" s="115"/>
      <c r="DRE108" s="115"/>
      <c r="DRF108" s="115"/>
      <c r="DRG108" s="115"/>
      <c r="DRH108" s="115"/>
      <c r="DRI108" s="115"/>
      <c r="DRJ108" s="115"/>
      <c r="DRK108" s="115"/>
      <c r="DRL108" s="115"/>
      <c r="DRM108" s="115"/>
      <c r="DRN108" s="115"/>
      <c r="DRO108" s="115"/>
      <c r="DRP108" s="115"/>
      <c r="DRQ108" s="115"/>
      <c r="DRR108" s="115"/>
      <c r="DRS108" s="115"/>
      <c r="DRT108" s="115"/>
      <c r="DRU108" s="115"/>
      <c r="DRV108" s="115"/>
      <c r="DRW108" s="115"/>
      <c r="DRX108" s="115"/>
      <c r="DRY108" s="115"/>
      <c r="DRZ108" s="115"/>
      <c r="DSA108" s="115"/>
      <c r="DSB108" s="115"/>
      <c r="DSC108" s="115"/>
      <c r="DSD108" s="115"/>
      <c r="DSE108" s="115"/>
      <c r="DSF108" s="115"/>
      <c r="DSG108" s="115"/>
      <c r="DSH108" s="115"/>
      <c r="DSI108" s="115"/>
      <c r="DSJ108" s="115"/>
      <c r="DSK108" s="115"/>
      <c r="DSL108" s="115"/>
      <c r="DSM108" s="115"/>
      <c r="DSN108" s="115"/>
      <c r="DSO108" s="115"/>
      <c r="DSP108" s="115"/>
      <c r="DSQ108" s="115"/>
      <c r="DSR108" s="115"/>
      <c r="DSS108" s="115"/>
      <c r="DST108" s="115"/>
      <c r="DSU108" s="115"/>
      <c r="DSV108" s="115"/>
      <c r="DSW108" s="115"/>
      <c r="DSX108" s="115"/>
      <c r="DSY108" s="115"/>
      <c r="DSZ108" s="115"/>
      <c r="DTA108" s="115"/>
      <c r="DTB108" s="115"/>
      <c r="DTC108" s="115"/>
      <c r="DTD108" s="115"/>
      <c r="DTE108" s="115"/>
      <c r="DTF108" s="115"/>
      <c r="DTG108" s="115"/>
      <c r="DTH108" s="115"/>
      <c r="DTI108" s="115"/>
      <c r="DTJ108" s="115"/>
      <c r="DTK108" s="115"/>
      <c r="DTL108" s="115"/>
      <c r="DTM108" s="115"/>
      <c r="DTN108" s="115"/>
      <c r="DTO108" s="115"/>
      <c r="DTP108" s="115"/>
      <c r="DTQ108" s="115"/>
      <c r="DTR108" s="115"/>
      <c r="DTS108" s="115"/>
      <c r="DTT108" s="115"/>
      <c r="DTU108" s="115"/>
      <c r="DTV108" s="115"/>
      <c r="DTW108" s="115"/>
      <c r="DTX108" s="115"/>
      <c r="DTY108" s="115"/>
      <c r="DTZ108" s="115"/>
      <c r="DUA108" s="115"/>
      <c r="DUB108" s="115"/>
      <c r="DUC108" s="115"/>
      <c r="DUD108" s="115"/>
      <c r="DUE108" s="115"/>
      <c r="DUF108" s="115"/>
      <c r="DUG108" s="115"/>
      <c r="DUH108" s="115"/>
      <c r="DUI108" s="115"/>
      <c r="DUJ108" s="115"/>
      <c r="DUK108" s="115"/>
      <c r="DUL108" s="115"/>
      <c r="DUM108" s="115"/>
      <c r="DUN108" s="115"/>
      <c r="DUO108" s="115"/>
      <c r="DUP108" s="115"/>
      <c r="DUQ108" s="115"/>
      <c r="DUR108" s="115"/>
      <c r="DUS108" s="115"/>
      <c r="DUT108" s="115"/>
      <c r="DUU108" s="115"/>
      <c r="DUV108" s="115"/>
      <c r="DUW108" s="115"/>
      <c r="DUX108" s="115"/>
      <c r="DUY108" s="115"/>
      <c r="DUZ108" s="115"/>
      <c r="DVA108" s="115"/>
      <c r="DVB108" s="115"/>
      <c r="DVC108" s="115"/>
      <c r="DVD108" s="115"/>
      <c r="DVE108" s="115"/>
      <c r="DVF108" s="115"/>
      <c r="DVG108" s="115"/>
      <c r="DVH108" s="115"/>
      <c r="DVI108" s="115"/>
      <c r="DVJ108" s="115"/>
      <c r="DVK108" s="115"/>
      <c r="DVL108" s="115"/>
      <c r="DVM108" s="115"/>
      <c r="DVN108" s="115"/>
      <c r="DVO108" s="115"/>
      <c r="DVP108" s="115"/>
      <c r="DVQ108" s="115"/>
      <c r="DVR108" s="115"/>
      <c r="DVS108" s="115"/>
      <c r="DVT108" s="115"/>
      <c r="DVU108" s="115"/>
      <c r="DVV108" s="115"/>
      <c r="DVW108" s="115"/>
      <c r="DVX108" s="115"/>
      <c r="DVY108" s="115"/>
      <c r="DVZ108" s="115"/>
      <c r="DWA108" s="115"/>
      <c r="DWB108" s="115"/>
      <c r="DWC108" s="115"/>
      <c r="DWD108" s="115"/>
      <c r="DWE108" s="115"/>
      <c r="DWF108" s="115"/>
      <c r="DWG108" s="115"/>
      <c r="DWL108" s="115"/>
      <c r="DWU108" s="115"/>
      <c r="DWV108" s="115"/>
      <c r="DWW108" s="115"/>
      <c r="DWX108" s="115"/>
      <c r="DXC108" s="115"/>
      <c r="DXD108" s="115"/>
      <c r="DXE108" s="115"/>
      <c r="DXF108" s="115"/>
      <c r="DXG108" s="115"/>
      <c r="DXH108" s="115"/>
      <c r="DXI108" s="115"/>
      <c r="DXJ108" s="115"/>
      <c r="DXK108" s="115"/>
      <c r="DXL108" s="115"/>
      <c r="DXM108" s="115"/>
      <c r="DXN108" s="115"/>
      <c r="DXO108" s="115"/>
      <c r="DXP108" s="115"/>
      <c r="DXQ108" s="115"/>
      <c r="DXR108" s="115"/>
      <c r="DXS108" s="115"/>
      <c r="DXT108" s="115"/>
      <c r="DXU108" s="115"/>
      <c r="DXV108" s="115"/>
      <c r="DXW108" s="115"/>
      <c r="DXX108" s="115"/>
      <c r="DXY108" s="115"/>
      <c r="DXZ108" s="115"/>
      <c r="DYA108" s="115"/>
      <c r="DYB108" s="115"/>
      <c r="DYC108" s="115"/>
      <c r="DYD108" s="115"/>
      <c r="DYE108" s="115"/>
      <c r="DYF108" s="115"/>
      <c r="DYG108" s="115"/>
      <c r="DYH108" s="115"/>
      <c r="DYI108" s="115"/>
      <c r="DYJ108" s="115"/>
      <c r="DYK108" s="115"/>
      <c r="DYL108" s="115"/>
      <c r="DYM108" s="115"/>
      <c r="DYN108" s="115"/>
      <c r="DYO108" s="115"/>
      <c r="DYP108" s="115"/>
      <c r="DYQ108" s="115"/>
      <c r="DYR108" s="115"/>
      <c r="DYS108" s="115"/>
      <c r="DYT108" s="115"/>
      <c r="DYU108" s="115"/>
      <c r="DYV108" s="115"/>
      <c r="DYW108" s="115"/>
      <c r="DYX108" s="115"/>
      <c r="DYY108" s="115"/>
      <c r="DYZ108" s="115"/>
      <c r="DZA108" s="115"/>
      <c r="DZB108" s="115"/>
      <c r="DZC108" s="115"/>
      <c r="DZD108" s="115"/>
      <c r="DZE108" s="115"/>
      <c r="DZF108" s="115"/>
      <c r="DZG108" s="115"/>
      <c r="DZH108" s="115"/>
      <c r="DZI108" s="115"/>
      <c r="DZJ108" s="115"/>
      <c r="DZK108" s="115"/>
      <c r="DZL108" s="115"/>
      <c r="DZM108" s="115"/>
      <c r="DZN108" s="115"/>
      <c r="DZO108" s="115"/>
      <c r="DZP108" s="115"/>
      <c r="DZQ108" s="115"/>
      <c r="DZR108" s="115"/>
      <c r="DZS108" s="115"/>
      <c r="DZT108" s="115"/>
      <c r="DZU108" s="115"/>
      <c r="DZV108" s="115"/>
      <c r="DZW108" s="115"/>
      <c r="DZX108" s="115"/>
      <c r="DZY108" s="115"/>
      <c r="DZZ108" s="115"/>
      <c r="EAA108" s="115"/>
      <c r="EAB108" s="115"/>
      <c r="EAC108" s="115"/>
      <c r="EAD108" s="115"/>
      <c r="EAE108" s="115"/>
      <c r="EAF108" s="115"/>
      <c r="EAG108" s="115"/>
      <c r="EAH108" s="115"/>
      <c r="EAI108" s="115"/>
      <c r="EAJ108" s="115"/>
      <c r="EAK108" s="115"/>
      <c r="EAL108" s="115"/>
      <c r="EAM108" s="115"/>
      <c r="EAN108" s="115"/>
      <c r="EAO108" s="115"/>
      <c r="EAP108" s="115"/>
      <c r="EAQ108" s="115"/>
      <c r="EAR108" s="115"/>
      <c r="EAS108" s="115"/>
      <c r="EAT108" s="115"/>
      <c r="EAU108" s="115"/>
      <c r="EAV108" s="115"/>
      <c r="EAW108" s="115"/>
      <c r="EAX108" s="115"/>
      <c r="EAY108" s="115"/>
      <c r="EAZ108" s="115"/>
      <c r="EBA108" s="115"/>
      <c r="EBB108" s="115"/>
      <c r="EBC108" s="115"/>
      <c r="EBD108" s="115"/>
      <c r="EBE108" s="115"/>
      <c r="EBF108" s="115"/>
      <c r="EBG108" s="115"/>
      <c r="EBH108" s="115"/>
      <c r="EBI108" s="115"/>
      <c r="EBJ108" s="115"/>
      <c r="EBK108" s="115"/>
      <c r="EBL108" s="115"/>
      <c r="EBM108" s="115"/>
      <c r="EBN108" s="115"/>
      <c r="EBO108" s="115"/>
      <c r="EBP108" s="115"/>
      <c r="EBQ108" s="115"/>
      <c r="EBR108" s="115"/>
      <c r="EBS108" s="115"/>
      <c r="EBT108" s="115"/>
      <c r="EBU108" s="115"/>
      <c r="EBV108" s="115"/>
      <c r="EBW108" s="115"/>
      <c r="EBX108" s="115"/>
      <c r="EBY108" s="115"/>
      <c r="EBZ108" s="115"/>
      <c r="ECA108" s="115"/>
      <c r="ECB108" s="115"/>
      <c r="ECC108" s="115"/>
      <c r="ECD108" s="115"/>
      <c r="ECE108" s="115"/>
      <c r="ECF108" s="115"/>
      <c r="ECG108" s="115"/>
      <c r="ECH108" s="115"/>
      <c r="ECI108" s="115"/>
      <c r="ECJ108" s="115"/>
      <c r="ECK108" s="115"/>
      <c r="ECL108" s="115"/>
      <c r="ECM108" s="115"/>
      <c r="ECN108" s="115"/>
      <c r="ECO108" s="115"/>
      <c r="ECP108" s="115"/>
      <c r="ECQ108" s="115"/>
      <c r="ECR108" s="115"/>
      <c r="ECS108" s="115"/>
      <c r="ECT108" s="115"/>
      <c r="ECU108" s="115"/>
      <c r="ECV108" s="115"/>
      <c r="ECW108" s="115"/>
      <c r="ECX108" s="115"/>
      <c r="ECY108" s="115"/>
      <c r="ECZ108" s="115"/>
      <c r="EDA108" s="115"/>
      <c r="EDB108" s="115"/>
      <c r="EDC108" s="115"/>
      <c r="EDD108" s="115"/>
      <c r="EDE108" s="115"/>
      <c r="EDF108" s="115"/>
      <c r="EDG108" s="115"/>
      <c r="EDH108" s="115"/>
      <c r="EDI108" s="115"/>
      <c r="EDJ108" s="115"/>
      <c r="EDK108" s="115"/>
      <c r="EDL108" s="115"/>
      <c r="EDM108" s="115"/>
      <c r="EDN108" s="115"/>
      <c r="EDO108" s="115"/>
      <c r="EDP108" s="115"/>
      <c r="EDQ108" s="115"/>
      <c r="EDR108" s="115"/>
      <c r="EDS108" s="115"/>
      <c r="EDT108" s="115"/>
      <c r="EDU108" s="115"/>
      <c r="EDV108" s="115"/>
      <c r="EDW108" s="115"/>
      <c r="EDX108" s="115"/>
      <c r="EDY108" s="115"/>
      <c r="EDZ108" s="115"/>
      <c r="EEA108" s="115"/>
      <c r="EEB108" s="115"/>
      <c r="EEC108" s="115"/>
      <c r="EED108" s="115"/>
      <c r="EEE108" s="115"/>
      <c r="EEF108" s="115"/>
      <c r="EEG108" s="115"/>
      <c r="EEH108" s="115"/>
      <c r="EEI108" s="115"/>
      <c r="EEJ108" s="115"/>
      <c r="EEK108" s="115"/>
      <c r="EEL108" s="115"/>
      <c r="EEM108" s="115"/>
      <c r="EEN108" s="115"/>
      <c r="EEO108" s="115"/>
      <c r="EEP108" s="115"/>
      <c r="EEQ108" s="115"/>
      <c r="EER108" s="115"/>
      <c r="EES108" s="115"/>
      <c r="EET108" s="115"/>
      <c r="EEU108" s="115"/>
      <c r="EEV108" s="115"/>
      <c r="EEW108" s="115"/>
      <c r="EEX108" s="115"/>
      <c r="EEY108" s="115"/>
      <c r="EEZ108" s="115"/>
      <c r="EFA108" s="115"/>
      <c r="EFB108" s="115"/>
      <c r="EFC108" s="115"/>
      <c r="EFD108" s="115"/>
      <c r="EFE108" s="115"/>
      <c r="EFF108" s="115"/>
      <c r="EFG108" s="115"/>
      <c r="EFH108" s="115"/>
      <c r="EFI108" s="115"/>
      <c r="EFJ108" s="115"/>
      <c r="EFK108" s="115"/>
      <c r="EFL108" s="115"/>
      <c r="EFM108" s="115"/>
      <c r="EFN108" s="115"/>
      <c r="EFO108" s="115"/>
      <c r="EFP108" s="115"/>
      <c r="EFQ108" s="115"/>
      <c r="EFR108" s="115"/>
      <c r="EFS108" s="115"/>
      <c r="EFT108" s="115"/>
      <c r="EFU108" s="115"/>
      <c r="EFV108" s="115"/>
      <c r="EFW108" s="115"/>
      <c r="EFX108" s="115"/>
      <c r="EFY108" s="115"/>
      <c r="EFZ108" s="115"/>
      <c r="EGA108" s="115"/>
      <c r="EGB108" s="115"/>
      <c r="EGC108" s="115"/>
      <c r="EGH108" s="115"/>
      <c r="EGQ108" s="115"/>
      <c r="EGR108" s="115"/>
      <c r="EGS108" s="115"/>
      <c r="EGT108" s="115"/>
      <c r="EGY108" s="115"/>
      <c r="EGZ108" s="115"/>
      <c r="EHA108" s="115"/>
      <c r="EHB108" s="115"/>
      <c r="EHC108" s="115"/>
      <c r="EHD108" s="115"/>
      <c r="EHE108" s="115"/>
      <c r="EHF108" s="115"/>
      <c r="EHG108" s="115"/>
      <c r="EHH108" s="115"/>
      <c r="EHI108" s="115"/>
      <c r="EHJ108" s="115"/>
      <c r="EHK108" s="115"/>
      <c r="EHL108" s="115"/>
      <c r="EHM108" s="115"/>
      <c r="EHN108" s="115"/>
      <c r="EHO108" s="115"/>
      <c r="EHP108" s="115"/>
      <c r="EHQ108" s="115"/>
      <c r="EHR108" s="115"/>
      <c r="EHS108" s="115"/>
      <c r="EHT108" s="115"/>
      <c r="EHU108" s="115"/>
      <c r="EHV108" s="115"/>
      <c r="EHW108" s="115"/>
      <c r="EHX108" s="115"/>
      <c r="EHY108" s="115"/>
      <c r="EHZ108" s="115"/>
      <c r="EIA108" s="115"/>
      <c r="EIB108" s="115"/>
      <c r="EIC108" s="115"/>
      <c r="EID108" s="115"/>
      <c r="EIE108" s="115"/>
      <c r="EIF108" s="115"/>
      <c r="EIG108" s="115"/>
      <c r="EIH108" s="115"/>
      <c r="EII108" s="115"/>
      <c r="EIJ108" s="115"/>
      <c r="EIK108" s="115"/>
      <c r="EIL108" s="115"/>
      <c r="EIM108" s="115"/>
      <c r="EIN108" s="115"/>
      <c r="EIO108" s="115"/>
      <c r="EIP108" s="115"/>
      <c r="EIQ108" s="115"/>
      <c r="EIR108" s="115"/>
      <c r="EIS108" s="115"/>
      <c r="EIT108" s="115"/>
      <c r="EIU108" s="115"/>
      <c r="EIV108" s="115"/>
      <c r="EIW108" s="115"/>
      <c r="EIX108" s="115"/>
      <c r="EIY108" s="115"/>
      <c r="EIZ108" s="115"/>
      <c r="EJA108" s="115"/>
      <c r="EJB108" s="115"/>
      <c r="EJC108" s="115"/>
      <c r="EJD108" s="115"/>
      <c r="EJE108" s="115"/>
      <c r="EJF108" s="115"/>
      <c r="EJG108" s="115"/>
      <c r="EJH108" s="115"/>
      <c r="EJI108" s="115"/>
      <c r="EJJ108" s="115"/>
      <c r="EJK108" s="115"/>
      <c r="EJL108" s="115"/>
      <c r="EJM108" s="115"/>
      <c r="EJN108" s="115"/>
      <c r="EJO108" s="115"/>
      <c r="EJP108" s="115"/>
      <c r="EJQ108" s="115"/>
      <c r="EJR108" s="115"/>
      <c r="EJS108" s="115"/>
      <c r="EJT108" s="115"/>
      <c r="EJU108" s="115"/>
      <c r="EJV108" s="115"/>
      <c r="EJW108" s="115"/>
      <c r="EJX108" s="115"/>
      <c r="EJY108" s="115"/>
      <c r="EJZ108" s="115"/>
      <c r="EKA108" s="115"/>
      <c r="EKB108" s="115"/>
      <c r="EKC108" s="115"/>
      <c r="EKD108" s="115"/>
      <c r="EKE108" s="115"/>
      <c r="EKF108" s="115"/>
      <c r="EKG108" s="115"/>
      <c r="EKH108" s="115"/>
      <c r="EKI108" s="115"/>
      <c r="EKJ108" s="115"/>
      <c r="EKK108" s="115"/>
      <c r="EKL108" s="115"/>
      <c r="EKM108" s="115"/>
      <c r="EKN108" s="115"/>
      <c r="EKO108" s="115"/>
      <c r="EKP108" s="115"/>
      <c r="EKQ108" s="115"/>
      <c r="EKR108" s="115"/>
      <c r="EKS108" s="115"/>
      <c r="EKT108" s="115"/>
      <c r="EKU108" s="115"/>
      <c r="EKV108" s="115"/>
      <c r="EKW108" s="115"/>
      <c r="EKX108" s="115"/>
      <c r="EKY108" s="115"/>
      <c r="EKZ108" s="115"/>
      <c r="ELA108" s="115"/>
      <c r="ELB108" s="115"/>
      <c r="ELC108" s="115"/>
      <c r="ELD108" s="115"/>
      <c r="ELE108" s="115"/>
      <c r="ELF108" s="115"/>
      <c r="ELG108" s="115"/>
      <c r="ELH108" s="115"/>
      <c r="ELI108" s="115"/>
      <c r="ELJ108" s="115"/>
      <c r="ELK108" s="115"/>
      <c r="ELL108" s="115"/>
      <c r="ELM108" s="115"/>
      <c r="ELN108" s="115"/>
      <c r="ELO108" s="115"/>
      <c r="ELP108" s="115"/>
      <c r="ELQ108" s="115"/>
      <c r="ELR108" s="115"/>
      <c r="ELS108" s="115"/>
      <c r="ELT108" s="115"/>
      <c r="ELU108" s="115"/>
      <c r="ELV108" s="115"/>
      <c r="ELW108" s="115"/>
      <c r="ELX108" s="115"/>
      <c r="ELY108" s="115"/>
      <c r="ELZ108" s="115"/>
      <c r="EMA108" s="115"/>
      <c r="EMB108" s="115"/>
      <c r="EMC108" s="115"/>
      <c r="EMD108" s="115"/>
      <c r="EME108" s="115"/>
      <c r="EMF108" s="115"/>
      <c r="EMG108" s="115"/>
      <c r="EMH108" s="115"/>
      <c r="EMI108" s="115"/>
      <c r="EMJ108" s="115"/>
      <c r="EMK108" s="115"/>
      <c r="EML108" s="115"/>
      <c r="EMM108" s="115"/>
      <c r="EMN108" s="115"/>
      <c r="EMO108" s="115"/>
      <c r="EMP108" s="115"/>
      <c r="EMQ108" s="115"/>
      <c r="EMR108" s="115"/>
      <c r="EMS108" s="115"/>
      <c r="EMT108" s="115"/>
      <c r="EMU108" s="115"/>
      <c r="EMV108" s="115"/>
      <c r="EMW108" s="115"/>
      <c r="EMX108" s="115"/>
      <c r="EMY108" s="115"/>
      <c r="EMZ108" s="115"/>
      <c r="ENA108" s="115"/>
      <c r="ENB108" s="115"/>
      <c r="ENC108" s="115"/>
      <c r="END108" s="115"/>
      <c r="ENE108" s="115"/>
      <c r="ENF108" s="115"/>
      <c r="ENG108" s="115"/>
      <c r="ENH108" s="115"/>
      <c r="ENI108" s="115"/>
      <c r="ENJ108" s="115"/>
      <c r="ENK108" s="115"/>
      <c r="ENL108" s="115"/>
      <c r="ENM108" s="115"/>
      <c r="ENN108" s="115"/>
      <c r="ENO108" s="115"/>
      <c r="ENP108" s="115"/>
      <c r="ENQ108" s="115"/>
      <c r="ENR108" s="115"/>
      <c r="ENS108" s="115"/>
      <c r="ENT108" s="115"/>
      <c r="ENU108" s="115"/>
      <c r="ENV108" s="115"/>
      <c r="ENW108" s="115"/>
      <c r="ENX108" s="115"/>
      <c r="ENY108" s="115"/>
      <c r="ENZ108" s="115"/>
      <c r="EOA108" s="115"/>
      <c r="EOB108" s="115"/>
      <c r="EOC108" s="115"/>
      <c r="EOD108" s="115"/>
      <c r="EOE108" s="115"/>
      <c r="EOF108" s="115"/>
      <c r="EOG108" s="115"/>
      <c r="EOH108" s="115"/>
      <c r="EOI108" s="115"/>
      <c r="EOJ108" s="115"/>
      <c r="EOK108" s="115"/>
      <c r="EOL108" s="115"/>
      <c r="EOM108" s="115"/>
      <c r="EON108" s="115"/>
      <c r="EOO108" s="115"/>
      <c r="EOP108" s="115"/>
      <c r="EOQ108" s="115"/>
      <c r="EOR108" s="115"/>
      <c r="EOS108" s="115"/>
      <c r="EOT108" s="115"/>
      <c r="EOU108" s="115"/>
      <c r="EOV108" s="115"/>
      <c r="EOW108" s="115"/>
      <c r="EOX108" s="115"/>
      <c r="EOY108" s="115"/>
      <c r="EOZ108" s="115"/>
      <c r="EPA108" s="115"/>
      <c r="EPB108" s="115"/>
      <c r="EPC108" s="115"/>
      <c r="EPD108" s="115"/>
      <c r="EPE108" s="115"/>
      <c r="EPF108" s="115"/>
      <c r="EPG108" s="115"/>
      <c r="EPH108" s="115"/>
      <c r="EPI108" s="115"/>
      <c r="EPJ108" s="115"/>
      <c r="EPK108" s="115"/>
      <c r="EPL108" s="115"/>
      <c r="EPM108" s="115"/>
      <c r="EPN108" s="115"/>
      <c r="EPO108" s="115"/>
      <c r="EPP108" s="115"/>
      <c r="EPQ108" s="115"/>
      <c r="EPR108" s="115"/>
      <c r="EPS108" s="115"/>
      <c r="EPT108" s="115"/>
      <c r="EPU108" s="115"/>
      <c r="EPV108" s="115"/>
      <c r="EPW108" s="115"/>
      <c r="EPX108" s="115"/>
      <c r="EPY108" s="115"/>
      <c r="EQD108" s="115"/>
      <c r="EQM108" s="115"/>
      <c r="EQN108" s="115"/>
      <c r="EQO108" s="115"/>
      <c r="EQP108" s="115"/>
      <c r="EQU108" s="115"/>
      <c r="EQV108" s="115"/>
      <c r="EQW108" s="115"/>
      <c r="EQX108" s="115"/>
      <c r="EQY108" s="115"/>
      <c r="EQZ108" s="115"/>
      <c r="ERA108" s="115"/>
      <c r="ERB108" s="115"/>
      <c r="ERC108" s="115"/>
      <c r="ERD108" s="115"/>
      <c r="ERE108" s="115"/>
      <c r="ERF108" s="115"/>
      <c r="ERG108" s="115"/>
      <c r="ERH108" s="115"/>
      <c r="ERI108" s="115"/>
      <c r="ERJ108" s="115"/>
      <c r="ERK108" s="115"/>
      <c r="ERL108" s="115"/>
      <c r="ERM108" s="115"/>
      <c r="ERN108" s="115"/>
      <c r="ERO108" s="115"/>
      <c r="ERP108" s="115"/>
      <c r="ERQ108" s="115"/>
      <c r="ERR108" s="115"/>
      <c r="ERS108" s="115"/>
      <c r="ERT108" s="115"/>
      <c r="ERU108" s="115"/>
      <c r="ERV108" s="115"/>
      <c r="ERW108" s="115"/>
      <c r="ERX108" s="115"/>
      <c r="ERY108" s="115"/>
      <c r="ERZ108" s="115"/>
      <c r="ESA108" s="115"/>
      <c r="ESB108" s="115"/>
      <c r="ESC108" s="115"/>
      <c r="ESD108" s="115"/>
      <c r="ESE108" s="115"/>
      <c r="ESF108" s="115"/>
      <c r="ESG108" s="115"/>
      <c r="ESH108" s="115"/>
      <c r="ESI108" s="115"/>
      <c r="ESJ108" s="115"/>
      <c r="ESK108" s="115"/>
      <c r="ESL108" s="115"/>
      <c r="ESM108" s="115"/>
      <c r="ESN108" s="115"/>
      <c r="ESO108" s="115"/>
      <c r="ESP108" s="115"/>
      <c r="ESQ108" s="115"/>
      <c r="ESR108" s="115"/>
      <c r="ESS108" s="115"/>
      <c r="EST108" s="115"/>
      <c r="ESU108" s="115"/>
      <c r="ESV108" s="115"/>
      <c r="ESW108" s="115"/>
      <c r="ESX108" s="115"/>
      <c r="ESY108" s="115"/>
      <c r="ESZ108" s="115"/>
      <c r="ETA108" s="115"/>
      <c r="ETB108" s="115"/>
      <c r="ETC108" s="115"/>
      <c r="ETD108" s="115"/>
      <c r="ETE108" s="115"/>
      <c r="ETF108" s="115"/>
      <c r="ETG108" s="115"/>
      <c r="ETH108" s="115"/>
      <c r="ETI108" s="115"/>
      <c r="ETJ108" s="115"/>
      <c r="ETK108" s="115"/>
      <c r="ETL108" s="115"/>
      <c r="ETM108" s="115"/>
      <c r="ETN108" s="115"/>
      <c r="ETO108" s="115"/>
      <c r="ETP108" s="115"/>
      <c r="ETQ108" s="115"/>
      <c r="ETR108" s="115"/>
      <c r="ETS108" s="115"/>
      <c r="ETT108" s="115"/>
      <c r="ETU108" s="115"/>
      <c r="ETV108" s="115"/>
      <c r="ETW108" s="115"/>
      <c r="ETX108" s="115"/>
      <c r="ETY108" s="115"/>
      <c r="ETZ108" s="115"/>
      <c r="EUA108" s="115"/>
      <c r="EUB108" s="115"/>
      <c r="EUC108" s="115"/>
      <c r="EUD108" s="115"/>
      <c r="EUE108" s="115"/>
      <c r="EUF108" s="115"/>
      <c r="EUG108" s="115"/>
      <c r="EUH108" s="115"/>
      <c r="EUI108" s="115"/>
      <c r="EUJ108" s="115"/>
      <c r="EUK108" s="115"/>
      <c r="EUL108" s="115"/>
      <c r="EUM108" s="115"/>
      <c r="EUN108" s="115"/>
      <c r="EUO108" s="115"/>
      <c r="EUP108" s="115"/>
      <c r="EUQ108" s="115"/>
      <c r="EUR108" s="115"/>
      <c r="EUS108" s="115"/>
      <c r="EUT108" s="115"/>
      <c r="EUU108" s="115"/>
      <c r="EUV108" s="115"/>
      <c r="EUW108" s="115"/>
      <c r="EUX108" s="115"/>
      <c r="EUY108" s="115"/>
      <c r="EUZ108" s="115"/>
      <c r="EVA108" s="115"/>
      <c r="EVB108" s="115"/>
      <c r="EVC108" s="115"/>
      <c r="EVD108" s="115"/>
      <c r="EVE108" s="115"/>
      <c r="EVF108" s="115"/>
      <c r="EVG108" s="115"/>
      <c r="EVH108" s="115"/>
      <c r="EVI108" s="115"/>
      <c r="EVJ108" s="115"/>
      <c r="EVK108" s="115"/>
      <c r="EVL108" s="115"/>
      <c r="EVM108" s="115"/>
      <c r="EVN108" s="115"/>
      <c r="EVO108" s="115"/>
      <c r="EVP108" s="115"/>
      <c r="EVQ108" s="115"/>
      <c r="EVR108" s="115"/>
      <c r="EVS108" s="115"/>
      <c r="EVT108" s="115"/>
      <c r="EVU108" s="115"/>
      <c r="EVV108" s="115"/>
      <c r="EVW108" s="115"/>
      <c r="EVX108" s="115"/>
      <c r="EVY108" s="115"/>
      <c r="EVZ108" s="115"/>
      <c r="EWA108" s="115"/>
      <c r="EWB108" s="115"/>
      <c r="EWC108" s="115"/>
      <c r="EWD108" s="115"/>
      <c r="EWE108" s="115"/>
      <c r="EWF108" s="115"/>
      <c r="EWG108" s="115"/>
      <c r="EWH108" s="115"/>
      <c r="EWI108" s="115"/>
      <c r="EWJ108" s="115"/>
      <c r="EWK108" s="115"/>
      <c r="EWL108" s="115"/>
      <c r="EWM108" s="115"/>
      <c r="EWN108" s="115"/>
      <c r="EWO108" s="115"/>
      <c r="EWP108" s="115"/>
      <c r="EWQ108" s="115"/>
      <c r="EWR108" s="115"/>
      <c r="EWS108" s="115"/>
      <c r="EWT108" s="115"/>
      <c r="EWU108" s="115"/>
      <c r="EWV108" s="115"/>
      <c r="EWW108" s="115"/>
      <c r="EWX108" s="115"/>
      <c r="EWY108" s="115"/>
      <c r="EWZ108" s="115"/>
      <c r="EXA108" s="115"/>
      <c r="EXB108" s="115"/>
      <c r="EXC108" s="115"/>
      <c r="EXD108" s="115"/>
      <c r="EXE108" s="115"/>
      <c r="EXF108" s="115"/>
      <c r="EXG108" s="115"/>
      <c r="EXH108" s="115"/>
      <c r="EXI108" s="115"/>
      <c r="EXJ108" s="115"/>
      <c r="EXK108" s="115"/>
      <c r="EXL108" s="115"/>
      <c r="EXM108" s="115"/>
      <c r="EXN108" s="115"/>
      <c r="EXO108" s="115"/>
      <c r="EXP108" s="115"/>
      <c r="EXQ108" s="115"/>
      <c r="EXR108" s="115"/>
      <c r="EXS108" s="115"/>
      <c r="EXT108" s="115"/>
      <c r="EXU108" s="115"/>
      <c r="EXV108" s="115"/>
      <c r="EXW108" s="115"/>
      <c r="EXX108" s="115"/>
      <c r="EXY108" s="115"/>
      <c r="EXZ108" s="115"/>
      <c r="EYA108" s="115"/>
      <c r="EYB108" s="115"/>
      <c r="EYC108" s="115"/>
      <c r="EYD108" s="115"/>
      <c r="EYE108" s="115"/>
      <c r="EYF108" s="115"/>
      <c r="EYG108" s="115"/>
      <c r="EYH108" s="115"/>
      <c r="EYI108" s="115"/>
      <c r="EYJ108" s="115"/>
      <c r="EYK108" s="115"/>
      <c r="EYL108" s="115"/>
      <c r="EYM108" s="115"/>
      <c r="EYN108" s="115"/>
      <c r="EYO108" s="115"/>
      <c r="EYP108" s="115"/>
      <c r="EYQ108" s="115"/>
      <c r="EYR108" s="115"/>
      <c r="EYS108" s="115"/>
      <c r="EYT108" s="115"/>
      <c r="EYU108" s="115"/>
      <c r="EYV108" s="115"/>
      <c r="EYW108" s="115"/>
      <c r="EYX108" s="115"/>
      <c r="EYY108" s="115"/>
      <c r="EYZ108" s="115"/>
      <c r="EZA108" s="115"/>
      <c r="EZB108" s="115"/>
      <c r="EZC108" s="115"/>
      <c r="EZD108" s="115"/>
      <c r="EZE108" s="115"/>
      <c r="EZF108" s="115"/>
      <c r="EZG108" s="115"/>
      <c r="EZH108" s="115"/>
      <c r="EZI108" s="115"/>
      <c r="EZJ108" s="115"/>
      <c r="EZK108" s="115"/>
      <c r="EZL108" s="115"/>
      <c r="EZM108" s="115"/>
      <c r="EZN108" s="115"/>
      <c r="EZO108" s="115"/>
      <c r="EZP108" s="115"/>
      <c r="EZQ108" s="115"/>
      <c r="EZR108" s="115"/>
      <c r="EZS108" s="115"/>
      <c r="EZT108" s="115"/>
      <c r="EZU108" s="115"/>
      <c r="EZZ108" s="115"/>
      <c r="FAI108" s="115"/>
      <c r="FAJ108" s="115"/>
      <c r="FAK108" s="115"/>
      <c r="FAL108" s="115"/>
      <c r="FAQ108" s="115"/>
      <c r="FAR108" s="115"/>
      <c r="FAS108" s="115"/>
      <c r="FAT108" s="115"/>
      <c r="FAU108" s="115"/>
      <c r="FAV108" s="115"/>
      <c r="FAW108" s="115"/>
      <c r="FAX108" s="115"/>
      <c r="FAY108" s="115"/>
      <c r="FAZ108" s="115"/>
      <c r="FBA108" s="115"/>
      <c r="FBB108" s="115"/>
      <c r="FBC108" s="115"/>
      <c r="FBD108" s="115"/>
      <c r="FBE108" s="115"/>
      <c r="FBF108" s="115"/>
      <c r="FBG108" s="115"/>
      <c r="FBH108" s="115"/>
      <c r="FBI108" s="115"/>
      <c r="FBJ108" s="115"/>
      <c r="FBK108" s="115"/>
      <c r="FBL108" s="115"/>
      <c r="FBM108" s="115"/>
      <c r="FBN108" s="115"/>
      <c r="FBO108" s="115"/>
      <c r="FBP108" s="115"/>
      <c r="FBQ108" s="115"/>
      <c r="FBR108" s="115"/>
      <c r="FBS108" s="115"/>
      <c r="FBT108" s="115"/>
      <c r="FBU108" s="115"/>
      <c r="FBV108" s="115"/>
      <c r="FBW108" s="115"/>
      <c r="FBX108" s="115"/>
      <c r="FBY108" s="115"/>
      <c r="FBZ108" s="115"/>
      <c r="FCA108" s="115"/>
      <c r="FCB108" s="115"/>
      <c r="FCC108" s="115"/>
      <c r="FCD108" s="115"/>
      <c r="FCE108" s="115"/>
      <c r="FCF108" s="115"/>
      <c r="FCG108" s="115"/>
      <c r="FCH108" s="115"/>
      <c r="FCI108" s="115"/>
      <c r="FCJ108" s="115"/>
      <c r="FCK108" s="115"/>
      <c r="FCL108" s="115"/>
      <c r="FCM108" s="115"/>
      <c r="FCN108" s="115"/>
      <c r="FCO108" s="115"/>
      <c r="FCP108" s="115"/>
      <c r="FCQ108" s="115"/>
      <c r="FCR108" s="115"/>
      <c r="FCS108" s="115"/>
      <c r="FCT108" s="115"/>
      <c r="FCU108" s="115"/>
      <c r="FCV108" s="115"/>
      <c r="FCW108" s="115"/>
      <c r="FCX108" s="115"/>
      <c r="FCY108" s="115"/>
      <c r="FCZ108" s="115"/>
      <c r="FDA108" s="115"/>
      <c r="FDB108" s="115"/>
      <c r="FDC108" s="115"/>
      <c r="FDD108" s="115"/>
      <c r="FDE108" s="115"/>
      <c r="FDF108" s="115"/>
      <c r="FDG108" s="115"/>
      <c r="FDH108" s="115"/>
      <c r="FDI108" s="115"/>
      <c r="FDJ108" s="115"/>
      <c r="FDK108" s="115"/>
      <c r="FDL108" s="115"/>
      <c r="FDM108" s="115"/>
      <c r="FDN108" s="115"/>
      <c r="FDO108" s="115"/>
      <c r="FDP108" s="115"/>
      <c r="FDQ108" s="115"/>
      <c r="FDR108" s="115"/>
      <c r="FDS108" s="115"/>
      <c r="FDT108" s="115"/>
      <c r="FDU108" s="115"/>
      <c r="FDV108" s="115"/>
      <c r="FDW108" s="115"/>
      <c r="FDX108" s="115"/>
      <c r="FDY108" s="115"/>
      <c r="FDZ108" s="115"/>
      <c r="FEA108" s="115"/>
      <c r="FEB108" s="115"/>
      <c r="FEC108" s="115"/>
      <c r="FED108" s="115"/>
      <c r="FEE108" s="115"/>
      <c r="FEF108" s="115"/>
      <c r="FEG108" s="115"/>
      <c r="FEH108" s="115"/>
      <c r="FEI108" s="115"/>
      <c r="FEJ108" s="115"/>
      <c r="FEK108" s="115"/>
      <c r="FEL108" s="115"/>
      <c r="FEM108" s="115"/>
      <c r="FEN108" s="115"/>
      <c r="FEO108" s="115"/>
      <c r="FEP108" s="115"/>
      <c r="FEQ108" s="115"/>
      <c r="FER108" s="115"/>
      <c r="FES108" s="115"/>
      <c r="FET108" s="115"/>
      <c r="FEU108" s="115"/>
      <c r="FEV108" s="115"/>
      <c r="FEW108" s="115"/>
      <c r="FEX108" s="115"/>
      <c r="FEY108" s="115"/>
      <c r="FEZ108" s="115"/>
      <c r="FFA108" s="115"/>
      <c r="FFB108" s="115"/>
      <c r="FFC108" s="115"/>
      <c r="FFD108" s="115"/>
      <c r="FFE108" s="115"/>
      <c r="FFF108" s="115"/>
      <c r="FFG108" s="115"/>
      <c r="FFH108" s="115"/>
      <c r="FFI108" s="115"/>
      <c r="FFJ108" s="115"/>
      <c r="FFK108" s="115"/>
      <c r="FFL108" s="115"/>
      <c r="FFM108" s="115"/>
      <c r="FFN108" s="115"/>
      <c r="FFO108" s="115"/>
      <c r="FFP108" s="115"/>
      <c r="FFQ108" s="115"/>
      <c r="FFR108" s="115"/>
      <c r="FFS108" s="115"/>
      <c r="FFT108" s="115"/>
      <c r="FFU108" s="115"/>
      <c r="FFV108" s="115"/>
      <c r="FFW108" s="115"/>
      <c r="FFX108" s="115"/>
      <c r="FFY108" s="115"/>
      <c r="FFZ108" s="115"/>
      <c r="FGA108" s="115"/>
      <c r="FGB108" s="115"/>
      <c r="FGC108" s="115"/>
      <c r="FGD108" s="115"/>
      <c r="FGE108" s="115"/>
      <c r="FGF108" s="115"/>
      <c r="FGG108" s="115"/>
      <c r="FGH108" s="115"/>
      <c r="FGI108" s="115"/>
      <c r="FGJ108" s="115"/>
      <c r="FGK108" s="115"/>
      <c r="FGL108" s="115"/>
      <c r="FGM108" s="115"/>
      <c r="FGN108" s="115"/>
      <c r="FGO108" s="115"/>
      <c r="FGP108" s="115"/>
      <c r="FGQ108" s="115"/>
      <c r="FGR108" s="115"/>
      <c r="FGS108" s="115"/>
      <c r="FGT108" s="115"/>
      <c r="FGU108" s="115"/>
      <c r="FGV108" s="115"/>
      <c r="FGW108" s="115"/>
      <c r="FGX108" s="115"/>
      <c r="FGY108" s="115"/>
      <c r="FGZ108" s="115"/>
      <c r="FHA108" s="115"/>
      <c r="FHB108" s="115"/>
      <c r="FHC108" s="115"/>
      <c r="FHD108" s="115"/>
      <c r="FHE108" s="115"/>
      <c r="FHF108" s="115"/>
      <c r="FHG108" s="115"/>
      <c r="FHH108" s="115"/>
      <c r="FHI108" s="115"/>
      <c r="FHJ108" s="115"/>
      <c r="FHK108" s="115"/>
      <c r="FHL108" s="115"/>
      <c r="FHM108" s="115"/>
      <c r="FHN108" s="115"/>
      <c r="FHO108" s="115"/>
      <c r="FHP108" s="115"/>
      <c r="FHQ108" s="115"/>
      <c r="FHR108" s="115"/>
      <c r="FHS108" s="115"/>
      <c r="FHT108" s="115"/>
      <c r="FHU108" s="115"/>
      <c r="FHV108" s="115"/>
      <c r="FHW108" s="115"/>
      <c r="FHX108" s="115"/>
      <c r="FHY108" s="115"/>
      <c r="FHZ108" s="115"/>
      <c r="FIA108" s="115"/>
      <c r="FIB108" s="115"/>
      <c r="FIC108" s="115"/>
      <c r="FID108" s="115"/>
      <c r="FIE108" s="115"/>
      <c r="FIF108" s="115"/>
      <c r="FIG108" s="115"/>
      <c r="FIH108" s="115"/>
      <c r="FII108" s="115"/>
      <c r="FIJ108" s="115"/>
      <c r="FIK108" s="115"/>
      <c r="FIL108" s="115"/>
      <c r="FIM108" s="115"/>
      <c r="FIN108" s="115"/>
      <c r="FIO108" s="115"/>
      <c r="FIP108" s="115"/>
      <c r="FIQ108" s="115"/>
      <c r="FIR108" s="115"/>
      <c r="FIS108" s="115"/>
      <c r="FIT108" s="115"/>
      <c r="FIU108" s="115"/>
      <c r="FIV108" s="115"/>
      <c r="FIW108" s="115"/>
      <c r="FIX108" s="115"/>
      <c r="FIY108" s="115"/>
      <c r="FIZ108" s="115"/>
      <c r="FJA108" s="115"/>
      <c r="FJB108" s="115"/>
      <c r="FJC108" s="115"/>
      <c r="FJD108" s="115"/>
      <c r="FJE108" s="115"/>
      <c r="FJF108" s="115"/>
      <c r="FJG108" s="115"/>
      <c r="FJH108" s="115"/>
      <c r="FJI108" s="115"/>
      <c r="FJJ108" s="115"/>
      <c r="FJK108" s="115"/>
      <c r="FJL108" s="115"/>
      <c r="FJM108" s="115"/>
      <c r="FJN108" s="115"/>
      <c r="FJO108" s="115"/>
      <c r="FJP108" s="115"/>
      <c r="FJQ108" s="115"/>
      <c r="FJV108" s="115"/>
      <c r="FKE108" s="115"/>
      <c r="FKF108" s="115"/>
      <c r="FKG108" s="115"/>
      <c r="FKH108" s="115"/>
      <c r="FKM108" s="115"/>
      <c r="FKN108" s="115"/>
      <c r="FKO108" s="115"/>
      <c r="FKP108" s="115"/>
      <c r="FKQ108" s="115"/>
      <c r="FKR108" s="115"/>
      <c r="FKS108" s="115"/>
      <c r="FKT108" s="115"/>
      <c r="FKU108" s="115"/>
      <c r="FKV108" s="115"/>
      <c r="FKW108" s="115"/>
      <c r="FKX108" s="115"/>
      <c r="FKY108" s="115"/>
      <c r="FKZ108" s="115"/>
      <c r="FLA108" s="115"/>
      <c r="FLB108" s="115"/>
      <c r="FLC108" s="115"/>
      <c r="FLD108" s="115"/>
      <c r="FLE108" s="115"/>
      <c r="FLF108" s="115"/>
      <c r="FLG108" s="115"/>
      <c r="FLH108" s="115"/>
      <c r="FLI108" s="115"/>
      <c r="FLJ108" s="115"/>
      <c r="FLK108" s="115"/>
      <c r="FLL108" s="115"/>
      <c r="FLM108" s="115"/>
      <c r="FLN108" s="115"/>
      <c r="FLO108" s="115"/>
      <c r="FLP108" s="115"/>
      <c r="FLQ108" s="115"/>
      <c r="FLR108" s="115"/>
      <c r="FLS108" s="115"/>
      <c r="FLT108" s="115"/>
      <c r="FLU108" s="115"/>
      <c r="FLV108" s="115"/>
      <c r="FLW108" s="115"/>
      <c r="FLX108" s="115"/>
      <c r="FLY108" s="115"/>
      <c r="FLZ108" s="115"/>
      <c r="FMA108" s="115"/>
      <c r="FMB108" s="115"/>
      <c r="FMC108" s="115"/>
      <c r="FMD108" s="115"/>
      <c r="FME108" s="115"/>
      <c r="FMF108" s="115"/>
      <c r="FMG108" s="115"/>
      <c r="FMH108" s="115"/>
      <c r="FMI108" s="115"/>
      <c r="FMJ108" s="115"/>
      <c r="FMK108" s="115"/>
      <c r="FML108" s="115"/>
      <c r="FMM108" s="115"/>
      <c r="FMN108" s="115"/>
      <c r="FMO108" s="115"/>
      <c r="FMP108" s="115"/>
      <c r="FMQ108" s="115"/>
      <c r="FMR108" s="115"/>
      <c r="FMS108" s="115"/>
      <c r="FMT108" s="115"/>
      <c r="FMU108" s="115"/>
      <c r="FMV108" s="115"/>
      <c r="FMW108" s="115"/>
      <c r="FMX108" s="115"/>
      <c r="FMY108" s="115"/>
      <c r="FMZ108" s="115"/>
      <c r="FNA108" s="115"/>
      <c r="FNB108" s="115"/>
      <c r="FNC108" s="115"/>
      <c r="FND108" s="115"/>
      <c r="FNE108" s="115"/>
      <c r="FNF108" s="115"/>
      <c r="FNG108" s="115"/>
      <c r="FNH108" s="115"/>
      <c r="FNI108" s="115"/>
      <c r="FNJ108" s="115"/>
      <c r="FNK108" s="115"/>
      <c r="FNL108" s="115"/>
      <c r="FNM108" s="115"/>
      <c r="FNN108" s="115"/>
      <c r="FNO108" s="115"/>
      <c r="FNP108" s="115"/>
      <c r="FNQ108" s="115"/>
      <c r="FNR108" s="115"/>
      <c r="FNS108" s="115"/>
      <c r="FNT108" s="115"/>
      <c r="FNU108" s="115"/>
      <c r="FNV108" s="115"/>
      <c r="FNW108" s="115"/>
      <c r="FNX108" s="115"/>
      <c r="FNY108" s="115"/>
      <c r="FNZ108" s="115"/>
      <c r="FOA108" s="115"/>
      <c r="FOB108" s="115"/>
      <c r="FOC108" s="115"/>
      <c r="FOD108" s="115"/>
      <c r="FOE108" s="115"/>
      <c r="FOF108" s="115"/>
      <c r="FOG108" s="115"/>
      <c r="FOH108" s="115"/>
      <c r="FOI108" s="115"/>
      <c r="FOJ108" s="115"/>
      <c r="FOK108" s="115"/>
      <c r="FOL108" s="115"/>
      <c r="FOM108" s="115"/>
      <c r="FON108" s="115"/>
      <c r="FOO108" s="115"/>
      <c r="FOP108" s="115"/>
      <c r="FOQ108" s="115"/>
      <c r="FOR108" s="115"/>
      <c r="FOS108" s="115"/>
      <c r="FOT108" s="115"/>
      <c r="FOU108" s="115"/>
      <c r="FOV108" s="115"/>
      <c r="FOW108" s="115"/>
      <c r="FOX108" s="115"/>
      <c r="FOY108" s="115"/>
      <c r="FOZ108" s="115"/>
      <c r="FPA108" s="115"/>
      <c r="FPB108" s="115"/>
      <c r="FPC108" s="115"/>
      <c r="FPD108" s="115"/>
      <c r="FPE108" s="115"/>
      <c r="FPF108" s="115"/>
      <c r="FPG108" s="115"/>
      <c r="FPH108" s="115"/>
      <c r="FPI108" s="115"/>
      <c r="FPJ108" s="115"/>
      <c r="FPK108" s="115"/>
      <c r="FPL108" s="115"/>
      <c r="FPM108" s="115"/>
      <c r="FPN108" s="115"/>
      <c r="FPO108" s="115"/>
      <c r="FPP108" s="115"/>
      <c r="FPQ108" s="115"/>
      <c r="FPR108" s="115"/>
      <c r="FPS108" s="115"/>
      <c r="FPT108" s="115"/>
      <c r="FPU108" s="115"/>
      <c r="FPV108" s="115"/>
      <c r="FPW108" s="115"/>
      <c r="FPX108" s="115"/>
      <c r="FPY108" s="115"/>
      <c r="FPZ108" s="115"/>
      <c r="FQA108" s="115"/>
      <c r="FQB108" s="115"/>
      <c r="FQC108" s="115"/>
      <c r="FQD108" s="115"/>
      <c r="FQE108" s="115"/>
      <c r="FQF108" s="115"/>
      <c r="FQG108" s="115"/>
      <c r="FQH108" s="115"/>
      <c r="FQI108" s="115"/>
      <c r="FQJ108" s="115"/>
      <c r="FQK108" s="115"/>
      <c r="FQL108" s="115"/>
      <c r="FQM108" s="115"/>
      <c r="FQN108" s="115"/>
      <c r="FQO108" s="115"/>
      <c r="FQP108" s="115"/>
      <c r="FQQ108" s="115"/>
      <c r="FQR108" s="115"/>
      <c r="FQS108" s="115"/>
      <c r="FQT108" s="115"/>
      <c r="FQU108" s="115"/>
      <c r="FQV108" s="115"/>
      <c r="FQW108" s="115"/>
      <c r="FQX108" s="115"/>
      <c r="FQY108" s="115"/>
      <c r="FQZ108" s="115"/>
      <c r="FRA108" s="115"/>
      <c r="FRB108" s="115"/>
      <c r="FRC108" s="115"/>
      <c r="FRD108" s="115"/>
      <c r="FRE108" s="115"/>
      <c r="FRF108" s="115"/>
      <c r="FRG108" s="115"/>
      <c r="FRH108" s="115"/>
      <c r="FRI108" s="115"/>
      <c r="FRJ108" s="115"/>
      <c r="FRK108" s="115"/>
      <c r="FRL108" s="115"/>
      <c r="FRM108" s="115"/>
      <c r="FRN108" s="115"/>
      <c r="FRO108" s="115"/>
      <c r="FRP108" s="115"/>
      <c r="FRQ108" s="115"/>
      <c r="FRR108" s="115"/>
      <c r="FRS108" s="115"/>
      <c r="FRT108" s="115"/>
      <c r="FRU108" s="115"/>
      <c r="FRV108" s="115"/>
      <c r="FRW108" s="115"/>
      <c r="FRX108" s="115"/>
      <c r="FRY108" s="115"/>
      <c r="FRZ108" s="115"/>
      <c r="FSA108" s="115"/>
      <c r="FSB108" s="115"/>
      <c r="FSC108" s="115"/>
      <c r="FSD108" s="115"/>
      <c r="FSE108" s="115"/>
      <c r="FSF108" s="115"/>
      <c r="FSG108" s="115"/>
      <c r="FSH108" s="115"/>
      <c r="FSI108" s="115"/>
      <c r="FSJ108" s="115"/>
      <c r="FSK108" s="115"/>
      <c r="FSL108" s="115"/>
      <c r="FSM108" s="115"/>
      <c r="FSN108" s="115"/>
      <c r="FSO108" s="115"/>
      <c r="FSP108" s="115"/>
      <c r="FSQ108" s="115"/>
      <c r="FSR108" s="115"/>
      <c r="FSS108" s="115"/>
      <c r="FST108" s="115"/>
      <c r="FSU108" s="115"/>
      <c r="FSV108" s="115"/>
      <c r="FSW108" s="115"/>
      <c r="FSX108" s="115"/>
      <c r="FSY108" s="115"/>
      <c r="FSZ108" s="115"/>
      <c r="FTA108" s="115"/>
      <c r="FTB108" s="115"/>
      <c r="FTC108" s="115"/>
      <c r="FTD108" s="115"/>
      <c r="FTE108" s="115"/>
      <c r="FTF108" s="115"/>
      <c r="FTG108" s="115"/>
      <c r="FTH108" s="115"/>
      <c r="FTI108" s="115"/>
      <c r="FTJ108" s="115"/>
      <c r="FTK108" s="115"/>
      <c r="FTL108" s="115"/>
      <c r="FTM108" s="115"/>
      <c r="FTR108" s="115"/>
      <c r="FUA108" s="115"/>
      <c r="FUB108" s="115"/>
      <c r="FUC108" s="115"/>
      <c r="FUD108" s="115"/>
      <c r="FUI108" s="115"/>
      <c r="FUJ108" s="115"/>
      <c r="FUK108" s="115"/>
      <c r="FUL108" s="115"/>
      <c r="FUM108" s="115"/>
      <c r="FUN108" s="115"/>
      <c r="FUO108" s="115"/>
      <c r="FUP108" s="115"/>
      <c r="FUQ108" s="115"/>
      <c r="FUR108" s="115"/>
      <c r="FUS108" s="115"/>
      <c r="FUT108" s="115"/>
      <c r="FUU108" s="115"/>
      <c r="FUV108" s="115"/>
      <c r="FUW108" s="115"/>
      <c r="FUX108" s="115"/>
      <c r="FUY108" s="115"/>
      <c r="FUZ108" s="115"/>
      <c r="FVA108" s="115"/>
      <c r="FVB108" s="115"/>
      <c r="FVC108" s="115"/>
      <c r="FVD108" s="115"/>
      <c r="FVE108" s="115"/>
      <c r="FVF108" s="115"/>
      <c r="FVG108" s="115"/>
      <c r="FVH108" s="115"/>
      <c r="FVI108" s="115"/>
      <c r="FVJ108" s="115"/>
      <c r="FVK108" s="115"/>
      <c r="FVL108" s="115"/>
      <c r="FVM108" s="115"/>
      <c r="FVN108" s="115"/>
      <c r="FVO108" s="115"/>
      <c r="FVP108" s="115"/>
      <c r="FVQ108" s="115"/>
      <c r="FVR108" s="115"/>
      <c r="FVS108" s="115"/>
      <c r="FVT108" s="115"/>
      <c r="FVU108" s="115"/>
      <c r="FVV108" s="115"/>
      <c r="FVW108" s="115"/>
      <c r="FVX108" s="115"/>
      <c r="FVY108" s="115"/>
      <c r="FVZ108" s="115"/>
      <c r="FWA108" s="115"/>
      <c r="FWB108" s="115"/>
      <c r="FWC108" s="115"/>
      <c r="FWD108" s="115"/>
      <c r="FWE108" s="115"/>
      <c r="FWF108" s="115"/>
      <c r="FWG108" s="115"/>
      <c r="FWH108" s="115"/>
      <c r="FWI108" s="115"/>
      <c r="FWJ108" s="115"/>
      <c r="FWK108" s="115"/>
      <c r="FWL108" s="115"/>
      <c r="FWM108" s="115"/>
      <c r="FWN108" s="115"/>
      <c r="FWO108" s="115"/>
      <c r="FWP108" s="115"/>
      <c r="FWQ108" s="115"/>
      <c r="FWR108" s="115"/>
      <c r="FWS108" s="115"/>
      <c r="FWT108" s="115"/>
      <c r="FWU108" s="115"/>
      <c r="FWV108" s="115"/>
      <c r="FWW108" s="115"/>
      <c r="FWX108" s="115"/>
      <c r="FWY108" s="115"/>
      <c r="FWZ108" s="115"/>
      <c r="FXA108" s="115"/>
      <c r="FXB108" s="115"/>
      <c r="FXC108" s="115"/>
      <c r="FXD108" s="115"/>
      <c r="FXE108" s="115"/>
      <c r="FXF108" s="115"/>
      <c r="FXG108" s="115"/>
      <c r="FXH108" s="115"/>
      <c r="FXI108" s="115"/>
      <c r="FXJ108" s="115"/>
      <c r="FXK108" s="115"/>
      <c r="FXL108" s="115"/>
      <c r="FXM108" s="115"/>
      <c r="FXN108" s="115"/>
      <c r="FXO108" s="115"/>
      <c r="FXP108" s="115"/>
      <c r="FXQ108" s="115"/>
      <c r="FXR108" s="115"/>
      <c r="FXS108" s="115"/>
      <c r="FXT108" s="115"/>
      <c r="FXU108" s="115"/>
      <c r="FXV108" s="115"/>
      <c r="FXW108" s="115"/>
      <c r="FXX108" s="115"/>
      <c r="FXY108" s="115"/>
      <c r="FXZ108" s="115"/>
      <c r="FYA108" s="115"/>
      <c r="FYB108" s="115"/>
      <c r="FYC108" s="115"/>
      <c r="FYD108" s="115"/>
      <c r="FYE108" s="115"/>
      <c r="FYF108" s="115"/>
      <c r="FYG108" s="115"/>
      <c r="FYH108" s="115"/>
      <c r="FYI108" s="115"/>
      <c r="FYJ108" s="115"/>
      <c r="FYK108" s="115"/>
      <c r="FYL108" s="115"/>
      <c r="FYM108" s="115"/>
      <c r="FYN108" s="115"/>
      <c r="FYO108" s="115"/>
      <c r="FYP108" s="115"/>
      <c r="FYQ108" s="115"/>
      <c r="FYR108" s="115"/>
      <c r="FYS108" s="115"/>
      <c r="FYT108" s="115"/>
      <c r="FYU108" s="115"/>
      <c r="FYV108" s="115"/>
      <c r="FYW108" s="115"/>
      <c r="FYX108" s="115"/>
      <c r="FYY108" s="115"/>
      <c r="FYZ108" s="115"/>
      <c r="FZA108" s="115"/>
      <c r="FZB108" s="115"/>
      <c r="FZC108" s="115"/>
      <c r="FZD108" s="115"/>
      <c r="FZE108" s="115"/>
      <c r="FZF108" s="115"/>
      <c r="FZG108" s="115"/>
      <c r="FZH108" s="115"/>
      <c r="FZI108" s="115"/>
      <c r="FZJ108" s="115"/>
      <c r="FZK108" s="115"/>
      <c r="FZL108" s="115"/>
      <c r="FZM108" s="115"/>
      <c r="FZN108" s="115"/>
      <c r="FZO108" s="115"/>
      <c r="FZP108" s="115"/>
      <c r="FZQ108" s="115"/>
      <c r="FZR108" s="115"/>
      <c r="FZS108" s="115"/>
      <c r="FZT108" s="115"/>
      <c r="FZU108" s="115"/>
      <c r="FZV108" s="115"/>
      <c r="FZW108" s="115"/>
      <c r="FZX108" s="115"/>
      <c r="FZY108" s="115"/>
      <c r="FZZ108" s="115"/>
      <c r="GAA108" s="115"/>
      <c r="GAB108" s="115"/>
      <c r="GAC108" s="115"/>
      <c r="GAD108" s="115"/>
      <c r="GAE108" s="115"/>
      <c r="GAF108" s="115"/>
      <c r="GAG108" s="115"/>
      <c r="GAH108" s="115"/>
      <c r="GAI108" s="115"/>
      <c r="GAJ108" s="115"/>
      <c r="GAK108" s="115"/>
      <c r="GAL108" s="115"/>
      <c r="GAM108" s="115"/>
      <c r="GAN108" s="115"/>
      <c r="GAO108" s="115"/>
      <c r="GAP108" s="115"/>
      <c r="GAQ108" s="115"/>
      <c r="GAR108" s="115"/>
      <c r="GAS108" s="115"/>
      <c r="GAT108" s="115"/>
      <c r="GAU108" s="115"/>
      <c r="GAV108" s="115"/>
      <c r="GAW108" s="115"/>
      <c r="GAX108" s="115"/>
      <c r="GAY108" s="115"/>
      <c r="GAZ108" s="115"/>
      <c r="GBA108" s="115"/>
      <c r="GBB108" s="115"/>
      <c r="GBC108" s="115"/>
      <c r="GBD108" s="115"/>
      <c r="GBE108" s="115"/>
      <c r="GBF108" s="115"/>
      <c r="GBG108" s="115"/>
      <c r="GBH108" s="115"/>
      <c r="GBI108" s="115"/>
      <c r="GBJ108" s="115"/>
      <c r="GBK108" s="115"/>
      <c r="GBL108" s="115"/>
      <c r="GBM108" s="115"/>
      <c r="GBN108" s="115"/>
      <c r="GBO108" s="115"/>
      <c r="GBP108" s="115"/>
      <c r="GBQ108" s="115"/>
      <c r="GBR108" s="115"/>
      <c r="GBS108" s="115"/>
      <c r="GBT108" s="115"/>
      <c r="GBU108" s="115"/>
      <c r="GBV108" s="115"/>
      <c r="GBW108" s="115"/>
      <c r="GBX108" s="115"/>
      <c r="GBY108" s="115"/>
      <c r="GBZ108" s="115"/>
      <c r="GCA108" s="115"/>
      <c r="GCB108" s="115"/>
      <c r="GCC108" s="115"/>
      <c r="GCD108" s="115"/>
      <c r="GCE108" s="115"/>
      <c r="GCF108" s="115"/>
      <c r="GCG108" s="115"/>
      <c r="GCH108" s="115"/>
      <c r="GCI108" s="115"/>
      <c r="GCJ108" s="115"/>
      <c r="GCK108" s="115"/>
      <c r="GCL108" s="115"/>
      <c r="GCM108" s="115"/>
      <c r="GCN108" s="115"/>
      <c r="GCO108" s="115"/>
      <c r="GCP108" s="115"/>
      <c r="GCQ108" s="115"/>
      <c r="GCR108" s="115"/>
      <c r="GCS108" s="115"/>
      <c r="GCT108" s="115"/>
      <c r="GCU108" s="115"/>
      <c r="GCV108" s="115"/>
      <c r="GCW108" s="115"/>
      <c r="GCX108" s="115"/>
      <c r="GCY108" s="115"/>
      <c r="GCZ108" s="115"/>
      <c r="GDA108" s="115"/>
      <c r="GDB108" s="115"/>
      <c r="GDC108" s="115"/>
      <c r="GDD108" s="115"/>
      <c r="GDE108" s="115"/>
      <c r="GDF108" s="115"/>
      <c r="GDG108" s="115"/>
      <c r="GDH108" s="115"/>
      <c r="GDI108" s="115"/>
      <c r="GDN108" s="115"/>
      <c r="GDW108" s="115"/>
      <c r="GDX108" s="115"/>
      <c r="GDY108" s="115"/>
      <c r="GDZ108" s="115"/>
      <c r="GEE108" s="115"/>
      <c r="GEF108" s="115"/>
      <c r="GEG108" s="115"/>
      <c r="GEH108" s="115"/>
      <c r="GEI108" s="115"/>
      <c r="GEJ108" s="115"/>
      <c r="GEK108" s="115"/>
      <c r="GEL108" s="115"/>
      <c r="GEM108" s="115"/>
      <c r="GEN108" s="115"/>
      <c r="GEO108" s="115"/>
      <c r="GEP108" s="115"/>
      <c r="GEQ108" s="115"/>
      <c r="GER108" s="115"/>
      <c r="GES108" s="115"/>
      <c r="GET108" s="115"/>
      <c r="GEU108" s="115"/>
      <c r="GEV108" s="115"/>
      <c r="GEW108" s="115"/>
      <c r="GEX108" s="115"/>
      <c r="GEY108" s="115"/>
      <c r="GEZ108" s="115"/>
      <c r="GFA108" s="115"/>
      <c r="GFB108" s="115"/>
      <c r="GFC108" s="115"/>
      <c r="GFD108" s="115"/>
      <c r="GFE108" s="115"/>
      <c r="GFF108" s="115"/>
      <c r="GFG108" s="115"/>
      <c r="GFH108" s="115"/>
      <c r="GFI108" s="115"/>
      <c r="GFJ108" s="115"/>
      <c r="GFK108" s="115"/>
      <c r="GFL108" s="115"/>
      <c r="GFM108" s="115"/>
      <c r="GFN108" s="115"/>
      <c r="GFO108" s="115"/>
      <c r="GFP108" s="115"/>
      <c r="GFQ108" s="115"/>
      <c r="GFR108" s="115"/>
      <c r="GFS108" s="115"/>
      <c r="GFT108" s="115"/>
      <c r="GFU108" s="115"/>
      <c r="GFV108" s="115"/>
      <c r="GFW108" s="115"/>
      <c r="GFX108" s="115"/>
      <c r="GFY108" s="115"/>
      <c r="GFZ108" s="115"/>
      <c r="GGA108" s="115"/>
      <c r="GGB108" s="115"/>
      <c r="GGC108" s="115"/>
      <c r="GGD108" s="115"/>
      <c r="GGE108" s="115"/>
      <c r="GGF108" s="115"/>
      <c r="GGG108" s="115"/>
      <c r="GGH108" s="115"/>
      <c r="GGI108" s="115"/>
      <c r="GGJ108" s="115"/>
      <c r="GGK108" s="115"/>
      <c r="GGL108" s="115"/>
      <c r="GGM108" s="115"/>
      <c r="GGN108" s="115"/>
      <c r="GGO108" s="115"/>
      <c r="GGP108" s="115"/>
      <c r="GGQ108" s="115"/>
      <c r="GGR108" s="115"/>
      <c r="GGS108" s="115"/>
      <c r="GGT108" s="115"/>
      <c r="GGU108" s="115"/>
      <c r="GGV108" s="115"/>
      <c r="GGW108" s="115"/>
      <c r="GGX108" s="115"/>
      <c r="GGY108" s="115"/>
      <c r="GGZ108" s="115"/>
      <c r="GHA108" s="115"/>
      <c r="GHB108" s="115"/>
      <c r="GHC108" s="115"/>
      <c r="GHD108" s="115"/>
      <c r="GHE108" s="115"/>
      <c r="GHF108" s="115"/>
      <c r="GHG108" s="115"/>
      <c r="GHH108" s="115"/>
      <c r="GHI108" s="115"/>
      <c r="GHJ108" s="115"/>
      <c r="GHK108" s="115"/>
      <c r="GHL108" s="115"/>
      <c r="GHM108" s="115"/>
      <c r="GHN108" s="115"/>
      <c r="GHO108" s="115"/>
      <c r="GHP108" s="115"/>
      <c r="GHQ108" s="115"/>
      <c r="GHR108" s="115"/>
      <c r="GHS108" s="115"/>
      <c r="GHT108" s="115"/>
      <c r="GHU108" s="115"/>
      <c r="GHV108" s="115"/>
      <c r="GHW108" s="115"/>
      <c r="GHX108" s="115"/>
      <c r="GHY108" s="115"/>
      <c r="GHZ108" s="115"/>
      <c r="GIA108" s="115"/>
      <c r="GIB108" s="115"/>
      <c r="GIC108" s="115"/>
      <c r="GID108" s="115"/>
      <c r="GIE108" s="115"/>
      <c r="GIF108" s="115"/>
      <c r="GIG108" s="115"/>
      <c r="GIH108" s="115"/>
      <c r="GII108" s="115"/>
      <c r="GIJ108" s="115"/>
      <c r="GIK108" s="115"/>
      <c r="GIL108" s="115"/>
      <c r="GIM108" s="115"/>
      <c r="GIN108" s="115"/>
      <c r="GIO108" s="115"/>
      <c r="GIP108" s="115"/>
      <c r="GIQ108" s="115"/>
      <c r="GIR108" s="115"/>
      <c r="GIS108" s="115"/>
      <c r="GIT108" s="115"/>
      <c r="GIU108" s="115"/>
      <c r="GIV108" s="115"/>
      <c r="GIW108" s="115"/>
      <c r="GIX108" s="115"/>
      <c r="GIY108" s="115"/>
      <c r="GIZ108" s="115"/>
      <c r="GJA108" s="115"/>
      <c r="GJB108" s="115"/>
      <c r="GJC108" s="115"/>
      <c r="GJD108" s="115"/>
      <c r="GJE108" s="115"/>
      <c r="GJF108" s="115"/>
      <c r="GJG108" s="115"/>
      <c r="GJH108" s="115"/>
      <c r="GJI108" s="115"/>
      <c r="GJJ108" s="115"/>
      <c r="GJK108" s="115"/>
      <c r="GJL108" s="115"/>
      <c r="GJM108" s="115"/>
      <c r="GJN108" s="115"/>
      <c r="GJO108" s="115"/>
      <c r="GJP108" s="115"/>
      <c r="GJQ108" s="115"/>
      <c r="GJR108" s="115"/>
      <c r="GJS108" s="115"/>
      <c r="GJT108" s="115"/>
      <c r="GJU108" s="115"/>
      <c r="GJV108" s="115"/>
      <c r="GJW108" s="115"/>
      <c r="GJX108" s="115"/>
      <c r="GJY108" s="115"/>
      <c r="GJZ108" s="115"/>
      <c r="GKA108" s="115"/>
      <c r="GKB108" s="115"/>
      <c r="GKC108" s="115"/>
      <c r="GKD108" s="115"/>
      <c r="GKE108" s="115"/>
      <c r="GKF108" s="115"/>
      <c r="GKG108" s="115"/>
      <c r="GKH108" s="115"/>
      <c r="GKI108" s="115"/>
      <c r="GKJ108" s="115"/>
      <c r="GKK108" s="115"/>
      <c r="GKL108" s="115"/>
      <c r="GKM108" s="115"/>
      <c r="GKN108" s="115"/>
      <c r="GKO108" s="115"/>
      <c r="GKP108" s="115"/>
      <c r="GKQ108" s="115"/>
      <c r="GKR108" s="115"/>
      <c r="GKS108" s="115"/>
      <c r="GKT108" s="115"/>
      <c r="GKU108" s="115"/>
      <c r="GKV108" s="115"/>
      <c r="GKW108" s="115"/>
      <c r="GKX108" s="115"/>
      <c r="GKY108" s="115"/>
      <c r="GKZ108" s="115"/>
      <c r="GLA108" s="115"/>
      <c r="GLB108" s="115"/>
      <c r="GLC108" s="115"/>
      <c r="GLD108" s="115"/>
      <c r="GLE108" s="115"/>
      <c r="GLF108" s="115"/>
      <c r="GLG108" s="115"/>
      <c r="GLH108" s="115"/>
      <c r="GLI108" s="115"/>
      <c r="GLJ108" s="115"/>
      <c r="GLK108" s="115"/>
      <c r="GLL108" s="115"/>
      <c r="GLM108" s="115"/>
      <c r="GLN108" s="115"/>
      <c r="GLO108" s="115"/>
      <c r="GLP108" s="115"/>
      <c r="GLQ108" s="115"/>
      <c r="GLR108" s="115"/>
      <c r="GLS108" s="115"/>
      <c r="GLT108" s="115"/>
      <c r="GLU108" s="115"/>
      <c r="GLV108" s="115"/>
      <c r="GLW108" s="115"/>
      <c r="GLX108" s="115"/>
      <c r="GLY108" s="115"/>
      <c r="GLZ108" s="115"/>
      <c r="GMA108" s="115"/>
      <c r="GMB108" s="115"/>
      <c r="GMC108" s="115"/>
      <c r="GMD108" s="115"/>
      <c r="GME108" s="115"/>
      <c r="GMF108" s="115"/>
      <c r="GMG108" s="115"/>
      <c r="GMH108" s="115"/>
      <c r="GMI108" s="115"/>
      <c r="GMJ108" s="115"/>
      <c r="GMK108" s="115"/>
      <c r="GML108" s="115"/>
      <c r="GMM108" s="115"/>
      <c r="GMN108" s="115"/>
      <c r="GMO108" s="115"/>
      <c r="GMP108" s="115"/>
      <c r="GMQ108" s="115"/>
      <c r="GMR108" s="115"/>
      <c r="GMS108" s="115"/>
      <c r="GMT108" s="115"/>
      <c r="GMU108" s="115"/>
      <c r="GMV108" s="115"/>
      <c r="GMW108" s="115"/>
      <c r="GMX108" s="115"/>
      <c r="GMY108" s="115"/>
      <c r="GMZ108" s="115"/>
      <c r="GNA108" s="115"/>
      <c r="GNB108" s="115"/>
      <c r="GNC108" s="115"/>
      <c r="GND108" s="115"/>
      <c r="GNE108" s="115"/>
      <c r="GNJ108" s="115"/>
      <c r="GNS108" s="115"/>
      <c r="GNT108" s="115"/>
      <c r="GNU108" s="115"/>
      <c r="GNV108" s="115"/>
      <c r="GOA108" s="115"/>
      <c r="GOB108" s="115"/>
      <c r="GOC108" s="115"/>
      <c r="GOD108" s="115"/>
      <c r="GOE108" s="115"/>
      <c r="GOF108" s="115"/>
      <c r="GOG108" s="115"/>
      <c r="GOH108" s="115"/>
      <c r="GOI108" s="115"/>
      <c r="GOJ108" s="115"/>
      <c r="GOK108" s="115"/>
      <c r="GOL108" s="115"/>
      <c r="GOM108" s="115"/>
      <c r="GON108" s="115"/>
      <c r="GOO108" s="115"/>
      <c r="GOP108" s="115"/>
      <c r="GOQ108" s="115"/>
      <c r="GOR108" s="115"/>
      <c r="GOS108" s="115"/>
      <c r="GOT108" s="115"/>
      <c r="GOU108" s="115"/>
      <c r="GOV108" s="115"/>
      <c r="GOW108" s="115"/>
      <c r="GOX108" s="115"/>
      <c r="GOY108" s="115"/>
      <c r="GOZ108" s="115"/>
      <c r="GPA108" s="115"/>
      <c r="GPB108" s="115"/>
      <c r="GPC108" s="115"/>
      <c r="GPD108" s="115"/>
      <c r="GPE108" s="115"/>
      <c r="GPF108" s="115"/>
      <c r="GPG108" s="115"/>
      <c r="GPH108" s="115"/>
      <c r="GPI108" s="115"/>
      <c r="GPJ108" s="115"/>
      <c r="GPK108" s="115"/>
      <c r="GPL108" s="115"/>
      <c r="GPM108" s="115"/>
      <c r="GPN108" s="115"/>
      <c r="GPO108" s="115"/>
      <c r="GPP108" s="115"/>
      <c r="GPQ108" s="115"/>
      <c r="GPR108" s="115"/>
      <c r="GPS108" s="115"/>
      <c r="GPT108" s="115"/>
      <c r="GPU108" s="115"/>
      <c r="GPV108" s="115"/>
      <c r="GPW108" s="115"/>
      <c r="GPX108" s="115"/>
      <c r="GPY108" s="115"/>
      <c r="GPZ108" s="115"/>
      <c r="GQA108" s="115"/>
      <c r="GQB108" s="115"/>
      <c r="GQC108" s="115"/>
      <c r="GQD108" s="115"/>
      <c r="GQE108" s="115"/>
      <c r="GQF108" s="115"/>
      <c r="GQG108" s="115"/>
      <c r="GQH108" s="115"/>
      <c r="GQI108" s="115"/>
      <c r="GQJ108" s="115"/>
      <c r="GQK108" s="115"/>
      <c r="GQL108" s="115"/>
      <c r="GQM108" s="115"/>
      <c r="GQN108" s="115"/>
      <c r="GQO108" s="115"/>
      <c r="GQP108" s="115"/>
      <c r="GQQ108" s="115"/>
      <c r="GQR108" s="115"/>
      <c r="GQS108" s="115"/>
      <c r="GQT108" s="115"/>
      <c r="GQU108" s="115"/>
      <c r="GQV108" s="115"/>
      <c r="GQW108" s="115"/>
      <c r="GQX108" s="115"/>
      <c r="GQY108" s="115"/>
      <c r="GQZ108" s="115"/>
      <c r="GRA108" s="115"/>
      <c r="GRB108" s="115"/>
      <c r="GRC108" s="115"/>
      <c r="GRD108" s="115"/>
      <c r="GRE108" s="115"/>
      <c r="GRF108" s="115"/>
      <c r="GRG108" s="115"/>
      <c r="GRH108" s="115"/>
      <c r="GRI108" s="115"/>
      <c r="GRJ108" s="115"/>
      <c r="GRK108" s="115"/>
      <c r="GRL108" s="115"/>
      <c r="GRM108" s="115"/>
      <c r="GRN108" s="115"/>
      <c r="GRO108" s="115"/>
      <c r="GRP108" s="115"/>
      <c r="GRQ108" s="115"/>
      <c r="GRR108" s="115"/>
      <c r="GRS108" s="115"/>
      <c r="GRT108" s="115"/>
      <c r="GRU108" s="115"/>
      <c r="GRV108" s="115"/>
      <c r="GRW108" s="115"/>
      <c r="GRX108" s="115"/>
      <c r="GRY108" s="115"/>
      <c r="GRZ108" s="115"/>
      <c r="GSA108" s="115"/>
      <c r="GSB108" s="115"/>
      <c r="GSC108" s="115"/>
      <c r="GSD108" s="115"/>
      <c r="GSE108" s="115"/>
      <c r="GSF108" s="115"/>
      <c r="GSG108" s="115"/>
      <c r="GSH108" s="115"/>
      <c r="GSI108" s="115"/>
      <c r="GSJ108" s="115"/>
      <c r="GSK108" s="115"/>
      <c r="GSL108" s="115"/>
      <c r="GSM108" s="115"/>
      <c r="GSN108" s="115"/>
      <c r="GSO108" s="115"/>
      <c r="GSP108" s="115"/>
      <c r="GSQ108" s="115"/>
      <c r="GSR108" s="115"/>
      <c r="GSS108" s="115"/>
      <c r="GST108" s="115"/>
      <c r="GSU108" s="115"/>
      <c r="GSV108" s="115"/>
      <c r="GSW108" s="115"/>
      <c r="GSX108" s="115"/>
      <c r="GSY108" s="115"/>
      <c r="GSZ108" s="115"/>
      <c r="GTA108" s="115"/>
      <c r="GTB108" s="115"/>
      <c r="GTC108" s="115"/>
      <c r="GTD108" s="115"/>
      <c r="GTE108" s="115"/>
      <c r="GTF108" s="115"/>
      <c r="GTG108" s="115"/>
      <c r="GTH108" s="115"/>
      <c r="GTI108" s="115"/>
      <c r="GTJ108" s="115"/>
      <c r="GTK108" s="115"/>
      <c r="GTL108" s="115"/>
      <c r="GTM108" s="115"/>
      <c r="GTN108" s="115"/>
      <c r="GTO108" s="115"/>
      <c r="GTP108" s="115"/>
      <c r="GTQ108" s="115"/>
      <c r="GTR108" s="115"/>
      <c r="GTS108" s="115"/>
      <c r="GTT108" s="115"/>
      <c r="GTU108" s="115"/>
      <c r="GTV108" s="115"/>
      <c r="GTW108" s="115"/>
      <c r="GTX108" s="115"/>
      <c r="GTY108" s="115"/>
      <c r="GTZ108" s="115"/>
      <c r="GUA108" s="115"/>
      <c r="GUB108" s="115"/>
      <c r="GUC108" s="115"/>
      <c r="GUD108" s="115"/>
      <c r="GUE108" s="115"/>
      <c r="GUF108" s="115"/>
      <c r="GUG108" s="115"/>
      <c r="GUH108" s="115"/>
      <c r="GUI108" s="115"/>
      <c r="GUJ108" s="115"/>
      <c r="GUK108" s="115"/>
      <c r="GUL108" s="115"/>
      <c r="GUM108" s="115"/>
      <c r="GUN108" s="115"/>
      <c r="GUO108" s="115"/>
      <c r="GUP108" s="115"/>
      <c r="GUQ108" s="115"/>
      <c r="GUR108" s="115"/>
      <c r="GUS108" s="115"/>
      <c r="GUT108" s="115"/>
      <c r="GUU108" s="115"/>
      <c r="GUV108" s="115"/>
      <c r="GUW108" s="115"/>
      <c r="GUX108" s="115"/>
      <c r="GUY108" s="115"/>
      <c r="GUZ108" s="115"/>
      <c r="GVA108" s="115"/>
      <c r="GVB108" s="115"/>
      <c r="GVC108" s="115"/>
      <c r="GVD108" s="115"/>
      <c r="GVE108" s="115"/>
      <c r="GVF108" s="115"/>
      <c r="GVG108" s="115"/>
      <c r="GVH108" s="115"/>
      <c r="GVI108" s="115"/>
      <c r="GVJ108" s="115"/>
      <c r="GVK108" s="115"/>
      <c r="GVL108" s="115"/>
      <c r="GVM108" s="115"/>
      <c r="GVN108" s="115"/>
      <c r="GVO108" s="115"/>
      <c r="GVP108" s="115"/>
      <c r="GVQ108" s="115"/>
      <c r="GVR108" s="115"/>
      <c r="GVS108" s="115"/>
      <c r="GVT108" s="115"/>
      <c r="GVU108" s="115"/>
      <c r="GVV108" s="115"/>
      <c r="GVW108" s="115"/>
      <c r="GVX108" s="115"/>
      <c r="GVY108" s="115"/>
      <c r="GVZ108" s="115"/>
      <c r="GWA108" s="115"/>
      <c r="GWB108" s="115"/>
      <c r="GWC108" s="115"/>
      <c r="GWD108" s="115"/>
      <c r="GWE108" s="115"/>
      <c r="GWF108" s="115"/>
      <c r="GWG108" s="115"/>
      <c r="GWH108" s="115"/>
      <c r="GWI108" s="115"/>
      <c r="GWJ108" s="115"/>
      <c r="GWK108" s="115"/>
      <c r="GWL108" s="115"/>
      <c r="GWM108" s="115"/>
      <c r="GWN108" s="115"/>
      <c r="GWO108" s="115"/>
      <c r="GWP108" s="115"/>
      <c r="GWQ108" s="115"/>
      <c r="GWR108" s="115"/>
      <c r="GWS108" s="115"/>
      <c r="GWT108" s="115"/>
      <c r="GWU108" s="115"/>
      <c r="GWV108" s="115"/>
      <c r="GWW108" s="115"/>
      <c r="GWX108" s="115"/>
      <c r="GWY108" s="115"/>
      <c r="GWZ108" s="115"/>
      <c r="GXA108" s="115"/>
      <c r="GXF108" s="115"/>
      <c r="GXO108" s="115"/>
      <c r="GXP108" s="115"/>
      <c r="GXQ108" s="115"/>
      <c r="GXR108" s="115"/>
      <c r="GXW108" s="115"/>
      <c r="GXX108" s="115"/>
      <c r="GXY108" s="115"/>
      <c r="GXZ108" s="115"/>
      <c r="GYA108" s="115"/>
      <c r="GYB108" s="115"/>
      <c r="GYC108" s="115"/>
      <c r="GYD108" s="115"/>
      <c r="GYE108" s="115"/>
      <c r="GYF108" s="115"/>
      <c r="GYG108" s="115"/>
      <c r="GYH108" s="115"/>
      <c r="GYI108" s="115"/>
      <c r="GYJ108" s="115"/>
      <c r="GYK108" s="115"/>
      <c r="GYL108" s="115"/>
      <c r="GYM108" s="115"/>
      <c r="GYN108" s="115"/>
      <c r="GYO108" s="115"/>
      <c r="GYP108" s="115"/>
      <c r="GYQ108" s="115"/>
      <c r="GYR108" s="115"/>
      <c r="GYS108" s="115"/>
      <c r="GYT108" s="115"/>
      <c r="GYU108" s="115"/>
      <c r="GYV108" s="115"/>
      <c r="GYW108" s="115"/>
      <c r="GYX108" s="115"/>
      <c r="GYY108" s="115"/>
      <c r="GYZ108" s="115"/>
      <c r="GZA108" s="115"/>
      <c r="GZB108" s="115"/>
      <c r="GZC108" s="115"/>
      <c r="GZD108" s="115"/>
      <c r="GZE108" s="115"/>
      <c r="GZF108" s="115"/>
      <c r="GZG108" s="115"/>
      <c r="GZH108" s="115"/>
      <c r="GZI108" s="115"/>
      <c r="GZJ108" s="115"/>
      <c r="GZK108" s="115"/>
      <c r="GZL108" s="115"/>
      <c r="GZM108" s="115"/>
      <c r="GZN108" s="115"/>
      <c r="GZO108" s="115"/>
      <c r="GZP108" s="115"/>
      <c r="GZQ108" s="115"/>
      <c r="GZR108" s="115"/>
      <c r="GZS108" s="115"/>
      <c r="GZT108" s="115"/>
      <c r="GZU108" s="115"/>
      <c r="GZV108" s="115"/>
      <c r="GZW108" s="115"/>
      <c r="GZX108" s="115"/>
      <c r="GZY108" s="115"/>
      <c r="GZZ108" s="115"/>
      <c r="HAA108" s="115"/>
      <c r="HAB108" s="115"/>
      <c r="HAC108" s="115"/>
      <c r="HAD108" s="115"/>
      <c r="HAE108" s="115"/>
      <c r="HAF108" s="115"/>
      <c r="HAG108" s="115"/>
      <c r="HAH108" s="115"/>
      <c r="HAI108" s="115"/>
      <c r="HAJ108" s="115"/>
      <c r="HAK108" s="115"/>
      <c r="HAL108" s="115"/>
      <c r="HAM108" s="115"/>
      <c r="HAN108" s="115"/>
      <c r="HAO108" s="115"/>
      <c r="HAP108" s="115"/>
      <c r="HAQ108" s="115"/>
      <c r="HAR108" s="115"/>
      <c r="HAS108" s="115"/>
      <c r="HAT108" s="115"/>
      <c r="HAU108" s="115"/>
      <c r="HAV108" s="115"/>
      <c r="HAW108" s="115"/>
      <c r="HAX108" s="115"/>
      <c r="HAY108" s="115"/>
      <c r="HAZ108" s="115"/>
      <c r="HBA108" s="115"/>
      <c r="HBB108" s="115"/>
      <c r="HBC108" s="115"/>
      <c r="HBD108" s="115"/>
      <c r="HBE108" s="115"/>
      <c r="HBF108" s="115"/>
      <c r="HBG108" s="115"/>
      <c r="HBH108" s="115"/>
      <c r="HBI108" s="115"/>
      <c r="HBJ108" s="115"/>
      <c r="HBK108" s="115"/>
      <c r="HBL108" s="115"/>
      <c r="HBM108" s="115"/>
      <c r="HBN108" s="115"/>
      <c r="HBO108" s="115"/>
      <c r="HBP108" s="115"/>
      <c r="HBQ108" s="115"/>
      <c r="HBR108" s="115"/>
      <c r="HBS108" s="115"/>
      <c r="HBT108" s="115"/>
      <c r="HBU108" s="115"/>
      <c r="HBV108" s="115"/>
      <c r="HBW108" s="115"/>
      <c r="HBX108" s="115"/>
      <c r="HBY108" s="115"/>
      <c r="HBZ108" s="115"/>
      <c r="HCA108" s="115"/>
      <c r="HCB108" s="115"/>
      <c r="HCC108" s="115"/>
      <c r="HCD108" s="115"/>
      <c r="HCE108" s="115"/>
      <c r="HCF108" s="115"/>
      <c r="HCG108" s="115"/>
      <c r="HCH108" s="115"/>
      <c r="HCI108" s="115"/>
      <c r="HCJ108" s="115"/>
      <c r="HCK108" s="115"/>
      <c r="HCL108" s="115"/>
      <c r="HCM108" s="115"/>
      <c r="HCN108" s="115"/>
      <c r="HCO108" s="115"/>
      <c r="HCP108" s="115"/>
      <c r="HCQ108" s="115"/>
      <c r="HCR108" s="115"/>
      <c r="HCS108" s="115"/>
      <c r="HCT108" s="115"/>
      <c r="HCU108" s="115"/>
      <c r="HCV108" s="115"/>
      <c r="HCW108" s="115"/>
      <c r="HCX108" s="115"/>
      <c r="HCY108" s="115"/>
      <c r="HCZ108" s="115"/>
      <c r="HDA108" s="115"/>
      <c r="HDB108" s="115"/>
      <c r="HDC108" s="115"/>
      <c r="HDD108" s="115"/>
      <c r="HDE108" s="115"/>
      <c r="HDF108" s="115"/>
      <c r="HDG108" s="115"/>
      <c r="HDH108" s="115"/>
      <c r="HDI108" s="115"/>
      <c r="HDJ108" s="115"/>
      <c r="HDK108" s="115"/>
      <c r="HDL108" s="115"/>
      <c r="HDM108" s="115"/>
      <c r="HDN108" s="115"/>
      <c r="HDO108" s="115"/>
      <c r="HDP108" s="115"/>
      <c r="HDQ108" s="115"/>
      <c r="HDR108" s="115"/>
      <c r="HDS108" s="115"/>
      <c r="HDT108" s="115"/>
      <c r="HDU108" s="115"/>
      <c r="HDV108" s="115"/>
      <c r="HDW108" s="115"/>
      <c r="HDX108" s="115"/>
      <c r="HDY108" s="115"/>
      <c r="HDZ108" s="115"/>
      <c r="HEA108" s="115"/>
      <c r="HEB108" s="115"/>
      <c r="HEC108" s="115"/>
      <c r="HED108" s="115"/>
      <c r="HEE108" s="115"/>
      <c r="HEF108" s="115"/>
      <c r="HEG108" s="115"/>
      <c r="HEH108" s="115"/>
      <c r="HEI108" s="115"/>
      <c r="HEJ108" s="115"/>
      <c r="HEK108" s="115"/>
      <c r="HEL108" s="115"/>
      <c r="HEM108" s="115"/>
      <c r="HEN108" s="115"/>
      <c r="HEO108" s="115"/>
      <c r="HEP108" s="115"/>
      <c r="HEQ108" s="115"/>
      <c r="HER108" s="115"/>
      <c r="HES108" s="115"/>
      <c r="HET108" s="115"/>
      <c r="HEU108" s="115"/>
      <c r="HEV108" s="115"/>
      <c r="HEW108" s="115"/>
      <c r="HEX108" s="115"/>
      <c r="HEY108" s="115"/>
      <c r="HEZ108" s="115"/>
      <c r="HFA108" s="115"/>
      <c r="HFB108" s="115"/>
      <c r="HFC108" s="115"/>
      <c r="HFD108" s="115"/>
      <c r="HFE108" s="115"/>
      <c r="HFF108" s="115"/>
      <c r="HFG108" s="115"/>
      <c r="HFH108" s="115"/>
      <c r="HFI108" s="115"/>
      <c r="HFJ108" s="115"/>
      <c r="HFK108" s="115"/>
      <c r="HFL108" s="115"/>
      <c r="HFM108" s="115"/>
      <c r="HFN108" s="115"/>
      <c r="HFO108" s="115"/>
      <c r="HFP108" s="115"/>
      <c r="HFQ108" s="115"/>
      <c r="HFR108" s="115"/>
      <c r="HFS108" s="115"/>
      <c r="HFT108" s="115"/>
      <c r="HFU108" s="115"/>
      <c r="HFV108" s="115"/>
      <c r="HFW108" s="115"/>
      <c r="HFX108" s="115"/>
      <c r="HFY108" s="115"/>
      <c r="HFZ108" s="115"/>
      <c r="HGA108" s="115"/>
      <c r="HGB108" s="115"/>
      <c r="HGC108" s="115"/>
      <c r="HGD108" s="115"/>
      <c r="HGE108" s="115"/>
      <c r="HGF108" s="115"/>
      <c r="HGG108" s="115"/>
      <c r="HGH108" s="115"/>
      <c r="HGI108" s="115"/>
      <c r="HGJ108" s="115"/>
      <c r="HGK108" s="115"/>
      <c r="HGL108" s="115"/>
      <c r="HGM108" s="115"/>
      <c r="HGN108" s="115"/>
      <c r="HGO108" s="115"/>
      <c r="HGP108" s="115"/>
      <c r="HGQ108" s="115"/>
      <c r="HGR108" s="115"/>
      <c r="HGS108" s="115"/>
      <c r="HGT108" s="115"/>
      <c r="HGU108" s="115"/>
      <c r="HGV108" s="115"/>
      <c r="HGW108" s="115"/>
      <c r="HHB108" s="115"/>
      <c r="HHK108" s="115"/>
      <c r="HHL108" s="115"/>
      <c r="HHM108" s="115"/>
      <c r="HHN108" s="115"/>
      <c r="HHS108" s="115"/>
      <c r="HHT108" s="115"/>
      <c r="HHU108" s="115"/>
      <c r="HHV108" s="115"/>
      <c r="HHW108" s="115"/>
      <c r="HHX108" s="115"/>
      <c r="HHY108" s="115"/>
      <c r="HHZ108" s="115"/>
      <c r="HIA108" s="115"/>
      <c r="HIB108" s="115"/>
      <c r="HIC108" s="115"/>
      <c r="HID108" s="115"/>
      <c r="HIE108" s="115"/>
      <c r="HIF108" s="115"/>
      <c r="HIG108" s="115"/>
      <c r="HIH108" s="115"/>
      <c r="HII108" s="115"/>
      <c r="HIJ108" s="115"/>
      <c r="HIK108" s="115"/>
      <c r="HIL108" s="115"/>
      <c r="HIM108" s="115"/>
      <c r="HIN108" s="115"/>
      <c r="HIO108" s="115"/>
      <c r="HIP108" s="115"/>
      <c r="HIQ108" s="115"/>
      <c r="HIR108" s="115"/>
      <c r="HIS108" s="115"/>
      <c r="HIT108" s="115"/>
      <c r="HIU108" s="115"/>
      <c r="HIV108" s="115"/>
      <c r="HIW108" s="115"/>
      <c r="HIX108" s="115"/>
      <c r="HIY108" s="115"/>
      <c r="HIZ108" s="115"/>
      <c r="HJA108" s="115"/>
      <c r="HJB108" s="115"/>
      <c r="HJC108" s="115"/>
      <c r="HJD108" s="115"/>
      <c r="HJE108" s="115"/>
      <c r="HJF108" s="115"/>
      <c r="HJG108" s="115"/>
      <c r="HJH108" s="115"/>
      <c r="HJI108" s="115"/>
      <c r="HJJ108" s="115"/>
      <c r="HJK108" s="115"/>
      <c r="HJL108" s="115"/>
      <c r="HJM108" s="115"/>
      <c r="HJN108" s="115"/>
      <c r="HJO108" s="115"/>
      <c r="HJP108" s="115"/>
      <c r="HJQ108" s="115"/>
      <c r="HJR108" s="115"/>
      <c r="HJS108" s="115"/>
      <c r="HJT108" s="115"/>
      <c r="HJU108" s="115"/>
      <c r="HJV108" s="115"/>
      <c r="HJW108" s="115"/>
      <c r="HJX108" s="115"/>
      <c r="HJY108" s="115"/>
      <c r="HJZ108" s="115"/>
      <c r="HKA108" s="115"/>
      <c r="HKB108" s="115"/>
      <c r="HKC108" s="115"/>
      <c r="HKD108" s="115"/>
      <c r="HKE108" s="115"/>
      <c r="HKF108" s="115"/>
      <c r="HKG108" s="115"/>
      <c r="HKH108" s="115"/>
      <c r="HKI108" s="115"/>
      <c r="HKJ108" s="115"/>
      <c r="HKK108" s="115"/>
      <c r="HKL108" s="115"/>
      <c r="HKM108" s="115"/>
      <c r="HKN108" s="115"/>
      <c r="HKO108" s="115"/>
      <c r="HKP108" s="115"/>
      <c r="HKQ108" s="115"/>
      <c r="HKR108" s="115"/>
      <c r="HKS108" s="115"/>
      <c r="HKT108" s="115"/>
      <c r="HKU108" s="115"/>
      <c r="HKV108" s="115"/>
      <c r="HKW108" s="115"/>
      <c r="HKX108" s="115"/>
      <c r="HKY108" s="115"/>
      <c r="HKZ108" s="115"/>
      <c r="HLA108" s="115"/>
      <c r="HLB108" s="115"/>
      <c r="HLC108" s="115"/>
      <c r="HLD108" s="115"/>
      <c r="HLE108" s="115"/>
      <c r="HLF108" s="115"/>
      <c r="HLG108" s="115"/>
      <c r="HLH108" s="115"/>
      <c r="HLI108" s="115"/>
      <c r="HLJ108" s="115"/>
      <c r="HLK108" s="115"/>
      <c r="HLL108" s="115"/>
      <c r="HLM108" s="115"/>
      <c r="HLN108" s="115"/>
      <c r="HLO108" s="115"/>
      <c r="HLP108" s="115"/>
      <c r="HLQ108" s="115"/>
      <c r="HLR108" s="115"/>
      <c r="HLS108" s="115"/>
      <c r="HLT108" s="115"/>
      <c r="HLU108" s="115"/>
      <c r="HLV108" s="115"/>
      <c r="HLW108" s="115"/>
      <c r="HLX108" s="115"/>
      <c r="HLY108" s="115"/>
      <c r="HLZ108" s="115"/>
      <c r="HMA108" s="115"/>
      <c r="HMB108" s="115"/>
      <c r="HMC108" s="115"/>
      <c r="HMD108" s="115"/>
      <c r="HME108" s="115"/>
      <c r="HMF108" s="115"/>
      <c r="HMG108" s="115"/>
      <c r="HMH108" s="115"/>
      <c r="HMI108" s="115"/>
      <c r="HMJ108" s="115"/>
      <c r="HMK108" s="115"/>
      <c r="HML108" s="115"/>
      <c r="HMM108" s="115"/>
      <c r="HMN108" s="115"/>
      <c r="HMO108" s="115"/>
      <c r="HMP108" s="115"/>
      <c r="HMQ108" s="115"/>
      <c r="HMR108" s="115"/>
      <c r="HMS108" s="115"/>
      <c r="HMT108" s="115"/>
      <c r="HMU108" s="115"/>
      <c r="HMV108" s="115"/>
      <c r="HMW108" s="115"/>
      <c r="HMX108" s="115"/>
      <c r="HMY108" s="115"/>
      <c r="HMZ108" s="115"/>
      <c r="HNA108" s="115"/>
      <c r="HNB108" s="115"/>
      <c r="HNC108" s="115"/>
      <c r="HND108" s="115"/>
      <c r="HNE108" s="115"/>
      <c r="HNF108" s="115"/>
      <c r="HNG108" s="115"/>
      <c r="HNH108" s="115"/>
      <c r="HNI108" s="115"/>
      <c r="HNJ108" s="115"/>
      <c r="HNK108" s="115"/>
      <c r="HNL108" s="115"/>
      <c r="HNM108" s="115"/>
      <c r="HNN108" s="115"/>
      <c r="HNO108" s="115"/>
      <c r="HNP108" s="115"/>
      <c r="HNQ108" s="115"/>
      <c r="HNR108" s="115"/>
      <c r="HNS108" s="115"/>
      <c r="HNT108" s="115"/>
      <c r="HNU108" s="115"/>
      <c r="HNV108" s="115"/>
      <c r="HNW108" s="115"/>
      <c r="HNX108" s="115"/>
      <c r="HNY108" s="115"/>
      <c r="HNZ108" s="115"/>
      <c r="HOA108" s="115"/>
      <c r="HOB108" s="115"/>
      <c r="HOC108" s="115"/>
      <c r="HOD108" s="115"/>
      <c r="HOE108" s="115"/>
      <c r="HOF108" s="115"/>
      <c r="HOG108" s="115"/>
      <c r="HOH108" s="115"/>
      <c r="HOI108" s="115"/>
      <c r="HOJ108" s="115"/>
      <c r="HOK108" s="115"/>
      <c r="HOL108" s="115"/>
      <c r="HOM108" s="115"/>
      <c r="HON108" s="115"/>
      <c r="HOO108" s="115"/>
      <c r="HOP108" s="115"/>
      <c r="HOQ108" s="115"/>
      <c r="HOR108" s="115"/>
      <c r="HOS108" s="115"/>
      <c r="HOT108" s="115"/>
      <c r="HOU108" s="115"/>
      <c r="HOV108" s="115"/>
      <c r="HOW108" s="115"/>
      <c r="HOX108" s="115"/>
      <c r="HOY108" s="115"/>
      <c r="HOZ108" s="115"/>
      <c r="HPA108" s="115"/>
      <c r="HPB108" s="115"/>
      <c r="HPC108" s="115"/>
      <c r="HPD108" s="115"/>
      <c r="HPE108" s="115"/>
      <c r="HPF108" s="115"/>
      <c r="HPG108" s="115"/>
      <c r="HPH108" s="115"/>
      <c r="HPI108" s="115"/>
      <c r="HPJ108" s="115"/>
      <c r="HPK108" s="115"/>
      <c r="HPL108" s="115"/>
      <c r="HPM108" s="115"/>
      <c r="HPN108" s="115"/>
      <c r="HPO108" s="115"/>
      <c r="HPP108" s="115"/>
      <c r="HPQ108" s="115"/>
      <c r="HPR108" s="115"/>
      <c r="HPS108" s="115"/>
      <c r="HPT108" s="115"/>
      <c r="HPU108" s="115"/>
      <c r="HPV108" s="115"/>
      <c r="HPW108" s="115"/>
      <c r="HPX108" s="115"/>
      <c r="HPY108" s="115"/>
      <c r="HPZ108" s="115"/>
      <c r="HQA108" s="115"/>
      <c r="HQB108" s="115"/>
      <c r="HQC108" s="115"/>
      <c r="HQD108" s="115"/>
      <c r="HQE108" s="115"/>
      <c r="HQF108" s="115"/>
      <c r="HQG108" s="115"/>
      <c r="HQH108" s="115"/>
      <c r="HQI108" s="115"/>
      <c r="HQJ108" s="115"/>
      <c r="HQK108" s="115"/>
      <c r="HQL108" s="115"/>
      <c r="HQM108" s="115"/>
      <c r="HQN108" s="115"/>
      <c r="HQO108" s="115"/>
      <c r="HQP108" s="115"/>
      <c r="HQQ108" s="115"/>
      <c r="HQR108" s="115"/>
      <c r="HQS108" s="115"/>
      <c r="HQX108" s="115"/>
      <c r="HRG108" s="115"/>
      <c r="HRH108" s="115"/>
      <c r="HRI108" s="115"/>
      <c r="HRJ108" s="115"/>
      <c r="HRO108" s="115"/>
      <c r="HRP108" s="115"/>
      <c r="HRQ108" s="115"/>
      <c r="HRR108" s="115"/>
      <c r="HRS108" s="115"/>
      <c r="HRT108" s="115"/>
      <c r="HRU108" s="115"/>
      <c r="HRV108" s="115"/>
      <c r="HRW108" s="115"/>
      <c r="HRX108" s="115"/>
      <c r="HRY108" s="115"/>
      <c r="HRZ108" s="115"/>
      <c r="HSA108" s="115"/>
      <c r="HSB108" s="115"/>
      <c r="HSC108" s="115"/>
      <c r="HSD108" s="115"/>
      <c r="HSE108" s="115"/>
      <c r="HSF108" s="115"/>
      <c r="HSG108" s="115"/>
      <c r="HSH108" s="115"/>
      <c r="HSI108" s="115"/>
      <c r="HSJ108" s="115"/>
      <c r="HSK108" s="115"/>
      <c r="HSL108" s="115"/>
      <c r="HSM108" s="115"/>
      <c r="HSN108" s="115"/>
      <c r="HSO108" s="115"/>
      <c r="HSP108" s="115"/>
      <c r="HSQ108" s="115"/>
      <c r="HSR108" s="115"/>
      <c r="HSS108" s="115"/>
      <c r="HST108" s="115"/>
      <c r="HSU108" s="115"/>
      <c r="HSV108" s="115"/>
      <c r="HSW108" s="115"/>
      <c r="HSX108" s="115"/>
      <c r="HSY108" s="115"/>
      <c r="HSZ108" s="115"/>
      <c r="HTA108" s="115"/>
      <c r="HTB108" s="115"/>
      <c r="HTC108" s="115"/>
      <c r="HTD108" s="115"/>
      <c r="HTE108" s="115"/>
      <c r="HTF108" s="115"/>
      <c r="HTG108" s="115"/>
      <c r="HTH108" s="115"/>
      <c r="HTI108" s="115"/>
      <c r="HTJ108" s="115"/>
      <c r="HTK108" s="115"/>
      <c r="HTL108" s="115"/>
      <c r="HTM108" s="115"/>
      <c r="HTN108" s="115"/>
      <c r="HTO108" s="115"/>
      <c r="HTP108" s="115"/>
      <c r="HTQ108" s="115"/>
      <c r="HTR108" s="115"/>
      <c r="HTS108" s="115"/>
      <c r="HTT108" s="115"/>
      <c r="HTU108" s="115"/>
      <c r="HTV108" s="115"/>
      <c r="HTW108" s="115"/>
      <c r="HTX108" s="115"/>
      <c r="HTY108" s="115"/>
      <c r="HTZ108" s="115"/>
      <c r="HUA108" s="115"/>
      <c r="HUB108" s="115"/>
      <c r="HUC108" s="115"/>
      <c r="HUD108" s="115"/>
      <c r="HUE108" s="115"/>
      <c r="HUF108" s="115"/>
      <c r="HUG108" s="115"/>
      <c r="HUH108" s="115"/>
      <c r="HUI108" s="115"/>
      <c r="HUJ108" s="115"/>
      <c r="HUK108" s="115"/>
      <c r="HUL108" s="115"/>
      <c r="HUM108" s="115"/>
      <c r="HUN108" s="115"/>
      <c r="HUO108" s="115"/>
      <c r="HUP108" s="115"/>
      <c r="HUQ108" s="115"/>
      <c r="HUR108" s="115"/>
      <c r="HUS108" s="115"/>
      <c r="HUT108" s="115"/>
      <c r="HUU108" s="115"/>
      <c r="HUV108" s="115"/>
      <c r="HUW108" s="115"/>
      <c r="HUX108" s="115"/>
      <c r="HUY108" s="115"/>
      <c r="HUZ108" s="115"/>
      <c r="HVA108" s="115"/>
      <c r="HVB108" s="115"/>
      <c r="HVC108" s="115"/>
      <c r="HVD108" s="115"/>
      <c r="HVE108" s="115"/>
      <c r="HVF108" s="115"/>
      <c r="HVG108" s="115"/>
      <c r="HVH108" s="115"/>
      <c r="HVI108" s="115"/>
      <c r="HVJ108" s="115"/>
      <c r="HVK108" s="115"/>
      <c r="HVL108" s="115"/>
      <c r="HVM108" s="115"/>
      <c r="HVN108" s="115"/>
      <c r="HVO108" s="115"/>
      <c r="HVP108" s="115"/>
      <c r="HVQ108" s="115"/>
      <c r="HVR108" s="115"/>
      <c r="HVS108" s="115"/>
      <c r="HVT108" s="115"/>
      <c r="HVU108" s="115"/>
      <c r="HVV108" s="115"/>
      <c r="HVW108" s="115"/>
      <c r="HVX108" s="115"/>
      <c r="HVY108" s="115"/>
      <c r="HVZ108" s="115"/>
      <c r="HWA108" s="115"/>
      <c r="HWB108" s="115"/>
      <c r="HWC108" s="115"/>
      <c r="HWD108" s="115"/>
      <c r="HWE108" s="115"/>
      <c r="HWF108" s="115"/>
      <c r="HWG108" s="115"/>
      <c r="HWH108" s="115"/>
      <c r="HWI108" s="115"/>
      <c r="HWJ108" s="115"/>
      <c r="HWK108" s="115"/>
      <c r="HWL108" s="115"/>
      <c r="HWM108" s="115"/>
      <c r="HWN108" s="115"/>
      <c r="HWO108" s="115"/>
      <c r="HWP108" s="115"/>
      <c r="HWQ108" s="115"/>
      <c r="HWR108" s="115"/>
      <c r="HWS108" s="115"/>
      <c r="HWT108" s="115"/>
      <c r="HWU108" s="115"/>
      <c r="HWV108" s="115"/>
      <c r="HWW108" s="115"/>
      <c r="HWX108" s="115"/>
      <c r="HWY108" s="115"/>
      <c r="HWZ108" s="115"/>
      <c r="HXA108" s="115"/>
      <c r="HXB108" s="115"/>
      <c r="HXC108" s="115"/>
      <c r="HXD108" s="115"/>
      <c r="HXE108" s="115"/>
      <c r="HXF108" s="115"/>
      <c r="HXG108" s="115"/>
      <c r="HXH108" s="115"/>
      <c r="HXI108" s="115"/>
      <c r="HXJ108" s="115"/>
      <c r="HXK108" s="115"/>
      <c r="HXL108" s="115"/>
      <c r="HXM108" s="115"/>
      <c r="HXN108" s="115"/>
      <c r="HXO108" s="115"/>
      <c r="HXP108" s="115"/>
      <c r="HXQ108" s="115"/>
      <c r="HXR108" s="115"/>
      <c r="HXS108" s="115"/>
      <c r="HXT108" s="115"/>
      <c r="HXU108" s="115"/>
      <c r="HXV108" s="115"/>
      <c r="HXW108" s="115"/>
      <c r="HXX108" s="115"/>
      <c r="HXY108" s="115"/>
      <c r="HXZ108" s="115"/>
      <c r="HYA108" s="115"/>
      <c r="HYB108" s="115"/>
      <c r="HYC108" s="115"/>
      <c r="HYD108" s="115"/>
      <c r="HYE108" s="115"/>
      <c r="HYF108" s="115"/>
      <c r="HYG108" s="115"/>
      <c r="HYH108" s="115"/>
      <c r="HYI108" s="115"/>
      <c r="HYJ108" s="115"/>
      <c r="HYK108" s="115"/>
      <c r="HYL108" s="115"/>
      <c r="HYM108" s="115"/>
      <c r="HYN108" s="115"/>
      <c r="HYO108" s="115"/>
      <c r="HYP108" s="115"/>
      <c r="HYQ108" s="115"/>
      <c r="HYR108" s="115"/>
      <c r="HYS108" s="115"/>
      <c r="HYT108" s="115"/>
      <c r="HYU108" s="115"/>
      <c r="HYV108" s="115"/>
      <c r="HYW108" s="115"/>
      <c r="HYX108" s="115"/>
      <c r="HYY108" s="115"/>
      <c r="HYZ108" s="115"/>
      <c r="HZA108" s="115"/>
      <c r="HZB108" s="115"/>
      <c r="HZC108" s="115"/>
      <c r="HZD108" s="115"/>
      <c r="HZE108" s="115"/>
      <c r="HZF108" s="115"/>
      <c r="HZG108" s="115"/>
      <c r="HZH108" s="115"/>
      <c r="HZI108" s="115"/>
      <c r="HZJ108" s="115"/>
      <c r="HZK108" s="115"/>
      <c r="HZL108" s="115"/>
      <c r="HZM108" s="115"/>
      <c r="HZN108" s="115"/>
      <c r="HZO108" s="115"/>
      <c r="HZP108" s="115"/>
      <c r="HZQ108" s="115"/>
      <c r="HZR108" s="115"/>
      <c r="HZS108" s="115"/>
      <c r="HZT108" s="115"/>
      <c r="HZU108" s="115"/>
      <c r="HZV108" s="115"/>
      <c r="HZW108" s="115"/>
      <c r="HZX108" s="115"/>
      <c r="HZY108" s="115"/>
      <c r="HZZ108" s="115"/>
      <c r="IAA108" s="115"/>
      <c r="IAB108" s="115"/>
      <c r="IAC108" s="115"/>
      <c r="IAD108" s="115"/>
      <c r="IAE108" s="115"/>
      <c r="IAF108" s="115"/>
      <c r="IAG108" s="115"/>
      <c r="IAH108" s="115"/>
      <c r="IAI108" s="115"/>
      <c r="IAJ108" s="115"/>
      <c r="IAK108" s="115"/>
      <c r="IAL108" s="115"/>
      <c r="IAM108" s="115"/>
      <c r="IAN108" s="115"/>
      <c r="IAO108" s="115"/>
      <c r="IAT108" s="115"/>
      <c r="IBC108" s="115"/>
      <c r="IBD108" s="115"/>
      <c r="IBE108" s="115"/>
      <c r="IBF108" s="115"/>
      <c r="IBK108" s="115"/>
      <c r="IBL108" s="115"/>
      <c r="IBM108" s="115"/>
      <c r="IBN108" s="115"/>
      <c r="IBO108" s="115"/>
      <c r="IBP108" s="115"/>
      <c r="IBQ108" s="115"/>
      <c r="IBR108" s="115"/>
      <c r="IBS108" s="115"/>
      <c r="IBT108" s="115"/>
      <c r="IBU108" s="115"/>
      <c r="IBV108" s="115"/>
      <c r="IBW108" s="115"/>
      <c r="IBX108" s="115"/>
      <c r="IBY108" s="115"/>
      <c r="IBZ108" s="115"/>
      <c r="ICA108" s="115"/>
      <c r="ICB108" s="115"/>
      <c r="ICC108" s="115"/>
      <c r="ICD108" s="115"/>
      <c r="ICE108" s="115"/>
      <c r="ICF108" s="115"/>
      <c r="ICG108" s="115"/>
      <c r="ICH108" s="115"/>
      <c r="ICI108" s="115"/>
      <c r="ICJ108" s="115"/>
      <c r="ICK108" s="115"/>
      <c r="ICL108" s="115"/>
      <c r="ICM108" s="115"/>
      <c r="ICN108" s="115"/>
      <c r="ICO108" s="115"/>
      <c r="ICP108" s="115"/>
      <c r="ICQ108" s="115"/>
      <c r="ICR108" s="115"/>
      <c r="ICS108" s="115"/>
      <c r="ICT108" s="115"/>
      <c r="ICU108" s="115"/>
      <c r="ICV108" s="115"/>
      <c r="ICW108" s="115"/>
      <c r="ICX108" s="115"/>
      <c r="ICY108" s="115"/>
      <c r="ICZ108" s="115"/>
      <c r="IDA108" s="115"/>
      <c r="IDB108" s="115"/>
      <c r="IDC108" s="115"/>
      <c r="IDD108" s="115"/>
      <c r="IDE108" s="115"/>
      <c r="IDF108" s="115"/>
      <c r="IDG108" s="115"/>
      <c r="IDH108" s="115"/>
      <c r="IDI108" s="115"/>
      <c r="IDJ108" s="115"/>
      <c r="IDK108" s="115"/>
      <c r="IDL108" s="115"/>
      <c r="IDM108" s="115"/>
      <c r="IDN108" s="115"/>
      <c r="IDO108" s="115"/>
      <c r="IDP108" s="115"/>
      <c r="IDQ108" s="115"/>
      <c r="IDR108" s="115"/>
      <c r="IDS108" s="115"/>
      <c r="IDT108" s="115"/>
      <c r="IDU108" s="115"/>
      <c r="IDV108" s="115"/>
      <c r="IDW108" s="115"/>
      <c r="IDX108" s="115"/>
      <c r="IDY108" s="115"/>
      <c r="IDZ108" s="115"/>
      <c r="IEA108" s="115"/>
      <c r="IEB108" s="115"/>
      <c r="IEC108" s="115"/>
      <c r="IED108" s="115"/>
      <c r="IEE108" s="115"/>
      <c r="IEF108" s="115"/>
      <c r="IEG108" s="115"/>
      <c r="IEH108" s="115"/>
      <c r="IEI108" s="115"/>
      <c r="IEJ108" s="115"/>
      <c r="IEK108" s="115"/>
      <c r="IEL108" s="115"/>
      <c r="IEM108" s="115"/>
      <c r="IEN108" s="115"/>
      <c r="IEO108" s="115"/>
      <c r="IEP108" s="115"/>
      <c r="IEQ108" s="115"/>
      <c r="IER108" s="115"/>
      <c r="IES108" s="115"/>
      <c r="IET108" s="115"/>
      <c r="IEU108" s="115"/>
      <c r="IEV108" s="115"/>
      <c r="IEW108" s="115"/>
      <c r="IEX108" s="115"/>
      <c r="IEY108" s="115"/>
      <c r="IEZ108" s="115"/>
      <c r="IFA108" s="115"/>
      <c r="IFB108" s="115"/>
      <c r="IFC108" s="115"/>
      <c r="IFD108" s="115"/>
      <c r="IFE108" s="115"/>
      <c r="IFF108" s="115"/>
      <c r="IFG108" s="115"/>
      <c r="IFH108" s="115"/>
      <c r="IFI108" s="115"/>
      <c r="IFJ108" s="115"/>
      <c r="IFK108" s="115"/>
      <c r="IFL108" s="115"/>
      <c r="IFM108" s="115"/>
      <c r="IFN108" s="115"/>
      <c r="IFO108" s="115"/>
      <c r="IFP108" s="115"/>
      <c r="IFQ108" s="115"/>
      <c r="IFR108" s="115"/>
      <c r="IFS108" s="115"/>
      <c r="IFT108" s="115"/>
      <c r="IFU108" s="115"/>
      <c r="IFV108" s="115"/>
      <c r="IFW108" s="115"/>
      <c r="IFX108" s="115"/>
      <c r="IFY108" s="115"/>
      <c r="IFZ108" s="115"/>
      <c r="IGA108" s="115"/>
      <c r="IGB108" s="115"/>
      <c r="IGC108" s="115"/>
      <c r="IGD108" s="115"/>
      <c r="IGE108" s="115"/>
      <c r="IGF108" s="115"/>
      <c r="IGG108" s="115"/>
      <c r="IGH108" s="115"/>
      <c r="IGI108" s="115"/>
      <c r="IGJ108" s="115"/>
      <c r="IGK108" s="115"/>
      <c r="IGL108" s="115"/>
      <c r="IGM108" s="115"/>
      <c r="IGN108" s="115"/>
      <c r="IGO108" s="115"/>
      <c r="IGP108" s="115"/>
      <c r="IGQ108" s="115"/>
      <c r="IGR108" s="115"/>
      <c r="IGS108" s="115"/>
      <c r="IGT108" s="115"/>
      <c r="IGU108" s="115"/>
      <c r="IGV108" s="115"/>
      <c r="IGW108" s="115"/>
      <c r="IGX108" s="115"/>
      <c r="IGY108" s="115"/>
      <c r="IGZ108" s="115"/>
      <c r="IHA108" s="115"/>
      <c r="IHB108" s="115"/>
      <c r="IHC108" s="115"/>
      <c r="IHD108" s="115"/>
      <c r="IHE108" s="115"/>
      <c r="IHF108" s="115"/>
      <c r="IHG108" s="115"/>
      <c r="IHH108" s="115"/>
      <c r="IHI108" s="115"/>
      <c r="IHJ108" s="115"/>
      <c r="IHK108" s="115"/>
      <c r="IHL108" s="115"/>
      <c r="IHM108" s="115"/>
      <c r="IHN108" s="115"/>
      <c r="IHO108" s="115"/>
      <c r="IHP108" s="115"/>
      <c r="IHQ108" s="115"/>
      <c r="IHR108" s="115"/>
      <c r="IHS108" s="115"/>
      <c r="IHT108" s="115"/>
      <c r="IHU108" s="115"/>
      <c r="IHV108" s="115"/>
      <c r="IHW108" s="115"/>
      <c r="IHX108" s="115"/>
      <c r="IHY108" s="115"/>
      <c r="IHZ108" s="115"/>
      <c r="IIA108" s="115"/>
      <c r="IIB108" s="115"/>
      <c r="IIC108" s="115"/>
      <c r="IID108" s="115"/>
      <c r="IIE108" s="115"/>
      <c r="IIF108" s="115"/>
      <c r="IIG108" s="115"/>
      <c r="IIH108" s="115"/>
      <c r="III108" s="115"/>
      <c r="IIJ108" s="115"/>
      <c r="IIK108" s="115"/>
      <c r="IIL108" s="115"/>
      <c r="IIM108" s="115"/>
      <c r="IIN108" s="115"/>
      <c r="IIO108" s="115"/>
      <c r="IIP108" s="115"/>
      <c r="IIQ108" s="115"/>
      <c r="IIR108" s="115"/>
      <c r="IIS108" s="115"/>
      <c r="IIT108" s="115"/>
      <c r="IIU108" s="115"/>
      <c r="IIV108" s="115"/>
      <c r="IIW108" s="115"/>
      <c r="IIX108" s="115"/>
      <c r="IIY108" s="115"/>
      <c r="IIZ108" s="115"/>
      <c r="IJA108" s="115"/>
      <c r="IJB108" s="115"/>
      <c r="IJC108" s="115"/>
      <c r="IJD108" s="115"/>
      <c r="IJE108" s="115"/>
      <c r="IJF108" s="115"/>
      <c r="IJG108" s="115"/>
      <c r="IJH108" s="115"/>
      <c r="IJI108" s="115"/>
      <c r="IJJ108" s="115"/>
      <c r="IJK108" s="115"/>
      <c r="IJL108" s="115"/>
      <c r="IJM108" s="115"/>
      <c r="IJN108" s="115"/>
      <c r="IJO108" s="115"/>
      <c r="IJP108" s="115"/>
      <c r="IJQ108" s="115"/>
      <c r="IJR108" s="115"/>
      <c r="IJS108" s="115"/>
      <c r="IJT108" s="115"/>
      <c r="IJU108" s="115"/>
      <c r="IJV108" s="115"/>
      <c r="IJW108" s="115"/>
      <c r="IJX108" s="115"/>
      <c r="IJY108" s="115"/>
      <c r="IJZ108" s="115"/>
      <c r="IKA108" s="115"/>
      <c r="IKB108" s="115"/>
      <c r="IKC108" s="115"/>
      <c r="IKD108" s="115"/>
      <c r="IKE108" s="115"/>
      <c r="IKF108" s="115"/>
      <c r="IKG108" s="115"/>
      <c r="IKH108" s="115"/>
      <c r="IKI108" s="115"/>
      <c r="IKJ108" s="115"/>
      <c r="IKK108" s="115"/>
      <c r="IKP108" s="115"/>
      <c r="IKY108" s="115"/>
      <c r="IKZ108" s="115"/>
      <c r="ILA108" s="115"/>
      <c r="ILB108" s="115"/>
      <c r="ILG108" s="115"/>
      <c r="ILH108" s="115"/>
      <c r="ILI108" s="115"/>
      <c r="ILJ108" s="115"/>
      <c r="ILK108" s="115"/>
      <c r="ILL108" s="115"/>
      <c r="ILM108" s="115"/>
      <c r="ILN108" s="115"/>
      <c r="ILO108" s="115"/>
      <c r="ILP108" s="115"/>
      <c r="ILQ108" s="115"/>
      <c r="ILR108" s="115"/>
      <c r="ILS108" s="115"/>
      <c r="ILT108" s="115"/>
      <c r="ILU108" s="115"/>
      <c r="ILV108" s="115"/>
      <c r="ILW108" s="115"/>
      <c r="ILX108" s="115"/>
      <c r="ILY108" s="115"/>
      <c r="ILZ108" s="115"/>
      <c r="IMA108" s="115"/>
      <c r="IMB108" s="115"/>
      <c r="IMC108" s="115"/>
      <c r="IMD108" s="115"/>
      <c r="IME108" s="115"/>
      <c r="IMF108" s="115"/>
      <c r="IMG108" s="115"/>
      <c r="IMH108" s="115"/>
      <c r="IMI108" s="115"/>
      <c r="IMJ108" s="115"/>
      <c r="IMK108" s="115"/>
      <c r="IML108" s="115"/>
      <c r="IMM108" s="115"/>
      <c r="IMN108" s="115"/>
      <c r="IMO108" s="115"/>
      <c r="IMP108" s="115"/>
      <c r="IMQ108" s="115"/>
      <c r="IMR108" s="115"/>
      <c r="IMS108" s="115"/>
      <c r="IMT108" s="115"/>
      <c r="IMU108" s="115"/>
      <c r="IMV108" s="115"/>
      <c r="IMW108" s="115"/>
      <c r="IMX108" s="115"/>
      <c r="IMY108" s="115"/>
      <c r="IMZ108" s="115"/>
      <c r="INA108" s="115"/>
      <c r="INB108" s="115"/>
      <c r="INC108" s="115"/>
      <c r="IND108" s="115"/>
      <c r="INE108" s="115"/>
      <c r="INF108" s="115"/>
      <c r="ING108" s="115"/>
      <c r="INH108" s="115"/>
      <c r="INI108" s="115"/>
      <c r="INJ108" s="115"/>
      <c r="INK108" s="115"/>
      <c r="INL108" s="115"/>
      <c r="INM108" s="115"/>
      <c r="INN108" s="115"/>
      <c r="INO108" s="115"/>
      <c r="INP108" s="115"/>
      <c r="INQ108" s="115"/>
      <c r="INR108" s="115"/>
      <c r="INS108" s="115"/>
      <c r="INT108" s="115"/>
      <c r="INU108" s="115"/>
      <c r="INV108" s="115"/>
      <c r="INW108" s="115"/>
      <c r="INX108" s="115"/>
      <c r="INY108" s="115"/>
      <c r="INZ108" s="115"/>
      <c r="IOA108" s="115"/>
      <c r="IOB108" s="115"/>
      <c r="IOC108" s="115"/>
      <c r="IOD108" s="115"/>
      <c r="IOE108" s="115"/>
      <c r="IOF108" s="115"/>
      <c r="IOG108" s="115"/>
      <c r="IOH108" s="115"/>
      <c r="IOI108" s="115"/>
      <c r="IOJ108" s="115"/>
      <c r="IOK108" s="115"/>
      <c r="IOL108" s="115"/>
      <c r="IOM108" s="115"/>
      <c r="ION108" s="115"/>
      <c r="IOO108" s="115"/>
      <c r="IOP108" s="115"/>
      <c r="IOQ108" s="115"/>
      <c r="IOR108" s="115"/>
      <c r="IOS108" s="115"/>
      <c r="IOT108" s="115"/>
      <c r="IOU108" s="115"/>
      <c r="IOV108" s="115"/>
      <c r="IOW108" s="115"/>
      <c r="IOX108" s="115"/>
      <c r="IOY108" s="115"/>
      <c r="IOZ108" s="115"/>
      <c r="IPA108" s="115"/>
      <c r="IPB108" s="115"/>
      <c r="IPC108" s="115"/>
      <c r="IPD108" s="115"/>
      <c r="IPE108" s="115"/>
      <c r="IPF108" s="115"/>
      <c r="IPG108" s="115"/>
      <c r="IPH108" s="115"/>
      <c r="IPI108" s="115"/>
      <c r="IPJ108" s="115"/>
      <c r="IPK108" s="115"/>
      <c r="IPL108" s="115"/>
      <c r="IPM108" s="115"/>
      <c r="IPN108" s="115"/>
      <c r="IPO108" s="115"/>
      <c r="IPP108" s="115"/>
      <c r="IPQ108" s="115"/>
      <c r="IPR108" s="115"/>
      <c r="IPS108" s="115"/>
      <c r="IPT108" s="115"/>
      <c r="IPU108" s="115"/>
      <c r="IPV108" s="115"/>
      <c r="IPW108" s="115"/>
      <c r="IPX108" s="115"/>
      <c r="IPY108" s="115"/>
      <c r="IPZ108" s="115"/>
      <c r="IQA108" s="115"/>
      <c r="IQB108" s="115"/>
      <c r="IQC108" s="115"/>
      <c r="IQD108" s="115"/>
      <c r="IQE108" s="115"/>
      <c r="IQF108" s="115"/>
      <c r="IQG108" s="115"/>
      <c r="IQH108" s="115"/>
      <c r="IQI108" s="115"/>
      <c r="IQJ108" s="115"/>
      <c r="IQK108" s="115"/>
      <c r="IQL108" s="115"/>
      <c r="IQM108" s="115"/>
      <c r="IQN108" s="115"/>
      <c r="IQO108" s="115"/>
      <c r="IQP108" s="115"/>
      <c r="IQQ108" s="115"/>
      <c r="IQR108" s="115"/>
      <c r="IQS108" s="115"/>
      <c r="IQT108" s="115"/>
      <c r="IQU108" s="115"/>
      <c r="IQV108" s="115"/>
      <c r="IQW108" s="115"/>
      <c r="IQX108" s="115"/>
      <c r="IQY108" s="115"/>
      <c r="IQZ108" s="115"/>
      <c r="IRA108" s="115"/>
      <c r="IRB108" s="115"/>
      <c r="IRC108" s="115"/>
      <c r="IRD108" s="115"/>
      <c r="IRE108" s="115"/>
      <c r="IRF108" s="115"/>
      <c r="IRG108" s="115"/>
      <c r="IRH108" s="115"/>
      <c r="IRI108" s="115"/>
      <c r="IRJ108" s="115"/>
      <c r="IRK108" s="115"/>
      <c r="IRL108" s="115"/>
      <c r="IRM108" s="115"/>
      <c r="IRN108" s="115"/>
      <c r="IRO108" s="115"/>
      <c r="IRP108" s="115"/>
      <c r="IRQ108" s="115"/>
      <c r="IRR108" s="115"/>
      <c r="IRS108" s="115"/>
      <c r="IRT108" s="115"/>
      <c r="IRU108" s="115"/>
      <c r="IRV108" s="115"/>
      <c r="IRW108" s="115"/>
      <c r="IRX108" s="115"/>
      <c r="IRY108" s="115"/>
      <c r="IRZ108" s="115"/>
      <c r="ISA108" s="115"/>
      <c r="ISB108" s="115"/>
      <c r="ISC108" s="115"/>
      <c r="ISD108" s="115"/>
      <c r="ISE108" s="115"/>
      <c r="ISF108" s="115"/>
      <c r="ISG108" s="115"/>
      <c r="ISH108" s="115"/>
      <c r="ISI108" s="115"/>
      <c r="ISJ108" s="115"/>
      <c r="ISK108" s="115"/>
      <c r="ISL108" s="115"/>
      <c r="ISM108" s="115"/>
      <c r="ISN108" s="115"/>
      <c r="ISO108" s="115"/>
      <c r="ISP108" s="115"/>
      <c r="ISQ108" s="115"/>
      <c r="ISR108" s="115"/>
      <c r="ISS108" s="115"/>
      <c r="IST108" s="115"/>
      <c r="ISU108" s="115"/>
      <c r="ISV108" s="115"/>
      <c r="ISW108" s="115"/>
      <c r="ISX108" s="115"/>
      <c r="ISY108" s="115"/>
      <c r="ISZ108" s="115"/>
      <c r="ITA108" s="115"/>
      <c r="ITB108" s="115"/>
      <c r="ITC108" s="115"/>
      <c r="ITD108" s="115"/>
      <c r="ITE108" s="115"/>
      <c r="ITF108" s="115"/>
      <c r="ITG108" s="115"/>
      <c r="ITH108" s="115"/>
      <c r="ITI108" s="115"/>
      <c r="ITJ108" s="115"/>
      <c r="ITK108" s="115"/>
      <c r="ITL108" s="115"/>
      <c r="ITM108" s="115"/>
      <c r="ITN108" s="115"/>
      <c r="ITO108" s="115"/>
      <c r="ITP108" s="115"/>
      <c r="ITQ108" s="115"/>
      <c r="ITR108" s="115"/>
      <c r="ITS108" s="115"/>
      <c r="ITT108" s="115"/>
      <c r="ITU108" s="115"/>
      <c r="ITV108" s="115"/>
      <c r="ITW108" s="115"/>
      <c r="ITX108" s="115"/>
      <c r="ITY108" s="115"/>
      <c r="ITZ108" s="115"/>
      <c r="IUA108" s="115"/>
      <c r="IUB108" s="115"/>
      <c r="IUC108" s="115"/>
      <c r="IUD108" s="115"/>
      <c r="IUE108" s="115"/>
      <c r="IUF108" s="115"/>
      <c r="IUG108" s="115"/>
      <c r="IUL108" s="115"/>
      <c r="IUU108" s="115"/>
      <c r="IUV108" s="115"/>
      <c r="IUW108" s="115"/>
      <c r="IUX108" s="115"/>
      <c r="IVC108" s="115"/>
      <c r="IVD108" s="115"/>
      <c r="IVE108" s="115"/>
      <c r="IVF108" s="115"/>
      <c r="IVG108" s="115"/>
      <c r="IVH108" s="115"/>
      <c r="IVI108" s="115"/>
      <c r="IVJ108" s="115"/>
      <c r="IVK108" s="115"/>
      <c r="IVL108" s="115"/>
      <c r="IVM108" s="115"/>
      <c r="IVN108" s="115"/>
      <c r="IVO108" s="115"/>
      <c r="IVP108" s="115"/>
      <c r="IVQ108" s="115"/>
      <c r="IVR108" s="115"/>
      <c r="IVS108" s="115"/>
      <c r="IVT108" s="115"/>
      <c r="IVU108" s="115"/>
      <c r="IVV108" s="115"/>
      <c r="IVW108" s="115"/>
      <c r="IVX108" s="115"/>
      <c r="IVY108" s="115"/>
      <c r="IVZ108" s="115"/>
      <c r="IWA108" s="115"/>
      <c r="IWB108" s="115"/>
      <c r="IWC108" s="115"/>
      <c r="IWD108" s="115"/>
      <c r="IWE108" s="115"/>
      <c r="IWF108" s="115"/>
      <c r="IWG108" s="115"/>
      <c r="IWH108" s="115"/>
      <c r="IWI108" s="115"/>
      <c r="IWJ108" s="115"/>
      <c r="IWK108" s="115"/>
      <c r="IWL108" s="115"/>
      <c r="IWM108" s="115"/>
      <c r="IWN108" s="115"/>
      <c r="IWO108" s="115"/>
      <c r="IWP108" s="115"/>
      <c r="IWQ108" s="115"/>
      <c r="IWR108" s="115"/>
      <c r="IWS108" s="115"/>
      <c r="IWT108" s="115"/>
      <c r="IWU108" s="115"/>
      <c r="IWV108" s="115"/>
      <c r="IWW108" s="115"/>
      <c r="IWX108" s="115"/>
      <c r="IWY108" s="115"/>
      <c r="IWZ108" s="115"/>
      <c r="IXA108" s="115"/>
      <c r="IXB108" s="115"/>
      <c r="IXC108" s="115"/>
      <c r="IXD108" s="115"/>
      <c r="IXE108" s="115"/>
      <c r="IXF108" s="115"/>
      <c r="IXG108" s="115"/>
      <c r="IXH108" s="115"/>
      <c r="IXI108" s="115"/>
      <c r="IXJ108" s="115"/>
      <c r="IXK108" s="115"/>
      <c r="IXL108" s="115"/>
      <c r="IXM108" s="115"/>
      <c r="IXN108" s="115"/>
      <c r="IXO108" s="115"/>
      <c r="IXP108" s="115"/>
      <c r="IXQ108" s="115"/>
      <c r="IXR108" s="115"/>
      <c r="IXS108" s="115"/>
      <c r="IXT108" s="115"/>
      <c r="IXU108" s="115"/>
      <c r="IXV108" s="115"/>
      <c r="IXW108" s="115"/>
      <c r="IXX108" s="115"/>
      <c r="IXY108" s="115"/>
      <c r="IXZ108" s="115"/>
      <c r="IYA108" s="115"/>
      <c r="IYB108" s="115"/>
      <c r="IYC108" s="115"/>
      <c r="IYD108" s="115"/>
      <c r="IYE108" s="115"/>
      <c r="IYF108" s="115"/>
      <c r="IYG108" s="115"/>
      <c r="IYH108" s="115"/>
      <c r="IYI108" s="115"/>
      <c r="IYJ108" s="115"/>
      <c r="IYK108" s="115"/>
      <c r="IYL108" s="115"/>
      <c r="IYM108" s="115"/>
      <c r="IYN108" s="115"/>
      <c r="IYO108" s="115"/>
      <c r="IYP108" s="115"/>
      <c r="IYQ108" s="115"/>
      <c r="IYR108" s="115"/>
      <c r="IYS108" s="115"/>
      <c r="IYT108" s="115"/>
      <c r="IYU108" s="115"/>
      <c r="IYV108" s="115"/>
      <c r="IYW108" s="115"/>
      <c r="IYX108" s="115"/>
      <c r="IYY108" s="115"/>
      <c r="IYZ108" s="115"/>
      <c r="IZA108" s="115"/>
      <c r="IZB108" s="115"/>
      <c r="IZC108" s="115"/>
      <c r="IZD108" s="115"/>
      <c r="IZE108" s="115"/>
      <c r="IZF108" s="115"/>
      <c r="IZG108" s="115"/>
      <c r="IZH108" s="115"/>
      <c r="IZI108" s="115"/>
      <c r="IZJ108" s="115"/>
      <c r="IZK108" s="115"/>
      <c r="IZL108" s="115"/>
      <c r="IZM108" s="115"/>
      <c r="IZN108" s="115"/>
      <c r="IZO108" s="115"/>
      <c r="IZP108" s="115"/>
      <c r="IZQ108" s="115"/>
      <c r="IZR108" s="115"/>
      <c r="IZS108" s="115"/>
      <c r="IZT108" s="115"/>
      <c r="IZU108" s="115"/>
      <c r="IZV108" s="115"/>
      <c r="IZW108" s="115"/>
      <c r="IZX108" s="115"/>
      <c r="IZY108" s="115"/>
      <c r="IZZ108" s="115"/>
      <c r="JAA108" s="115"/>
      <c r="JAB108" s="115"/>
      <c r="JAC108" s="115"/>
      <c r="JAD108" s="115"/>
      <c r="JAE108" s="115"/>
      <c r="JAF108" s="115"/>
      <c r="JAG108" s="115"/>
      <c r="JAH108" s="115"/>
      <c r="JAI108" s="115"/>
      <c r="JAJ108" s="115"/>
      <c r="JAK108" s="115"/>
      <c r="JAL108" s="115"/>
      <c r="JAM108" s="115"/>
      <c r="JAN108" s="115"/>
      <c r="JAO108" s="115"/>
      <c r="JAP108" s="115"/>
      <c r="JAQ108" s="115"/>
      <c r="JAR108" s="115"/>
      <c r="JAS108" s="115"/>
      <c r="JAT108" s="115"/>
      <c r="JAU108" s="115"/>
      <c r="JAV108" s="115"/>
      <c r="JAW108" s="115"/>
      <c r="JAX108" s="115"/>
      <c r="JAY108" s="115"/>
      <c r="JAZ108" s="115"/>
      <c r="JBA108" s="115"/>
      <c r="JBB108" s="115"/>
      <c r="JBC108" s="115"/>
      <c r="JBD108" s="115"/>
      <c r="JBE108" s="115"/>
      <c r="JBF108" s="115"/>
      <c r="JBG108" s="115"/>
      <c r="JBH108" s="115"/>
      <c r="JBI108" s="115"/>
      <c r="JBJ108" s="115"/>
      <c r="JBK108" s="115"/>
      <c r="JBL108" s="115"/>
      <c r="JBM108" s="115"/>
      <c r="JBN108" s="115"/>
      <c r="JBO108" s="115"/>
      <c r="JBP108" s="115"/>
      <c r="JBQ108" s="115"/>
      <c r="JBR108" s="115"/>
      <c r="JBS108" s="115"/>
      <c r="JBT108" s="115"/>
      <c r="JBU108" s="115"/>
      <c r="JBV108" s="115"/>
      <c r="JBW108" s="115"/>
      <c r="JBX108" s="115"/>
      <c r="JBY108" s="115"/>
      <c r="JBZ108" s="115"/>
      <c r="JCA108" s="115"/>
      <c r="JCB108" s="115"/>
      <c r="JCC108" s="115"/>
      <c r="JCD108" s="115"/>
      <c r="JCE108" s="115"/>
      <c r="JCF108" s="115"/>
      <c r="JCG108" s="115"/>
      <c r="JCH108" s="115"/>
      <c r="JCI108" s="115"/>
      <c r="JCJ108" s="115"/>
      <c r="JCK108" s="115"/>
      <c r="JCL108" s="115"/>
      <c r="JCM108" s="115"/>
      <c r="JCN108" s="115"/>
      <c r="JCO108" s="115"/>
      <c r="JCP108" s="115"/>
      <c r="JCQ108" s="115"/>
      <c r="JCR108" s="115"/>
      <c r="JCS108" s="115"/>
      <c r="JCT108" s="115"/>
      <c r="JCU108" s="115"/>
      <c r="JCV108" s="115"/>
      <c r="JCW108" s="115"/>
      <c r="JCX108" s="115"/>
      <c r="JCY108" s="115"/>
      <c r="JCZ108" s="115"/>
      <c r="JDA108" s="115"/>
      <c r="JDB108" s="115"/>
      <c r="JDC108" s="115"/>
      <c r="JDD108" s="115"/>
      <c r="JDE108" s="115"/>
      <c r="JDF108" s="115"/>
      <c r="JDG108" s="115"/>
      <c r="JDH108" s="115"/>
      <c r="JDI108" s="115"/>
      <c r="JDJ108" s="115"/>
      <c r="JDK108" s="115"/>
      <c r="JDL108" s="115"/>
      <c r="JDM108" s="115"/>
      <c r="JDN108" s="115"/>
      <c r="JDO108" s="115"/>
      <c r="JDP108" s="115"/>
      <c r="JDQ108" s="115"/>
      <c r="JDR108" s="115"/>
      <c r="JDS108" s="115"/>
      <c r="JDT108" s="115"/>
      <c r="JDU108" s="115"/>
      <c r="JDV108" s="115"/>
      <c r="JDW108" s="115"/>
      <c r="JDX108" s="115"/>
      <c r="JDY108" s="115"/>
      <c r="JDZ108" s="115"/>
      <c r="JEA108" s="115"/>
      <c r="JEB108" s="115"/>
      <c r="JEC108" s="115"/>
      <c r="JEH108" s="115"/>
      <c r="JEQ108" s="115"/>
      <c r="JER108" s="115"/>
      <c r="JES108" s="115"/>
      <c r="JET108" s="115"/>
      <c r="JEY108" s="115"/>
      <c r="JEZ108" s="115"/>
      <c r="JFA108" s="115"/>
      <c r="JFB108" s="115"/>
      <c r="JFC108" s="115"/>
      <c r="JFD108" s="115"/>
      <c r="JFE108" s="115"/>
      <c r="JFF108" s="115"/>
      <c r="JFG108" s="115"/>
      <c r="JFH108" s="115"/>
      <c r="JFI108" s="115"/>
      <c r="JFJ108" s="115"/>
      <c r="JFK108" s="115"/>
      <c r="JFL108" s="115"/>
      <c r="JFM108" s="115"/>
      <c r="JFN108" s="115"/>
      <c r="JFO108" s="115"/>
      <c r="JFP108" s="115"/>
      <c r="JFQ108" s="115"/>
      <c r="JFR108" s="115"/>
      <c r="JFS108" s="115"/>
      <c r="JFT108" s="115"/>
      <c r="JFU108" s="115"/>
      <c r="JFV108" s="115"/>
      <c r="JFW108" s="115"/>
      <c r="JFX108" s="115"/>
      <c r="JFY108" s="115"/>
      <c r="JFZ108" s="115"/>
      <c r="JGA108" s="115"/>
      <c r="JGB108" s="115"/>
      <c r="JGC108" s="115"/>
      <c r="JGD108" s="115"/>
      <c r="JGE108" s="115"/>
      <c r="JGF108" s="115"/>
      <c r="JGG108" s="115"/>
      <c r="JGH108" s="115"/>
      <c r="JGI108" s="115"/>
      <c r="JGJ108" s="115"/>
      <c r="JGK108" s="115"/>
      <c r="JGL108" s="115"/>
      <c r="JGM108" s="115"/>
      <c r="JGN108" s="115"/>
      <c r="JGO108" s="115"/>
      <c r="JGP108" s="115"/>
      <c r="JGQ108" s="115"/>
      <c r="JGR108" s="115"/>
      <c r="JGS108" s="115"/>
      <c r="JGT108" s="115"/>
      <c r="JGU108" s="115"/>
      <c r="JGV108" s="115"/>
      <c r="JGW108" s="115"/>
      <c r="JGX108" s="115"/>
      <c r="JGY108" s="115"/>
      <c r="JGZ108" s="115"/>
      <c r="JHA108" s="115"/>
      <c r="JHB108" s="115"/>
      <c r="JHC108" s="115"/>
      <c r="JHD108" s="115"/>
      <c r="JHE108" s="115"/>
      <c r="JHF108" s="115"/>
      <c r="JHG108" s="115"/>
      <c r="JHH108" s="115"/>
      <c r="JHI108" s="115"/>
      <c r="JHJ108" s="115"/>
      <c r="JHK108" s="115"/>
      <c r="JHL108" s="115"/>
      <c r="JHM108" s="115"/>
      <c r="JHN108" s="115"/>
      <c r="JHO108" s="115"/>
      <c r="JHP108" s="115"/>
      <c r="JHQ108" s="115"/>
      <c r="JHR108" s="115"/>
      <c r="JHS108" s="115"/>
      <c r="JHT108" s="115"/>
      <c r="JHU108" s="115"/>
      <c r="JHV108" s="115"/>
      <c r="JHW108" s="115"/>
      <c r="JHX108" s="115"/>
      <c r="JHY108" s="115"/>
      <c r="JHZ108" s="115"/>
      <c r="JIA108" s="115"/>
      <c r="JIB108" s="115"/>
      <c r="JIC108" s="115"/>
      <c r="JID108" s="115"/>
      <c r="JIE108" s="115"/>
      <c r="JIF108" s="115"/>
      <c r="JIG108" s="115"/>
      <c r="JIH108" s="115"/>
      <c r="JII108" s="115"/>
      <c r="JIJ108" s="115"/>
      <c r="JIK108" s="115"/>
      <c r="JIL108" s="115"/>
      <c r="JIM108" s="115"/>
      <c r="JIN108" s="115"/>
      <c r="JIO108" s="115"/>
      <c r="JIP108" s="115"/>
      <c r="JIQ108" s="115"/>
      <c r="JIR108" s="115"/>
      <c r="JIS108" s="115"/>
      <c r="JIT108" s="115"/>
      <c r="JIU108" s="115"/>
      <c r="JIV108" s="115"/>
      <c r="JIW108" s="115"/>
      <c r="JIX108" s="115"/>
      <c r="JIY108" s="115"/>
      <c r="JIZ108" s="115"/>
      <c r="JJA108" s="115"/>
      <c r="JJB108" s="115"/>
      <c r="JJC108" s="115"/>
      <c r="JJD108" s="115"/>
      <c r="JJE108" s="115"/>
      <c r="JJF108" s="115"/>
      <c r="JJG108" s="115"/>
      <c r="JJH108" s="115"/>
      <c r="JJI108" s="115"/>
      <c r="JJJ108" s="115"/>
      <c r="JJK108" s="115"/>
      <c r="JJL108" s="115"/>
      <c r="JJM108" s="115"/>
      <c r="JJN108" s="115"/>
      <c r="JJO108" s="115"/>
      <c r="JJP108" s="115"/>
      <c r="JJQ108" s="115"/>
      <c r="JJR108" s="115"/>
      <c r="JJS108" s="115"/>
      <c r="JJT108" s="115"/>
      <c r="JJU108" s="115"/>
      <c r="JJV108" s="115"/>
      <c r="JJW108" s="115"/>
      <c r="JJX108" s="115"/>
      <c r="JJY108" s="115"/>
      <c r="JJZ108" s="115"/>
      <c r="JKA108" s="115"/>
      <c r="JKB108" s="115"/>
      <c r="JKC108" s="115"/>
      <c r="JKD108" s="115"/>
      <c r="JKE108" s="115"/>
      <c r="JKF108" s="115"/>
      <c r="JKG108" s="115"/>
      <c r="JKH108" s="115"/>
      <c r="JKI108" s="115"/>
      <c r="JKJ108" s="115"/>
      <c r="JKK108" s="115"/>
      <c r="JKL108" s="115"/>
      <c r="JKM108" s="115"/>
      <c r="JKN108" s="115"/>
      <c r="JKO108" s="115"/>
      <c r="JKP108" s="115"/>
      <c r="JKQ108" s="115"/>
      <c r="JKR108" s="115"/>
      <c r="JKS108" s="115"/>
      <c r="JKT108" s="115"/>
      <c r="JKU108" s="115"/>
      <c r="JKV108" s="115"/>
      <c r="JKW108" s="115"/>
      <c r="JKX108" s="115"/>
      <c r="JKY108" s="115"/>
      <c r="JKZ108" s="115"/>
      <c r="JLA108" s="115"/>
      <c r="JLB108" s="115"/>
      <c r="JLC108" s="115"/>
      <c r="JLD108" s="115"/>
      <c r="JLE108" s="115"/>
      <c r="JLF108" s="115"/>
      <c r="JLG108" s="115"/>
      <c r="JLH108" s="115"/>
      <c r="JLI108" s="115"/>
      <c r="JLJ108" s="115"/>
      <c r="JLK108" s="115"/>
      <c r="JLL108" s="115"/>
      <c r="JLM108" s="115"/>
      <c r="JLN108" s="115"/>
      <c r="JLO108" s="115"/>
      <c r="JLP108" s="115"/>
      <c r="JLQ108" s="115"/>
      <c r="JLR108" s="115"/>
      <c r="JLS108" s="115"/>
      <c r="JLT108" s="115"/>
      <c r="JLU108" s="115"/>
      <c r="JLV108" s="115"/>
      <c r="JLW108" s="115"/>
      <c r="JLX108" s="115"/>
      <c r="JLY108" s="115"/>
      <c r="JLZ108" s="115"/>
      <c r="JMA108" s="115"/>
      <c r="JMB108" s="115"/>
      <c r="JMC108" s="115"/>
      <c r="JMD108" s="115"/>
      <c r="JME108" s="115"/>
      <c r="JMF108" s="115"/>
      <c r="JMG108" s="115"/>
      <c r="JMH108" s="115"/>
      <c r="JMI108" s="115"/>
      <c r="JMJ108" s="115"/>
      <c r="JMK108" s="115"/>
      <c r="JML108" s="115"/>
      <c r="JMM108" s="115"/>
      <c r="JMN108" s="115"/>
      <c r="JMO108" s="115"/>
      <c r="JMP108" s="115"/>
      <c r="JMQ108" s="115"/>
      <c r="JMR108" s="115"/>
      <c r="JMS108" s="115"/>
      <c r="JMT108" s="115"/>
      <c r="JMU108" s="115"/>
      <c r="JMV108" s="115"/>
      <c r="JMW108" s="115"/>
      <c r="JMX108" s="115"/>
      <c r="JMY108" s="115"/>
      <c r="JMZ108" s="115"/>
      <c r="JNA108" s="115"/>
      <c r="JNB108" s="115"/>
      <c r="JNC108" s="115"/>
      <c r="JND108" s="115"/>
      <c r="JNE108" s="115"/>
      <c r="JNF108" s="115"/>
      <c r="JNG108" s="115"/>
      <c r="JNH108" s="115"/>
      <c r="JNI108" s="115"/>
      <c r="JNJ108" s="115"/>
      <c r="JNK108" s="115"/>
      <c r="JNL108" s="115"/>
      <c r="JNM108" s="115"/>
      <c r="JNN108" s="115"/>
      <c r="JNO108" s="115"/>
      <c r="JNP108" s="115"/>
      <c r="JNQ108" s="115"/>
      <c r="JNR108" s="115"/>
      <c r="JNS108" s="115"/>
      <c r="JNT108" s="115"/>
      <c r="JNU108" s="115"/>
      <c r="JNV108" s="115"/>
      <c r="JNW108" s="115"/>
      <c r="JNX108" s="115"/>
      <c r="JNY108" s="115"/>
      <c r="JOD108" s="115"/>
      <c r="JOM108" s="115"/>
      <c r="JON108" s="115"/>
      <c r="JOO108" s="115"/>
      <c r="JOP108" s="115"/>
      <c r="JOU108" s="115"/>
      <c r="JOV108" s="115"/>
      <c r="JOW108" s="115"/>
      <c r="JOX108" s="115"/>
      <c r="JOY108" s="115"/>
      <c r="JOZ108" s="115"/>
      <c r="JPA108" s="115"/>
      <c r="JPB108" s="115"/>
      <c r="JPC108" s="115"/>
      <c r="JPD108" s="115"/>
      <c r="JPE108" s="115"/>
      <c r="JPF108" s="115"/>
      <c r="JPG108" s="115"/>
      <c r="JPH108" s="115"/>
      <c r="JPI108" s="115"/>
      <c r="JPJ108" s="115"/>
      <c r="JPK108" s="115"/>
      <c r="JPL108" s="115"/>
      <c r="JPM108" s="115"/>
      <c r="JPN108" s="115"/>
      <c r="JPO108" s="115"/>
      <c r="JPP108" s="115"/>
      <c r="JPQ108" s="115"/>
      <c r="JPR108" s="115"/>
      <c r="JPS108" s="115"/>
      <c r="JPT108" s="115"/>
      <c r="JPU108" s="115"/>
      <c r="JPV108" s="115"/>
      <c r="JPW108" s="115"/>
      <c r="JPX108" s="115"/>
      <c r="JPY108" s="115"/>
      <c r="JPZ108" s="115"/>
      <c r="JQA108" s="115"/>
      <c r="JQB108" s="115"/>
      <c r="JQC108" s="115"/>
      <c r="JQD108" s="115"/>
      <c r="JQE108" s="115"/>
      <c r="JQF108" s="115"/>
      <c r="JQG108" s="115"/>
      <c r="JQH108" s="115"/>
      <c r="JQI108" s="115"/>
      <c r="JQJ108" s="115"/>
      <c r="JQK108" s="115"/>
      <c r="JQL108" s="115"/>
      <c r="JQM108" s="115"/>
      <c r="JQN108" s="115"/>
      <c r="JQO108" s="115"/>
      <c r="JQP108" s="115"/>
      <c r="JQQ108" s="115"/>
      <c r="JQR108" s="115"/>
      <c r="JQS108" s="115"/>
      <c r="JQT108" s="115"/>
      <c r="JQU108" s="115"/>
      <c r="JQV108" s="115"/>
      <c r="JQW108" s="115"/>
      <c r="JQX108" s="115"/>
      <c r="JQY108" s="115"/>
      <c r="JQZ108" s="115"/>
      <c r="JRA108" s="115"/>
      <c r="JRB108" s="115"/>
      <c r="JRC108" s="115"/>
      <c r="JRD108" s="115"/>
      <c r="JRE108" s="115"/>
      <c r="JRF108" s="115"/>
      <c r="JRG108" s="115"/>
      <c r="JRH108" s="115"/>
      <c r="JRI108" s="115"/>
      <c r="JRJ108" s="115"/>
      <c r="JRK108" s="115"/>
      <c r="JRL108" s="115"/>
      <c r="JRM108" s="115"/>
      <c r="JRN108" s="115"/>
      <c r="JRO108" s="115"/>
      <c r="JRP108" s="115"/>
      <c r="JRQ108" s="115"/>
      <c r="JRR108" s="115"/>
      <c r="JRS108" s="115"/>
      <c r="JRT108" s="115"/>
      <c r="JRU108" s="115"/>
      <c r="JRV108" s="115"/>
      <c r="JRW108" s="115"/>
      <c r="JRX108" s="115"/>
      <c r="JRY108" s="115"/>
      <c r="JRZ108" s="115"/>
      <c r="JSA108" s="115"/>
      <c r="JSB108" s="115"/>
      <c r="JSC108" s="115"/>
      <c r="JSD108" s="115"/>
      <c r="JSE108" s="115"/>
      <c r="JSF108" s="115"/>
      <c r="JSG108" s="115"/>
      <c r="JSH108" s="115"/>
      <c r="JSI108" s="115"/>
      <c r="JSJ108" s="115"/>
      <c r="JSK108" s="115"/>
      <c r="JSL108" s="115"/>
      <c r="JSM108" s="115"/>
      <c r="JSN108" s="115"/>
      <c r="JSO108" s="115"/>
      <c r="JSP108" s="115"/>
      <c r="JSQ108" s="115"/>
      <c r="JSR108" s="115"/>
      <c r="JSS108" s="115"/>
      <c r="JST108" s="115"/>
      <c r="JSU108" s="115"/>
      <c r="JSV108" s="115"/>
      <c r="JSW108" s="115"/>
      <c r="JSX108" s="115"/>
      <c r="JSY108" s="115"/>
      <c r="JSZ108" s="115"/>
      <c r="JTA108" s="115"/>
      <c r="JTB108" s="115"/>
      <c r="JTC108" s="115"/>
      <c r="JTD108" s="115"/>
      <c r="JTE108" s="115"/>
      <c r="JTF108" s="115"/>
      <c r="JTG108" s="115"/>
      <c r="JTH108" s="115"/>
      <c r="JTI108" s="115"/>
      <c r="JTJ108" s="115"/>
      <c r="JTK108" s="115"/>
      <c r="JTL108" s="115"/>
      <c r="JTM108" s="115"/>
      <c r="JTN108" s="115"/>
      <c r="JTO108" s="115"/>
      <c r="JTP108" s="115"/>
      <c r="JTQ108" s="115"/>
      <c r="JTR108" s="115"/>
      <c r="JTS108" s="115"/>
      <c r="JTT108" s="115"/>
      <c r="JTU108" s="115"/>
      <c r="JTV108" s="115"/>
      <c r="JTW108" s="115"/>
      <c r="JTX108" s="115"/>
      <c r="JTY108" s="115"/>
      <c r="JTZ108" s="115"/>
      <c r="JUA108" s="115"/>
      <c r="JUB108" s="115"/>
      <c r="JUC108" s="115"/>
      <c r="JUD108" s="115"/>
      <c r="JUE108" s="115"/>
      <c r="JUF108" s="115"/>
      <c r="JUG108" s="115"/>
      <c r="JUH108" s="115"/>
      <c r="JUI108" s="115"/>
      <c r="JUJ108" s="115"/>
      <c r="JUK108" s="115"/>
      <c r="JUL108" s="115"/>
      <c r="JUM108" s="115"/>
      <c r="JUN108" s="115"/>
      <c r="JUO108" s="115"/>
      <c r="JUP108" s="115"/>
      <c r="JUQ108" s="115"/>
      <c r="JUR108" s="115"/>
      <c r="JUS108" s="115"/>
      <c r="JUT108" s="115"/>
      <c r="JUU108" s="115"/>
      <c r="JUV108" s="115"/>
      <c r="JUW108" s="115"/>
      <c r="JUX108" s="115"/>
      <c r="JUY108" s="115"/>
      <c r="JUZ108" s="115"/>
      <c r="JVA108" s="115"/>
      <c r="JVB108" s="115"/>
      <c r="JVC108" s="115"/>
      <c r="JVD108" s="115"/>
      <c r="JVE108" s="115"/>
      <c r="JVF108" s="115"/>
      <c r="JVG108" s="115"/>
      <c r="JVH108" s="115"/>
      <c r="JVI108" s="115"/>
      <c r="JVJ108" s="115"/>
      <c r="JVK108" s="115"/>
      <c r="JVL108" s="115"/>
      <c r="JVM108" s="115"/>
      <c r="JVN108" s="115"/>
      <c r="JVO108" s="115"/>
      <c r="JVP108" s="115"/>
      <c r="JVQ108" s="115"/>
      <c r="JVR108" s="115"/>
      <c r="JVS108" s="115"/>
      <c r="JVT108" s="115"/>
      <c r="JVU108" s="115"/>
      <c r="JVV108" s="115"/>
      <c r="JVW108" s="115"/>
      <c r="JVX108" s="115"/>
      <c r="JVY108" s="115"/>
      <c r="JVZ108" s="115"/>
      <c r="JWA108" s="115"/>
      <c r="JWB108" s="115"/>
      <c r="JWC108" s="115"/>
      <c r="JWD108" s="115"/>
      <c r="JWE108" s="115"/>
      <c r="JWF108" s="115"/>
      <c r="JWG108" s="115"/>
      <c r="JWH108" s="115"/>
      <c r="JWI108" s="115"/>
      <c r="JWJ108" s="115"/>
      <c r="JWK108" s="115"/>
      <c r="JWL108" s="115"/>
      <c r="JWM108" s="115"/>
      <c r="JWN108" s="115"/>
      <c r="JWO108" s="115"/>
      <c r="JWP108" s="115"/>
      <c r="JWQ108" s="115"/>
      <c r="JWR108" s="115"/>
      <c r="JWS108" s="115"/>
      <c r="JWT108" s="115"/>
      <c r="JWU108" s="115"/>
      <c r="JWV108" s="115"/>
      <c r="JWW108" s="115"/>
      <c r="JWX108" s="115"/>
      <c r="JWY108" s="115"/>
      <c r="JWZ108" s="115"/>
      <c r="JXA108" s="115"/>
      <c r="JXB108" s="115"/>
      <c r="JXC108" s="115"/>
      <c r="JXD108" s="115"/>
      <c r="JXE108" s="115"/>
      <c r="JXF108" s="115"/>
      <c r="JXG108" s="115"/>
      <c r="JXH108" s="115"/>
      <c r="JXI108" s="115"/>
      <c r="JXJ108" s="115"/>
      <c r="JXK108" s="115"/>
      <c r="JXL108" s="115"/>
      <c r="JXM108" s="115"/>
      <c r="JXN108" s="115"/>
      <c r="JXO108" s="115"/>
      <c r="JXP108" s="115"/>
      <c r="JXQ108" s="115"/>
      <c r="JXR108" s="115"/>
      <c r="JXS108" s="115"/>
      <c r="JXT108" s="115"/>
      <c r="JXU108" s="115"/>
      <c r="JXZ108" s="115"/>
      <c r="JYI108" s="115"/>
      <c r="JYJ108" s="115"/>
      <c r="JYK108" s="115"/>
      <c r="JYL108" s="115"/>
      <c r="JYQ108" s="115"/>
      <c r="JYR108" s="115"/>
      <c r="JYS108" s="115"/>
      <c r="JYT108" s="115"/>
      <c r="JYU108" s="115"/>
      <c r="JYV108" s="115"/>
      <c r="JYW108" s="115"/>
      <c r="JYX108" s="115"/>
      <c r="JYY108" s="115"/>
      <c r="JYZ108" s="115"/>
      <c r="JZA108" s="115"/>
      <c r="JZB108" s="115"/>
      <c r="JZC108" s="115"/>
      <c r="JZD108" s="115"/>
      <c r="JZE108" s="115"/>
      <c r="JZF108" s="115"/>
      <c r="JZG108" s="115"/>
      <c r="JZH108" s="115"/>
      <c r="JZI108" s="115"/>
      <c r="JZJ108" s="115"/>
      <c r="JZK108" s="115"/>
      <c r="JZL108" s="115"/>
      <c r="JZM108" s="115"/>
      <c r="JZN108" s="115"/>
      <c r="JZO108" s="115"/>
      <c r="JZP108" s="115"/>
      <c r="JZQ108" s="115"/>
      <c r="JZR108" s="115"/>
      <c r="JZS108" s="115"/>
      <c r="JZT108" s="115"/>
      <c r="JZU108" s="115"/>
      <c r="JZV108" s="115"/>
      <c r="JZW108" s="115"/>
      <c r="JZX108" s="115"/>
      <c r="JZY108" s="115"/>
      <c r="JZZ108" s="115"/>
      <c r="KAA108" s="115"/>
      <c r="KAB108" s="115"/>
      <c r="KAC108" s="115"/>
      <c r="KAD108" s="115"/>
      <c r="KAE108" s="115"/>
      <c r="KAF108" s="115"/>
      <c r="KAG108" s="115"/>
      <c r="KAH108" s="115"/>
      <c r="KAI108" s="115"/>
      <c r="KAJ108" s="115"/>
      <c r="KAK108" s="115"/>
      <c r="KAL108" s="115"/>
      <c r="KAM108" s="115"/>
      <c r="KAN108" s="115"/>
      <c r="KAO108" s="115"/>
      <c r="KAP108" s="115"/>
      <c r="KAQ108" s="115"/>
      <c r="KAR108" s="115"/>
      <c r="KAS108" s="115"/>
      <c r="KAT108" s="115"/>
      <c r="KAU108" s="115"/>
      <c r="KAV108" s="115"/>
      <c r="KAW108" s="115"/>
      <c r="KAX108" s="115"/>
      <c r="KAY108" s="115"/>
      <c r="KAZ108" s="115"/>
      <c r="KBA108" s="115"/>
      <c r="KBB108" s="115"/>
      <c r="KBC108" s="115"/>
      <c r="KBD108" s="115"/>
      <c r="KBE108" s="115"/>
      <c r="KBF108" s="115"/>
      <c r="KBG108" s="115"/>
      <c r="KBH108" s="115"/>
      <c r="KBI108" s="115"/>
      <c r="KBJ108" s="115"/>
      <c r="KBK108" s="115"/>
      <c r="KBL108" s="115"/>
      <c r="KBM108" s="115"/>
      <c r="KBN108" s="115"/>
      <c r="KBO108" s="115"/>
      <c r="KBP108" s="115"/>
      <c r="KBQ108" s="115"/>
      <c r="KBR108" s="115"/>
      <c r="KBS108" s="115"/>
      <c r="KBT108" s="115"/>
      <c r="KBU108" s="115"/>
      <c r="KBV108" s="115"/>
      <c r="KBW108" s="115"/>
      <c r="KBX108" s="115"/>
      <c r="KBY108" s="115"/>
      <c r="KBZ108" s="115"/>
      <c r="KCA108" s="115"/>
      <c r="KCB108" s="115"/>
      <c r="KCC108" s="115"/>
      <c r="KCD108" s="115"/>
      <c r="KCE108" s="115"/>
      <c r="KCF108" s="115"/>
      <c r="KCG108" s="115"/>
      <c r="KCH108" s="115"/>
      <c r="KCI108" s="115"/>
      <c r="KCJ108" s="115"/>
      <c r="KCK108" s="115"/>
      <c r="KCL108" s="115"/>
      <c r="KCM108" s="115"/>
      <c r="KCN108" s="115"/>
      <c r="KCO108" s="115"/>
      <c r="KCP108" s="115"/>
      <c r="KCQ108" s="115"/>
      <c r="KCR108" s="115"/>
      <c r="KCS108" s="115"/>
      <c r="KCT108" s="115"/>
      <c r="KCU108" s="115"/>
      <c r="KCV108" s="115"/>
      <c r="KCW108" s="115"/>
      <c r="KCX108" s="115"/>
      <c r="KCY108" s="115"/>
      <c r="KCZ108" s="115"/>
      <c r="KDA108" s="115"/>
      <c r="KDB108" s="115"/>
      <c r="KDC108" s="115"/>
      <c r="KDD108" s="115"/>
      <c r="KDE108" s="115"/>
      <c r="KDF108" s="115"/>
      <c r="KDG108" s="115"/>
      <c r="KDH108" s="115"/>
      <c r="KDI108" s="115"/>
      <c r="KDJ108" s="115"/>
      <c r="KDK108" s="115"/>
      <c r="KDL108" s="115"/>
      <c r="KDM108" s="115"/>
      <c r="KDN108" s="115"/>
      <c r="KDO108" s="115"/>
      <c r="KDP108" s="115"/>
      <c r="KDQ108" s="115"/>
      <c r="KDR108" s="115"/>
      <c r="KDS108" s="115"/>
      <c r="KDT108" s="115"/>
      <c r="KDU108" s="115"/>
      <c r="KDV108" s="115"/>
      <c r="KDW108" s="115"/>
      <c r="KDX108" s="115"/>
      <c r="KDY108" s="115"/>
      <c r="KDZ108" s="115"/>
      <c r="KEA108" s="115"/>
      <c r="KEB108" s="115"/>
      <c r="KEC108" s="115"/>
      <c r="KED108" s="115"/>
      <c r="KEE108" s="115"/>
      <c r="KEF108" s="115"/>
      <c r="KEG108" s="115"/>
      <c r="KEH108" s="115"/>
      <c r="KEI108" s="115"/>
      <c r="KEJ108" s="115"/>
      <c r="KEK108" s="115"/>
      <c r="KEL108" s="115"/>
      <c r="KEM108" s="115"/>
      <c r="KEN108" s="115"/>
      <c r="KEO108" s="115"/>
      <c r="KEP108" s="115"/>
      <c r="KEQ108" s="115"/>
      <c r="KER108" s="115"/>
      <c r="KES108" s="115"/>
      <c r="KET108" s="115"/>
      <c r="KEU108" s="115"/>
      <c r="KEV108" s="115"/>
      <c r="KEW108" s="115"/>
      <c r="KEX108" s="115"/>
      <c r="KEY108" s="115"/>
      <c r="KEZ108" s="115"/>
      <c r="KFA108" s="115"/>
      <c r="KFB108" s="115"/>
      <c r="KFC108" s="115"/>
      <c r="KFD108" s="115"/>
      <c r="KFE108" s="115"/>
      <c r="KFF108" s="115"/>
      <c r="KFG108" s="115"/>
      <c r="KFH108" s="115"/>
      <c r="KFI108" s="115"/>
      <c r="KFJ108" s="115"/>
      <c r="KFK108" s="115"/>
      <c r="KFL108" s="115"/>
      <c r="KFM108" s="115"/>
      <c r="KFN108" s="115"/>
      <c r="KFO108" s="115"/>
      <c r="KFP108" s="115"/>
      <c r="KFQ108" s="115"/>
      <c r="KFR108" s="115"/>
      <c r="KFS108" s="115"/>
      <c r="KFT108" s="115"/>
      <c r="KFU108" s="115"/>
      <c r="KFV108" s="115"/>
      <c r="KFW108" s="115"/>
      <c r="KFX108" s="115"/>
      <c r="KFY108" s="115"/>
      <c r="KFZ108" s="115"/>
      <c r="KGA108" s="115"/>
      <c r="KGB108" s="115"/>
      <c r="KGC108" s="115"/>
      <c r="KGD108" s="115"/>
      <c r="KGE108" s="115"/>
      <c r="KGF108" s="115"/>
      <c r="KGG108" s="115"/>
      <c r="KGH108" s="115"/>
      <c r="KGI108" s="115"/>
      <c r="KGJ108" s="115"/>
      <c r="KGK108" s="115"/>
      <c r="KGL108" s="115"/>
      <c r="KGM108" s="115"/>
      <c r="KGN108" s="115"/>
      <c r="KGO108" s="115"/>
      <c r="KGP108" s="115"/>
      <c r="KGQ108" s="115"/>
      <c r="KGR108" s="115"/>
      <c r="KGS108" s="115"/>
      <c r="KGT108" s="115"/>
      <c r="KGU108" s="115"/>
      <c r="KGV108" s="115"/>
      <c r="KGW108" s="115"/>
      <c r="KGX108" s="115"/>
      <c r="KGY108" s="115"/>
      <c r="KGZ108" s="115"/>
      <c r="KHA108" s="115"/>
      <c r="KHB108" s="115"/>
      <c r="KHC108" s="115"/>
      <c r="KHD108" s="115"/>
      <c r="KHE108" s="115"/>
      <c r="KHF108" s="115"/>
      <c r="KHG108" s="115"/>
      <c r="KHH108" s="115"/>
      <c r="KHI108" s="115"/>
      <c r="KHJ108" s="115"/>
      <c r="KHK108" s="115"/>
      <c r="KHL108" s="115"/>
      <c r="KHM108" s="115"/>
      <c r="KHN108" s="115"/>
      <c r="KHO108" s="115"/>
      <c r="KHP108" s="115"/>
      <c r="KHQ108" s="115"/>
      <c r="KHV108" s="115"/>
      <c r="KIE108" s="115"/>
      <c r="KIF108" s="115"/>
      <c r="KIG108" s="115"/>
      <c r="KIH108" s="115"/>
      <c r="KIM108" s="115"/>
      <c r="KIN108" s="115"/>
      <c r="KIO108" s="115"/>
      <c r="KIP108" s="115"/>
      <c r="KIQ108" s="115"/>
      <c r="KIR108" s="115"/>
      <c r="KIS108" s="115"/>
      <c r="KIT108" s="115"/>
      <c r="KIU108" s="115"/>
      <c r="KIV108" s="115"/>
      <c r="KIW108" s="115"/>
      <c r="KIX108" s="115"/>
      <c r="KIY108" s="115"/>
      <c r="KIZ108" s="115"/>
      <c r="KJA108" s="115"/>
      <c r="KJB108" s="115"/>
      <c r="KJC108" s="115"/>
      <c r="KJD108" s="115"/>
      <c r="KJE108" s="115"/>
      <c r="KJF108" s="115"/>
      <c r="KJG108" s="115"/>
      <c r="KJH108" s="115"/>
      <c r="KJI108" s="115"/>
      <c r="KJJ108" s="115"/>
      <c r="KJK108" s="115"/>
      <c r="KJL108" s="115"/>
      <c r="KJM108" s="115"/>
      <c r="KJN108" s="115"/>
      <c r="KJO108" s="115"/>
      <c r="KJP108" s="115"/>
      <c r="KJQ108" s="115"/>
      <c r="KJR108" s="115"/>
      <c r="KJS108" s="115"/>
      <c r="KJT108" s="115"/>
      <c r="KJU108" s="115"/>
      <c r="KJV108" s="115"/>
      <c r="KJW108" s="115"/>
      <c r="KJX108" s="115"/>
      <c r="KJY108" s="115"/>
      <c r="KJZ108" s="115"/>
      <c r="KKA108" s="115"/>
      <c r="KKB108" s="115"/>
      <c r="KKC108" s="115"/>
      <c r="KKD108" s="115"/>
      <c r="KKE108" s="115"/>
      <c r="KKF108" s="115"/>
      <c r="KKG108" s="115"/>
      <c r="KKH108" s="115"/>
      <c r="KKI108" s="115"/>
      <c r="KKJ108" s="115"/>
      <c r="KKK108" s="115"/>
      <c r="KKL108" s="115"/>
      <c r="KKM108" s="115"/>
      <c r="KKN108" s="115"/>
      <c r="KKO108" s="115"/>
      <c r="KKP108" s="115"/>
      <c r="KKQ108" s="115"/>
      <c r="KKR108" s="115"/>
      <c r="KKS108" s="115"/>
      <c r="KKT108" s="115"/>
      <c r="KKU108" s="115"/>
      <c r="KKV108" s="115"/>
      <c r="KKW108" s="115"/>
      <c r="KKX108" s="115"/>
      <c r="KKY108" s="115"/>
      <c r="KKZ108" s="115"/>
      <c r="KLA108" s="115"/>
      <c r="KLB108" s="115"/>
      <c r="KLC108" s="115"/>
      <c r="KLD108" s="115"/>
      <c r="KLE108" s="115"/>
      <c r="KLF108" s="115"/>
      <c r="KLG108" s="115"/>
      <c r="KLH108" s="115"/>
      <c r="KLI108" s="115"/>
      <c r="KLJ108" s="115"/>
      <c r="KLK108" s="115"/>
      <c r="KLL108" s="115"/>
      <c r="KLM108" s="115"/>
      <c r="KLN108" s="115"/>
      <c r="KLO108" s="115"/>
      <c r="KLP108" s="115"/>
      <c r="KLQ108" s="115"/>
      <c r="KLR108" s="115"/>
      <c r="KLS108" s="115"/>
      <c r="KLT108" s="115"/>
      <c r="KLU108" s="115"/>
      <c r="KLV108" s="115"/>
      <c r="KLW108" s="115"/>
      <c r="KLX108" s="115"/>
      <c r="KLY108" s="115"/>
      <c r="KLZ108" s="115"/>
      <c r="KMA108" s="115"/>
      <c r="KMB108" s="115"/>
      <c r="KMC108" s="115"/>
      <c r="KMD108" s="115"/>
      <c r="KME108" s="115"/>
      <c r="KMF108" s="115"/>
      <c r="KMG108" s="115"/>
      <c r="KMH108" s="115"/>
      <c r="KMI108" s="115"/>
      <c r="KMJ108" s="115"/>
      <c r="KMK108" s="115"/>
      <c r="KML108" s="115"/>
      <c r="KMM108" s="115"/>
      <c r="KMN108" s="115"/>
      <c r="KMO108" s="115"/>
      <c r="KMP108" s="115"/>
      <c r="KMQ108" s="115"/>
      <c r="KMR108" s="115"/>
      <c r="KMS108" s="115"/>
      <c r="KMT108" s="115"/>
      <c r="KMU108" s="115"/>
      <c r="KMV108" s="115"/>
      <c r="KMW108" s="115"/>
      <c r="KMX108" s="115"/>
      <c r="KMY108" s="115"/>
      <c r="KMZ108" s="115"/>
      <c r="KNA108" s="115"/>
      <c r="KNB108" s="115"/>
      <c r="KNC108" s="115"/>
      <c r="KND108" s="115"/>
      <c r="KNE108" s="115"/>
      <c r="KNF108" s="115"/>
      <c r="KNG108" s="115"/>
      <c r="KNH108" s="115"/>
      <c r="KNI108" s="115"/>
      <c r="KNJ108" s="115"/>
      <c r="KNK108" s="115"/>
      <c r="KNL108" s="115"/>
      <c r="KNM108" s="115"/>
      <c r="KNN108" s="115"/>
      <c r="KNO108" s="115"/>
      <c r="KNP108" s="115"/>
      <c r="KNQ108" s="115"/>
      <c r="KNR108" s="115"/>
      <c r="KNS108" s="115"/>
      <c r="KNT108" s="115"/>
      <c r="KNU108" s="115"/>
      <c r="KNV108" s="115"/>
      <c r="KNW108" s="115"/>
      <c r="KNX108" s="115"/>
      <c r="KNY108" s="115"/>
      <c r="KNZ108" s="115"/>
      <c r="KOA108" s="115"/>
      <c r="KOB108" s="115"/>
      <c r="KOC108" s="115"/>
      <c r="KOD108" s="115"/>
      <c r="KOE108" s="115"/>
      <c r="KOF108" s="115"/>
      <c r="KOG108" s="115"/>
      <c r="KOH108" s="115"/>
      <c r="KOI108" s="115"/>
      <c r="KOJ108" s="115"/>
      <c r="KOK108" s="115"/>
      <c r="KOL108" s="115"/>
      <c r="KOM108" s="115"/>
      <c r="KON108" s="115"/>
      <c r="KOO108" s="115"/>
      <c r="KOP108" s="115"/>
      <c r="KOQ108" s="115"/>
      <c r="KOR108" s="115"/>
      <c r="KOS108" s="115"/>
      <c r="KOT108" s="115"/>
      <c r="KOU108" s="115"/>
      <c r="KOV108" s="115"/>
      <c r="KOW108" s="115"/>
      <c r="KOX108" s="115"/>
      <c r="KOY108" s="115"/>
      <c r="KOZ108" s="115"/>
      <c r="KPA108" s="115"/>
      <c r="KPB108" s="115"/>
      <c r="KPC108" s="115"/>
      <c r="KPD108" s="115"/>
      <c r="KPE108" s="115"/>
      <c r="KPF108" s="115"/>
      <c r="KPG108" s="115"/>
      <c r="KPH108" s="115"/>
      <c r="KPI108" s="115"/>
      <c r="KPJ108" s="115"/>
      <c r="KPK108" s="115"/>
      <c r="KPL108" s="115"/>
      <c r="KPM108" s="115"/>
      <c r="KPN108" s="115"/>
      <c r="KPO108" s="115"/>
      <c r="KPP108" s="115"/>
      <c r="KPQ108" s="115"/>
      <c r="KPR108" s="115"/>
      <c r="KPS108" s="115"/>
      <c r="KPT108" s="115"/>
      <c r="KPU108" s="115"/>
      <c r="KPV108" s="115"/>
      <c r="KPW108" s="115"/>
      <c r="KPX108" s="115"/>
      <c r="KPY108" s="115"/>
      <c r="KPZ108" s="115"/>
      <c r="KQA108" s="115"/>
      <c r="KQB108" s="115"/>
      <c r="KQC108" s="115"/>
      <c r="KQD108" s="115"/>
      <c r="KQE108" s="115"/>
      <c r="KQF108" s="115"/>
      <c r="KQG108" s="115"/>
      <c r="KQH108" s="115"/>
      <c r="KQI108" s="115"/>
      <c r="KQJ108" s="115"/>
      <c r="KQK108" s="115"/>
      <c r="KQL108" s="115"/>
      <c r="KQM108" s="115"/>
      <c r="KQN108" s="115"/>
      <c r="KQO108" s="115"/>
      <c r="KQP108" s="115"/>
      <c r="KQQ108" s="115"/>
      <c r="KQR108" s="115"/>
      <c r="KQS108" s="115"/>
      <c r="KQT108" s="115"/>
      <c r="KQU108" s="115"/>
      <c r="KQV108" s="115"/>
      <c r="KQW108" s="115"/>
      <c r="KQX108" s="115"/>
      <c r="KQY108" s="115"/>
      <c r="KQZ108" s="115"/>
      <c r="KRA108" s="115"/>
      <c r="KRB108" s="115"/>
      <c r="KRC108" s="115"/>
      <c r="KRD108" s="115"/>
      <c r="KRE108" s="115"/>
      <c r="KRF108" s="115"/>
      <c r="KRG108" s="115"/>
      <c r="KRH108" s="115"/>
      <c r="KRI108" s="115"/>
      <c r="KRJ108" s="115"/>
      <c r="KRK108" s="115"/>
      <c r="KRL108" s="115"/>
      <c r="KRM108" s="115"/>
      <c r="KRR108" s="115"/>
      <c r="KSA108" s="115"/>
      <c r="KSB108" s="115"/>
      <c r="KSC108" s="115"/>
      <c r="KSD108" s="115"/>
      <c r="KSI108" s="115"/>
      <c r="KSJ108" s="115"/>
      <c r="KSK108" s="115"/>
      <c r="KSL108" s="115"/>
      <c r="KSM108" s="115"/>
      <c r="KSN108" s="115"/>
      <c r="KSO108" s="115"/>
      <c r="KSP108" s="115"/>
      <c r="KSQ108" s="115"/>
      <c r="KSR108" s="115"/>
      <c r="KSS108" s="115"/>
      <c r="KST108" s="115"/>
      <c r="KSU108" s="115"/>
      <c r="KSV108" s="115"/>
      <c r="KSW108" s="115"/>
      <c r="KSX108" s="115"/>
      <c r="KSY108" s="115"/>
      <c r="KSZ108" s="115"/>
      <c r="KTA108" s="115"/>
      <c r="KTB108" s="115"/>
      <c r="KTC108" s="115"/>
      <c r="KTD108" s="115"/>
      <c r="KTE108" s="115"/>
      <c r="KTF108" s="115"/>
      <c r="KTG108" s="115"/>
      <c r="KTH108" s="115"/>
      <c r="KTI108" s="115"/>
      <c r="KTJ108" s="115"/>
      <c r="KTK108" s="115"/>
      <c r="KTL108" s="115"/>
      <c r="KTM108" s="115"/>
      <c r="KTN108" s="115"/>
      <c r="KTO108" s="115"/>
      <c r="KTP108" s="115"/>
      <c r="KTQ108" s="115"/>
      <c r="KTR108" s="115"/>
      <c r="KTS108" s="115"/>
      <c r="KTT108" s="115"/>
      <c r="KTU108" s="115"/>
      <c r="KTV108" s="115"/>
      <c r="KTW108" s="115"/>
      <c r="KTX108" s="115"/>
      <c r="KTY108" s="115"/>
      <c r="KTZ108" s="115"/>
      <c r="KUA108" s="115"/>
      <c r="KUB108" s="115"/>
      <c r="KUC108" s="115"/>
      <c r="KUD108" s="115"/>
      <c r="KUE108" s="115"/>
      <c r="KUF108" s="115"/>
      <c r="KUG108" s="115"/>
      <c r="KUH108" s="115"/>
      <c r="KUI108" s="115"/>
      <c r="KUJ108" s="115"/>
      <c r="KUK108" s="115"/>
      <c r="KUL108" s="115"/>
      <c r="KUM108" s="115"/>
      <c r="KUN108" s="115"/>
      <c r="KUO108" s="115"/>
      <c r="KUP108" s="115"/>
      <c r="KUQ108" s="115"/>
      <c r="KUR108" s="115"/>
      <c r="KUS108" s="115"/>
      <c r="KUT108" s="115"/>
      <c r="KUU108" s="115"/>
      <c r="KUV108" s="115"/>
      <c r="KUW108" s="115"/>
      <c r="KUX108" s="115"/>
      <c r="KUY108" s="115"/>
      <c r="KUZ108" s="115"/>
      <c r="KVA108" s="115"/>
      <c r="KVB108" s="115"/>
      <c r="KVC108" s="115"/>
      <c r="KVD108" s="115"/>
      <c r="KVE108" s="115"/>
      <c r="KVF108" s="115"/>
      <c r="KVG108" s="115"/>
      <c r="KVH108" s="115"/>
      <c r="KVI108" s="115"/>
      <c r="KVJ108" s="115"/>
      <c r="KVK108" s="115"/>
      <c r="KVL108" s="115"/>
      <c r="KVM108" s="115"/>
      <c r="KVN108" s="115"/>
      <c r="KVO108" s="115"/>
      <c r="KVP108" s="115"/>
      <c r="KVQ108" s="115"/>
      <c r="KVR108" s="115"/>
      <c r="KVS108" s="115"/>
      <c r="KVT108" s="115"/>
      <c r="KVU108" s="115"/>
      <c r="KVV108" s="115"/>
      <c r="KVW108" s="115"/>
      <c r="KVX108" s="115"/>
      <c r="KVY108" s="115"/>
      <c r="KVZ108" s="115"/>
      <c r="KWA108" s="115"/>
      <c r="KWB108" s="115"/>
      <c r="KWC108" s="115"/>
      <c r="KWD108" s="115"/>
      <c r="KWE108" s="115"/>
      <c r="KWF108" s="115"/>
      <c r="KWG108" s="115"/>
      <c r="KWH108" s="115"/>
      <c r="KWI108" s="115"/>
      <c r="KWJ108" s="115"/>
      <c r="KWK108" s="115"/>
      <c r="KWL108" s="115"/>
      <c r="KWM108" s="115"/>
      <c r="KWN108" s="115"/>
      <c r="KWO108" s="115"/>
      <c r="KWP108" s="115"/>
      <c r="KWQ108" s="115"/>
      <c r="KWR108" s="115"/>
      <c r="KWS108" s="115"/>
      <c r="KWT108" s="115"/>
      <c r="KWU108" s="115"/>
      <c r="KWV108" s="115"/>
      <c r="KWW108" s="115"/>
      <c r="KWX108" s="115"/>
      <c r="KWY108" s="115"/>
      <c r="KWZ108" s="115"/>
      <c r="KXA108" s="115"/>
      <c r="KXB108" s="115"/>
      <c r="KXC108" s="115"/>
      <c r="KXD108" s="115"/>
      <c r="KXE108" s="115"/>
      <c r="KXF108" s="115"/>
      <c r="KXG108" s="115"/>
      <c r="KXH108" s="115"/>
      <c r="KXI108" s="115"/>
      <c r="KXJ108" s="115"/>
      <c r="KXK108" s="115"/>
      <c r="KXL108" s="115"/>
      <c r="KXM108" s="115"/>
      <c r="KXN108" s="115"/>
      <c r="KXO108" s="115"/>
      <c r="KXP108" s="115"/>
      <c r="KXQ108" s="115"/>
      <c r="KXR108" s="115"/>
      <c r="KXS108" s="115"/>
      <c r="KXT108" s="115"/>
      <c r="KXU108" s="115"/>
      <c r="KXV108" s="115"/>
      <c r="KXW108" s="115"/>
      <c r="KXX108" s="115"/>
      <c r="KXY108" s="115"/>
      <c r="KXZ108" s="115"/>
      <c r="KYA108" s="115"/>
      <c r="KYB108" s="115"/>
      <c r="KYC108" s="115"/>
      <c r="KYD108" s="115"/>
      <c r="KYE108" s="115"/>
      <c r="KYF108" s="115"/>
      <c r="KYG108" s="115"/>
      <c r="KYH108" s="115"/>
      <c r="KYI108" s="115"/>
      <c r="KYJ108" s="115"/>
      <c r="KYK108" s="115"/>
      <c r="KYL108" s="115"/>
      <c r="KYM108" s="115"/>
      <c r="KYN108" s="115"/>
      <c r="KYO108" s="115"/>
      <c r="KYP108" s="115"/>
      <c r="KYQ108" s="115"/>
      <c r="KYR108" s="115"/>
      <c r="KYS108" s="115"/>
      <c r="KYT108" s="115"/>
      <c r="KYU108" s="115"/>
      <c r="KYV108" s="115"/>
      <c r="KYW108" s="115"/>
      <c r="KYX108" s="115"/>
      <c r="KYY108" s="115"/>
      <c r="KYZ108" s="115"/>
      <c r="KZA108" s="115"/>
      <c r="KZB108" s="115"/>
      <c r="KZC108" s="115"/>
      <c r="KZD108" s="115"/>
      <c r="KZE108" s="115"/>
      <c r="KZF108" s="115"/>
      <c r="KZG108" s="115"/>
      <c r="KZH108" s="115"/>
      <c r="KZI108" s="115"/>
      <c r="KZJ108" s="115"/>
      <c r="KZK108" s="115"/>
      <c r="KZL108" s="115"/>
      <c r="KZM108" s="115"/>
      <c r="KZN108" s="115"/>
      <c r="KZO108" s="115"/>
      <c r="KZP108" s="115"/>
      <c r="KZQ108" s="115"/>
      <c r="KZR108" s="115"/>
      <c r="KZS108" s="115"/>
      <c r="KZT108" s="115"/>
      <c r="KZU108" s="115"/>
      <c r="KZV108" s="115"/>
      <c r="KZW108" s="115"/>
      <c r="KZX108" s="115"/>
      <c r="KZY108" s="115"/>
      <c r="KZZ108" s="115"/>
      <c r="LAA108" s="115"/>
      <c r="LAB108" s="115"/>
      <c r="LAC108" s="115"/>
      <c r="LAD108" s="115"/>
      <c r="LAE108" s="115"/>
      <c r="LAF108" s="115"/>
      <c r="LAG108" s="115"/>
      <c r="LAH108" s="115"/>
      <c r="LAI108" s="115"/>
      <c r="LAJ108" s="115"/>
      <c r="LAK108" s="115"/>
      <c r="LAL108" s="115"/>
      <c r="LAM108" s="115"/>
      <c r="LAN108" s="115"/>
      <c r="LAO108" s="115"/>
      <c r="LAP108" s="115"/>
      <c r="LAQ108" s="115"/>
      <c r="LAR108" s="115"/>
      <c r="LAS108" s="115"/>
      <c r="LAT108" s="115"/>
      <c r="LAU108" s="115"/>
      <c r="LAV108" s="115"/>
      <c r="LAW108" s="115"/>
      <c r="LAX108" s="115"/>
      <c r="LAY108" s="115"/>
      <c r="LAZ108" s="115"/>
      <c r="LBA108" s="115"/>
      <c r="LBB108" s="115"/>
      <c r="LBC108" s="115"/>
      <c r="LBD108" s="115"/>
      <c r="LBE108" s="115"/>
      <c r="LBF108" s="115"/>
      <c r="LBG108" s="115"/>
      <c r="LBH108" s="115"/>
      <c r="LBI108" s="115"/>
      <c r="LBN108" s="115"/>
      <c r="LBW108" s="115"/>
      <c r="LBX108" s="115"/>
      <c r="LBY108" s="115"/>
      <c r="LBZ108" s="115"/>
      <c r="LCE108" s="115"/>
      <c r="LCF108" s="115"/>
      <c r="LCG108" s="115"/>
      <c r="LCH108" s="115"/>
      <c r="LCI108" s="115"/>
      <c r="LCJ108" s="115"/>
      <c r="LCK108" s="115"/>
      <c r="LCL108" s="115"/>
      <c r="LCM108" s="115"/>
      <c r="LCN108" s="115"/>
      <c r="LCO108" s="115"/>
      <c r="LCP108" s="115"/>
      <c r="LCQ108" s="115"/>
      <c r="LCR108" s="115"/>
      <c r="LCS108" s="115"/>
      <c r="LCT108" s="115"/>
      <c r="LCU108" s="115"/>
      <c r="LCV108" s="115"/>
      <c r="LCW108" s="115"/>
      <c r="LCX108" s="115"/>
      <c r="LCY108" s="115"/>
      <c r="LCZ108" s="115"/>
      <c r="LDA108" s="115"/>
      <c r="LDB108" s="115"/>
      <c r="LDC108" s="115"/>
      <c r="LDD108" s="115"/>
      <c r="LDE108" s="115"/>
      <c r="LDF108" s="115"/>
      <c r="LDG108" s="115"/>
      <c r="LDH108" s="115"/>
      <c r="LDI108" s="115"/>
      <c r="LDJ108" s="115"/>
      <c r="LDK108" s="115"/>
      <c r="LDL108" s="115"/>
      <c r="LDM108" s="115"/>
      <c r="LDN108" s="115"/>
      <c r="LDO108" s="115"/>
      <c r="LDP108" s="115"/>
      <c r="LDQ108" s="115"/>
      <c r="LDR108" s="115"/>
      <c r="LDS108" s="115"/>
      <c r="LDT108" s="115"/>
      <c r="LDU108" s="115"/>
      <c r="LDV108" s="115"/>
      <c r="LDW108" s="115"/>
      <c r="LDX108" s="115"/>
      <c r="LDY108" s="115"/>
      <c r="LDZ108" s="115"/>
      <c r="LEA108" s="115"/>
      <c r="LEB108" s="115"/>
      <c r="LEC108" s="115"/>
      <c r="LED108" s="115"/>
      <c r="LEE108" s="115"/>
      <c r="LEF108" s="115"/>
      <c r="LEG108" s="115"/>
      <c r="LEH108" s="115"/>
      <c r="LEI108" s="115"/>
      <c r="LEJ108" s="115"/>
      <c r="LEK108" s="115"/>
      <c r="LEL108" s="115"/>
      <c r="LEM108" s="115"/>
      <c r="LEN108" s="115"/>
      <c r="LEO108" s="115"/>
      <c r="LEP108" s="115"/>
      <c r="LEQ108" s="115"/>
      <c r="LER108" s="115"/>
      <c r="LES108" s="115"/>
      <c r="LET108" s="115"/>
      <c r="LEU108" s="115"/>
      <c r="LEV108" s="115"/>
      <c r="LEW108" s="115"/>
      <c r="LEX108" s="115"/>
      <c r="LEY108" s="115"/>
      <c r="LEZ108" s="115"/>
      <c r="LFA108" s="115"/>
      <c r="LFB108" s="115"/>
      <c r="LFC108" s="115"/>
      <c r="LFD108" s="115"/>
      <c r="LFE108" s="115"/>
      <c r="LFF108" s="115"/>
      <c r="LFG108" s="115"/>
      <c r="LFH108" s="115"/>
      <c r="LFI108" s="115"/>
      <c r="LFJ108" s="115"/>
      <c r="LFK108" s="115"/>
      <c r="LFL108" s="115"/>
      <c r="LFM108" s="115"/>
      <c r="LFN108" s="115"/>
      <c r="LFO108" s="115"/>
      <c r="LFP108" s="115"/>
      <c r="LFQ108" s="115"/>
      <c r="LFR108" s="115"/>
      <c r="LFS108" s="115"/>
      <c r="LFT108" s="115"/>
      <c r="LFU108" s="115"/>
      <c r="LFV108" s="115"/>
      <c r="LFW108" s="115"/>
      <c r="LFX108" s="115"/>
      <c r="LFY108" s="115"/>
      <c r="LFZ108" s="115"/>
      <c r="LGA108" s="115"/>
      <c r="LGB108" s="115"/>
      <c r="LGC108" s="115"/>
      <c r="LGD108" s="115"/>
      <c r="LGE108" s="115"/>
      <c r="LGF108" s="115"/>
      <c r="LGG108" s="115"/>
      <c r="LGH108" s="115"/>
      <c r="LGI108" s="115"/>
      <c r="LGJ108" s="115"/>
      <c r="LGK108" s="115"/>
      <c r="LGL108" s="115"/>
      <c r="LGM108" s="115"/>
      <c r="LGN108" s="115"/>
      <c r="LGO108" s="115"/>
      <c r="LGP108" s="115"/>
      <c r="LGQ108" s="115"/>
      <c r="LGR108" s="115"/>
      <c r="LGS108" s="115"/>
      <c r="LGT108" s="115"/>
      <c r="LGU108" s="115"/>
      <c r="LGV108" s="115"/>
      <c r="LGW108" s="115"/>
      <c r="LGX108" s="115"/>
      <c r="LGY108" s="115"/>
      <c r="LGZ108" s="115"/>
      <c r="LHA108" s="115"/>
      <c r="LHB108" s="115"/>
      <c r="LHC108" s="115"/>
      <c r="LHD108" s="115"/>
      <c r="LHE108" s="115"/>
      <c r="LHF108" s="115"/>
      <c r="LHG108" s="115"/>
      <c r="LHH108" s="115"/>
      <c r="LHI108" s="115"/>
      <c r="LHJ108" s="115"/>
      <c r="LHK108" s="115"/>
      <c r="LHL108" s="115"/>
      <c r="LHM108" s="115"/>
      <c r="LHN108" s="115"/>
      <c r="LHO108" s="115"/>
      <c r="LHP108" s="115"/>
      <c r="LHQ108" s="115"/>
      <c r="LHR108" s="115"/>
      <c r="LHS108" s="115"/>
      <c r="LHT108" s="115"/>
      <c r="LHU108" s="115"/>
      <c r="LHV108" s="115"/>
      <c r="LHW108" s="115"/>
      <c r="LHX108" s="115"/>
      <c r="LHY108" s="115"/>
      <c r="LHZ108" s="115"/>
      <c r="LIA108" s="115"/>
      <c r="LIB108" s="115"/>
      <c r="LIC108" s="115"/>
      <c r="LID108" s="115"/>
      <c r="LIE108" s="115"/>
      <c r="LIF108" s="115"/>
      <c r="LIG108" s="115"/>
      <c r="LIH108" s="115"/>
      <c r="LII108" s="115"/>
      <c r="LIJ108" s="115"/>
      <c r="LIK108" s="115"/>
      <c r="LIL108" s="115"/>
      <c r="LIM108" s="115"/>
      <c r="LIN108" s="115"/>
      <c r="LIO108" s="115"/>
      <c r="LIP108" s="115"/>
      <c r="LIQ108" s="115"/>
      <c r="LIR108" s="115"/>
      <c r="LIS108" s="115"/>
      <c r="LIT108" s="115"/>
      <c r="LIU108" s="115"/>
      <c r="LIV108" s="115"/>
      <c r="LIW108" s="115"/>
      <c r="LIX108" s="115"/>
      <c r="LIY108" s="115"/>
      <c r="LIZ108" s="115"/>
      <c r="LJA108" s="115"/>
      <c r="LJB108" s="115"/>
      <c r="LJC108" s="115"/>
      <c r="LJD108" s="115"/>
      <c r="LJE108" s="115"/>
      <c r="LJF108" s="115"/>
      <c r="LJG108" s="115"/>
      <c r="LJH108" s="115"/>
      <c r="LJI108" s="115"/>
      <c r="LJJ108" s="115"/>
      <c r="LJK108" s="115"/>
      <c r="LJL108" s="115"/>
      <c r="LJM108" s="115"/>
      <c r="LJN108" s="115"/>
      <c r="LJO108" s="115"/>
      <c r="LJP108" s="115"/>
      <c r="LJQ108" s="115"/>
      <c r="LJR108" s="115"/>
      <c r="LJS108" s="115"/>
      <c r="LJT108" s="115"/>
      <c r="LJU108" s="115"/>
      <c r="LJV108" s="115"/>
      <c r="LJW108" s="115"/>
      <c r="LJX108" s="115"/>
      <c r="LJY108" s="115"/>
      <c r="LJZ108" s="115"/>
      <c r="LKA108" s="115"/>
      <c r="LKB108" s="115"/>
      <c r="LKC108" s="115"/>
      <c r="LKD108" s="115"/>
      <c r="LKE108" s="115"/>
      <c r="LKF108" s="115"/>
      <c r="LKG108" s="115"/>
      <c r="LKH108" s="115"/>
      <c r="LKI108" s="115"/>
      <c r="LKJ108" s="115"/>
      <c r="LKK108" s="115"/>
      <c r="LKL108" s="115"/>
      <c r="LKM108" s="115"/>
      <c r="LKN108" s="115"/>
      <c r="LKO108" s="115"/>
      <c r="LKP108" s="115"/>
      <c r="LKQ108" s="115"/>
      <c r="LKR108" s="115"/>
      <c r="LKS108" s="115"/>
      <c r="LKT108" s="115"/>
      <c r="LKU108" s="115"/>
      <c r="LKV108" s="115"/>
      <c r="LKW108" s="115"/>
      <c r="LKX108" s="115"/>
      <c r="LKY108" s="115"/>
      <c r="LKZ108" s="115"/>
      <c r="LLA108" s="115"/>
      <c r="LLB108" s="115"/>
      <c r="LLC108" s="115"/>
      <c r="LLD108" s="115"/>
      <c r="LLE108" s="115"/>
      <c r="LLJ108" s="115"/>
      <c r="LLS108" s="115"/>
      <c r="LLT108" s="115"/>
      <c r="LLU108" s="115"/>
      <c r="LLV108" s="115"/>
      <c r="LMA108" s="115"/>
      <c r="LMB108" s="115"/>
      <c r="LMC108" s="115"/>
      <c r="LMD108" s="115"/>
      <c r="LME108" s="115"/>
      <c r="LMF108" s="115"/>
      <c r="LMG108" s="115"/>
      <c r="LMH108" s="115"/>
      <c r="LMI108" s="115"/>
      <c r="LMJ108" s="115"/>
      <c r="LMK108" s="115"/>
      <c r="LML108" s="115"/>
      <c r="LMM108" s="115"/>
      <c r="LMN108" s="115"/>
      <c r="LMO108" s="115"/>
      <c r="LMP108" s="115"/>
      <c r="LMQ108" s="115"/>
      <c r="LMR108" s="115"/>
      <c r="LMS108" s="115"/>
      <c r="LMT108" s="115"/>
      <c r="LMU108" s="115"/>
      <c r="LMV108" s="115"/>
      <c r="LMW108" s="115"/>
      <c r="LMX108" s="115"/>
      <c r="LMY108" s="115"/>
      <c r="LMZ108" s="115"/>
      <c r="LNA108" s="115"/>
      <c r="LNB108" s="115"/>
      <c r="LNC108" s="115"/>
      <c r="LND108" s="115"/>
      <c r="LNE108" s="115"/>
      <c r="LNF108" s="115"/>
      <c r="LNG108" s="115"/>
      <c r="LNH108" s="115"/>
      <c r="LNI108" s="115"/>
      <c r="LNJ108" s="115"/>
      <c r="LNK108" s="115"/>
      <c r="LNL108" s="115"/>
      <c r="LNM108" s="115"/>
      <c r="LNN108" s="115"/>
      <c r="LNO108" s="115"/>
      <c r="LNP108" s="115"/>
      <c r="LNQ108" s="115"/>
      <c r="LNR108" s="115"/>
      <c r="LNS108" s="115"/>
      <c r="LNT108" s="115"/>
      <c r="LNU108" s="115"/>
      <c r="LNV108" s="115"/>
      <c r="LNW108" s="115"/>
      <c r="LNX108" s="115"/>
      <c r="LNY108" s="115"/>
      <c r="LNZ108" s="115"/>
      <c r="LOA108" s="115"/>
      <c r="LOB108" s="115"/>
      <c r="LOC108" s="115"/>
      <c r="LOD108" s="115"/>
      <c r="LOE108" s="115"/>
      <c r="LOF108" s="115"/>
      <c r="LOG108" s="115"/>
      <c r="LOH108" s="115"/>
      <c r="LOI108" s="115"/>
      <c r="LOJ108" s="115"/>
      <c r="LOK108" s="115"/>
      <c r="LOL108" s="115"/>
      <c r="LOM108" s="115"/>
      <c r="LON108" s="115"/>
      <c r="LOO108" s="115"/>
      <c r="LOP108" s="115"/>
      <c r="LOQ108" s="115"/>
      <c r="LOR108" s="115"/>
      <c r="LOS108" s="115"/>
      <c r="LOT108" s="115"/>
      <c r="LOU108" s="115"/>
      <c r="LOV108" s="115"/>
      <c r="LOW108" s="115"/>
      <c r="LOX108" s="115"/>
      <c r="LOY108" s="115"/>
      <c r="LOZ108" s="115"/>
      <c r="LPA108" s="115"/>
      <c r="LPB108" s="115"/>
      <c r="LPC108" s="115"/>
      <c r="LPD108" s="115"/>
      <c r="LPE108" s="115"/>
      <c r="LPF108" s="115"/>
      <c r="LPG108" s="115"/>
      <c r="LPH108" s="115"/>
      <c r="LPI108" s="115"/>
      <c r="LPJ108" s="115"/>
      <c r="LPK108" s="115"/>
      <c r="LPL108" s="115"/>
      <c r="LPM108" s="115"/>
      <c r="LPN108" s="115"/>
      <c r="LPO108" s="115"/>
      <c r="LPP108" s="115"/>
      <c r="LPQ108" s="115"/>
      <c r="LPR108" s="115"/>
      <c r="LPS108" s="115"/>
      <c r="LPT108" s="115"/>
      <c r="LPU108" s="115"/>
      <c r="LPV108" s="115"/>
      <c r="LPW108" s="115"/>
      <c r="LPX108" s="115"/>
      <c r="LPY108" s="115"/>
      <c r="LPZ108" s="115"/>
      <c r="LQA108" s="115"/>
      <c r="LQB108" s="115"/>
      <c r="LQC108" s="115"/>
      <c r="LQD108" s="115"/>
      <c r="LQE108" s="115"/>
      <c r="LQF108" s="115"/>
      <c r="LQG108" s="115"/>
      <c r="LQH108" s="115"/>
      <c r="LQI108" s="115"/>
      <c r="LQJ108" s="115"/>
      <c r="LQK108" s="115"/>
      <c r="LQL108" s="115"/>
      <c r="LQM108" s="115"/>
      <c r="LQN108" s="115"/>
      <c r="LQO108" s="115"/>
      <c r="LQP108" s="115"/>
      <c r="LQQ108" s="115"/>
      <c r="LQR108" s="115"/>
      <c r="LQS108" s="115"/>
      <c r="LQT108" s="115"/>
      <c r="LQU108" s="115"/>
      <c r="LQV108" s="115"/>
      <c r="LQW108" s="115"/>
      <c r="LQX108" s="115"/>
      <c r="LQY108" s="115"/>
      <c r="LQZ108" s="115"/>
      <c r="LRA108" s="115"/>
      <c r="LRB108" s="115"/>
      <c r="LRC108" s="115"/>
      <c r="LRD108" s="115"/>
      <c r="LRE108" s="115"/>
      <c r="LRF108" s="115"/>
      <c r="LRG108" s="115"/>
      <c r="LRH108" s="115"/>
      <c r="LRI108" s="115"/>
      <c r="LRJ108" s="115"/>
      <c r="LRK108" s="115"/>
      <c r="LRL108" s="115"/>
      <c r="LRM108" s="115"/>
      <c r="LRN108" s="115"/>
      <c r="LRO108" s="115"/>
      <c r="LRP108" s="115"/>
      <c r="LRQ108" s="115"/>
      <c r="LRR108" s="115"/>
      <c r="LRS108" s="115"/>
      <c r="LRT108" s="115"/>
      <c r="LRU108" s="115"/>
      <c r="LRV108" s="115"/>
      <c r="LRW108" s="115"/>
      <c r="LRX108" s="115"/>
      <c r="LRY108" s="115"/>
      <c r="LRZ108" s="115"/>
      <c r="LSA108" s="115"/>
      <c r="LSB108" s="115"/>
      <c r="LSC108" s="115"/>
      <c r="LSD108" s="115"/>
      <c r="LSE108" s="115"/>
      <c r="LSF108" s="115"/>
      <c r="LSG108" s="115"/>
      <c r="LSH108" s="115"/>
      <c r="LSI108" s="115"/>
      <c r="LSJ108" s="115"/>
      <c r="LSK108" s="115"/>
      <c r="LSL108" s="115"/>
      <c r="LSM108" s="115"/>
      <c r="LSN108" s="115"/>
      <c r="LSO108" s="115"/>
      <c r="LSP108" s="115"/>
      <c r="LSQ108" s="115"/>
      <c r="LSR108" s="115"/>
      <c r="LSS108" s="115"/>
      <c r="LST108" s="115"/>
      <c r="LSU108" s="115"/>
      <c r="LSV108" s="115"/>
      <c r="LSW108" s="115"/>
      <c r="LSX108" s="115"/>
      <c r="LSY108" s="115"/>
      <c r="LSZ108" s="115"/>
      <c r="LTA108" s="115"/>
      <c r="LTB108" s="115"/>
      <c r="LTC108" s="115"/>
      <c r="LTD108" s="115"/>
      <c r="LTE108" s="115"/>
      <c r="LTF108" s="115"/>
      <c r="LTG108" s="115"/>
      <c r="LTH108" s="115"/>
      <c r="LTI108" s="115"/>
      <c r="LTJ108" s="115"/>
      <c r="LTK108" s="115"/>
      <c r="LTL108" s="115"/>
      <c r="LTM108" s="115"/>
      <c r="LTN108" s="115"/>
      <c r="LTO108" s="115"/>
      <c r="LTP108" s="115"/>
      <c r="LTQ108" s="115"/>
      <c r="LTR108" s="115"/>
      <c r="LTS108" s="115"/>
      <c r="LTT108" s="115"/>
      <c r="LTU108" s="115"/>
      <c r="LTV108" s="115"/>
      <c r="LTW108" s="115"/>
      <c r="LTX108" s="115"/>
      <c r="LTY108" s="115"/>
      <c r="LTZ108" s="115"/>
      <c r="LUA108" s="115"/>
      <c r="LUB108" s="115"/>
      <c r="LUC108" s="115"/>
      <c r="LUD108" s="115"/>
      <c r="LUE108" s="115"/>
      <c r="LUF108" s="115"/>
      <c r="LUG108" s="115"/>
      <c r="LUH108" s="115"/>
      <c r="LUI108" s="115"/>
      <c r="LUJ108" s="115"/>
      <c r="LUK108" s="115"/>
      <c r="LUL108" s="115"/>
      <c r="LUM108" s="115"/>
      <c r="LUN108" s="115"/>
      <c r="LUO108" s="115"/>
      <c r="LUP108" s="115"/>
      <c r="LUQ108" s="115"/>
      <c r="LUR108" s="115"/>
      <c r="LUS108" s="115"/>
      <c r="LUT108" s="115"/>
      <c r="LUU108" s="115"/>
      <c r="LUV108" s="115"/>
      <c r="LUW108" s="115"/>
      <c r="LUX108" s="115"/>
      <c r="LUY108" s="115"/>
      <c r="LUZ108" s="115"/>
      <c r="LVA108" s="115"/>
      <c r="LVF108" s="115"/>
      <c r="LVO108" s="115"/>
      <c r="LVP108" s="115"/>
      <c r="LVQ108" s="115"/>
      <c r="LVR108" s="115"/>
      <c r="LVW108" s="115"/>
      <c r="LVX108" s="115"/>
      <c r="LVY108" s="115"/>
      <c r="LVZ108" s="115"/>
      <c r="LWA108" s="115"/>
      <c r="LWB108" s="115"/>
      <c r="LWC108" s="115"/>
      <c r="LWD108" s="115"/>
      <c r="LWE108" s="115"/>
      <c r="LWF108" s="115"/>
      <c r="LWG108" s="115"/>
      <c r="LWH108" s="115"/>
      <c r="LWI108" s="115"/>
      <c r="LWJ108" s="115"/>
      <c r="LWK108" s="115"/>
      <c r="LWL108" s="115"/>
      <c r="LWM108" s="115"/>
      <c r="LWN108" s="115"/>
      <c r="LWO108" s="115"/>
      <c r="LWP108" s="115"/>
      <c r="LWQ108" s="115"/>
      <c r="LWR108" s="115"/>
      <c r="LWS108" s="115"/>
      <c r="LWT108" s="115"/>
      <c r="LWU108" s="115"/>
      <c r="LWV108" s="115"/>
      <c r="LWW108" s="115"/>
      <c r="LWX108" s="115"/>
      <c r="LWY108" s="115"/>
      <c r="LWZ108" s="115"/>
      <c r="LXA108" s="115"/>
      <c r="LXB108" s="115"/>
      <c r="LXC108" s="115"/>
      <c r="LXD108" s="115"/>
      <c r="LXE108" s="115"/>
      <c r="LXF108" s="115"/>
      <c r="LXG108" s="115"/>
      <c r="LXH108" s="115"/>
      <c r="LXI108" s="115"/>
      <c r="LXJ108" s="115"/>
      <c r="LXK108" s="115"/>
      <c r="LXL108" s="115"/>
      <c r="LXM108" s="115"/>
      <c r="LXN108" s="115"/>
      <c r="LXO108" s="115"/>
      <c r="LXP108" s="115"/>
      <c r="LXQ108" s="115"/>
      <c r="LXR108" s="115"/>
      <c r="LXS108" s="115"/>
      <c r="LXT108" s="115"/>
      <c r="LXU108" s="115"/>
      <c r="LXV108" s="115"/>
      <c r="LXW108" s="115"/>
      <c r="LXX108" s="115"/>
      <c r="LXY108" s="115"/>
      <c r="LXZ108" s="115"/>
      <c r="LYA108" s="115"/>
      <c r="LYB108" s="115"/>
      <c r="LYC108" s="115"/>
      <c r="LYD108" s="115"/>
      <c r="LYE108" s="115"/>
      <c r="LYF108" s="115"/>
      <c r="LYG108" s="115"/>
      <c r="LYH108" s="115"/>
      <c r="LYI108" s="115"/>
      <c r="LYJ108" s="115"/>
      <c r="LYK108" s="115"/>
      <c r="LYL108" s="115"/>
      <c r="LYM108" s="115"/>
      <c r="LYN108" s="115"/>
      <c r="LYO108" s="115"/>
      <c r="LYP108" s="115"/>
      <c r="LYQ108" s="115"/>
      <c r="LYR108" s="115"/>
      <c r="LYS108" s="115"/>
      <c r="LYT108" s="115"/>
      <c r="LYU108" s="115"/>
      <c r="LYV108" s="115"/>
      <c r="LYW108" s="115"/>
      <c r="LYX108" s="115"/>
      <c r="LYY108" s="115"/>
      <c r="LYZ108" s="115"/>
      <c r="LZA108" s="115"/>
      <c r="LZB108" s="115"/>
      <c r="LZC108" s="115"/>
      <c r="LZD108" s="115"/>
      <c r="LZE108" s="115"/>
      <c r="LZF108" s="115"/>
      <c r="LZG108" s="115"/>
      <c r="LZH108" s="115"/>
      <c r="LZI108" s="115"/>
      <c r="LZJ108" s="115"/>
      <c r="LZK108" s="115"/>
      <c r="LZL108" s="115"/>
      <c r="LZM108" s="115"/>
      <c r="LZN108" s="115"/>
      <c r="LZO108" s="115"/>
      <c r="LZP108" s="115"/>
      <c r="LZQ108" s="115"/>
      <c r="LZR108" s="115"/>
      <c r="LZS108" s="115"/>
      <c r="LZT108" s="115"/>
      <c r="LZU108" s="115"/>
      <c r="LZV108" s="115"/>
      <c r="LZW108" s="115"/>
      <c r="LZX108" s="115"/>
      <c r="LZY108" s="115"/>
      <c r="LZZ108" s="115"/>
      <c r="MAA108" s="115"/>
      <c r="MAB108" s="115"/>
      <c r="MAC108" s="115"/>
      <c r="MAD108" s="115"/>
      <c r="MAE108" s="115"/>
      <c r="MAF108" s="115"/>
      <c r="MAG108" s="115"/>
      <c r="MAH108" s="115"/>
      <c r="MAI108" s="115"/>
      <c r="MAJ108" s="115"/>
      <c r="MAK108" s="115"/>
      <c r="MAL108" s="115"/>
      <c r="MAM108" s="115"/>
      <c r="MAN108" s="115"/>
      <c r="MAO108" s="115"/>
      <c r="MAP108" s="115"/>
      <c r="MAQ108" s="115"/>
      <c r="MAR108" s="115"/>
      <c r="MAS108" s="115"/>
      <c r="MAT108" s="115"/>
      <c r="MAU108" s="115"/>
      <c r="MAV108" s="115"/>
      <c r="MAW108" s="115"/>
      <c r="MAX108" s="115"/>
      <c r="MAY108" s="115"/>
      <c r="MAZ108" s="115"/>
      <c r="MBA108" s="115"/>
      <c r="MBB108" s="115"/>
      <c r="MBC108" s="115"/>
      <c r="MBD108" s="115"/>
      <c r="MBE108" s="115"/>
      <c r="MBF108" s="115"/>
      <c r="MBG108" s="115"/>
      <c r="MBH108" s="115"/>
      <c r="MBI108" s="115"/>
      <c r="MBJ108" s="115"/>
      <c r="MBK108" s="115"/>
      <c r="MBL108" s="115"/>
      <c r="MBM108" s="115"/>
      <c r="MBN108" s="115"/>
      <c r="MBO108" s="115"/>
      <c r="MBP108" s="115"/>
      <c r="MBQ108" s="115"/>
      <c r="MBR108" s="115"/>
      <c r="MBS108" s="115"/>
      <c r="MBT108" s="115"/>
      <c r="MBU108" s="115"/>
      <c r="MBV108" s="115"/>
      <c r="MBW108" s="115"/>
      <c r="MBX108" s="115"/>
      <c r="MBY108" s="115"/>
      <c r="MBZ108" s="115"/>
      <c r="MCA108" s="115"/>
      <c r="MCB108" s="115"/>
      <c r="MCC108" s="115"/>
      <c r="MCD108" s="115"/>
      <c r="MCE108" s="115"/>
      <c r="MCF108" s="115"/>
      <c r="MCG108" s="115"/>
      <c r="MCH108" s="115"/>
      <c r="MCI108" s="115"/>
      <c r="MCJ108" s="115"/>
      <c r="MCK108" s="115"/>
      <c r="MCL108" s="115"/>
      <c r="MCM108" s="115"/>
      <c r="MCN108" s="115"/>
      <c r="MCO108" s="115"/>
      <c r="MCP108" s="115"/>
      <c r="MCQ108" s="115"/>
      <c r="MCR108" s="115"/>
      <c r="MCS108" s="115"/>
      <c r="MCT108" s="115"/>
      <c r="MCU108" s="115"/>
      <c r="MCV108" s="115"/>
      <c r="MCW108" s="115"/>
      <c r="MCX108" s="115"/>
      <c r="MCY108" s="115"/>
      <c r="MCZ108" s="115"/>
      <c r="MDA108" s="115"/>
      <c r="MDB108" s="115"/>
      <c r="MDC108" s="115"/>
      <c r="MDD108" s="115"/>
      <c r="MDE108" s="115"/>
      <c r="MDF108" s="115"/>
      <c r="MDG108" s="115"/>
      <c r="MDH108" s="115"/>
      <c r="MDI108" s="115"/>
      <c r="MDJ108" s="115"/>
      <c r="MDK108" s="115"/>
      <c r="MDL108" s="115"/>
      <c r="MDM108" s="115"/>
      <c r="MDN108" s="115"/>
      <c r="MDO108" s="115"/>
      <c r="MDP108" s="115"/>
      <c r="MDQ108" s="115"/>
      <c r="MDR108" s="115"/>
      <c r="MDS108" s="115"/>
      <c r="MDT108" s="115"/>
      <c r="MDU108" s="115"/>
      <c r="MDV108" s="115"/>
      <c r="MDW108" s="115"/>
      <c r="MDX108" s="115"/>
      <c r="MDY108" s="115"/>
      <c r="MDZ108" s="115"/>
      <c r="MEA108" s="115"/>
      <c r="MEB108" s="115"/>
      <c r="MEC108" s="115"/>
      <c r="MED108" s="115"/>
      <c r="MEE108" s="115"/>
      <c r="MEF108" s="115"/>
      <c r="MEG108" s="115"/>
      <c r="MEH108" s="115"/>
      <c r="MEI108" s="115"/>
      <c r="MEJ108" s="115"/>
      <c r="MEK108" s="115"/>
      <c r="MEL108" s="115"/>
      <c r="MEM108" s="115"/>
      <c r="MEN108" s="115"/>
      <c r="MEO108" s="115"/>
      <c r="MEP108" s="115"/>
      <c r="MEQ108" s="115"/>
      <c r="MER108" s="115"/>
      <c r="MES108" s="115"/>
      <c r="MET108" s="115"/>
      <c r="MEU108" s="115"/>
      <c r="MEV108" s="115"/>
      <c r="MEW108" s="115"/>
      <c r="MFB108" s="115"/>
      <c r="MFK108" s="115"/>
      <c r="MFL108" s="115"/>
      <c r="MFM108" s="115"/>
      <c r="MFN108" s="115"/>
      <c r="MFS108" s="115"/>
      <c r="MFT108" s="115"/>
      <c r="MFU108" s="115"/>
      <c r="MFV108" s="115"/>
      <c r="MFW108" s="115"/>
      <c r="MFX108" s="115"/>
      <c r="MFY108" s="115"/>
      <c r="MFZ108" s="115"/>
      <c r="MGA108" s="115"/>
      <c r="MGB108" s="115"/>
      <c r="MGC108" s="115"/>
      <c r="MGD108" s="115"/>
      <c r="MGE108" s="115"/>
      <c r="MGF108" s="115"/>
      <c r="MGG108" s="115"/>
      <c r="MGH108" s="115"/>
      <c r="MGI108" s="115"/>
      <c r="MGJ108" s="115"/>
      <c r="MGK108" s="115"/>
      <c r="MGL108" s="115"/>
      <c r="MGM108" s="115"/>
      <c r="MGN108" s="115"/>
      <c r="MGO108" s="115"/>
      <c r="MGP108" s="115"/>
      <c r="MGQ108" s="115"/>
      <c r="MGR108" s="115"/>
      <c r="MGS108" s="115"/>
      <c r="MGT108" s="115"/>
      <c r="MGU108" s="115"/>
      <c r="MGV108" s="115"/>
      <c r="MGW108" s="115"/>
      <c r="MGX108" s="115"/>
      <c r="MGY108" s="115"/>
      <c r="MGZ108" s="115"/>
      <c r="MHA108" s="115"/>
      <c r="MHB108" s="115"/>
      <c r="MHC108" s="115"/>
      <c r="MHD108" s="115"/>
      <c r="MHE108" s="115"/>
      <c r="MHF108" s="115"/>
      <c r="MHG108" s="115"/>
      <c r="MHH108" s="115"/>
      <c r="MHI108" s="115"/>
      <c r="MHJ108" s="115"/>
      <c r="MHK108" s="115"/>
      <c r="MHL108" s="115"/>
      <c r="MHM108" s="115"/>
      <c r="MHN108" s="115"/>
      <c r="MHO108" s="115"/>
      <c r="MHP108" s="115"/>
      <c r="MHQ108" s="115"/>
      <c r="MHR108" s="115"/>
      <c r="MHS108" s="115"/>
      <c r="MHT108" s="115"/>
      <c r="MHU108" s="115"/>
      <c r="MHV108" s="115"/>
      <c r="MHW108" s="115"/>
      <c r="MHX108" s="115"/>
      <c r="MHY108" s="115"/>
      <c r="MHZ108" s="115"/>
      <c r="MIA108" s="115"/>
      <c r="MIB108" s="115"/>
      <c r="MIC108" s="115"/>
      <c r="MID108" s="115"/>
      <c r="MIE108" s="115"/>
      <c r="MIF108" s="115"/>
      <c r="MIG108" s="115"/>
      <c r="MIH108" s="115"/>
      <c r="MII108" s="115"/>
      <c r="MIJ108" s="115"/>
      <c r="MIK108" s="115"/>
      <c r="MIL108" s="115"/>
      <c r="MIM108" s="115"/>
      <c r="MIN108" s="115"/>
      <c r="MIO108" s="115"/>
      <c r="MIP108" s="115"/>
      <c r="MIQ108" s="115"/>
      <c r="MIR108" s="115"/>
      <c r="MIS108" s="115"/>
      <c r="MIT108" s="115"/>
      <c r="MIU108" s="115"/>
      <c r="MIV108" s="115"/>
      <c r="MIW108" s="115"/>
      <c r="MIX108" s="115"/>
      <c r="MIY108" s="115"/>
      <c r="MIZ108" s="115"/>
      <c r="MJA108" s="115"/>
      <c r="MJB108" s="115"/>
      <c r="MJC108" s="115"/>
      <c r="MJD108" s="115"/>
      <c r="MJE108" s="115"/>
      <c r="MJF108" s="115"/>
      <c r="MJG108" s="115"/>
      <c r="MJH108" s="115"/>
      <c r="MJI108" s="115"/>
      <c r="MJJ108" s="115"/>
      <c r="MJK108" s="115"/>
      <c r="MJL108" s="115"/>
      <c r="MJM108" s="115"/>
      <c r="MJN108" s="115"/>
      <c r="MJO108" s="115"/>
      <c r="MJP108" s="115"/>
      <c r="MJQ108" s="115"/>
      <c r="MJR108" s="115"/>
      <c r="MJS108" s="115"/>
      <c r="MJT108" s="115"/>
      <c r="MJU108" s="115"/>
      <c r="MJV108" s="115"/>
      <c r="MJW108" s="115"/>
      <c r="MJX108" s="115"/>
      <c r="MJY108" s="115"/>
      <c r="MJZ108" s="115"/>
      <c r="MKA108" s="115"/>
      <c r="MKB108" s="115"/>
      <c r="MKC108" s="115"/>
      <c r="MKD108" s="115"/>
      <c r="MKE108" s="115"/>
      <c r="MKF108" s="115"/>
      <c r="MKG108" s="115"/>
      <c r="MKH108" s="115"/>
      <c r="MKI108" s="115"/>
      <c r="MKJ108" s="115"/>
      <c r="MKK108" s="115"/>
      <c r="MKL108" s="115"/>
      <c r="MKM108" s="115"/>
      <c r="MKN108" s="115"/>
      <c r="MKO108" s="115"/>
      <c r="MKP108" s="115"/>
      <c r="MKQ108" s="115"/>
      <c r="MKR108" s="115"/>
      <c r="MKS108" s="115"/>
      <c r="MKT108" s="115"/>
      <c r="MKU108" s="115"/>
      <c r="MKV108" s="115"/>
      <c r="MKW108" s="115"/>
      <c r="MKX108" s="115"/>
      <c r="MKY108" s="115"/>
      <c r="MKZ108" s="115"/>
      <c r="MLA108" s="115"/>
      <c r="MLB108" s="115"/>
      <c r="MLC108" s="115"/>
      <c r="MLD108" s="115"/>
      <c r="MLE108" s="115"/>
      <c r="MLF108" s="115"/>
      <c r="MLG108" s="115"/>
      <c r="MLH108" s="115"/>
      <c r="MLI108" s="115"/>
      <c r="MLJ108" s="115"/>
      <c r="MLK108" s="115"/>
      <c r="MLL108" s="115"/>
      <c r="MLM108" s="115"/>
      <c r="MLN108" s="115"/>
      <c r="MLO108" s="115"/>
      <c r="MLP108" s="115"/>
      <c r="MLQ108" s="115"/>
      <c r="MLR108" s="115"/>
      <c r="MLS108" s="115"/>
      <c r="MLT108" s="115"/>
      <c r="MLU108" s="115"/>
      <c r="MLV108" s="115"/>
      <c r="MLW108" s="115"/>
      <c r="MLX108" s="115"/>
      <c r="MLY108" s="115"/>
      <c r="MLZ108" s="115"/>
      <c r="MMA108" s="115"/>
      <c r="MMB108" s="115"/>
      <c r="MMC108" s="115"/>
      <c r="MMD108" s="115"/>
      <c r="MME108" s="115"/>
      <c r="MMF108" s="115"/>
      <c r="MMG108" s="115"/>
      <c r="MMH108" s="115"/>
      <c r="MMI108" s="115"/>
      <c r="MMJ108" s="115"/>
      <c r="MMK108" s="115"/>
      <c r="MML108" s="115"/>
      <c r="MMM108" s="115"/>
      <c r="MMN108" s="115"/>
      <c r="MMO108" s="115"/>
      <c r="MMP108" s="115"/>
      <c r="MMQ108" s="115"/>
      <c r="MMR108" s="115"/>
      <c r="MMS108" s="115"/>
      <c r="MMT108" s="115"/>
      <c r="MMU108" s="115"/>
      <c r="MMV108" s="115"/>
      <c r="MMW108" s="115"/>
      <c r="MMX108" s="115"/>
      <c r="MMY108" s="115"/>
      <c r="MMZ108" s="115"/>
      <c r="MNA108" s="115"/>
      <c r="MNB108" s="115"/>
      <c r="MNC108" s="115"/>
      <c r="MND108" s="115"/>
      <c r="MNE108" s="115"/>
      <c r="MNF108" s="115"/>
      <c r="MNG108" s="115"/>
      <c r="MNH108" s="115"/>
      <c r="MNI108" s="115"/>
      <c r="MNJ108" s="115"/>
      <c r="MNK108" s="115"/>
      <c r="MNL108" s="115"/>
      <c r="MNM108" s="115"/>
      <c r="MNN108" s="115"/>
      <c r="MNO108" s="115"/>
      <c r="MNP108" s="115"/>
      <c r="MNQ108" s="115"/>
      <c r="MNR108" s="115"/>
      <c r="MNS108" s="115"/>
      <c r="MNT108" s="115"/>
      <c r="MNU108" s="115"/>
      <c r="MNV108" s="115"/>
      <c r="MNW108" s="115"/>
      <c r="MNX108" s="115"/>
      <c r="MNY108" s="115"/>
      <c r="MNZ108" s="115"/>
      <c r="MOA108" s="115"/>
      <c r="MOB108" s="115"/>
      <c r="MOC108" s="115"/>
      <c r="MOD108" s="115"/>
      <c r="MOE108" s="115"/>
      <c r="MOF108" s="115"/>
      <c r="MOG108" s="115"/>
      <c r="MOH108" s="115"/>
      <c r="MOI108" s="115"/>
      <c r="MOJ108" s="115"/>
      <c r="MOK108" s="115"/>
      <c r="MOL108" s="115"/>
      <c r="MOM108" s="115"/>
      <c r="MON108" s="115"/>
      <c r="MOO108" s="115"/>
      <c r="MOP108" s="115"/>
      <c r="MOQ108" s="115"/>
      <c r="MOR108" s="115"/>
      <c r="MOS108" s="115"/>
      <c r="MOX108" s="115"/>
      <c r="MPG108" s="115"/>
      <c r="MPH108" s="115"/>
      <c r="MPI108" s="115"/>
      <c r="MPJ108" s="115"/>
      <c r="MPO108" s="115"/>
      <c r="MPP108" s="115"/>
      <c r="MPQ108" s="115"/>
      <c r="MPR108" s="115"/>
      <c r="MPS108" s="115"/>
      <c r="MPT108" s="115"/>
      <c r="MPU108" s="115"/>
      <c r="MPV108" s="115"/>
      <c r="MPW108" s="115"/>
      <c r="MPX108" s="115"/>
      <c r="MPY108" s="115"/>
      <c r="MPZ108" s="115"/>
      <c r="MQA108" s="115"/>
      <c r="MQB108" s="115"/>
      <c r="MQC108" s="115"/>
      <c r="MQD108" s="115"/>
      <c r="MQE108" s="115"/>
      <c r="MQF108" s="115"/>
      <c r="MQG108" s="115"/>
      <c r="MQH108" s="115"/>
      <c r="MQI108" s="115"/>
      <c r="MQJ108" s="115"/>
      <c r="MQK108" s="115"/>
      <c r="MQL108" s="115"/>
      <c r="MQM108" s="115"/>
      <c r="MQN108" s="115"/>
      <c r="MQO108" s="115"/>
      <c r="MQP108" s="115"/>
      <c r="MQQ108" s="115"/>
      <c r="MQR108" s="115"/>
      <c r="MQS108" s="115"/>
      <c r="MQT108" s="115"/>
      <c r="MQU108" s="115"/>
      <c r="MQV108" s="115"/>
      <c r="MQW108" s="115"/>
      <c r="MQX108" s="115"/>
      <c r="MQY108" s="115"/>
      <c r="MQZ108" s="115"/>
      <c r="MRA108" s="115"/>
      <c r="MRB108" s="115"/>
      <c r="MRC108" s="115"/>
      <c r="MRD108" s="115"/>
      <c r="MRE108" s="115"/>
      <c r="MRF108" s="115"/>
      <c r="MRG108" s="115"/>
      <c r="MRH108" s="115"/>
      <c r="MRI108" s="115"/>
      <c r="MRJ108" s="115"/>
      <c r="MRK108" s="115"/>
      <c r="MRL108" s="115"/>
      <c r="MRM108" s="115"/>
      <c r="MRN108" s="115"/>
      <c r="MRO108" s="115"/>
      <c r="MRP108" s="115"/>
      <c r="MRQ108" s="115"/>
      <c r="MRR108" s="115"/>
      <c r="MRS108" s="115"/>
      <c r="MRT108" s="115"/>
      <c r="MRU108" s="115"/>
      <c r="MRV108" s="115"/>
      <c r="MRW108" s="115"/>
      <c r="MRX108" s="115"/>
      <c r="MRY108" s="115"/>
      <c r="MRZ108" s="115"/>
      <c r="MSA108" s="115"/>
      <c r="MSB108" s="115"/>
      <c r="MSC108" s="115"/>
      <c r="MSD108" s="115"/>
      <c r="MSE108" s="115"/>
      <c r="MSF108" s="115"/>
      <c r="MSG108" s="115"/>
      <c r="MSH108" s="115"/>
      <c r="MSI108" s="115"/>
      <c r="MSJ108" s="115"/>
      <c r="MSK108" s="115"/>
      <c r="MSL108" s="115"/>
      <c r="MSM108" s="115"/>
      <c r="MSN108" s="115"/>
      <c r="MSO108" s="115"/>
      <c r="MSP108" s="115"/>
      <c r="MSQ108" s="115"/>
      <c r="MSR108" s="115"/>
      <c r="MSS108" s="115"/>
      <c r="MST108" s="115"/>
      <c r="MSU108" s="115"/>
      <c r="MSV108" s="115"/>
      <c r="MSW108" s="115"/>
      <c r="MSX108" s="115"/>
      <c r="MSY108" s="115"/>
      <c r="MSZ108" s="115"/>
      <c r="MTA108" s="115"/>
      <c r="MTB108" s="115"/>
      <c r="MTC108" s="115"/>
      <c r="MTD108" s="115"/>
      <c r="MTE108" s="115"/>
      <c r="MTF108" s="115"/>
      <c r="MTG108" s="115"/>
      <c r="MTH108" s="115"/>
      <c r="MTI108" s="115"/>
      <c r="MTJ108" s="115"/>
      <c r="MTK108" s="115"/>
      <c r="MTL108" s="115"/>
      <c r="MTM108" s="115"/>
      <c r="MTN108" s="115"/>
      <c r="MTO108" s="115"/>
      <c r="MTP108" s="115"/>
      <c r="MTQ108" s="115"/>
      <c r="MTR108" s="115"/>
      <c r="MTS108" s="115"/>
      <c r="MTT108" s="115"/>
      <c r="MTU108" s="115"/>
      <c r="MTV108" s="115"/>
      <c r="MTW108" s="115"/>
      <c r="MTX108" s="115"/>
      <c r="MTY108" s="115"/>
      <c r="MTZ108" s="115"/>
      <c r="MUA108" s="115"/>
      <c r="MUB108" s="115"/>
      <c r="MUC108" s="115"/>
      <c r="MUD108" s="115"/>
      <c r="MUE108" s="115"/>
      <c r="MUF108" s="115"/>
      <c r="MUG108" s="115"/>
      <c r="MUH108" s="115"/>
      <c r="MUI108" s="115"/>
      <c r="MUJ108" s="115"/>
      <c r="MUK108" s="115"/>
      <c r="MUL108" s="115"/>
      <c r="MUM108" s="115"/>
      <c r="MUN108" s="115"/>
      <c r="MUO108" s="115"/>
      <c r="MUP108" s="115"/>
      <c r="MUQ108" s="115"/>
      <c r="MUR108" s="115"/>
      <c r="MUS108" s="115"/>
      <c r="MUT108" s="115"/>
      <c r="MUU108" s="115"/>
      <c r="MUV108" s="115"/>
      <c r="MUW108" s="115"/>
      <c r="MUX108" s="115"/>
      <c r="MUY108" s="115"/>
      <c r="MUZ108" s="115"/>
      <c r="MVA108" s="115"/>
      <c r="MVB108" s="115"/>
      <c r="MVC108" s="115"/>
      <c r="MVD108" s="115"/>
      <c r="MVE108" s="115"/>
      <c r="MVF108" s="115"/>
      <c r="MVG108" s="115"/>
      <c r="MVH108" s="115"/>
      <c r="MVI108" s="115"/>
      <c r="MVJ108" s="115"/>
      <c r="MVK108" s="115"/>
      <c r="MVL108" s="115"/>
      <c r="MVM108" s="115"/>
      <c r="MVN108" s="115"/>
      <c r="MVO108" s="115"/>
      <c r="MVP108" s="115"/>
      <c r="MVQ108" s="115"/>
      <c r="MVR108" s="115"/>
      <c r="MVS108" s="115"/>
      <c r="MVT108" s="115"/>
      <c r="MVU108" s="115"/>
      <c r="MVV108" s="115"/>
      <c r="MVW108" s="115"/>
      <c r="MVX108" s="115"/>
      <c r="MVY108" s="115"/>
      <c r="MVZ108" s="115"/>
      <c r="MWA108" s="115"/>
      <c r="MWB108" s="115"/>
      <c r="MWC108" s="115"/>
      <c r="MWD108" s="115"/>
      <c r="MWE108" s="115"/>
      <c r="MWF108" s="115"/>
      <c r="MWG108" s="115"/>
      <c r="MWH108" s="115"/>
      <c r="MWI108" s="115"/>
      <c r="MWJ108" s="115"/>
      <c r="MWK108" s="115"/>
      <c r="MWL108" s="115"/>
      <c r="MWM108" s="115"/>
      <c r="MWN108" s="115"/>
      <c r="MWO108" s="115"/>
      <c r="MWP108" s="115"/>
      <c r="MWQ108" s="115"/>
      <c r="MWR108" s="115"/>
      <c r="MWS108" s="115"/>
      <c r="MWT108" s="115"/>
      <c r="MWU108" s="115"/>
      <c r="MWV108" s="115"/>
      <c r="MWW108" s="115"/>
      <c r="MWX108" s="115"/>
      <c r="MWY108" s="115"/>
      <c r="MWZ108" s="115"/>
      <c r="MXA108" s="115"/>
      <c r="MXB108" s="115"/>
      <c r="MXC108" s="115"/>
      <c r="MXD108" s="115"/>
      <c r="MXE108" s="115"/>
      <c r="MXF108" s="115"/>
      <c r="MXG108" s="115"/>
      <c r="MXH108" s="115"/>
      <c r="MXI108" s="115"/>
      <c r="MXJ108" s="115"/>
      <c r="MXK108" s="115"/>
      <c r="MXL108" s="115"/>
      <c r="MXM108" s="115"/>
      <c r="MXN108" s="115"/>
      <c r="MXO108" s="115"/>
      <c r="MXP108" s="115"/>
      <c r="MXQ108" s="115"/>
      <c r="MXR108" s="115"/>
      <c r="MXS108" s="115"/>
      <c r="MXT108" s="115"/>
      <c r="MXU108" s="115"/>
      <c r="MXV108" s="115"/>
      <c r="MXW108" s="115"/>
      <c r="MXX108" s="115"/>
      <c r="MXY108" s="115"/>
      <c r="MXZ108" s="115"/>
      <c r="MYA108" s="115"/>
      <c r="MYB108" s="115"/>
      <c r="MYC108" s="115"/>
      <c r="MYD108" s="115"/>
      <c r="MYE108" s="115"/>
      <c r="MYF108" s="115"/>
      <c r="MYG108" s="115"/>
      <c r="MYH108" s="115"/>
      <c r="MYI108" s="115"/>
      <c r="MYJ108" s="115"/>
      <c r="MYK108" s="115"/>
      <c r="MYL108" s="115"/>
      <c r="MYM108" s="115"/>
      <c r="MYN108" s="115"/>
      <c r="MYO108" s="115"/>
      <c r="MYT108" s="115"/>
      <c r="MZC108" s="115"/>
      <c r="MZD108" s="115"/>
      <c r="MZE108" s="115"/>
      <c r="MZF108" s="115"/>
      <c r="MZK108" s="115"/>
      <c r="MZL108" s="115"/>
      <c r="MZM108" s="115"/>
      <c r="MZN108" s="115"/>
      <c r="MZO108" s="115"/>
      <c r="MZP108" s="115"/>
      <c r="MZQ108" s="115"/>
      <c r="MZR108" s="115"/>
      <c r="MZS108" s="115"/>
      <c r="MZT108" s="115"/>
      <c r="MZU108" s="115"/>
      <c r="MZV108" s="115"/>
      <c r="MZW108" s="115"/>
      <c r="MZX108" s="115"/>
      <c r="MZY108" s="115"/>
      <c r="MZZ108" s="115"/>
      <c r="NAA108" s="115"/>
      <c r="NAB108" s="115"/>
      <c r="NAC108" s="115"/>
      <c r="NAD108" s="115"/>
      <c r="NAE108" s="115"/>
      <c r="NAF108" s="115"/>
      <c r="NAG108" s="115"/>
      <c r="NAH108" s="115"/>
      <c r="NAI108" s="115"/>
      <c r="NAJ108" s="115"/>
      <c r="NAK108" s="115"/>
      <c r="NAL108" s="115"/>
      <c r="NAM108" s="115"/>
      <c r="NAN108" s="115"/>
      <c r="NAO108" s="115"/>
      <c r="NAP108" s="115"/>
      <c r="NAQ108" s="115"/>
      <c r="NAR108" s="115"/>
      <c r="NAS108" s="115"/>
      <c r="NAT108" s="115"/>
      <c r="NAU108" s="115"/>
      <c r="NAV108" s="115"/>
      <c r="NAW108" s="115"/>
      <c r="NAX108" s="115"/>
      <c r="NAY108" s="115"/>
      <c r="NAZ108" s="115"/>
      <c r="NBA108" s="115"/>
      <c r="NBB108" s="115"/>
      <c r="NBC108" s="115"/>
      <c r="NBD108" s="115"/>
      <c r="NBE108" s="115"/>
      <c r="NBF108" s="115"/>
      <c r="NBG108" s="115"/>
      <c r="NBH108" s="115"/>
      <c r="NBI108" s="115"/>
      <c r="NBJ108" s="115"/>
      <c r="NBK108" s="115"/>
      <c r="NBL108" s="115"/>
      <c r="NBM108" s="115"/>
      <c r="NBN108" s="115"/>
      <c r="NBO108" s="115"/>
      <c r="NBP108" s="115"/>
      <c r="NBQ108" s="115"/>
      <c r="NBR108" s="115"/>
      <c r="NBS108" s="115"/>
      <c r="NBT108" s="115"/>
      <c r="NBU108" s="115"/>
      <c r="NBV108" s="115"/>
      <c r="NBW108" s="115"/>
      <c r="NBX108" s="115"/>
      <c r="NBY108" s="115"/>
      <c r="NBZ108" s="115"/>
      <c r="NCA108" s="115"/>
      <c r="NCB108" s="115"/>
      <c r="NCC108" s="115"/>
      <c r="NCD108" s="115"/>
      <c r="NCE108" s="115"/>
      <c r="NCF108" s="115"/>
      <c r="NCG108" s="115"/>
      <c r="NCH108" s="115"/>
      <c r="NCI108" s="115"/>
      <c r="NCJ108" s="115"/>
      <c r="NCK108" s="115"/>
      <c r="NCL108" s="115"/>
      <c r="NCM108" s="115"/>
      <c r="NCN108" s="115"/>
      <c r="NCO108" s="115"/>
      <c r="NCP108" s="115"/>
      <c r="NCQ108" s="115"/>
      <c r="NCR108" s="115"/>
      <c r="NCS108" s="115"/>
      <c r="NCT108" s="115"/>
      <c r="NCU108" s="115"/>
      <c r="NCV108" s="115"/>
      <c r="NCW108" s="115"/>
      <c r="NCX108" s="115"/>
      <c r="NCY108" s="115"/>
      <c r="NCZ108" s="115"/>
      <c r="NDA108" s="115"/>
      <c r="NDB108" s="115"/>
      <c r="NDC108" s="115"/>
      <c r="NDD108" s="115"/>
      <c r="NDE108" s="115"/>
      <c r="NDF108" s="115"/>
      <c r="NDG108" s="115"/>
      <c r="NDH108" s="115"/>
      <c r="NDI108" s="115"/>
      <c r="NDJ108" s="115"/>
      <c r="NDK108" s="115"/>
      <c r="NDL108" s="115"/>
      <c r="NDM108" s="115"/>
      <c r="NDN108" s="115"/>
      <c r="NDO108" s="115"/>
      <c r="NDP108" s="115"/>
      <c r="NDQ108" s="115"/>
      <c r="NDR108" s="115"/>
      <c r="NDS108" s="115"/>
      <c r="NDT108" s="115"/>
      <c r="NDU108" s="115"/>
      <c r="NDV108" s="115"/>
      <c r="NDW108" s="115"/>
      <c r="NDX108" s="115"/>
      <c r="NDY108" s="115"/>
      <c r="NDZ108" s="115"/>
      <c r="NEA108" s="115"/>
      <c r="NEB108" s="115"/>
      <c r="NEC108" s="115"/>
      <c r="NED108" s="115"/>
      <c r="NEE108" s="115"/>
      <c r="NEF108" s="115"/>
      <c r="NEG108" s="115"/>
      <c r="NEH108" s="115"/>
      <c r="NEI108" s="115"/>
      <c r="NEJ108" s="115"/>
      <c r="NEK108" s="115"/>
      <c r="NEL108" s="115"/>
      <c r="NEM108" s="115"/>
      <c r="NEN108" s="115"/>
      <c r="NEO108" s="115"/>
      <c r="NEP108" s="115"/>
      <c r="NEQ108" s="115"/>
      <c r="NER108" s="115"/>
      <c r="NES108" s="115"/>
      <c r="NET108" s="115"/>
      <c r="NEU108" s="115"/>
      <c r="NEV108" s="115"/>
      <c r="NEW108" s="115"/>
      <c r="NEX108" s="115"/>
      <c r="NEY108" s="115"/>
      <c r="NEZ108" s="115"/>
      <c r="NFA108" s="115"/>
      <c r="NFB108" s="115"/>
      <c r="NFC108" s="115"/>
      <c r="NFD108" s="115"/>
      <c r="NFE108" s="115"/>
      <c r="NFF108" s="115"/>
      <c r="NFG108" s="115"/>
      <c r="NFH108" s="115"/>
      <c r="NFI108" s="115"/>
      <c r="NFJ108" s="115"/>
      <c r="NFK108" s="115"/>
      <c r="NFL108" s="115"/>
      <c r="NFM108" s="115"/>
      <c r="NFN108" s="115"/>
      <c r="NFO108" s="115"/>
      <c r="NFP108" s="115"/>
      <c r="NFQ108" s="115"/>
      <c r="NFR108" s="115"/>
      <c r="NFS108" s="115"/>
      <c r="NFT108" s="115"/>
      <c r="NFU108" s="115"/>
      <c r="NFV108" s="115"/>
      <c r="NFW108" s="115"/>
      <c r="NFX108" s="115"/>
      <c r="NFY108" s="115"/>
      <c r="NFZ108" s="115"/>
      <c r="NGA108" s="115"/>
      <c r="NGB108" s="115"/>
      <c r="NGC108" s="115"/>
      <c r="NGD108" s="115"/>
      <c r="NGE108" s="115"/>
      <c r="NGF108" s="115"/>
      <c r="NGG108" s="115"/>
      <c r="NGH108" s="115"/>
      <c r="NGI108" s="115"/>
      <c r="NGJ108" s="115"/>
      <c r="NGK108" s="115"/>
      <c r="NGL108" s="115"/>
      <c r="NGM108" s="115"/>
      <c r="NGN108" s="115"/>
      <c r="NGO108" s="115"/>
      <c r="NGP108" s="115"/>
      <c r="NGQ108" s="115"/>
      <c r="NGR108" s="115"/>
      <c r="NGS108" s="115"/>
      <c r="NGT108" s="115"/>
      <c r="NGU108" s="115"/>
      <c r="NGV108" s="115"/>
      <c r="NGW108" s="115"/>
      <c r="NGX108" s="115"/>
      <c r="NGY108" s="115"/>
      <c r="NGZ108" s="115"/>
      <c r="NHA108" s="115"/>
      <c r="NHB108" s="115"/>
      <c r="NHC108" s="115"/>
      <c r="NHD108" s="115"/>
      <c r="NHE108" s="115"/>
      <c r="NHF108" s="115"/>
      <c r="NHG108" s="115"/>
      <c r="NHH108" s="115"/>
      <c r="NHI108" s="115"/>
      <c r="NHJ108" s="115"/>
      <c r="NHK108" s="115"/>
      <c r="NHL108" s="115"/>
      <c r="NHM108" s="115"/>
      <c r="NHN108" s="115"/>
      <c r="NHO108" s="115"/>
      <c r="NHP108" s="115"/>
      <c r="NHQ108" s="115"/>
      <c r="NHR108" s="115"/>
      <c r="NHS108" s="115"/>
      <c r="NHT108" s="115"/>
      <c r="NHU108" s="115"/>
      <c r="NHV108" s="115"/>
      <c r="NHW108" s="115"/>
      <c r="NHX108" s="115"/>
      <c r="NHY108" s="115"/>
      <c r="NHZ108" s="115"/>
      <c r="NIA108" s="115"/>
      <c r="NIB108" s="115"/>
      <c r="NIC108" s="115"/>
      <c r="NID108" s="115"/>
      <c r="NIE108" s="115"/>
      <c r="NIF108" s="115"/>
      <c r="NIG108" s="115"/>
      <c r="NIH108" s="115"/>
      <c r="NII108" s="115"/>
      <c r="NIJ108" s="115"/>
      <c r="NIK108" s="115"/>
      <c r="NIP108" s="115"/>
      <c r="NIY108" s="115"/>
      <c r="NIZ108" s="115"/>
      <c r="NJA108" s="115"/>
      <c r="NJB108" s="115"/>
      <c r="NJG108" s="115"/>
      <c r="NJH108" s="115"/>
      <c r="NJI108" s="115"/>
      <c r="NJJ108" s="115"/>
      <c r="NJK108" s="115"/>
      <c r="NJL108" s="115"/>
      <c r="NJM108" s="115"/>
      <c r="NJN108" s="115"/>
      <c r="NJO108" s="115"/>
      <c r="NJP108" s="115"/>
      <c r="NJQ108" s="115"/>
      <c r="NJR108" s="115"/>
      <c r="NJS108" s="115"/>
      <c r="NJT108" s="115"/>
      <c r="NJU108" s="115"/>
      <c r="NJV108" s="115"/>
      <c r="NJW108" s="115"/>
      <c r="NJX108" s="115"/>
      <c r="NJY108" s="115"/>
      <c r="NJZ108" s="115"/>
      <c r="NKA108" s="115"/>
      <c r="NKB108" s="115"/>
      <c r="NKC108" s="115"/>
      <c r="NKD108" s="115"/>
      <c r="NKE108" s="115"/>
      <c r="NKF108" s="115"/>
      <c r="NKG108" s="115"/>
      <c r="NKH108" s="115"/>
      <c r="NKI108" s="115"/>
      <c r="NKJ108" s="115"/>
      <c r="NKK108" s="115"/>
      <c r="NKL108" s="115"/>
      <c r="NKM108" s="115"/>
      <c r="NKN108" s="115"/>
      <c r="NKO108" s="115"/>
      <c r="NKP108" s="115"/>
      <c r="NKQ108" s="115"/>
      <c r="NKR108" s="115"/>
      <c r="NKS108" s="115"/>
      <c r="NKT108" s="115"/>
      <c r="NKU108" s="115"/>
      <c r="NKV108" s="115"/>
      <c r="NKW108" s="115"/>
      <c r="NKX108" s="115"/>
      <c r="NKY108" s="115"/>
      <c r="NKZ108" s="115"/>
      <c r="NLA108" s="115"/>
      <c r="NLB108" s="115"/>
      <c r="NLC108" s="115"/>
      <c r="NLD108" s="115"/>
      <c r="NLE108" s="115"/>
      <c r="NLF108" s="115"/>
      <c r="NLG108" s="115"/>
      <c r="NLH108" s="115"/>
      <c r="NLI108" s="115"/>
      <c r="NLJ108" s="115"/>
      <c r="NLK108" s="115"/>
      <c r="NLL108" s="115"/>
      <c r="NLM108" s="115"/>
      <c r="NLN108" s="115"/>
      <c r="NLO108" s="115"/>
      <c r="NLP108" s="115"/>
      <c r="NLQ108" s="115"/>
      <c r="NLR108" s="115"/>
      <c r="NLS108" s="115"/>
      <c r="NLT108" s="115"/>
      <c r="NLU108" s="115"/>
      <c r="NLV108" s="115"/>
      <c r="NLW108" s="115"/>
      <c r="NLX108" s="115"/>
      <c r="NLY108" s="115"/>
      <c r="NLZ108" s="115"/>
      <c r="NMA108" s="115"/>
      <c r="NMB108" s="115"/>
      <c r="NMC108" s="115"/>
      <c r="NMD108" s="115"/>
      <c r="NME108" s="115"/>
      <c r="NMF108" s="115"/>
      <c r="NMG108" s="115"/>
      <c r="NMH108" s="115"/>
      <c r="NMI108" s="115"/>
      <c r="NMJ108" s="115"/>
      <c r="NMK108" s="115"/>
      <c r="NML108" s="115"/>
      <c r="NMM108" s="115"/>
      <c r="NMN108" s="115"/>
      <c r="NMO108" s="115"/>
      <c r="NMP108" s="115"/>
      <c r="NMQ108" s="115"/>
      <c r="NMR108" s="115"/>
      <c r="NMS108" s="115"/>
      <c r="NMT108" s="115"/>
      <c r="NMU108" s="115"/>
      <c r="NMV108" s="115"/>
      <c r="NMW108" s="115"/>
      <c r="NMX108" s="115"/>
      <c r="NMY108" s="115"/>
      <c r="NMZ108" s="115"/>
      <c r="NNA108" s="115"/>
      <c r="NNB108" s="115"/>
      <c r="NNC108" s="115"/>
      <c r="NND108" s="115"/>
      <c r="NNE108" s="115"/>
      <c r="NNF108" s="115"/>
      <c r="NNG108" s="115"/>
      <c r="NNH108" s="115"/>
      <c r="NNI108" s="115"/>
      <c r="NNJ108" s="115"/>
      <c r="NNK108" s="115"/>
      <c r="NNL108" s="115"/>
      <c r="NNM108" s="115"/>
      <c r="NNN108" s="115"/>
      <c r="NNO108" s="115"/>
      <c r="NNP108" s="115"/>
      <c r="NNQ108" s="115"/>
      <c r="NNR108" s="115"/>
      <c r="NNS108" s="115"/>
      <c r="NNT108" s="115"/>
      <c r="NNU108" s="115"/>
      <c r="NNV108" s="115"/>
      <c r="NNW108" s="115"/>
      <c r="NNX108" s="115"/>
      <c r="NNY108" s="115"/>
      <c r="NNZ108" s="115"/>
      <c r="NOA108" s="115"/>
      <c r="NOB108" s="115"/>
      <c r="NOC108" s="115"/>
      <c r="NOD108" s="115"/>
      <c r="NOE108" s="115"/>
      <c r="NOF108" s="115"/>
      <c r="NOG108" s="115"/>
      <c r="NOH108" s="115"/>
      <c r="NOI108" s="115"/>
      <c r="NOJ108" s="115"/>
      <c r="NOK108" s="115"/>
      <c r="NOL108" s="115"/>
      <c r="NOM108" s="115"/>
      <c r="NON108" s="115"/>
      <c r="NOO108" s="115"/>
      <c r="NOP108" s="115"/>
      <c r="NOQ108" s="115"/>
      <c r="NOR108" s="115"/>
      <c r="NOS108" s="115"/>
      <c r="NOT108" s="115"/>
      <c r="NOU108" s="115"/>
      <c r="NOV108" s="115"/>
      <c r="NOW108" s="115"/>
      <c r="NOX108" s="115"/>
      <c r="NOY108" s="115"/>
      <c r="NOZ108" s="115"/>
      <c r="NPA108" s="115"/>
      <c r="NPB108" s="115"/>
      <c r="NPC108" s="115"/>
      <c r="NPD108" s="115"/>
      <c r="NPE108" s="115"/>
      <c r="NPF108" s="115"/>
      <c r="NPG108" s="115"/>
      <c r="NPH108" s="115"/>
      <c r="NPI108" s="115"/>
      <c r="NPJ108" s="115"/>
      <c r="NPK108" s="115"/>
      <c r="NPL108" s="115"/>
      <c r="NPM108" s="115"/>
      <c r="NPN108" s="115"/>
      <c r="NPO108" s="115"/>
      <c r="NPP108" s="115"/>
      <c r="NPQ108" s="115"/>
      <c r="NPR108" s="115"/>
      <c r="NPS108" s="115"/>
      <c r="NPT108" s="115"/>
      <c r="NPU108" s="115"/>
      <c r="NPV108" s="115"/>
      <c r="NPW108" s="115"/>
      <c r="NPX108" s="115"/>
      <c r="NPY108" s="115"/>
      <c r="NPZ108" s="115"/>
      <c r="NQA108" s="115"/>
      <c r="NQB108" s="115"/>
      <c r="NQC108" s="115"/>
      <c r="NQD108" s="115"/>
      <c r="NQE108" s="115"/>
      <c r="NQF108" s="115"/>
      <c r="NQG108" s="115"/>
      <c r="NQH108" s="115"/>
      <c r="NQI108" s="115"/>
      <c r="NQJ108" s="115"/>
      <c r="NQK108" s="115"/>
      <c r="NQL108" s="115"/>
      <c r="NQM108" s="115"/>
      <c r="NQN108" s="115"/>
      <c r="NQO108" s="115"/>
      <c r="NQP108" s="115"/>
      <c r="NQQ108" s="115"/>
      <c r="NQR108" s="115"/>
      <c r="NQS108" s="115"/>
      <c r="NQT108" s="115"/>
      <c r="NQU108" s="115"/>
      <c r="NQV108" s="115"/>
      <c r="NQW108" s="115"/>
      <c r="NQX108" s="115"/>
      <c r="NQY108" s="115"/>
      <c r="NQZ108" s="115"/>
      <c r="NRA108" s="115"/>
      <c r="NRB108" s="115"/>
      <c r="NRC108" s="115"/>
      <c r="NRD108" s="115"/>
      <c r="NRE108" s="115"/>
      <c r="NRF108" s="115"/>
      <c r="NRG108" s="115"/>
      <c r="NRH108" s="115"/>
      <c r="NRI108" s="115"/>
      <c r="NRJ108" s="115"/>
      <c r="NRK108" s="115"/>
      <c r="NRL108" s="115"/>
      <c r="NRM108" s="115"/>
      <c r="NRN108" s="115"/>
      <c r="NRO108" s="115"/>
      <c r="NRP108" s="115"/>
      <c r="NRQ108" s="115"/>
      <c r="NRR108" s="115"/>
      <c r="NRS108" s="115"/>
      <c r="NRT108" s="115"/>
      <c r="NRU108" s="115"/>
      <c r="NRV108" s="115"/>
      <c r="NRW108" s="115"/>
      <c r="NRX108" s="115"/>
      <c r="NRY108" s="115"/>
      <c r="NRZ108" s="115"/>
      <c r="NSA108" s="115"/>
      <c r="NSB108" s="115"/>
      <c r="NSC108" s="115"/>
      <c r="NSD108" s="115"/>
      <c r="NSE108" s="115"/>
      <c r="NSF108" s="115"/>
      <c r="NSG108" s="115"/>
      <c r="NSL108" s="115"/>
      <c r="NSU108" s="115"/>
      <c r="NSV108" s="115"/>
      <c r="NSW108" s="115"/>
      <c r="NSX108" s="115"/>
      <c r="NTC108" s="115"/>
      <c r="NTD108" s="115"/>
      <c r="NTE108" s="115"/>
      <c r="NTF108" s="115"/>
      <c r="NTG108" s="115"/>
      <c r="NTH108" s="115"/>
      <c r="NTI108" s="115"/>
      <c r="NTJ108" s="115"/>
      <c r="NTK108" s="115"/>
      <c r="NTL108" s="115"/>
      <c r="NTM108" s="115"/>
      <c r="NTN108" s="115"/>
      <c r="NTO108" s="115"/>
      <c r="NTP108" s="115"/>
      <c r="NTQ108" s="115"/>
      <c r="NTR108" s="115"/>
      <c r="NTS108" s="115"/>
      <c r="NTT108" s="115"/>
      <c r="NTU108" s="115"/>
      <c r="NTV108" s="115"/>
      <c r="NTW108" s="115"/>
      <c r="NTX108" s="115"/>
      <c r="NTY108" s="115"/>
      <c r="NTZ108" s="115"/>
      <c r="NUA108" s="115"/>
      <c r="NUB108" s="115"/>
      <c r="NUC108" s="115"/>
      <c r="NUD108" s="115"/>
      <c r="NUE108" s="115"/>
      <c r="NUF108" s="115"/>
      <c r="NUG108" s="115"/>
      <c r="NUH108" s="115"/>
      <c r="NUI108" s="115"/>
      <c r="NUJ108" s="115"/>
      <c r="NUK108" s="115"/>
      <c r="NUL108" s="115"/>
      <c r="NUM108" s="115"/>
      <c r="NUN108" s="115"/>
      <c r="NUO108" s="115"/>
      <c r="NUP108" s="115"/>
      <c r="NUQ108" s="115"/>
      <c r="NUR108" s="115"/>
      <c r="NUS108" s="115"/>
      <c r="NUT108" s="115"/>
      <c r="NUU108" s="115"/>
      <c r="NUV108" s="115"/>
      <c r="NUW108" s="115"/>
      <c r="NUX108" s="115"/>
      <c r="NUY108" s="115"/>
      <c r="NUZ108" s="115"/>
      <c r="NVA108" s="115"/>
      <c r="NVB108" s="115"/>
      <c r="NVC108" s="115"/>
      <c r="NVD108" s="115"/>
      <c r="NVE108" s="115"/>
      <c r="NVF108" s="115"/>
      <c r="NVG108" s="115"/>
      <c r="NVH108" s="115"/>
      <c r="NVI108" s="115"/>
      <c r="NVJ108" s="115"/>
      <c r="NVK108" s="115"/>
      <c r="NVL108" s="115"/>
      <c r="NVM108" s="115"/>
      <c r="NVN108" s="115"/>
      <c r="NVO108" s="115"/>
      <c r="NVP108" s="115"/>
      <c r="NVQ108" s="115"/>
      <c r="NVR108" s="115"/>
      <c r="NVS108" s="115"/>
      <c r="NVT108" s="115"/>
      <c r="NVU108" s="115"/>
      <c r="NVV108" s="115"/>
      <c r="NVW108" s="115"/>
      <c r="NVX108" s="115"/>
      <c r="NVY108" s="115"/>
      <c r="NVZ108" s="115"/>
      <c r="NWA108" s="115"/>
      <c r="NWB108" s="115"/>
      <c r="NWC108" s="115"/>
      <c r="NWD108" s="115"/>
      <c r="NWE108" s="115"/>
      <c r="NWF108" s="115"/>
      <c r="NWG108" s="115"/>
      <c r="NWH108" s="115"/>
      <c r="NWI108" s="115"/>
      <c r="NWJ108" s="115"/>
      <c r="NWK108" s="115"/>
      <c r="NWL108" s="115"/>
      <c r="NWM108" s="115"/>
      <c r="NWN108" s="115"/>
      <c r="NWO108" s="115"/>
      <c r="NWP108" s="115"/>
      <c r="NWQ108" s="115"/>
      <c r="NWR108" s="115"/>
      <c r="NWS108" s="115"/>
      <c r="NWT108" s="115"/>
      <c r="NWU108" s="115"/>
      <c r="NWV108" s="115"/>
      <c r="NWW108" s="115"/>
      <c r="NWX108" s="115"/>
      <c r="NWY108" s="115"/>
      <c r="NWZ108" s="115"/>
      <c r="NXA108" s="115"/>
      <c r="NXB108" s="115"/>
      <c r="NXC108" s="115"/>
      <c r="NXD108" s="115"/>
      <c r="NXE108" s="115"/>
      <c r="NXF108" s="115"/>
      <c r="NXG108" s="115"/>
      <c r="NXH108" s="115"/>
      <c r="NXI108" s="115"/>
      <c r="NXJ108" s="115"/>
      <c r="NXK108" s="115"/>
      <c r="NXL108" s="115"/>
      <c r="NXM108" s="115"/>
      <c r="NXN108" s="115"/>
      <c r="NXO108" s="115"/>
      <c r="NXP108" s="115"/>
      <c r="NXQ108" s="115"/>
      <c r="NXR108" s="115"/>
      <c r="NXS108" s="115"/>
      <c r="NXT108" s="115"/>
      <c r="NXU108" s="115"/>
      <c r="NXV108" s="115"/>
      <c r="NXW108" s="115"/>
      <c r="NXX108" s="115"/>
      <c r="NXY108" s="115"/>
      <c r="NXZ108" s="115"/>
      <c r="NYA108" s="115"/>
      <c r="NYB108" s="115"/>
      <c r="NYC108" s="115"/>
      <c r="NYD108" s="115"/>
      <c r="NYE108" s="115"/>
      <c r="NYF108" s="115"/>
      <c r="NYG108" s="115"/>
      <c r="NYH108" s="115"/>
      <c r="NYI108" s="115"/>
      <c r="NYJ108" s="115"/>
      <c r="NYK108" s="115"/>
      <c r="NYL108" s="115"/>
      <c r="NYM108" s="115"/>
      <c r="NYN108" s="115"/>
      <c r="NYO108" s="115"/>
      <c r="NYP108" s="115"/>
      <c r="NYQ108" s="115"/>
      <c r="NYR108" s="115"/>
      <c r="NYS108" s="115"/>
      <c r="NYT108" s="115"/>
      <c r="NYU108" s="115"/>
      <c r="NYV108" s="115"/>
      <c r="NYW108" s="115"/>
      <c r="NYX108" s="115"/>
      <c r="NYY108" s="115"/>
      <c r="NYZ108" s="115"/>
      <c r="NZA108" s="115"/>
      <c r="NZB108" s="115"/>
      <c r="NZC108" s="115"/>
      <c r="NZD108" s="115"/>
      <c r="NZE108" s="115"/>
      <c r="NZF108" s="115"/>
      <c r="NZG108" s="115"/>
      <c r="NZH108" s="115"/>
      <c r="NZI108" s="115"/>
      <c r="NZJ108" s="115"/>
      <c r="NZK108" s="115"/>
      <c r="NZL108" s="115"/>
      <c r="NZM108" s="115"/>
      <c r="NZN108" s="115"/>
      <c r="NZO108" s="115"/>
      <c r="NZP108" s="115"/>
      <c r="NZQ108" s="115"/>
      <c r="NZR108" s="115"/>
      <c r="NZS108" s="115"/>
      <c r="NZT108" s="115"/>
      <c r="NZU108" s="115"/>
      <c r="NZV108" s="115"/>
      <c r="NZW108" s="115"/>
      <c r="NZX108" s="115"/>
      <c r="NZY108" s="115"/>
      <c r="NZZ108" s="115"/>
      <c r="OAA108" s="115"/>
      <c r="OAB108" s="115"/>
      <c r="OAC108" s="115"/>
      <c r="OAD108" s="115"/>
      <c r="OAE108" s="115"/>
      <c r="OAF108" s="115"/>
      <c r="OAG108" s="115"/>
      <c r="OAH108" s="115"/>
      <c r="OAI108" s="115"/>
      <c r="OAJ108" s="115"/>
      <c r="OAK108" s="115"/>
      <c r="OAL108" s="115"/>
      <c r="OAM108" s="115"/>
      <c r="OAN108" s="115"/>
      <c r="OAO108" s="115"/>
      <c r="OAP108" s="115"/>
      <c r="OAQ108" s="115"/>
      <c r="OAR108" s="115"/>
      <c r="OAS108" s="115"/>
      <c r="OAT108" s="115"/>
      <c r="OAU108" s="115"/>
      <c r="OAV108" s="115"/>
      <c r="OAW108" s="115"/>
      <c r="OAX108" s="115"/>
      <c r="OAY108" s="115"/>
      <c r="OAZ108" s="115"/>
      <c r="OBA108" s="115"/>
      <c r="OBB108" s="115"/>
      <c r="OBC108" s="115"/>
      <c r="OBD108" s="115"/>
      <c r="OBE108" s="115"/>
      <c r="OBF108" s="115"/>
      <c r="OBG108" s="115"/>
      <c r="OBH108" s="115"/>
      <c r="OBI108" s="115"/>
      <c r="OBJ108" s="115"/>
      <c r="OBK108" s="115"/>
      <c r="OBL108" s="115"/>
      <c r="OBM108" s="115"/>
      <c r="OBN108" s="115"/>
      <c r="OBO108" s="115"/>
      <c r="OBP108" s="115"/>
      <c r="OBQ108" s="115"/>
      <c r="OBR108" s="115"/>
      <c r="OBS108" s="115"/>
      <c r="OBT108" s="115"/>
      <c r="OBU108" s="115"/>
      <c r="OBV108" s="115"/>
      <c r="OBW108" s="115"/>
      <c r="OBX108" s="115"/>
      <c r="OBY108" s="115"/>
      <c r="OBZ108" s="115"/>
      <c r="OCA108" s="115"/>
      <c r="OCB108" s="115"/>
      <c r="OCC108" s="115"/>
      <c r="OCH108" s="115"/>
      <c r="OCQ108" s="115"/>
      <c r="OCR108" s="115"/>
      <c r="OCS108" s="115"/>
      <c r="OCT108" s="115"/>
      <c r="OCY108" s="115"/>
      <c r="OCZ108" s="115"/>
      <c r="ODA108" s="115"/>
      <c r="ODB108" s="115"/>
      <c r="ODC108" s="115"/>
      <c r="ODD108" s="115"/>
      <c r="ODE108" s="115"/>
      <c r="ODF108" s="115"/>
      <c r="ODG108" s="115"/>
      <c r="ODH108" s="115"/>
      <c r="ODI108" s="115"/>
      <c r="ODJ108" s="115"/>
      <c r="ODK108" s="115"/>
      <c r="ODL108" s="115"/>
      <c r="ODM108" s="115"/>
      <c r="ODN108" s="115"/>
      <c r="ODO108" s="115"/>
      <c r="ODP108" s="115"/>
      <c r="ODQ108" s="115"/>
      <c r="ODR108" s="115"/>
      <c r="ODS108" s="115"/>
      <c r="ODT108" s="115"/>
      <c r="ODU108" s="115"/>
      <c r="ODV108" s="115"/>
      <c r="ODW108" s="115"/>
      <c r="ODX108" s="115"/>
      <c r="ODY108" s="115"/>
      <c r="ODZ108" s="115"/>
      <c r="OEA108" s="115"/>
      <c r="OEB108" s="115"/>
      <c r="OEC108" s="115"/>
      <c r="OED108" s="115"/>
      <c r="OEE108" s="115"/>
      <c r="OEF108" s="115"/>
      <c r="OEG108" s="115"/>
      <c r="OEH108" s="115"/>
      <c r="OEI108" s="115"/>
      <c r="OEJ108" s="115"/>
      <c r="OEK108" s="115"/>
      <c r="OEL108" s="115"/>
      <c r="OEM108" s="115"/>
      <c r="OEN108" s="115"/>
      <c r="OEO108" s="115"/>
      <c r="OEP108" s="115"/>
      <c r="OEQ108" s="115"/>
      <c r="OER108" s="115"/>
      <c r="OES108" s="115"/>
      <c r="OET108" s="115"/>
      <c r="OEU108" s="115"/>
      <c r="OEV108" s="115"/>
      <c r="OEW108" s="115"/>
      <c r="OEX108" s="115"/>
      <c r="OEY108" s="115"/>
      <c r="OEZ108" s="115"/>
      <c r="OFA108" s="115"/>
      <c r="OFB108" s="115"/>
      <c r="OFC108" s="115"/>
      <c r="OFD108" s="115"/>
      <c r="OFE108" s="115"/>
      <c r="OFF108" s="115"/>
      <c r="OFG108" s="115"/>
      <c r="OFH108" s="115"/>
      <c r="OFI108" s="115"/>
      <c r="OFJ108" s="115"/>
      <c r="OFK108" s="115"/>
      <c r="OFL108" s="115"/>
      <c r="OFM108" s="115"/>
      <c r="OFN108" s="115"/>
      <c r="OFO108" s="115"/>
      <c r="OFP108" s="115"/>
      <c r="OFQ108" s="115"/>
      <c r="OFR108" s="115"/>
      <c r="OFS108" s="115"/>
      <c r="OFT108" s="115"/>
      <c r="OFU108" s="115"/>
      <c r="OFV108" s="115"/>
      <c r="OFW108" s="115"/>
      <c r="OFX108" s="115"/>
      <c r="OFY108" s="115"/>
      <c r="OFZ108" s="115"/>
      <c r="OGA108" s="115"/>
      <c r="OGB108" s="115"/>
      <c r="OGC108" s="115"/>
      <c r="OGD108" s="115"/>
      <c r="OGE108" s="115"/>
      <c r="OGF108" s="115"/>
      <c r="OGG108" s="115"/>
      <c r="OGH108" s="115"/>
      <c r="OGI108" s="115"/>
      <c r="OGJ108" s="115"/>
      <c r="OGK108" s="115"/>
      <c r="OGL108" s="115"/>
      <c r="OGM108" s="115"/>
      <c r="OGN108" s="115"/>
      <c r="OGO108" s="115"/>
      <c r="OGP108" s="115"/>
      <c r="OGQ108" s="115"/>
      <c r="OGR108" s="115"/>
      <c r="OGS108" s="115"/>
      <c r="OGT108" s="115"/>
      <c r="OGU108" s="115"/>
      <c r="OGV108" s="115"/>
      <c r="OGW108" s="115"/>
      <c r="OGX108" s="115"/>
      <c r="OGY108" s="115"/>
      <c r="OGZ108" s="115"/>
      <c r="OHA108" s="115"/>
      <c r="OHB108" s="115"/>
      <c r="OHC108" s="115"/>
      <c r="OHD108" s="115"/>
      <c r="OHE108" s="115"/>
      <c r="OHF108" s="115"/>
      <c r="OHG108" s="115"/>
      <c r="OHH108" s="115"/>
      <c r="OHI108" s="115"/>
      <c r="OHJ108" s="115"/>
      <c r="OHK108" s="115"/>
      <c r="OHL108" s="115"/>
      <c r="OHM108" s="115"/>
      <c r="OHN108" s="115"/>
      <c r="OHO108" s="115"/>
      <c r="OHP108" s="115"/>
      <c r="OHQ108" s="115"/>
      <c r="OHR108" s="115"/>
      <c r="OHS108" s="115"/>
      <c r="OHT108" s="115"/>
      <c r="OHU108" s="115"/>
      <c r="OHV108" s="115"/>
      <c r="OHW108" s="115"/>
      <c r="OHX108" s="115"/>
      <c r="OHY108" s="115"/>
      <c r="OHZ108" s="115"/>
      <c r="OIA108" s="115"/>
      <c r="OIB108" s="115"/>
      <c r="OIC108" s="115"/>
      <c r="OID108" s="115"/>
      <c r="OIE108" s="115"/>
      <c r="OIF108" s="115"/>
      <c r="OIG108" s="115"/>
      <c r="OIH108" s="115"/>
      <c r="OII108" s="115"/>
      <c r="OIJ108" s="115"/>
      <c r="OIK108" s="115"/>
      <c r="OIL108" s="115"/>
      <c r="OIM108" s="115"/>
      <c r="OIN108" s="115"/>
      <c r="OIO108" s="115"/>
      <c r="OIP108" s="115"/>
      <c r="OIQ108" s="115"/>
      <c r="OIR108" s="115"/>
      <c r="OIS108" s="115"/>
      <c r="OIT108" s="115"/>
      <c r="OIU108" s="115"/>
      <c r="OIV108" s="115"/>
      <c r="OIW108" s="115"/>
      <c r="OIX108" s="115"/>
      <c r="OIY108" s="115"/>
      <c r="OIZ108" s="115"/>
      <c r="OJA108" s="115"/>
      <c r="OJB108" s="115"/>
      <c r="OJC108" s="115"/>
      <c r="OJD108" s="115"/>
      <c r="OJE108" s="115"/>
      <c r="OJF108" s="115"/>
      <c r="OJG108" s="115"/>
      <c r="OJH108" s="115"/>
      <c r="OJI108" s="115"/>
      <c r="OJJ108" s="115"/>
      <c r="OJK108" s="115"/>
      <c r="OJL108" s="115"/>
      <c r="OJM108" s="115"/>
      <c r="OJN108" s="115"/>
      <c r="OJO108" s="115"/>
      <c r="OJP108" s="115"/>
      <c r="OJQ108" s="115"/>
      <c r="OJR108" s="115"/>
      <c r="OJS108" s="115"/>
      <c r="OJT108" s="115"/>
      <c r="OJU108" s="115"/>
      <c r="OJV108" s="115"/>
      <c r="OJW108" s="115"/>
      <c r="OJX108" s="115"/>
      <c r="OJY108" s="115"/>
      <c r="OJZ108" s="115"/>
      <c r="OKA108" s="115"/>
      <c r="OKB108" s="115"/>
      <c r="OKC108" s="115"/>
      <c r="OKD108" s="115"/>
      <c r="OKE108" s="115"/>
      <c r="OKF108" s="115"/>
      <c r="OKG108" s="115"/>
      <c r="OKH108" s="115"/>
      <c r="OKI108" s="115"/>
      <c r="OKJ108" s="115"/>
      <c r="OKK108" s="115"/>
      <c r="OKL108" s="115"/>
      <c r="OKM108" s="115"/>
      <c r="OKN108" s="115"/>
      <c r="OKO108" s="115"/>
      <c r="OKP108" s="115"/>
      <c r="OKQ108" s="115"/>
      <c r="OKR108" s="115"/>
      <c r="OKS108" s="115"/>
      <c r="OKT108" s="115"/>
      <c r="OKU108" s="115"/>
      <c r="OKV108" s="115"/>
      <c r="OKW108" s="115"/>
      <c r="OKX108" s="115"/>
      <c r="OKY108" s="115"/>
      <c r="OKZ108" s="115"/>
      <c r="OLA108" s="115"/>
      <c r="OLB108" s="115"/>
      <c r="OLC108" s="115"/>
      <c r="OLD108" s="115"/>
      <c r="OLE108" s="115"/>
      <c r="OLF108" s="115"/>
      <c r="OLG108" s="115"/>
      <c r="OLH108" s="115"/>
      <c r="OLI108" s="115"/>
      <c r="OLJ108" s="115"/>
      <c r="OLK108" s="115"/>
      <c r="OLL108" s="115"/>
      <c r="OLM108" s="115"/>
      <c r="OLN108" s="115"/>
      <c r="OLO108" s="115"/>
      <c r="OLP108" s="115"/>
      <c r="OLQ108" s="115"/>
      <c r="OLR108" s="115"/>
      <c r="OLS108" s="115"/>
      <c r="OLT108" s="115"/>
      <c r="OLU108" s="115"/>
      <c r="OLV108" s="115"/>
      <c r="OLW108" s="115"/>
      <c r="OLX108" s="115"/>
      <c r="OLY108" s="115"/>
      <c r="OMD108" s="115"/>
      <c r="OMM108" s="115"/>
      <c r="OMN108" s="115"/>
      <c r="OMO108" s="115"/>
      <c r="OMP108" s="115"/>
      <c r="OMU108" s="115"/>
      <c r="OMV108" s="115"/>
      <c r="OMW108" s="115"/>
      <c r="OMX108" s="115"/>
      <c r="OMY108" s="115"/>
      <c r="OMZ108" s="115"/>
      <c r="ONA108" s="115"/>
      <c r="ONB108" s="115"/>
      <c r="ONC108" s="115"/>
      <c r="OND108" s="115"/>
      <c r="ONE108" s="115"/>
      <c r="ONF108" s="115"/>
      <c r="ONG108" s="115"/>
      <c r="ONH108" s="115"/>
      <c r="ONI108" s="115"/>
      <c r="ONJ108" s="115"/>
      <c r="ONK108" s="115"/>
      <c r="ONL108" s="115"/>
      <c r="ONM108" s="115"/>
      <c r="ONN108" s="115"/>
      <c r="ONO108" s="115"/>
      <c r="ONP108" s="115"/>
      <c r="ONQ108" s="115"/>
      <c r="ONR108" s="115"/>
      <c r="ONS108" s="115"/>
      <c r="ONT108" s="115"/>
      <c r="ONU108" s="115"/>
      <c r="ONV108" s="115"/>
      <c r="ONW108" s="115"/>
      <c r="ONX108" s="115"/>
      <c r="ONY108" s="115"/>
      <c r="ONZ108" s="115"/>
      <c r="OOA108" s="115"/>
      <c r="OOB108" s="115"/>
      <c r="OOC108" s="115"/>
      <c r="OOD108" s="115"/>
      <c r="OOE108" s="115"/>
      <c r="OOF108" s="115"/>
      <c r="OOG108" s="115"/>
      <c r="OOH108" s="115"/>
      <c r="OOI108" s="115"/>
      <c r="OOJ108" s="115"/>
      <c r="OOK108" s="115"/>
      <c r="OOL108" s="115"/>
      <c r="OOM108" s="115"/>
      <c r="OON108" s="115"/>
      <c r="OOO108" s="115"/>
      <c r="OOP108" s="115"/>
      <c r="OOQ108" s="115"/>
      <c r="OOR108" s="115"/>
      <c r="OOS108" s="115"/>
      <c r="OOT108" s="115"/>
      <c r="OOU108" s="115"/>
      <c r="OOV108" s="115"/>
      <c r="OOW108" s="115"/>
      <c r="OOX108" s="115"/>
      <c r="OOY108" s="115"/>
      <c r="OOZ108" s="115"/>
      <c r="OPA108" s="115"/>
      <c r="OPB108" s="115"/>
      <c r="OPC108" s="115"/>
      <c r="OPD108" s="115"/>
      <c r="OPE108" s="115"/>
      <c r="OPF108" s="115"/>
      <c r="OPG108" s="115"/>
      <c r="OPH108" s="115"/>
      <c r="OPI108" s="115"/>
      <c r="OPJ108" s="115"/>
      <c r="OPK108" s="115"/>
      <c r="OPL108" s="115"/>
      <c r="OPM108" s="115"/>
      <c r="OPN108" s="115"/>
      <c r="OPO108" s="115"/>
      <c r="OPP108" s="115"/>
      <c r="OPQ108" s="115"/>
      <c r="OPR108" s="115"/>
      <c r="OPS108" s="115"/>
      <c r="OPT108" s="115"/>
      <c r="OPU108" s="115"/>
      <c r="OPV108" s="115"/>
      <c r="OPW108" s="115"/>
      <c r="OPX108" s="115"/>
      <c r="OPY108" s="115"/>
      <c r="OPZ108" s="115"/>
      <c r="OQA108" s="115"/>
      <c r="OQB108" s="115"/>
      <c r="OQC108" s="115"/>
      <c r="OQD108" s="115"/>
      <c r="OQE108" s="115"/>
      <c r="OQF108" s="115"/>
      <c r="OQG108" s="115"/>
      <c r="OQH108" s="115"/>
      <c r="OQI108" s="115"/>
      <c r="OQJ108" s="115"/>
      <c r="OQK108" s="115"/>
      <c r="OQL108" s="115"/>
      <c r="OQM108" s="115"/>
      <c r="OQN108" s="115"/>
      <c r="OQO108" s="115"/>
      <c r="OQP108" s="115"/>
      <c r="OQQ108" s="115"/>
      <c r="OQR108" s="115"/>
      <c r="OQS108" s="115"/>
      <c r="OQT108" s="115"/>
      <c r="OQU108" s="115"/>
      <c r="OQV108" s="115"/>
      <c r="OQW108" s="115"/>
      <c r="OQX108" s="115"/>
      <c r="OQY108" s="115"/>
      <c r="OQZ108" s="115"/>
      <c r="ORA108" s="115"/>
      <c r="ORB108" s="115"/>
      <c r="ORC108" s="115"/>
      <c r="ORD108" s="115"/>
      <c r="ORE108" s="115"/>
      <c r="ORF108" s="115"/>
      <c r="ORG108" s="115"/>
      <c r="ORH108" s="115"/>
      <c r="ORI108" s="115"/>
      <c r="ORJ108" s="115"/>
      <c r="ORK108" s="115"/>
      <c r="ORL108" s="115"/>
      <c r="ORM108" s="115"/>
      <c r="ORN108" s="115"/>
      <c r="ORO108" s="115"/>
      <c r="ORP108" s="115"/>
      <c r="ORQ108" s="115"/>
      <c r="ORR108" s="115"/>
      <c r="ORS108" s="115"/>
      <c r="ORT108" s="115"/>
      <c r="ORU108" s="115"/>
      <c r="ORV108" s="115"/>
      <c r="ORW108" s="115"/>
      <c r="ORX108" s="115"/>
      <c r="ORY108" s="115"/>
      <c r="ORZ108" s="115"/>
      <c r="OSA108" s="115"/>
      <c r="OSB108" s="115"/>
      <c r="OSC108" s="115"/>
      <c r="OSD108" s="115"/>
      <c r="OSE108" s="115"/>
      <c r="OSF108" s="115"/>
      <c r="OSG108" s="115"/>
      <c r="OSH108" s="115"/>
      <c r="OSI108" s="115"/>
      <c r="OSJ108" s="115"/>
      <c r="OSK108" s="115"/>
      <c r="OSL108" s="115"/>
      <c r="OSM108" s="115"/>
      <c r="OSN108" s="115"/>
      <c r="OSO108" s="115"/>
      <c r="OSP108" s="115"/>
      <c r="OSQ108" s="115"/>
      <c r="OSR108" s="115"/>
      <c r="OSS108" s="115"/>
      <c r="OST108" s="115"/>
      <c r="OSU108" s="115"/>
      <c r="OSV108" s="115"/>
      <c r="OSW108" s="115"/>
      <c r="OSX108" s="115"/>
      <c r="OSY108" s="115"/>
      <c r="OSZ108" s="115"/>
      <c r="OTA108" s="115"/>
      <c r="OTB108" s="115"/>
      <c r="OTC108" s="115"/>
      <c r="OTD108" s="115"/>
      <c r="OTE108" s="115"/>
      <c r="OTF108" s="115"/>
      <c r="OTG108" s="115"/>
      <c r="OTH108" s="115"/>
      <c r="OTI108" s="115"/>
      <c r="OTJ108" s="115"/>
      <c r="OTK108" s="115"/>
      <c r="OTL108" s="115"/>
      <c r="OTM108" s="115"/>
      <c r="OTN108" s="115"/>
      <c r="OTO108" s="115"/>
      <c r="OTP108" s="115"/>
      <c r="OTQ108" s="115"/>
      <c r="OTR108" s="115"/>
      <c r="OTS108" s="115"/>
      <c r="OTT108" s="115"/>
      <c r="OTU108" s="115"/>
      <c r="OTV108" s="115"/>
      <c r="OTW108" s="115"/>
      <c r="OTX108" s="115"/>
      <c r="OTY108" s="115"/>
      <c r="OTZ108" s="115"/>
      <c r="OUA108" s="115"/>
      <c r="OUB108" s="115"/>
      <c r="OUC108" s="115"/>
      <c r="OUD108" s="115"/>
      <c r="OUE108" s="115"/>
      <c r="OUF108" s="115"/>
      <c r="OUG108" s="115"/>
      <c r="OUH108" s="115"/>
      <c r="OUI108" s="115"/>
      <c r="OUJ108" s="115"/>
      <c r="OUK108" s="115"/>
      <c r="OUL108" s="115"/>
      <c r="OUM108" s="115"/>
      <c r="OUN108" s="115"/>
      <c r="OUO108" s="115"/>
      <c r="OUP108" s="115"/>
      <c r="OUQ108" s="115"/>
      <c r="OUR108" s="115"/>
      <c r="OUS108" s="115"/>
      <c r="OUT108" s="115"/>
      <c r="OUU108" s="115"/>
      <c r="OUV108" s="115"/>
      <c r="OUW108" s="115"/>
      <c r="OUX108" s="115"/>
      <c r="OUY108" s="115"/>
      <c r="OUZ108" s="115"/>
      <c r="OVA108" s="115"/>
      <c r="OVB108" s="115"/>
      <c r="OVC108" s="115"/>
      <c r="OVD108" s="115"/>
      <c r="OVE108" s="115"/>
      <c r="OVF108" s="115"/>
      <c r="OVG108" s="115"/>
      <c r="OVH108" s="115"/>
      <c r="OVI108" s="115"/>
      <c r="OVJ108" s="115"/>
      <c r="OVK108" s="115"/>
      <c r="OVL108" s="115"/>
      <c r="OVM108" s="115"/>
      <c r="OVN108" s="115"/>
      <c r="OVO108" s="115"/>
      <c r="OVP108" s="115"/>
      <c r="OVQ108" s="115"/>
      <c r="OVR108" s="115"/>
      <c r="OVS108" s="115"/>
      <c r="OVT108" s="115"/>
      <c r="OVU108" s="115"/>
      <c r="OVZ108" s="115"/>
      <c r="OWI108" s="115"/>
      <c r="OWJ108" s="115"/>
      <c r="OWK108" s="115"/>
      <c r="OWL108" s="115"/>
      <c r="OWQ108" s="115"/>
      <c r="OWR108" s="115"/>
      <c r="OWS108" s="115"/>
      <c r="OWT108" s="115"/>
      <c r="OWU108" s="115"/>
      <c r="OWV108" s="115"/>
      <c r="OWW108" s="115"/>
      <c r="OWX108" s="115"/>
      <c r="OWY108" s="115"/>
      <c r="OWZ108" s="115"/>
      <c r="OXA108" s="115"/>
      <c r="OXB108" s="115"/>
      <c r="OXC108" s="115"/>
      <c r="OXD108" s="115"/>
      <c r="OXE108" s="115"/>
      <c r="OXF108" s="115"/>
      <c r="OXG108" s="115"/>
      <c r="OXH108" s="115"/>
      <c r="OXI108" s="115"/>
      <c r="OXJ108" s="115"/>
      <c r="OXK108" s="115"/>
      <c r="OXL108" s="115"/>
      <c r="OXM108" s="115"/>
      <c r="OXN108" s="115"/>
      <c r="OXO108" s="115"/>
      <c r="OXP108" s="115"/>
      <c r="OXQ108" s="115"/>
      <c r="OXR108" s="115"/>
      <c r="OXS108" s="115"/>
      <c r="OXT108" s="115"/>
      <c r="OXU108" s="115"/>
      <c r="OXV108" s="115"/>
      <c r="OXW108" s="115"/>
      <c r="OXX108" s="115"/>
      <c r="OXY108" s="115"/>
      <c r="OXZ108" s="115"/>
      <c r="OYA108" s="115"/>
      <c r="OYB108" s="115"/>
      <c r="OYC108" s="115"/>
      <c r="OYD108" s="115"/>
      <c r="OYE108" s="115"/>
      <c r="OYF108" s="115"/>
      <c r="OYG108" s="115"/>
      <c r="OYH108" s="115"/>
      <c r="OYI108" s="115"/>
      <c r="OYJ108" s="115"/>
      <c r="OYK108" s="115"/>
      <c r="OYL108" s="115"/>
      <c r="OYM108" s="115"/>
      <c r="OYN108" s="115"/>
      <c r="OYO108" s="115"/>
      <c r="OYP108" s="115"/>
      <c r="OYQ108" s="115"/>
      <c r="OYR108" s="115"/>
      <c r="OYS108" s="115"/>
      <c r="OYT108" s="115"/>
      <c r="OYU108" s="115"/>
      <c r="OYV108" s="115"/>
      <c r="OYW108" s="115"/>
      <c r="OYX108" s="115"/>
      <c r="OYY108" s="115"/>
      <c r="OYZ108" s="115"/>
      <c r="OZA108" s="115"/>
      <c r="OZB108" s="115"/>
      <c r="OZC108" s="115"/>
      <c r="OZD108" s="115"/>
      <c r="OZE108" s="115"/>
      <c r="OZF108" s="115"/>
      <c r="OZG108" s="115"/>
      <c r="OZH108" s="115"/>
      <c r="OZI108" s="115"/>
      <c r="OZJ108" s="115"/>
      <c r="OZK108" s="115"/>
      <c r="OZL108" s="115"/>
      <c r="OZM108" s="115"/>
      <c r="OZN108" s="115"/>
      <c r="OZO108" s="115"/>
      <c r="OZP108" s="115"/>
      <c r="OZQ108" s="115"/>
      <c r="OZR108" s="115"/>
      <c r="OZS108" s="115"/>
      <c r="OZT108" s="115"/>
      <c r="OZU108" s="115"/>
      <c r="OZV108" s="115"/>
      <c r="OZW108" s="115"/>
      <c r="OZX108" s="115"/>
      <c r="OZY108" s="115"/>
      <c r="OZZ108" s="115"/>
      <c r="PAA108" s="115"/>
      <c r="PAB108" s="115"/>
      <c r="PAC108" s="115"/>
      <c r="PAD108" s="115"/>
      <c r="PAE108" s="115"/>
      <c r="PAF108" s="115"/>
      <c r="PAG108" s="115"/>
      <c r="PAH108" s="115"/>
      <c r="PAI108" s="115"/>
      <c r="PAJ108" s="115"/>
      <c r="PAK108" s="115"/>
      <c r="PAL108" s="115"/>
      <c r="PAM108" s="115"/>
      <c r="PAN108" s="115"/>
      <c r="PAO108" s="115"/>
      <c r="PAP108" s="115"/>
      <c r="PAQ108" s="115"/>
      <c r="PAR108" s="115"/>
      <c r="PAS108" s="115"/>
      <c r="PAT108" s="115"/>
      <c r="PAU108" s="115"/>
      <c r="PAV108" s="115"/>
      <c r="PAW108" s="115"/>
      <c r="PAX108" s="115"/>
      <c r="PAY108" s="115"/>
      <c r="PAZ108" s="115"/>
      <c r="PBA108" s="115"/>
      <c r="PBB108" s="115"/>
      <c r="PBC108" s="115"/>
      <c r="PBD108" s="115"/>
      <c r="PBE108" s="115"/>
      <c r="PBF108" s="115"/>
      <c r="PBG108" s="115"/>
      <c r="PBH108" s="115"/>
      <c r="PBI108" s="115"/>
      <c r="PBJ108" s="115"/>
      <c r="PBK108" s="115"/>
      <c r="PBL108" s="115"/>
      <c r="PBM108" s="115"/>
      <c r="PBN108" s="115"/>
      <c r="PBO108" s="115"/>
      <c r="PBP108" s="115"/>
      <c r="PBQ108" s="115"/>
      <c r="PBR108" s="115"/>
      <c r="PBS108" s="115"/>
      <c r="PBT108" s="115"/>
      <c r="PBU108" s="115"/>
      <c r="PBV108" s="115"/>
      <c r="PBW108" s="115"/>
      <c r="PBX108" s="115"/>
      <c r="PBY108" s="115"/>
      <c r="PBZ108" s="115"/>
      <c r="PCA108" s="115"/>
      <c r="PCB108" s="115"/>
      <c r="PCC108" s="115"/>
      <c r="PCD108" s="115"/>
      <c r="PCE108" s="115"/>
      <c r="PCF108" s="115"/>
      <c r="PCG108" s="115"/>
      <c r="PCH108" s="115"/>
      <c r="PCI108" s="115"/>
      <c r="PCJ108" s="115"/>
      <c r="PCK108" s="115"/>
      <c r="PCL108" s="115"/>
      <c r="PCM108" s="115"/>
      <c r="PCN108" s="115"/>
      <c r="PCO108" s="115"/>
      <c r="PCP108" s="115"/>
      <c r="PCQ108" s="115"/>
      <c r="PCR108" s="115"/>
      <c r="PCS108" s="115"/>
      <c r="PCT108" s="115"/>
      <c r="PCU108" s="115"/>
      <c r="PCV108" s="115"/>
      <c r="PCW108" s="115"/>
      <c r="PCX108" s="115"/>
      <c r="PCY108" s="115"/>
      <c r="PCZ108" s="115"/>
      <c r="PDA108" s="115"/>
      <c r="PDB108" s="115"/>
      <c r="PDC108" s="115"/>
      <c r="PDD108" s="115"/>
      <c r="PDE108" s="115"/>
      <c r="PDF108" s="115"/>
      <c r="PDG108" s="115"/>
      <c r="PDH108" s="115"/>
      <c r="PDI108" s="115"/>
      <c r="PDJ108" s="115"/>
      <c r="PDK108" s="115"/>
      <c r="PDL108" s="115"/>
      <c r="PDM108" s="115"/>
      <c r="PDN108" s="115"/>
      <c r="PDO108" s="115"/>
      <c r="PDP108" s="115"/>
      <c r="PDQ108" s="115"/>
      <c r="PDR108" s="115"/>
      <c r="PDS108" s="115"/>
      <c r="PDT108" s="115"/>
      <c r="PDU108" s="115"/>
      <c r="PDV108" s="115"/>
      <c r="PDW108" s="115"/>
      <c r="PDX108" s="115"/>
      <c r="PDY108" s="115"/>
      <c r="PDZ108" s="115"/>
      <c r="PEA108" s="115"/>
      <c r="PEB108" s="115"/>
      <c r="PEC108" s="115"/>
      <c r="PED108" s="115"/>
      <c r="PEE108" s="115"/>
      <c r="PEF108" s="115"/>
      <c r="PEG108" s="115"/>
      <c r="PEH108" s="115"/>
      <c r="PEI108" s="115"/>
      <c r="PEJ108" s="115"/>
      <c r="PEK108" s="115"/>
      <c r="PEL108" s="115"/>
      <c r="PEM108" s="115"/>
      <c r="PEN108" s="115"/>
      <c r="PEO108" s="115"/>
      <c r="PEP108" s="115"/>
      <c r="PEQ108" s="115"/>
      <c r="PER108" s="115"/>
      <c r="PES108" s="115"/>
      <c r="PET108" s="115"/>
      <c r="PEU108" s="115"/>
      <c r="PEV108" s="115"/>
      <c r="PEW108" s="115"/>
      <c r="PEX108" s="115"/>
      <c r="PEY108" s="115"/>
      <c r="PEZ108" s="115"/>
      <c r="PFA108" s="115"/>
      <c r="PFB108" s="115"/>
      <c r="PFC108" s="115"/>
      <c r="PFD108" s="115"/>
      <c r="PFE108" s="115"/>
      <c r="PFF108" s="115"/>
      <c r="PFG108" s="115"/>
      <c r="PFH108" s="115"/>
      <c r="PFI108" s="115"/>
      <c r="PFJ108" s="115"/>
      <c r="PFK108" s="115"/>
      <c r="PFL108" s="115"/>
      <c r="PFM108" s="115"/>
      <c r="PFN108" s="115"/>
      <c r="PFO108" s="115"/>
      <c r="PFP108" s="115"/>
      <c r="PFQ108" s="115"/>
      <c r="PFV108" s="115"/>
      <c r="PGE108" s="115"/>
      <c r="PGF108" s="115"/>
      <c r="PGG108" s="115"/>
      <c r="PGH108" s="115"/>
      <c r="PGM108" s="115"/>
      <c r="PGN108" s="115"/>
      <c r="PGO108" s="115"/>
      <c r="PGP108" s="115"/>
      <c r="PGQ108" s="115"/>
      <c r="PGR108" s="115"/>
      <c r="PGS108" s="115"/>
      <c r="PGT108" s="115"/>
      <c r="PGU108" s="115"/>
      <c r="PGV108" s="115"/>
      <c r="PGW108" s="115"/>
      <c r="PGX108" s="115"/>
      <c r="PGY108" s="115"/>
      <c r="PGZ108" s="115"/>
      <c r="PHA108" s="115"/>
      <c r="PHB108" s="115"/>
      <c r="PHC108" s="115"/>
      <c r="PHD108" s="115"/>
      <c r="PHE108" s="115"/>
      <c r="PHF108" s="115"/>
      <c r="PHG108" s="115"/>
      <c r="PHH108" s="115"/>
      <c r="PHI108" s="115"/>
      <c r="PHJ108" s="115"/>
      <c r="PHK108" s="115"/>
      <c r="PHL108" s="115"/>
      <c r="PHM108" s="115"/>
      <c r="PHN108" s="115"/>
      <c r="PHO108" s="115"/>
      <c r="PHP108" s="115"/>
      <c r="PHQ108" s="115"/>
      <c r="PHR108" s="115"/>
      <c r="PHS108" s="115"/>
      <c r="PHT108" s="115"/>
      <c r="PHU108" s="115"/>
      <c r="PHV108" s="115"/>
      <c r="PHW108" s="115"/>
      <c r="PHX108" s="115"/>
      <c r="PHY108" s="115"/>
      <c r="PHZ108" s="115"/>
      <c r="PIA108" s="115"/>
      <c r="PIB108" s="115"/>
      <c r="PIC108" s="115"/>
      <c r="PID108" s="115"/>
      <c r="PIE108" s="115"/>
      <c r="PIF108" s="115"/>
      <c r="PIG108" s="115"/>
      <c r="PIH108" s="115"/>
      <c r="PII108" s="115"/>
      <c r="PIJ108" s="115"/>
      <c r="PIK108" s="115"/>
      <c r="PIL108" s="115"/>
      <c r="PIM108" s="115"/>
      <c r="PIN108" s="115"/>
      <c r="PIO108" s="115"/>
      <c r="PIP108" s="115"/>
      <c r="PIQ108" s="115"/>
      <c r="PIR108" s="115"/>
      <c r="PIS108" s="115"/>
      <c r="PIT108" s="115"/>
      <c r="PIU108" s="115"/>
      <c r="PIV108" s="115"/>
      <c r="PIW108" s="115"/>
      <c r="PIX108" s="115"/>
      <c r="PIY108" s="115"/>
      <c r="PIZ108" s="115"/>
      <c r="PJA108" s="115"/>
      <c r="PJB108" s="115"/>
      <c r="PJC108" s="115"/>
      <c r="PJD108" s="115"/>
      <c r="PJE108" s="115"/>
      <c r="PJF108" s="115"/>
      <c r="PJG108" s="115"/>
      <c r="PJH108" s="115"/>
      <c r="PJI108" s="115"/>
      <c r="PJJ108" s="115"/>
      <c r="PJK108" s="115"/>
      <c r="PJL108" s="115"/>
      <c r="PJM108" s="115"/>
      <c r="PJN108" s="115"/>
      <c r="PJO108" s="115"/>
      <c r="PJP108" s="115"/>
      <c r="PJQ108" s="115"/>
      <c r="PJR108" s="115"/>
      <c r="PJS108" s="115"/>
      <c r="PJT108" s="115"/>
      <c r="PJU108" s="115"/>
      <c r="PJV108" s="115"/>
      <c r="PJW108" s="115"/>
      <c r="PJX108" s="115"/>
      <c r="PJY108" s="115"/>
      <c r="PJZ108" s="115"/>
      <c r="PKA108" s="115"/>
      <c r="PKB108" s="115"/>
      <c r="PKC108" s="115"/>
      <c r="PKD108" s="115"/>
      <c r="PKE108" s="115"/>
      <c r="PKF108" s="115"/>
      <c r="PKG108" s="115"/>
      <c r="PKH108" s="115"/>
      <c r="PKI108" s="115"/>
      <c r="PKJ108" s="115"/>
      <c r="PKK108" s="115"/>
      <c r="PKL108" s="115"/>
      <c r="PKM108" s="115"/>
      <c r="PKN108" s="115"/>
      <c r="PKO108" s="115"/>
      <c r="PKP108" s="115"/>
      <c r="PKQ108" s="115"/>
      <c r="PKR108" s="115"/>
      <c r="PKS108" s="115"/>
      <c r="PKT108" s="115"/>
      <c r="PKU108" s="115"/>
      <c r="PKV108" s="115"/>
      <c r="PKW108" s="115"/>
      <c r="PKX108" s="115"/>
      <c r="PKY108" s="115"/>
      <c r="PKZ108" s="115"/>
      <c r="PLA108" s="115"/>
      <c r="PLB108" s="115"/>
      <c r="PLC108" s="115"/>
      <c r="PLD108" s="115"/>
      <c r="PLE108" s="115"/>
      <c r="PLF108" s="115"/>
      <c r="PLG108" s="115"/>
      <c r="PLH108" s="115"/>
      <c r="PLI108" s="115"/>
      <c r="PLJ108" s="115"/>
      <c r="PLK108" s="115"/>
      <c r="PLL108" s="115"/>
      <c r="PLM108" s="115"/>
      <c r="PLN108" s="115"/>
      <c r="PLO108" s="115"/>
      <c r="PLP108" s="115"/>
      <c r="PLQ108" s="115"/>
      <c r="PLR108" s="115"/>
      <c r="PLS108" s="115"/>
      <c r="PLT108" s="115"/>
      <c r="PLU108" s="115"/>
      <c r="PLV108" s="115"/>
      <c r="PLW108" s="115"/>
      <c r="PLX108" s="115"/>
      <c r="PLY108" s="115"/>
      <c r="PLZ108" s="115"/>
      <c r="PMA108" s="115"/>
      <c r="PMB108" s="115"/>
      <c r="PMC108" s="115"/>
      <c r="PMD108" s="115"/>
      <c r="PME108" s="115"/>
      <c r="PMF108" s="115"/>
      <c r="PMG108" s="115"/>
      <c r="PMH108" s="115"/>
      <c r="PMI108" s="115"/>
      <c r="PMJ108" s="115"/>
      <c r="PMK108" s="115"/>
      <c r="PML108" s="115"/>
      <c r="PMM108" s="115"/>
      <c r="PMN108" s="115"/>
      <c r="PMO108" s="115"/>
      <c r="PMP108" s="115"/>
      <c r="PMQ108" s="115"/>
      <c r="PMR108" s="115"/>
      <c r="PMS108" s="115"/>
      <c r="PMT108" s="115"/>
      <c r="PMU108" s="115"/>
      <c r="PMV108" s="115"/>
      <c r="PMW108" s="115"/>
      <c r="PMX108" s="115"/>
      <c r="PMY108" s="115"/>
      <c r="PMZ108" s="115"/>
      <c r="PNA108" s="115"/>
      <c r="PNB108" s="115"/>
      <c r="PNC108" s="115"/>
      <c r="PND108" s="115"/>
      <c r="PNE108" s="115"/>
      <c r="PNF108" s="115"/>
      <c r="PNG108" s="115"/>
      <c r="PNH108" s="115"/>
      <c r="PNI108" s="115"/>
      <c r="PNJ108" s="115"/>
      <c r="PNK108" s="115"/>
      <c r="PNL108" s="115"/>
      <c r="PNM108" s="115"/>
      <c r="PNN108" s="115"/>
      <c r="PNO108" s="115"/>
      <c r="PNP108" s="115"/>
      <c r="PNQ108" s="115"/>
      <c r="PNR108" s="115"/>
      <c r="PNS108" s="115"/>
      <c r="PNT108" s="115"/>
      <c r="PNU108" s="115"/>
      <c r="PNV108" s="115"/>
      <c r="PNW108" s="115"/>
      <c r="PNX108" s="115"/>
      <c r="PNY108" s="115"/>
      <c r="PNZ108" s="115"/>
      <c r="POA108" s="115"/>
      <c r="POB108" s="115"/>
      <c r="POC108" s="115"/>
      <c r="POD108" s="115"/>
      <c r="POE108" s="115"/>
      <c r="POF108" s="115"/>
      <c r="POG108" s="115"/>
      <c r="POH108" s="115"/>
      <c r="POI108" s="115"/>
      <c r="POJ108" s="115"/>
      <c r="POK108" s="115"/>
      <c r="POL108" s="115"/>
      <c r="POM108" s="115"/>
      <c r="PON108" s="115"/>
      <c r="POO108" s="115"/>
      <c r="POP108" s="115"/>
      <c r="POQ108" s="115"/>
      <c r="POR108" s="115"/>
      <c r="POS108" s="115"/>
      <c r="POT108" s="115"/>
      <c r="POU108" s="115"/>
      <c r="POV108" s="115"/>
      <c r="POW108" s="115"/>
      <c r="POX108" s="115"/>
      <c r="POY108" s="115"/>
      <c r="POZ108" s="115"/>
      <c r="PPA108" s="115"/>
      <c r="PPB108" s="115"/>
      <c r="PPC108" s="115"/>
      <c r="PPD108" s="115"/>
      <c r="PPE108" s="115"/>
      <c r="PPF108" s="115"/>
      <c r="PPG108" s="115"/>
      <c r="PPH108" s="115"/>
      <c r="PPI108" s="115"/>
      <c r="PPJ108" s="115"/>
      <c r="PPK108" s="115"/>
      <c r="PPL108" s="115"/>
      <c r="PPM108" s="115"/>
      <c r="PPR108" s="115"/>
      <c r="PQA108" s="115"/>
      <c r="PQB108" s="115"/>
      <c r="PQC108" s="115"/>
      <c r="PQD108" s="115"/>
      <c r="PQI108" s="115"/>
      <c r="PQJ108" s="115"/>
      <c r="PQK108" s="115"/>
      <c r="PQL108" s="115"/>
      <c r="PQM108" s="115"/>
      <c r="PQN108" s="115"/>
      <c r="PQO108" s="115"/>
      <c r="PQP108" s="115"/>
      <c r="PQQ108" s="115"/>
      <c r="PQR108" s="115"/>
      <c r="PQS108" s="115"/>
      <c r="PQT108" s="115"/>
      <c r="PQU108" s="115"/>
      <c r="PQV108" s="115"/>
      <c r="PQW108" s="115"/>
      <c r="PQX108" s="115"/>
      <c r="PQY108" s="115"/>
      <c r="PQZ108" s="115"/>
      <c r="PRA108" s="115"/>
      <c r="PRB108" s="115"/>
      <c r="PRC108" s="115"/>
      <c r="PRD108" s="115"/>
      <c r="PRE108" s="115"/>
      <c r="PRF108" s="115"/>
      <c r="PRG108" s="115"/>
      <c r="PRH108" s="115"/>
      <c r="PRI108" s="115"/>
      <c r="PRJ108" s="115"/>
      <c r="PRK108" s="115"/>
      <c r="PRL108" s="115"/>
      <c r="PRM108" s="115"/>
      <c r="PRN108" s="115"/>
      <c r="PRO108" s="115"/>
      <c r="PRP108" s="115"/>
      <c r="PRQ108" s="115"/>
      <c r="PRR108" s="115"/>
      <c r="PRS108" s="115"/>
      <c r="PRT108" s="115"/>
      <c r="PRU108" s="115"/>
      <c r="PRV108" s="115"/>
      <c r="PRW108" s="115"/>
      <c r="PRX108" s="115"/>
      <c r="PRY108" s="115"/>
      <c r="PRZ108" s="115"/>
      <c r="PSA108" s="115"/>
      <c r="PSB108" s="115"/>
      <c r="PSC108" s="115"/>
      <c r="PSD108" s="115"/>
      <c r="PSE108" s="115"/>
      <c r="PSF108" s="115"/>
      <c r="PSG108" s="115"/>
      <c r="PSH108" s="115"/>
      <c r="PSI108" s="115"/>
      <c r="PSJ108" s="115"/>
      <c r="PSK108" s="115"/>
      <c r="PSL108" s="115"/>
      <c r="PSM108" s="115"/>
      <c r="PSN108" s="115"/>
      <c r="PSO108" s="115"/>
      <c r="PSP108" s="115"/>
      <c r="PSQ108" s="115"/>
      <c r="PSR108" s="115"/>
      <c r="PSS108" s="115"/>
      <c r="PST108" s="115"/>
      <c r="PSU108" s="115"/>
      <c r="PSV108" s="115"/>
      <c r="PSW108" s="115"/>
      <c r="PSX108" s="115"/>
      <c r="PSY108" s="115"/>
      <c r="PSZ108" s="115"/>
      <c r="PTA108" s="115"/>
      <c r="PTB108" s="115"/>
      <c r="PTC108" s="115"/>
      <c r="PTD108" s="115"/>
      <c r="PTE108" s="115"/>
      <c r="PTF108" s="115"/>
      <c r="PTG108" s="115"/>
      <c r="PTH108" s="115"/>
      <c r="PTI108" s="115"/>
      <c r="PTJ108" s="115"/>
      <c r="PTK108" s="115"/>
      <c r="PTL108" s="115"/>
      <c r="PTM108" s="115"/>
      <c r="PTN108" s="115"/>
      <c r="PTO108" s="115"/>
      <c r="PTP108" s="115"/>
      <c r="PTQ108" s="115"/>
      <c r="PTR108" s="115"/>
      <c r="PTS108" s="115"/>
      <c r="PTT108" s="115"/>
      <c r="PTU108" s="115"/>
      <c r="PTV108" s="115"/>
      <c r="PTW108" s="115"/>
      <c r="PTX108" s="115"/>
      <c r="PTY108" s="115"/>
      <c r="PTZ108" s="115"/>
      <c r="PUA108" s="115"/>
      <c r="PUB108" s="115"/>
      <c r="PUC108" s="115"/>
      <c r="PUD108" s="115"/>
      <c r="PUE108" s="115"/>
      <c r="PUF108" s="115"/>
      <c r="PUG108" s="115"/>
      <c r="PUH108" s="115"/>
      <c r="PUI108" s="115"/>
      <c r="PUJ108" s="115"/>
      <c r="PUK108" s="115"/>
      <c r="PUL108" s="115"/>
      <c r="PUM108" s="115"/>
      <c r="PUN108" s="115"/>
      <c r="PUO108" s="115"/>
      <c r="PUP108" s="115"/>
      <c r="PUQ108" s="115"/>
      <c r="PUR108" s="115"/>
      <c r="PUS108" s="115"/>
      <c r="PUT108" s="115"/>
      <c r="PUU108" s="115"/>
      <c r="PUV108" s="115"/>
      <c r="PUW108" s="115"/>
      <c r="PUX108" s="115"/>
      <c r="PUY108" s="115"/>
      <c r="PUZ108" s="115"/>
      <c r="PVA108" s="115"/>
      <c r="PVB108" s="115"/>
      <c r="PVC108" s="115"/>
      <c r="PVD108" s="115"/>
      <c r="PVE108" s="115"/>
      <c r="PVF108" s="115"/>
      <c r="PVG108" s="115"/>
      <c r="PVH108" s="115"/>
      <c r="PVI108" s="115"/>
      <c r="PVJ108" s="115"/>
      <c r="PVK108" s="115"/>
      <c r="PVL108" s="115"/>
      <c r="PVM108" s="115"/>
      <c r="PVN108" s="115"/>
      <c r="PVO108" s="115"/>
      <c r="PVP108" s="115"/>
      <c r="PVQ108" s="115"/>
      <c r="PVR108" s="115"/>
      <c r="PVS108" s="115"/>
      <c r="PVT108" s="115"/>
      <c r="PVU108" s="115"/>
      <c r="PVV108" s="115"/>
      <c r="PVW108" s="115"/>
      <c r="PVX108" s="115"/>
      <c r="PVY108" s="115"/>
      <c r="PVZ108" s="115"/>
      <c r="PWA108" s="115"/>
      <c r="PWB108" s="115"/>
      <c r="PWC108" s="115"/>
      <c r="PWD108" s="115"/>
      <c r="PWE108" s="115"/>
      <c r="PWF108" s="115"/>
      <c r="PWG108" s="115"/>
      <c r="PWH108" s="115"/>
      <c r="PWI108" s="115"/>
      <c r="PWJ108" s="115"/>
      <c r="PWK108" s="115"/>
      <c r="PWL108" s="115"/>
      <c r="PWM108" s="115"/>
      <c r="PWN108" s="115"/>
      <c r="PWO108" s="115"/>
      <c r="PWP108" s="115"/>
      <c r="PWQ108" s="115"/>
      <c r="PWR108" s="115"/>
      <c r="PWS108" s="115"/>
      <c r="PWT108" s="115"/>
      <c r="PWU108" s="115"/>
      <c r="PWV108" s="115"/>
      <c r="PWW108" s="115"/>
      <c r="PWX108" s="115"/>
      <c r="PWY108" s="115"/>
      <c r="PWZ108" s="115"/>
      <c r="PXA108" s="115"/>
      <c r="PXB108" s="115"/>
      <c r="PXC108" s="115"/>
      <c r="PXD108" s="115"/>
      <c r="PXE108" s="115"/>
      <c r="PXF108" s="115"/>
      <c r="PXG108" s="115"/>
      <c r="PXH108" s="115"/>
      <c r="PXI108" s="115"/>
      <c r="PXJ108" s="115"/>
      <c r="PXK108" s="115"/>
      <c r="PXL108" s="115"/>
      <c r="PXM108" s="115"/>
      <c r="PXN108" s="115"/>
      <c r="PXO108" s="115"/>
      <c r="PXP108" s="115"/>
      <c r="PXQ108" s="115"/>
      <c r="PXR108" s="115"/>
      <c r="PXS108" s="115"/>
      <c r="PXT108" s="115"/>
      <c r="PXU108" s="115"/>
      <c r="PXV108" s="115"/>
      <c r="PXW108" s="115"/>
      <c r="PXX108" s="115"/>
      <c r="PXY108" s="115"/>
      <c r="PXZ108" s="115"/>
      <c r="PYA108" s="115"/>
      <c r="PYB108" s="115"/>
      <c r="PYC108" s="115"/>
      <c r="PYD108" s="115"/>
      <c r="PYE108" s="115"/>
      <c r="PYF108" s="115"/>
      <c r="PYG108" s="115"/>
      <c r="PYH108" s="115"/>
      <c r="PYI108" s="115"/>
      <c r="PYJ108" s="115"/>
      <c r="PYK108" s="115"/>
      <c r="PYL108" s="115"/>
      <c r="PYM108" s="115"/>
      <c r="PYN108" s="115"/>
      <c r="PYO108" s="115"/>
      <c r="PYP108" s="115"/>
      <c r="PYQ108" s="115"/>
      <c r="PYR108" s="115"/>
      <c r="PYS108" s="115"/>
      <c r="PYT108" s="115"/>
      <c r="PYU108" s="115"/>
      <c r="PYV108" s="115"/>
      <c r="PYW108" s="115"/>
      <c r="PYX108" s="115"/>
      <c r="PYY108" s="115"/>
      <c r="PYZ108" s="115"/>
      <c r="PZA108" s="115"/>
      <c r="PZB108" s="115"/>
      <c r="PZC108" s="115"/>
      <c r="PZD108" s="115"/>
      <c r="PZE108" s="115"/>
      <c r="PZF108" s="115"/>
      <c r="PZG108" s="115"/>
      <c r="PZH108" s="115"/>
      <c r="PZI108" s="115"/>
      <c r="PZN108" s="115"/>
      <c r="PZW108" s="115"/>
      <c r="PZX108" s="115"/>
      <c r="PZY108" s="115"/>
      <c r="PZZ108" s="115"/>
      <c r="QAE108" s="115"/>
      <c r="QAF108" s="115"/>
      <c r="QAG108" s="115"/>
      <c r="QAH108" s="115"/>
      <c r="QAI108" s="115"/>
      <c r="QAJ108" s="115"/>
      <c r="QAK108" s="115"/>
      <c r="QAL108" s="115"/>
      <c r="QAM108" s="115"/>
      <c r="QAN108" s="115"/>
      <c r="QAO108" s="115"/>
      <c r="QAP108" s="115"/>
      <c r="QAQ108" s="115"/>
      <c r="QAR108" s="115"/>
      <c r="QAS108" s="115"/>
      <c r="QAT108" s="115"/>
      <c r="QAU108" s="115"/>
      <c r="QAV108" s="115"/>
      <c r="QAW108" s="115"/>
      <c r="QAX108" s="115"/>
      <c r="QAY108" s="115"/>
      <c r="QAZ108" s="115"/>
      <c r="QBA108" s="115"/>
      <c r="QBB108" s="115"/>
      <c r="QBC108" s="115"/>
      <c r="QBD108" s="115"/>
      <c r="QBE108" s="115"/>
      <c r="QBF108" s="115"/>
      <c r="QBG108" s="115"/>
      <c r="QBH108" s="115"/>
      <c r="QBI108" s="115"/>
      <c r="QBJ108" s="115"/>
      <c r="QBK108" s="115"/>
      <c r="QBL108" s="115"/>
      <c r="QBM108" s="115"/>
      <c r="QBN108" s="115"/>
      <c r="QBO108" s="115"/>
      <c r="QBP108" s="115"/>
      <c r="QBQ108" s="115"/>
      <c r="QBR108" s="115"/>
      <c r="QBS108" s="115"/>
      <c r="QBT108" s="115"/>
      <c r="QBU108" s="115"/>
      <c r="QBV108" s="115"/>
      <c r="QBW108" s="115"/>
      <c r="QBX108" s="115"/>
      <c r="QBY108" s="115"/>
      <c r="QBZ108" s="115"/>
      <c r="QCA108" s="115"/>
      <c r="QCB108" s="115"/>
      <c r="QCC108" s="115"/>
      <c r="QCD108" s="115"/>
      <c r="QCE108" s="115"/>
      <c r="QCF108" s="115"/>
      <c r="QCG108" s="115"/>
      <c r="QCH108" s="115"/>
      <c r="QCI108" s="115"/>
      <c r="QCJ108" s="115"/>
      <c r="QCK108" s="115"/>
      <c r="QCL108" s="115"/>
      <c r="QCM108" s="115"/>
      <c r="QCN108" s="115"/>
      <c r="QCO108" s="115"/>
      <c r="QCP108" s="115"/>
      <c r="QCQ108" s="115"/>
      <c r="QCR108" s="115"/>
      <c r="QCS108" s="115"/>
      <c r="QCT108" s="115"/>
      <c r="QCU108" s="115"/>
      <c r="QCV108" s="115"/>
      <c r="QCW108" s="115"/>
      <c r="QCX108" s="115"/>
      <c r="QCY108" s="115"/>
      <c r="QCZ108" s="115"/>
      <c r="QDA108" s="115"/>
      <c r="QDB108" s="115"/>
      <c r="QDC108" s="115"/>
      <c r="QDD108" s="115"/>
      <c r="QDE108" s="115"/>
      <c r="QDF108" s="115"/>
      <c r="QDG108" s="115"/>
      <c r="QDH108" s="115"/>
      <c r="QDI108" s="115"/>
      <c r="QDJ108" s="115"/>
      <c r="QDK108" s="115"/>
      <c r="QDL108" s="115"/>
      <c r="QDM108" s="115"/>
      <c r="QDN108" s="115"/>
      <c r="QDO108" s="115"/>
      <c r="QDP108" s="115"/>
      <c r="QDQ108" s="115"/>
      <c r="QDR108" s="115"/>
      <c r="QDS108" s="115"/>
      <c r="QDT108" s="115"/>
      <c r="QDU108" s="115"/>
      <c r="QDV108" s="115"/>
      <c r="QDW108" s="115"/>
      <c r="QDX108" s="115"/>
      <c r="QDY108" s="115"/>
      <c r="QDZ108" s="115"/>
      <c r="QEA108" s="115"/>
      <c r="QEB108" s="115"/>
      <c r="QEC108" s="115"/>
      <c r="QED108" s="115"/>
      <c r="QEE108" s="115"/>
      <c r="QEF108" s="115"/>
      <c r="QEG108" s="115"/>
      <c r="QEH108" s="115"/>
      <c r="QEI108" s="115"/>
      <c r="QEJ108" s="115"/>
      <c r="QEK108" s="115"/>
      <c r="QEL108" s="115"/>
      <c r="QEM108" s="115"/>
      <c r="QEN108" s="115"/>
      <c r="QEO108" s="115"/>
      <c r="QEP108" s="115"/>
      <c r="QEQ108" s="115"/>
      <c r="QER108" s="115"/>
      <c r="QES108" s="115"/>
      <c r="QET108" s="115"/>
      <c r="QEU108" s="115"/>
      <c r="QEV108" s="115"/>
      <c r="QEW108" s="115"/>
      <c r="QEX108" s="115"/>
      <c r="QEY108" s="115"/>
      <c r="QEZ108" s="115"/>
      <c r="QFA108" s="115"/>
      <c r="QFB108" s="115"/>
      <c r="QFC108" s="115"/>
      <c r="QFD108" s="115"/>
      <c r="QFE108" s="115"/>
      <c r="QFF108" s="115"/>
      <c r="QFG108" s="115"/>
      <c r="QFH108" s="115"/>
      <c r="QFI108" s="115"/>
      <c r="QFJ108" s="115"/>
      <c r="QFK108" s="115"/>
      <c r="QFL108" s="115"/>
      <c r="QFM108" s="115"/>
      <c r="QFN108" s="115"/>
      <c r="QFO108" s="115"/>
      <c r="QFP108" s="115"/>
      <c r="QFQ108" s="115"/>
      <c r="QFR108" s="115"/>
      <c r="QFS108" s="115"/>
      <c r="QFT108" s="115"/>
      <c r="QFU108" s="115"/>
      <c r="QFV108" s="115"/>
      <c r="QFW108" s="115"/>
      <c r="QFX108" s="115"/>
      <c r="QFY108" s="115"/>
      <c r="QFZ108" s="115"/>
      <c r="QGA108" s="115"/>
      <c r="QGB108" s="115"/>
      <c r="QGC108" s="115"/>
      <c r="QGD108" s="115"/>
      <c r="QGE108" s="115"/>
      <c r="QGF108" s="115"/>
      <c r="QGG108" s="115"/>
      <c r="QGH108" s="115"/>
      <c r="QGI108" s="115"/>
      <c r="QGJ108" s="115"/>
      <c r="QGK108" s="115"/>
      <c r="QGL108" s="115"/>
      <c r="QGM108" s="115"/>
      <c r="QGN108" s="115"/>
      <c r="QGO108" s="115"/>
      <c r="QGP108" s="115"/>
      <c r="QGQ108" s="115"/>
      <c r="QGR108" s="115"/>
      <c r="QGS108" s="115"/>
      <c r="QGT108" s="115"/>
      <c r="QGU108" s="115"/>
      <c r="QGV108" s="115"/>
      <c r="QGW108" s="115"/>
      <c r="QGX108" s="115"/>
      <c r="QGY108" s="115"/>
      <c r="QGZ108" s="115"/>
      <c r="QHA108" s="115"/>
      <c r="QHB108" s="115"/>
      <c r="QHC108" s="115"/>
      <c r="QHD108" s="115"/>
      <c r="QHE108" s="115"/>
      <c r="QHF108" s="115"/>
      <c r="QHG108" s="115"/>
      <c r="QHH108" s="115"/>
      <c r="QHI108" s="115"/>
      <c r="QHJ108" s="115"/>
      <c r="QHK108" s="115"/>
      <c r="QHL108" s="115"/>
      <c r="QHM108" s="115"/>
      <c r="QHN108" s="115"/>
      <c r="QHO108" s="115"/>
      <c r="QHP108" s="115"/>
      <c r="QHQ108" s="115"/>
      <c r="QHR108" s="115"/>
      <c r="QHS108" s="115"/>
      <c r="QHT108" s="115"/>
      <c r="QHU108" s="115"/>
      <c r="QHV108" s="115"/>
      <c r="QHW108" s="115"/>
      <c r="QHX108" s="115"/>
      <c r="QHY108" s="115"/>
      <c r="QHZ108" s="115"/>
      <c r="QIA108" s="115"/>
      <c r="QIB108" s="115"/>
      <c r="QIC108" s="115"/>
      <c r="QID108" s="115"/>
      <c r="QIE108" s="115"/>
      <c r="QIF108" s="115"/>
      <c r="QIG108" s="115"/>
      <c r="QIH108" s="115"/>
      <c r="QII108" s="115"/>
      <c r="QIJ108" s="115"/>
      <c r="QIK108" s="115"/>
      <c r="QIL108" s="115"/>
      <c r="QIM108" s="115"/>
      <c r="QIN108" s="115"/>
      <c r="QIO108" s="115"/>
      <c r="QIP108" s="115"/>
      <c r="QIQ108" s="115"/>
      <c r="QIR108" s="115"/>
      <c r="QIS108" s="115"/>
      <c r="QIT108" s="115"/>
      <c r="QIU108" s="115"/>
      <c r="QIV108" s="115"/>
      <c r="QIW108" s="115"/>
      <c r="QIX108" s="115"/>
      <c r="QIY108" s="115"/>
      <c r="QIZ108" s="115"/>
      <c r="QJA108" s="115"/>
      <c r="QJB108" s="115"/>
      <c r="QJC108" s="115"/>
      <c r="QJD108" s="115"/>
      <c r="QJE108" s="115"/>
      <c r="QJJ108" s="115"/>
      <c r="QJS108" s="115"/>
      <c r="QJT108" s="115"/>
      <c r="QJU108" s="115"/>
      <c r="QJV108" s="115"/>
      <c r="QKA108" s="115"/>
      <c r="QKB108" s="115"/>
      <c r="QKC108" s="115"/>
      <c r="QKD108" s="115"/>
      <c r="QKE108" s="115"/>
      <c r="QKF108" s="115"/>
      <c r="QKG108" s="115"/>
      <c r="QKH108" s="115"/>
      <c r="QKI108" s="115"/>
      <c r="QKJ108" s="115"/>
      <c r="QKK108" s="115"/>
      <c r="QKL108" s="115"/>
      <c r="QKM108" s="115"/>
      <c r="QKN108" s="115"/>
      <c r="QKO108" s="115"/>
      <c r="QKP108" s="115"/>
      <c r="QKQ108" s="115"/>
      <c r="QKR108" s="115"/>
      <c r="QKS108" s="115"/>
      <c r="QKT108" s="115"/>
      <c r="QKU108" s="115"/>
      <c r="QKV108" s="115"/>
      <c r="QKW108" s="115"/>
      <c r="QKX108" s="115"/>
      <c r="QKY108" s="115"/>
      <c r="QKZ108" s="115"/>
      <c r="QLA108" s="115"/>
      <c r="QLB108" s="115"/>
      <c r="QLC108" s="115"/>
      <c r="QLD108" s="115"/>
      <c r="QLE108" s="115"/>
      <c r="QLF108" s="115"/>
      <c r="QLG108" s="115"/>
      <c r="QLH108" s="115"/>
      <c r="QLI108" s="115"/>
      <c r="QLJ108" s="115"/>
      <c r="QLK108" s="115"/>
      <c r="QLL108" s="115"/>
      <c r="QLM108" s="115"/>
      <c r="QLN108" s="115"/>
      <c r="QLO108" s="115"/>
      <c r="QLP108" s="115"/>
      <c r="QLQ108" s="115"/>
      <c r="QLR108" s="115"/>
      <c r="QLS108" s="115"/>
      <c r="QLT108" s="115"/>
      <c r="QLU108" s="115"/>
      <c r="QLV108" s="115"/>
      <c r="QLW108" s="115"/>
      <c r="QLX108" s="115"/>
      <c r="QLY108" s="115"/>
      <c r="QLZ108" s="115"/>
      <c r="QMA108" s="115"/>
      <c r="QMB108" s="115"/>
      <c r="QMC108" s="115"/>
      <c r="QMD108" s="115"/>
      <c r="QME108" s="115"/>
      <c r="QMF108" s="115"/>
      <c r="QMG108" s="115"/>
      <c r="QMH108" s="115"/>
      <c r="QMI108" s="115"/>
      <c r="QMJ108" s="115"/>
      <c r="QMK108" s="115"/>
      <c r="QML108" s="115"/>
      <c r="QMM108" s="115"/>
      <c r="QMN108" s="115"/>
      <c r="QMO108" s="115"/>
      <c r="QMP108" s="115"/>
      <c r="QMQ108" s="115"/>
      <c r="QMR108" s="115"/>
      <c r="QMS108" s="115"/>
      <c r="QMT108" s="115"/>
      <c r="QMU108" s="115"/>
      <c r="QMV108" s="115"/>
      <c r="QMW108" s="115"/>
      <c r="QMX108" s="115"/>
      <c r="QMY108" s="115"/>
      <c r="QMZ108" s="115"/>
      <c r="QNA108" s="115"/>
      <c r="QNB108" s="115"/>
      <c r="QNC108" s="115"/>
      <c r="QND108" s="115"/>
      <c r="QNE108" s="115"/>
      <c r="QNF108" s="115"/>
      <c r="QNG108" s="115"/>
      <c r="QNH108" s="115"/>
      <c r="QNI108" s="115"/>
      <c r="QNJ108" s="115"/>
      <c r="QNK108" s="115"/>
      <c r="QNL108" s="115"/>
      <c r="QNM108" s="115"/>
      <c r="QNN108" s="115"/>
      <c r="QNO108" s="115"/>
      <c r="QNP108" s="115"/>
      <c r="QNQ108" s="115"/>
      <c r="QNR108" s="115"/>
      <c r="QNS108" s="115"/>
      <c r="QNT108" s="115"/>
      <c r="QNU108" s="115"/>
      <c r="QNV108" s="115"/>
      <c r="QNW108" s="115"/>
      <c r="QNX108" s="115"/>
      <c r="QNY108" s="115"/>
      <c r="QNZ108" s="115"/>
      <c r="QOA108" s="115"/>
      <c r="QOB108" s="115"/>
      <c r="QOC108" s="115"/>
      <c r="QOD108" s="115"/>
      <c r="QOE108" s="115"/>
      <c r="QOF108" s="115"/>
      <c r="QOG108" s="115"/>
      <c r="QOH108" s="115"/>
      <c r="QOI108" s="115"/>
      <c r="QOJ108" s="115"/>
      <c r="QOK108" s="115"/>
      <c r="QOL108" s="115"/>
      <c r="QOM108" s="115"/>
      <c r="QON108" s="115"/>
      <c r="QOO108" s="115"/>
      <c r="QOP108" s="115"/>
      <c r="QOQ108" s="115"/>
      <c r="QOR108" s="115"/>
      <c r="QOS108" s="115"/>
      <c r="QOT108" s="115"/>
      <c r="QOU108" s="115"/>
      <c r="QOV108" s="115"/>
      <c r="QOW108" s="115"/>
      <c r="QOX108" s="115"/>
      <c r="QOY108" s="115"/>
      <c r="QOZ108" s="115"/>
      <c r="QPA108" s="115"/>
      <c r="QPB108" s="115"/>
      <c r="QPC108" s="115"/>
      <c r="QPD108" s="115"/>
      <c r="QPE108" s="115"/>
      <c r="QPF108" s="115"/>
      <c r="QPG108" s="115"/>
      <c r="QPH108" s="115"/>
      <c r="QPI108" s="115"/>
      <c r="QPJ108" s="115"/>
      <c r="QPK108" s="115"/>
      <c r="QPL108" s="115"/>
      <c r="QPM108" s="115"/>
      <c r="QPN108" s="115"/>
      <c r="QPO108" s="115"/>
      <c r="QPP108" s="115"/>
      <c r="QPQ108" s="115"/>
      <c r="QPR108" s="115"/>
      <c r="QPS108" s="115"/>
      <c r="QPT108" s="115"/>
      <c r="QPU108" s="115"/>
      <c r="QPV108" s="115"/>
      <c r="QPW108" s="115"/>
      <c r="QPX108" s="115"/>
      <c r="QPY108" s="115"/>
      <c r="QPZ108" s="115"/>
      <c r="QQA108" s="115"/>
      <c r="QQB108" s="115"/>
      <c r="QQC108" s="115"/>
      <c r="QQD108" s="115"/>
      <c r="QQE108" s="115"/>
      <c r="QQF108" s="115"/>
      <c r="QQG108" s="115"/>
      <c r="QQH108" s="115"/>
      <c r="QQI108" s="115"/>
      <c r="QQJ108" s="115"/>
      <c r="QQK108" s="115"/>
      <c r="QQL108" s="115"/>
      <c r="QQM108" s="115"/>
      <c r="QQN108" s="115"/>
      <c r="QQO108" s="115"/>
      <c r="QQP108" s="115"/>
      <c r="QQQ108" s="115"/>
      <c r="QQR108" s="115"/>
      <c r="QQS108" s="115"/>
      <c r="QQT108" s="115"/>
      <c r="QQU108" s="115"/>
      <c r="QQV108" s="115"/>
      <c r="QQW108" s="115"/>
      <c r="QQX108" s="115"/>
      <c r="QQY108" s="115"/>
      <c r="QQZ108" s="115"/>
      <c r="QRA108" s="115"/>
      <c r="QRB108" s="115"/>
      <c r="QRC108" s="115"/>
      <c r="QRD108" s="115"/>
      <c r="QRE108" s="115"/>
      <c r="QRF108" s="115"/>
      <c r="QRG108" s="115"/>
      <c r="QRH108" s="115"/>
      <c r="QRI108" s="115"/>
      <c r="QRJ108" s="115"/>
      <c r="QRK108" s="115"/>
      <c r="QRL108" s="115"/>
      <c r="QRM108" s="115"/>
      <c r="QRN108" s="115"/>
      <c r="QRO108" s="115"/>
      <c r="QRP108" s="115"/>
      <c r="QRQ108" s="115"/>
      <c r="QRR108" s="115"/>
      <c r="QRS108" s="115"/>
      <c r="QRT108" s="115"/>
      <c r="QRU108" s="115"/>
      <c r="QRV108" s="115"/>
      <c r="QRW108" s="115"/>
      <c r="QRX108" s="115"/>
      <c r="QRY108" s="115"/>
      <c r="QRZ108" s="115"/>
      <c r="QSA108" s="115"/>
      <c r="QSB108" s="115"/>
      <c r="QSC108" s="115"/>
      <c r="QSD108" s="115"/>
      <c r="QSE108" s="115"/>
      <c r="QSF108" s="115"/>
      <c r="QSG108" s="115"/>
      <c r="QSH108" s="115"/>
      <c r="QSI108" s="115"/>
      <c r="QSJ108" s="115"/>
      <c r="QSK108" s="115"/>
      <c r="QSL108" s="115"/>
      <c r="QSM108" s="115"/>
      <c r="QSN108" s="115"/>
      <c r="QSO108" s="115"/>
      <c r="QSP108" s="115"/>
      <c r="QSQ108" s="115"/>
      <c r="QSR108" s="115"/>
      <c r="QSS108" s="115"/>
      <c r="QST108" s="115"/>
      <c r="QSU108" s="115"/>
      <c r="QSV108" s="115"/>
      <c r="QSW108" s="115"/>
      <c r="QSX108" s="115"/>
      <c r="QSY108" s="115"/>
      <c r="QSZ108" s="115"/>
      <c r="QTA108" s="115"/>
      <c r="QTF108" s="115"/>
      <c r="QTO108" s="115"/>
      <c r="QTP108" s="115"/>
      <c r="QTQ108" s="115"/>
      <c r="QTR108" s="115"/>
      <c r="QTW108" s="115"/>
      <c r="QTX108" s="115"/>
      <c r="QTY108" s="115"/>
      <c r="QTZ108" s="115"/>
      <c r="QUA108" s="115"/>
      <c r="QUB108" s="115"/>
      <c r="QUC108" s="115"/>
      <c r="QUD108" s="115"/>
      <c r="QUE108" s="115"/>
      <c r="QUF108" s="115"/>
      <c r="QUG108" s="115"/>
      <c r="QUH108" s="115"/>
      <c r="QUI108" s="115"/>
      <c r="QUJ108" s="115"/>
      <c r="QUK108" s="115"/>
      <c r="QUL108" s="115"/>
      <c r="QUM108" s="115"/>
      <c r="QUN108" s="115"/>
      <c r="QUO108" s="115"/>
      <c r="QUP108" s="115"/>
      <c r="QUQ108" s="115"/>
      <c r="QUR108" s="115"/>
      <c r="QUS108" s="115"/>
      <c r="QUT108" s="115"/>
      <c r="QUU108" s="115"/>
      <c r="QUV108" s="115"/>
      <c r="QUW108" s="115"/>
      <c r="QUX108" s="115"/>
      <c r="QUY108" s="115"/>
      <c r="QUZ108" s="115"/>
      <c r="QVA108" s="115"/>
      <c r="QVB108" s="115"/>
      <c r="QVC108" s="115"/>
      <c r="QVD108" s="115"/>
      <c r="QVE108" s="115"/>
      <c r="QVF108" s="115"/>
      <c r="QVG108" s="115"/>
      <c r="QVH108" s="115"/>
      <c r="QVI108" s="115"/>
      <c r="QVJ108" s="115"/>
      <c r="QVK108" s="115"/>
      <c r="QVL108" s="115"/>
      <c r="QVM108" s="115"/>
      <c r="QVN108" s="115"/>
      <c r="QVO108" s="115"/>
      <c r="QVP108" s="115"/>
      <c r="QVQ108" s="115"/>
      <c r="QVR108" s="115"/>
      <c r="QVS108" s="115"/>
      <c r="QVT108" s="115"/>
      <c r="QVU108" s="115"/>
      <c r="QVV108" s="115"/>
      <c r="QVW108" s="115"/>
      <c r="QVX108" s="115"/>
      <c r="QVY108" s="115"/>
      <c r="QVZ108" s="115"/>
      <c r="QWA108" s="115"/>
      <c r="QWB108" s="115"/>
      <c r="QWC108" s="115"/>
      <c r="QWD108" s="115"/>
      <c r="QWE108" s="115"/>
      <c r="QWF108" s="115"/>
      <c r="QWG108" s="115"/>
      <c r="QWH108" s="115"/>
      <c r="QWI108" s="115"/>
      <c r="QWJ108" s="115"/>
      <c r="QWK108" s="115"/>
      <c r="QWL108" s="115"/>
      <c r="QWM108" s="115"/>
      <c r="QWN108" s="115"/>
      <c r="QWO108" s="115"/>
      <c r="QWP108" s="115"/>
      <c r="QWQ108" s="115"/>
      <c r="QWR108" s="115"/>
      <c r="QWS108" s="115"/>
      <c r="QWT108" s="115"/>
      <c r="QWU108" s="115"/>
      <c r="QWV108" s="115"/>
      <c r="QWW108" s="115"/>
      <c r="QWX108" s="115"/>
      <c r="QWY108" s="115"/>
      <c r="QWZ108" s="115"/>
      <c r="QXA108" s="115"/>
      <c r="QXB108" s="115"/>
      <c r="QXC108" s="115"/>
      <c r="QXD108" s="115"/>
      <c r="QXE108" s="115"/>
      <c r="QXF108" s="115"/>
      <c r="QXG108" s="115"/>
      <c r="QXH108" s="115"/>
      <c r="QXI108" s="115"/>
      <c r="QXJ108" s="115"/>
      <c r="QXK108" s="115"/>
      <c r="QXL108" s="115"/>
      <c r="QXM108" s="115"/>
      <c r="QXN108" s="115"/>
      <c r="QXO108" s="115"/>
      <c r="QXP108" s="115"/>
      <c r="QXQ108" s="115"/>
      <c r="QXR108" s="115"/>
      <c r="QXS108" s="115"/>
      <c r="QXT108" s="115"/>
      <c r="QXU108" s="115"/>
      <c r="QXV108" s="115"/>
      <c r="QXW108" s="115"/>
      <c r="QXX108" s="115"/>
      <c r="QXY108" s="115"/>
      <c r="QXZ108" s="115"/>
      <c r="QYA108" s="115"/>
      <c r="QYB108" s="115"/>
      <c r="QYC108" s="115"/>
      <c r="QYD108" s="115"/>
      <c r="QYE108" s="115"/>
      <c r="QYF108" s="115"/>
      <c r="QYG108" s="115"/>
      <c r="QYH108" s="115"/>
      <c r="QYI108" s="115"/>
      <c r="QYJ108" s="115"/>
      <c r="QYK108" s="115"/>
      <c r="QYL108" s="115"/>
      <c r="QYM108" s="115"/>
      <c r="QYN108" s="115"/>
      <c r="QYO108" s="115"/>
      <c r="QYP108" s="115"/>
      <c r="QYQ108" s="115"/>
      <c r="QYR108" s="115"/>
      <c r="QYS108" s="115"/>
      <c r="QYT108" s="115"/>
      <c r="QYU108" s="115"/>
      <c r="QYV108" s="115"/>
      <c r="QYW108" s="115"/>
      <c r="QYX108" s="115"/>
      <c r="QYY108" s="115"/>
      <c r="QYZ108" s="115"/>
      <c r="QZA108" s="115"/>
      <c r="QZB108" s="115"/>
      <c r="QZC108" s="115"/>
      <c r="QZD108" s="115"/>
      <c r="QZE108" s="115"/>
      <c r="QZF108" s="115"/>
      <c r="QZG108" s="115"/>
      <c r="QZH108" s="115"/>
      <c r="QZI108" s="115"/>
      <c r="QZJ108" s="115"/>
      <c r="QZK108" s="115"/>
      <c r="QZL108" s="115"/>
      <c r="QZM108" s="115"/>
      <c r="QZN108" s="115"/>
      <c r="QZO108" s="115"/>
      <c r="QZP108" s="115"/>
      <c r="QZQ108" s="115"/>
      <c r="QZR108" s="115"/>
      <c r="QZS108" s="115"/>
      <c r="QZT108" s="115"/>
      <c r="QZU108" s="115"/>
      <c r="QZV108" s="115"/>
      <c r="QZW108" s="115"/>
      <c r="QZX108" s="115"/>
      <c r="QZY108" s="115"/>
      <c r="QZZ108" s="115"/>
      <c r="RAA108" s="115"/>
      <c r="RAB108" s="115"/>
      <c r="RAC108" s="115"/>
      <c r="RAD108" s="115"/>
      <c r="RAE108" s="115"/>
      <c r="RAF108" s="115"/>
      <c r="RAG108" s="115"/>
      <c r="RAH108" s="115"/>
      <c r="RAI108" s="115"/>
      <c r="RAJ108" s="115"/>
      <c r="RAK108" s="115"/>
      <c r="RAL108" s="115"/>
      <c r="RAM108" s="115"/>
      <c r="RAN108" s="115"/>
      <c r="RAO108" s="115"/>
      <c r="RAP108" s="115"/>
      <c r="RAQ108" s="115"/>
      <c r="RAR108" s="115"/>
      <c r="RAS108" s="115"/>
      <c r="RAT108" s="115"/>
      <c r="RAU108" s="115"/>
      <c r="RAV108" s="115"/>
      <c r="RAW108" s="115"/>
      <c r="RAX108" s="115"/>
      <c r="RAY108" s="115"/>
      <c r="RAZ108" s="115"/>
      <c r="RBA108" s="115"/>
      <c r="RBB108" s="115"/>
      <c r="RBC108" s="115"/>
      <c r="RBD108" s="115"/>
      <c r="RBE108" s="115"/>
      <c r="RBF108" s="115"/>
      <c r="RBG108" s="115"/>
      <c r="RBH108" s="115"/>
      <c r="RBI108" s="115"/>
      <c r="RBJ108" s="115"/>
      <c r="RBK108" s="115"/>
      <c r="RBL108" s="115"/>
      <c r="RBM108" s="115"/>
      <c r="RBN108" s="115"/>
      <c r="RBO108" s="115"/>
      <c r="RBP108" s="115"/>
      <c r="RBQ108" s="115"/>
      <c r="RBR108" s="115"/>
      <c r="RBS108" s="115"/>
      <c r="RBT108" s="115"/>
      <c r="RBU108" s="115"/>
      <c r="RBV108" s="115"/>
      <c r="RBW108" s="115"/>
      <c r="RBX108" s="115"/>
      <c r="RBY108" s="115"/>
      <c r="RBZ108" s="115"/>
      <c r="RCA108" s="115"/>
      <c r="RCB108" s="115"/>
      <c r="RCC108" s="115"/>
      <c r="RCD108" s="115"/>
      <c r="RCE108" s="115"/>
      <c r="RCF108" s="115"/>
      <c r="RCG108" s="115"/>
      <c r="RCH108" s="115"/>
      <c r="RCI108" s="115"/>
      <c r="RCJ108" s="115"/>
      <c r="RCK108" s="115"/>
      <c r="RCL108" s="115"/>
      <c r="RCM108" s="115"/>
      <c r="RCN108" s="115"/>
      <c r="RCO108" s="115"/>
      <c r="RCP108" s="115"/>
      <c r="RCQ108" s="115"/>
      <c r="RCR108" s="115"/>
      <c r="RCS108" s="115"/>
      <c r="RCT108" s="115"/>
      <c r="RCU108" s="115"/>
      <c r="RCV108" s="115"/>
      <c r="RCW108" s="115"/>
      <c r="RDB108" s="115"/>
      <c r="RDK108" s="115"/>
      <c r="RDL108" s="115"/>
      <c r="RDM108" s="115"/>
      <c r="RDN108" s="115"/>
      <c r="RDS108" s="115"/>
      <c r="RDT108" s="115"/>
      <c r="RDU108" s="115"/>
      <c r="RDV108" s="115"/>
      <c r="RDW108" s="115"/>
      <c r="RDX108" s="115"/>
      <c r="RDY108" s="115"/>
      <c r="RDZ108" s="115"/>
      <c r="REA108" s="115"/>
      <c r="REB108" s="115"/>
      <c r="REC108" s="115"/>
      <c r="RED108" s="115"/>
      <c r="REE108" s="115"/>
      <c r="REF108" s="115"/>
      <c r="REG108" s="115"/>
      <c r="REH108" s="115"/>
      <c r="REI108" s="115"/>
      <c r="REJ108" s="115"/>
      <c r="REK108" s="115"/>
      <c r="REL108" s="115"/>
      <c r="REM108" s="115"/>
      <c r="REN108" s="115"/>
      <c r="REO108" s="115"/>
      <c r="REP108" s="115"/>
      <c r="REQ108" s="115"/>
      <c r="RER108" s="115"/>
      <c r="RES108" s="115"/>
      <c r="RET108" s="115"/>
      <c r="REU108" s="115"/>
      <c r="REV108" s="115"/>
      <c r="REW108" s="115"/>
      <c r="REX108" s="115"/>
      <c r="REY108" s="115"/>
      <c r="REZ108" s="115"/>
      <c r="RFA108" s="115"/>
      <c r="RFB108" s="115"/>
      <c r="RFC108" s="115"/>
      <c r="RFD108" s="115"/>
      <c r="RFE108" s="115"/>
      <c r="RFF108" s="115"/>
      <c r="RFG108" s="115"/>
      <c r="RFH108" s="115"/>
      <c r="RFI108" s="115"/>
      <c r="RFJ108" s="115"/>
      <c r="RFK108" s="115"/>
      <c r="RFL108" s="115"/>
      <c r="RFM108" s="115"/>
      <c r="RFN108" s="115"/>
      <c r="RFO108" s="115"/>
      <c r="RFP108" s="115"/>
      <c r="RFQ108" s="115"/>
      <c r="RFR108" s="115"/>
      <c r="RFS108" s="115"/>
      <c r="RFT108" s="115"/>
      <c r="RFU108" s="115"/>
      <c r="RFV108" s="115"/>
      <c r="RFW108" s="115"/>
      <c r="RFX108" s="115"/>
      <c r="RFY108" s="115"/>
      <c r="RFZ108" s="115"/>
      <c r="RGA108" s="115"/>
      <c r="RGB108" s="115"/>
      <c r="RGC108" s="115"/>
      <c r="RGD108" s="115"/>
      <c r="RGE108" s="115"/>
      <c r="RGF108" s="115"/>
      <c r="RGG108" s="115"/>
      <c r="RGH108" s="115"/>
      <c r="RGI108" s="115"/>
      <c r="RGJ108" s="115"/>
      <c r="RGK108" s="115"/>
      <c r="RGL108" s="115"/>
      <c r="RGM108" s="115"/>
      <c r="RGN108" s="115"/>
      <c r="RGO108" s="115"/>
      <c r="RGP108" s="115"/>
      <c r="RGQ108" s="115"/>
      <c r="RGR108" s="115"/>
      <c r="RGS108" s="115"/>
      <c r="RGT108" s="115"/>
      <c r="RGU108" s="115"/>
      <c r="RGV108" s="115"/>
      <c r="RGW108" s="115"/>
      <c r="RGX108" s="115"/>
      <c r="RGY108" s="115"/>
      <c r="RGZ108" s="115"/>
      <c r="RHA108" s="115"/>
      <c r="RHB108" s="115"/>
      <c r="RHC108" s="115"/>
      <c r="RHD108" s="115"/>
      <c r="RHE108" s="115"/>
      <c r="RHF108" s="115"/>
      <c r="RHG108" s="115"/>
      <c r="RHH108" s="115"/>
      <c r="RHI108" s="115"/>
      <c r="RHJ108" s="115"/>
      <c r="RHK108" s="115"/>
      <c r="RHL108" s="115"/>
      <c r="RHM108" s="115"/>
      <c r="RHN108" s="115"/>
      <c r="RHO108" s="115"/>
      <c r="RHP108" s="115"/>
      <c r="RHQ108" s="115"/>
      <c r="RHR108" s="115"/>
      <c r="RHS108" s="115"/>
      <c r="RHT108" s="115"/>
      <c r="RHU108" s="115"/>
      <c r="RHV108" s="115"/>
      <c r="RHW108" s="115"/>
      <c r="RHX108" s="115"/>
      <c r="RHY108" s="115"/>
      <c r="RHZ108" s="115"/>
      <c r="RIA108" s="115"/>
      <c r="RIB108" s="115"/>
      <c r="RIC108" s="115"/>
      <c r="RID108" s="115"/>
      <c r="RIE108" s="115"/>
      <c r="RIF108" s="115"/>
      <c r="RIG108" s="115"/>
      <c r="RIH108" s="115"/>
      <c r="RII108" s="115"/>
      <c r="RIJ108" s="115"/>
      <c r="RIK108" s="115"/>
      <c r="RIL108" s="115"/>
      <c r="RIM108" s="115"/>
      <c r="RIN108" s="115"/>
      <c r="RIO108" s="115"/>
      <c r="RIP108" s="115"/>
      <c r="RIQ108" s="115"/>
      <c r="RIR108" s="115"/>
      <c r="RIS108" s="115"/>
      <c r="RIT108" s="115"/>
      <c r="RIU108" s="115"/>
      <c r="RIV108" s="115"/>
      <c r="RIW108" s="115"/>
      <c r="RIX108" s="115"/>
      <c r="RIY108" s="115"/>
      <c r="RIZ108" s="115"/>
      <c r="RJA108" s="115"/>
      <c r="RJB108" s="115"/>
      <c r="RJC108" s="115"/>
      <c r="RJD108" s="115"/>
      <c r="RJE108" s="115"/>
      <c r="RJF108" s="115"/>
      <c r="RJG108" s="115"/>
      <c r="RJH108" s="115"/>
      <c r="RJI108" s="115"/>
      <c r="RJJ108" s="115"/>
      <c r="RJK108" s="115"/>
      <c r="RJL108" s="115"/>
      <c r="RJM108" s="115"/>
      <c r="RJN108" s="115"/>
      <c r="RJO108" s="115"/>
      <c r="RJP108" s="115"/>
      <c r="RJQ108" s="115"/>
      <c r="RJR108" s="115"/>
      <c r="RJS108" s="115"/>
      <c r="RJT108" s="115"/>
      <c r="RJU108" s="115"/>
      <c r="RJV108" s="115"/>
      <c r="RJW108" s="115"/>
      <c r="RJX108" s="115"/>
      <c r="RJY108" s="115"/>
      <c r="RJZ108" s="115"/>
      <c r="RKA108" s="115"/>
      <c r="RKB108" s="115"/>
      <c r="RKC108" s="115"/>
      <c r="RKD108" s="115"/>
      <c r="RKE108" s="115"/>
      <c r="RKF108" s="115"/>
      <c r="RKG108" s="115"/>
      <c r="RKH108" s="115"/>
      <c r="RKI108" s="115"/>
      <c r="RKJ108" s="115"/>
      <c r="RKK108" s="115"/>
      <c r="RKL108" s="115"/>
      <c r="RKM108" s="115"/>
      <c r="RKN108" s="115"/>
      <c r="RKO108" s="115"/>
      <c r="RKP108" s="115"/>
      <c r="RKQ108" s="115"/>
      <c r="RKR108" s="115"/>
      <c r="RKS108" s="115"/>
      <c r="RKT108" s="115"/>
      <c r="RKU108" s="115"/>
      <c r="RKV108" s="115"/>
      <c r="RKW108" s="115"/>
      <c r="RKX108" s="115"/>
      <c r="RKY108" s="115"/>
      <c r="RKZ108" s="115"/>
      <c r="RLA108" s="115"/>
      <c r="RLB108" s="115"/>
      <c r="RLC108" s="115"/>
      <c r="RLD108" s="115"/>
      <c r="RLE108" s="115"/>
      <c r="RLF108" s="115"/>
      <c r="RLG108" s="115"/>
      <c r="RLH108" s="115"/>
      <c r="RLI108" s="115"/>
      <c r="RLJ108" s="115"/>
      <c r="RLK108" s="115"/>
      <c r="RLL108" s="115"/>
      <c r="RLM108" s="115"/>
      <c r="RLN108" s="115"/>
      <c r="RLO108" s="115"/>
      <c r="RLP108" s="115"/>
      <c r="RLQ108" s="115"/>
      <c r="RLR108" s="115"/>
      <c r="RLS108" s="115"/>
      <c r="RLT108" s="115"/>
      <c r="RLU108" s="115"/>
      <c r="RLV108" s="115"/>
      <c r="RLW108" s="115"/>
      <c r="RLX108" s="115"/>
      <c r="RLY108" s="115"/>
      <c r="RLZ108" s="115"/>
      <c r="RMA108" s="115"/>
      <c r="RMB108" s="115"/>
      <c r="RMC108" s="115"/>
      <c r="RMD108" s="115"/>
      <c r="RME108" s="115"/>
      <c r="RMF108" s="115"/>
      <c r="RMG108" s="115"/>
      <c r="RMH108" s="115"/>
      <c r="RMI108" s="115"/>
      <c r="RMJ108" s="115"/>
      <c r="RMK108" s="115"/>
      <c r="RML108" s="115"/>
      <c r="RMM108" s="115"/>
      <c r="RMN108" s="115"/>
      <c r="RMO108" s="115"/>
      <c r="RMP108" s="115"/>
      <c r="RMQ108" s="115"/>
      <c r="RMR108" s="115"/>
      <c r="RMS108" s="115"/>
      <c r="RMX108" s="115"/>
      <c r="RNG108" s="115"/>
      <c r="RNH108" s="115"/>
      <c r="RNI108" s="115"/>
      <c r="RNJ108" s="115"/>
      <c r="RNO108" s="115"/>
      <c r="RNP108" s="115"/>
      <c r="RNQ108" s="115"/>
      <c r="RNR108" s="115"/>
      <c r="RNS108" s="115"/>
      <c r="RNT108" s="115"/>
      <c r="RNU108" s="115"/>
      <c r="RNV108" s="115"/>
      <c r="RNW108" s="115"/>
      <c r="RNX108" s="115"/>
      <c r="RNY108" s="115"/>
      <c r="RNZ108" s="115"/>
      <c r="ROA108" s="115"/>
      <c r="ROB108" s="115"/>
      <c r="ROC108" s="115"/>
      <c r="ROD108" s="115"/>
      <c r="ROE108" s="115"/>
      <c r="ROF108" s="115"/>
      <c r="ROG108" s="115"/>
      <c r="ROH108" s="115"/>
      <c r="ROI108" s="115"/>
      <c r="ROJ108" s="115"/>
      <c r="ROK108" s="115"/>
      <c r="ROL108" s="115"/>
      <c r="ROM108" s="115"/>
      <c r="RON108" s="115"/>
      <c r="ROO108" s="115"/>
      <c r="ROP108" s="115"/>
      <c r="ROQ108" s="115"/>
      <c r="ROR108" s="115"/>
      <c r="ROS108" s="115"/>
      <c r="ROT108" s="115"/>
      <c r="ROU108" s="115"/>
      <c r="ROV108" s="115"/>
      <c r="ROW108" s="115"/>
      <c r="ROX108" s="115"/>
      <c r="ROY108" s="115"/>
      <c r="ROZ108" s="115"/>
      <c r="RPA108" s="115"/>
      <c r="RPB108" s="115"/>
      <c r="RPC108" s="115"/>
      <c r="RPD108" s="115"/>
      <c r="RPE108" s="115"/>
      <c r="RPF108" s="115"/>
      <c r="RPG108" s="115"/>
      <c r="RPH108" s="115"/>
      <c r="RPI108" s="115"/>
      <c r="RPJ108" s="115"/>
      <c r="RPK108" s="115"/>
      <c r="RPL108" s="115"/>
      <c r="RPM108" s="115"/>
      <c r="RPN108" s="115"/>
      <c r="RPO108" s="115"/>
      <c r="RPP108" s="115"/>
      <c r="RPQ108" s="115"/>
      <c r="RPR108" s="115"/>
      <c r="RPS108" s="115"/>
      <c r="RPT108" s="115"/>
      <c r="RPU108" s="115"/>
      <c r="RPV108" s="115"/>
      <c r="RPW108" s="115"/>
      <c r="RPX108" s="115"/>
      <c r="RPY108" s="115"/>
      <c r="RPZ108" s="115"/>
      <c r="RQA108" s="115"/>
      <c r="RQB108" s="115"/>
      <c r="RQC108" s="115"/>
      <c r="RQD108" s="115"/>
      <c r="RQE108" s="115"/>
      <c r="RQF108" s="115"/>
      <c r="RQG108" s="115"/>
      <c r="RQH108" s="115"/>
      <c r="RQI108" s="115"/>
      <c r="RQJ108" s="115"/>
      <c r="RQK108" s="115"/>
      <c r="RQL108" s="115"/>
      <c r="RQM108" s="115"/>
      <c r="RQN108" s="115"/>
      <c r="RQO108" s="115"/>
      <c r="RQP108" s="115"/>
      <c r="RQQ108" s="115"/>
      <c r="RQR108" s="115"/>
      <c r="RQS108" s="115"/>
      <c r="RQT108" s="115"/>
      <c r="RQU108" s="115"/>
      <c r="RQV108" s="115"/>
      <c r="RQW108" s="115"/>
      <c r="RQX108" s="115"/>
      <c r="RQY108" s="115"/>
      <c r="RQZ108" s="115"/>
      <c r="RRA108" s="115"/>
      <c r="RRB108" s="115"/>
      <c r="RRC108" s="115"/>
      <c r="RRD108" s="115"/>
      <c r="RRE108" s="115"/>
      <c r="RRF108" s="115"/>
      <c r="RRG108" s="115"/>
      <c r="RRH108" s="115"/>
      <c r="RRI108" s="115"/>
      <c r="RRJ108" s="115"/>
      <c r="RRK108" s="115"/>
      <c r="RRL108" s="115"/>
      <c r="RRM108" s="115"/>
      <c r="RRN108" s="115"/>
      <c r="RRO108" s="115"/>
      <c r="RRP108" s="115"/>
      <c r="RRQ108" s="115"/>
      <c r="RRR108" s="115"/>
      <c r="RRS108" s="115"/>
      <c r="RRT108" s="115"/>
      <c r="RRU108" s="115"/>
      <c r="RRV108" s="115"/>
      <c r="RRW108" s="115"/>
      <c r="RRX108" s="115"/>
      <c r="RRY108" s="115"/>
      <c r="RRZ108" s="115"/>
      <c r="RSA108" s="115"/>
      <c r="RSB108" s="115"/>
      <c r="RSC108" s="115"/>
      <c r="RSD108" s="115"/>
      <c r="RSE108" s="115"/>
      <c r="RSF108" s="115"/>
      <c r="RSG108" s="115"/>
      <c r="RSH108" s="115"/>
      <c r="RSI108" s="115"/>
      <c r="RSJ108" s="115"/>
      <c r="RSK108" s="115"/>
      <c r="RSL108" s="115"/>
      <c r="RSM108" s="115"/>
      <c r="RSN108" s="115"/>
      <c r="RSO108" s="115"/>
      <c r="RSP108" s="115"/>
      <c r="RSQ108" s="115"/>
      <c r="RSR108" s="115"/>
      <c r="RSS108" s="115"/>
      <c r="RST108" s="115"/>
      <c r="RSU108" s="115"/>
      <c r="RSV108" s="115"/>
      <c r="RSW108" s="115"/>
      <c r="RSX108" s="115"/>
      <c r="RSY108" s="115"/>
      <c r="RSZ108" s="115"/>
      <c r="RTA108" s="115"/>
      <c r="RTB108" s="115"/>
      <c r="RTC108" s="115"/>
      <c r="RTD108" s="115"/>
      <c r="RTE108" s="115"/>
      <c r="RTF108" s="115"/>
      <c r="RTG108" s="115"/>
      <c r="RTH108" s="115"/>
      <c r="RTI108" s="115"/>
      <c r="RTJ108" s="115"/>
      <c r="RTK108" s="115"/>
      <c r="RTL108" s="115"/>
      <c r="RTM108" s="115"/>
      <c r="RTN108" s="115"/>
      <c r="RTO108" s="115"/>
      <c r="RTP108" s="115"/>
      <c r="RTQ108" s="115"/>
      <c r="RTR108" s="115"/>
      <c r="RTS108" s="115"/>
      <c r="RTT108" s="115"/>
      <c r="RTU108" s="115"/>
      <c r="RTV108" s="115"/>
      <c r="RTW108" s="115"/>
      <c r="RTX108" s="115"/>
      <c r="RTY108" s="115"/>
      <c r="RTZ108" s="115"/>
      <c r="RUA108" s="115"/>
      <c r="RUB108" s="115"/>
      <c r="RUC108" s="115"/>
      <c r="RUD108" s="115"/>
      <c r="RUE108" s="115"/>
      <c r="RUF108" s="115"/>
      <c r="RUG108" s="115"/>
      <c r="RUH108" s="115"/>
      <c r="RUI108" s="115"/>
      <c r="RUJ108" s="115"/>
      <c r="RUK108" s="115"/>
      <c r="RUL108" s="115"/>
      <c r="RUM108" s="115"/>
      <c r="RUN108" s="115"/>
      <c r="RUO108" s="115"/>
      <c r="RUP108" s="115"/>
      <c r="RUQ108" s="115"/>
      <c r="RUR108" s="115"/>
      <c r="RUS108" s="115"/>
      <c r="RUT108" s="115"/>
      <c r="RUU108" s="115"/>
      <c r="RUV108" s="115"/>
      <c r="RUW108" s="115"/>
      <c r="RUX108" s="115"/>
      <c r="RUY108" s="115"/>
      <c r="RUZ108" s="115"/>
      <c r="RVA108" s="115"/>
      <c r="RVB108" s="115"/>
      <c r="RVC108" s="115"/>
      <c r="RVD108" s="115"/>
      <c r="RVE108" s="115"/>
      <c r="RVF108" s="115"/>
      <c r="RVG108" s="115"/>
      <c r="RVH108" s="115"/>
      <c r="RVI108" s="115"/>
      <c r="RVJ108" s="115"/>
      <c r="RVK108" s="115"/>
      <c r="RVL108" s="115"/>
      <c r="RVM108" s="115"/>
      <c r="RVN108" s="115"/>
      <c r="RVO108" s="115"/>
      <c r="RVP108" s="115"/>
      <c r="RVQ108" s="115"/>
      <c r="RVR108" s="115"/>
      <c r="RVS108" s="115"/>
      <c r="RVT108" s="115"/>
      <c r="RVU108" s="115"/>
      <c r="RVV108" s="115"/>
      <c r="RVW108" s="115"/>
      <c r="RVX108" s="115"/>
      <c r="RVY108" s="115"/>
      <c r="RVZ108" s="115"/>
      <c r="RWA108" s="115"/>
      <c r="RWB108" s="115"/>
      <c r="RWC108" s="115"/>
      <c r="RWD108" s="115"/>
      <c r="RWE108" s="115"/>
      <c r="RWF108" s="115"/>
      <c r="RWG108" s="115"/>
      <c r="RWH108" s="115"/>
      <c r="RWI108" s="115"/>
      <c r="RWJ108" s="115"/>
      <c r="RWK108" s="115"/>
      <c r="RWL108" s="115"/>
      <c r="RWM108" s="115"/>
      <c r="RWN108" s="115"/>
      <c r="RWO108" s="115"/>
      <c r="RWT108" s="115"/>
      <c r="RXC108" s="115"/>
      <c r="RXD108" s="115"/>
      <c r="RXE108" s="115"/>
      <c r="RXF108" s="115"/>
      <c r="RXK108" s="115"/>
      <c r="RXL108" s="115"/>
      <c r="RXM108" s="115"/>
      <c r="RXN108" s="115"/>
      <c r="RXO108" s="115"/>
      <c r="RXP108" s="115"/>
      <c r="RXQ108" s="115"/>
      <c r="RXR108" s="115"/>
      <c r="RXS108" s="115"/>
      <c r="RXT108" s="115"/>
      <c r="RXU108" s="115"/>
      <c r="RXV108" s="115"/>
      <c r="RXW108" s="115"/>
      <c r="RXX108" s="115"/>
      <c r="RXY108" s="115"/>
      <c r="RXZ108" s="115"/>
      <c r="RYA108" s="115"/>
      <c r="RYB108" s="115"/>
      <c r="RYC108" s="115"/>
      <c r="RYD108" s="115"/>
      <c r="RYE108" s="115"/>
      <c r="RYF108" s="115"/>
      <c r="RYG108" s="115"/>
      <c r="RYH108" s="115"/>
      <c r="RYI108" s="115"/>
      <c r="RYJ108" s="115"/>
      <c r="RYK108" s="115"/>
      <c r="RYL108" s="115"/>
      <c r="RYM108" s="115"/>
      <c r="RYN108" s="115"/>
      <c r="RYO108" s="115"/>
      <c r="RYP108" s="115"/>
      <c r="RYQ108" s="115"/>
      <c r="RYR108" s="115"/>
      <c r="RYS108" s="115"/>
      <c r="RYT108" s="115"/>
      <c r="RYU108" s="115"/>
      <c r="RYV108" s="115"/>
      <c r="RYW108" s="115"/>
      <c r="RYX108" s="115"/>
      <c r="RYY108" s="115"/>
      <c r="RYZ108" s="115"/>
      <c r="RZA108" s="115"/>
      <c r="RZB108" s="115"/>
      <c r="RZC108" s="115"/>
      <c r="RZD108" s="115"/>
      <c r="RZE108" s="115"/>
      <c r="RZF108" s="115"/>
      <c r="RZG108" s="115"/>
      <c r="RZH108" s="115"/>
      <c r="RZI108" s="115"/>
      <c r="RZJ108" s="115"/>
      <c r="RZK108" s="115"/>
      <c r="RZL108" s="115"/>
      <c r="RZM108" s="115"/>
      <c r="RZN108" s="115"/>
      <c r="RZO108" s="115"/>
      <c r="RZP108" s="115"/>
      <c r="RZQ108" s="115"/>
      <c r="RZR108" s="115"/>
      <c r="RZS108" s="115"/>
      <c r="RZT108" s="115"/>
      <c r="RZU108" s="115"/>
      <c r="RZV108" s="115"/>
      <c r="RZW108" s="115"/>
      <c r="RZX108" s="115"/>
      <c r="RZY108" s="115"/>
      <c r="RZZ108" s="115"/>
      <c r="SAA108" s="115"/>
      <c r="SAB108" s="115"/>
      <c r="SAC108" s="115"/>
      <c r="SAD108" s="115"/>
      <c r="SAE108" s="115"/>
      <c r="SAF108" s="115"/>
      <c r="SAG108" s="115"/>
      <c r="SAH108" s="115"/>
      <c r="SAI108" s="115"/>
      <c r="SAJ108" s="115"/>
      <c r="SAK108" s="115"/>
      <c r="SAL108" s="115"/>
      <c r="SAM108" s="115"/>
      <c r="SAN108" s="115"/>
      <c r="SAO108" s="115"/>
      <c r="SAP108" s="115"/>
      <c r="SAQ108" s="115"/>
      <c r="SAR108" s="115"/>
      <c r="SAS108" s="115"/>
      <c r="SAT108" s="115"/>
      <c r="SAU108" s="115"/>
      <c r="SAV108" s="115"/>
      <c r="SAW108" s="115"/>
      <c r="SAX108" s="115"/>
      <c r="SAY108" s="115"/>
      <c r="SAZ108" s="115"/>
      <c r="SBA108" s="115"/>
      <c r="SBB108" s="115"/>
      <c r="SBC108" s="115"/>
      <c r="SBD108" s="115"/>
      <c r="SBE108" s="115"/>
      <c r="SBF108" s="115"/>
      <c r="SBG108" s="115"/>
      <c r="SBH108" s="115"/>
      <c r="SBI108" s="115"/>
      <c r="SBJ108" s="115"/>
      <c r="SBK108" s="115"/>
      <c r="SBL108" s="115"/>
      <c r="SBM108" s="115"/>
      <c r="SBN108" s="115"/>
      <c r="SBO108" s="115"/>
      <c r="SBP108" s="115"/>
      <c r="SBQ108" s="115"/>
      <c r="SBR108" s="115"/>
      <c r="SBS108" s="115"/>
      <c r="SBT108" s="115"/>
      <c r="SBU108" s="115"/>
      <c r="SBV108" s="115"/>
      <c r="SBW108" s="115"/>
      <c r="SBX108" s="115"/>
      <c r="SBY108" s="115"/>
      <c r="SBZ108" s="115"/>
      <c r="SCA108" s="115"/>
      <c r="SCB108" s="115"/>
      <c r="SCC108" s="115"/>
      <c r="SCD108" s="115"/>
      <c r="SCE108" s="115"/>
      <c r="SCF108" s="115"/>
      <c r="SCG108" s="115"/>
      <c r="SCH108" s="115"/>
      <c r="SCI108" s="115"/>
      <c r="SCJ108" s="115"/>
      <c r="SCK108" s="115"/>
      <c r="SCL108" s="115"/>
      <c r="SCM108" s="115"/>
      <c r="SCN108" s="115"/>
      <c r="SCO108" s="115"/>
      <c r="SCP108" s="115"/>
      <c r="SCQ108" s="115"/>
      <c r="SCR108" s="115"/>
      <c r="SCS108" s="115"/>
      <c r="SCT108" s="115"/>
      <c r="SCU108" s="115"/>
      <c r="SCV108" s="115"/>
      <c r="SCW108" s="115"/>
      <c r="SCX108" s="115"/>
      <c r="SCY108" s="115"/>
      <c r="SCZ108" s="115"/>
      <c r="SDA108" s="115"/>
      <c r="SDB108" s="115"/>
      <c r="SDC108" s="115"/>
      <c r="SDD108" s="115"/>
      <c r="SDE108" s="115"/>
      <c r="SDF108" s="115"/>
      <c r="SDG108" s="115"/>
      <c r="SDH108" s="115"/>
      <c r="SDI108" s="115"/>
      <c r="SDJ108" s="115"/>
      <c r="SDK108" s="115"/>
      <c r="SDL108" s="115"/>
      <c r="SDM108" s="115"/>
      <c r="SDN108" s="115"/>
      <c r="SDO108" s="115"/>
      <c r="SDP108" s="115"/>
      <c r="SDQ108" s="115"/>
      <c r="SDR108" s="115"/>
      <c r="SDS108" s="115"/>
      <c r="SDT108" s="115"/>
      <c r="SDU108" s="115"/>
      <c r="SDV108" s="115"/>
      <c r="SDW108" s="115"/>
      <c r="SDX108" s="115"/>
      <c r="SDY108" s="115"/>
      <c r="SDZ108" s="115"/>
      <c r="SEA108" s="115"/>
      <c r="SEB108" s="115"/>
      <c r="SEC108" s="115"/>
      <c r="SED108" s="115"/>
      <c r="SEE108" s="115"/>
      <c r="SEF108" s="115"/>
      <c r="SEG108" s="115"/>
      <c r="SEH108" s="115"/>
      <c r="SEI108" s="115"/>
      <c r="SEJ108" s="115"/>
      <c r="SEK108" s="115"/>
      <c r="SEL108" s="115"/>
      <c r="SEM108" s="115"/>
      <c r="SEN108" s="115"/>
      <c r="SEO108" s="115"/>
      <c r="SEP108" s="115"/>
      <c r="SEQ108" s="115"/>
      <c r="SER108" s="115"/>
      <c r="SES108" s="115"/>
      <c r="SET108" s="115"/>
      <c r="SEU108" s="115"/>
      <c r="SEV108" s="115"/>
      <c r="SEW108" s="115"/>
      <c r="SEX108" s="115"/>
      <c r="SEY108" s="115"/>
      <c r="SEZ108" s="115"/>
      <c r="SFA108" s="115"/>
      <c r="SFB108" s="115"/>
      <c r="SFC108" s="115"/>
      <c r="SFD108" s="115"/>
      <c r="SFE108" s="115"/>
      <c r="SFF108" s="115"/>
      <c r="SFG108" s="115"/>
      <c r="SFH108" s="115"/>
      <c r="SFI108" s="115"/>
      <c r="SFJ108" s="115"/>
      <c r="SFK108" s="115"/>
      <c r="SFL108" s="115"/>
      <c r="SFM108" s="115"/>
      <c r="SFN108" s="115"/>
      <c r="SFO108" s="115"/>
      <c r="SFP108" s="115"/>
      <c r="SFQ108" s="115"/>
      <c r="SFR108" s="115"/>
      <c r="SFS108" s="115"/>
      <c r="SFT108" s="115"/>
      <c r="SFU108" s="115"/>
      <c r="SFV108" s="115"/>
      <c r="SFW108" s="115"/>
      <c r="SFX108" s="115"/>
      <c r="SFY108" s="115"/>
      <c r="SFZ108" s="115"/>
      <c r="SGA108" s="115"/>
      <c r="SGB108" s="115"/>
      <c r="SGC108" s="115"/>
      <c r="SGD108" s="115"/>
      <c r="SGE108" s="115"/>
      <c r="SGF108" s="115"/>
      <c r="SGG108" s="115"/>
      <c r="SGH108" s="115"/>
      <c r="SGI108" s="115"/>
      <c r="SGJ108" s="115"/>
      <c r="SGK108" s="115"/>
      <c r="SGP108" s="115"/>
      <c r="SGY108" s="115"/>
      <c r="SGZ108" s="115"/>
      <c r="SHA108" s="115"/>
      <c r="SHB108" s="115"/>
      <c r="SHG108" s="115"/>
      <c r="SHH108" s="115"/>
      <c r="SHI108" s="115"/>
      <c r="SHJ108" s="115"/>
      <c r="SHK108" s="115"/>
      <c r="SHL108" s="115"/>
      <c r="SHM108" s="115"/>
      <c r="SHN108" s="115"/>
      <c r="SHO108" s="115"/>
      <c r="SHP108" s="115"/>
      <c r="SHQ108" s="115"/>
      <c r="SHR108" s="115"/>
      <c r="SHS108" s="115"/>
      <c r="SHT108" s="115"/>
      <c r="SHU108" s="115"/>
      <c r="SHV108" s="115"/>
      <c r="SHW108" s="115"/>
      <c r="SHX108" s="115"/>
      <c r="SHY108" s="115"/>
      <c r="SHZ108" s="115"/>
      <c r="SIA108" s="115"/>
      <c r="SIB108" s="115"/>
      <c r="SIC108" s="115"/>
      <c r="SID108" s="115"/>
      <c r="SIE108" s="115"/>
      <c r="SIF108" s="115"/>
      <c r="SIG108" s="115"/>
      <c r="SIH108" s="115"/>
      <c r="SII108" s="115"/>
      <c r="SIJ108" s="115"/>
      <c r="SIK108" s="115"/>
      <c r="SIL108" s="115"/>
      <c r="SIM108" s="115"/>
      <c r="SIN108" s="115"/>
      <c r="SIO108" s="115"/>
      <c r="SIP108" s="115"/>
      <c r="SIQ108" s="115"/>
      <c r="SIR108" s="115"/>
      <c r="SIS108" s="115"/>
      <c r="SIT108" s="115"/>
      <c r="SIU108" s="115"/>
      <c r="SIV108" s="115"/>
      <c r="SIW108" s="115"/>
      <c r="SIX108" s="115"/>
      <c r="SIY108" s="115"/>
      <c r="SIZ108" s="115"/>
      <c r="SJA108" s="115"/>
      <c r="SJB108" s="115"/>
      <c r="SJC108" s="115"/>
      <c r="SJD108" s="115"/>
      <c r="SJE108" s="115"/>
      <c r="SJF108" s="115"/>
      <c r="SJG108" s="115"/>
      <c r="SJH108" s="115"/>
      <c r="SJI108" s="115"/>
      <c r="SJJ108" s="115"/>
      <c r="SJK108" s="115"/>
      <c r="SJL108" s="115"/>
      <c r="SJM108" s="115"/>
      <c r="SJN108" s="115"/>
      <c r="SJO108" s="115"/>
      <c r="SJP108" s="115"/>
      <c r="SJQ108" s="115"/>
      <c r="SJR108" s="115"/>
      <c r="SJS108" s="115"/>
      <c r="SJT108" s="115"/>
      <c r="SJU108" s="115"/>
      <c r="SJV108" s="115"/>
      <c r="SJW108" s="115"/>
      <c r="SJX108" s="115"/>
      <c r="SJY108" s="115"/>
      <c r="SJZ108" s="115"/>
      <c r="SKA108" s="115"/>
      <c r="SKB108" s="115"/>
      <c r="SKC108" s="115"/>
      <c r="SKD108" s="115"/>
      <c r="SKE108" s="115"/>
      <c r="SKF108" s="115"/>
      <c r="SKG108" s="115"/>
      <c r="SKH108" s="115"/>
      <c r="SKI108" s="115"/>
      <c r="SKJ108" s="115"/>
      <c r="SKK108" s="115"/>
      <c r="SKL108" s="115"/>
      <c r="SKM108" s="115"/>
      <c r="SKN108" s="115"/>
      <c r="SKO108" s="115"/>
      <c r="SKP108" s="115"/>
      <c r="SKQ108" s="115"/>
      <c r="SKR108" s="115"/>
      <c r="SKS108" s="115"/>
      <c r="SKT108" s="115"/>
      <c r="SKU108" s="115"/>
      <c r="SKV108" s="115"/>
      <c r="SKW108" s="115"/>
      <c r="SKX108" s="115"/>
      <c r="SKY108" s="115"/>
      <c r="SKZ108" s="115"/>
      <c r="SLA108" s="115"/>
      <c r="SLB108" s="115"/>
      <c r="SLC108" s="115"/>
      <c r="SLD108" s="115"/>
      <c r="SLE108" s="115"/>
      <c r="SLF108" s="115"/>
      <c r="SLG108" s="115"/>
      <c r="SLH108" s="115"/>
      <c r="SLI108" s="115"/>
      <c r="SLJ108" s="115"/>
      <c r="SLK108" s="115"/>
      <c r="SLL108" s="115"/>
      <c r="SLM108" s="115"/>
      <c r="SLN108" s="115"/>
      <c r="SLO108" s="115"/>
      <c r="SLP108" s="115"/>
      <c r="SLQ108" s="115"/>
      <c r="SLR108" s="115"/>
      <c r="SLS108" s="115"/>
      <c r="SLT108" s="115"/>
      <c r="SLU108" s="115"/>
      <c r="SLV108" s="115"/>
      <c r="SLW108" s="115"/>
      <c r="SLX108" s="115"/>
      <c r="SLY108" s="115"/>
      <c r="SLZ108" s="115"/>
      <c r="SMA108" s="115"/>
      <c r="SMB108" s="115"/>
      <c r="SMC108" s="115"/>
      <c r="SMD108" s="115"/>
      <c r="SME108" s="115"/>
      <c r="SMF108" s="115"/>
      <c r="SMG108" s="115"/>
      <c r="SMH108" s="115"/>
      <c r="SMI108" s="115"/>
      <c r="SMJ108" s="115"/>
      <c r="SMK108" s="115"/>
      <c r="SML108" s="115"/>
      <c r="SMM108" s="115"/>
      <c r="SMN108" s="115"/>
      <c r="SMO108" s="115"/>
      <c r="SMP108" s="115"/>
      <c r="SMQ108" s="115"/>
      <c r="SMR108" s="115"/>
      <c r="SMS108" s="115"/>
      <c r="SMT108" s="115"/>
      <c r="SMU108" s="115"/>
      <c r="SMV108" s="115"/>
      <c r="SMW108" s="115"/>
      <c r="SMX108" s="115"/>
      <c r="SMY108" s="115"/>
      <c r="SMZ108" s="115"/>
      <c r="SNA108" s="115"/>
      <c r="SNB108" s="115"/>
      <c r="SNC108" s="115"/>
      <c r="SND108" s="115"/>
      <c r="SNE108" s="115"/>
      <c r="SNF108" s="115"/>
      <c r="SNG108" s="115"/>
      <c r="SNH108" s="115"/>
      <c r="SNI108" s="115"/>
      <c r="SNJ108" s="115"/>
      <c r="SNK108" s="115"/>
      <c r="SNL108" s="115"/>
      <c r="SNM108" s="115"/>
      <c r="SNN108" s="115"/>
      <c r="SNO108" s="115"/>
      <c r="SNP108" s="115"/>
      <c r="SNQ108" s="115"/>
      <c r="SNR108" s="115"/>
      <c r="SNS108" s="115"/>
      <c r="SNT108" s="115"/>
      <c r="SNU108" s="115"/>
      <c r="SNV108" s="115"/>
      <c r="SNW108" s="115"/>
      <c r="SNX108" s="115"/>
      <c r="SNY108" s="115"/>
      <c r="SNZ108" s="115"/>
      <c r="SOA108" s="115"/>
      <c r="SOB108" s="115"/>
      <c r="SOC108" s="115"/>
      <c r="SOD108" s="115"/>
      <c r="SOE108" s="115"/>
      <c r="SOF108" s="115"/>
      <c r="SOG108" s="115"/>
      <c r="SOH108" s="115"/>
      <c r="SOI108" s="115"/>
      <c r="SOJ108" s="115"/>
      <c r="SOK108" s="115"/>
      <c r="SOL108" s="115"/>
      <c r="SOM108" s="115"/>
      <c r="SON108" s="115"/>
      <c r="SOO108" s="115"/>
      <c r="SOP108" s="115"/>
      <c r="SOQ108" s="115"/>
      <c r="SOR108" s="115"/>
      <c r="SOS108" s="115"/>
      <c r="SOT108" s="115"/>
      <c r="SOU108" s="115"/>
      <c r="SOV108" s="115"/>
      <c r="SOW108" s="115"/>
      <c r="SOX108" s="115"/>
      <c r="SOY108" s="115"/>
      <c r="SOZ108" s="115"/>
      <c r="SPA108" s="115"/>
      <c r="SPB108" s="115"/>
      <c r="SPC108" s="115"/>
      <c r="SPD108" s="115"/>
      <c r="SPE108" s="115"/>
      <c r="SPF108" s="115"/>
      <c r="SPG108" s="115"/>
      <c r="SPH108" s="115"/>
      <c r="SPI108" s="115"/>
      <c r="SPJ108" s="115"/>
      <c r="SPK108" s="115"/>
      <c r="SPL108" s="115"/>
      <c r="SPM108" s="115"/>
      <c r="SPN108" s="115"/>
      <c r="SPO108" s="115"/>
      <c r="SPP108" s="115"/>
      <c r="SPQ108" s="115"/>
      <c r="SPR108" s="115"/>
      <c r="SPS108" s="115"/>
      <c r="SPT108" s="115"/>
      <c r="SPU108" s="115"/>
      <c r="SPV108" s="115"/>
      <c r="SPW108" s="115"/>
      <c r="SPX108" s="115"/>
      <c r="SPY108" s="115"/>
      <c r="SPZ108" s="115"/>
      <c r="SQA108" s="115"/>
      <c r="SQB108" s="115"/>
      <c r="SQC108" s="115"/>
      <c r="SQD108" s="115"/>
      <c r="SQE108" s="115"/>
      <c r="SQF108" s="115"/>
      <c r="SQG108" s="115"/>
      <c r="SQL108" s="115"/>
      <c r="SQU108" s="115"/>
      <c r="SQV108" s="115"/>
      <c r="SQW108" s="115"/>
      <c r="SQX108" s="115"/>
      <c r="SRC108" s="115"/>
      <c r="SRD108" s="115"/>
      <c r="SRE108" s="115"/>
      <c r="SRF108" s="115"/>
      <c r="SRG108" s="115"/>
      <c r="SRH108" s="115"/>
      <c r="SRI108" s="115"/>
      <c r="SRJ108" s="115"/>
      <c r="SRK108" s="115"/>
      <c r="SRL108" s="115"/>
      <c r="SRM108" s="115"/>
      <c r="SRN108" s="115"/>
      <c r="SRO108" s="115"/>
      <c r="SRP108" s="115"/>
      <c r="SRQ108" s="115"/>
      <c r="SRR108" s="115"/>
      <c r="SRS108" s="115"/>
      <c r="SRT108" s="115"/>
      <c r="SRU108" s="115"/>
      <c r="SRV108" s="115"/>
      <c r="SRW108" s="115"/>
      <c r="SRX108" s="115"/>
      <c r="SRY108" s="115"/>
      <c r="SRZ108" s="115"/>
      <c r="SSA108" s="115"/>
      <c r="SSB108" s="115"/>
      <c r="SSC108" s="115"/>
      <c r="SSD108" s="115"/>
      <c r="SSE108" s="115"/>
      <c r="SSF108" s="115"/>
      <c r="SSG108" s="115"/>
      <c r="SSH108" s="115"/>
      <c r="SSI108" s="115"/>
      <c r="SSJ108" s="115"/>
      <c r="SSK108" s="115"/>
      <c r="SSL108" s="115"/>
      <c r="SSM108" s="115"/>
      <c r="SSN108" s="115"/>
      <c r="SSO108" s="115"/>
      <c r="SSP108" s="115"/>
      <c r="SSQ108" s="115"/>
      <c r="SSR108" s="115"/>
      <c r="SSS108" s="115"/>
      <c r="SST108" s="115"/>
      <c r="SSU108" s="115"/>
      <c r="SSV108" s="115"/>
      <c r="SSW108" s="115"/>
      <c r="SSX108" s="115"/>
      <c r="SSY108" s="115"/>
      <c r="SSZ108" s="115"/>
      <c r="STA108" s="115"/>
      <c r="STB108" s="115"/>
      <c r="STC108" s="115"/>
      <c r="STD108" s="115"/>
      <c r="STE108" s="115"/>
      <c r="STF108" s="115"/>
      <c r="STG108" s="115"/>
      <c r="STH108" s="115"/>
      <c r="STI108" s="115"/>
      <c r="STJ108" s="115"/>
      <c r="STK108" s="115"/>
      <c r="STL108" s="115"/>
      <c r="STM108" s="115"/>
      <c r="STN108" s="115"/>
      <c r="STO108" s="115"/>
      <c r="STP108" s="115"/>
      <c r="STQ108" s="115"/>
      <c r="STR108" s="115"/>
      <c r="STS108" s="115"/>
      <c r="STT108" s="115"/>
      <c r="STU108" s="115"/>
      <c r="STV108" s="115"/>
      <c r="STW108" s="115"/>
      <c r="STX108" s="115"/>
      <c r="STY108" s="115"/>
      <c r="STZ108" s="115"/>
      <c r="SUA108" s="115"/>
      <c r="SUB108" s="115"/>
      <c r="SUC108" s="115"/>
      <c r="SUD108" s="115"/>
      <c r="SUE108" s="115"/>
      <c r="SUF108" s="115"/>
      <c r="SUG108" s="115"/>
      <c r="SUH108" s="115"/>
      <c r="SUI108" s="115"/>
      <c r="SUJ108" s="115"/>
      <c r="SUK108" s="115"/>
      <c r="SUL108" s="115"/>
      <c r="SUM108" s="115"/>
      <c r="SUN108" s="115"/>
      <c r="SUO108" s="115"/>
      <c r="SUP108" s="115"/>
      <c r="SUQ108" s="115"/>
      <c r="SUR108" s="115"/>
      <c r="SUS108" s="115"/>
      <c r="SUT108" s="115"/>
      <c r="SUU108" s="115"/>
      <c r="SUV108" s="115"/>
      <c r="SUW108" s="115"/>
      <c r="SUX108" s="115"/>
      <c r="SUY108" s="115"/>
      <c r="SUZ108" s="115"/>
      <c r="SVA108" s="115"/>
      <c r="SVB108" s="115"/>
      <c r="SVC108" s="115"/>
      <c r="SVD108" s="115"/>
      <c r="SVE108" s="115"/>
      <c r="SVF108" s="115"/>
      <c r="SVG108" s="115"/>
      <c r="SVH108" s="115"/>
      <c r="SVI108" s="115"/>
      <c r="SVJ108" s="115"/>
      <c r="SVK108" s="115"/>
      <c r="SVL108" s="115"/>
      <c r="SVM108" s="115"/>
      <c r="SVN108" s="115"/>
      <c r="SVO108" s="115"/>
      <c r="SVP108" s="115"/>
      <c r="SVQ108" s="115"/>
      <c r="SVR108" s="115"/>
      <c r="SVS108" s="115"/>
      <c r="SVT108" s="115"/>
      <c r="SVU108" s="115"/>
      <c r="SVV108" s="115"/>
      <c r="SVW108" s="115"/>
      <c r="SVX108" s="115"/>
      <c r="SVY108" s="115"/>
      <c r="SVZ108" s="115"/>
      <c r="SWA108" s="115"/>
      <c r="SWB108" s="115"/>
      <c r="SWC108" s="115"/>
      <c r="SWD108" s="115"/>
      <c r="SWE108" s="115"/>
      <c r="SWF108" s="115"/>
      <c r="SWG108" s="115"/>
      <c r="SWH108" s="115"/>
      <c r="SWI108" s="115"/>
      <c r="SWJ108" s="115"/>
      <c r="SWK108" s="115"/>
      <c r="SWL108" s="115"/>
      <c r="SWM108" s="115"/>
      <c r="SWN108" s="115"/>
      <c r="SWO108" s="115"/>
      <c r="SWP108" s="115"/>
      <c r="SWQ108" s="115"/>
      <c r="SWR108" s="115"/>
      <c r="SWS108" s="115"/>
      <c r="SWT108" s="115"/>
      <c r="SWU108" s="115"/>
      <c r="SWV108" s="115"/>
      <c r="SWW108" s="115"/>
      <c r="SWX108" s="115"/>
      <c r="SWY108" s="115"/>
      <c r="SWZ108" s="115"/>
      <c r="SXA108" s="115"/>
      <c r="SXB108" s="115"/>
      <c r="SXC108" s="115"/>
      <c r="SXD108" s="115"/>
      <c r="SXE108" s="115"/>
      <c r="SXF108" s="115"/>
      <c r="SXG108" s="115"/>
      <c r="SXH108" s="115"/>
      <c r="SXI108" s="115"/>
      <c r="SXJ108" s="115"/>
      <c r="SXK108" s="115"/>
      <c r="SXL108" s="115"/>
      <c r="SXM108" s="115"/>
      <c r="SXN108" s="115"/>
      <c r="SXO108" s="115"/>
      <c r="SXP108" s="115"/>
      <c r="SXQ108" s="115"/>
      <c r="SXR108" s="115"/>
      <c r="SXS108" s="115"/>
      <c r="SXT108" s="115"/>
      <c r="SXU108" s="115"/>
      <c r="SXV108" s="115"/>
      <c r="SXW108" s="115"/>
      <c r="SXX108" s="115"/>
      <c r="SXY108" s="115"/>
      <c r="SXZ108" s="115"/>
      <c r="SYA108" s="115"/>
      <c r="SYB108" s="115"/>
      <c r="SYC108" s="115"/>
      <c r="SYD108" s="115"/>
      <c r="SYE108" s="115"/>
      <c r="SYF108" s="115"/>
      <c r="SYG108" s="115"/>
      <c r="SYH108" s="115"/>
      <c r="SYI108" s="115"/>
      <c r="SYJ108" s="115"/>
      <c r="SYK108" s="115"/>
      <c r="SYL108" s="115"/>
      <c r="SYM108" s="115"/>
      <c r="SYN108" s="115"/>
      <c r="SYO108" s="115"/>
      <c r="SYP108" s="115"/>
      <c r="SYQ108" s="115"/>
      <c r="SYR108" s="115"/>
      <c r="SYS108" s="115"/>
      <c r="SYT108" s="115"/>
      <c r="SYU108" s="115"/>
      <c r="SYV108" s="115"/>
      <c r="SYW108" s="115"/>
      <c r="SYX108" s="115"/>
      <c r="SYY108" s="115"/>
      <c r="SYZ108" s="115"/>
      <c r="SZA108" s="115"/>
      <c r="SZB108" s="115"/>
      <c r="SZC108" s="115"/>
      <c r="SZD108" s="115"/>
      <c r="SZE108" s="115"/>
      <c r="SZF108" s="115"/>
      <c r="SZG108" s="115"/>
      <c r="SZH108" s="115"/>
      <c r="SZI108" s="115"/>
      <c r="SZJ108" s="115"/>
      <c r="SZK108" s="115"/>
      <c r="SZL108" s="115"/>
      <c r="SZM108" s="115"/>
      <c r="SZN108" s="115"/>
      <c r="SZO108" s="115"/>
      <c r="SZP108" s="115"/>
      <c r="SZQ108" s="115"/>
      <c r="SZR108" s="115"/>
      <c r="SZS108" s="115"/>
      <c r="SZT108" s="115"/>
      <c r="SZU108" s="115"/>
      <c r="SZV108" s="115"/>
      <c r="SZW108" s="115"/>
      <c r="SZX108" s="115"/>
      <c r="SZY108" s="115"/>
      <c r="SZZ108" s="115"/>
      <c r="TAA108" s="115"/>
      <c r="TAB108" s="115"/>
      <c r="TAC108" s="115"/>
      <c r="TAH108" s="115"/>
      <c r="TAQ108" s="115"/>
      <c r="TAR108" s="115"/>
      <c r="TAS108" s="115"/>
      <c r="TAT108" s="115"/>
      <c r="TAY108" s="115"/>
      <c r="TAZ108" s="115"/>
      <c r="TBA108" s="115"/>
      <c r="TBB108" s="115"/>
      <c r="TBC108" s="115"/>
      <c r="TBD108" s="115"/>
      <c r="TBE108" s="115"/>
      <c r="TBF108" s="115"/>
      <c r="TBG108" s="115"/>
      <c r="TBH108" s="115"/>
      <c r="TBI108" s="115"/>
      <c r="TBJ108" s="115"/>
      <c r="TBK108" s="115"/>
      <c r="TBL108" s="115"/>
      <c r="TBM108" s="115"/>
      <c r="TBN108" s="115"/>
      <c r="TBO108" s="115"/>
      <c r="TBP108" s="115"/>
      <c r="TBQ108" s="115"/>
      <c r="TBR108" s="115"/>
      <c r="TBS108" s="115"/>
      <c r="TBT108" s="115"/>
      <c r="TBU108" s="115"/>
      <c r="TBV108" s="115"/>
      <c r="TBW108" s="115"/>
      <c r="TBX108" s="115"/>
      <c r="TBY108" s="115"/>
      <c r="TBZ108" s="115"/>
      <c r="TCA108" s="115"/>
      <c r="TCB108" s="115"/>
      <c r="TCC108" s="115"/>
      <c r="TCD108" s="115"/>
      <c r="TCE108" s="115"/>
      <c r="TCF108" s="115"/>
      <c r="TCG108" s="115"/>
      <c r="TCH108" s="115"/>
      <c r="TCI108" s="115"/>
      <c r="TCJ108" s="115"/>
      <c r="TCK108" s="115"/>
      <c r="TCL108" s="115"/>
      <c r="TCM108" s="115"/>
      <c r="TCN108" s="115"/>
      <c r="TCO108" s="115"/>
      <c r="TCP108" s="115"/>
      <c r="TCQ108" s="115"/>
      <c r="TCR108" s="115"/>
      <c r="TCS108" s="115"/>
      <c r="TCT108" s="115"/>
      <c r="TCU108" s="115"/>
      <c r="TCV108" s="115"/>
      <c r="TCW108" s="115"/>
      <c r="TCX108" s="115"/>
      <c r="TCY108" s="115"/>
      <c r="TCZ108" s="115"/>
      <c r="TDA108" s="115"/>
      <c r="TDB108" s="115"/>
      <c r="TDC108" s="115"/>
      <c r="TDD108" s="115"/>
      <c r="TDE108" s="115"/>
      <c r="TDF108" s="115"/>
      <c r="TDG108" s="115"/>
      <c r="TDH108" s="115"/>
      <c r="TDI108" s="115"/>
      <c r="TDJ108" s="115"/>
      <c r="TDK108" s="115"/>
      <c r="TDL108" s="115"/>
      <c r="TDM108" s="115"/>
      <c r="TDN108" s="115"/>
      <c r="TDO108" s="115"/>
      <c r="TDP108" s="115"/>
      <c r="TDQ108" s="115"/>
      <c r="TDR108" s="115"/>
      <c r="TDS108" s="115"/>
      <c r="TDT108" s="115"/>
      <c r="TDU108" s="115"/>
      <c r="TDV108" s="115"/>
      <c r="TDW108" s="115"/>
      <c r="TDX108" s="115"/>
      <c r="TDY108" s="115"/>
      <c r="TDZ108" s="115"/>
      <c r="TEA108" s="115"/>
      <c r="TEB108" s="115"/>
      <c r="TEC108" s="115"/>
      <c r="TED108" s="115"/>
      <c r="TEE108" s="115"/>
      <c r="TEF108" s="115"/>
      <c r="TEG108" s="115"/>
      <c r="TEH108" s="115"/>
      <c r="TEI108" s="115"/>
      <c r="TEJ108" s="115"/>
      <c r="TEK108" s="115"/>
      <c r="TEL108" s="115"/>
      <c r="TEM108" s="115"/>
      <c r="TEN108" s="115"/>
      <c r="TEO108" s="115"/>
      <c r="TEP108" s="115"/>
      <c r="TEQ108" s="115"/>
      <c r="TER108" s="115"/>
      <c r="TES108" s="115"/>
      <c r="TET108" s="115"/>
      <c r="TEU108" s="115"/>
      <c r="TEV108" s="115"/>
      <c r="TEW108" s="115"/>
      <c r="TEX108" s="115"/>
      <c r="TEY108" s="115"/>
      <c r="TEZ108" s="115"/>
      <c r="TFA108" s="115"/>
      <c r="TFB108" s="115"/>
      <c r="TFC108" s="115"/>
      <c r="TFD108" s="115"/>
      <c r="TFE108" s="115"/>
      <c r="TFF108" s="115"/>
      <c r="TFG108" s="115"/>
      <c r="TFH108" s="115"/>
      <c r="TFI108" s="115"/>
      <c r="TFJ108" s="115"/>
      <c r="TFK108" s="115"/>
      <c r="TFL108" s="115"/>
      <c r="TFM108" s="115"/>
      <c r="TFN108" s="115"/>
      <c r="TFO108" s="115"/>
      <c r="TFP108" s="115"/>
      <c r="TFQ108" s="115"/>
      <c r="TFR108" s="115"/>
      <c r="TFS108" s="115"/>
      <c r="TFT108" s="115"/>
      <c r="TFU108" s="115"/>
      <c r="TFV108" s="115"/>
      <c r="TFW108" s="115"/>
      <c r="TFX108" s="115"/>
      <c r="TFY108" s="115"/>
      <c r="TFZ108" s="115"/>
      <c r="TGA108" s="115"/>
      <c r="TGB108" s="115"/>
      <c r="TGC108" s="115"/>
      <c r="TGD108" s="115"/>
      <c r="TGE108" s="115"/>
      <c r="TGF108" s="115"/>
      <c r="TGG108" s="115"/>
      <c r="TGH108" s="115"/>
      <c r="TGI108" s="115"/>
      <c r="TGJ108" s="115"/>
      <c r="TGK108" s="115"/>
      <c r="TGL108" s="115"/>
      <c r="TGM108" s="115"/>
      <c r="TGN108" s="115"/>
      <c r="TGO108" s="115"/>
      <c r="TGP108" s="115"/>
      <c r="TGQ108" s="115"/>
      <c r="TGR108" s="115"/>
      <c r="TGS108" s="115"/>
      <c r="TGT108" s="115"/>
      <c r="TGU108" s="115"/>
      <c r="TGV108" s="115"/>
      <c r="TGW108" s="115"/>
      <c r="TGX108" s="115"/>
      <c r="TGY108" s="115"/>
      <c r="TGZ108" s="115"/>
      <c r="THA108" s="115"/>
      <c r="THB108" s="115"/>
      <c r="THC108" s="115"/>
      <c r="THD108" s="115"/>
      <c r="THE108" s="115"/>
      <c r="THF108" s="115"/>
      <c r="THG108" s="115"/>
      <c r="THH108" s="115"/>
      <c r="THI108" s="115"/>
      <c r="THJ108" s="115"/>
      <c r="THK108" s="115"/>
      <c r="THL108" s="115"/>
      <c r="THM108" s="115"/>
      <c r="THN108" s="115"/>
      <c r="THO108" s="115"/>
      <c r="THP108" s="115"/>
      <c r="THQ108" s="115"/>
      <c r="THR108" s="115"/>
      <c r="THS108" s="115"/>
      <c r="THT108" s="115"/>
      <c r="THU108" s="115"/>
      <c r="THV108" s="115"/>
      <c r="THW108" s="115"/>
      <c r="THX108" s="115"/>
      <c r="THY108" s="115"/>
      <c r="THZ108" s="115"/>
      <c r="TIA108" s="115"/>
      <c r="TIB108" s="115"/>
      <c r="TIC108" s="115"/>
      <c r="TID108" s="115"/>
      <c r="TIE108" s="115"/>
      <c r="TIF108" s="115"/>
      <c r="TIG108" s="115"/>
      <c r="TIH108" s="115"/>
      <c r="TII108" s="115"/>
      <c r="TIJ108" s="115"/>
      <c r="TIK108" s="115"/>
      <c r="TIL108" s="115"/>
      <c r="TIM108" s="115"/>
      <c r="TIN108" s="115"/>
      <c r="TIO108" s="115"/>
      <c r="TIP108" s="115"/>
      <c r="TIQ108" s="115"/>
      <c r="TIR108" s="115"/>
      <c r="TIS108" s="115"/>
      <c r="TIT108" s="115"/>
      <c r="TIU108" s="115"/>
      <c r="TIV108" s="115"/>
      <c r="TIW108" s="115"/>
      <c r="TIX108" s="115"/>
      <c r="TIY108" s="115"/>
      <c r="TIZ108" s="115"/>
      <c r="TJA108" s="115"/>
      <c r="TJB108" s="115"/>
      <c r="TJC108" s="115"/>
      <c r="TJD108" s="115"/>
      <c r="TJE108" s="115"/>
      <c r="TJF108" s="115"/>
      <c r="TJG108" s="115"/>
      <c r="TJH108" s="115"/>
      <c r="TJI108" s="115"/>
      <c r="TJJ108" s="115"/>
      <c r="TJK108" s="115"/>
      <c r="TJL108" s="115"/>
      <c r="TJM108" s="115"/>
      <c r="TJN108" s="115"/>
      <c r="TJO108" s="115"/>
      <c r="TJP108" s="115"/>
      <c r="TJQ108" s="115"/>
      <c r="TJR108" s="115"/>
      <c r="TJS108" s="115"/>
      <c r="TJT108" s="115"/>
      <c r="TJU108" s="115"/>
      <c r="TJV108" s="115"/>
      <c r="TJW108" s="115"/>
      <c r="TJX108" s="115"/>
      <c r="TJY108" s="115"/>
      <c r="TKD108" s="115"/>
      <c r="TKM108" s="115"/>
      <c r="TKN108" s="115"/>
      <c r="TKO108" s="115"/>
      <c r="TKP108" s="115"/>
      <c r="TKU108" s="115"/>
      <c r="TKV108" s="115"/>
      <c r="TKW108" s="115"/>
      <c r="TKX108" s="115"/>
      <c r="TKY108" s="115"/>
      <c r="TKZ108" s="115"/>
      <c r="TLA108" s="115"/>
      <c r="TLB108" s="115"/>
      <c r="TLC108" s="115"/>
      <c r="TLD108" s="115"/>
      <c r="TLE108" s="115"/>
      <c r="TLF108" s="115"/>
      <c r="TLG108" s="115"/>
      <c r="TLH108" s="115"/>
      <c r="TLI108" s="115"/>
      <c r="TLJ108" s="115"/>
      <c r="TLK108" s="115"/>
      <c r="TLL108" s="115"/>
      <c r="TLM108" s="115"/>
      <c r="TLN108" s="115"/>
      <c r="TLO108" s="115"/>
      <c r="TLP108" s="115"/>
      <c r="TLQ108" s="115"/>
      <c r="TLR108" s="115"/>
      <c r="TLS108" s="115"/>
      <c r="TLT108" s="115"/>
      <c r="TLU108" s="115"/>
      <c r="TLV108" s="115"/>
      <c r="TLW108" s="115"/>
      <c r="TLX108" s="115"/>
      <c r="TLY108" s="115"/>
      <c r="TLZ108" s="115"/>
      <c r="TMA108" s="115"/>
      <c r="TMB108" s="115"/>
      <c r="TMC108" s="115"/>
      <c r="TMD108" s="115"/>
      <c r="TME108" s="115"/>
      <c r="TMF108" s="115"/>
      <c r="TMG108" s="115"/>
      <c r="TMH108" s="115"/>
      <c r="TMI108" s="115"/>
      <c r="TMJ108" s="115"/>
      <c r="TMK108" s="115"/>
      <c r="TML108" s="115"/>
      <c r="TMM108" s="115"/>
      <c r="TMN108" s="115"/>
      <c r="TMO108" s="115"/>
      <c r="TMP108" s="115"/>
      <c r="TMQ108" s="115"/>
      <c r="TMR108" s="115"/>
      <c r="TMS108" s="115"/>
      <c r="TMT108" s="115"/>
      <c r="TMU108" s="115"/>
      <c r="TMV108" s="115"/>
      <c r="TMW108" s="115"/>
      <c r="TMX108" s="115"/>
      <c r="TMY108" s="115"/>
      <c r="TMZ108" s="115"/>
      <c r="TNA108" s="115"/>
      <c r="TNB108" s="115"/>
      <c r="TNC108" s="115"/>
      <c r="TND108" s="115"/>
      <c r="TNE108" s="115"/>
      <c r="TNF108" s="115"/>
      <c r="TNG108" s="115"/>
      <c r="TNH108" s="115"/>
      <c r="TNI108" s="115"/>
      <c r="TNJ108" s="115"/>
      <c r="TNK108" s="115"/>
      <c r="TNL108" s="115"/>
      <c r="TNM108" s="115"/>
      <c r="TNN108" s="115"/>
      <c r="TNO108" s="115"/>
      <c r="TNP108" s="115"/>
      <c r="TNQ108" s="115"/>
      <c r="TNR108" s="115"/>
      <c r="TNS108" s="115"/>
      <c r="TNT108" s="115"/>
      <c r="TNU108" s="115"/>
      <c r="TNV108" s="115"/>
      <c r="TNW108" s="115"/>
      <c r="TNX108" s="115"/>
      <c r="TNY108" s="115"/>
      <c r="TNZ108" s="115"/>
      <c r="TOA108" s="115"/>
      <c r="TOB108" s="115"/>
      <c r="TOC108" s="115"/>
      <c r="TOD108" s="115"/>
      <c r="TOE108" s="115"/>
      <c r="TOF108" s="115"/>
      <c r="TOG108" s="115"/>
      <c r="TOH108" s="115"/>
      <c r="TOI108" s="115"/>
      <c r="TOJ108" s="115"/>
      <c r="TOK108" s="115"/>
      <c r="TOL108" s="115"/>
      <c r="TOM108" s="115"/>
      <c r="TON108" s="115"/>
      <c r="TOO108" s="115"/>
      <c r="TOP108" s="115"/>
      <c r="TOQ108" s="115"/>
      <c r="TOR108" s="115"/>
      <c r="TOS108" s="115"/>
      <c r="TOT108" s="115"/>
      <c r="TOU108" s="115"/>
      <c r="TOV108" s="115"/>
      <c r="TOW108" s="115"/>
      <c r="TOX108" s="115"/>
      <c r="TOY108" s="115"/>
      <c r="TOZ108" s="115"/>
      <c r="TPA108" s="115"/>
      <c r="TPB108" s="115"/>
      <c r="TPC108" s="115"/>
      <c r="TPD108" s="115"/>
      <c r="TPE108" s="115"/>
      <c r="TPF108" s="115"/>
      <c r="TPG108" s="115"/>
      <c r="TPH108" s="115"/>
      <c r="TPI108" s="115"/>
      <c r="TPJ108" s="115"/>
      <c r="TPK108" s="115"/>
      <c r="TPL108" s="115"/>
      <c r="TPM108" s="115"/>
      <c r="TPN108" s="115"/>
      <c r="TPO108" s="115"/>
      <c r="TPP108" s="115"/>
      <c r="TPQ108" s="115"/>
      <c r="TPR108" s="115"/>
      <c r="TPS108" s="115"/>
      <c r="TPT108" s="115"/>
      <c r="TPU108" s="115"/>
      <c r="TPV108" s="115"/>
      <c r="TPW108" s="115"/>
      <c r="TPX108" s="115"/>
      <c r="TPY108" s="115"/>
      <c r="TPZ108" s="115"/>
      <c r="TQA108" s="115"/>
      <c r="TQB108" s="115"/>
      <c r="TQC108" s="115"/>
      <c r="TQD108" s="115"/>
      <c r="TQE108" s="115"/>
      <c r="TQF108" s="115"/>
      <c r="TQG108" s="115"/>
      <c r="TQH108" s="115"/>
      <c r="TQI108" s="115"/>
      <c r="TQJ108" s="115"/>
      <c r="TQK108" s="115"/>
      <c r="TQL108" s="115"/>
      <c r="TQM108" s="115"/>
      <c r="TQN108" s="115"/>
      <c r="TQO108" s="115"/>
      <c r="TQP108" s="115"/>
      <c r="TQQ108" s="115"/>
      <c r="TQR108" s="115"/>
      <c r="TQS108" s="115"/>
      <c r="TQT108" s="115"/>
      <c r="TQU108" s="115"/>
      <c r="TQV108" s="115"/>
      <c r="TQW108" s="115"/>
      <c r="TQX108" s="115"/>
      <c r="TQY108" s="115"/>
      <c r="TQZ108" s="115"/>
      <c r="TRA108" s="115"/>
      <c r="TRB108" s="115"/>
      <c r="TRC108" s="115"/>
      <c r="TRD108" s="115"/>
      <c r="TRE108" s="115"/>
      <c r="TRF108" s="115"/>
      <c r="TRG108" s="115"/>
      <c r="TRH108" s="115"/>
      <c r="TRI108" s="115"/>
      <c r="TRJ108" s="115"/>
      <c r="TRK108" s="115"/>
      <c r="TRL108" s="115"/>
      <c r="TRM108" s="115"/>
      <c r="TRN108" s="115"/>
      <c r="TRO108" s="115"/>
      <c r="TRP108" s="115"/>
      <c r="TRQ108" s="115"/>
      <c r="TRR108" s="115"/>
      <c r="TRS108" s="115"/>
      <c r="TRT108" s="115"/>
      <c r="TRU108" s="115"/>
      <c r="TRV108" s="115"/>
      <c r="TRW108" s="115"/>
      <c r="TRX108" s="115"/>
      <c r="TRY108" s="115"/>
      <c r="TRZ108" s="115"/>
      <c r="TSA108" s="115"/>
      <c r="TSB108" s="115"/>
      <c r="TSC108" s="115"/>
      <c r="TSD108" s="115"/>
      <c r="TSE108" s="115"/>
      <c r="TSF108" s="115"/>
      <c r="TSG108" s="115"/>
      <c r="TSH108" s="115"/>
      <c r="TSI108" s="115"/>
      <c r="TSJ108" s="115"/>
      <c r="TSK108" s="115"/>
      <c r="TSL108" s="115"/>
      <c r="TSM108" s="115"/>
      <c r="TSN108" s="115"/>
      <c r="TSO108" s="115"/>
      <c r="TSP108" s="115"/>
      <c r="TSQ108" s="115"/>
      <c r="TSR108" s="115"/>
      <c r="TSS108" s="115"/>
      <c r="TST108" s="115"/>
      <c r="TSU108" s="115"/>
      <c r="TSV108" s="115"/>
      <c r="TSW108" s="115"/>
      <c r="TSX108" s="115"/>
      <c r="TSY108" s="115"/>
      <c r="TSZ108" s="115"/>
      <c r="TTA108" s="115"/>
      <c r="TTB108" s="115"/>
      <c r="TTC108" s="115"/>
      <c r="TTD108" s="115"/>
      <c r="TTE108" s="115"/>
      <c r="TTF108" s="115"/>
      <c r="TTG108" s="115"/>
      <c r="TTH108" s="115"/>
      <c r="TTI108" s="115"/>
      <c r="TTJ108" s="115"/>
      <c r="TTK108" s="115"/>
      <c r="TTL108" s="115"/>
      <c r="TTM108" s="115"/>
      <c r="TTN108" s="115"/>
      <c r="TTO108" s="115"/>
      <c r="TTP108" s="115"/>
      <c r="TTQ108" s="115"/>
      <c r="TTR108" s="115"/>
      <c r="TTS108" s="115"/>
      <c r="TTT108" s="115"/>
      <c r="TTU108" s="115"/>
      <c r="TTZ108" s="115"/>
      <c r="TUI108" s="115"/>
      <c r="TUJ108" s="115"/>
      <c r="TUK108" s="115"/>
      <c r="TUL108" s="115"/>
      <c r="TUQ108" s="115"/>
      <c r="TUR108" s="115"/>
      <c r="TUS108" s="115"/>
      <c r="TUT108" s="115"/>
      <c r="TUU108" s="115"/>
      <c r="TUV108" s="115"/>
      <c r="TUW108" s="115"/>
      <c r="TUX108" s="115"/>
      <c r="TUY108" s="115"/>
      <c r="TUZ108" s="115"/>
      <c r="TVA108" s="115"/>
      <c r="TVB108" s="115"/>
      <c r="TVC108" s="115"/>
      <c r="TVD108" s="115"/>
      <c r="TVE108" s="115"/>
      <c r="TVF108" s="115"/>
      <c r="TVG108" s="115"/>
      <c r="TVH108" s="115"/>
      <c r="TVI108" s="115"/>
      <c r="TVJ108" s="115"/>
      <c r="TVK108" s="115"/>
      <c r="TVL108" s="115"/>
      <c r="TVM108" s="115"/>
      <c r="TVN108" s="115"/>
      <c r="TVO108" s="115"/>
      <c r="TVP108" s="115"/>
      <c r="TVQ108" s="115"/>
      <c r="TVR108" s="115"/>
      <c r="TVS108" s="115"/>
      <c r="TVT108" s="115"/>
      <c r="TVU108" s="115"/>
      <c r="TVV108" s="115"/>
      <c r="TVW108" s="115"/>
      <c r="TVX108" s="115"/>
      <c r="TVY108" s="115"/>
      <c r="TVZ108" s="115"/>
      <c r="TWA108" s="115"/>
      <c r="TWB108" s="115"/>
      <c r="TWC108" s="115"/>
      <c r="TWD108" s="115"/>
      <c r="TWE108" s="115"/>
      <c r="TWF108" s="115"/>
      <c r="TWG108" s="115"/>
      <c r="TWH108" s="115"/>
      <c r="TWI108" s="115"/>
      <c r="TWJ108" s="115"/>
      <c r="TWK108" s="115"/>
      <c r="TWL108" s="115"/>
      <c r="TWM108" s="115"/>
      <c r="TWN108" s="115"/>
      <c r="TWO108" s="115"/>
      <c r="TWP108" s="115"/>
      <c r="TWQ108" s="115"/>
      <c r="TWR108" s="115"/>
      <c r="TWS108" s="115"/>
      <c r="TWT108" s="115"/>
      <c r="TWU108" s="115"/>
      <c r="TWV108" s="115"/>
      <c r="TWW108" s="115"/>
      <c r="TWX108" s="115"/>
      <c r="TWY108" s="115"/>
      <c r="TWZ108" s="115"/>
      <c r="TXA108" s="115"/>
      <c r="TXB108" s="115"/>
      <c r="TXC108" s="115"/>
      <c r="TXD108" s="115"/>
      <c r="TXE108" s="115"/>
      <c r="TXF108" s="115"/>
      <c r="TXG108" s="115"/>
      <c r="TXH108" s="115"/>
      <c r="TXI108" s="115"/>
      <c r="TXJ108" s="115"/>
      <c r="TXK108" s="115"/>
      <c r="TXL108" s="115"/>
      <c r="TXM108" s="115"/>
      <c r="TXN108" s="115"/>
      <c r="TXO108" s="115"/>
      <c r="TXP108" s="115"/>
      <c r="TXQ108" s="115"/>
      <c r="TXR108" s="115"/>
      <c r="TXS108" s="115"/>
      <c r="TXT108" s="115"/>
      <c r="TXU108" s="115"/>
      <c r="TXV108" s="115"/>
      <c r="TXW108" s="115"/>
      <c r="TXX108" s="115"/>
      <c r="TXY108" s="115"/>
      <c r="TXZ108" s="115"/>
      <c r="TYA108" s="115"/>
      <c r="TYB108" s="115"/>
      <c r="TYC108" s="115"/>
      <c r="TYD108" s="115"/>
      <c r="TYE108" s="115"/>
      <c r="TYF108" s="115"/>
      <c r="TYG108" s="115"/>
      <c r="TYH108" s="115"/>
      <c r="TYI108" s="115"/>
      <c r="TYJ108" s="115"/>
      <c r="TYK108" s="115"/>
      <c r="TYL108" s="115"/>
      <c r="TYM108" s="115"/>
      <c r="TYN108" s="115"/>
      <c r="TYO108" s="115"/>
      <c r="TYP108" s="115"/>
      <c r="TYQ108" s="115"/>
      <c r="TYR108" s="115"/>
      <c r="TYS108" s="115"/>
      <c r="TYT108" s="115"/>
      <c r="TYU108" s="115"/>
      <c r="TYV108" s="115"/>
      <c r="TYW108" s="115"/>
      <c r="TYX108" s="115"/>
      <c r="TYY108" s="115"/>
      <c r="TYZ108" s="115"/>
      <c r="TZA108" s="115"/>
      <c r="TZB108" s="115"/>
      <c r="TZC108" s="115"/>
      <c r="TZD108" s="115"/>
      <c r="TZE108" s="115"/>
      <c r="TZF108" s="115"/>
      <c r="TZG108" s="115"/>
      <c r="TZH108" s="115"/>
      <c r="TZI108" s="115"/>
      <c r="TZJ108" s="115"/>
      <c r="TZK108" s="115"/>
      <c r="TZL108" s="115"/>
      <c r="TZM108" s="115"/>
      <c r="TZN108" s="115"/>
      <c r="TZO108" s="115"/>
      <c r="TZP108" s="115"/>
      <c r="TZQ108" s="115"/>
      <c r="TZR108" s="115"/>
      <c r="TZS108" s="115"/>
      <c r="TZT108" s="115"/>
      <c r="TZU108" s="115"/>
      <c r="TZV108" s="115"/>
      <c r="TZW108" s="115"/>
      <c r="TZX108" s="115"/>
      <c r="TZY108" s="115"/>
      <c r="TZZ108" s="115"/>
      <c r="UAA108" s="115"/>
      <c r="UAB108" s="115"/>
      <c r="UAC108" s="115"/>
      <c r="UAD108" s="115"/>
      <c r="UAE108" s="115"/>
      <c r="UAF108" s="115"/>
      <c r="UAG108" s="115"/>
      <c r="UAH108" s="115"/>
      <c r="UAI108" s="115"/>
      <c r="UAJ108" s="115"/>
      <c r="UAK108" s="115"/>
      <c r="UAL108" s="115"/>
      <c r="UAM108" s="115"/>
      <c r="UAN108" s="115"/>
      <c r="UAO108" s="115"/>
      <c r="UAP108" s="115"/>
      <c r="UAQ108" s="115"/>
      <c r="UAR108" s="115"/>
      <c r="UAS108" s="115"/>
      <c r="UAT108" s="115"/>
      <c r="UAU108" s="115"/>
      <c r="UAV108" s="115"/>
      <c r="UAW108" s="115"/>
      <c r="UAX108" s="115"/>
      <c r="UAY108" s="115"/>
      <c r="UAZ108" s="115"/>
      <c r="UBA108" s="115"/>
      <c r="UBB108" s="115"/>
      <c r="UBC108" s="115"/>
      <c r="UBD108" s="115"/>
      <c r="UBE108" s="115"/>
      <c r="UBF108" s="115"/>
      <c r="UBG108" s="115"/>
      <c r="UBH108" s="115"/>
      <c r="UBI108" s="115"/>
      <c r="UBJ108" s="115"/>
      <c r="UBK108" s="115"/>
      <c r="UBL108" s="115"/>
      <c r="UBM108" s="115"/>
      <c r="UBN108" s="115"/>
      <c r="UBO108" s="115"/>
      <c r="UBP108" s="115"/>
      <c r="UBQ108" s="115"/>
      <c r="UBR108" s="115"/>
      <c r="UBS108" s="115"/>
      <c r="UBT108" s="115"/>
      <c r="UBU108" s="115"/>
      <c r="UBV108" s="115"/>
      <c r="UBW108" s="115"/>
      <c r="UBX108" s="115"/>
      <c r="UBY108" s="115"/>
      <c r="UBZ108" s="115"/>
      <c r="UCA108" s="115"/>
      <c r="UCB108" s="115"/>
      <c r="UCC108" s="115"/>
      <c r="UCD108" s="115"/>
      <c r="UCE108" s="115"/>
      <c r="UCF108" s="115"/>
      <c r="UCG108" s="115"/>
      <c r="UCH108" s="115"/>
      <c r="UCI108" s="115"/>
      <c r="UCJ108" s="115"/>
      <c r="UCK108" s="115"/>
      <c r="UCL108" s="115"/>
      <c r="UCM108" s="115"/>
      <c r="UCN108" s="115"/>
      <c r="UCO108" s="115"/>
      <c r="UCP108" s="115"/>
      <c r="UCQ108" s="115"/>
      <c r="UCR108" s="115"/>
      <c r="UCS108" s="115"/>
      <c r="UCT108" s="115"/>
      <c r="UCU108" s="115"/>
      <c r="UCV108" s="115"/>
      <c r="UCW108" s="115"/>
      <c r="UCX108" s="115"/>
      <c r="UCY108" s="115"/>
      <c r="UCZ108" s="115"/>
      <c r="UDA108" s="115"/>
      <c r="UDB108" s="115"/>
      <c r="UDC108" s="115"/>
      <c r="UDD108" s="115"/>
      <c r="UDE108" s="115"/>
      <c r="UDF108" s="115"/>
      <c r="UDG108" s="115"/>
      <c r="UDH108" s="115"/>
      <c r="UDI108" s="115"/>
      <c r="UDJ108" s="115"/>
      <c r="UDK108" s="115"/>
      <c r="UDL108" s="115"/>
      <c r="UDM108" s="115"/>
      <c r="UDN108" s="115"/>
      <c r="UDO108" s="115"/>
      <c r="UDP108" s="115"/>
      <c r="UDQ108" s="115"/>
      <c r="UDV108" s="115"/>
      <c r="UEE108" s="115"/>
      <c r="UEF108" s="115"/>
      <c r="UEG108" s="115"/>
      <c r="UEH108" s="115"/>
      <c r="UEM108" s="115"/>
      <c r="UEN108" s="115"/>
      <c r="UEO108" s="115"/>
      <c r="UEP108" s="115"/>
      <c r="UEQ108" s="115"/>
      <c r="UER108" s="115"/>
      <c r="UES108" s="115"/>
      <c r="UET108" s="115"/>
      <c r="UEU108" s="115"/>
      <c r="UEV108" s="115"/>
      <c r="UEW108" s="115"/>
      <c r="UEX108" s="115"/>
      <c r="UEY108" s="115"/>
      <c r="UEZ108" s="115"/>
      <c r="UFA108" s="115"/>
      <c r="UFB108" s="115"/>
      <c r="UFC108" s="115"/>
      <c r="UFD108" s="115"/>
      <c r="UFE108" s="115"/>
      <c r="UFF108" s="115"/>
      <c r="UFG108" s="115"/>
      <c r="UFH108" s="115"/>
      <c r="UFI108" s="115"/>
      <c r="UFJ108" s="115"/>
      <c r="UFK108" s="115"/>
      <c r="UFL108" s="115"/>
      <c r="UFM108" s="115"/>
      <c r="UFN108" s="115"/>
      <c r="UFO108" s="115"/>
      <c r="UFP108" s="115"/>
      <c r="UFQ108" s="115"/>
      <c r="UFR108" s="115"/>
      <c r="UFS108" s="115"/>
      <c r="UFT108" s="115"/>
      <c r="UFU108" s="115"/>
      <c r="UFV108" s="115"/>
      <c r="UFW108" s="115"/>
      <c r="UFX108" s="115"/>
      <c r="UFY108" s="115"/>
      <c r="UFZ108" s="115"/>
      <c r="UGA108" s="115"/>
      <c r="UGB108" s="115"/>
      <c r="UGC108" s="115"/>
      <c r="UGD108" s="115"/>
      <c r="UGE108" s="115"/>
      <c r="UGF108" s="115"/>
      <c r="UGG108" s="115"/>
      <c r="UGH108" s="115"/>
      <c r="UGI108" s="115"/>
      <c r="UGJ108" s="115"/>
      <c r="UGK108" s="115"/>
      <c r="UGL108" s="115"/>
      <c r="UGM108" s="115"/>
      <c r="UGN108" s="115"/>
      <c r="UGO108" s="115"/>
      <c r="UGP108" s="115"/>
      <c r="UGQ108" s="115"/>
      <c r="UGR108" s="115"/>
      <c r="UGS108" s="115"/>
      <c r="UGT108" s="115"/>
      <c r="UGU108" s="115"/>
      <c r="UGV108" s="115"/>
      <c r="UGW108" s="115"/>
      <c r="UGX108" s="115"/>
      <c r="UGY108" s="115"/>
      <c r="UGZ108" s="115"/>
      <c r="UHA108" s="115"/>
      <c r="UHB108" s="115"/>
      <c r="UHC108" s="115"/>
      <c r="UHD108" s="115"/>
      <c r="UHE108" s="115"/>
      <c r="UHF108" s="115"/>
      <c r="UHG108" s="115"/>
      <c r="UHH108" s="115"/>
      <c r="UHI108" s="115"/>
      <c r="UHJ108" s="115"/>
      <c r="UHK108" s="115"/>
      <c r="UHL108" s="115"/>
      <c r="UHM108" s="115"/>
      <c r="UHN108" s="115"/>
      <c r="UHO108" s="115"/>
      <c r="UHP108" s="115"/>
      <c r="UHQ108" s="115"/>
      <c r="UHR108" s="115"/>
      <c r="UHS108" s="115"/>
      <c r="UHT108" s="115"/>
      <c r="UHU108" s="115"/>
      <c r="UHV108" s="115"/>
      <c r="UHW108" s="115"/>
      <c r="UHX108" s="115"/>
      <c r="UHY108" s="115"/>
      <c r="UHZ108" s="115"/>
      <c r="UIA108" s="115"/>
      <c r="UIB108" s="115"/>
      <c r="UIC108" s="115"/>
      <c r="UID108" s="115"/>
      <c r="UIE108" s="115"/>
      <c r="UIF108" s="115"/>
      <c r="UIG108" s="115"/>
      <c r="UIH108" s="115"/>
      <c r="UII108" s="115"/>
      <c r="UIJ108" s="115"/>
      <c r="UIK108" s="115"/>
      <c r="UIL108" s="115"/>
      <c r="UIM108" s="115"/>
      <c r="UIN108" s="115"/>
      <c r="UIO108" s="115"/>
      <c r="UIP108" s="115"/>
      <c r="UIQ108" s="115"/>
      <c r="UIR108" s="115"/>
      <c r="UIS108" s="115"/>
      <c r="UIT108" s="115"/>
      <c r="UIU108" s="115"/>
      <c r="UIV108" s="115"/>
      <c r="UIW108" s="115"/>
      <c r="UIX108" s="115"/>
      <c r="UIY108" s="115"/>
      <c r="UIZ108" s="115"/>
      <c r="UJA108" s="115"/>
      <c r="UJB108" s="115"/>
      <c r="UJC108" s="115"/>
      <c r="UJD108" s="115"/>
      <c r="UJE108" s="115"/>
      <c r="UJF108" s="115"/>
      <c r="UJG108" s="115"/>
      <c r="UJH108" s="115"/>
      <c r="UJI108" s="115"/>
      <c r="UJJ108" s="115"/>
      <c r="UJK108" s="115"/>
      <c r="UJL108" s="115"/>
      <c r="UJM108" s="115"/>
      <c r="UJN108" s="115"/>
      <c r="UJO108" s="115"/>
      <c r="UJP108" s="115"/>
      <c r="UJQ108" s="115"/>
      <c r="UJR108" s="115"/>
      <c r="UJS108" s="115"/>
      <c r="UJT108" s="115"/>
      <c r="UJU108" s="115"/>
      <c r="UJV108" s="115"/>
      <c r="UJW108" s="115"/>
      <c r="UJX108" s="115"/>
      <c r="UJY108" s="115"/>
      <c r="UJZ108" s="115"/>
      <c r="UKA108" s="115"/>
      <c r="UKB108" s="115"/>
      <c r="UKC108" s="115"/>
      <c r="UKD108" s="115"/>
      <c r="UKE108" s="115"/>
      <c r="UKF108" s="115"/>
      <c r="UKG108" s="115"/>
      <c r="UKH108" s="115"/>
      <c r="UKI108" s="115"/>
      <c r="UKJ108" s="115"/>
      <c r="UKK108" s="115"/>
      <c r="UKL108" s="115"/>
      <c r="UKM108" s="115"/>
      <c r="UKN108" s="115"/>
      <c r="UKO108" s="115"/>
      <c r="UKP108" s="115"/>
      <c r="UKQ108" s="115"/>
      <c r="UKR108" s="115"/>
      <c r="UKS108" s="115"/>
      <c r="UKT108" s="115"/>
      <c r="UKU108" s="115"/>
      <c r="UKV108" s="115"/>
      <c r="UKW108" s="115"/>
      <c r="UKX108" s="115"/>
      <c r="UKY108" s="115"/>
      <c r="UKZ108" s="115"/>
      <c r="ULA108" s="115"/>
      <c r="ULB108" s="115"/>
      <c r="ULC108" s="115"/>
      <c r="ULD108" s="115"/>
      <c r="ULE108" s="115"/>
      <c r="ULF108" s="115"/>
      <c r="ULG108" s="115"/>
      <c r="ULH108" s="115"/>
      <c r="ULI108" s="115"/>
      <c r="ULJ108" s="115"/>
      <c r="ULK108" s="115"/>
      <c r="ULL108" s="115"/>
      <c r="ULM108" s="115"/>
      <c r="ULN108" s="115"/>
      <c r="ULO108" s="115"/>
      <c r="ULP108" s="115"/>
      <c r="ULQ108" s="115"/>
      <c r="ULR108" s="115"/>
      <c r="ULS108" s="115"/>
      <c r="ULT108" s="115"/>
      <c r="ULU108" s="115"/>
      <c r="ULV108" s="115"/>
      <c r="ULW108" s="115"/>
      <c r="ULX108" s="115"/>
      <c r="ULY108" s="115"/>
      <c r="ULZ108" s="115"/>
      <c r="UMA108" s="115"/>
      <c r="UMB108" s="115"/>
      <c r="UMC108" s="115"/>
      <c r="UMD108" s="115"/>
      <c r="UME108" s="115"/>
      <c r="UMF108" s="115"/>
      <c r="UMG108" s="115"/>
      <c r="UMH108" s="115"/>
      <c r="UMI108" s="115"/>
      <c r="UMJ108" s="115"/>
      <c r="UMK108" s="115"/>
      <c r="UML108" s="115"/>
      <c r="UMM108" s="115"/>
      <c r="UMN108" s="115"/>
      <c r="UMO108" s="115"/>
      <c r="UMP108" s="115"/>
      <c r="UMQ108" s="115"/>
      <c r="UMR108" s="115"/>
      <c r="UMS108" s="115"/>
      <c r="UMT108" s="115"/>
      <c r="UMU108" s="115"/>
      <c r="UMV108" s="115"/>
      <c r="UMW108" s="115"/>
      <c r="UMX108" s="115"/>
      <c r="UMY108" s="115"/>
      <c r="UMZ108" s="115"/>
      <c r="UNA108" s="115"/>
      <c r="UNB108" s="115"/>
      <c r="UNC108" s="115"/>
      <c r="UND108" s="115"/>
      <c r="UNE108" s="115"/>
      <c r="UNF108" s="115"/>
      <c r="UNG108" s="115"/>
      <c r="UNH108" s="115"/>
      <c r="UNI108" s="115"/>
      <c r="UNJ108" s="115"/>
      <c r="UNK108" s="115"/>
      <c r="UNL108" s="115"/>
      <c r="UNM108" s="115"/>
      <c r="UNR108" s="115"/>
      <c r="UOA108" s="115"/>
      <c r="UOB108" s="115"/>
      <c r="UOC108" s="115"/>
      <c r="UOD108" s="115"/>
      <c r="UOI108" s="115"/>
      <c r="UOJ108" s="115"/>
      <c r="UOK108" s="115"/>
      <c r="UOL108" s="115"/>
      <c r="UOM108" s="115"/>
      <c r="UON108" s="115"/>
      <c r="UOO108" s="115"/>
      <c r="UOP108" s="115"/>
      <c r="UOQ108" s="115"/>
      <c r="UOR108" s="115"/>
      <c r="UOS108" s="115"/>
      <c r="UOT108" s="115"/>
      <c r="UOU108" s="115"/>
      <c r="UOV108" s="115"/>
      <c r="UOW108" s="115"/>
      <c r="UOX108" s="115"/>
      <c r="UOY108" s="115"/>
      <c r="UOZ108" s="115"/>
      <c r="UPA108" s="115"/>
      <c r="UPB108" s="115"/>
      <c r="UPC108" s="115"/>
      <c r="UPD108" s="115"/>
      <c r="UPE108" s="115"/>
      <c r="UPF108" s="115"/>
      <c r="UPG108" s="115"/>
      <c r="UPH108" s="115"/>
      <c r="UPI108" s="115"/>
      <c r="UPJ108" s="115"/>
      <c r="UPK108" s="115"/>
      <c r="UPL108" s="115"/>
      <c r="UPM108" s="115"/>
      <c r="UPN108" s="115"/>
      <c r="UPO108" s="115"/>
      <c r="UPP108" s="115"/>
      <c r="UPQ108" s="115"/>
      <c r="UPR108" s="115"/>
      <c r="UPS108" s="115"/>
      <c r="UPT108" s="115"/>
      <c r="UPU108" s="115"/>
      <c r="UPV108" s="115"/>
      <c r="UPW108" s="115"/>
      <c r="UPX108" s="115"/>
      <c r="UPY108" s="115"/>
      <c r="UPZ108" s="115"/>
      <c r="UQA108" s="115"/>
      <c r="UQB108" s="115"/>
      <c r="UQC108" s="115"/>
      <c r="UQD108" s="115"/>
      <c r="UQE108" s="115"/>
      <c r="UQF108" s="115"/>
      <c r="UQG108" s="115"/>
      <c r="UQH108" s="115"/>
      <c r="UQI108" s="115"/>
      <c r="UQJ108" s="115"/>
      <c r="UQK108" s="115"/>
      <c r="UQL108" s="115"/>
      <c r="UQM108" s="115"/>
      <c r="UQN108" s="115"/>
      <c r="UQO108" s="115"/>
      <c r="UQP108" s="115"/>
      <c r="UQQ108" s="115"/>
      <c r="UQR108" s="115"/>
      <c r="UQS108" s="115"/>
      <c r="UQT108" s="115"/>
      <c r="UQU108" s="115"/>
      <c r="UQV108" s="115"/>
      <c r="UQW108" s="115"/>
      <c r="UQX108" s="115"/>
      <c r="UQY108" s="115"/>
      <c r="UQZ108" s="115"/>
      <c r="URA108" s="115"/>
      <c r="URB108" s="115"/>
      <c r="URC108" s="115"/>
      <c r="URD108" s="115"/>
      <c r="URE108" s="115"/>
      <c r="URF108" s="115"/>
      <c r="URG108" s="115"/>
      <c r="URH108" s="115"/>
      <c r="URI108" s="115"/>
      <c r="URJ108" s="115"/>
      <c r="URK108" s="115"/>
      <c r="URL108" s="115"/>
      <c r="URM108" s="115"/>
      <c r="URN108" s="115"/>
      <c r="URO108" s="115"/>
      <c r="URP108" s="115"/>
      <c r="URQ108" s="115"/>
      <c r="URR108" s="115"/>
      <c r="URS108" s="115"/>
      <c r="URT108" s="115"/>
      <c r="URU108" s="115"/>
      <c r="URV108" s="115"/>
      <c r="URW108" s="115"/>
      <c r="URX108" s="115"/>
      <c r="URY108" s="115"/>
      <c r="URZ108" s="115"/>
      <c r="USA108" s="115"/>
      <c r="USB108" s="115"/>
      <c r="USC108" s="115"/>
      <c r="USD108" s="115"/>
      <c r="USE108" s="115"/>
      <c r="USF108" s="115"/>
      <c r="USG108" s="115"/>
      <c r="USH108" s="115"/>
      <c r="USI108" s="115"/>
      <c r="USJ108" s="115"/>
      <c r="USK108" s="115"/>
      <c r="USL108" s="115"/>
      <c r="USM108" s="115"/>
      <c r="USN108" s="115"/>
      <c r="USO108" s="115"/>
      <c r="USP108" s="115"/>
      <c r="USQ108" s="115"/>
      <c r="USR108" s="115"/>
      <c r="USS108" s="115"/>
      <c r="UST108" s="115"/>
      <c r="USU108" s="115"/>
      <c r="USV108" s="115"/>
      <c r="USW108" s="115"/>
      <c r="USX108" s="115"/>
      <c r="USY108" s="115"/>
      <c r="USZ108" s="115"/>
      <c r="UTA108" s="115"/>
      <c r="UTB108" s="115"/>
      <c r="UTC108" s="115"/>
      <c r="UTD108" s="115"/>
      <c r="UTE108" s="115"/>
      <c r="UTF108" s="115"/>
      <c r="UTG108" s="115"/>
      <c r="UTH108" s="115"/>
      <c r="UTI108" s="115"/>
      <c r="UTJ108" s="115"/>
      <c r="UTK108" s="115"/>
      <c r="UTL108" s="115"/>
      <c r="UTM108" s="115"/>
      <c r="UTN108" s="115"/>
      <c r="UTO108" s="115"/>
      <c r="UTP108" s="115"/>
      <c r="UTQ108" s="115"/>
      <c r="UTR108" s="115"/>
      <c r="UTS108" s="115"/>
      <c r="UTT108" s="115"/>
      <c r="UTU108" s="115"/>
      <c r="UTV108" s="115"/>
      <c r="UTW108" s="115"/>
      <c r="UTX108" s="115"/>
      <c r="UTY108" s="115"/>
      <c r="UTZ108" s="115"/>
      <c r="UUA108" s="115"/>
      <c r="UUB108" s="115"/>
      <c r="UUC108" s="115"/>
      <c r="UUD108" s="115"/>
      <c r="UUE108" s="115"/>
      <c r="UUF108" s="115"/>
      <c r="UUG108" s="115"/>
      <c r="UUH108" s="115"/>
      <c r="UUI108" s="115"/>
      <c r="UUJ108" s="115"/>
      <c r="UUK108" s="115"/>
      <c r="UUL108" s="115"/>
      <c r="UUM108" s="115"/>
      <c r="UUN108" s="115"/>
      <c r="UUO108" s="115"/>
      <c r="UUP108" s="115"/>
      <c r="UUQ108" s="115"/>
      <c r="UUR108" s="115"/>
      <c r="UUS108" s="115"/>
      <c r="UUT108" s="115"/>
      <c r="UUU108" s="115"/>
      <c r="UUV108" s="115"/>
      <c r="UUW108" s="115"/>
      <c r="UUX108" s="115"/>
      <c r="UUY108" s="115"/>
      <c r="UUZ108" s="115"/>
      <c r="UVA108" s="115"/>
      <c r="UVB108" s="115"/>
      <c r="UVC108" s="115"/>
      <c r="UVD108" s="115"/>
      <c r="UVE108" s="115"/>
      <c r="UVF108" s="115"/>
      <c r="UVG108" s="115"/>
      <c r="UVH108" s="115"/>
      <c r="UVI108" s="115"/>
      <c r="UVJ108" s="115"/>
      <c r="UVK108" s="115"/>
      <c r="UVL108" s="115"/>
      <c r="UVM108" s="115"/>
      <c r="UVN108" s="115"/>
      <c r="UVO108" s="115"/>
      <c r="UVP108" s="115"/>
      <c r="UVQ108" s="115"/>
      <c r="UVR108" s="115"/>
      <c r="UVS108" s="115"/>
      <c r="UVT108" s="115"/>
      <c r="UVU108" s="115"/>
      <c r="UVV108" s="115"/>
      <c r="UVW108" s="115"/>
      <c r="UVX108" s="115"/>
      <c r="UVY108" s="115"/>
      <c r="UVZ108" s="115"/>
      <c r="UWA108" s="115"/>
      <c r="UWB108" s="115"/>
      <c r="UWC108" s="115"/>
      <c r="UWD108" s="115"/>
      <c r="UWE108" s="115"/>
      <c r="UWF108" s="115"/>
      <c r="UWG108" s="115"/>
      <c r="UWH108" s="115"/>
      <c r="UWI108" s="115"/>
      <c r="UWJ108" s="115"/>
      <c r="UWK108" s="115"/>
      <c r="UWL108" s="115"/>
      <c r="UWM108" s="115"/>
      <c r="UWN108" s="115"/>
      <c r="UWO108" s="115"/>
      <c r="UWP108" s="115"/>
      <c r="UWQ108" s="115"/>
      <c r="UWR108" s="115"/>
      <c r="UWS108" s="115"/>
      <c r="UWT108" s="115"/>
      <c r="UWU108" s="115"/>
      <c r="UWV108" s="115"/>
      <c r="UWW108" s="115"/>
      <c r="UWX108" s="115"/>
      <c r="UWY108" s="115"/>
      <c r="UWZ108" s="115"/>
      <c r="UXA108" s="115"/>
      <c r="UXB108" s="115"/>
      <c r="UXC108" s="115"/>
      <c r="UXD108" s="115"/>
      <c r="UXE108" s="115"/>
      <c r="UXF108" s="115"/>
      <c r="UXG108" s="115"/>
      <c r="UXH108" s="115"/>
      <c r="UXI108" s="115"/>
      <c r="UXN108" s="115"/>
      <c r="UXW108" s="115"/>
      <c r="UXX108" s="115"/>
      <c r="UXY108" s="115"/>
      <c r="UXZ108" s="115"/>
      <c r="UYE108" s="115"/>
      <c r="UYF108" s="115"/>
      <c r="UYG108" s="115"/>
      <c r="UYH108" s="115"/>
      <c r="UYI108" s="115"/>
      <c r="UYJ108" s="115"/>
      <c r="UYK108" s="115"/>
      <c r="UYL108" s="115"/>
      <c r="UYM108" s="115"/>
      <c r="UYN108" s="115"/>
      <c r="UYO108" s="115"/>
      <c r="UYP108" s="115"/>
      <c r="UYQ108" s="115"/>
      <c r="UYR108" s="115"/>
      <c r="UYS108" s="115"/>
      <c r="UYT108" s="115"/>
      <c r="UYU108" s="115"/>
      <c r="UYV108" s="115"/>
      <c r="UYW108" s="115"/>
      <c r="UYX108" s="115"/>
      <c r="UYY108" s="115"/>
      <c r="UYZ108" s="115"/>
      <c r="UZA108" s="115"/>
      <c r="UZB108" s="115"/>
      <c r="UZC108" s="115"/>
      <c r="UZD108" s="115"/>
      <c r="UZE108" s="115"/>
      <c r="UZF108" s="115"/>
      <c r="UZG108" s="115"/>
      <c r="UZH108" s="115"/>
      <c r="UZI108" s="115"/>
      <c r="UZJ108" s="115"/>
      <c r="UZK108" s="115"/>
      <c r="UZL108" s="115"/>
      <c r="UZM108" s="115"/>
      <c r="UZN108" s="115"/>
      <c r="UZO108" s="115"/>
      <c r="UZP108" s="115"/>
      <c r="UZQ108" s="115"/>
      <c r="UZR108" s="115"/>
      <c r="UZS108" s="115"/>
      <c r="UZT108" s="115"/>
      <c r="UZU108" s="115"/>
      <c r="UZV108" s="115"/>
      <c r="UZW108" s="115"/>
      <c r="UZX108" s="115"/>
      <c r="UZY108" s="115"/>
      <c r="UZZ108" s="115"/>
      <c r="VAA108" s="115"/>
      <c r="VAB108" s="115"/>
      <c r="VAC108" s="115"/>
      <c r="VAD108" s="115"/>
      <c r="VAE108" s="115"/>
      <c r="VAF108" s="115"/>
      <c r="VAG108" s="115"/>
      <c r="VAH108" s="115"/>
      <c r="VAI108" s="115"/>
      <c r="VAJ108" s="115"/>
      <c r="VAK108" s="115"/>
      <c r="VAL108" s="115"/>
      <c r="VAM108" s="115"/>
      <c r="VAN108" s="115"/>
      <c r="VAO108" s="115"/>
      <c r="VAP108" s="115"/>
      <c r="VAQ108" s="115"/>
      <c r="VAR108" s="115"/>
      <c r="VAS108" s="115"/>
      <c r="VAT108" s="115"/>
      <c r="VAU108" s="115"/>
      <c r="VAV108" s="115"/>
      <c r="VAW108" s="115"/>
      <c r="VAX108" s="115"/>
      <c r="VAY108" s="115"/>
      <c r="VAZ108" s="115"/>
      <c r="VBA108" s="115"/>
      <c r="VBB108" s="115"/>
      <c r="VBC108" s="115"/>
      <c r="VBD108" s="115"/>
      <c r="VBE108" s="115"/>
      <c r="VBF108" s="115"/>
      <c r="VBG108" s="115"/>
      <c r="VBH108" s="115"/>
      <c r="VBI108" s="115"/>
      <c r="VBJ108" s="115"/>
      <c r="VBK108" s="115"/>
      <c r="VBL108" s="115"/>
      <c r="VBM108" s="115"/>
      <c r="VBN108" s="115"/>
      <c r="VBO108" s="115"/>
      <c r="VBP108" s="115"/>
      <c r="VBQ108" s="115"/>
      <c r="VBR108" s="115"/>
      <c r="VBS108" s="115"/>
      <c r="VBT108" s="115"/>
      <c r="VBU108" s="115"/>
      <c r="VBV108" s="115"/>
      <c r="VBW108" s="115"/>
      <c r="VBX108" s="115"/>
      <c r="VBY108" s="115"/>
      <c r="VBZ108" s="115"/>
      <c r="VCA108" s="115"/>
      <c r="VCB108" s="115"/>
      <c r="VCC108" s="115"/>
      <c r="VCD108" s="115"/>
      <c r="VCE108" s="115"/>
      <c r="VCF108" s="115"/>
      <c r="VCG108" s="115"/>
      <c r="VCH108" s="115"/>
      <c r="VCI108" s="115"/>
      <c r="VCJ108" s="115"/>
      <c r="VCK108" s="115"/>
      <c r="VCL108" s="115"/>
      <c r="VCM108" s="115"/>
      <c r="VCN108" s="115"/>
      <c r="VCO108" s="115"/>
      <c r="VCP108" s="115"/>
      <c r="VCQ108" s="115"/>
      <c r="VCR108" s="115"/>
      <c r="VCS108" s="115"/>
      <c r="VCT108" s="115"/>
      <c r="VCU108" s="115"/>
      <c r="VCV108" s="115"/>
      <c r="VCW108" s="115"/>
      <c r="VCX108" s="115"/>
      <c r="VCY108" s="115"/>
      <c r="VCZ108" s="115"/>
      <c r="VDA108" s="115"/>
      <c r="VDB108" s="115"/>
      <c r="VDC108" s="115"/>
      <c r="VDD108" s="115"/>
      <c r="VDE108" s="115"/>
      <c r="VDF108" s="115"/>
      <c r="VDG108" s="115"/>
      <c r="VDH108" s="115"/>
      <c r="VDI108" s="115"/>
      <c r="VDJ108" s="115"/>
      <c r="VDK108" s="115"/>
      <c r="VDL108" s="115"/>
      <c r="VDM108" s="115"/>
      <c r="VDN108" s="115"/>
      <c r="VDO108" s="115"/>
      <c r="VDP108" s="115"/>
      <c r="VDQ108" s="115"/>
      <c r="VDR108" s="115"/>
      <c r="VDS108" s="115"/>
      <c r="VDT108" s="115"/>
      <c r="VDU108" s="115"/>
      <c r="VDV108" s="115"/>
      <c r="VDW108" s="115"/>
      <c r="VDX108" s="115"/>
      <c r="VDY108" s="115"/>
      <c r="VDZ108" s="115"/>
      <c r="VEA108" s="115"/>
      <c r="VEB108" s="115"/>
      <c r="VEC108" s="115"/>
      <c r="VED108" s="115"/>
      <c r="VEE108" s="115"/>
      <c r="VEF108" s="115"/>
      <c r="VEG108" s="115"/>
      <c r="VEH108" s="115"/>
      <c r="VEI108" s="115"/>
      <c r="VEJ108" s="115"/>
      <c r="VEK108" s="115"/>
      <c r="VEL108" s="115"/>
      <c r="VEM108" s="115"/>
      <c r="VEN108" s="115"/>
      <c r="VEO108" s="115"/>
      <c r="VEP108" s="115"/>
      <c r="VEQ108" s="115"/>
      <c r="VER108" s="115"/>
      <c r="VES108" s="115"/>
      <c r="VET108" s="115"/>
      <c r="VEU108" s="115"/>
      <c r="VEV108" s="115"/>
      <c r="VEW108" s="115"/>
      <c r="VEX108" s="115"/>
      <c r="VEY108" s="115"/>
      <c r="VEZ108" s="115"/>
      <c r="VFA108" s="115"/>
      <c r="VFB108" s="115"/>
      <c r="VFC108" s="115"/>
      <c r="VFD108" s="115"/>
      <c r="VFE108" s="115"/>
      <c r="VFF108" s="115"/>
      <c r="VFG108" s="115"/>
      <c r="VFH108" s="115"/>
      <c r="VFI108" s="115"/>
      <c r="VFJ108" s="115"/>
      <c r="VFK108" s="115"/>
      <c r="VFL108" s="115"/>
      <c r="VFM108" s="115"/>
      <c r="VFN108" s="115"/>
      <c r="VFO108" s="115"/>
      <c r="VFP108" s="115"/>
      <c r="VFQ108" s="115"/>
      <c r="VFR108" s="115"/>
      <c r="VFS108" s="115"/>
      <c r="VFT108" s="115"/>
      <c r="VFU108" s="115"/>
      <c r="VFV108" s="115"/>
      <c r="VFW108" s="115"/>
      <c r="VFX108" s="115"/>
      <c r="VFY108" s="115"/>
      <c r="VFZ108" s="115"/>
      <c r="VGA108" s="115"/>
      <c r="VGB108" s="115"/>
      <c r="VGC108" s="115"/>
      <c r="VGD108" s="115"/>
      <c r="VGE108" s="115"/>
      <c r="VGF108" s="115"/>
      <c r="VGG108" s="115"/>
      <c r="VGH108" s="115"/>
      <c r="VGI108" s="115"/>
      <c r="VGJ108" s="115"/>
      <c r="VGK108" s="115"/>
      <c r="VGL108" s="115"/>
      <c r="VGM108" s="115"/>
      <c r="VGN108" s="115"/>
      <c r="VGO108" s="115"/>
      <c r="VGP108" s="115"/>
      <c r="VGQ108" s="115"/>
      <c r="VGR108" s="115"/>
      <c r="VGS108" s="115"/>
      <c r="VGT108" s="115"/>
      <c r="VGU108" s="115"/>
      <c r="VGV108" s="115"/>
      <c r="VGW108" s="115"/>
      <c r="VGX108" s="115"/>
      <c r="VGY108" s="115"/>
      <c r="VGZ108" s="115"/>
      <c r="VHA108" s="115"/>
      <c r="VHB108" s="115"/>
      <c r="VHC108" s="115"/>
      <c r="VHD108" s="115"/>
      <c r="VHE108" s="115"/>
      <c r="VHJ108" s="115"/>
      <c r="VHS108" s="115"/>
      <c r="VHT108" s="115"/>
      <c r="VHU108" s="115"/>
      <c r="VHV108" s="115"/>
      <c r="VIA108" s="115"/>
      <c r="VIB108" s="115"/>
      <c r="VIC108" s="115"/>
      <c r="VID108" s="115"/>
      <c r="VIE108" s="115"/>
      <c r="VIF108" s="115"/>
      <c r="VIG108" s="115"/>
      <c r="VIH108" s="115"/>
      <c r="VII108" s="115"/>
      <c r="VIJ108" s="115"/>
      <c r="VIK108" s="115"/>
      <c r="VIL108" s="115"/>
      <c r="VIM108" s="115"/>
      <c r="VIN108" s="115"/>
      <c r="VIO108" s="115"/>
      <c r="VIP108" s="115"/>
      <c r="VIQ108" s="115"/>
      <c r="VIR108" s="115"/>
      <c r="VIS108" s="115"/>
      <c r="VIT108" s="115"/>
      <c r="VIU108" s="115"/>
      <c r="VIV108" s="115"/>
      <c r="VIW108" s="115"/>
      <c r="VIX108" s="115"/>
      <c r="VIY108" s="115"/>
      <c r="VIZ108" s="115"/>
      <c r="VJA108" s="115"/>
      <c r="VJB108" s="115"/>
      <c r="VJC108" s="115"/>
      <c r="VJD108" s="115"/>
      <c r="VJE108" s="115"/>
      <c r="VJF108" s="115"/>
      <c r="VJG108" s="115"/>
      <c r="VJH108" s="115"/>
      <c r="VJI108" s="115"/>
      <c r="VJJ108" s="115"/>
      <c r="VJK108" s="115"/>
      <c r="VJL108" s="115"/>
      <c r="VJM108" s="115"/>
      <c r="VJN108" s="115"/>
      <c r="VJO108" s="115"/>
      <c r="VJP108" s="115"/>
      <c r="VJQ108" s="115"/>
      <c r="VJR108" s="115"/>
      <c r="VJS108" s="115"/>
      <c r="VJT108" s="115"/>
      <c r="VJU108" s="115"/>
      <c r="VJV108" s="115"/>
      <c r="VJW108" s="115"/>
      <c r="VJX108" s="115"/>
      <c r="VJY108" s="115"/>
      <c r="VJZ108" s="115"/>
      <c r="VKA108" s="115"/>
      <c r="VKB108" s="115"/>
      <c r="VKC108" s="115"/>
      <c r="VKD108" s="115"/>
      <c r="VKE108" s="115"/>
      <c r="VKF108" s="115"/>
      <c r="VKG108" s="115"/>
      <c r="VKH108" s="115"/>
      <c r="VKI108" s="115"/>
      <c r="VKJ108" s="115"/>
      <c r="VKK108" s="115"/>
      <c r="VKL108" s="115"/>
      <c r="VKM108" s="115"/>
      <c r="VKN108" s="115"/>
      <c r="VKO108" s="115"/>
      <c r="VKP108" s="115"/>
      <c r="VKQ108" s="115"/>
      <c r="VKR108" s="115"/>
      <c r="VKS108" s="115"/>
      <c r="VKT108" s="115"/>
      <c r="VKU108" s="115"/>
      <c r="VKV108" s="115"/>
      <c r="VKW108" s="115"/>
      <c r="VKX108" s="115"/>
      <c r="VKY108" s="115"/>
      <c r="VKZ108" s="115"/>
      <c r="VLA108" s="115"/>
      <c r="VLB108" s="115"/>
      <c r="VLC108" s="115"/>
      <c r="VLD108" s="115"/>
      <c r="VLE108" s="115"/>
      <c r="VLF108" s="115"/>
      <c r="VLG108" s="115"/>
      <c r="VLH108" s="115"/>
      <c r="VLI108" s="115"/>
      <c r="VLJ108" s="115"/>
      <c r="VLK108" s="115"/>
      <c r="VLL108" s="115"/>
      <c r="VLM108" s="115"/>
      <c r="VLN108" s="115"/>
      <c r="VLO108" s="115"/>
      <c r="VLP108" s="115"/>
      <c r="VLQ108" s="115"/>
      <c r="VLR108" s="115"/>
      <c r="VLS108" s="115"/>
      <c r="VLT108" s="115"/>
      <c r="VLU108" s="115"/>
      <c r="VLV108" s="115"/>
      <c r="VLW108" s="115"/>
      <c r="VLX108" s="115"/>
      <c r="VLY108" s="115"/>
      <c r="VLZ108" s="115"/>
      <c r="VMA108" s="115"/>
      <c r="VMB108" s="115"/>
      <c r="VMC108" s="115"/>
      <c r="VMD108" s="115"/>
      <c r="VME108" s="115"/>
      <c r="VMF108" s="115"/>
      <c r="VMG108" s="115"/>
      <c r="VMH108" s="115"/>
      <c r="VMI108" s="115"/>
      <c r="VMJ108" s="115"/>
      <c r="VMK108" s="115"/>
      <c r="VML108" s="115"/>
      <c r="VMM108" s="115"/>
      <c r="VMN108" s="115"/>
      <c r="VMO108" s="115"/>
      <c r="VMP108" s="115"/>
      <c r="VMQ108" s="115"/>
      <c r="VMR108" s="115"/>
      <c r="VMS108" s="115"/>
      <c r="VMT108" s="115"/>
      <c r="VMU108" s="115"/>
      <c r="VMV108" s="115"/>
      <c r="VMW108" s="115"/>
      <c r="VMX108" s="115"/>
      <c r="VMY108" s="115"/>
      <c r="VMZ108" s="115"/>
      <c r="VNA108" s="115"/>
      <c r="VNB108" s="115"/>
      <c r="VNC108" s="115"/>
      <c r="VND108" s="115"/>
      <c r="VNE108" s="115"/>
      <c r="VNF108" s="115"/>
      <c r="VNG108" s="115"/>
      <c r="VNH108" s="115"/>
      <c r="VNI108" s="115"/>
      <c r="VNJ108" s="115"/>
      <c r="VNK108" s="115"/>
      <c r="VNL108" s="115"/>
      <c r="VNM108" s="115"/>
      <c r="VNN108" s="115"/>
      <c r="VNO108" s="115"/>
      <c r="VNP108" s="115"/>
      <c r="VNQ108" s="115"/>
      <c r="VNR108" s="115"/>
      <c r="VNS108" s="115"/>
      <c r="VNT108" s="115"/>
      <c r="VNU108" s="115"/>
      <c r="VNV108" s="115"/>
      <c r="VNW108" s="115"/>
      <c r="VNX108" s="115"/>
      <c r="VNY108" s="115"/>
      <c r="VNZ108" s="115"/>
      <c r="VOA108" s="115"/>
      <c r="VOB108" s="115"/>
      <c r="VOC108" s="115"/>
      <c r="VOD108" s="115"/>
      <c r="VOE108" s="115"/>
      <c r="VOF108" s="115"/>
      <c r="VOG108" s="115"/>
      <c r="VOH108" s="115"/>
      <c r="VOI108" s="115"/>
      <c r="VOJ108" s="115"/>
      <c r="VOK108" s="115"/>
      <c r="VOL108" s="115"/>
      <c r="VOM108" s="115"/>
      <c r="VON108" s="115"/>
      <c r="VOO108" s="115"/>
      <c r="VOP108" s="115"/>
      <c r="VOQ108" s="115"/>
      <c r="VOR108" s="115"/>
      <c r="VOS108" s="115"/>
      <c r="VOT108" s="115"/>
      <c r="VOU108" s="115"/>
      <c r="VOV108" s="115"/>
      <c r="VOW108" s="115"/>
      <c r="VOX108" s="115"/>
      <c r="VOY108" s="115"/>
      <c r="VOZ108" s="115"/>
      <c r="VPA108" s="115"/>
      <c r="VPB108" s="115"/>
      <c r="VPC108" s="115"/>
      <c r="VPD108" s="115"/>
      <c r="VPE108" s="115"/>
      <c r="VPF108" s="115"/>
      <c r="VPG108" s="115"/>
      <c r="VPH108" s="115"/>
      <c r="VPI108" s="115"/>
      <c r="VPJ108" s="115"/>
      <c r="VPK108" s="115"/>
      <c r="VPL108" s="115"/>
      <c r="VPM108" s="115"/>
      <c r="VPN108" s="115"/>
      <c r="VPO108" s="115"/>
      <c r="VPP108" s="115"/>
      <c r="VPQ108" s="115"/>
      <c r="VPR108" s="115"/>
      <c r="VPS108" s="115"/>
      <c r="VPT108" s="115"/>
      <c r="VPU108" s="115"/>
      <c r="VPV108" s="115"/>
      <c r="VPW108" s="115"/>
      <c r="VPX108" s="115"/>
      <c r="VPY108" s="115"/>
      <c r="VPZ108" s="115"/>
      <c r="VQA108" s="115"/>
      <c r="VQB108" s="115"/>
      <c r="VQC108" s="115"/>
      <c r="VQD108" s="115"/>
      <c r="VQE108" s="115"/>
      <c r="VQF108" s="115"/>
      <c r="VQG108" s="115"/>
      <c r="VQH108" s="115"/>
      <c r="VQI108" s="115"/>
      <c r="VQJ108" s="115"/>
      <c r="VQK108" s="115"/>
      <c r="VQL108" s="115"/>
      <c r="VQM108" s="115"/>
      <c r="VQN108" s="115"/>
      <c r="VQO108" s="115"/>
      <c r="VQP108" s="115"/>
      <c r="VQQ108" s="115"/>
      <c r="VQR108" s="115"/>
      <c r="VQS108" s="115"/>
      <c r="VQT108" s="115"/>
      <c r="VQU108" s="115"/>
      <c r="VQV108" s="115"/>
      <c r="VQW108" s="115"/>
      <c r="VQX108" s="115"/>
      <c r="VQY108" s="115"/>
      <c r="VQZ108" s="115"/>
      <c r="VRA108" s="115"/>
      <c r="VRF108" s="115"/>
      <c r="VRO108" s="115"/>
      <c r="VRP108" s="115"/>
      <c r="VRQ108" s="115"/>
      <c r="VRR108" s="115"/>
      <c r="VRW108" s="115"/>
      <c r="VRX108" s="115"/>
      <c r="VRY108" s="115"/>
      <c r="VRZ108" s="115"/>
      <c r="VSA108" s="115"/>
      <c r="VSB108" s="115"/>
      <c r="VSC108" s="115"/>
      <c r="VSD108" s="115"/>
      <c r="VSE108" s="115"/>
      <c r="VSF108" s="115"/>
      <c r="VSG108" s="115"/>
      <c r="VSH108" s="115"/>
      <c r="VSI108" s="115"/>
      <c r="VSJ108" s="115"/>
      <c r="VSK108" s="115"/>
      <c r="VSL108" s="115"/>
      <c r="VSM108" s="115"/>
      <c r="VSN108" s="115"/>
      <c r="VSO108" s="115"/>
      <c r="VSP108" s="115"/>
      <c r="VSQ108" s="115"/>
      <c r="VSR108" s="115"/>
      <c r="VSS108" s="115"/>
      <c r="VST108" s="115"/>
      <c r="VSU108" s="115"/>
      <c r="VSV108" s="115"/>
      <c r="VSW108" s="115"/>
      <c r="VSX108" s="115"/>
      <c r="VSY108" s="115"/>
      <c r="VSZ108" s="115"/>
      <c r="VTA108" s="115"/>
      <c r="VTB108" s="115"/>
      <c r="VTC108" s="115"/>
      <c r="VTD108" s="115"/>
      <c r="VTE108" s="115"/>
      <c r="VTF108" s="115"/>
      <c r="VTG108" s="115"/>
      <c r="VTH108" s="115"/>
      <c r="VTI108" s="115"/>
      <c r="VTJ108" s="115"/>
      <c r="VTK108" s="115"/>
      <c r="VTL108" s="115"/>
      <c r="VTM108" s="115"/>
      <c r="VTN108" s="115"/>
      <c r="VTO108" s="115"/>
      <c r="VTP108" s="115"/>
      <c r="VTQ108" s="115"/>
      <c r="VTR108" s="115"/>
      <c r="VTS108" s="115"/>
      <c r="VTT108" s="115"/>
      <c r="VTU108" s="115"/>
      <c r="VTV108" s="115"/>
      <c r="VTW108" s="115"/>
      <c r="VTX108" s="115"/>
      <c r="VTY108" s="115"/>
      <c r="VTZ108" s="115"/>
      <c r="VUA108" s="115"/>
      <c r="VUB108" s="115"/>
      <c r="VUC108" s="115"/>
      <c r="VUD108" s="115"/>
      <c r="VUE108" s="115"/>
      <c r="VUF108" s="115"/>
      <c r="VUG108" s="115"/>
      <c r="VUH108" s="115"/>
      <c r="VUI108" s="115"/>
      <c r="VUJ108" s="115"/>
      <c r="VUK108" s="115"/>
      <c r="VUL108" s="115"/>
      <c r="VUM108" s="115"/>
      <c r="VUN108" s="115"/>
      <c r="VUO108" s="115"/>
      <c r="VUP108" s="115"/>
      <c r="VUQ108" s="115"/>
      <c r="VUR108" s="115"/>
      <c r="VUS108" s="115"/>
      <c r="VUT108" s="115"/>
      <c r="VUU108" s="115"/>
      <c r="VUV108" s="115"/>
      <c r="VUW108" s="115"/>
      <c r="VUX108" s="115"/>
      <c r="VUY108" s="115"/>
      <c r="VUZ108" s="115"/>
      <c r="VVA108" s="115"/>
      <c r="VVB108" s="115"/>
      <c r="VVC108" s="115"/>
      <c r="VVD108" s="115"/>
      <c r="VVE108" s="115"/>
      <c r="VVF108" s="115"/>
      <c r="VVG108" s="115"/>
      <c r="VVH108" s="115"/>
      <c r="VVI108" s="115"/>
      <c r="VVJ108" s="115"/>
      <c r="VVK108" s="115"/>
      <c r="VVL108" s="115"/>
      <c r="VVM108" s="115"/>
      <c r="VVN108" s="115"/>
      <c r="VVO108" s="115"/>
      <c r="VVP108" s="115"/>
      <c r="VVQ108" s="115"/>
      <c r="VVR108" s="115"/>
      <c r="VVS108" s="115"/>
      <c r="VVT108" s="115"/>
      <c r="VVU108" s="115"/>
      <c r="VVV108" s="115"/>
      <c r="VVW108" s="115"/>
      <c r="VVX108" s="115"/>
      <c r="VVY108" s="115"/>
      <c r="VVZ108" s="115"/>
      <c r="VWA108" s="115"/>
      <c r="VWB108" s="115"/>
      <c r="VWC108" s="115"/>
      <c r="VWD108" s="115"/>
      <c r="VWE108" s="115"/>
      <c r="VWF108" s="115"/>
      <c r="VWG108" s="115"/>
      <c r="VWH108" s="115"/>
      <c r="VWI108" s="115"/>
      <c r="VWJ108" s="115"/>
      <c r="VWK108" s="115"/>
      <c r="VWL108" s="115"/>
      <c r="VWM108" s="115"/>
      <c r="VWN108" s="115"/>
      <c r="VWO108" s="115"/>
      <c r="VWP108" s="115"/>
      <c r="VWQ108" s="115"/>
      <c r="VWR108" s="115"/>
      <c r="VWS108" s="115"/>
      <c r="VWT108" s="115"/>
      <c r="VWU108" s="115"/>
      <c r="VWV108" s="115"/>
      <c r="VWW108" s="115"/>
      <c r="VWX108" s="115"/>
      <c r="VWY108" s="115"/>
      <c r="VWZ108" s="115"/>
      <c r="VXA108" s="115"/>
      <c r="VXB108" s="115"/>
      <c r="VXC108" s="115"/>
      <c r="VXD108" s="115"/>
      <c r="VXE108" s="115"/>
      <c r="VXF108" s="115"/>
      <c r="VXG108" s="115"/>
      <c r="VXH108" s="115"/>
      <c r="VXI108" s="115"/>
      <c r="VXJ108" s="115"/>
      <c r="VXK108" s="115"/>
      <c r="VXL108" s="115"/>
      <c r="VXM108" s="115"/>
      <c r="VXN108" s="115"/>
      <c r="VXO108" s="115"/>
      <c r="VXP108" s="115"/>
      <c r="VXQ108" s="115"/>
      <c r="VXR108" s="115"/>
      <c r="VXS108" s="115"/>
      <c r="VXT108" s="115"/>
      <c r="VXU108" s="115"/>
      <c r="VXV108" s="115"/>
      <c r="VXW108" s="115"/>
      <c r="VXX108" s="115"/>
      <c r="VXY108" s="115"/>
      <c r="VXZ108" s="115"/>
      <c r="VYA108" s="115"/>
      <c r="VYB108" s="115"/>
      <c r="VYC108" s="115"/>
      <c r="VYD108" s="115"/>
      <c r="VYE108" s="115"/>
      <c r="VYF108" s="115"/>
      <c r="VYG108" s="115"/>
      <c r="VYH108" s="115"/>
      <c r="VYI108" s="115"/>
      <c r="VYJ108" s="115"/>
      <c r="VYK108" s="115"/>
      <c r="VYL108" s="115"/>
      <c r="VYM108" s="115"/>
      <c r="VYN108" s="115"/>
      <c r="VYO108" s="115"/>
      <c r="VYP108" s="115"/>
      <c r="VYQ108" s="115"/>
      <c r="VYR108" s="115"/>
      <c r="VYS108" s="115"/>
      <c r="VYT108" s="115"/>
      <c r="VYU108" s="115"/>
      <c r="VYV108" s="115"/>
      <c r="VYW108" s="115"/>
      <c r="VYX108" s="115"/>
      <c r="VYY108" s="115"/>
      <c r="VYZ108" s="115"/>
      <c r="VZA108" s="115"/>
      <c r="VZB108" s="115"/>
      <c r="VZC108" s="115"/>
      <c r="VZD108" s="115"/>
      <c r="VZE108" s="115"/>
      <c r="VZF108" s="115"/>
      <c r="VZG108" s="115"/>
      <c r="VZH108" s="115"/>
      <c r="VZI108" s="115"/>
      <c r="VZJ108" s="115"/>
      <c r="VZK108" s="115"/>
      <c r="VZL108" s="115"/>
      <c r="VZM108" s="115"/>
      <c r="VZN108" s="115"/>
      <c r="VZO108" s="115"/>
      <c r="VZP108" s="115"/>
      <c r="VZQ108" s="115"/>
      <c r="VZR108" s="115"/>
      <c r="VZS108" s="115"/>
      <c r="VZT108" s="115"/>
      <c r="VZU108" s="115"/>
      <c r="VZV108" s="115"/>
      <c r="VZW108" s="115"/>
      <c r="VZX108" s="115"/>
      <c r="VZY108" s="115"/>
      <c r="VZZ108" s="115"/>
      <c r="WAA108" s="115"/>
      <c r="WAB108" s="115"/>
      <c r="WAC108" s="115"/>
      <c r="WAD108" s="115"/>
      <c r="WAE108" s="115"/>
      <c r="WAF108" s="115"/>
      <c r="WAG108" s="115"/>
      <c r="WAH108" s="115"/>
      <c r="WAI108" s="115"/>
      <c r="WAJ108" s="115"/>
      <c r="WAK108" s="115"/>
      <c r="WAL108" s="115"/>
      <c r="WAM108" s="115"/>
      <c r="WAN108" s="115"/>
      <c r="WAO108" s="115"/>
      <c r="WAP108" s="115"/>
      <c r="WAQ108" s="115"/>
      <c r="WAR108" s="115"/>
      <c r="WAS108" s="115"/>
      <c r="WAT108" s="115"/>
      <c r="WAU108" s="115"/>
      <c r="WAV108" s="115"/>
      <c r="WAW108" s="115"/>
      <c r="WBB108" s="115"/>
      <c r="WBK108" s="115"/>
      <c r="WBL108" s="115"/>
      <c r="WBM108" s="115"/>
      <c r="WBN108" s="115"/>
      <c r="WBS108" s="115"/>
      <c r="WBT108" s="115"/>
      <c r="WBU108" s="115"/>
      <c r="WBV108" s="115"/>
      <c r="WBW108" s="115"/>
      <c r="WBX108" s="115"/>
      <c r="WBY108" s="115"/>
      <c r="WBZ108" s="115"/>
      <c r="WCA108" s="115"/>
      <c r="WCB108" s="115"/>
      <c r="WCC108" s="115"/>
      <c r="WCD108" s="115"/>
      <c r="WCE108" s="115"/>
      <c r="WCF108" s="115"/>
      <c r="WCG108" s="115"/>
      <c r="WCH108" s="115"/>
      <c r="WCI108" s="115"/>
      <c r="WCJ108" s="115"/>
      <c r="WCK108" s="115"/>
      <c r="WCL108" s="115"/>
      <c r="WCM108" s="115"/>
      <c r="WCN108" s="115"/>
      <c r="WCO108" s="115"/>
      <c r="WCP108" s="115"/>
      <c r="WCQ108" s="115"/>
      <c r="WCR108" s="115"/>
      <c r="WCS108" s="115"/>
      <c r="WCT108" s="115"/>
      <c r="WCU108" s="115"/>
      <c r="WCV108" s="115"/>
      <c r="WCW108" s="115"/>
      <c r="WCX108" s="115"/>
      <c r="WCY108" s="115"/>
      <c r="WCZ108" s="115"/>
      <c r="WDA108" s="115"/>
      <c r="WDB108" s="115"/>
      <c r="WDC108" s="115"/>
      <c r="WDD108" s="115"/>
      <c r="WDE108" s="115"/>
      <c r="WDF108" s="115"/>
      <c r="WDG108" s="115"/>
      <c r="WDH108" s="115"/>
      <c r="WDI108" s="115"/>
      <c r="WDJ108" s="115"/>
      <c r="WDK108" s="115"/>
      <c r="WDL108" s="115"/>
      <c r="WDM108" s="115"/>
      <c r="WDN108" s="115"/>
      <c r="WDO108" s="115"/>
      <c r="WDP108" s="115"/>
      <c r="WDQ108" s="115"/>
      <c r="WDR108" s="115"/>
      <c r="WDS108" s="115"/>
      <c r="WDT108" s="115"/>
      <c r="WDU108" s="115"/>
      <c r="WDV108" s="115"/>
      <c r="WDW108" s="115"/>
      <c r="WDX108" s="115"/>
      <c r="WDY108" s="115"/>
      <c r="WDZ108" s="115"/>
      <c r="WEA108" s="115"/>
      <c r="WEB108" s="115"/>
      <c r="WEC108" s="115"/>
      <c r="WED108" s="115"/>
      <c r="WEE108" s="115"/>
      <c r="WEF108" s="115"/>
      <c r="WEG108" s="115"/>
      <c r="WEH108" s="115"/>
      <c r="WEI108" s="115"/>
      <c r="WEJ108" s="115"/>
      <c r="WEK108" s="115"/>
      <c r="WEL108" s="115"/>
      <c r="WEM108" s="115"/>
      <c r="WEN108" s="115"/>
      <c r="WEO108" s="115"/>
      <c r="WEP108" s="115"/>
      <c r="WEQ108" s="115"/>
      <c r="WER108" s="115"/>
      <c r="WES108" s="115"/>
      <c r="WET108" s="115"/>
      <c r="WEU108" s="115"/>
      <c r="WEV108" s="115"/>
      <c r="WEW108" s="115"/>
      <c r="WEX108" s="115"/>
      <c r="WEY108" s="115"/>
      <c r="WEZ108" s="115"/>
      <c r="WFA108" s="115"/>
      <c r="WFB108" s="115"/>
      <c r="WFC108" s="115"/>
      <c r="WFD108" s="115"/>
      <c r="WFE108" s="115"/>
      <c r="WFF108" s="115"/>
      <c r="WFG108" s="115"/>
      <c r="WFH108" s="115"/>
      <c r="WFI108" s="115"/>
      <c r="WFJ108" s="115"/>
      <c r="WFK108" s="115"/>
      <c r="WFL108" s="115"/>
      <c r="WFM108" s="115"/>
      <c r="WFN108" s="115"/>
      <c r="WFO108" s="115"/>
      <c r="WFP108" s="115"/>
      <c r="WFQ108" s="115"/>
      <c r="WFR108" s="115"/>
      <c r="WFS108" s="115"/>
      <c r="WFT108" s="115"/>
      <c r="WFU108" s="115"/>
      <c r="WFV108" s="115"/>
      <c r="WFW108" s="115"/>
      <c r="WFX108" s="115"/>
      <c r="WFY108" s="115"/>
      <c r="WFZ108" s="115"/>
      <c r="WGA108" s="115"/>
      <c r="WGB108" s="115"/>
      <c r="WGC108" s="115"/>
      <c r="WGD108" s="115"/>
      <c r="WGE108" s="115"/>
      <c r="WGF108" s="115"/>
      <c r="WGG108" s="115"/>
      <c r="WGH108" s="115"/>
      <c r="WGI108" s="115"/>
      <c r="WGJ108" s="115"/>
      <c r="WGK108" s="115"/>
      <c r="WGL108" s="115"/>
      <c r="WGM108" s="115"/>
      <c r="WGN108" s="115"/>
      <c r="WGO108" s="115"/>
      <c r="WGP108" s="115"/>
      <c r="WGQ108" s="115"/>
      <c r="WGR108" s="115"/>
      <c r="WGS108" s="115"/>
      <c r="WGT108" s="115"/>
      <c r="WGU108" s="115"/>
      <c r="WGV108" s="115"/>
      <c r="WGW108" s="115"/>
      <c r="WGX108" s="115"/>
      <c r="WGY108" s="115"/>
      <c r="WGZ108" s="115"/>
      <c r="WHA108" s="115"/>
      <c r="WHB108" s="115"/>
      <c r="WHC108" s="115"/>
      <c r="WHD108" s="115"/>
      <c r="WHE108" s="115"/>
      <c r="WHF108" s="115"/>
      <c r="WHG108" s="115"/>
      <c r="WHH108" s="115"/>
      <c r="WHI108" s="115"/>
      <c r="WHJ108" s="115"/>
      <c r="WHK108" s="115"/>
      <c r="WHL108" s="115"/>
      <c r="WHM108" s="115"/>
      <c r="WHN108" s="115"/>
      <c r="WHO108" s="115"/>
      <c r="WHP108" s="115"/>
      <c r="WHQ108" s="115"/>
      <c r="WHR108" s="115"/>
      <c r="WHS108" s="115"/>
      <c r="WHT108" s="115"/>
      <c r="WHU108" s="115"/>
      <c r="WHV108" s="115"/>
      <c r="WHW108" s="115"/>
      <c r="WHX108" s="115"/>
      <c r="WHY108" s="115"/>
      <c r="WHZ108" s="115"/>
      <c r="WIA108" s="115"/>
      <c r="WIB108" s="115"/>
      <c r="WIC108" s="115"/>
      <c r="WID108" s="115"/>
      <c r="WIE108" s="115"/>
      <c r="WIF108" s="115"/>
      <c r="WIG108" s="115"/>
      <c r="WIH108" s="115"/>
      <c r="WII108" s="115"/>
      <c r="WIJ108" s="115"/>
      <c r="WIK108" s="115"/>
      <c r="WIL108" s="115"/>
      <c r="WIM108" s="115"/>
      <c r="WIN108" s="115"/>
      <c r="WIO108" s="115"/>
      <c r="WIP108" s="115"/>
      <c r="WIQ108" s="115"/>
      <c r="WIR108" s="115"/>
      <c r="WIS108" s="115"/>
      <c r="WIT108" s="115"/>
      <c r="WIU108" s="115"/>
      <c r="WIV108" s="115"/>
      <c r="WIW108" s="115"/>
      <c r="WIX108" s="115"/>
      <c r="WIY108" s="115"/>
      <c r="WIZ108" s="115"/>
      <c r="WJA108" s="115"/>
      <c r="WJB108" s="115"/>
      <c r="WJC108" s="115"/>
      <c r="WJD108" s="115"/>
      <c r="WJE108" s="115"/>
      <c r="WJF108" s="115"/>
      <c r="WJG108" s="115"/>
      <c r="WJH108" s="115"/>
      <c r="WJI108" s="115"/>
      <c r="WJJ108" s="115"/>
      <c r="WJK108" s="115"/>
      <c r="WJL108" s="115"/>
      <c r="WJM108" s="115"/>
      <c r="WJN108" s="115"/>
      <c r="WJO108" s="115"/>
      <c r="WJP108" s="115"/>
      <c r="WJQ108" s="115"/>
      <c r="WJR108" s="115"/>
      <c r="WJS108" s="115"/>
      <c r="WJT108" s="115"/>
      <c r="WJU108" s="115"/>
      <c r="WJV108" s="115"/>
      <c r="WJW108" s="115"/>
      <c r="WJX108" s="115"/>
      <c r="WJY108" s="115"/>
      <c r="WJZ108" s="115"/>
      <c r="WKA108" s="115"/>
      <c r="WKB108" s="115"/>
      <c r="WKC108" s="115"/>
      <c r="WKD108" s="115"/>
      <c r="WKE108" s="115"/>
      <c r="WKF108" s="115"/>
      <c r="WKG108" s="115"/>
      <c r="WKH108" s="115"/>
      <c r="WKI108" s="115"/>
      <c r="WKJ108" s="115"/>
      <c r="WKK108" s="115"/>
      <c r="WKL108" s="115"/>
      <c r="WKM108" s="115"/>
      <c r="WKN108" s="115"/>
      <c r="WKO108" s="115"/>
      <c r="WKP108" s="115"/>
      <c r="WKQ108" s="115"/>
      <c r="WKR108" s="115"/>
      <c r="WKS108" s="115"/>
      <c r="WKX108" s="115"/>
      <c r="WLG108" s="115"/>
      <c r="WLH108" s="115"/>
      <c r="WLI108" s="115"/>
      <c r="WLJ108" s="115"/>
      <c r="WLO108" s="115"/>
      <c r="WLP108" s="115"/>
      <c r="WLQ108" s="115"/>
      <c r="WLR108" s="115"/>
      <c r="WLS108" s="115"/>
      <c r="WLT108" s="115"/>
      <c r="WLU108" s="115"/>
      <c r="WLV108" s="115"/>
      <c r="WLW108" s="115"/>
      <c r="WLX108" s="115"/>
      <c r="WLY108" s="115"/>
      <c r="WLZ108" s="115"/>
      <c r="WMA108" s="115"/>
      <c r="WMB108" s="115"/>
      <c r="WMC108" s="115"/>
      <c r="WMD108" s="115"/>
      <c r="WME108" s="115"/>
      <c r="WMF108" s="115"/>
      <c r="WMG108" s="115"/>
      <c r="WMH108" s="115"/>
      <c r="WMI108" s="115"/>
      <c r="WMJ108" s="115"/>
      <c r="WMK108" s="115"/>
      <c r="WML108" s="115"/>
      <c r="WMM108" s="115"/>
      <c r="WMN108" s="115"/>
      <c r="WMO108" s="115"/>
      <c r="WMP108" s="115"/>
      <c r="WMQ108" s="115"/>
      <c r="WMR108" s="115"/>
      <c r="WMS108" s="115"/>
      <c r="WMT108" s="115"/>
      <c r="WMU108" s="115"/>
      <c r="WMV108" s="115"/>
      <c r="WMW108" s="115"/>
      <c r="WMX108" s="115"/>
      <c r="WMY108" s="115"/>
      <c r="WMZ108" s="115"/>
      <c r="WNA108" s="115"/>
      <c r="WNB108" s="115"/>
      <c r="WNC108" s="115"/>
      <c r="WND108" s="115"/>
      <c r="WNE108" s="115"/>
      <c r="WNF108" s="115"/>
      <c r="WNG108" s="115"/>
      <c r="WNH108" s="115"/>
      <c r="WNI108" s="115"/>
      <c r="WNJ108" s="115"/>
      <c r="WNK108" s="115"/>
      <c r="WNL108" s="115"/>
      <c r="WNM108" s="115"/>
      <c r="WNN108" s="115"/>
      <c r="WNO108" s="115"/>
      <c r="WNP108" s="115"/>
      <c r="WNQ108" s="115"/>
      <c r="WNR108" s="115"/>
      <c r="WNS108" s="115"/>
      <c r="WNT108" s="115"/>
      <c r="WNU108" s="115"/>
      <c r="WNV108" s="115"/>
      <c r="WNW108" s="115"/>
      <c r="WNX108" s="115"/>
      <c r="WNY108" s="115"/>
      <c r="WNZ108" s="115"/>
      <c r="WOA108" s="115"/>
      <c r="WOB108" s="115"/>
      <c r="WOC108" s="115"/>
      <c r="WOD108" s="115"/>
      <c r="WOE108" s="115"/>
      <c r="WOF108" s="115"/>
      <c r="WOG108" s="115"/>
      <c r="WOH108" s="115"/>
      <c r="WOI108" s="115"/>
      <c r="WOJ108" s="115"/>
      <c r="WOK108" s="115"/>
      <c r="WOL108" s="115"/>
      <c r="WOM108" s="115"/>
      <c r="WON108" s="115"/>
      <c r="WOO108" s="115"/>
      <c r="WOP108" s="115"/>
      <c r="WOQ108" s="115"/>
      <c r="WOR108" s="115"/>
      <c r="WOS108" s="115"/>
      <c r="WOT108" s="115"/>
      <c r="WOU108" s="115"/>
      <c r="WOV108" s="115"/>
      <c r="WOW108" s="115"/>
      <c r="WOX108" s="115"/>
      <c r="WOY108" s="115"/>
      <c r="WOZ108" s="115"/>
      <c r="WPA108" s="115"/>
      <c r="WPB108" s="115"/>
      <c r="WPC108" s="115"/>
      <c r="WPD108" s="115"/>
      <c r="WPE108" s="115"/>
      <c r="WPF108" s="115"/>
      <c r="WPG108" s="115"/>
      <c r="WPH108" s="115"/>
      <c r="WPI108" s="115"/>
      <c r="WPJ108" s="115"/>
      <c r="WPK108" s="115"/>
      <c r="WPL108" s="115"/>
      <c r="WPM108" s="115"/>
      <c r="WPN108" s="115"/>
      <c r="WPO108" s="115"/>
      <c r="WPP108" s="115"/>
      <c r="WPQ108" s="115"/>
      <c r="WPR108" s="115"/>
      <c r="WPS108" s="115"/>
      <c r="WPT108" s="115"/>
      <c r="WPU108" s="115"/>
      <c r="WPV108" s="115"/>
      <c r="WPW108" s="115"/>
      <c r="WPX108" s="115"/>
      <c r="WPY108" s="115"/>
      <c r="WPZ108" s="115"/>
      <c r="WQA108" s="115"/>
      <c r="WQB108" s="115"/>
      <c r="WQC108" s="115"/>
      <c r="WQD108" s="115"/>
      <c r="WQE108" s="115"/>
      <c r="WQF108" s="115"/>
      <c r="WQG108" s="115"/>
      <c r="WQH108" s="115"/>
      <c r="WQI108" s="115"/>
      <c r="WQJ108" s="115"/>
      <c r="WQK108" s="115"/>
      <c r="WQL108" s="115"/>
      <c r="WQM108" s="115"/>
      <c r="WQN108" s="115"/>
      <c r="WQO108" s="115"/>
      <c r="WQP108" s="115"/>
      <c r="WQQ108" s="115"/>
      <c r="WQR108" s="115"/>
      <c r="WQS108" s="115"/>
      <c r="WQT108" s="115"/>
      <c r="WQU108" s="115"/>
      <c r="WQV108" s="115"/>
      <c r="WQW108" s="115"/>
      <c r="WQX108" s="115"/>
      <c r="WQY108" s="115"/>
      <c r="WQZ108" s="115"/>
      <c r="WRA108" s="115"/>
      <c r="WRB108" s="115"/>
      <c r="WRC108" s="115"/>
      <c r="WRD108" s="115"/>
      <c r="WRE108" s="115"/>
      <c r="WRF108" s="115"/>
      <c r="WRG108" s="115"/>
      <c r="WRH108" s="115"/>
      <c r="WRI108" s="115"/>
      <c r="WRJ108" s="115"/>
      <c r="WRK108" s="115"/>
      <c r="WRL108" s="115"/>
      <c r="WRM108" s="115"/>
      <c r="WRN108" s="115"/>
      <c r="WRO108" s="115"/>
      <c r="WRP108" s="115"/>
      <c r="WRQ108" s="115"/>
      <c r="WRR108" s="115"/>
      <c r="WRS108" s="115"/>
      <c r="WRT108" s="115"/>
      <c r="WRU108" s="115"/>
      <c r="WRV108" s="115"/>
      <c r="WRW108" s="115"/>
      <c r="WRX108" s="115"/>
      <c r="WRY108" s="115"/>
      <c r="WRZ108" s="115"/>
      <c r="WSA108" s="115"/>
      <c r="WSB108" s="115"/>
      <c r="WSC108" s="115"/>
      <c r="WSD108" s="115"/>
      <c r="WSE108" s="115"/>
      <c r="WSF108" s="115"/>
      <c r="WSG108" s="115"/>
      <c r="WSH108" s="115"/>
      <c r="WSI108" s="115"/>
      <c r="WSJ108" s="115"/>
      <c r="WSK108" s="115"/>
      <c r="WSL108" s="115"/>
      <c r="WSM108" s="115"/>
      <c r="WSN108" s="115"/>
      <c r="WSO108" s="115"/>
      <c r="WSP108" s="115"/>
      <c r="WSQ108" s="115"/>
      <c r="WSR108" s="115"/>
      <c r="WSS108" s="115"/>
      <c r="WST108" s="115"/>
      <c r="WSU108" s="115"/>
      <c r="WSV108" s="115"/>
      <c r="WSW108" s="115"/>
      <c r="WSX108" s="115"/>
      <c r="WSY108" s="115"/>
      <c r="WSZ108" s="115"/>
      <c r="WTA108" s="115"/>
      <c r="WTB108" s="115"/>
      <c r="WTC108" s="115"/>
      <c r="WTD108" s="115"/>
      <c r="WTE108" s="115"/>
      <c r="WTF108" s="115"/>
      <c r="WTG108" s="115"/>
      <c r="WTH108" s="115"/>
      <c r="WTI108" s="115"/>
      <c r="WTJ108" s="115"/>
      <c r="WTK108" s="115"/>
      <c r="WTL108" s="115"/>
      <c r="WTM108" s="115"/>
      <c r="WTN108" s="115"/>
      <c r="WTO108" s="115"/>
      <c r="WTP108" s="115"/>
      <c r="WTQ108" s="115"/>
      <c r="WTR108" s="115"/>
      <c r="WTS108" s="115"/>
      <c r="WTT108" s="115"/>
      <c r="WTU108" s="115"/>
      <c r="WTV108" s="115"/>
      <c r="WTW108" s="115"/>
      <c r="WTX108" s="115"/>
      <c r="WTY108" s="115"/>
      <c r="WTZ108" s="115"/>
      <c r="WUA108" s="115"/>
      <c r="WUB108" s="115"/>
      <c r="WUC108" s="115"/>
      <c r="WUD108" s="115"/>
      <c r="WUE108" s="115"/>
      <c r="WUF108" s="115"/>
      <c r="WUG108" s="115"/>
      <c r="WUH108" s="115"/>
      <c r="WUI108" s="115"/>
      <c r="WUJ108" s="115"/>
      <c r="WUK108" s="115"/>
      <c r="WUL108" s="115"/>
      <c r="WUM108" s="115"/>
      <c r="WUN108" s="115"/>
      <c r="WUO108" s="115"/>
      <c r="WUT108" s="115"/>
      <c r="WVC108" s="115"/>
      <c r="WVD108" s="115"/>
      <c r="WVE108" s="115"/>
      <c r="WVF108" s="115"/>
      <c r="WVK108" s="115"/>
      <c r="WVL108" s="115"/>
      <c r="WVM108" s="115"/>
      <c r="WVN108" s="115"/>
      <c r="WVO108" s="115"/>
      <c r="WVP108" s="115"/>
      <c r="WVQ108" s="115"/>
      <c r="WVR108" s="115"/>
      <c r="WVS108" s="115"/>
      <c r="WVT108" s="115"/>
      <c r="WVU108" s="115"/>
      <c r="WVV108" s="115"/>
      <c r="WVW108" s="115"/>
      <c r="WVX108" s="115"/>
      <c r="WVY108" s="115"/>
      <c r="WVZ108" s="115"/>
      <c r="WWA108" s="115"/>
      <c r="WWB108" s="115"/>
      <c r="WWC108" s="115"/>
      <c r="WWD108" s="115"/>
      <c r="WWE108" s="115"/>
      <c r="WWF108" s="115"/>
      <c r="WWG108" s="115"/>
      <c r="WWH108" s="115"/>
      <c r="WWI108" s="115"/>
      <c r="WWJ108" s="115"/>
      <c r="WWK108" s="115"/>
      <c r="WWL108" s="115"/>
      <c r="WWM108" s="115"/>
      <c r="WWN108" s="115"/>
      <c r="WWO108" s="115"/>
      <c r="WWP108" s="115"/>
      <c r="WWQ108" s="115"/>
      <c r="WWR108" s="115"/>
      <c r="WWS108" s="115"/>
      <c r="WWT108" s="115"/>
      <c r="WWU108" s="115"/>
      <c r="WWV108" s="115"/>
      <c r="WWW108" s="115"/>
      <c r="WWX108" s="115"/>
      <c r="WWY108" s="115"/>
      <c r="WWZ108" s="115"/>
      <c r="WXA108" s="115"/>
      <c r="WXB108" s="115"/>
      <c r="WXC108" s="115"/>
      <c r="WXD108" s="115"/>
      <c r="WXE108" s="115"/>
      <c r="WXF108" s="115"/>
      <c r="WXG108" s="115"/>
      <c r="WXH108" s="115"/>
      <c r="WXI108" s="115"/>
      <c r="WXJ108" s="115"/>
      <c r="WXK108" s="115"/>
      <c r="WXL108" s="115"/>
      <c r="WXM108" s="115"/>
      <c r="WXN108" s="115"/>
      <c r="WXO108" s="115"/>
      <c r="WXP108" s="115"/>
      <c r="WXQ108" s="115"/>
      <c r="WXR108" s="115"/>
      <c r="WXS108" s="115"/>
      <c r="WXT108" s="115"/>
      <c r="WXU108" s="115"/>
      <c r="WXV108" s="115"/>
      <c r="WXW108" s="115"/>
      <c r="WXX108" s="115"/>
      <c r="WXY108" s="115"/>
      <c r="WXZ108" s="115"/>
      <c r="WYA108" s="115"/>
      <c r="WYB108" s="115"/>
      <c r="WYC108" s="115"/>
      <c r="WYD108" s="115"/>
      <c r="WYE108" s="115"/>
      <c r="WYF108" s="115"/>
      <c r="WYG108" s="115"/>
      <c r="WYH108" s="115"/>
      <c r="WYI108" s="115"/>
      <c r="WYJ108" s="115"/>
      <c r="WYK108" s="115"/>
      <c r="WYL108" s="115"/>
      <c r="WYM108" s="115"/>
      <c r="WYN108" s="115"/>
      <c r="WYO108" s="115"/>
      <c r="WYP108" s="115"/>
      <c r="WYQ108" s="115"/>
      <c r="WYR108" s="115"/>
      <c r="WYS108" s="115"/>
      <c r="WYT108" s="115"/>
      <c r="WYU108" s="115"/>
      <c r="WYV108" s="115"/>
      <c r="WYW108" s="115"/>
      <c r="WYX108" s="115"/>
      <c r="WYY108" s="115"/>
      <c r="WYZ108" s="115"/>
      <c r="WZA108" s="115"/>
      <c r="WZB108" s="115"/>
      <c r="WZC108" s="115"/>
      <c r="WZD108" s="115"/>
      <c r="WZE108" s="115"/>
      <c r="WZF108" s="115"/>
      <c r="WZG108" s="115"/>
      <c r="WZH108" s="115"/>
      <c r="WZI108" s="115"/>
      <c r="WZJ108" s="115"/>
      <c r="WZK108" s="115"/>
      <c r="WZL108" s="115"/>
      <c r="WZM108" s="115"/>
      <c r="WZN108" s="115"/>
      <c r="WZO108" s="115"/>
      <c r="WZP108" s="115"/>
      <c r="WZQ108" s="115"/>
      <c r="WZR108" s="115"/>
      <c r="WZS108" s="115"/>
      <c r="WZT108" s="115"/>
      <c r="WZU108" s="115"/>
      <c r="WZV108" s="115"/>
      <c r="WZW108" s="115"/>
      <c r="WZX108" s="115"/>
      <c r="WZY108" s="115"/>
      <c r="WZZ108" s="115"/>
      <c r="XAA108" s="115"/>
      <c r="XAB108" s="115"/>
      <c r="XAC108" s="115"/>
      <c r="XAD108" s="115"/>
      <c r="XAE108" s="115"/>
      <c r="XAF108" s="115"/>
      <c r="XAG108" s="115"/>
      <c r="XAH108" s="115"/>
      <c r="XAI108" s="115"/>
      <c r="XAJ108" s="115"/>
      <c r="XAK108" s="115"/>
      <c r="XAL108" s="115"/>
      <c r="XAM108" s="115"/>
      <c r="XAN108" s="115"/>
      <c r="XAO108" s="115"/>
      <c r="XAP108" s="115"/>
      <c r="XAQ108" s="115"/>
      <c r="XAR108" s="115"/>
      <c r="XAS108" s="115"/>
      <c r="XAT108" s="115"/>
      <c r="XAU108" s="115"/>
      <c r="XAV108" s="115"/>
      <c r="XAW108" s="115"/>
      <c r="XAX108" s="115"/>
      <c r="XAY108" s="115"/>
      <c r="XAZ108" s="115"/>
      <c r="XBA108" s="115"/>
      <c r="XBB108" s="115"/>
      <c r="XBC108" s="115"/>
      <c r="XBD108" s="115"/>
      <c r="XBE108" s="115"/>
      <c r="XBF108" s="115"/>
      <c r="XBG108" s="115"/>
      <c r="XBH108" s="115"/>
      <c r="XBI108" s="115"/>
      <c r="XBJ108" s="115"/>
      <c r="XBK108" s="115"/>
      <c r="XBL108" s="115"/>
      <c r="XBM108" s="115"/>
      <c r="XBN108" s="115"/>
      <c r="XBO108" s="115"/>
      <c r="XBP108" s="115"/>
      <c r="XBQ108" s="115"/>
      <c r="XBR108" s="115"/>
      <c r="XBS108" s="115"/>
      <c r="XBT108" s="115"/>
      <c r="XBU108" s="115"/>
      <c r="XBV108" s="115"/>
      <c r="XBW108" s="115"/>
      <c r="XBX108" s="115"/>
      <c r="XBY108" s="115"/>
      <c r="XBZ108" s="115"/>
      <c r="XCA108" s="115"/>
      <c r="XCB108" s="115"/>
      <c r="XCC108" s="115"/>
      <c r="XCD108" s="115"/>
      <c r="XCE108" s="115"/>
      <c r="XCF108" s="115"/>
      <c r="XCG108" s="115"/>
      <c r="XCH108" s="115"/>
      <c r="XCI108" s="115"/>
      <c r="XCJ108" s="115"/>
      <c r="XCK108" s="115"/>
      <c r="XCL108" s="115"/>
      <c r="XCM108" s="115"/>
      <c r="XCN108" s="115"/>
      <c r="XCO108" s="115"/>
      <c r="XCP108" s="115"/>
      <c r="XCQ108" s="115"/>
      <c r="XCR108" s="115"/>
      <c r="XCS108" s="115"/>
      <c r="XCT108" s="115"/>
      <c r="XCU108" s="115"/>
      <c r="XCV108" s="115"/>
      <c r="XCW108" s="115"/>
      <c r="XCX108" s="115"/>
      <c r="XCY108" s="115"/>
      <c r="XCZ108" s="115"/>
      <c r="XDA108" s="115"/>
      <c r="XDB108" s="115"/>
      <c r="XDC108" s="115"/>
      <c r="XDD108" s="115"/>
      <c r="XDE108" s="115"/>
      <c r="XDF108" s="115"/>
      <c r="XDG108" s="115"/>
      <c r="XDH108" s="115"/>
      <c r="XDI108" s="115"/>
      <c r="XDJ108" s="115"/>
      <c r="XDK108" s="115"/>
      <c r="XDL108" s="115"/>
      <c r="XDM108" s="115"/>
      <c r="XDN108" s="115"/>
      <c r="XDO108" s="115"/>
      <c r="XDP108" s="115"/>
      <c r="XDQ108" s="115"/>
      <c r="XDR108" s="115"/>
      <c r="XDS108" s="115"/>
      <c r="XDT108" s="115"/>
      <c r="XDU108" s="115"/>
      <c r="XDV108" s="115"/>
      <c r="XDW108" s="115"/>
      <c r="XDX108" s="115"/>
      <c r="XDY108" s="115"/>
      <c r="XDZ108" s="115"/>
      <c r="XEA108" s="115"/>
      <c r="XEB108" s="115"/>
      <c r="XEC108" s="115"/>
      <c r="XED108" s="115"/>
      <c r="XEE108" s="115"/>
      <c r="XEF108" s="115"/>
    </row>
    <row r="109" spans="1:1022 1027:2046 2051:3070 3075:4094 4099:5118 5123:6142 6147:7166 7171:8190 8195:9214 9219:10238 10243:11262 11267:12286 12291:13310 13315:14334 14339:15358 15363:16360" ht="25.5">
      <c r="A109" s="172">
        <f>'Сводная для рабочего плана М'!A111</f>
        <v>0</v>
      </c>
      <c r="B109" s="172">
        <f>IF(A109="Общий итог","",'Сводная для рабочего плана М'!B111)</f>
        <v>0</v>
      </c>
      <c r="C109" s="108"/>
      <c r="D109" s="110">
        <f>'Сводная для рабочего плана М'!C111</f>
        <v>0</v>
      </c>
      <c r="E109" s="110">
        <f>'Сводная для рабочего плана М'!D111</f>
        <v>0</v>
      </c>
      <c r="F109" s="110">
        <f>'Сводная для рабочего плана М'!E111</f>
        <v>0</v>
      </c>
      <c r="G109" s="110">
        <f>'Сводная для рабочего плана М'!F111</f>
        <v>0</v>
      </c>
      <c r="H109" s="108"/>
      <c r="I109" s="110">
        <f t="shared" si="1"/>
        <v>0</v>
      </c>
      <c r="J109" s="108"/>
      <c r="K109" s="122">
        <f>'Сводная для рабочего плана М'!G111</f>
        <v>0</v>
      </c>
      <c r="L109" s="122">
        <f>'Сводная для рабочего плана М'!H111</f>
        <v>0</v>
      </c>
      <c r="M109" s="122">
        <f>'Сводная для рабочего плана М'!I111</f>
        <v>0</v>
      </c>
      <c r="N109" s="122">
        <f>'Сводная для рабочего плана М'!J111</f>
        <v>0</v>
      </c>
      <c r="O109" s="123"/>
    </row>
    <row r="110" spans="1:1022 1027:2046 2051:3070 3075:4094 4099:5118 5123:6142 6147:7166 7171:8190 8195:9214 9219:10238 10243:11262 11267:12286 12291:13310 13315:14334 14339:15358 15363:16360" ht="25.5">
      <c r="A110" s="172">
        <f>'Сводная для рабочего плана М'!A112</f>
        <v>0</v>
      </c>
      <c r="B110" s="172">
        <f>IF(A110="Общий итог","",'Сводная для рабочего плана М'!B112)</f>
        <v>0</v>
      </c>
      <c r="C110" s="108"/>
      <c r="D110" s="110">
        <f>'Сводная для рабочего плана М'!C112</f>
        <v>0</v>
      </c>
      <c r="E110" s="110">
        <f>'Сводная для рабочего плана М'!D112</f>
        <v>0</v>
      </c>
      <c r="F110" s="110">
        <f>'Сводная для рабочего плана М'!E112</f>
        <v>0</v>
      </c>
      <c r="G110" s="110">
        <f>'Сводная для рабочего плана М'!F112</f>
        <v>0</v>
      </c>
      <c r="H110" s="108"/>
      <c r="I110" s="110">
        <f t="shared" si="1"/>
        <v>0</v>
      </c>
      <c r="J110" s="108"/>
      <c r="K110" s="122">
        <f>'Сводная для рабочего плана М'!G112</f>
        <v>0</v>
      </c>
      <c r="L110" s="122">
        <f>'Сводная для рабочего плана М'!H112</f>
        <v>0</v>
      </c>
      <c r="M110" s="122">
        <f>'Сводная для рабочего плана М'!I112</f>
        <v>0</v>
      </c>
      <c r="N110" s="122">
        <f>'Сводная для рабочего плана М'!J112</f>
        <v>0</v>
      </c>
      <c r="O110" s="123"/>
    </row>
    <row r="111" spans="1:1022 1027:2046 2051:3070 3075:4094 4099:5118 5123:6142 6147:7166 7171:8190 8195:9214 9219:10238 10243:11262 11267:12286 12291:13310 13315:14334 14339:15358 15363:16360" ht="25.5">
      <c r="A111" s="172">
        <f>'Сводная для рабочего плана М'!A113</f>
        <v>0</v>
      </c>
      <c r="B111" s="172">
        <f>IF(A111="Общий итог","",'Сводная для рабочего плана М'!B113)</f>
        <v>0</v>
      </c>
      <c r="C111" s="108"/>
      <c r="D111" s="110">
        <f>'Сводная для рабочего плана М'!C113</f>
        <v>0</v>
      </c>
      <c r="E111" s="110">
        <f>'Сводная для рабочего плана М'!D113</f>
        <v>0</v>
      </c>
      <c r="F111" s="110">
        <f>'Сводная для рабочего плана М'!E113</f>
        <v>0</v>
      </c>
      <c r="G111" s="110">
        <f>'Сводная для рабочего плана М'!F113</f>
        <v>0</v>
      </c>
      <c r="H111" s="108"/>
      <c r="I111" s="110">
        <f t="shared" si="1"/>
        <v>0</v>
      </c>
      <c r="J111" s="108"/>
      <c r="K111" s="122">
        <f>'Сводная для рабочего плана М'!G113</f>
        <v>0</v>
      </c>
      <c r="L111" s="122">
        <f>'Сводная для рабочего плана М'!H113</f>
        <v>0</v>
      </c>
      <c r="M111" s="122">
        <f>'Сводная для рабочего плана М'!I113</f>
        <v>0</v>
      </c>
      <c r="N111" s="122">
        <f>'Сводная для рабочего плана М'!J113</f>
        <v>0</v>
      </c>
      <c r="O111" s="123"/>
    </row>
    <row r="112" spans="1:1022 1027:2046 2051:3070 3075:4094 4099:5118 5123:6142 6147:7166 7171:8190 8195:9214 9219:10238 10243:11262 11267:12286 12291:13310 13315:14334 14339:15358 15363:16360" ht="25.5">
      <c r="A112" s="172">
        <f>'Сводная для рабочего плана М'!A114</f>
        <v>0</v>
      </c>
      <c r="B112" s="172">
        <f>IF(A112="Общий итог","",'Сводная для рабочего плана М'!B114)</f>
        <v>0</v>
      </c>
      <c r="C112" s="108"/>
      <c r="D112" s="110">
        <f>'Сводная для рабочего плана М'!C114</f>
        <v>0</v>
      </c>
      <c r="E112" s="110">
        <f>'Сводная для рабочего плана М'!D114</f>
        <v>0</v>
      </c>
      <c r="F112" s="110">
        <f>'Сводная для рабочего плана М'!E114</f>
        <v>0</v>
      </c>
      <c r="G112" s="110">
        <f>'Сводная для рабочего плана М'!F114</f>
        <v>0</v>
      </c>
      <c r="H112" s="108"/>
      <c r="I112" s="110">
        <f t="shared" si="1"/>
        <v>0</v>
      </c>
      <c r="J112" s="108"/>
      <c r="K112" s="122">
        <f>'Сводная для рабочего плана М'!G114</f>
        <v>0</v>
      </c>
      <c r="L112" s="122">
        <f>'Сводная для рабочего плана М'!H114</f>
        <v>0</v>
      </c>
      <c r="M112" s="122">
        <f>'Сводная для рабочего плана М'!I114</f>
        <v>0</v>
      </c>
      <c r="N112" s="122">
        <f>'Сводная для рабочего плана М'!J114</f>
        <v>0</v>
      </c>
      <c r="O112" s="123"/>
    </row>
    <row r="113" spans="1:15" ht="25.5">
      <c r="A113" s="172">
        <f>'Сводная для рабочего плана М'!A115</f>
        <v>0</v>
      </c>
      <c r="B113" s="172">
        <f>IF(A113="Общий итог","",'Сводная для рабочего плана М'!B115)</f>
        <v>0</v>
      </c>
      <c r="C113" s="108"/>
      <c r="D113" s="110">
        <f>'Сводная для рабочего плана М'!C115</f>
        <v>0</v>
      </c>
      <c r="E113" s="110">
        <f>'Сводная для рабочего плана М'!D115</f>
        <v>0</v>
      </c>
      <c r="F113" s="110">
        <f>'Сводная для рабочего плана М'!E115</f>
        <v>0</v>
      </c>
      <c r="G113" s="110">
        <f>'Сводная для рабочего плана М'!F115</f>
        <v>0</v>
      </c>
      <c r="H113" s="108"/>
      <c r="I113" s="110">
        <f t="shared" si="1"/>
        <v>0</v>
      </c>
      <c r="J113" s="108"/>
      <c r="K113" s="122">
        <f>'Сводная для рабочего плана М'!G115</f>
        <v>0</v>
      </c>
      <c r="L113" s="122">
        <f>'Сводная для рабочего плана М'!H115</f>
        <v>0</v>
      </c>
      <c r="M113" s="122">
        <f>'Сводная для рабочего плана М'!I115</f>
        <v>0</v>
      </c>
      <c r="N113" s="122">
        <f>'Сводная для рабочего плана М'!J115</f>
        <v>0</v>
      </c>
      <c r="O113" s="123"/>
    </row>
    <row r="114" spans="1:15" ht="25.5">
      <c r="A114" s="172">
        <f>'Сводная для рабочего плана М'!A116</f>
        <v>0</v>
      </c>
      <c r="B114" s="172">
        <f>IF(A114="Общий итог","",'Сводная для рабочего плана М'!B116)</f>
        <v>0</v>
      </c>
      <c r="C114" s="108"/>
      <c r="D114" s="110">
        <f>'Сводная для рабочего плана М'!C116</f>
        <v>0</v>
      </c>
      <c r="E114" s="110">
        <f>'Сводная для рабочего плана М'!D116</f>
        <v>0</v>
      </c>
      <c r="F114" s="110">
        <f>'Сводная для рабочего плана М'!E116</f>
        <v>0</v>
      </c>
      <c r="G114" s="110">
        <f>'Сводная для рабочего плана М'!F116</f>
        <v>0</v>
      </c>
      <c r="H114" s="108"/>
      <c r="I114" s="110">
        <f t="shared" si="1"/>
        <v>0</v>
      </c>
      <c r="J114" s="108"/>
      <c r="K114" s="122">
        <f>'Сводная для рабочего плана М'!G116</f>
        <v>0</v>
      </c>
      <c r="L114" s="122">
        <f>'Сводная для рабочего плана М'!H116</f>
        <v>0</v>
      </c>
      <c r="M114" s="122">
        <f>'Сводная для рабочего плана М'!I116</f>
        <v>0</v>
      </c>
      <c r="N114" s="122">
        <f>'Сводная для рабочего плана М'!J116</f>
        <v>0</v>
      </c>
      <c r="O114" s="123"/>
    </row>
    <row r="115" spans="1:15" ht="25.5">
      <c r="A115" s="172">
        <f>'Сводная для рабочего плана М'!A117</f>
        <v>0</v>
      </c>
      <c r="B115" s="172">
        <f>IF(A115="Общий итог","",'Сводная для рабочего плана М'!B117)</f>
        <v>0</v>
      </c>
      <c r="C115" s="108"/>
      <c r="D115" s="110">
        <f>'Сводная для рабочего плана М'!C117</f>
        <v>0</v>
      </c>
      <c r="E115" s="110">
        <f>'Сводная для рабочего плана М'!D117</f>
        <v>0</v>
      </c>
      <c r="F115" s="110">
        <f>'Сводная для рабочего плана М'!E117</f>
        <v>0</v>
      </c>
      <c r="G115" s="110">
        <f>'Сводная для рабочего плана М'!F117</f>
        <v>0</v>
      </c>
      <c r="H115" s="108"/>
      <c r="I115" s="110">
        <f t="shared" si="1"/>
        <v>0</v>
      </c>
      <c r="J115" s="108"/>
      <c r="K115" s="122">
        <f>'Сводная для рабочего плана М'!G117</f>
        <v>0</v>
      </c>
      <c r="L115" s="122">
        <f>'Сводная для рабочего плана М'!H117</f>
        <v>0</v>
      </c>
      <c r="M115" s="122">
        <f>'Сводная для рабочего плана М'!I117</f>
        <v>0</v>
      </c>
      <c r="N115" s="122">
        <f>'Сводная для рабочего плана М'!J117</f>
        <v>0</v>
      </c>
      <c r="O115" s="123"/>
    </row>
    <row r="116" spans="1:15" ht="25.5">
      <c r="A116" s="172">
        <f>'Сводная для рабочего плана М'!A118</f>
        <v>0</v>
      </c>
      <c r="B116" s="172">
        <f>IF(A116="Общий итог","",'Сводная для рабочего плана М'!B118)</f>
        <v>0</v>
      </c>
      <c r="C116" s="108"/>
      <c r="D116" s="110">
        <f>'Сводная для рабочего плана М'!C118</f>
        <v>0</v>
      </c>
      <c r="E116" s="110">
        <f>'Сводная для рабочего плана М'!D118</f>
        <v>0</v>
      </c>
      <c r="F116" s="110">
        <f>'Сводная для рабочего плана М'!E118</f>
        <v>0</v>
      </c>
      <c r="G116" s="110">
        <f>'Сводная для рабочего плана М'!F118</f>
        <v>0</v>
      </c>
      <c r="H116" s="108"/>
      <c r="I116" s="110">
        <f t="shared" si="1"/>
        <v>0</v>
      </c>
      <c r="J116" s="108"/>
      <c r="K116" s="122">
        <f>'Сводная для рабочего плана М'!G118</f>
        <v>0</v>
      </c>
      <c r="L116" s="122">
        <f>'Сводная для рабочего плана М'!H118</f>
        <v>0</v>
      </c>
      <c r="M116" s="122">
        <f>'Сводная для рабочего плана М'!I118</f>
        <v>0</v>
      </c>
      <c r="N116" s="122">
        <f>'Сводная для рабочего плана М'!J118</f>
        <v>0</v>
      </c>
      <c r="O116" s="123"/>
    </row>
    <row r="117" spans="1:15" ht="25.5">
      <c r="A117" s="172">
        <f>'Сводная для рабочего плана М'!A119</f>
        <v>0</v>
      </c>
      <c r="B117" s="172">
        <f>IF(A117="Общий итог","",'Сводная для рабочего плана М'!B119)</f>
        <v>0</v>
      </c>
      <c r="C117" s="108"/>
      <c r="D117" s="110">
        <f>'Сводная для рабочего плана М'!C119</f>
        <v>0</v>
      </c>
      <c r="E117" s="110">
        <f>'Сводная для рабочего плана М'!D119</f>
        <v>0</v>
      </c>
      <c r="F117" s="110">
        <f>'Сводная для рабочего плана М'!E119</f>
        <v>0</v>
      </c>
      <c r="G117" s="110">
        <f>'Сводная для рабочего плана М'!F119</f>
        <v>0</v>
      </c>
      <c r="H117" s="108"/>
      <c r="I117" s="110">
        <f t="shared" si="1"/>
        <v>0</v>
      </c>
      <c r="J117" s="108"/>
      <c r="K117" s="122">
        <f>'Сводная для рабочего плана М'!G119</f>
        <v>0</v>
      </c>
      <c r="L117" s="122">
        <f>'Сводная для рабочего плана М'!H119</f>
        <v>0</v>
      </c>
      <c r="M117" s="122">
        <f>'Сводная для рабочего плана М'!I119</f>
        <v>0</v>
      </c>
      <c r="N117" s="122">
        <f>'Сводная для рабочего плана М'!J119</f>
        <v>0</v>
      </c>
      <c r="O117" s="123"/>
    </row>
    <row r="118" spans="1:15" ht="25.5">
      <c r="A118" s="172">
        <f>'Сводная для рабочего плана М'!A120</f>
        <v>0</v>
      </c>
      <c r="B118" s="172">
        <f>IF(A118="Общий итог","",'Сводная для рабочего плана М'!B120)</f>
        <v>0</v>
      </c>
      <c r="C118" s="108"/>
      <c r="D118" s="110">
        <f>'Сводная для рабочего плана М'!C120</f>
        <v>0</v>
      </c>
      <c r="E118" s="110">
        <f>'Сводная для рабочего плана М'!D120</f>
        <v>0</v>
      </c>
      <c r="F118" s="110">
        <f>'Сводная для рабочего плана М'!E120</f>
        <v>0</v>
      </c>
      <c r="G118" s="110">
        <f>'Сводная для рабочего плана М'!F120</f>
        <v>0</v>
      </c>
      <c r="H118" s="108"/>
      <c r="I118" s="110">
        <f t="shared" si="1"/>
        <v>0</v>
      </c>
      <c r="J118" s="108"/>
      <c r="K118" s="122">
        <f>'Сводная для рабочего плана М'!G120</f>
        <v>0</v>
      </c>
      <c r="L118" s="122">
        <f>'Сводная для рабочего плана М'!H120</f>
        <v>0</v>
      </c>
      <c r="M118" s="122">
        <f>'Сводная для рабочего плана М'!I120</f>
        <v>0</v>
      </c>
      <c r="N118" s="122">
        <f>'Сводная для рабочего плана М'!J120</f>
        <v>0</v>
      </c>
      <c r="O118" s="123"/>
    </row>
    <row r="119" spans="1:15" ht="25.5">
      <c r="A119" s="172">
        <f>'Сводная для рабочего плана М'!A121</f>
        <v>0</v>
      </c>
      <c r="B119" s="172">
        <f>IF(A119="Общий итог","",'Сводная для рабочего плана М'!B121)</f>
        <v>0</v>
      </c>
      <c r="C119" s="108"/>
      <c r="D119" s="110">
        <f>'Сводная для рабочего плана М'!C121</f>
        <v>0</v>
      </c>
      <c r="E119" s="110">
        <f>'Сводная для рабочего плана М'!D121</f>
        <v>0</v>
      </c>
      <c r="F119" s="110">
        <f>'Сводная для рабочего плана М'!E121</f>
        <v>0</v>
      </c>
      <c r="G119" s="110">
        <f>'Сводная для рабочего плана М'!F121</f>
        <v>0</v>
      </c>
      <c r="H119" s="108"/>
      <c r="I119" s="110">
        <f t="shared" si="1"/>
        <v>0</v>
      </c>
      <c r="J119" s="108"/>
      <c r="K119" s="122">
        <f>'Сводная для рабочего плана М'!G121</f>
        <v>0</v>
      </c>
      <c r="L119" s="122">
        <f>'Сводная для рабочего плана М'!H121</f>
        <v>0</v>
      </c>
      <c r="M119" s="122">
        <f>'Сводная для рабочего плана М'!I121</f>
        <v>0</v>
      </c>
      <c r="N119" s="122">
        <f>'Сводная для рабочего плана М'!J121</f>
        <v>0</v>
      </c>
      <c r="O119" s="123"/>
    </row>
    <row r="120" spans="1:15" ht="25.5">
      <c r="A120" s="172">
        <f>'Сводная для рабочего плана М'!A122</f>
        <v>0</v>
      </c>
      <c r="B120" s="172">
        <f>IF(A120="Общий итог","",'Сводная для рабочего плана М'!B122)</f>
        <v>0</v>
      </c>
      <c r="C120" s="108"/>
      <c r="D120" s="110">
        <f>'Сводная для рабочего плана М'!C122</f>
        <v>0</v>
      </c>
      <c r="E120" s="110">
        <f>'Сводная для рабочего плана М'!D122</f>
        <v>0</v>
      </c>
      <c r="F120" s="110">
        <f>'Сводная для рабочего плана М'!E122</f>
        <v>0</v>
      </c>
      <c r="G120" s="110">
        <f>'Сводная для рабочего плана М'!F122</f>
        <v>0</v>
      </c>
      <c r="H120" s="108"/>
      <c r="I120" s="110">
        <f t="shared" si="1"/>
        <v>0</v>
      </c>
      <c r="J120" s="108"/>
      <c r="K120" s="122">
        <f>'Сводная для рабочего плана М'!G122</f>
        <v>0</v>
      </c>
      <c r="L120" s="122">
        <f>'Сводная для рабочего плана М'!H122</f>
        <v>0</v>
      </c>
      <c r="M120" s="122">
        <f>'Сводная для рабочего плана М'!I122</f>
        <v>0</v>
      </c>
      <c r="N120" s="122">
        <f>'Сводная для рабочего плана М'!J122</f>
        <v>0</v>
      </c>
      <c r="O120" s="123"/>
    </row>
    <row r="121" spans="1:15" ht="25.5">
      <c r="A121" s="172">
        <f>'Сводная для рабочего плана М'!A123</f>
        <v>0</v>
      </c>
      <c r="B121" s="172">
        <f>IF(A121="Общий итог","",'Сводная для рабочего плана М'!B123)</f>
        <v>0</v>
      </c>
      <c r="C121" s="108"/>
      <c r="D121" s="110">
        <f>'Сводная для рабочего плана М'!C123</f>
        <v>0</v>
      </c>
      <c r="E121" s="110">
        <f>'Сводная для рабочего плана М'!D123</f>
        <v>0</v>
      </c>
      <c r="F121" s="110">
        <f>'Сводная для рабочего плана М'!E123</f>
        <v>0</v>
      </c>
      <c r="G121" s="110">
        <f>'Сводная для рабочего плана М'!F123</f>
        <v>0</v>
      </c>
      <c r="H121" s="108"/>
      <c r="I121" s="110">
        <f t="shared" si="1"/>
        <v>0</v>
      </c>
      <c r="J121" s="108"/>
      <c r="K121" s="122">
        <f>'Сводная для рабочего плана М'!G123</f>
        <v>0</v>
      </c>
      <c r="L121" s="122">
        <f>'Сводная для рабочего плана М'!H123</f>
        <v>0</v>
      </c>
      <c r="M121" s="122">
        <f>'Сводная для рабочего плана М'!I123</f>
        <v>0</v>
      </c>
      <c r="N121" s="122">
        <f>'Сводная для рабочего плана М'!J123</f>
        <v>0</v>
      </c>
      <c r="O121" s="123"/>
    </row>
    <row r="122" spans="1:15" ht="25.5">
      <c r="A122" s="172">
        <f>'Сводная для рабочего плана М'!A124</f>
        <v>0</v>
      </c>
      <c r="B122" s="172">
        <f>IF(A122="Общий итог","",'Сводная для рабочего плана М'!B124)</f>
        <v>0</v>
      </c>
      <c r="C122" s="108"/>
      <c r="D122" s="110">
        <f>'Сводная для рабочего плана М'!C124</f>
        <v>0</v>
      </c>
      <c r="E122" s="110">
        <f>'Сводная для рабочего плана М'!D124</f>
        <v>0</v>
      </c>
      <c r="F122" s="110">
        <f>'Сводная для рабочего плана М'!E124</f>
        <v>0</v>
      </c>
      <c r="G122" s="110">
        <f>'Сводная для рабочего плана М'!F124</f>
        <v>0</v>
      </c>
      <c r="H122" s="108"/>
      <c r="I122" s="110">
        <f t="shared" si="1"/>
        <v>0</v>
      </c>
      <c r="J122" s="108"/>
      <c r="K122" s="122">
        <f>'Сводная для рабочего плана М'!G124</f>
        <v>0</v>
      </c>
      <c r="L122" s="122">
        <f>'Сводная для рабочего плана М'!H124</f>
        <v>0</v>
      </c>
      <c r="M122" s="122">
        <f>'Сводная для рабочего плана М'!I124</f>
        <v>0</v>
      </c>
      <c r="N122" s="122">
        <f>'Сводная для рабочего плана М'!J124</f>
        <v>0</v>
      </c>
      <c r="O122" s="123"/>
    </row>
    <row r="123" spans="1:15" ht="25.5">
      <c r="A123" s="172">
        <f>'Сводная для рабочего плана М'!A125</f>
        <v>0</v>
      </c>
      <c r="B123" s="172">
        <f>IF(A123="Общий итог","",'Сводная для рабочего плана М'!B125)</f>
        <v>0</v>
      </c>
      <c r="C123" s="108"/>
      <c r="D123" s="110">
        <f>'Сводная для рабочего плана М'!C125</f>
        <v>0</v>
      </c>
      <c r="E123" s="110">
        <f>'Сводная для рабочего плана М'!D125</f>
        <v>0</v>
      </c>
      <c r="F123" s="110">
        <f>'Сводная для рабочего плана М'!E125</f>
        <v>0</v>
      </c>
      <c r="G123" s="110">
        <f>'Сводная для рабочего плана М'!F125</f>
        <v>0</v>
      </c>
      <c r="H123" s="108"/>
      <c r="I123" s="110">
        <f t="shared" si="1"/>
        <v>0</v>
      </c>
      <c r="J123" s="108"/>
      <c r="K123" s="122">
        <f>'Сводная для рабочего плана М'!G125</f>
        <v>0</v>
      </c>
      <c r="L123" s="122">
        <f>'Сводная для рабочего плана М'!H125</f>
        <v>0</v>
      </c>
      <c r="M123" s="122">
        <f>'Сводная для рабочего плана М'!I125</f>
        <v>0</v>
      </c>
      <c r="N123" s="122">
        <f>'Сводная для рабочего плана М'!J125</f>
        <v>0</v>
      </c>
      <c r="O123" s="123"/>
    </row>
    <row r="124" spans="1:15" ht="25.5">
      <c r="A124" s="172">
        <f>'Сводная для рабочего плана М'!A126</f>
        <v>0</v>
      </c>
      <c r="B124" s="172">
        <f>IF(A124="Общий итог","",'Сводная для рабочего плана М'!B126)</f>
        <v>0</v>
      </c>
      <c r="C124" s="108"/>
      <c r="D124" s="110">
        <f>'Сводная для рабочего плана М'!C126</f>
        <v>0</v>
      </c>
      <c r="E124" s="110">
        <f>'Сводная для рабочего плана М'!D126</f>
        <v>0</v>
      </c>
      <c r="F124" s="110">
        <f>'Сводная для рабочего плана М'!E126</f>
        <v>0</v>
      </c>
      <c r="G124" s="110">
        <f>'Сводная для рабочего плана М'!F126</f>
        <v>0</v>
      </c>
      <c r="H124" s="108"/>
      <c r="I124" s="110">
        <f t="shared" si="1"/>
        <v>0</v>
      </c>
      <c r="J124" s="108"/>
      <c r="K124" s="122">
        <f>'Сводная для рабочего плана М'!G126</f>
        <v>0</v>
      </c>
      <c r="L124" s="122">
        <f>'Сводная для рабочего плана М'!H126</f>
        <v>0</v>
      </c>
      <c r="M124" s="122">
        <f>'Сводная для рабочего плана М'!I126</f>
        <v>0</v>
      </c>
      <c r="N124" s="122">
        <f>'Сводная для рабочего плана М'!J126</f>
        <v>0</v>
      </c>
      <c r="O124" s="123"/>
    </row>
    <row r="125" spans="1:15" ht="25.5">
      <c r="A125" s="172">
        <f>'Сводная для рабочего плана М'!A127</f>
        <v>0</v>
      </c>
      <c r="B125" s="172">
        <f>IF(A125="Общий итог","",'Сводная для рабочего плана М'!B127)</f>
        <v>0</v>
      </c>
      <c r="C125" s="108"/>
      <c r="D125" s="110">
        <f>'Сводная для рабочего плана М'!C127</f>
        <v>0</v>
      </c>
      <c r="E125" s="110">
        <f>'Сводная для рабочего плана М'!D127</f>
        <v>0</v>
      </c>
      <c r="F125" s="110">
        <f>'Сводная для рабочего плана М'!E127</f>
        <v>0</v>
      </c>
      <c r="G125" s="110">
        <f>'Сводная для рабочего плана М'!F127</f>
        <v>0</v>
      </c>
      <c r="H125" s="108"/>
      <c r="I125" s="110">
        <f t="shared" si="1"/>
        <v>0</v>
      </c>
      <c r="J125" s="108"/>
      <c r="K125" s="122">
        <f>'Сводная для рабочего плана М'!G127</f>
        <v>0</v>
      </c>
      <c r="L125" s="122">
        <f>'Сводная для рабочего плана М'!H127</f>
        <v>0</v>
      </c>
      <c r="M125" s="122">
        <f>'Сводная для рабочего плана М'!I127</f>
        <v>0</v>
      </c>
      <c r="N125" s="122">
        <f>'Сводная для рабочего плана М'!J127</f>
        <v>0</v>
      </c>
      <c r="O125" s="123"/>
    </row>
    <row r="126" spans="1:15" ht="25.5">
      <c r="A126" s="172">
        <f>'Сводная для рабочего плана М'!A128</f>
        <v>0</v>
      </c>
      <c r="B126" s="172">
        <f>IF(A126="Общий итог","",'Сводная для рабочего плана М'!B128)</f>
        <v>0</v>
      </c>
      <c r="C126" s="108"/>
      <c r="D126" s="110">
        <f>'Сводная для рабочего плана М'!C128</f>
        <v>0</v>
      </c>
      <c r="E126" s="110">
        <f>'Сводная для рабочего плана М'!D128</f>
        <v>0</v>
      </c>
      <c r="F126" s="110">
        <f>'Сводная для рабочего плана М'!E128</f>
        <v>0</v>
      </c>
      <c r="G126" s="110">
        <f>'Сводная для рабочего плана М'!F128</f>
        <v>0</v>
      </c>
      <c r="H126" s="108"/>
      <c r="I126" s="110">
        <f t="shared" si="1"/>
        <v>0</v>
      </c>
      <c r="J126" s="108"/>
      <c r="K126" s="122">
        <f>'Сводная для рабочего плана М'!G128</f>
        <v>0</v>
      </c>
      <c r="L126" s="122">
        <f>'Сводная для рабочего плана М'!H128</f>
        <v>0</v>
      </c>
      <c r="M126" s="122">
        <f>'Сводная для рабочего плана М'!I128</f>
        <v>0</v>
      </c>
      <c r="N126" s="122">
        <f>'Сводная для рабочего плана М'!J128</f>
        <v>0</v>
      </c>
      <c r="O126" s="123"/>
    </row>
    <row r="127" spans="1:15" ht="25.5">
      <c r="A127" s="172">
        <f>'Сводная для рабочего плана М'!A129</f>
        <v>0</v>
      </c>
      <c r="B127" s="172">
        <f>IF(A127="Общий итог","",'Сводная для рабочего плана М'!B129)</f>
        <v>0</v>
      </c>
      <c r="C127" s="108"/>
      <c r="D127" s="110">
        <f>'Сводная для рабочего плана М'!C129</f>
        <v>0</v>
      </c>
      <c r="E127" s="110">
        <f>'Сводная для рабочего плана М'!D129</f>
        <v>0</v>
      </c>
      <c r="F127" s="110">
        <f>'Сводная для рабочего плана М'!E129</f>
        <v>0</v>
      </c>
      <c r="G127" s="110">
        <f>'Сводная для рабочего плана М'!F129</f>
        <v>0</v>
      </c>
      <c r="H127" s="108"/>
      <c r="I127" s="110">
        <f t="shared" si="1"/>
        <v>0</v>
      </c>
      <c r="J127" s="108"/>
      <c r="K127" s="122">
        <f>'Сводная для рабочего плана М'!G129</f>
        <v>0</v>
      </c>
      <c r="L127" s="122">
        <f>'Сводная для рабочего плана М'!H129</f>
        <v>0</v>
      </c>
      <c r="M127" s="122">
        <f>'Сводная для рабочего плана М'!I129</f>
        <v>0</v>
      </c>
      <c r="N127" s="122">
        <f>'Сводная для рабочего плана М'!J129</f>
        <v>0</v>
      </c>
      <c r="O127" s="123"/>
    </row>
    <row r="128" spans="1:15" ht="25.5">
      <c r="A128" s="172">
        <f>'Сводная для рабочего плана М'!A130</f>
        <v>0</v>
      </c>
      <c r="B128" s="172">
        <f>IF(A128="Общий итог","",'Сводная для рабочего плана М'!B130)</f>
        <v>0</v>
      </c>
      <c r="C128" s="108"/>
      <c r="D128" s="110">
        <f>'Сводная для рабочего плана М'!C130</f>
        <v>0</v>
      </c>
      <c r="E128" s="110">
        <f>'Сводная для рабочего плана М'!D130</f>
        <v>0</v>
      </c>
      <c r="F128" s="110">
        <f>'Сводная для рабочего плана М'!E130</f>
        <v>0</v>
      </c>
      <c r="G128" s="110">
        <f>'Сводная для рабочего плана М'!F130</f>
        <v>0</v>
      </c>
      <c r="H128" s="108"/>
      <c r="I128" s="110">
        <f t="shared" si="1"/>
        <v>0</v>
      </c>
      <c r="J128" s="108"/>
      <c r="K128" s="122">
        <f>'Сводная для рабочего плана М'!G130</f>
        <v>0</v>
      </c>
      <c r="L128" s="122">
        <f>'Сводная для рабочего плана М'!H130</f>
        <v>0</v>
      </c>
      <c r="M128" s="122">
        <f>'Сводная для рабочего плана М'!I130</f>
        <v>0</v>
      </c>
      <c r="N128" s="122">
        <f>'Сводная для рабочего плана М'!J130</f>
        <v>0</v>
      </c>
      <c r="O128" s="123"/>
    </row>
    <row r="129" spans="1:15" ht="25.5">
      <c r="A129" s="172">
        <f>'Сводная для рабочего плана М'!A131</f>
        <v>0</v>
      </c>
      <c r="B129" s="172">
        <f>IF(A129="Общий итог","",'Сводная для рабочего плана М'!B131)</f>
        <v>0</v>
      </c>
      <c r="C129" s="108"/>
      <c r="D129" s="110">
        <f>'Сводная для рабочего плана М'!C131</f>
        <v>0</v>
      </c>
      <c r="E129" s="110">
        <f>'Сводная для рабочего плана М'!D131</f>
        <v>0</v>
      </c>
      <c r="F129" s="110">
        <f>'Сводная для рабочего плана М'!E131</f>
        <v>0</v>
      </c>
      <c r="G129" s="110">
        <f>'Сводная для рабочего плана М'!F131</f>
        <v>0</v>
      </c>
      <c r="H129" s="108"/>
      <c r="I129" s="110">
        <f t="shared" si="1"/>
        <v>0</v>
      </c>
      <c r="J129" s="108"/>
      <c r="K129" s="122">
        <f>'Сводная для рабочего плана М'!G131</f>
        <v>0</v>
      </c>
      <c r="L129" s="122">
        <f>'Сводная для рабочего плана М'!H131</f>
        <v>0</v>
      </c>
      <c r="M129" s="122">
        <f>'Сводная для рабочего плана М'!I131</f>
        <v>0</v>
      </c>
      <c r="N129" s="122">
        <f>'Сводная для рабочего плана М'!J131</f>
        <v>0</v>
      </c>
      <c r="O129" s="123"/>
    </row>
    <row r="130" spans="1:15" ht="25.5">
      <c r="A130" s="172">
        <f>'Сводная для рабочего плана М'!A132</f>
        <v>0</v>
      </c>
      <c r="B130" s="172">
        <f>IF(A130="Общий итог","",'Сводная для рабочего плана М'!B132)</f>
        <v>0</v>
      </c>
      <c r="C130" s="108"/>
      <c r="D130" s="110">
        <f>'Сводная для рабочего плана М'!C132</f>
        <v>0</v>
      </c>
      <c r="E130" s="110">
        <f>'Сводная для рабочего плана М'!D132</f>
        <v>0</v>
      </c>
      <c r="F130" s="110">
        <f>'Сводная для рабочего плана М'!E132</f>
        <v>0</v>
      </c>
      <c r="G130" s="110">
        <f>'Сводная для рабочего плана М'!F132</f>
        <v>0</v>
      </c>
      <c r="H130" s="108"/>
      <c r="I130" s="110">
        <f t="shared" si="1"/>
        <v>0</v>
      </c>
      <c r="J130" s="108"/>
      <c r="K130" s="122">
        <f>'Сводная для рабочего плана М'!G132</f>
        <v>0</v>
      </c>
      <c r="L130" s="122">
        <f>'Сводная для рабочего плана М'!H132</f>
        <v>0</v>
      </c>
      <c r="M130" s="122">
        <f>'Сводная для рабочего плана М'!I132</f>
        <v>0</v>
      </c>
      <c r="N130" s="122">
        <f>'Сводная для рабочего плана М'!J132</f>
        <v>0</v>
      </c>
      <c r="O130" s="123"/>
    </row>
    <row r="131" spans="1:15" ht="25.5">
      <c r="A131" s="172">
        <f>'Сводная для рабочего плана М'!A133</f>
        <v>0</v>
      </c>
      <c r="B131" s="172">
        <f>IF(A131="Общий итог","",'Сводная для рабочего плана М'!B133)</f>
        <v>0</v>
      </c>
      <c r="C131" s="108"/>
      <c r="D131" s="110">
        <f>'Сводная для рабочего плана М'!C133</f>
        <v>0</v>
      </c>
      <c r="E131" s="110">
        <f>'Сводная для рабочего плана М'!D133</f>
        <v>0</v>
      </c>
      <c r="F131" s="110">
        <f>'Сводная для рабочего плана М'!E133</f>
        <v>0</v>
      </c>
      <c r="G131" s="110">
        <f>'Сводная для рабочего плана М'!F133</f>
        <v>0</v>
      </c>
      <c r="H131" s="108"/>
      <c r="I131" s="110">
        <f t="shared" ref="I131:I194" si="2">SUM(D131:H131)</f>
        <v>0</v>
      </c>
      <c r="J131" s="108"/>
      <c r="K131" s="122">
        <f>'Сводная для рабочего плана М'!G133</f>
        <v>0</v>
      </c>
      <c r="L131" s="122">
        <f>'Сводная для рабочего плана М'!H133</f>
        <v>0</v>
      </c>
      <c r="M131" s="122">
        <f>'Сводная для рабочего плана М'!I133</f>
        <v>0</v>
      </c>
      <c r="N131" s="122">
        <f>'Сводная для рабочего плана М'!J133</f>
        <v>0</v>
      </c>
      <c r="O131" s="123"/>
    </row>
    <row r="132" spans="1:15" ht="25.5">
      <c r="A132" s="172">
        <f>'Сводная для рабочего плана М'!A134</f>
        <v>0</v>
      </c>
      <c r="B132" s="172">
        <f>IF(A132="Общий итог","",'Сводная для рабочего плана М'!B134)</f>
        <v>0</v>
      </c>
      <c r="C132" s="108"/>
      <c r="D132" s="110">
        <f>'Сводная для рабочего плана М'!C134</f>
        <v>0</v>
      </c>
      <c r="E132" s="110">
        <f>'Сводная для рабочего плана М'!D134</f>
        <v>0</v>
      </c>
      <c r="F132" s="110">
        <f>'Сводная для рабочего плана М'!E134</f>
        <v>0</v>
      </c>
      <c r="G132" s="110">
        <f>'Сводная для рабочего плана М'!F134</f>
        <v>0</v>
      </c>
      <c r="H132" s="108"/>
      <c r="I132" s="110">
        <f t="shared" si="2"/>
        <v>0</v>
      </c>
      <c r="J132" s="108"/>
      <c r="K132" s="122">
        <f>'Сводная для рабочего плана М'!G134</f>
        <v>0</v>
      </c>
      <c r="L132" s="122">
        <f>'Сводная для рабочего плана М'!H134</f>
        <v>0</v>
      </c>
      <c r="M132" s="122">
        <f>'Сводная для рабочего плана М'!I134</f>
        <v>0</v>
      </c>
      <c r="N132" s="122">
        <f>'Сводная для рабочего плана М'!J134</f>
        <v>0</v>
      </c>
      <c r="O132" s="123"/>
    </row>
    <row r="133" spans="1:15" ht="25.5">
      <c r="A133" s="172">
        <f>'Сводная для рабочего плана М'!A135</f>
        <v>0</v>
      </c>
      <c r="B133" s="172">
        <f>IF(A133="Общий итог","",'Сводная для рабочего плана М'!B135)</f>
        <v>0</v>
      </c>
      <c r="C133" s="108"/>
      <c r="D133" s="110">
        <f>'Сводная для рабочего плана М'!C135</f>
        <v>0</v>
      </c>
      <c r="E133" s="110">
        <f>'Сводная для рабочего плана М'!D135</f>
        <v>0</v>
      </c>
      <c r="F133" s="110">
        <f>'Сводная для рабочего плана М'!E135</f>
        <v>0</v>
      </c>
      <c r="G133" s="110">
        <f>'Сводная для рабочего плана М'!F135</f>
        <v>0</v>
      </c>
      <c r="H133" s="108"/>
      <c r="I133" s="110">
        <f t="shared" si="2"/>
        <v>0</v>
      </c>
      <c r="J133" s="108"/>
      <c r="K133" s="122">
        <f>'Сводная для рабочего плана М'!G135</f>
        <v>0</v>
      </c>
      <c r="L133" s="122">
        <f>'Сводная для рабочего плана М'!H135</f>
        <v>0</v>
      </c>
      <c r="M133" s="122">
        <f>'Сводная для рабочего плана М'!I135</f>
        <v>0</v>
      </c>
      <c r="N133" s="122">
        <f>'Сводная для рабочего плана М'!J135</f>
        <v>0</v>
      </c>
      <c r="O133" s="123"/>
    </row>
    <row r="134" spans="1:15" ht="25.5">
      <c r="A134" s="172">
        <f>'Сводная для рабочего плана М'!A136</f>
        <v>0</v>
      </c>
      <c r="B134" s="172">
        <f>IF(A134="Общий итог","",'Сводная для рабочего плана М'!B136)</f>
        <v>0</v>
      </c>
      <c r="C134" s="108"/>
      <c r="D134" s="110">
        <f>'Сводная для рабочего плана М'!C136</f>
        <v>0</v>
      </c>
      <c r="E134" s="110">
        <f>'Сводная для рабочего плана М'!D136</f>
        <v>0</v>
      </c>
      <c r="F134" s="110">
        <f>'Сводная для рабочего плана М'!E136</f>
        <v>0</v>
      </c>
      <c r="G134" s="110">
        <f>'Сводная для рабочего плана М'!F136</f>
        <v>0</v>
      </c>
      <c r="H134" s="108"/>
      <c r="I134" s="110">
        <f t="shared" si="2"/>
        <v>0</v>
      </c>
      <c r="J134" s="108"/>
      <c r="K134" s="122">
        <f>'Сводная для рабочего плана М'!G136</f>
        <v>0</v>
      </c>
      <c r="L134" s="122">
        <f>'Сводная для рабочего плана М'!H136</f>
        <v>0</v>
      </c>
      <c r="M134" s="122">
        <f>'Сводная для рабочего плана М'!I136</f>
        <v>0</v>
      </c>
      <c r="N134" s="122">
        <f>'Сводная для рабочего плана М'!J136</f>
        <v>0</v>
      </c>
      <c r="O134" s="123"/>
    </row>
    <row r="135" spans="1:15" ht="25.5">
      <c r="A135" s="172">
        <f>'Сводная для рабочего плана М'!A137</f>
        <v>0</v>
      </c>
      <c r="B135" s="172">
        <f>IF(A135="Общий итог","",'Сводная для рабочего плана М'!B137)</f>
        <v>0</v>
      </c>
      <c r="C135" s="108"/>
      <c r="D135" s="110">
        <f>'Сводная для рабочего плана М'!C137</f>
        <v>0</v>
      </c>
      <c r="E135" s="110">
        <f>'Сводная для рабочего плана М'!D137</f>
        <v>0</v>
      </c>
      <c r="F135" s="110">
        <f>'Сводная для рабочего плана М'!E137</f>
        <v>0</v>
      </c>
      <c r="G135" s="110">
        <f>'Сводная для рабочего плана М'!F137</f>
        <v>0</v>
      </c>
      <c r="H135" s="108"/>
      <c r="I135" s="110">
        <f t="shared" si="2"/>
        <v>0</v>
      </c>
      <c r="J135" s="108"/>
      <c r="K135" s="122">
        <f>'Сводная для рабочего плана М'!G137</f>
        <v>0</v>
      </c>
      <c r="L135" s="122">
        <f>'Сводная для рабочего плана М'!H137</f>
        <v>0</v>
      </c>
      <c r="M135" s="122">
        <f>'Сводная для рабочего плана М'!I137</f>
        <v>0</v>
      </c>
      <c r="N135" s="122">
        <f>'Сводная для рабочего плана М'!J137</f>
        <v>0</v>
      </c>
      <c r="O135" s="123"/>
    </row>
    <row r="136" spans="1:15" ht="25.5">
      <c r="A136" s="172">
        <f>'Сводная для рабочего плана М'!A138</f>
        <v>0</v>
      </c>
      <c r="B136" s="172">
        <f>IF(A136="Общий итог","",'Сводная для рабочего плана М'!B138)</f>
        <v>0</v>
      </c>
      <c r="C136" s="108"/>
      <c r="D136" s="110">
        <f>'Сводная для рабочего плана М'!C138</f>
        <v>0</v>
      </c>
      <c r="E136" s="110">
        <f>'Сводная для рабочего плана М'!D138</f>
        <v>0</v>
      </c>
      <c r="F136" s="110">
        <f>'Сводная для рабочего плана М'!E138</f>
        <v>0</v>
      </c>
      <c r="G136" s="110">
        <f>'Сводная для рабочего плана М'!F138</f>
        <v>0</v>
      </c>
      <c r="H136" s="108"/>
      <c r="I136" s="110">
        <f t="shared" si="2"/>
        <v>0</v>
      </c>
      <c r="J136" s="108"/>
      <c r="K136" s="122">
        <f>'Сводная для рабочего плана М'!G138</f>
        <v>0</v>
      </c>
      <c r="L136" s="122">
        <f>'Сводная для рабочего плана М'!H138</f>
        <v>0</v>
      </c>
      <c r="M136" s="122">
        <f>'Сводная для рабочего плана М'!I138</f>
        <v>0</v>
      </c>
      <c r="N136" s="122">
        <f>'Сводная для рабочего плана М'!J138</f>
        <v>0</v>
      </c>
      <c r="O136" s="123"/>
    </row>
    <row r="137" spans="1:15" ht="25.5">
      <c r="A137" s="172">
        <f>'Сводная для рабочего плана М'!A139</f>
        <v>0</v>
      </c>
      <c r="B137" s="172">
        <f>IF(A137="Общий итог","",'Сводная для рабочего плана М'!B139)</f>
        <v>0</v>
      </c>
      <c r="C137" s="108"/>
      <c r="D137" s="110">
        <f>'Сводная для рабочего плана М'!C139</f>
        <v>0</v>
      </c>
      <c r="E137" s="110">
        <f>'Сводная для рабочего плана М'!D139</f>
        <v>0</v>
      </c>
      <c r="F137" s="110">
        <f>'Сводная для рабочего плана М'!E139</f>
        <v>0</v>
      </c>
      <c r="G137" s="110">
        <f>'Сводная для рабочего плана М'!F139</f>
        <v>0</v>
      </c>
      <c r="H137" s="108"/>
      <c r="I137" s="110">
        <f t="shared" si="2"/>
        <v>0</v>
      </c>
      <c r="J137" s="108"/>
      <c r="K137" s="122">
        <f>'Сводная для рабочего плана М'!G139</f>
        <v>0</v>
      </c>
      <c r="L137" s="122">
        <f>'Сводная для рабочего плана М'!H139</f>
        <v>0</v>
      </c>
      <c r="M137" s="122">
        <f>'Сводная для рабочего плана М'!I139</f>
        <v>0</v>
      </c>
      <c r="N137" s="122">
        <f>'Сводная для рабочего плана М'!J139</f>
        <v>0</v>
      </c>
      <c r="O137" s="123"/>
    </row>
    <row r="138" spans="1:15" ht="25.5">
      <c r="A138" s="172">
        <f>'Сводная для рабочего плана М'!A140</f>
        <v>0</v>
      </c>
      <c r="B138" s="172">
        <f>IF(A138="Общий итог","",'Сводная для рабочего плана М'!B140)</f>
        <v>0</v>
      </c>
      <c r="C138" s="108"/>
      <c r="D138" s="110">
        <f>'Сводная для рабочего плана М'!C140</f>
        <v>0</v>
      </c>
      <c r="E138" s="110">
        <f>'Сводная для рабочего плана М'!D140</f>
        <v>0</v>
      </c>
      <c r="F138" s="110">
        <f>'Сводная для рабочего плана М'!E140</f>
        <v>0</v>
      </c>
      <c r="G138" s="110">
        <f>'Сводная для рабочего плана М'!F140</f>
        <v>0</v>
      </c>
      <c r="H138" s="108"/>
      <c r="I138" s="110">
        <f t="shared" si="2"/>
        <v>0</v>
      </c>
      <c r="J138" s="108"/>
      <c r="K138" s="122">
        <f>'Сводная для рабочего плана М'!G140</f>
        <v>0</v>
      </c>
      <c r="L138" s="122">
        <f>'Сводная для рабочего плана М'!H140</f>
        <v>0</v>
      </c>
      <c r="M138" s="122">
        <f>'Сводная для рабочего плана М'!I140</f>
        <v>0</v>
      </c>
      <c r="N138" s="122">
        <f>'Сводная для рабочего плана М'!J140</f>
        <v>0</v>
      </c>
      <c r="O138" s="123"/>
    </row>
    <row r="139" spans="1:15" ht="25.5">
      <c r="A139" s="172">
        <f>'Сводная для рабочего плана М'!A141</f>
        <v>0</v>
      </c>
      <c r="B139" s="172">
        <f>IF(A139="Общий итог","",'Сводная для рабочего плана М'!B141)</f>
        <v>0</v>
      </c>
      <c r="C139" s="108"/>
      <c r="D139" s="110">
        <f>'Сводная для рабочего плана М'!C141</f>
        <v>0</v>
      </c>
      <c r="E139" s="110">
        <f>'Сводная для рабочего плана М'!D141</f>
        <v>0</v>
      </c>
      <c r="F139" s="110">
        <f>'Сводная для рабочего плана М'!E141</f>
        <v>0</v>
      </c>
      <c r="G139" s="110">
        <f>'Сводная для рабочего плана М'!F141</f>
        <v>0</v>
      </c>
      <c r="H139" s="108"/>
      <c r="I139" s="110">
        <f t="shared" si="2"/>
        <v>0</v>
      </c>
      <c r="J139" s="108"/>
      <c r="K139" s="122">
        <f>'Сводная для рабочего плана М'!G141</f>
        <v>0</v>
      </c>
      <c r="L139" s="122">
        <f>'Сводная для рабочего плана М'!H141</f>
        <v>0</v>
      </c>
      <c r="M139" s="122">
        <f>'Сводная для рабочего плана М'!I141</f>
        <v>0</v>
      </c>
      <c r="N139" s="122">
        <f>'Сводная для рабочего плана М'!J141</f>
        <v>0</v>
      </c>
      <c r="O139" s="123"/>
    </row>
    <row r="140" spans="1:15" ht="25.5">
      <c r="A140" s="172">
        <f>'Сводная для рабочего плана М'!A142</f>
        <v>0</v>
      </c>
      <c r="B140" s="172">
        <f>IF(A140="Общий итог","",'Сводная для рабочего плана М'!B142)</f>
        <v>0</v>
      </c>
      <c r="C140" s="108"/>
      <c r="D140" s="110">
        <f>'Сводная для рабочего плана М'!C142</f>
        <v>0</v>
      </c>
      <c r="E140" s="110">
        <f>'Сводная для рабочего плана М'!D142</f>
        <v>0</v>
      </c>
      <c r="F140" s="110">
        <f>'Сводная для рабочего плана М'!E142</f>
        <v>0</v>
      </c>
      <c r="G140" s="110">
        <f>'Сводная для рабочего плана М'!F142</f>
        <v>0</v>
      </c>
      <c r="H140" s="108"/>
      <c r="I140" s="110">
        <f t="shared" si="2"/>
        <v>0</v>
      </c>
      <c r="J140" s="108"/>
      <c r="K140" s="122">
        <f>'Сводная для рабочего плана М'!G142</f>
        <v>0</v>
      </c>
      <c r="L140" s="122">
        <f>'Сводная для рабочего плана М'!H142</f>
        <v>0</v>
      </c>
      <c r="M140" s="122">
        <f>'Сводная для рабочего плана М'!I142</f>
        <v>0</v>
      </c>
      <c r="N140" s="122">
        <f>'Сводная для рабочего плана М'!J142</f>
        <v>0</v>
      </c>
      <c r="O140" s="123"/>
    </row>
    <row r="141" spans="1:15" ht="25.5">
      <c r="A141" s="172">
        <f>'Сводная для рабочего плана М'!A143</f>
        <v>0</v>
      </c>
      <c r="B141" s="172">
        <f>IF(A141="Общий итог","",'Сводная для рабочего плана М'!B143)</f>
        <v>0</v>
      </c>
      <c r="C141" s="108"/>
      <c r="D141" s="110">
        <f>'Сводная для рабочего плана М'!C143</f>
        <v>0</v>
      </c>
      <c r="E141" s="110">
        <f>'Сводная для рабочего плана М'!D143</f>
        <v>0</v>
      </c>
      <c r="F141" s="110">
        <f>'Сводная для рабочего плана М'!E143</f>
        <v>0</v>
      </c>
      <c r="G141" s="110">
        <f>'Сводная для рабочего плана М'!F143</f>
        <v>0</v>
      </c>
      <c r="H141" s="108"/>
      <c r="I141" s="110">
        <f t="shared" si="2"/>
        <v>0</v>
      </c>
      <c r="J141" s="108"/>
      <c r="K141" s="122">
        <f>'Сводная для рабочего плана М'!G143</f>
        <v>0</v>
      </c>
      <c r="L141" s="122">
        <f>'Сводная для рабочего плана М'!H143</f>
        <v>0</v>
      </c>
      <c r="M141" s="122">
        <f>'Сводная для рабочего плана М'!I143</f>
        <v>0</v>
      </c>
      <c r="N141" s="122">
        <f>'Сводная для рабочего плана М'!J143</f>
        <v>0</v>
      </c>
      <c r="O141" s="123"/>
    </row>
    <row r="142" spans="1:15" ht="25.5">
      <c r="A142" s="172">
        <f>'Сводная для рабочего плана М'!A144</f>
        <v>0</v>
      </c>
      <c r="B142" s="172">
        <f>IF(A142="Общий итог","",'Сводная для рабочего плана М'!B144)</f>
        <v>0</v>
      </c>
      <c r="C142" s="108"/>
      <c r="D142" s="110">
        <f>'Сводная для рабочего плана М'!C144</f>
        <v>0</v>
      </c>
      <c r="E142" s="110">
        <f>'Сводная для рабочего плана М'!D144</f>
        <v>0</v>
      </c>
      <c r="F142" s="110">
        <f>'Сводная для рабочего плана М'!E144</f>
        <v>0</v>
      </c>
      <c r="G142" s="110">
        <f>'Сводная для рабочего плана М'!F144</f>
        <v>0</v>
      </c>
      <c r="H142" s="108"/>
      <c r="I142" s="110">
        <f t="shared" si="2"/>
        <v>0</v>
      </c>
      <c r="J142" s="108"/>
      <c r="K142" s="122">
        <f>'Сводная для рабочего плана М'!G144</f>
        <v>0</v>
      </c>
      <c r="L142" s="122">
        <f>'Сводная для рабочего плана М'!H144</f>
        <v>0</v>
      </c>
      <c r="M142" s="122">
        <f>'Сводная для рабочего плана М'!I144</f>
        <v>0</v>
      </c>
      <c r="N142" s="122">
        <f>'Сводная для рабочего плана М'!J144</f>
        <v>0</v>
      </c>
      <c r="O142" s="123"/>
    </row>
    <row r="143" spans="1:15" ht="25.5">
      <c r="A143" s="172">
        <f>'Сводная для рабочего плана М'!A145</f>
        <v>0</v>
      </c>
      <c r="B143" s="172">
        <f>IF(A143="Общий итог","",'Сводная для рабочего плана М'!B145)</f>
        <v>0</v>
      </c>
      <c r="C143" s="108"/>
      <c r="D143" s="110">
        <f>'Сводная для рабочего плана М'!C145</f>
        <v>0</v>
      </c>
      <c r="E143" s="110">
        <f>'Сводная для рабочего плана М'!D145</f>
        <v>0</v>
      </c>
      <c r="F143" s="110">
        <f>'Сводная для рабочего плана М'!E145</f>
        <v>0</v>
      </c>
      <c r="G143" s="110">
        <f>'Сводная для рабочего плана М'!F145</f>
        <v>0</v>
      </c>
      <c r="H143" s="108"/>
      <c r="I143" s="110">
        <f t="shared" si="2"/>
        <v>0</v>
      </c>
      <c r="J143" s="108"/>
      <c r="K143" s="122">
        <f>'Сводная для рабочего плана М'!G145</f>
        <v>0</v>
      </c>
      <c r="L143" s="122">
        <f>'Сводная для рабочего плана М'!H145</f>
        <v>0</v>
      </c>
      <c r="M143" s="122">
        <f>'Сводная для рабочего плана М'!I145</f>
        <v>0</v>
      </c>
      <c r="N143" s="122">
        <f>'Сводная для рабочего плана М'!J145</f>
        <v>0</v>
      </c>
      <c r="O143" s="123"/>
    </row>
    <row r="144" spans="1:15" ht="25.5">
      <c r="A144" s="172">
        <f>'Сводная для рабочего плана М'!A146</f>
        <v>0</v>
      </c>
      <c r="B144" s="172">
        <f>IF(A144="Общий итог","",'Сводная для рабочего плана М'!B146)</f>
        <v>0</v>
      </c>
      <c r="C144" s="108"/>
      <c r="D144" s="110">
        <f>'Сводная для рабочего плана М'!C146</f>
        <v>0</v>
      </c>
      <c r="E144" s="110">
        <f>'Сводная для рабочего плана М'!D146</f>
        <v>0</v>
      </c>
      <c r="F144" s="110">
        <f>'Сводная для рабочего плана М'!E146</f>
        <v>0</v>
      </c>
      <c r="G144" s="110">
        <f>'Сводная для рабочего плана М'!F146</f>
        <v>0</v>
      </c>
      <c r="H144" s="108"/>
      <c r="I144" s="110">
        <f t="shared" si="2"/>
        <v>0</v>
      </c>
      <c r="J144" s="108"/>
      <c r="K144" s="122">
        <f>'Сводная для рабочего плана М'!G146</f>
        <v>0</v>
      </c>
      <c r="L144" s="122">
        <f>'Сводная для рабочего плана М'!H146</f>
        <v>0</v>
      </c>
      <c r="M144" s="122">
        <f>'Сводная для рабочего плана М'!I146</f>
        <v>0</v>
      </c>
      <c r="N144" s="122">
        <f>'Сводная для рабочего плана М'!J146</f>
        <v>0</v>
      </c>
      <c r="O144" s="123"/>
    </row>
    <row r="145" spans="1:15" ht="25.5">
      <c r="A145" s="172">
        <f>'Сводная для рабочего плана М'!A147</f>
        <v>0</v>
      </c>
      <c r="B145" s="172">
        <f>IF(A145="Общий итог","",'Сводная для рабочего плана М'!B147)</f>
        <v>0</v>
      </c>
      <c r="C145" s="108"/>
      <c r="D145" s="110">
        <f>'Сводная для рабочего плана М'!C147</f>
        <v>0</v>
      </c>
      <c r="E145" s="110">
        <f>'Сводная для рабочего плана М'!D147</f>
        <v>0</v>
      </c>
      <c r="F145" s="110">
        <f>'Сводная для рабочего плана М'!E147</f>
        <v>0</v>
      </c>
      <c r="G145" s="110">
        <f>'Сводная для рабочего плана М'!F147</f>
        <v>0</v>
      </c>
      <c r="H145" s="108"/>
      <c r="I145" s="110">
        <f t="shared" si="2"/>
        <v>0</v>
      </c>
      <c r="J145" s="108"/>
      <c r="K145" s="122">
        <f>'Сводная для рабочего плана М'!G147</f>
        <v>0</v>
      </c>
      <c r="L145" s="122">
        <f>'Сводная для рабочего плана М'!H147</f>
        <v>0</v>
      </c>
      <c r="M145" s="122">
        <f>'Сводная для рабочего плана М'!I147</f>
        <v>0</v>
      </c>
      <c r="N145" s="122">
        <f>'Сводная для рабочего плана М'!J147</f>
        <v>0</v>
      </c>
      <c r="O145" s="123"/>
    </row>
    <row r="146" spans="1:15" ht="25.5">
      <c r="A146" s="172">
        <f>'Сводная для рабочего плана М'!A148</f>
        <v>0</v>
      </c>
      <c r="B146" s="172">
        <f>IF(A146="Общий итог","",'Сводная для рабочего плана М'!B148)</f>
        <v>0</v>
      </c>
      <c r="C146" s="108"/>
      <c r="D146" s="110">
        <f>'Сводная для рабочего плана М'!C148</f>
        <v>0</v>
      </c>
      <c r="E146" s="110">
        <f>'Сводная для рабочего плана М'!D148</f>
        <v>0</v>
      </c>
      <c r="F146" s="110">
        <f>'Сводная для рабочего плана М'!E148</f>
        <v>0</v>
      </c>
      <c r="G146" s="110">
        <f>'Сводная для рабочего плана М'!F148</f>
        <v>0</v>
      </c>
      <c r="H146" s="108"/>
      <c r="I146" s="110">
        <f t="shared" si="2"/>
        <v>0</v>
      </c>
      <c r="J146" s="108"/>
      <c r="K146" s="122">
        <f>'Сводная для рабочего плана М'!G148</f>
        <v>0</v>
      </c>
      <c r="L146" s="122">
        <f>'Сводная для рабочего плана М'!H148</f>
        <v>0</v>
      </c>
      <c r="M146" s="122">
        <f>'Сводная для рабочего плана М'!I148</f>
        <v>0</v>
      </c>
      <c r="N146" s="122">
        <f>'Сводная для рабочего плана М'!J148</f>
        <v>0</v>
      </c>
      <c r="O146" s="123"/>
    </row>
    <row r="147" spans="1:15" ht="25.5">
      <c r="A147" s="172">
        <f>'Сводная для рабочего плана М'!A149</f>
        <v>0</v>
      </c>
      <c r="B147" s="172">
        <f>IF(A147="Общий итог","",'Сводная для рабочего плана М'!B149)</f>
        <v>0</v>
      </c>
      <c r="C147" s="108"/>
      <c r="D147" s="110">
        <f>'Сводная для рабочего плана М'!C149</f>
        <v>0</v>
      </c>
      <c r="E147" s="110">
        <f>'Сводная для рабочего плана М'!D149</f>
        <v>0</v>
      </c>
      <c r="F147" s="110">
        <f>'Сводная для рабочего плана М'!E149</f>
        <v>0</v>
      </c>
      <c r="G147" s="110">
        <f>'Сводная для рабочего плана М'!F149</f>
        <v>0</v>
      </c>
      <c r="H147" s="108"/>
      <c r="I147" s="110">
        <f t="shared" si="2"/>
        <v>0</v>
      </c>
      <c r="J147" s="108"/>
      <c r="K147" s="122">
        <f>'Сводная для рабочего плана М'!G149</f>
        <v>0</v>
      </c>
      <c r="L147" s="122">
        <f>'Сводная для рабочего плана М'!H149</f>
        <v>0</v>
      </c>
      <c r="M147" s="122">
        <f>'Сводная для рабочего плана М'!I149</f>
        <v>0</v>
      </c>
      <c r="N147" s="122">
        <f>'Сводная для рабочего плана М'!J149</f>
        <v>0</v>
      </c>
      <c r="O147" s="123"/>
    </row>
    <row r="148" spans="1:15" ht="25.5">
      <c r="A148" s="172">
        <f>'Сводная для рабочего плана М'!A150</f>
        <v>0</v>
      </c>
      <c r="B148" s="172">
        <f>IF(A148="Общий итог","",'Сводная для рабочего плана М'!B150)</f>
        <v>0</v>
      </c>
      <c r="C148" s="108"/>
      <c r="D148" s="110">
        <f>'Сводная для рабочего плана М'!C150</f>
        <v>0</v>
      </c>
      <c r="E148" s="110">
        <f>'Сводная для рабочего плана М'!D150</f>
        <v>0</v>
      </c>
      <c r="F148" s="110">
        <f>'Сводная для рабочего плана М'!E150</f>
        <v>0</v>
      </c>
      <c r="G148" s="110">
        <f>'Сводная для рабочего плана М'!F150</f>
        <v>0</v>
      </c>
      <c r="H148" s="108"/>
      <c r="I148" s="110">
        <f t="shared" si="2"/>
        <v>0</v>
      </c>
      <c r="J148" s="108"/>
      <c r="K148" s="122">
        <f>'Сводная для рабочего плана М'!G150</f>
        <v>0</v>
      </c>
      <c r="L148" s="122">
        <f>'Сводная для рабочего плана М'!H150</f>
        <v>0</v>
      </c>
      <c r="M148" s="122">
        <f>'Сводная для рабочего плана М'!I150</f>
        <v>0</v>
      </c>
      <c r="N148" s="122">
        <f>'Сводная для рабочего плана М'!J150</f>
        <v>0</v>
      </c>
      <c r="O148" s="123"/>
    </row>
    <row r="149" spans="1:15" ht="25.5">
      <c r="A149" s="172">
        <f>'Сводная для рабочего плана М'!A151</f>
        <v>0</v>
      </c>
      <c r="B149" s="172">
        <f>IF(A149="Общий итог","",'Сводная для рабочего плана М'!B151)</f>
        <v>0</v>
      </c>
      <c r="C149" s="108"/>
      <c r="D149" s="110">
        <f>'Сводная для рабочего плана М'!C151</f>
        <v>0</v>
      </c>
      <c r="E149" s="110">
        <f>'Сводная для рабочего плана М'!D151</f>
        <v>0</v>
      </c>
      <c r="F149" s="110">
        <f>'Сводная для рабочего плана М'!E151</f>
        <v>0</v>
      </c>
      <c r="G149" s="110">
        <f>'Сводная для рабочего плана М'!F151</f>
        <v>0</v>
      </c>
      <c r="H149" s="108"/>
      <c r="I149" s="110">
        <f t="shared" si="2"/>
        <v>0</v>
      </c>
      <c r="J149" s="108"/>
      <c r="K149" s="122">
        <f>'Сводная для рабочего плана М'!G151</f>
        <v>0</v>
      </c>
      <c r="L149" s="122">
        <f>'Сводная для рабочего плана М'!H151</f>
        <v>0</v>
      </c>
      <c r="M149" s="122">
        <f>'Сводная для рабочего плана М'!I151</f>
        <v>0</v>
      </c>
      <c r="N149" s="122">
        <f>'Сводная для рабочего плана М'!J151</f>
        <v>0</v>
      </c>
      <c r="O149" s="123"/>
    </row>
    <row r="150" spans="1:15" ht="25.5">
      <c r="A150" s="172">
        <f>'Сводная для рабочего плана М'!A152</f>
        <v>0</v>
      </c>
      <c r="B150" s="172">
        <f>IF(A150="Общий итог","",'Сводная для рабочего плана М'!B152)</f>
        <v>0</v>
      </c>
      <c r="C150" s="108"/>
      <c r="D150" s="110">
        <f>'Сводная для рабочего плана М'!C152</f>
        <v>0</v>
      </c>
      <c r="E150" s="110">
        <f>'Сводная для рабочего плана М'!D152</f>
        <v>0</v>
      </c>
      <c r="F150" s="110">
        <f>'Сводная для рабочего плана М'!E152</f>
        <v>0</v>
      </c>
      <c r="G150" s="110">
        <f>'Сводная для рабочего плана М'!F152</f>
        <v>0</v>
      </c>
      <c r="H150" s="108"/>
      <c r="I150" s="110">
        <f t="shared" si="2"/>
        <v>0</v>
      </c>
      <c r="J150" s="108"/>
      <c r="K150" s="122">
        <f>'Сводная для рабочего плана М'!G152</f>
        <v>0</v>
      </c>
      <c r="L150" s="122">
        <f>'Сводная для рабочего плана М'!H152</f>
        <v>0</v>
      </c>
      <c r="M150" s="122">
        <f>'Сводная для рабочего плана М'!I152</f>
        <v>0</v>
      </c>
      <c r="N150" s="122">
        <f>'Сводная для рабочего плана М'!J152</f>
        <v>0</v>
      </c>
      <c r="O150" s="123"/>
    </row>
    <row r="151" spans="1:15" ht="25.5">
      <c r="A151" s="172">
        <f>'Сводная для рабочего плана М'!A153</f>
        <v>0</v>
      </c>
      <c r="B151" s="172">
        <f>IF(A151="Общий итог","",'Сводная для рабочего плана М'!B153)</f>
        <v>0</v>
      </c>
      <c r="C151" s="108"/>
      <c r="D151" s="110">
        <f>'Сводная для рабочего плана М'!C153</f>
        <v>0</v>
      </c>
      <c r="E151" s="110">
        <f>'Сводная для рабочего плана М'!D153</f>
        <v>0</v>
      </c>
      <c r="F151" s="110">
        <f>'Сводная для рабочего плана М'!E153</f>
        <v>0</v>
      </c>
      <c r="G151" s="110">
        <f>'Сводная для рабочего плана М'!F153</f>
        <v>0</v>
      </c>
      <c r="H151" s="108"/>
      <c r="I151" s="110">
        <f t="shared" si="2"/>
        <v>0</v>
      </c>
      <c r="J151" s="108"/>
      <c r="K151" s="122">
        <f>'Сводная для рабочего плана М'!G153</f>
        <v>0</v>
      </c>
      <c r="L151" s="122">
        <f>'Сводная для рабочего плана М'!H153</f>
        <v>0</v>
      </c>
      <c r="M151" s="122">
        <f>'Сводная для рабочего плана М'!I153</f>
        <v>0</v>
      </c>
      <c r="N151" s="122">
        <f>'Сводная для рабочего плана М'!J153</f>
        <v>0</v>
      </c>
      <c r="O151" s="123"/>
    </row>
    <row r="152" spans="1:15" ht="25.5">
      <c r="A152" s="172">
        <f>'Сводная для рабочего плана М'!A154</f>
        <v>0</v>
      </c>
      <c r="B152" s="172">
        <f>IF(A152="Общий итог","",'Сводная для рабочего плана М'!B154)</f>
        <v>0</v>
      </c>
      <c r="C152" s="108"/>
      <c r="D152" s="110">
        <f>'Сводная для рабочего плана М'!C154</f>
        <v>0</v>
      </c>
      <c r="E152" s="110">
        <f>'Сводная для рабочего плана М'!D154</f>
        <v>0</v>
      </c>
      <c r="F152" s="110">
        <f>'Сводная для рабочего плана М'!E154</f>
        <v>0</v>
      </c>
      <c r="G152" s="110">
        <f>'Сводная для рабочего плана М'!F154</f>
        <v>0</v>
      </c>
      <c r="H152" s="108"/>
      <c r="I152" s="110">
        <f t="shared" si="2"/>
        <v>0</v>
      </c>
      <c r="J152" s="108"/>
      <c r="K152" s="122">
        <f>'Сводная для рабочего плана М'!G154</f>
        <v>0</v>
      </c>
      <c r="L152" s="122">
        <f>'Сводная для рабочего плана М'!H154</f>
        <v>0</v>
      </c>
      <c r="M152" s="122">
        <f>'Сводная для рабочего плана М'!I154</f>
        <v>0</v>
      </c>
      <c r="N152" s="122">
        <f>'Сводная для рабочего плана М'!J154</f>
        <v>0</v>
      </c>
      <c r="O152" s="123"/>
    </row>
    <row r="153" spans="1:15" ht="25.5">
      <c r="A153" s="172">
        <f>'Сводная для рабочего плана М'!A155</f>
        <v>0</v>
      </c>
      <c r="B153" s="172">
        <f>IF(A153="Общий итог","",'Сводная для рабочего плана М'!B155)</f>
        <v>0</v>
      </c>
      <c r="C153" s="108"/>
      <c r="D153" s="110">
        <f>'Сводная для рабочего плана М'!C155</f>
        <v>0</v>
      </c>
      <c r="E153" s="110">
        <f>'Сводная для рабочего плана М'!D155</f>
        <v>0</v>
      </c>
      <c r="F153" s="110">
        <f>'Сводная для рабочего плана М'!E155</f>
        <v>0</v>
      </c>
      <c r="G153" s="110">
        <f>'Сводная для рабочего плана М'!F155</f>
        <v>0</v>
      </c>
      <c r="H153" s="108"/>
      <c r="I153" s="110">
        <f t="shared" si="2"/>
        <v>0</v>
      </c>
      <c r="J153" s="108"/>
      <c r="K153" s="122">
        <f>'Сводная для рабочего плана М'!G155</f>
        <v>0</v>
      </c>
      <c r="L153" s="122">
        <f>'Сводная для рабочего плана М'!H155</f>
        <v>0</v>
      </c>
      <c r="M153" s="122">
        <f>'Сводная для рабочего плана М'!I155</f>
        <v>0</v>
      </c>
      <c r="N153" s="122">
        <f>'Сводная для рабочего плана М'!J155</f>
        <v>0</v>
      </c>
      <c r="O153" s="123"/>
    </row>
    <row r="154" spans="1:15" ht="25.5">
      <c r="A154" s="172">
        <f>'Сводная для рабочего плана М'!A156</f>
        <v>0</v>
      </c>
      <c r="B154" s="172">
        <f>IF(A154="Общий итог","",'Сводная для рабочего плана М'!B156)</f>
        <v>0</v>
      </c>
      <c r="C154" s="108"/>
      <c r="D154" s="110">
        <f>'Сводная для рабочего плана М'!C156</f>
        <v>0</v>
      </c>
      <c r="E154" s="110">
        <f>'Сводная для рабочего плана М'!D156</f>
        <v>0</v>
      </c>
      <c r="F154" s="110">
        <f>'Сводная для рабочего плана М'!E156</f>
        <v>0</v>
      </c>
      <c r="G154" s="110">
        <f>'Сводная для рабочего плана М'!F156</f>
        <v>0</v>
      </c>
      <c r="H154" s="108"/>
      <c r="I154" s="110">
        <f t="shared" si="2"/>
        <v>0</v>
      </c>
      <c r="J154" s="108"/>
      <c r="K154" s="122">
        <f>'Сводная для рабочего плана М'!G156</f>
        <v>0</v>
      </c>
      <c r="L154" s="122">
        <f>'Сводная для рабочего плана М'!H156</f>
        <v>0</v>
      </c>
      <c r="M154" s="122">
        <f>'Сводная для рабочего плана М'!I156</f>
        <v>0</v>
      </c>
      <c r="N154" s="122">
        <f>'Сводная для рабочего плана М'!J156</f>
        <v>0</v>
      </c>
      <c r="O154" s="123"/>
    </row>
    <row r="155" spans="1:15" ht="25.5">
      <c r="A155" s="172">
        <f>'Сводная для рабочего плана М'!A157</f>
        <v>0</v>
      </c>
      <c r="B155" s="172">
        <f>IF(A155="Общий итог","",'Сводная для рабочего плана М'!B157)</f>
        <v>0</v>
      </c>
      <c r="C155" s="108"/>
      <c r="D155" s="110">
        <f>'Сводная для рабочего плана М'!C157</f>
        <v>0</v>
      </c>
      <c r="E155" s="110">
        <f>'Сводная для рабочего плана М'!D157</f>
        <v>0</v>
      </c>
      <c r="F155" s="110">
        <f>'Сводная для рабочего плана М'!E157</f>
        <v>0</v>
      </c>
      <c r="G155" s="110">
        <f>'Сводная для рабочего плана М'!F157</f>
        <v>0</v>
      </c>
      <c r="H155" s="108"/>
      <c r="I155" s="110">
        <f t="shared" si="2"/>
        <v>0</v>
      </c>
      <c r="J155" s="108"/>
      <c r="K155" s="122">
        <f>'Сводная для рабочего плана М'!G157</f>
        <v>0</v>
      </c>
      <c r="L155" s="122">
        <f>'Сводная для рабочего плана М'!H157</f>
        <v>0</v>
      </c>
      <c r="M155" s="122">
        <f>'Сводная для рабочего плана М'!I157</f>
        <v>0</v>
      </c>
      <c r="N155" s="122">
        <f>'Сводная для рабочего плана М'!J157</f>
        <v>0</v>
      </c>
      <c r="O155" s="123"/>
    </row>
    <row r="156" spans="1:15" ht="25.5">
      <c r="A156" s="172">
        <f>'Сводная для рабочего плана М'!A158</f>
        <v>0</v>
      </c>
      <c r="B156" s="172">
        <f>IF(A156="Общий итог","",'Сводная для рабочего плана М'!B158)</f>
        <v>0</v>
      </c>
      <c r="C156" s="108"/>
      <c r="D156" s="110">
        <f>'Сводная для рабочего плана М'!C158</f>
        <v>0</v>
      </c>
      <c r="E156" s="110">
        <f>'Сводная для рабочего плана М'!D158</f>
        <v>0</v>
      </c>
      <c r="F156" s="110">
        <f>'Сводная для рабочего плана М'!E158</f>
        <v>0</v>
      </c>
      <c r="G156" s="110">
        <f>'Сводная для рабочего плана М'!F158</f>
        <v>0</v>
      </c>
      <c r="H156" s="108"/>
      <c r="I156" s="110">
        <f t="shared" si="2"/>
        <v>0</v>
      </c>
      <c r="J156" s="108"/>
      <c r="K156" s="122">
        <f>'Сводная для рабочего плана М'!G158</f>
        <v>0</v>
      </c>
      <c r="L156" s="122">
        <f>'Сводная для рабочего плана М'!H158</f>
        <v>0</v>
      </c>
      <c r="M156" s="122">
        <f>'Сводная для рабочего плана М'!I158</f>
        <v>0</v>
      </c>
      <c r="N156" s="122">
        <f>'Сводная для рабочего плана М'!J158</f>
        <v>0</v>
      </c>
      <c r="O156" s="123"/>
    </row>
    <row r="157" spans="1:15" ht="25.5">
      <c r="A157" s="172">
        <f>'Сводная для рабочего плана М'!A159</f>
        <v>0</v>
      </c>
      <c r="B157" s="172">
        <f>IF(A157="Общий итог","",'Сводная для рабочего плана М'!B159)</f>
        <v>0</v>
      </c>
      <c r="C157" s="108"/>
      <c r="D157" s="110">
        <f>'Сводная для рабочего плана М'!C159</f>
        <v>0</v>
      </c>
      <c r="E157" s="110">
        <f>'Сводная для рабочего плана М'!D159</f>
        <v>0</v>
      </c>
      <c r="F157" s="110">
        <f>'Сводная для рабочего плана М'!E159</f>
        <v>0</v>
      </c>
      <c r="G157" s="110">
        <f>'Сводная для рабочего плана М'!F159</f>
        <v>0</v>
      </c>
      <c r="H157" s="108"/>
      <c r="I157" s="110">
        <f t="shared" si="2"/>
        <v>0</v>
      </c>
      <c r="J157" s="108"/>
      <c r="K157" s="122">
        <f>'Сводная для рабочего плана М'!G159</f>
        <v>0</v>
      </c>
      <c r="L157" s="122">
        <f>'Сводная для рабочего плана М'!H159</f>
        <v>0</v>
      </c>
      <c r="M157" s="122">
        <f>'Сводная для рабочего плана М'!I159</f>
        <v>0</v>
      </c>
      <c r="N157" s="122">
        <f>'Сводная для рабочего плана М'!J159</f>
        <v>0</v>
      </c>
      <c r="O157" s="123"/>
    </row>
    <row r="158" spans="1:15" ht="25.5">
      <c r="A158" s="172">
        <f>'Сводная для рабочего плана М'!A160</f>
        <v>0</v>
      </c>
      <c r="B158" s="172">
        <f>IF(A158="Общий итог","",'Сводная для рабочего плана М'!B160)</f>
        <v>0</v>
      </c>
      <c r="C158" s="108"/>
      <c r="D158" s="110">
        <f>'Сводная для рабочего плана М'!C160</f>
        <v>0</v>
      </c>
      <c r="E158" s="110">
        <f>'Сводная для рабочего плана М'!D160</f>
        <v>0</v>
      </c>
      <c r="F158" s="110">
        <f>'Сводная для рабочего плана М'!E160</f>
        <v>0</v>
      </c>
      <c r="G158" s="110">
        <f>'Сводная для рабочего плана М'!F160</f>
        <v>0</v>
      </c>
      <c r="H158" s="108"/>
      <c r="I158" s="110">
        <f t="shared" si="2"/>
        <v>0</v>
      </c>
      <c r="J158" s="108"/>
      <c r="K158" s="122">
        <f>'Сводная для рабочего плана М'!G160</f>
        <v>0</v>
      </c>
      <c r="L158" s="122">
        <f>'Сводная для рабочего плана М'!H160</f>
        <v>0</v>
      </c>
      <c r="M158" s="122">
        <f>'Сводная для рабочего плана М'!I160</f>
        <v>0</v>
      </c>
      <c r="N158" s="122">
        <f>'Сводная для рабочего плана М'!J160</f>
        <v>0</v>
      </c>
      <c r="O158" s="123"/>
    </row>
    <row r="159" spans="1:15" ht="25.5">
      <c r="A159" s="172">
        <f>'Сводная для рабочего плана М'!A161</f>
        <v>0</v>
      </c>
      <c r="B159" s="172">
        <f>IF(A159="Общий итог","",'Сводная для рабочего плана М'!B161)</f>
        <v>0</v>
      </c>
      <c r="C159" s="108"/>
      <c r="D159" s="110">
        <f>'Сводная для рабочего плана М'!C161</f>
        <v>0</v>
      </c>
      <c r="E159" s="110">
        <f>'Сводная для рабочего плана М'!D161</f>
        <v>0</v>
      </c>
      <c r="F159" s="110">
        <f>'Сводная для рабочего плана М'!E161</f>
        <v>0</v>
      </c>
      <c r="G159" s="110">
        <f>'Сводная для рабочего плана М'!F161</f>
        <v>0</v>
      </c>
      <c r="H159" s="108"/>
      <c r="I159" s="110">
        <f t="shared" si="2"/>
        <v>0</v>
      </c>
      <c r="J159" s="108"/>
      <c r="K159" s="122">
        <f>'Сводная для рабочего плана М'!G161</f>
        <v>0</v>
      </c>
      <c r="L159" s="122">
        <f>'Сводная для рабочего плана М'!H161</f>
        <v>0</v>
      </c>
      <c r="M159" s="122">
        <f>'Сводная для рабочего плана М'!I161</f>
        <v>0</v>
      </c>
      <c r="N159" s="122">
        <f>'Сводная для рабочего плана М'!J161</f>
        <v>0</v>
      </c>
      <c r="O159" s="123"/>
    </row>
    <row r="160" spans="1:15" ht="25.5">
      <c r="A160" s="172">
        <f>'Сводная для рабочего плана М'!A162</f>
        <v>0</v>
      </c>
      <c r="B160" s="172">
        <f>IF(A160="Общий итог","",'Сводная для рабочего плана М'!B162)</f>
        <v>0</v>
      </c>
      <c r="C160" s="108"/>
      <c r="D160" s="110">
        <f>'Сводная для рабочего плана М'!C162</f>
        <v>0</v>
      </c>
      <c r="E160" s="110">
        <f>'Сводная для рабочего плана М'!D162</f>
        <v>0</v>
      </c>
      <c r="F160" s="110">
        <f>'Сводная для рабочего плана М'!E162</f>
        <v>0</v>
      </c>
      <c r="G160" s="110">
        <f>'Сводная для рабочего плана М'!F162</f>
        <v>0</v>
      </c>
      <c r="H160" s="108"/>
      <c r="I160" s="110">
        <f t="shared" si="2"/>
        <v>0</v>
      </c>
      <c r="J160" s="108"/>
      <c r="K160" s="122">
        <f>'Сводная для рабочего плана М'!G162</f>
        <v>0</v>
      </c>
      <c r="L160" s="122">
        <f>'Сводная для рабочего плана М'!H162</f>
        <v>0</v>
      </c>
      <c r="M160" s="122">
        <f>'Сводная для рабочего плана М'!I162</f>
        <v>0</v>
      </c>
      <c r="N160" s="122">
        <f>'Сводная для рабочего плана М'!J162</f>
        <v>0</v>
      </c>
      <c r="O160" s="123"/>
    </row>
    <row r="161" spans="1:15" ht="25.5">
      <c r="A161" s="172">
        <f>'Сводная для рабочего плана М'!A163</f>
        <v>0</v>
      </c>
      <c r="B161" s="172">
        <f>IF(A161="Общий итог","",'Сводная для рабочего плана М'!B163)</f>
        <v>0</v>
      </c>
      <c r="C161" s="108"/>
      <c r="D161" s="110">
        <f>'Сводная для рабочего плана М'!C163</f>
        <v>0</v>
      </c>
      <c r="E161" s="110">
        <f>'Сводная для рабочего плана М'!D163</f>
        <v>0</v>
      </c>
      <c r="F161" s="110">
        <f>'Сводная для рабочего плана М'!E163</f>
        <v>0</v>
      </c>
      <c r="G161" s="110">
        <f>'Сводная для рабочего плана М'!F163</f>
        <v>0</v>
      </c>
      <c r="H161" s="108"/>
      <c r="I161" s="110">
        <f t="shared" si="2"/>
        <v>0</v>
      </c>
      <c r="J161" s="108"/>
      <c r="K161" s="122">
        <f>'Сводная для рабочего плана М'!G163</f>
        <v>0</v>
      </c>
      <c r="L161" s="122">
        <f>'Сводная для рабочего плана М'!H163</f>
        <v>0</v>
      </c>
      <c r="M161" s="122">
        <f>'Сводная для рабочего плана М'!I163</f>
        <v>0</v>
      </c>
      <c r="N161" s="122">
        <f>'Сводная для рабочего плана М'!J163</f>
        <v>0</v>
      </c>
      <c r="O161" s="123"/>
    </row>
    <row r="162" spans="1:15" ht="25.5">
      <c r="A162" s="172">
        <f>'Сводная для рабочего плана М'!A164</f>
        <v>0</v>
      </c>
      <c r="B162" s="172">
        <f>IF(A162="Общий итог","",'Сводная для рабочего плана М'!B164)</f>
        <v>0</v>
      </c>
      <c r="C162" s="108"/>
      <c r="D162" s="110">
        <f>'Сводная для рабочего плана М'!C164</f>
        <v>0</v>
      </c>
      <c r="E162" s="110">
        <f>'Сводная для рабочего плана М'!D164</f>
        <v>0</v>
      </c>
      <c r="F162" s="110">
        <f>'Сводная для рабочего плана М'!E164</f>
        <v>0</v>
      </c>
      <c r="G162" s="110">
        <f>'Сводная для рабочего плана М'!F164</f>
        <v>0</v>
      </c>
      <c r="H162" s="108"/>
      <c r="I162" s="110">
        <f t="shared" si="2"/>
        <v>0</v>
      </c>
      <c r="J162" s="108"/>
      <c r="K162" s="122">
        <f>'Сводная для рабочего плана М'!G164</f>
        <v>0</v>
      </c>
      <c r="L162" s="122">
        <f>'Сводная для рабочего плана М'!H164</f>
        <v>0</v>
      </c>
      <c r="M162" s="122">
        <f>'Сводная для рабочего плана М'!I164</f>
        <v>0</v>
      </c>
      <c r="N162" s="122">
        <f>'Сводная для рабочего плана М'!J164</f>
        <v>0</v>
      </c>
      <c r="O162" s="123"/>
    </row>
    <row r="163" spans="1:15" ht="25.5">
      <c r="A163" s="172">
        <f>'Сводная для рабочего плана М'!A165</f>
        <v>0</v>
      </c>
      <c r="B163" s="172">
        <f>IF(A163="Общий итог","",'Сводная для рабочего плана М'!B165)</f>
        <v>0</v>
      </c>
      <c r="C163" s="108"/>
      <c r="D163" s="110">
        <f>'Сводная для рабочего плана М'!C165</f>
        <v>0</v>
      </c>
      <c r="E163" s="110">
        <f>'Сводная для рабочего плана М'!D165</f>
        <v>0</v>
      </c>
      <c r="F163" s="110">
        <f>'Сводная для рабочего плана М'!E165</f>
        <v>0</v>
      </c>
      <c r="G163" s="110">
        <f>'Сводная для рабочего плана М'!F165</f>
        <v>0</v>
      </c>
      <c r="H163" s="108"/>
      <c r="I163" s="110">
        <f t="shared" si="2"/>
        <v>0</v>
      </c>
      <c r="J163" s="108"/>
      <c r="K163" s="122">
        <f>'Сводная для рабочего плана М'!G165</f>
        <v>0</v>
      </c>
      <c r="L163" s="122">
        <f>'Сводная для рабочего плана М'!H165</f>
        <v>0</v>
      </c>
      <c r="M163" s="122">
        <f>'Сводная для рабочего плана М'!I165</f>
        <v>0</v>
      </c>
      <c r="N163" s="122">
        <f>'Сводная для рабочего плана М'!J165</f>
        <v>0</v>
      </c>
      <c r="O163" s="123"/>
    </row>
    <row r="164" spans="1:15" ht="25.5">
      <c r="A164" s="172">
        <f>'Сводная для рабочего плана М'!A166</f>
        <v>0</v>
      </c>
      <c r="B164" s="172">
        <f>IF(A164="Общий итог","",'Сводная для рабочего плана М'!B166)</f>
        <v>0</v>
      </c>
      <c r="C164" s="108"/>
      <c r="D164" s="110">
        <f>'Сводная для рабочего плана М'!C166</f>
        <v>0</v>
      </c>
      <c r="E164" s="110">
        <f>'Сводная для рабочего плана М'!D166</f>
        <v>0</v>
      </c>
      <c r="F164" s="110">
        <f>'Сводная для рабочего плана М'!E166</f>
        <v>0</v>
      </c>
      <c r="G164" s="110">
        <f>'Сводная для рабочего плана М'!F166</f>
        <v>0</v>
      </c>
      <c r="H164" s="108"/>
      <c r="I164" s="110">
        <f t="shared" si="2"/>
        <v>0</v>
      </c>
      <c r="J164" s="108"/>
      <c r="K164" s="122">
        <f>'Сводная для рабочего плана М'!G166</f>
        <v>0</v>
      </c>
      <c r="L164" s="122">
        <f>'Сводная для рабочего плана М'!H166</f>
        <v>0</v>
      </c>
      <c r="M164" s="122">
        <f>'Сводная для рабочего плана М'!I166</f>
        <v>0</v>
      </c>
      <c r="N164" s="122">
        <f>'Сводная для рабочего плана М'!J166</f>
        <v>0</v>
      </c>
      <c r="O164" s="123"/>
    </row>
    <row r="165" spans="1:15" ht="25.5">
      <c r="A165" s="172">
        <f>'Сводная для рабочего плана М'!A167</f>
        <v>0</v>
      </c>
      <c r="B165" s="172">
        <f>IF(A165="Общий итог","",'Сводная для рабочего плана М'!B167)</f>
        <v>0</v>
      </c>
      <c r="C165" s="108"/>
      <c r="D165" s="110">
        <f>'Сводная для рабочего плана М'!C167</f>
        <v>0</v>
      </c>
      <c r="E165" s="110">
        <f>'Сводная для рабочего плана М'!D167</f>
        <v>0</v>
      </c>
      <c r="F165" s="110">
        <f>'Сводная для рабочего плана М'!E167</f>
        <v>0</v>
      </c>
      <c r="G165" s="110">
        <f>'Сводная для рабочего плана М'!F167</f>
        <v>0</v>
      </c>
      <c r="H165" s="108"/>
      <c r="I165" s="110">
        <f t="shared" si="2"/>
        <v>0</v>
      </c>
      <c r="J165" s="108"/>
      <c r="K165" s="122">
        <f>'Сводная для рабочего плана М'!G167</f>
        <v>0</v>
      </c>
      <c r="L165" s="122">
        <f>'Сводная для рабочего плана М'!H167</f>
        <v>0</v>
      </c>
      <c r="M165" s="122">
        <f>'Сводная для рабочего плана М'!I167</f>
        <v>0</v>
      </c>
      <c r="N165" s="122">
        <f>'Сводная для рабочего плана М'!J167</f>
        <v>0</v>
      </c>
      <c r="O165" s="123"/>
    </row>
    <row r="166" spans="1:15" ht="25.5">
      <c r="A166" s="172">
        <f>'Сводная для рабочего плана М'!A168</f>
        <v>0</v>
      </c>
      <c r="B166" s="172">
        <f>IF(A166="Общий итог","",'Сводная для рабочего плана М'!B168)</f>
        <v>0</v>
      </c>
      <c r="C166" s="108"/>
      <c r="D166" s="110">
        <f>'Сводная для рабочего плана М'!C168</f>
        <v>0</v>
      </c>
      <c r="E166" s="110">
        <f>'Сводная для рабочего плана М'!D168</f>
        <v>0</v>
      </c>
      <c r="F166" s="110">
        <f>'Сводная для рабочего плана М'!E168</f>
        <v>0</v>
      </c>
      <c r="G166" s="110">
        <f>'Сводная для рабочего плана М'!F168</f>
        <v>0</v>
      </c>
      <c r="H166" s="108"/>
      <c r="I166" s="110">
        <f t="shared" si="2"/>
        <v>0</v>
      </c>
      <c r="J166" s="108"/>
      <c r="K166" s="122">
        <f>'Сводная для рабочего плана М'!G168</f>
        <v>0</v>
      </c>
      <c r="L166" s="122">
        <f>'Сводная для рабочего плана М'!H168</f>
        <v>0</v>
      </c>
      <c r="M166" s="122">
        <f>'Сводная для рабочего плана М'!I168</f>
        <v>0</v>
      </c>
      <c r="N166" s="122">
        <f>'Сводная для рабочего плана М'!J168</f>
        <v>0</v>
      </c>
      <c r="O166" s="123"/>
    </row>
    <row r="167" spans="1:15" ht="25.5">
      <c r="A167" s="172">
        <f>'Сводная для рабочего плана М'!A169</f>
        <v>0</v>
      </c>
      <c r="B167" s="172">
        <f>IF(A167="Общий итог","",'Сводная для рабочего плана М'!B169)</f>
        <v>0</v>
      </c>
      <c r="C167" s="108"/>
      <c r="D167" s="110">
        <f>'Сводная для рабочего плана М'!C169</f>
        <v>0</v>
      </c>
      <c r="E167" s="110">
        <f>'Сводная для рабочего плана М'!D169</f>
        <v>0</v>
      </c>
      <c r="F167" s="110">
        <f>'Сводная для рабочего плана М'!E169</f>
        <v>0</v>
      </c>
      <c r="G167" s="110">
        <f>'Сводная для рабочего плана М'!F169</f>
        <v>0</v>
      </c>
      <c r="H167" s="108"/>
      <c r="I167" s="110">
        <f t="shared" si="2"/>
        <v>0</v>
      </c>
      <c r="J167" s="108"/>
      <c r="K167" s="122">
        <f>'Сводная для рабочего плана М'!G169</f>
        <v>0</v>
      </c>
      <c r="L167" s="122">
        <f>'Сводная для рабочего плана М'!H169</f>
        <v>0</v>
      </c>
      <c r="M167" s="122">
        <f>'Сводная для рабочего плана М'!I169</f>
        <v>0</v>
      </c>
      <c r="N167" s="122">
        <f>'Сводная для рабочего плана М'!J169</f>
        <v>0</v>
      </c>
      <c r="O167" s="123"/>
    </row>
    <row r="168" spans="1:15" ht="25.5">
      <c r="A168" s="172">
        <f>'Сводная для рабочего плана М'!A170</f>
        <v>0</v>
      </c>
      <c r="B168" s="172">
        <f>IF(A168="Общий итог","",'Сводная для рабочего плана М'!B170)</f>
        <v>0</v>
      </c>
      <c r="C168" s="108"/>
      <c r="D168" s="110">
        <f>'Сводная для рабочего плана М'!C170</f>
        <v>0</v>
      </c>
      <c r="E168" s="110">
        <f>'Сводная для рабочего плана М'!D170</f>
        <v>0</v>
      </c>
      <c r="F168" s="110">
        <f>'Сводная для рабочего плана М'!E170</f>
        <v>0</v>
      </c>
      <c r="G168" s="110">
        <f>'Сводная для рабочего плана М'!F170</f>
        <v>0</v>
      </c>
      <c r="H168" s="108"/>
      <c r="I168" s="110">
        <f t="shared" si="2"/>
        <v>0</v>
      </c>
      <c r="J168" s="108"/>
      <c r="K168" s="122">
        <f>'Сводная для рабочего плана М'!G170</f>
        <v>0</v>
      </c>
      <c r="L168" s="122">
        <f>'Сводная для рабочего плана М'!H170</f>
        <v>0</v>
      </c>
      <c r="M168" s="122">
        <f>'Сводная для рабочего плана М'!I170</f>
        <v>0</v>
      </c>
      <c r="N168" s="122">
        <f>'Сводная для рабочего плана М'!J170</f>
        <v>0</v>
      </c>
      <c r="O168" s="123"/>
    </row>
    <row r="169" spans="1:15" ht="25.5">
      <c r="A169" s="172">
        <f>'Сводная для рабочего плана М'!A171</f>
        <v>0</v>
      </c>
      <c r="B169" s="172">
        <f>IF(A169="Общий итог","",'Сводная для рабочего плана М'!B171)</f>
        <v>0</v>
      </c>
      <c r="C169" s="108"/>
      <c r="D169" s="110">
        <f>'Сводная для рабочего плана М'!C171</f>
        <v>0</v>
      </c>
      <c r="E169" s="110">
        <f>'Сводная для рабочего плана М'!D171</f>
        <v>0</v>
      </c>
      <c r="F169" s="110">
        <f>'Сводная для рабочего плана М'!E171</f>
        <v>0</v>
      </c>
      <c r="G169" s="110">
        <f>'Сводная для рабочего плана М'!F171</f>
        <v>0</v>
      </c>
      <c r="H169" s="108"/>
      <c r="I169" s="110">
        <f t="shared" si="2"/>
        <v>0</v>
      </c>
      <c r="J169" s="108"/>
      <c r="K169" s="122">
        <f>'Сводная для рабочего плана М'!G171</f>
        <v>0</v>
      </c>
      <c r="L169" s="122">
        <f>'Сводная для рабочего плана М'!H171</f>
        <v>0</v>
      </c>
      <c r="M169" s="122">
        <f>'Сводная для рабочего плана М'!I171</f>
        <v>0</v>
      </c>
      <c r="N169" s="122">
        <f>'Сводная для рабочего плана М'!J171</f>
        <v>0</v>
      </c>
      <c r="O169" s="123"/>
    </row>
    <row r="170" spans="1:15" ht="25.5">
      <c r="A170" s="172">
        <f>'Сводная для рабочего плана М'!A172</f>
        <v>0</v>
      </c>
      <c r="B170" s="172">
        <f>IF(A170="Общий итог","",'Сводная для рабочего плана М'!B172)</f>
        <v>0</v>
      </c>
      <c r="C170" s="108"/>
      <c r="D170" s="110">
        <f>'Сводная для рабочего плана М'!C172</f>
        <v>0</v>
      </c>
      <c r="E170" s="110">
        <f>'Сводная для рабочего плана М'!D172</f>
        <v>0</v>
      </c>
      <c r="F170" s="110">
        <f>'Сводная для рабочего плана М'!E172</f>
        <v>0</v>
      </c>
      <c r="G170" s="110">
        <f>'Сводная для рабочего плана М'!F172</f>
        <v>0</v>
      </c>
      <c r="H170" s="108"/>
      <c r="I170" s="110">
        <f t="shared" si="2"/>
        <v>0</v>
      </c>
      <c r="J170" s="108"/>
      <c r="K170" s="122">
        <f>'Сводная для рабочего плана М'!G172</f>
        <v>0</v>
      </c>
      <c r="L170" s="122">
        <f>'Сводная для рабочего плана М'!H172</f>
        <v>0</v>
      </c>
      <c r="M170" s="122">
        <f>'Сводная для рабочего плана М'!I172</f>
        <v>0</v>
      </c>
      <c r="N170" s="122">
        <f>'Сводная для рабочего плана М'!J172</f>
        <v>0</v>
      </c>
      <c r="O170" s="123"/>
    </row>
    <row r="171" spans="1:15" ht="25.5">
      <c r="A171" s="172">
        <f>'Сводная для рабочего плана М'!A173</f>
        <v>0</v>
      </c>
      <c r="B171" s="172">
        <f>IF(A171="Общий итог","",'Сводная для рабочего плана М'!B173)</f>
        <v>0</v>
      </c>
      <c r="C171" s="108"/>
      <c r="D171" s="110">
        <f>'Сводная для рабочего плана М'!C173</f>
        <v>0</v>
      </c>
      <c r="E171" s="110">
        <f>'Сводная для рабочего плана М'!D173</f>
        <v>0</v>
      </c>
      <c r="F171" s="110">
        <f>'Сводная для рабочего плана М'!E173</f>
        <v>0</v>
      </c>
      <c r="G171" s="110">
        <f>'Сводная для рабочего плана М'!F173</f>
        <v>0</v>
      </c>
      <c r="H171" s="108"/>
      <c r="I171" s="110">
        <f t="shared" si="2"/>
        <v>0</v>
      </c>
      <c r="J171" s="108"/>
      <c r="K171" s="122">
        <f>'Сводная для рабочего плана М'!G173</f>
        <v>0</v>
      </c>
      <c r="L171" s="122">
        <f>'Сводная для рабочего плана М'!H173</f>
        <v>0</v>
      </c>
      <c r="M171" s="122">
        <f>'Сводная для рабочего плана М'!I173</f>
        <v>0</v>
      </c>
      <c r="N171" s="122">
        <f>'Сводная для рабочего плана М'!J173</f>
        <v>0</v>
      </c>
      <c r="O171" s="123"/>
    </row>
    <row r="172" spans="1:15" ht="25.5">
      <c r="A172" s="172">
        <f>'Сводная для рабочего плана М'!A174</f>
        <v>0</v>
      </c>
      <c r="B172" s="172">
        <f>IF(A172="Общий итог","",'Сводная для рабочего плана М'!B174)</f>
        <v>0</v>
      </c>
      <c r="C172" s="108"/>
      <c r="D172" s="110">
        <f>'Сводная для рабочего плана М'!C174</f>
        <v>0</v>
      </c>
      <c r="E172" s="110">
        <f>'Сводная для рабочего плана М'!D174</f>
        <v>0</v>
      </c>
      <c r="F172" s="110">
        <f>'Сводная для рабочего плана М'!E174</f>
        <v>0</v>
      </c>
      <c r="G172" s="110">
        <f>'Сводная для рабочего плана М'!F174</f>
        <v>0</v>
      </c>
      <c r="H172" s="108"/>
      <c r="I172" s="110">
        <f t="shared" si="2"/>
        <v>0</v>
      </c>
      <c r="J172" s="108"/>
      <c r="K172" s="122">
        <f>'Сводная для рабочего плана М'!G174</f>
        <v>0</v>
      </c>
      <c r="L172" s="122">
        <f>'Сводная для рабочего плана М'!H174</f>
        <v>0</v>
      </c>
      <c r="M172" s="122">
        <f>'Сводная для рабочего плана М'!I174</f>
        <v>0</v>
      </c>
      <c r="N172" s="122">
        <f>'Сводная для рабочего плана М'!J174</f>
        <v>0</v>
      </c>
      <c r="O172" s="123"/>
    </row>
    <row r="173" spans="1:15" ht="25.5">
      <c r="A173" s="172">
        <f>'Сводная для рабочего плана М'!A175</f>
        <v>0</v>
      </c>
      <c r="B173" s="172">
        <f>IF(A173="Общий итог","",'Сводная для рабочего плана М'!B175)</f>
        <v>0</v>
      </c>
      <c r="C173" s="108"/>
      <c r="D173" s="110">
        <f>'Сводная для рабочего плана М'!C175</f>
        <v>0</v>
      </c>
      <c r="E173" s="110">
        <f>'Сводная для рабочего плана М'!D175</f>
        <v>0</v>
      </c>
      <c r="F173" s="110">
        <f>'Сводная для рабочего плана М'!E175</f>
        <v>0</v>
      </c>
      <c r="G173" s="110">
        <f>'Сводная для рабочего плана М'!F175</f>
        <v>0</v>
      </c>
      <c r="H173" s="108"/>
      <c r="I173" s="110">
        <f t="shared" si="2"/>
        <v>0</v>
      </c>
      <c r="J173" s="108"/>
      <c r="K173" s="122">
        <f>'Сводная для рабочего плана М'!G175</f>
        <v>0</v>
      </c>
      <c r="L173" s="122">
        <f>'Сводная для рабочего плана М'!H175</f>
        <v>0</v>
      </c>
      <c r="M173" s="122">
        <f>'Сводная для рабочего плана М'!I175</f>
        <v>0</v>
      </c>
      <c r="N173" s="122">
        <f>'Сводная для рабочего плана М'!J175</f>
        <v>0</v>
      </c>
      <c r="O173" s="123"/>
    </row>
    <row r="174" spans="1:15" ht="25.5">
      <c r="A174" s="172">
        <f>'Сводная для рабочего плана М'!A176</f>
        <v>0</v>
      </c>
      <c r="B174" s="172">
        <f>IF(A174="Общий итог","",'Сводная для рабочего плана М'!B176)</f>
        <v>0</v>
      </c>
      <c r="C174" s="108"/>
      <c r="D174" s="110">
        <f>'Сводная для рабочего плана М'!C176</f>
        <v>0</v>
      </c>
      <c r="E174" s="110">
        <f>'Сводная для рабочего плана М'!D176</f>
        <v>0</v>
      </c>
      <c r="F174" s="110">
        <f>'Сводная для рабочего плана М'!E176</f>
        <v>0</v>
      </c>
      <c r="G174" s="110">
        <f>'Сводная для рабочего плана М'!F176</f>
        <v>0</v>
      </c>
      <c r="H174" s="108"/>
      <c r="I174" s="110">
        <f t="shared" si="2"/>
        <v>0</v>
      </c>
      <c r="J174" s="108"/>
      <c r="K174" s="122">
        <f>'Сводная для рабочего плана М'!G176</f>
        <v>0</v>
      </c>
      <c r="L174" s="122">
        <f>'Сводная для рабочего плана М'!H176</f>
        <v>0</v>
      </c>
      <c r="M174" s="122">
        <f>'Сводная для рабочего плана М'!I176</f>
        <v>0</v>
      </c>
      <c r="N174" s="122">
        <f>'Сводная для рабочего плана М'!J176</f>
        <v>0</v>
      </c>
      <c r="O174" s="123"/>
    </row>
    <row r="175" spans="1:15" ht="25.5">
      <c r="A175" s="172">
        <f>'Сводная для рабочего плана М'!A177</f>
        <v>0</v>
      </c>
      <c r="B175" s="172">
        <f>IF(A175="Общий итог","",'Сводная для рабочего плана М'!B177)</f>
        <v>0</v>
      </c>
      <c r="C175" s="108"/>
      <c r="D175" s="110">
        <f>'Сводная для рабочего плана М'!C177</f>
        <v>0</v>
      </c>
      <c r="E175" s="110">
        <f>'Сводная для рабочего плана М'!D177</f>
        <v>0</v>
      </c>
      <c r="F175" s="110">
        <f>'Сводная для рабочего плана М'!E177</f>
        <v>0</v>
      </c>
      <c r="G175" s="110">
        <f>'Сводная для рабочего плана М'!F177</f>
        <v>0</v>
      </c>
      <c r="H175" s="108"/>
      <c r="I175" s="110">
        <f t="shared" si="2"/>
        <v>0</v>
      </c>
      <c r="J175" s="108"/>
      <c r="K175" s="122">
        <f>'Сводная для рабочего плана М'!G177</f>
        <v>0</v>
      </c>
      <c r="L175" s="122">
        <f>'Сводная для рабочего плана М'!H177</f>
        <v>0</v>
      </c>
      <c r="M175" s="122">
        <f>'Сводная для рабочего плана М'!I177</f>
        <v>0</v>
      </c>
      <c r="N175" s="122">
        <f>'Сводная для рабочего плана М'!J177</f>
        <v>0</v>
      </c>
      <c r="O175" s="123"/>
    </row>
    <row r="176" spans="1:15" ht="25.5">
      <c r="A176" s="172">
        <f>'Сводная для рабочего плана М'!A178</f>
        <v>0</v>
      </c>
      <c r="B176" s="172">
        <f>IF(A176="Общий итог","",'Сводная для рабочего плана М'!B178)</f>
        <v>0</v>
      </c>
      <c r="C176" s="108"/>
      <c r="D176" s="110">
        <f>'Сводная для рабочего плана М'!C178</f>
        <v>0</v>
      </c>
      <c r="E176" s="110">
        <f>'Сводная для рабочего плана М'!D178</f>
        <v>0</v>
      </c>
      <c r="F176" s="110">
        <f>'Сводная для рабочего плана М'!E178</f>
        <v>0</v>
      </c>
      <c r="G176" s="110">
        <f>'Сводная для рабочего плана М'!F178</f>
        <v>0</v>
      </c>
      <c r="H176" s="108"/>
      <c r="I176" s="110">
        <f t="shared" si="2"/>
        <v>0</v>
      </c>
      <c r="J176" s="108"/>
      <c r="K176" s="122">
        <f>'Сводная для рабочего плана М'!G178</f>
        <v>0</v>
      </c>
      <c r="L176" s="122">
        <f>'Сводная для рабочего плана М'!H178</f>
        <v>0</v>
      </c>
      <c r="M176" s="122">
        <f>'Сводная для рабочего плана М'!I178</f>
        <v>0</v>
      </c>
      <c r="N176" s="122">
        <f>'Сводная для рабочего плана М'!J178</f>
        <v>0</v>
      </c>
      <c r="O176" s="123"/>
    </row>
    <row r="177" spans="1:15" ht="25.5">
      <c r="A177" s="172">
        <f>'Сводная для рабочего плана М'!A179</f>
        <v>0</v>
      </c>
      <c r="B177" s="172">
        <f>IF(A177="Общий итог","",'Сводная для рабочего плана М'!B179)</f>
        <v>0</v>
      </c>
      <c r="C177" s="108"/>
      <c r="D177" s="110">
        <f>'Сводная для рабочего плана М'!C179</f>
        <v>0</v>
      </c>
      <c r="E177" s="110">
        <f>'Сводная для рабочего плана М'!D179</f>
        <v>0</v>
      </c>
      <c r="F177" s="110">
        <f>'Сводная для рабочего плана М'!E179</f>
        <v>0</v>
      </c>
      <c r="G177" s="110">
        <f>'Сводная для рабочего плана М'!F179</f>
        <v>0</v>
      </c>
      <c r="H177" s="108"/>
      <c r="I177" s="110">
        <f t="shared" si="2"/>
        <v>0</v>
      </c>
      <c r="J177" s="108"/>
      <c r="K177" s="122">
        <f>'Сводная для рабочего плана М'!G179</f>
        <v>0</v>
      </c>
      <c r="L177" s="122">
        <f>'Сводная для рабочего плана М'!H179</f>
        <v>0</v>
      </c>
      <c r="M177" s="122">
        <f>'Сводная для рабочего плана М'!I179</f>
        <v>0</v>
      </c>
      <c r="N177" s="122">
        <f>'Сводная для рабочего плана М'!J179</f>
        <v>0</v>
      </c>
      <c r="O177" s="123"/>
    </row>
    <row r="178" spans="1:15" ht="25.5">
      <c r="A178" s="172">
        <f>'Сводная для рабочего плана М'!A180</f>
        <v>0</v>
      </c>
      <c r="B178" s="172">
        <f>IF(A178="Общий итог","",'Сводная для рабочего плана М'!B180)</f>
        <v>0</v>
      </c>
      <c r="C178" s="108"/>
      <c r="D178" s="110">
        <f>'Сводная для рабочего плана М'!C180</f>
        <v>0</v>
      </c>
      <c r="E178" s="110">
        <f>'Сводная для рабочего плана М'!D180</f>
        <v>0</v>
      </c>
      <c r="F178" s="110">
        <f>'Сводная для рабочего плана М'!E180</f>
        <v>0</v>
      </c>
      <c r="G178" s="110">
        <f>'Сводная для рабочего плана М'!F180</f>
        <v>0</v>
      </c>
      <c r="H178" s="108"/>
      <c r="I178" s="110">
        <f t="shared" si="2"/>
        <v>0</v>
      </c>
      <c r="J178" s="108"/>
      <c r="K178" s="122">
        <f>'Сводная для рабочего плана М'!G180</f>
        <v>0</v>
      </c>
      <c r="L178" s="122">
        <f>'Сводная для рабочего плана М'!H180</f>
        <v>0</v>
      </c>
      <c r="M178" s="122">
        <f>'Сводная для рабочего плана М'!I180</f>
        <v>0</v>
      </c>
      <c r="N178" s="122">
        <f>'Сводная для рабочего плана М'!J180</f>
        <v>0</v>
      </c>
      <c r="O178" s="123"/>
    </row>
    <row r="179" spans="1:15" ht="25.5">
      <c r="A179" s="172">
        <f>'Сводная для рабочего плана М'!A181</f>
        <v>0</v>
      </c>
      <c r="B179" s="172">
        <f>IF(A179="Общий итог","",'Сводная для рабочего плана М'!B181)</f>
        <v>0</v>
      </c>
      <c r="C179" s="108"/>
      <c r="D179" s="110">
        <f>'Сводная для рабочего плана М'!C181</f>
        <v>0</v>
      </c>
      <c r="E179" s="110">
        <f>'Сводная для рабочего плана М'!D181</f>
        <v>0</v>
      </c>
      <c r="F179" s="110">
        <f>'Сводная для рабочего плана М'!E181</f>
        <v>0</v>
      </c>
      <c r="G179" s="110">
        <f>'Сводная для рабочего плана М'!F181</f>
        <v>0</v>
      </c>
      <c r="H179" s="108"/>
      <c r="I179" s="110">
        <f t="shared" si="2"/>
        <v>0</v>
      </c>
      <c r="J179" s="108"/>
      <c r="K179" s="122">
        <f>'Сводная для рабочего плана М'!G181</f>
        <v>0</v>
      </c>
      <c r="L179" s="122">
        <f>'Сводная для рабочего плана М'!H181</f>
        <v>0</v>
      </c>
      <c r="M179" s="122">
        <f>'Сводная для рабочего плана М'!I181</f>
        <v>0</v>
      </c>
      <c r="N179" s="122">
        <f>'Сводная для рабочего плана М'!J181</f>
        <v>0</v>
      </c>
      <c r="O179" s="123"/>
    </row>
    <row r="180" spans="1:15" ht="25.5">
      <c r="A180" s="172">
        <f>'Сводная для рабочего плана М'!A182</f>
        <v>0</v>
      </c>
      <c r="B180" s="172">
        <f>IF(A180="Общий итог","",'Сводная для рабочего плана М'!B182)</f>
        <v>0</v>
      </c>
      <c r="C180" s="108"/>
      <c r="D180" s="110">
        <f>'Сводная для рабочего плана М'!C182</f>
        <v>0</v>
      </c>
      <c r="E180" s="110">
        <f>'Сводная для рабочего плана М'!D182</f>
        <v>0</v>
      </c>
      <c r="F180" s="110">
        <f>'Сводная для рабочего плана М'!E182</f>
        <v>0</v>
      </c>
      <c r="G180" s="110">
        <f>'Сводная для рабочего плана М'!F182</f>
        <v>0</v>
      </c>
      <c r="H180" s="108"/>
      <c r="I180" s="110">
        <f t="shared" si="2"/>
        <v>0</v>
      </c>
      <c r="J180" s="108"/>
      <c r="K180" s="122">
        <f>'Сводная для рабочего плана М'!G182</f>
        <v>0</v>
      </c>
      <c r="L180" s="122">
        <f>'Сводная для рабочего плана М'!H182</f>
        <v>0</v>
      </c>
      <c r="M180" s="122">
        <f>'Сводная для рабочего плана М'!I182</f>
        <v>0</v>
      </c>
      <c r="N180" s="122">
        <f>'Сводная для рабочего плана М'!J182</f>
        <v>0</v>
      </c>
      <c r="O180" s="123"/>
    </row>
    <row r="181" spans="1:15" ht="25.5">
      <c r="A181" s="172">
        <f>'Сводная для рабочего плана М'!A183</f>
        <v>0</v>
      </c>
      <c r="B181" s="172">
        <f>IF(A181="Общий итог","",'Сводная для рабочего плана М'!B183)</f>
        <v>0</v>
      </c>
      <c r="C181" s="108"/>
      <c r="D181" s="110">
        <f>'Сводная для рабочего плана М'!C183</f>
        <v>0</v>
      </c>
      <c r="E181" s="110">
        <f>'Сводная для рабочего плана М'!D183</f>
        <v>0</v>
      </c>
      <c r="F181" s="110">
        <f>'Сводная для рабочего плана М'!E183</f>
        <v>0</v>
      </c>
      <c r="G181" s="110">
        <f>'Сводная для рабочего плана М'!F183</f>
        <v>0</v>
      </c>
      <c r="H181" s="108"/>
      <c r="I181" s="110">
        <f t="shared" si="2"/>
        <v>0</v>
      </c>
      <c r="J181" s="108"/>
      <c r="K181" s="122">
        <f>'Сводная для рабочего плана М'!G183</f>
        <v>0</v>
      </c>
      <c r="L181" s="122">
        <f>'Сводная для рабочего плана М'!H183</f>
        <v>0</v>
      </c>
      <c r="M181" s="122">
        <f>'Сводная для рабочего плана М'!I183</f>
        <v>0</v>
      </c>
      <c r="N181" s="122">
        <f>'Сводная для рабочего плана М'!J183</f>
        <v>0</v>
      </c>
      <c r="O181" s="123"/>
    </row>
    <row r="182" spans="1:15" ht="25.5">
      <c r="A182" s="172">
        <f>'Сводная для рабочего плана М'!A184</f>
        <v>0</v>
      </c>
      <c r="B182" s="172">
        <f>IF(A182="Общий итог","",'Сводная для рабочего плана М'!B184)</f>
        <v>0</v>
      </c>
      <c r="C182" s="108"/>
      <c r="D182" s="110">
        <f>'Сводная для рабочего плана М'!C184</f>
        <v>0</v>
      </c>
      <c r="E182" s="110">
        <f>'Сводная для рабочего плана М'!D184</f>
        <v>0</v>
      </c>
      <c r="F182" s="110">
        <f>'Сводная для рабочего плана М'!E184</f>
        <v>0</v>
      </c>
      <c r="G182" s="110">
        <f>'Сводная для рабочего плана М'!F184</f>
        <v>0</v>
      </c>
      <c r="H182" s="108"/>
      <c r="I182" s="110">
        <f t="shared" si="2"/>
        <v>0</v>
      </c>
      <c r="J182" s="108"/>
      <c r="K182" s="122">
        <f>'Сводная для рабочего плана М'!G184</f>
        <v>0</v>
      </c>
      <c r="L182" s="122">
        <f>'Сводная для рабочего плана М'!H184</f>
        <v>0</v>
      </c>
      <c r="M182" s="122">
        <f>'Сводная для рабочего плана М'!I184</f>
        <v>0</v>
      </c>
      <c r="N182" s="122">
        <f>'Сводная для рабочего плана М'!J184</f>
        <v>0</v>
      </c>
      <c r="O182" s="123"/>
    </row>
    <row r="183" spans="1:15" ht="25.5">
      <c r="A183" s="172">
        <f>'Сводная для рабочего плана М'!A185</f>
        <v>0</v>
      </c>
      <c r="B183" s="172">
        <f>IF(A183="Общий итог","",'Сводная для рабочего плана М'!B185)</f>
        <v>0</v>
      </c>
      <c r="C183" s="108"/>
      <c r="D183" s="110">
        <f>'Сводная для рабочего плана М'!C185</f>
        <v>0</v>
      </c>
      <c r="E183" s="110">
        <f>'Сводная для рабочего плана М'!D185</f>
        <v>0</v>
      </c>
      <c r="F183" s="110">
        <f>'Сводная для рабочего плана М'!E185</f>
        <v>0</v>
      </c>
      <c r="G183" s="110">
        <f>'Сводная для рабочего плана М'!F185</f>
        <v>0</v>
      </c>
      <c r="H183" s="108"/>
      <c r="I183" s="110">
        <f t="shared" si="2"/>
        <v>0</v>
      </c>
      <c r="J183" s="108"/>
      <c r="K183" s="122">
        <f>'Сводная для рабочего плана М'!G185</f>
        <v>0</v>
      </c>
      <c r="L183" s="122">
        <f>'Сводная для рабочего плана М'!H185</f>
        <v>0</v>
      </c>
      <c r="M183" s="122">
        <f>'Сводная для рабочего плана М'!I185</f>
        <v>0</v>
      </c>
      <c r="N183" s="122">
        <f>'Сводная для рабочего плана М'!J185</f>
        <v>0</v>
      </c>
      <c r="O183" s="123"/>
    </row>
    <row r="184" spans="1:15" ht="25.5">
      <c r="A184" s="172">
        <f>'Сводная для рабочего плана М'!A186</f>
        <v>0</v>
      </c>
      <c r="B184" s="172">
        <f>IF(A184="Общий итог","",'Сводная для рабочего плана М'!B186)</f>
        <v>0</v>
      </c>
      <c r="C184" s="108"/>
      <c r="D184" s="110">
        <f>'Сводная для рабочего плана М'!C186</f>
        <v>0</v>
      </c>
      <c r="E184" s="110">
        <f>'Сводная для рабочего плана М'!D186</f>
        <v>0</v>
      </c>
      <c r="F184" s="110">
        <f>'Сводная для рабочего плана М'!E186</f>
        <v>0</v>
      </c>
      <c r="G184" s="110">
        <f>'Сводная для рабочего плана М'!F186</f>
        <v>0</v>
      </c>
      <c r="H184" s="108"/>
      <c r="I184" s="110">
        <f t="shared" si="2"/>
        <v>0</v>
      </c>
      <c r="J184" s="108"/>
      <c r="K184" s="122">
        <f>'Сводная для рабочего плана М'!G186</f>
        <v>0</v>
      </c>
      <c r="L184" s="122">
        <f>'Сводная для рабочего плана М'!H186</f>
        <v>0</v>
      </c>
      <c r="M184" s="122">
        <f>'Сводная для рабочего плана М'!I186</f>
        <v>0</v>
      </c>
      <c r="N184" s="122">
        <f>'Сводная для рабочего плана М'!J186</f>
        <v>0</v>
      </c>
      <c r="O184" s="123"/>
    </row>
    <row r="185" spans="1:15" ht="25.5">
      <c r="A185" s="172">
        <f>'Сводная для рабочего плана М'!A187</f>
        <v>0</v>
      </c>
      <c r="B185" s="172">
        <f>IF(A185="Общий итог","",'Сводная для рабочего плана М'!B187)</f>
        <v>0</v>
      </c>
      <c r="C185" s="108"/>
      <c r="D185" s="110">
        <f>'Сводная для рабочего плана М'!C187</f>
        <v>0</v>
      </c>
      <c r="E185" s="110">
        <f>'Сводная для рабочего плана М'!D187</f>
        <v>0</v>
      </c>
      <c r="F185" s="110">
        <f>'Сводная для рабочего плана М'!E187</f>
        <v>0</v>
      </c>
      <c r="G185" s="110">
        <f>'Сводная для рабочего плана М'!F187</f>
        <v>0</v>
      </c>
      <c r="H185" s="108"/>
      <c r="I185" s="110">
        <f t="shared" si="2"/>
        <v>0</v>
      </c>
      <c r="J185" s="108"/>
      <c r="K185" s="122">
        <f>'Сводная для рабочего плана М'!G187</f>
        <v>0</v>
      </c>
      <c r="L185" s="122">
        <f>'Сводная для рабочего плана М'!H187</f>
        <v>0</v>
      </c>
      <c r="M185" s="122">
        <f>'Сводная для рабочего плана М'!I187</f>
        <v>0</v>
      </c>
      <c r="N185" s="122">
        <f>'Сводная для рабочего плана М'!J187</f>
        <v>0</v>
      </c>
      <c r="O185" s="123"/>
    </row>
    <row r="186" spans="1:15" ht="25.5">
      <c r="A186" s="172">
        <f>'Сводная для рабочего плана М'!A188</f>
        <v>0</v>
      </c>
      <c r="B186" s="172">
        <f>IF(A186="Общий итог","",'Сводная для рабочего плана М'!B188)</f>
        <v>0</v>
      </c>
      <c r="C186" s="108"/>
      <c r="D186" s="110">
        <f>'Сводная для рабочего плана М'!C188</f>
        <v>0</v>
      </c>
      <c r="E186" s="110">
        <f>'Сводная для рабочего плана М'!D188</f>
        <v>0</v>
      </c>
      <c r="F186" s="110">
        <f>'Сводная для рабочего плана М'!E188</f>
        <v>0</v>
      </c>
      <c r="G186" s="110">
        <f>'Сводная для рабочего плана М'!F188</f>
        <v>0</v>
      </c>
      <c r="H186" s="108"/>
      <c r="I186" s="110">
        <f t="shared" si="2"/>
        <v>0</v>
      </c>
      <c r="J186" s="108"/>
      <c r="K186" s="122">
        <f>'Сводная для рабочего плана М'!G188</f>
        <v>0</v>
      </c>
      <c r="L186" s="122">
        <f>'Сводная для рабочего плана М'!H188</f>
        <v>0</v>
      </c>
      <c r="M186" s="122">
        <f>'Сводная для рабочего плана М'!I188</f>
        <v>0</v>
      </c>
      <c r="N186" s="122">
        <f>'Сводная для рабочего плана М'!J188</f>
        <v>0</v>
      </c>
      <c r="O186" s="123"/>
    </row>
    <row r="187" spans="1:15" ht="25.5">
      <c r="A187" s="172">
        <f>'Сводная для рабочего плана М'!A189</f>
        <v>0</v>
      </c>
      <c r="B187" s="172">
        <f>IF(A187="Общий итог","",'Сводная для рабочего плана М'!B189)</f>
        <v>0</v>
      </c>
      <c r="C187" s="108"/>
      <c r="D187" s="110">
        <f>'Сводная для рабочего плана М'!C189</f>
        <v>0</v>
      </c>
      <c r="E187" s="110">
        <f>'Сводная для рабочего плана М'!D189</f>
        <v>0</v>
      </c>
      <c r="F187" s="110">
        <f>'Сводная для рабочего плана М'!E189</f>
        <v>0</v>
      </c>
      <c r="G187" s="110">
        <f>'Сводная для рабочего плана М'!F189</f>
        <v>0</v>
      </c>
      <c r="H187" s="108"/>
      <c r="I187" s="110">
        <f t="shared" si="2"/>
        <v>0</v>
      </c>
      <c r="J187" s="108"/>
      <c r="K187" s="122">
        <f>'Сводная для рабочего плана М'!G189</f>
        <v>0</v>
      </c>
      <c r="L187" s="122">
        <f>'Сводная для рабочего плана М'!H189</f>
        <v>0</v>
      </c>
      <c r="M187" s="122">
        <f>'Сводная для рабочего плана М'!I189</f>
        <v>0</v>
      </c>
      <c r="N187" s="122">
        <f>'Сводная для рабочего плана М'!J189</f>
        <v>0</v>
      </c>
      <c r="O187" s="123"/>
    </row>
    <row r="188" spans="1:15" ht="25.5">
      <c r="A188" s="172">
        <f>'Сводная для рабочего плана М'!A190</f>
        <v>0</v>
      </c>
      <c r="B188" s="172">
        <f>IF(A188="Общий итог","",'Сводная для рабочего плана М'!B190)</f>
        <v>0</v>
      </c>
      <c r="C188" s="108"/>
      <c r="D188" s="110">
        <f>'Сводная для рабочего плана М'!C190</f>
        <v>0</v>
      </c>
      <c r="E188" s="110">
        <f>'Сводная для рабочего плана М'!D190</f>
        <v>0</v>
      </c>
      <c r="F188" s="110">
        <f>'Сводная для рабочего плана М'!E190</f>
        <v>0</v>
      </c>
      <c r="G188" s="110">
        <f>'Сводная для рабочего плана М'!F190</f>
        <v>0</v>
      </c>
      <c r="H188" s="108"/>
      <c r="I188" s="110">
        <f t="shared" si="2"/>
        <v>0</v>
      </c>
      <c r="J188" s="108"/>
      <c r="K188" s="122">
        <f>'Сводная для рабочего плана М'!G190</f>
        <v>0</v>
      </c>
      <c r="L188" s="122">
        <f>'Сводная для рабочего плана М'!H190</f>
        <v>0</v>
      </c>
      <c r="M188" s="122">
        <f>'Сводная для рабочего плана М'!I190</f>
        <v>0</v>
      </c>
      <c r="N188" s="122">
        <f>'Сводная для рабочего плана М'!J190</f>
        <v>0</v>
      </c>
      <c r="O188" s="123"/>
    </row>
    <row r="189" spans="1:15" ht="25.5">
      <c r="A189" s="172">
        <f>'Сводная для рабочего плана М'!A191</f>
        <v>0</v>
      </c>
      <c r="B189" s="172">
        <f>IF(A189="Общий итог","",'Сводная для рабочего плана М'!B191)</f>
        <v>0</v>
      </c>
      <c r="C189" s="108"/>
      <c r="D189" s="110">
        <f>'Сводная для рабочего плана М'!C191</f>
        <v>0</v>
      </c>
      <c r="E189" s="110">
        <f>'Сводная для рабочего плана М'!D191</f>
        <v>0</v>
      </c>
      <c r="F189" s="110">
        <f>'Сводная для рабочего плана М'!E191</f>
        <v>0</v>
      </c>
      <c r="G189" s="110">
        <f>'Сводная для рабочего плана М'!F191</f>
        <v>0</v>
      </c>
      <c r="H189" s="108"/>
      <c r="I189" s="110">
        <f t="shared" si="2"/>
        <v>0</v>
      </c>
      <c r="J189" s="108"/>
      <c r="K189" s="122">
        <f>'Сводная для рабочего плана М'!G191</f>
        <v>0</v>
      </c>
      <c r="L189" s="122">
        <f>'Сводная для рабочего плана М'!H191</f>
        <v>0</v>
      </c>
      <c r="M189" s="122">
        <f>'Сводная для рабочего плана М'!I191</f>
        <v>0</v>
      </c>
      <c r="N189" s="122">
        <f>'Сводная для рабочего плана М'!J191</f>
        <v>0</v>
      </c>
      <c r="O189" s="123"/>
    </row>
    <row r="190" spans="1:15" ht="25.5">
      <c r="A190" s="172">
        <f>'Сводная для рабочего плана М'!A192</f>
        <v>0</v>
      </c>
      <c r="B190" s="172">
        <f>IF(A190="Общий итог","",'Сводная для рабочего плана М'!B192)</f>
        <v>0</v>
      </c>
      <c r="C190" s="108"/>
      <c r="D190" s="110">
        <f>'Сводная для рабочего плана М'!C192</f>
        <v>0</v>
      </c>
      <c r="E190" s="110">
        <f>'Сводная для рабочего плана М'!D192</f>
        <v>0</v>
      </c>
      <c r="F190" s="110">
        <f>'Сводная для рабочего плана М'!E192</f>
        <v>0</v>
      </c>
      <c r="G190" s="110">
        <f>'Сводная для рабочего плана М'!F192</f>
        <v>0</v>
      </c>
      <c r="H190" s="108"/>
      <c r="I190" s="110">
        <f t="shared" si="2"/>
        <v>0</v>
      </c>
      <c r="J190" s="108"/>
      <c r="K190" s="122">
        <f>'Сводная для рабочего плана М'!G192</f>
        <v>0</v>
      </c>
      <c r="L190" s="122">
        <f>'Сводная для рабочего плана М'!H192</f>
        <v>0</v>
      </c>
      <c r="M190" s="122">
        <f>'Сводная для рабочего плана М'!I192</f>
        <v>0</v>
      </c>
      <c r="N190" s="122">
        <f>'Сводная для рабочего плана М'!J192</f>
        <v>0</v>
      </c>
      <c r="O190" s="123"/>
    </row>
    <row r="191" spans="1:15" ht="25.5">
      <c r="A191" s="172">
        <f>'Сводная для рабочего плана М'!A193</f>
        <v>0</v>
      </c>
      <c r="B191" s="172">
        <f>IF(A191="Общий итог","",'Сводная для рабочего плана М'!B193)</f>
        <v>0</v>
      </c>
      <c r="C191" s="108"/>
      <c r="D191" s="110">
        <f>'Сводная для рабочего плана М'!C193</f>
        <v>0</v>
      </c>
      <c r="E191" s="110">
        <f>'Сводная для рабочего плана М'!D193</f>
        <v>0</v>
      </c>
      <c r="F191" s="110">
        <f>'Сводная для рабочего плана М'!E193</f>
        <v>0</v>
      </c>
      <c r="G191" s="110">
        <f>'Сводная для рабочего плана М'!F193</f>
        <v>0</v>
      </c>
      <c r="H191" s="108"/>
      <c r="I191" s="110">
        <f t="shared" si="2"/>
        <v>0</v>
      </c>
      <c r="J191" s="108"/>
      <c r="K191" s="122">
        <f>'Сводная для рабочего плана М'!G193</f>
        <v>0</v>
      </c>
      <c r="L191" s="122">
        <f>'Сводная для рабочего плана М'!H193</f>
        <v>0</v>
      </c>
      <c r="M191" s="122">
        <f>'Сводная для рабочего плана М'!I193</f>
        <v>0</v>
      </c>
      <c r="N191" s="122">
        <f>'Сводная для рабочего плана М'!J193</f>
        <v>0</v>
      </c>
      <c r="O191" s="123"/>
    </row>
    <row r="192" spans="1:15" ht="25.5">
      <c r="A192" s="172">
        <f>'Сводная для рабочего плана М'!A194</f>
        <v>0</v>
      </c>
      <c r="B192" s="172">
        <f>IF(A192="Общий итог","",'Сводная для рабочего плана М'!B194)</f>
        <v>0</v>
      </c>
      <c r="C192" s="108"/>
      <c r="D192" s="110">
        <f>'Сводная для рабочего плана М'!C194</f>
        <v>0</v>
      </c>
      <c r="E192" s="110">
        <f>'Сводная для рабочего плана М'!D194</f>
        <v>0</v>
      </c>
      <c r="F192" s="110">
        <f>'Сводная для рабочего плана М'!E194</f>
        <v>0</v>
      </c>
      <c r="G192" s="110">
        <f>'Сводная для рабочего плана М'!F194</f>
        <v>0</v>
      </c>
      <c r="H192" s="108"/>
      <c r="I192" s="110">
        <f t="shared" si="2"/>
        <v>0</v>
      </c>
      <c r="J192" s="108"/>
      <c r="K192" s="122">
        <f>'Сводная для рабочего плана М'!G194</f>
        <v>0</v>
      </c>
      <c r="L192" s="122">
        <f>'Сводная для рабочего плана М'!H194</f>
        <v>0</v>
      </c>
      <c r="M192" s="122">
        <f>'Сводная для рабочего плана М'!I194</f>
        <v>0</v>
      </c>
      <c r="N192" s="122">
        <f>'Сводная для рабочего плана М'!J194</f>
        <v>0</v>
      </c>
      <c r="O192" s="123"/>
    </row>
    <row r="193" spans="1:15" ht="25.5">
      <c r="A193" s="172">
        <f>'Сводная для рабочего плана М'!A195</f>
        <v>0</v>
      </c>
      <c r="B193" s="172">
        <f>IF(A193="Общий итог","",'Сводная для рабочего плана М'!B195)</f>
        <v>0</v>
      </c>
      <c r="C193" s="108"/>
      <c r="D193" s="110">
        <f>'Сводная для рабочего плана М'!C195</f>
        <v>0</v>
      </c>
      <c r="E193" s="110">
        <f>'Сводная для рабочего плана М'!D195</f>
        <v>0</v>
      </c>
      <c r="F193" s="110">
        <f>'Сводная для рабочего плана М'!E195</f>
        <v>0</v>
      </c>
      <c r="G193" s="110">
        <f>'Сводная для рабочего плана М'!F195</f>
        <v>0</v>
      </c>
      <c r="H193" s="108"/>
      <c r="I193" s="110">
        <f t="shared" si="2"/>
        <v>0</v>
      </c>
      <c r="J193" s="108"/>
      <c r="K193" s="122">
        <f>'Сводная для рабочего плана М'!G195</f>
        <v>0</v>
      </c>
      <c r="L193" s="122">
        <f>'Сводная для рабочего плана М'!H195</f>
        <v>0</v>
      </c>
      <c r="M193" s="122">
        <f>'Сводная для рабочего плана М'!I195</f>
        <v>0</v>
      </c>
      <c r="N193" s="122">
        <f>'Сводная для рабочего плана М'!J195</f>
        <v>0</v>
      </c>
      <c r="O193" s="123"/>
    </row>
    <row r="194" spans="1:15" ht="25.5">
      <c r="A194" s="172">
        <f>'Сводная для рабочего плана М'!A196</f>
        <v>0</v>
      </c>
      <c r="B194" s="172">
        <f>IF(A194="Общий итог","",'Сводная для рабочего плана М'!B196)</f>
        <v>0</v>
      </c>
      <c r="C194" s="108"/>
      <c r="D194" s="110">
        <f>'Сводная для рабочего плана М'!C196</f>
        <v>0</v>
      </c>
      <c r="E194" s="110">
        <f>'Сводная для рабочего плана М'!D196</f>
        <v>0</v>
      </c>
      <c r="F194" s="110">
        <f>'Сводная для рабочего плана М'!E196</f>
        <v>0</v>
      </c>
      <c r="G194" s="110">
        <f>'Сводная для рабочего плана М'!F196</f>
        <v>0</v>
      </c>
      <c r="H194" s="108"/>
      <c r="I194" s="110">
        <f t="shared" si="2"/>
        <v>0</v>
      </c>
      <c r="J194" s="108"/>
      <c r="K194" s="122">
        <f>'Сводная для рабочего плана М'!G196</f>
        <v>0</v>
      </c>
      <c r="L194" s="122">
        <f>'Сводная для рабочего плана М'!H196</f>
        <v>0</v>
      </c>
      <c r="M194" s="122">
        <f>'Сводная для рабочего плана М'!I196</f>
        <v>0</v>
      </c>
      <c r="N194" s="122">
        <f>'Сводная для рабочего плана М'!J196</f>
        <v>0</v>
      </c>
      <c r="O194" s="123"/>
    </row>
    <row r="195" spans="1:15" ht="25.5">
      <c r="A195" s="172">
        <f>'Сводная для рабочего плана М'!A197</f>
        <v>0</v>
      </c>
      <c r="B195" s="172">
        <f>IF(A195="Общий итог","",'Сводная для рабочего плана М'!B197)</f>
        <v>0</v>
      </c>
      <c r="C195" s="108"/>
      <c r="D195" s="110">
        <f>'Сводная для рабочего плана М'!C197</f>
        <v>0</v>
      </c>
      <c r="E195" s="110">
        <f>'Сводная для рабочего плана М'!D197</f>
        <v>0</v>
      </c>
      <c r="F195" s="110">
        <f>'Сводная для рабочего плана М'!E197</f>
        <v>0</v>
      </c>
      <c r="G195" s="110">
        <f>'Сводная для рабочего плана М'!F197</f>
        <v>0</v>
      </c>
      <c r="H195" s="108"/>
      <c r="I195" s="110">
        <f t="shared" ref="I195:I258" si="3">SUM(D195:H195)</f>
        <v>0</v>
      </c>
      <c r="J195" s="108"/>
      <c r="K195" s="122">
        <f>'Сводная для рабочего плана М'!G197</f>
        <v>0</v>
      </c>
      <c r="L195" s="122">
        <f>'Сводная для рабочего плана М'!H197</f>
        <v>0</v>
      </c>
      <c r="M195" s="122">
        <f>'Сводная для рабочего плана М'!I197</f>
        <v>0</v>
      </c>
      <c r="N195" s="122">
        <f>'Сводная для рабочего плана М'!J197</f>
        <v>0</v>
      </c>
      <c r="O195" s="123"/>
    </row>
    <row r="196" spans="1:15" ht="25.5">
      <c r="A196" s="172">
        <f>'Сводная для рабочего плана М'!A198</f>
        <v>0</v>
      </c>
      <c r="B196" s="172">
        <f>IF(A196="Общий итог","",'Сводная для рабочего плана М'!B198)</f>
        <v>0</v>
      </c>
      <c r="C196" s="108"/>
      <c r="D196" s="110">
        <f>'Сводная для рабочего плана М'!C198</f>
        <v>0</v>
      </c>
      <c r="E196" s="110">
        <f>'Сводная для рабочего плана М'!D198</f>
        <v>0</v>
      </c>
      <c r="F196" s="110">
        <f>'Сводная для рабочего плана М'!E198</f>
        <v>0</v>
      </c>
      <c r="G196" s="110">
        <f>'Сводная для рабочего плана М'!F198</f>
        <v>0</v>
      </c>
      <c r="H196" s="108"/>
      <c r="I196" s="110">
        <f t="shared" si="3"/>
        <v>0</v>
      </c>
      <c r="J196" s="108"/>
      <c r="K196" s="122">
        <f>'Сводная для рабочего плана М'!G198</f>
        <v>0</v>
      </c>
      <c r="L196" s="122">
        <f>'Сводная для рабочего плана М'!H198</f>
        <v>0</v>
      </c>
      <c r="M196" s="122">
        <f>'Сводная для рабочего плана М'!I198</f>
        <v>0</v>
      </c>
      <c r="N196" s="122">
        <f>'Сводная для рабочего плана М'!J198</f>
        <v>0</v>
      </c>
      <c r="O196" s="123"/>
    </row>
    <row r="197" spans="1:15" ht="25.5">
      <c r="A197" s="172">
        <f>'Сводная для рабочего плана М'!A199</f>
        <v>0</v>
      </c>
      <c r="B197" s="172">
        <f>IF(A197="Общий итог","",'Сводная для рабочего плана М'!B199)</f>
        <v>0</v>
      </c>
      <c r="C197" s="108"/>
      <c r="D197" s="110">
        <f>'Сводная для рабочего плана М'!C199</f>
        <v>0</v>
      </c>
      <c r="E197" s="110">
        <f>'Сводная для рабочего плана М'!D199</f>
        <v>0</v>
      </c>
      <c r="F197" s="110">
        <f>'Сводная для рабочего плана М'!E199</f>
        <v>0</v>
      </c>
      <c r="G197" s="110">
        <f>'Сводная для рабочего плана М'!F199</f>
        <v>0</v>
      </c>
      <c r="H197" s="108"/>
      <c r="I197" s="110">
        <f t="shared" si="3"/>
        <v>0</v>
      </c>
      <c r="J197" s="108"/>
      <c r="K197" s="122">
        <f>'Сводная для рабочего плана М'!G199</f>
        <v>0</v>
      </c>
      <c r="L197" s="122">
        <f>'Сводная для рабочего плана М'!H199</f>
        <v>0</v>
      </c>
      <c r="M197" s="122">
        <f>'Сводная для рабочего плана М'!I199</f>
        <v>0</v>
      </c>
      <c r="N197" s="122">
        <f>'Сводная для рабочего плана М'!J199</f>
        <v>0</v>
      </c>
      <c r="O197" s="123"/>
    </row>
    <row r="198" spans="1:15" ht="25.5">
      <c r="A198" s="172">
        <f>'Сводная для рабочего плана М'!A200</f>
        <v>0</v>
      </c>
      <c r="B198" s="172">
        <f>IF(A198="Общий итог","",'Сводная для рабочего плана М'!B200)</f>
        <v>0</v>
      </c>
      <c r="C198" s="108"/>
      <c r="D198" s="110">
        <f>'Сводная для рабочего плана М'!C200</f>
        <v>0</v>
      </c>
      <c r="E198" s="110">
        <f>'Сводная для рабочего плана М'!D200</f>
        <v>0</v>
      </c>
      <c r="F198" s="110">
        <f>'Сводная для рабочего плана М'!E200</f>
        <v>0</v>
      </c>
      <c r="G198" s="110">
        <f>'Сводная для рабочего плана М'!F200</f>
        <v>0</v>
      </c>
      <c r="H198" s="108"/>
      <c r="I198" s="110">
        <f t="shared" si="3"/>
        <v>0</v>
      </c>
      <c r="J198" s="108"/>
      <c r="K198" s="122">
        <f>'Сводная для рабочего плана М'!G200</f>
        <v>0</v>
      </c>
      <c r="L198" s="122">
        <f>'Сводная для рабочего плана М'!H200</f>
        <v>0</v>
      </c>
      <c r="M198" s="122">
        <f>'Сводная для рабочего плана М'!I200</f>
        <v>0</v>
      </c>
      <c r="N198" s="122">
        <f>'Сводная для рабочего плана М'!J200</f>
        <v>0</v>
      </c>
      <c r="O198" s="123"/>
    </row>
    <row r="199" spans="1:15" ht="25.5">
      <c r="A199" s="172">
        <f>'Сводная для рабочего плана М'!A201</f>
        <v>0</v>
      </c>
      <c r="B199" s="172">
        <f>IF(A199="Общий итог","",'Сводная для рабочего плана М'!B201)</f>
        <v>0</v>
      </c>
      <c r="C199" s="108"/>
      <c r="D199" s="110">
        <f>'Сводная для рабочего плана М'!C201</f>
        <v>0</v>
      </c>
      <c r="E199" s="110">
        <f>'Сводная для рабочего плана М'!D201</f>
        <v>0</v>
      </c>
      <c r="F199" s="110">
        <f>'Сводная для рабочего плана М'!E201</f>
        <v>0</v>
      </c>
      <c r="G199" s="110">
        <f>'Сводная для рабочего плана М'!F201</f>
        <v>0</v>
      </c>
      <c r="H199" s="108"/>
      <c r="I199" s="110">
        <f t="shared" si="3"/>
        <v>0</v>
      </c>
      <c r="J199" s="108"/>
      <c r="K199" s="122">
        <f>'Сводная для рабочего плана М'!G201</f>
        <v>0</v>
      </c>
      <c r="L199" s="122">
        <f>'Сводная для рабочего плана М'!H201</f>
        <v>0</v>
      </c>
      <c r="M199" s="122">
        <f>'Сводная для рабочего плана М'!I201</f>
        <v>0</v>
      </c>
      <c r="N199" s="122">
        <f>'Сводная для рабочего плана М'!J201</f>
        <v>0</v>
      </c>
      <c r="O199" s="123"/>
    </row>
    <row r="200" spans="1:15" ht="25.5">
      <c r="A200" s="172">
        <f>'Сводная для рабочего плана М'!A202</f>
        <v>0</v>
      </c>
      <c r="B200" s="172">
        <f>IF(A200="Общий итог","",'Сводная для рабочего плана М'!B202)</f>
        <v>0</v>
      </c>
      <c r="C200" s="108"/>
      <c r="D200" s="110">
        <f>'Сводная для рабочего плана М'!C202</f>
        <v>0</v>
      </c>
      <c r="E200" s="110">
        <f>'Сводная для рабочего плана М'!D202</f>
        <v>0</v>
      </c>
      <c r="F200" s="110">
        <f>'Сводная для рабочего плана М'!E202</f>
        <v>0</v>
      </c>
      <c r="G200" s="110">
        <f>'Сводная для рабочего плана М'!F202</f>
        <v>0</v>
      </c>
      <c r="H200" s="108"/>
      <c r="I200" s="110">
        <f t="shared" si="3"/>
        <v>0</v>
      </c>
      <c r="J200" s="108"/>
      <c r="K200" s="122">
        <f>'Сводная для рабочего плана М'!G202</f>
        <v>0</v>
      </c>
      <c r="L200" s="122">
        <f>'Сводная для рабочего плана М'!H202</f>
        <v>0</v>
      </c>
      <c r="M200" s="122">
        <f>'Сводная для рабочего плана М'!I202</f>
        <v>0</v>
      </c>
      <c r="N200" s="122">
        <f>'Сводная для рабочего плана М'!J202</f>
        <v>0</v>
      </c>
      <c r="O200" s="123"/>
    </row>
    <row r="201" spans="1:15" ht="25.5">
      <c r="A201" s="172">
        <f>'Сводная для рабочего плана М'!A203</f>
        <v>0</v>
      </c>
      <c r="B201" s="172">
        <f>IF(A201="Общий итог","",'Сводная для рабочего плана М'!B203)</f>
        <v>0</v>
      </c>
      <c r="C201" s="108"/>
      <c r="D201" s="110">
        <f>'Сводная для рабочего плана М'!C203</f>
        <v>0</v>
      </c>
      <c r="E201" s="110">
        <f>'Сводная для рабочего плана М'!D203</f>
        <v>0</v>
      </c>
      <c r="F201" s="110">
        <f>'Сводная для рабочего плана М'!E203</f>
        <v>0</v>
      </c>
      <c r="G201" s="110">
        <f>'Сводная для рабочего плана М'!F203</f>
        <v>0</v>
      </c>
      <c r="H201" s="108"/>
      <c r="I201" s="110">
        <f t="shared" si="3"/>
        <v>0</v>
      </c>
      <c r="J201" s="108"/>
      <c r="K201" s="122">
        <f>'Сводная для рабочего плана М'!G203</f>
        <v>0</v>
      </c>
      <c r="L201" s="122">
        <f>'Сводная для рабочего плана М'!H203</f>
        <v>0</v>
      </c>
      <c r="M201" s="122">
        <f>'Сводная для рабочего плана М'!I203</f>
        <v>0</v>
      </c>
      <c r="N201" s="122">
        <f>'Сводная для рабочего плана М'!J203</f>
        <v>0</v>
      </c>
      <c r="O201" s="123"/>
    </row>
    <row r="202" spans="1:15" ht="25.5">
      <c r="A202" s="172">
        <f>'Сводная для рабочего плана М'!A204</f>
        <v>0</v>
      </c>
      <c r="B202" s="172">
        <f>IF(A202="Общий итог","",'Сводная для рабочего плана М'!B204)</f>
        <v>0</v>
      </c>
      <c r="C202" s="108"/>
      <c r="D202" s="110">
        <f>'Сводная для рабочего плана М'!C204</f>
        <v>0</v>
      </c>
      <c r="E202" s="110">
        <f>'Сводная для рабочего плана М'!D204</f>
        <v>0</v>
      </c>
      <c r="F202" s="110">
        <f>'Сводная для рабочего плана М'!E204</f>
        <v>0</v>
      </c>
      <c r="G202" s="110">
        <f>'Сводная для рабочего плана М'!F204</f>
        <v>0</v>
      </c>
      <c r="H202" s="108"/>
      <c r="I202" s="110">
        <f t="shared" si="3"/>
        <v>0</v>
      </c>
      <c r="J202" s="108"/>
      <c r="K202" s="122">
        <f>'Сводная для рабочего плана М'!G204</f>
        <v>0</v>
      </c>
      <c r="L202" s="122">
        <f>'Сводная для рабочего плана М'!H204</f>
        <v>0</v>
      </c>
      <c r="M202" s="122">
        <f>'Сводная для рабочего плана М'!I204</f>
        <v>0</v>
      </c>
      <c r="N202" s="122">
        <f>'Сводная для рабочего плана М'!J204</f>
        <v>0</v>
      </c>
      <c r="O202" s="123"/>
    </row>
    <row r="203" spans="1:15" ht="25.5">
      <c r="A203" s="172">
        <f>'Сводная для рабочего плана М'!A205</f>
        <v>0</v>
      </c>
      <c r="B203" s="172">
        <f>IF(A203="Общий итог","",'Сводная для рабочего плана М'!B205)</f>
        <v>0</v>
      </c>
      <c r="C203" s="108"/>
      <c r="D203" s="110">
        <f>'Сводная для рабочего плана М'!C205</f>
        <v>0</v>
      </c>
      <c r="E203" s="110">
        <f>'Сводная для рабочего плана М'!D205</f>
        <v>0</v>
      </c>
      <c r="F203" s="110">
        <f>'Сводная для рабочего плана М'!E205</f>
        <v>0</v>
      </c>
      <c r="G203" s="110">
        <f>'Сводная для рабочего плана М'!F205</f>
        <v>0</v>
      </c>
      <c r="H203" s="108"/>
      <c r="I203" s="110">
        <f t="shared" si="3"/>
        <v>0</v>
      </c>
      <c r="J203" s="108"/>
      <c r="K203" s="122">
        <f>'Сводная для рабочего плана М'!G205</f>
        <v>0</v>
      </c>
      <c r="L203" s="122">
        <f>'Сводная для рабочего плана М'!H205</f>
        <v>0</v>
      </c>
      <c r="M203" s="122">
        <f>'Сводная для рабочего плана М'!I205</f>
        <v>0</v>
      </c>
      <c r="N203" s="122">
        <f>'Сводная для рабочего плана М'!J205</f>
        <v>0</v>
      </c>
      <c r="O203" s="123"/>
    </row>
    <row r="204" spans="1:15" ht="25.5">
      <c r="A204" s="172">
        <f>'Сводная для рабочего плана М'!A206</f>
        <v>0</v>
      </c>
      <c r="B204" s="172">
        <f>IF(A204="Общий итог","",'Сводная для рабочего плана М'!B206)</f>
        <v>0</v>
      </c>
      <c r="C204" s="108"/>
      <c r="D204" s="110">
        <f>'Сводная для рабочего плана М'!C206</f>
        <v>0</v>
      </c>
      <c r="E204" s="110">
        <f>'Сводная для рабочего плана М'!D206</f>
        <v>0</v>
      </c>
      <c r="F204" s="110">
        <f>'Сводная для рабочего плана М'!E206</f>
        <v>0</v>
      </c>
      <c r="G204" s="110">
        <f>'Сводная для рабочего плана М'!F206</f>
        <v>0</v>
      </c>
      <c r="H204" s="108"/>
      <c r="I204" s="110">
        <f t="shared" si="3"/>
        <v>0</v>
      </c>
      <c r="J204" s="108"/>
      <c r="K204" s="122">
        <f>'Сводная для рабочего плана М'!G206</f>
        <v>0</v>
      </c>
      <c r="L204" s="122">
        <f>'Сводная для рабочего плана М'!H206</f>
        <v>0</v>
      </c>
      <c r="M204" s="122">
        <f>'Сводная для рабочего плана М'!I206</f>
        <v>0</v>
      </c>
      <c r="N204" s="122">
        <f>'Сводная для рабочего плана М'!J206</f>
        <v>0</v>
      </c>
      <c r="O204" s="123"/>
    </row>
    <row r="205" spans="1:15" ht="25.5">
      <c r="A205" s="172">
        <f>'Сводная для рабочего плана М'!A207</f>
        <v>0</v>
      </c>
      <c r="B205" s="172">
        <f>IF(A205="Общий итог","",'Сводная для рабочего плана М'!B207)</f>
        <v>0</v>
      </c>
      <c r="C205" s="108"/>
      <c r="D205" s="110">
        <f>'Сводная для рабочего плана М'!C207</f>
        <v>0</v>
      </c>
      <c r="E205" s="110">
        <f>'Сводная для рабочего плана М'!D207</f>
        <v>0</v>
      </c>
      <c r="F205" s="110">
        <f>'Сводная для рабочего плана М'!E207</f>
        <v>0</v>
      </c>
      <c r="G205" s="110">
        <f>'Сводная для рабочего плана М'!F207</f>
        <v>0</v>
      </c>
      <c r="H205" s="108"/>
      <c r="I205" s="110">
        <f t="shared" si="3"/>
        <v>0</v>
      </c>
      <c r="J205" s="108"/>
      <c r="K205" s="122">
        <f>'Сводная для рабочего плана М'!G207</f>
        <v>0</v>
      </c>
      <c r="L205" s="122">
        <f>'Сводная для рабочего плана М'!H207</f>
        <v>0</v>
      </c>
      <c r="M205" s="122">
        <f>'Сводная для рабочего плана М'!I207</f>
        <v>0</v>
      </c>
      <c r="N205" s="122">
        <f>'Сводная для рабочего плана М'!J207</f>
        <v>0</v>
      </c>
      <c r="O205" s="123"/>
    </row>
    <row r="206" spans="1:15" ht="25.5">
      <c r="A206" s="172">
        <f>'Сводная для рабочего плана М'!A208</f>
        <v>0</v>
      </c>
      <c r="B206" s="172">
        <f>IF(A206="Общий итог","",'Сводная для рабочего плана М'!B208)</f>
        <v>0</v>
      </c>
      <c r="C206" s="108"/>
      <c r="D206" s="110">
        <f>'Сводная для рабочего плана М'!C208</f>
        <v>0</v>
      </c>
      <c r="E206" s="110">
        <f>'Сводная для рабочего плана М'!D208</f>
        <v>0</v>
      </c>
      <c r="F206" s="110">
        <f>'Сводная для рабочего плана М'!E208</f>
        <v>0</v>
      </c>
      <c r="G206" s="110">
        <f>'Сводная для рабочего плана М'!F208</f>
        <v>0</v>
      </c>
      <c r="H206" s="108"/>
      <c r="I206" s="110">
        <f t="shared" si="3"/>
        <v>0</v>
      </c>
      <c r="J206" s="108"/>
      <c r="K206" s="122">
        <f>'Сводная для рабочего плана М'!G208</f>
        <v>0</v>
      </c>
      <c r="L206" s="122">
        <f>'Сводная для рабочего плана М'!H208</f>
        <v>0</v>
      </c>
      <c r="M206" s="122">
        <f>'Сводная для рабочего плана М'!I208</f>
        <v>0</v>
      </c>
      <c r="N206" s="122">
        <f>'Сводная для рабочего плана М'!J208</f>
        <v>0</v>
      </c>
      <c r="O206" s="123"/>
    </row>
    <row r="207" spans="1:15" ht="25.5">
      <c r="A207" s="172">
        <f>'Сводная для рабочего плана М'!A209</f>
        <v>0</v>
      </c>
      <c r="B207" s="172">
        <f>IF(A207="Общий итог","",'Сводная для рабочего плана М'!B209)</f>
        <v>0</v>
      </c>
      <c r="C207" s="108"/>
      <c r="D207" s="110">
        <f>'Сводная для рабочего плана М'!C209</f>
        <v>0</v>
      </c>
      <c r="E207" s="110">
        <f>'Сводная для рабочего плана М'!D209</f>
        <v>0</v>
      </c>
      <c r="F207" s="110">
        <f>'Сводная для рабочего плана М'!E209</f>
        <v>0</v>
      </c>
      <c r="G207" s="110">
        <f>'Сводная для рабочего плана М'!F209</f>
        <v>0</v>
      </c>
      <c r="H207" s="108"/>
      <c r="I207" s="110">
        <f t="shared" si="3"/>
        <v>0</v>
      </c>
      <c r="J207" s="108"/>
      <c r="K207" s="122">
        <f>'Сводная для рабочего плана М'!G209</f>
        <v>0</v>
      </c>
      <c r="L207" s="122">
        <f>'Сводная для рабочего плана М'!H209</f>
        <v>0</v>
      </c>
      <c r="M207" s="122">
        <f>'Сводная для рабочего плана М'!I209</f>
        <v>0</v>
      </c>
      <c r="N207" s="122">
        <f>'Сводная для рабочего плана М'!J209</f>
        <v>0</v>
      </c>
      <c r="O207" s="123"/>
    </row>
    <row r="208" spans="1:15" ht="25.5">
      <c r="A208" s="172">
        <f>'Сводная для рабочего плана М'!A210</f>
        <v>0</v>
      </c>
      <c r="B208" s="172">
        <f>IF(A208="Общий итог","",'Сводная для рабочего плана М'!B210)</f>
        <v>0</v>
      </c>
      <c r="C208" s="108"/>
      <c r="D208" s="110">
        <f>'Сводная для рабочего плана М'!C210</f>
        <v>0</v>
      </c>
      <c r="E208" s="110">
        <f>'Сводная для рабочего плана М'!D210</f>
        <v>0</v>
      </c>
      <c r="F208" s="110">
        <f>'Сводная для рабочего плана М'!E210</f>
        <v>0</v>
      </c>
      <c r="G208" s="110">
        <f>'Сводная для рабочего плана М'!F210</f>
        <v>0</v>
      </c>
      <c r="H208" s="108"/>
      <c r="I208" s="110">
        <f t="shared" si="3"/>
        <v>0</v>
      </c>
      <c r="J208" s="108"/>
      <c r="K208" s="122">
        <f>'Сводная для рабочего плана М'!G210</f>
        <v>0</v>
      </c>
      <c r="L208" s="122">
        <f>'Сводная для рабочего плана М'!H210</f>
        <v>0</v>
      </c>
      <c r="M208" s="122">
        <f>'Сводная для рабочего плана М'!I210</f>
        <v>0</v>
      </c>
      <c r="N208" s="122">
        <f>'Сводная для рабочего плана М'!J210</f>
        <v>0</v>
      </c>
      <c r="O208" s="123"/>
    </row>
    <row r="209" spans="1:15" ht="25.5">
      <c r="A209" s="172">
        <f>'Сводная для рабочего плана М'!A211</f>
        <v>0</v>
      </c>
      <c r="B209" s="172">
        <f>IF(A209="Общий итог","",'Сводная для рабочего плана М'!B211)</f>
        <v>0</v>
      </c>
      <c r="C209" s="108"/>
      <c r="D209" s="110">
        <f>'Сводная для рабочего плана М'!C211</f>
        <v>0</v>
      </c>
      <c r="E209" s="110">
        <f>'Сводная для рабочего плана М'!D211</f>
        <v>0</v>
      </c>
      <c r="F209" s="110">
        <f>'Сводная для рабочего плана М'!E211</f>
        <v>0</v>
      </c>
      <c r="G209" s="110">
        <f>'Сводная для рабочего плана М'!F211</f>
        <v>0</v>
      </c>
      <c r="H209" s="108"/>
      <c r="I209" s="110">
        <f t="shared" si="3"/>
        <v>0</v>
      </c>
      <c r="J209" s="108"/>
      <c r="K209" s="122">
        <f>'Сводная для рабочего плана М'!G211</f>
        <v>0</v>
      </c>
      <c r="L209" s="122">
        <f>'Сводная для рабочего плана М'!H211</f>
        <v>0</v>
      </c>
      <c r="M209" s="122">
        <f>'Сводная для рабочего плана М'!I211</f>
        <v>0</v>
      </c>
      <c r="N209" s="122">
        <f>'Сводная для рабочего плана М'!J211</f>
        <v>0</v>
      </c>
      <c r="O209" s="123"/>
    </row>
    <row r="210" spans="1:15" ht="25.5">
      <c r="A210" s="172">
        <f>'Сводная для рабочего плана М'!A212</f>
        <v>0</v>
      </c>
      <c r="B210" s="172">
        <f>IF(A210="Общий итог","",'Сводная для рабочего плана М'!B212)</f>
        <v>0</v>
      </c>
      <c r="C210" s="108"/>
      <c r="D210" s="110">
        <f>'Сводная для рабочего плана М'!C212</f>
        <v>0</v>
      </c>
      <c r="E210" s="110">
        <f>'Сводная для рабочего плана М'!D212</f>
        <v>0</v>
      </c>
      <c r="F210" s="110">
        <f>'Сводная для рабочего плана М'!E212</f>
        <v>0</v>
      </c>
      <c r="G210" s="110">
        <f>'Сводная для рабочего плана М'!F212</f>
        <v>0</v>
      </c>
      <c r="H210" s="108"/>
      <c r="I210" s="110">
        <f t="shared" si="3"/>
        <v>0</v>
      </c>
      <c r="J210" s="108"/>
      <c r="K210" s="122">
        <f>'Сводная для рабочего плана М'!G212</f>
        <v>0</v>
      </c>
      <c r="L210" s="122">
        <f>'Сводная для рабочего плана М'!H212</f>
        <v>0</v>
      </c>
      <c r="M210" s="122">
        <f>'Сводная для рабочего плана М'!I212</f>
        <v>0</v>
      </c>
      <c r="N210" s="122">
        <f>'Сводная для рабочего плана М'!J212</f>
        <v>0</v>
      </c>
      <c r="O210" s="123"/>
    </row>
    <row r="211" spans="1:15" ht="25.5">
      <c r="A211" s="172">
        <f>'Сводная для рабочего плана М'!A213</f>
        <v>0</v>
      </c>
      <c r="B211" s="172">
        <f>IF(A211="Общий итог","",'Сводная для рабочего плана М'!B213)</f>
        <v>0</v>
      </c>
      <c r="C211" s="108"/>
      <c r="D211" s="110">
        <f>'Сводная для рабочего плана М'!C213</f>
        <v>0</v>
      </c>
      <c r="E211" s="110">
        <f>'Сводная для рабочего плана М'!D213</f>
        <v>0</v>
      </c>
      <c r="F211" s="110">
        <f>'Сводная для рабочего плана М'!E213</f>
        <v>0</v>
      </c>
      <c r="G211" s="110">
        <f>'Сводная для рабочего плана М'!F213</f>
        <v>0</v>
      </c>
      <c r="H211" s="108"/>
      <c r="I211" s="110">
        <f t="shared" si="3"/>
        <v>0</v>
      </c>
      <c r="J211" s="108"/>
      <c r="K211" s="122">
        <f>'Сводная для рабочего плана М'!G213</f>
        <v>0</v>
      </c>
      <c r="L211" s="122">
        <f>'Сводная для рабочего плана М'!H213</f>
        <v>0</v>
      </c>
      <c r="M211" s="122">
        <f>'Сводная для рабочего плана М'!I213</f>
        <v>0</v>
      </c>
      <c r="N211" s="122">
        <f>'Сводная для рабочего плана М'!J213</f>
        <v>0</v>
      </c>
      <c r="O211" s="123"/>
    </row>
    <row r="212" spans="1:15" ht="25.5">
      <c r="A212" s="172">
        <f>'Сводная для рабочего плана М'!A214</f>
        <v>0</v>
      </c>
      <c r="B212" s="172">
        <f>IF(A212="Общий итог","",'Сводная для рабочего плана М'!B214)</f>
        <v>0</v>
      </c>
      <c r="C212" s="108"/>
      <c r="D212" s="110">
        <f>'Сводная для рабочего плана М'!C214</f>
        <v>0</v>
      </c>
      <c r="E212" s="110">
        <f>'Сводная для рабочего плана М'!D214</f>
        <v>0</v>
      </c>
      <c r="F212" s="110">
        <f>'Сводная для рабочего плана М'!E214</f>
        <v>0</v>
      </c>
      <c r="G212" s="110">
        <f>'Сводная для рабочего плана М'!F214</f>
        <v>0</v>
      </c>
      <c r="H212" s="108"/>
      <c r="I212" s="110">
        <f t="shared" si="3"/>
        <v>0</v>
      </c>
      <c r="J212" s="108"/>
      <c r="K212" s="122">
        <f>'Сводная для рабочего плана М'!G214</f>
        <v>0</v>
      </c>
      <c r="L212" s="122">
        <f>'Сводная для рабочего плана М'!H214</f>
        <v>0</v>
      </c>
      <c r="M212" s="122">
        <f>'Сводная для рабочего плана М'!I214</f>
        <v>0</v>
      </c>
      <c r="N212" s="122">
        <f>'Сводная для рабочего плана М'!J214</f>
        <v>0</v>
      </c>
      <c r="O212" s="123"/>
    </row>
    <row r="213" spans="1:15" ht="25.5">
      <c r="A213" s="172">
        <f>'Сводная для рабочего плана М'!A215</f>
        <v>0</v>
      </c>
      <c r="B213" s="172">
        <f>IF(A213="Общий итог","",'Сводная для рабочего плана М'!B215)</f>
        <v>0</v>
      </c>
      <c r="C213" s="108"/>
      <c r="D213" s="110">
        <f>'Сводная для рабочего плана М'!C215</f>
        <v>0</v>
      </c>
      <c r="E213" s="110">
        <f>'Сводная для рабочего плана М'!D215</f>
        <v>0</v>
      </c>
      <c r="F213" s="110">
        <f>'Сводная для рабочего плана М'!E215</f>
        <v>0</v>
      </c>
      <c r="G213" s="110">
        <f>'Сводная для рабочего плана М'!F215</f>
        <v>0</v>
      </c>
      <c r="H213" s="108"/>
      <c r="I213" s="110">
        <f t="shared" si="3"/>
        <v>0</v>
      </c>
      <c r="J213" s="108"/>
      <c r="K213" s="122">
        <f>'Сводная для рабочего плана М'!G215</f>
        <v>0</v>
      </c>
      <c r="L213" s="122">
        <f>'Сводная для рабочего плана М'!H215</f>
        <v>0</v>
      </c>
      <c r="M213" s="122">
        <f>'Сводная для рабочего плана М'!I215</f>
        <v>0</v>
      </c>
      <c r="N213" s="122">
        <f>'Сводная для рабочего плана М'!J215</f>
        <v>0</v>
      </c>
      <c r="O213" s="123"/>
    </row>
    <row r="214" spans="1:15" ht="25.5">
      <c r="A214" s="172">
        <f>'Сводная для рабочего плана М'!A216</f>
        <v>0</v>
      </c>
      <c r="B214" s="172">
        <f>IF(A214="Общий итог","",'Сводная для рабочего плана М'!B216)</f>
        <v>0</v>
      </c>
      <c r="C214" s="108"/>
      <c r="D214" s="110">
        <f>'Сводная для рабочего плана М'!C216</f>
        <v>0</v>
      </c>
      <c r="E214" s="110">
        <f>'Сводная для рабочего плана М'!D216</f>
        <v>0</v>
      </c>
      <c r="F214" s="110">
        <f>'Сводная для рабочего плана М'!E216</f>
        <v>0</v>
      </c>
      <c r="G214" s="110">
        <f>'Сводная для рабочего плана М'!F216</f>
        <v>0</v>
      </c>
      <c r="H214" s="108"/>
      <c r="I214" s="110">
        <f t="shared" si="3"/>
        <v>0</v>
      </c>
      <c r="J214" s="108"/>
      <c r="K214" s="122">
        <f>'Сводная для рабочего плана М'!G216</f>
        <v>0</v>
      </c>
      <c r="L214" s="122">
        <f>'Сводная для рабочего плана М'!H216</f>
        <v>0</v>
      </c>
      <c r="M214" s="122">
        <f>'Сводная для рабочего плана М'!I216</f>
        <v>0</v>
      </c>
      <c r="N214" s="122">
        <f>'Сводная для рабочего плана М'!J216</f>
        <v>0</v>
      </c>
      <c r="O214" s="123"/>
    </row>
    <row r="215" spans="1:15" ht="25.5">
      <c r="A215" s="172">
        <f>'Сводная для рабочего плана М'!A217</f>
        <v>0</v>
      </c>
      <c r="B215" s="172">
        <f>IF(A215="Общий итог","",'Сводная для рабочего плана М'!B217)</f>
        <v>0</v>
      </c>
      <c r="C215" s="108"/>
      <c r="D215" s="110">
        <f>'Сводная для рабочего плана М'!C217</f>
        <v>0</v>
      </c>
      <c r="E215" s="110">
        <f>'Сводная для рабочего плана М'!D217</f>
        <v>0</v>
      </c>
      <c r="F215" s="110">
        <f>'Сводная для рабочего плана М'!E217</f>
        <v>0</v>
      </c>
      <c r="G215" s="110">
        <f>'Сводная для рабочего плана М'!F217</f>
        <v>0</v>
      </c>
      <c r="H215" s="108"/>
      <c r="I215" s="110">
        <f t="shared" si="3"/>
        <v>0</v>
      </c>
      <c r="J215" s="108"/>
      <c r="K215" s="122">
        <f>'Сводная для рабочего плана М'!G217</f>
        <v>0</v>
      </c>
      <c r="L215" s="122">
        <f>'Сводная для рабочего плана М'!H217</f>
        <v>0</v>
      </c>
      <c r="M215" s="122">
        <f>'Сводная для рабочего плана М'!I217</f>
        <v>0</v>
      </c>
      <c r="N215" s="122">
        <f>'Сводная для рабочего плана М'!J217</f>
        <v>0</v>
      </c>
      <c r="O215" s="123"/>
    </row>
    <row r="216" spans="1:15" ht="25.5">
      <c r="A216" s="172">
        <f>'Сводная для рабочего плана М'!A218</f>
        <v>0</v>
      </c>
      <c r="B216" s="172">
        <f>IF(A216="Общий итог","",'Сводная для рабочего плана М'!B218)</f>
        <v>0</v>
      </c>
      <c r="C216" s="108"/>
      <c r="D216" s="110">
        <f>'Сводная для рабочего плана М'!C218</f>
        <v>0</v>
      </c>
      <c r="E216" s="110">
        <f>'Сводная для рабочего плана М'!D218</f>
        <v>0</v>
      </c>
      <c r="F216" s="110">
        <f>'Сводная для рабочего плана М'!E218</f>
        <v>0</v>
      </c>
      <c r="G216" s="110">
        <f>'Сводная для рабочего плана М'!F218</f>
        <v>0</v>
      </c>
      <c r="H216" s="108"/>
      <c r="I216" s="110">
        <f t="shared" si="3"/>
        <v>0</v>
      </c>
      <c r="J216" s="108"/>
      <c r="K216" s="122">
        <f>'Сводная для рабочего плана М'!G218</f>
        <v>0</v>
      </c>
      <c r="L216" s="122">
        <f>'Сводная для рабочего плана М'!H218</f>
        <v>0</v>
      </c>
      <c r="M216" s="122">
        <f>'Сводная для рабочего плана М'!I218</f>
        <v>0</v>
      </c>
      <c r="N216" s="122">
        <f>'Сводная для рабочего плана М'!J218</f>
        <v>0</v>
      </c>
      <c r="O216" s="123"/>
    </row>
    <row r="217" spans="1:15" ht="25.5">
      <c r="A217" s="172">
        <f>'Сводная для рабочего плана М'!A219</f>
        <v>0</v>
      </c>
      <c r="B217" s="172">
        <f>IF(A217="Общий итог","",'Сводная для рабочего плана М'!B219)</f>
        <v>0</v>
      </c>
      <c r="C217" s="108"/>
      <c r="D217" s="110">
        <f>'Сводная для рабочего плана М'!C219</f>
        <v>0</v>
      </c>
      <c r="E217" s="110">
        <f>'Сводная для рабочего плана М'!D219</f>
        <v>0</v>
      </c>
      <c r="F217" s="110">
        <f>'Сводная для рабочего плана М'!E219</f>
        <v>0</v>
      </c>
      <c r="G217" s="110">
        <f>'Сводная для рабочего плана М'!F219</f>
        <v>0</v>
      </c>
      <c r="H217" s="108"/>
      <c r="I217" s="110">
        <f t="shared" si="3"/>
        <v>0</v>
      </c>
      <c r="J217" s="108"/>
      <c r="K217" s="122">
        <f>'Сводная для рабочего плана М'!G219</f>
        <v>0</v>
      </c>
      <c r="L217" s="122">
        <f>'Сводная для рабочего плана М'!H219</f>
        <v>0</v>
      </c>
      <c r="M217" s="122">
        <f>'Сводная для рабочего плана М'!I219</f>
        <v>0</v>
      </c>
      <c r="N217" s="122">
        <f>'Сводная для рабочего плана М'!J219</f>
        <v>0</v>
      </c>
      <c r="O217" s="123"/>
    </row>
    <row r="218" spans="1:15" ht="25.5">
      <c r="A218" s="172">
        <f>'Сводная для рабочего плана М'!A220</f>
        <v>0</v>
      </c>
      <c r="B218" s="172">
        <f>IF(A218="Общий итог","",'Сводная для рабочего плана М'!B220)</f>
        <v>0</v>
      </c>
      <c r="C218" s="108"/>
      <c r="D218" s="110">
        <f>'Сводная для рабочего плана М'!C220</f>
        <v>0</v>
      </c>
      <c r="E218" s="110">
        <f>'Сводная для рабочего плана М'!D220</f>
        <v>0</v>
      </c>
      <c r="F218" s="110">
        <f>'Сводная для рабочего плана М'!E220</f>
        <v>0</v>
      </c>
      <c r="G218" s="110">
        <f>'Сводная для рабочего плана М'!F220</f>
        <v>0</v>
      </c>
      <c r="H218" s="108"/>
      <c r="I218" s="110">
        <f t="shared" si="3"/>
        <v>0</v>
      </c>
      <c r="J218" s="108"/>
      <c r="K218" s="122">
        <f>'Сводная для рабочего плана М'!G220</f>
        <v>0</v>
      </c>
      <c r="L218" s="122">
        <f>'Сводная для рабочего плана М'!H220</f>
        <v>0</v>
      </c>
      <c r="M218" s="122">
        <f>'Сводная для рабочего плана М'!I220</f>
        <v>0</v>
      </c>
      <c r="N218" s="122">
        <f>'Сводная для рабочего плана М'!J220</f>
        <v>0</v>
      </c>
      <c r="O218" s="123"/>
    </row>
    <row r="219" spans="1:15" ht="25.5">
      <c r="A219" s="172">
        <f>'Сводная для рабочего плана М'!A221</f>
        <v>0</v>
      </c>
      <c r="B219" s="172">
        <f>IF(A219="Общий итог","",'Сводная для рабочего плана М'!B221)</f>
        <v>0</v>
      </c>
      <c r="C219" s="108"/>
      <c r="D219" s="110">
        <f>'Сводная для рабочего плана М'!C221</f>
        <v>0</v>
      </c>
      <c r="E219" s="110">
        <f>'Сводная для рабочего плана М'!D221</f>
        <v>0</v>
      </c>
      <c r="F219" s="110">
        <f>'Сводная для рабочего плана М'!E221</f>
        <v>0</v>
      </c>
      <c r="G219" s="110">
        <f>'Сводная для рабочего плана М'!F221</f>
        <v>0</v>
      </c>
      <c r="H219" s="108"/>
      <c r="I219" s="110">
        <f t="shared" si="3"/>
        <v>0</v>
      </c>
      <c r="J219" s="108"/>
      <c r="K219" s="122">
        <f>'Сводная для рабочего плана М'!G221</f>
        <v>0</v>
      </c>
      <c r="L219" s="122">
        <f>'Сводная для рабочего плана М'!H221</f>
        <v>0</v>
      </c>
      <c r="M219" s="122">
        <f>'Сводная для рабочего плана М'!I221</f>
        <v>0</v>
      </c>
      <c r="N219" s="122">
        <f>'Сводная для рабочего плана М'!J221</f>
        <v>0</v>
      </c>
      <c r="O219" s="123"/>
    </row>
    <row r="220" spans="1:15" ht="25.5">
      <c r="A220" s="172">
        <f>'Сводная для рабочего плана М'!A222</f>
        <v>0</v>
      </c>
      <c r="B220" s="172">
        <f>IF(A220="Общий итог","",'Сводная для рабочего плана М'!B222)</f>
        <v>0</v>
      </c>
      <c r="C220" s="108"/>
      <c r="D220" s="110">
        <f>'Сводная для рабочего плана М'!C222</f>
        <v>0</v>
      </c>
      <c r="E220" s="110">
        <f>'Сводная для рабочего плана М'!D222</f>
        <v>0</v>
      </c>
      <c r="F220" s="110">
        <f>'Сводная для рабочего плана М'!E222</f>
        <v>0</v>
      </c>
      <c r="G220" s="110">
        <f>'Сводная для рабочего плана М'!F222</f>
        <v>0</v>
      </c>
      <c r="H220" s="108"/>
      <c r="I220" s="110">
        <f t="shared" si="3"/>
        <v>0</v>
      </c>
      <c r="J220" s="108"/>
      <c r="K220" s="122">
        <f>'Сводная для рабочего плана М'!G222</f>
        <v>0</v>
      </c>
      <c r="L220" s="122">
        <f>'Сводная для рабочего плана М'!H222</f>
        <v>0</v>
      </c>
      <c r="M220" s="122">
        <f>'Сводная для рабочего плана М'!I222</f>
        <v>0</v>
      </c>
      <c r="N220" s="122">
        <f>'Сводная для рабочего плана М'!J222</f>
        <v>0</v>
      </c>
      <c r="O220" s="123"/>
    </row>
    <row r="221" spans="1:15" ht="25.5">
      <c r="A221" s="172">
        <f>'Сводная для рабочего плана М'!A223</f>
        <v>0</v>
      </c>
      <c r="B221" s="172">
        <f>IF(A221="Общий итог","",'Сводная для рабочего плана М'!B223)</f>
        <v>0</v>
      </c>
      <c r="C221" s="108"/>
      <c r="D221" s="110">
        <f>'Сводная для рабочего плана М'!C223</f>
        <v>0</v>
      </c>
      <c r="E221" s="110">
        <f>'Сводная для рабочего плана М'!D223</f>
        <v>0</v>
      </c>
      <c r="F221" s="110">
        <f>'Сводная для рабочего плана М'!E223</f>
        <v>0</v>
      </c>
      <c r="G221" s="110">
        <f>'Сводная для рабочего плана М'!F223</f>
        <v>0</v>
      </c>
      <c r="H221" s="108"/>
      <c r="I221" s="110">
        <f t="shared" si="3"/>
        <v>0</v>
      </c>
      <c r="J221" s="108"/>
      <c r="K221" s="122">
        <f>'Сводная для рабочего плана М'!G223</f>
        <v>0</v>
      </c>
      <c r="L221" s="122">
        <f>'Сводная для рабочего плана М'!H223</f>
        <v>0</v>
      </c>
      <c r="M221" s="122">
        <f>'Сводная для рабочего плана М'!I223</f>
        <v>0</v>
      </c>
      <c r="N221" s="122">
        <f>'Сводная для рабочего плана М'!J223</f>
        <v>0</v>
      </c>
      <c r="O221" s="123"/>
    </row>
    <row r="222" spans="1:15" ht="25.5">
      <c r="A222" s="172">
        <f>'Сводная для рабочего плана М'!A224</f>
        <v>0</v>
      </c>
      <c r="B222" s="172">
        <f>IF(A222="Общий итог","",'Сводная для рабочего плана М'!B224)</f>
        <v>0</v>
      </c>
      <c r="C222" s="108"/>
      <c r="D222" s="110">
        <f>'Сводная для рабочего плана М'!C224</f>
        <v>0</v>
      </c>
      <c r="E222" s="110">
        <f>'Сводная для рабочего плана М'!D224</f>
        <v>0</v>
      </c>
      <c r="F222" s="110">
        <f>'Сводная для рабочего плана М'!E224</f>
        <v>0</v>
      </c>
      <c r="G222" s="110">
        <f>'Сводная для рабочего плана М'!F224</f>
        <v>0</v>
      </c>
      <c r="H222" s="108"/>
      <c r="I222" s="110">
        <f t="shared" si="3"/>
        <v>0</v>
      </c>
      <c r="J222" s="108"/>
      <c r="K222" s="122">
        <f>'Сводная для рабочего плана М'!G224</f>
        <v>0</v>
      </c>
      <c r="L222" s="122">
        <f>'Сводная для рабочего плана М'!H224</f>
        <v>0</v>
      </c>
      <c r="M222" s="122">
        <f>'Сводная для рабочего плана М'!I224</f>
        <v>0</v>
      </c>
      <c r="N222" s="122">
        <f>'Сводная для рабочего плана М'!J224</f>
        <v>0</v>
      </c>
      <c r="O222" s="123"/>
    </row>
    <row r="223" spans="1:15" ht="25.5">
      <c r="A223" s="172">
        <f>'Сводная для рабочего плана М'!A225</f>
        <v>0</v>
      </c>
      <c r="B223" s="172">
        <f>IF(A223="Общий итог","",'Сводная для рабочего плана М'!B225)</f>
        <v>0</v>
      </c>
      <c r="C223" s="108"/>
      <c r="D223" s="110">
        <f>'Сводная для рабочего плана М'!C225</f>
        <v>0</v>
      </c>
      <c r="E223" s="110">
        <f>'Сводная для рабочего плана М'!D225</f>
        <v>0</v>
      </c>
      <c r="F223" s="110">
        <f>'Сводная для рабочего плана М'!E225</f>
        <v>0</v>
      </c>
      <c r="G223" s="110">
        <f>'Сводная для рабочего плана М'!F225</f>
        <v>0</v>
      </c>
      <c r="H223" s="108"/>
      <c r="I223" s="110">
        <f t="shared" si="3"/>
        <v>0</v>
      </c>
      <c r="J223" s="108"/>
      <c r="K223" s="122">
        <f>'Сводная для рабочего плана М'!G225</f>
        <v>0</v>
      </c>
      <c r="L223" s="122">
        <f>'Сводная для рабочего плана М'!H225</f>
        <v>0</v>
      </c>
      <c r="M223" s="122">
        <f>'Сводная для рабочего плана М'!I225</f>
        <v>0</v>
      </c>
      <c r="N223" s="122">
        <f>'Сводная для рабочего плана М'!J225</f>
        <v>0</v>
      </c>
      <c r="O223" s="123"/>
    </row>
    <row r="224" spans="1:15" ht="25.5">
      <c r="A224" s="172">
        <f>'Сводная для рабочего плана М'!A226</f>
        <v>0</v>
      </c>
      <c r="B224" s="172">
        <f>IF(A224="Общий итог","",'Сводная для рабочего плана М'!B226)</f>
        <v>0</v>
      </c>
      <c r="C224" s="108"/>
      <c r="D224" s="110">
        <f>'Сводная для рабочего плана М'!C226</f>
        <v>0</v>
      </c>
      <c r="E224" s="110">
        <f>'Сводная для рабочего плана М'!D226</f>
        <v>0</v>
      </c>
      <c r="F224" s="110">
        <f>'Сводная для рабочего плана М'!E226</f>
        <v>0</v>
      </c>
      <c r="G224" s="110">
        <f>'Сводная для рабочего плана М'!F226</f>
        <v>0</v>
      </c>
      <c r="H224" s="108"/>
      <c r="I224" s="110">
        <f t="shared" si="3"/>
        <v>0</v>
      </c>
      <c r="J224" s="108"/>
      <c r="K224" s="122">
        <f>'Сводная для рабочего плана М'!G226</f>
        <v>0</v>
      </c>
      <c r="L224" s="122">
        <f>'Сводная для рабочего плана М'!H226</f>
        <v>0</v>
      </c>
      <c r="M224" s="122">
        <f>'Сводная для рабочего плана М'!I226</f>
        <v>0</v>
      </c>
      <c r="N224" s="122">
        <f>'Сводная для рабочего плана М'!J226</f>
        <v>0</v>
      </c>
      <c r="O224" s="123"/>
    </row>
    <row r="225" spans="1:15" ht="25.5">
      <c r="A225" s="172">
        <f>'Сводная для рабочего плана М'!A227</f>
        <v>0</v>
      </c>
      <c r="B225" s="172">
        <f>IF(A225="Общий итог","",'Сводная для рабочего плана М'!B227)</f>
        <v>0</v>
      </c>
      <c r="C225" s="108"/>
      <c r="D225" s="110">
        <f>'Сводная для рабочего плана М'!C227</f>
        <v>0</v>
      </c>
      <c r="E225" s="110">
        <f>'Сводная для рабочего плана М'!D227</f>
        <v>0</v>
      </c>
      <c r="F225" s="110">
        <f>'Сводная для рабочего плана М'!E227</f>
        <v>0</v>
      </c>
      <c r="G225" s="110">
        <f>'Сводная для рабочего плана М'!F227</f>
        <v>0</v>
      </c>
      <c r="H225" s="108"/>
      <c r="I225" s="110">
        <f t="shared" si="3"/>
        <v>0</v>
      </c>
      <c r="J225" s="108"/>
      <c r="K225" s="122">
        <f>'Сводная для рабочего плана М'!G227</f>
        <v>0</v>
      </c>
      <c r="L225" s="122">
        <f>'Сводная для рабочего плана М'!H227</f>
        <v>0</v>
      </c>
      <c r="M225" s="122">
        <f>'Сводная для рабочего плана М'!I227</f>
        <v>0</v>
      </c>
      <c r="N225" s="122">
        <f>'Сводная для рабочего плана М'!J227</f>
        <v>0</v>
      </c>
      <c r="O225" s="123"/>
    </row>
    <row r="226" spans="1:15" ht="25.5">
      <c r="A226" s="172">
        <f>'Сводная для рабочего плана М'!A228</f>
        <v>0</v>
      </c>
      <c r="B226" s="172">
        <f>IF(A226="Общий итог","",'Сводная для рабочего плана М'!B228)</f>
        <v>0</v>
      </c>
      <c r="C226" s="108"/>
      <c r="D226" s="110">
        <f>'Сводная для рабочего плана М'!C228</f>
        <v>0</v>
      </c>
      <c r="E226" s="110">
        <f>'Сводная для рабочего плана М'!D228</f>
        <v>0</v>
      </c>
      <c r="F226" s="110">
        <f>'Сводная для рабочего плана М'!E228</f>
        <v>0</v>
      </c>
      <c r="G226" s="110">
        <f>'Сводная для рабочего плана М'!F228</f>
        <v>0</v>
      </c>
      <c r="H226" s="108"/>
      <c r="I226" s="110">
        <f t="shared" si="3"/>
        <v>0</v>
      </c>
      <c r="J226" s="108"/>
      <c r="K226" s="122">
        <f>'Сводная для рабочего плана М'!G228</f>
        <v>0</v>
      </c>
      <c r="L226" s="122">
        <f>'Сводная для рабочего плана М'!H228</f>
        <v>0</v>
      </c>
      <c r="M226" s="122">
        <f>'Сводная для рабочего плана М'!I228</f>
        <v>0</v>
      </c>
      <c r="N226" s="122">
        <f>'Сводная для рабочего плана М'!J228</f>
        <v>0</v>
      </c>
      <c r="O226" s="123"/>
    </row>
    <row r="227" spans="1:15" ht="25.5">
      <c r="A227" s="172">
        <f>'Сводная для рабочего плана М'!A229</f>
        <v>0</v>
      </c>
      <c r="B227" s="172">
        <f>IF(A227="Общий итог","",'Сводная для рабочего плана М'!B229)</f>
        <v>0</v>
      </c>
      <c r="C227" s="108"/>
      <c r="D227" s="110">
        <f>'Сводная для рабочего плана М'!C229</f>
        <v>0</v>
      </c>
      <c r="E227" s="110">
        <f>'Сводная для рабочего плана М'!D229</f>
        <v>0</v>
      </c>
      <c r="F227" s="110">
        <f>'Сводная для рабочего плана М'!E229</f>
        <v>0</v>
      </c>
      <c r="G227" s="110">
        <f>'Сводная для рабочего плана М'!F229</f>
        <v>0</v>
      </c>
      <c r="H227" s="108"/>
      <c r="I227" s="110">
        <f t="shared" si="3"/>
        <v>0</v>
      </c>
      <c r="J227" s="108"/>
      <c r="K227" s="122">
        <f>'Сводная для рабочего плана М'!G229</f>
        <v>0</v>
      </c>
      <c r="L227" s="122">
        <f>'Сводная для рабочего плана М'!H229</f>
        <v>0</v>
      </c>
      <c r="M227" s="122">
        <f>'Сводная для рабочего плана М'!I229</f>
        <v>0</v>
      </c>
      <c r="N227" s="122">
        <f>'Сводная для рабочего плана М'!J229</f>
        <v>0</v>
      </c>
      <c r="O227" s="123"/>
    </row>
    <row r="228" spans="1:15" ht="25.5">
      <c r="A228" s="172">
        <f>'Сводная для рабочего плана М'!A230</f>
        <v>0</v>
      </c>
      <c r="B228" s="172">
        <f>IF(A228="Общий итог","",'Сводная для рабочего плана М'!B230)</f>
        <v>0</v>
      </c>
      <c r="C228" s="108"/>
      <c r="D228" s="110">
        <f>'Сводная для рабочего плана М'!C230</f>
        <v>0</v>
      </c>
      <c r="E228" s="110">
        <f>'Сводная для рабочего плана М'!D230</f>
        <v>0</v>
      </c>
      <c r="F228" s="110">
        <f>'Сводная для рабочего плана М'!E230</f>
        <v>0</v>
      </c>
      <c r="G228" s="110">
        <f>'Сводная для рабочего плана М'!F230</f>
        <v>0</v>
      </c>
      <c r="H228" s="108"/>
      <c r="I228" s="110">
        <f t="shared" si="3"/>
        <v>0</v>
      </c>
      <c r="J228" s="108"/>
      <c r="K228" s="122">
        <f>'Сводная для рабочего плана М'!G230</f>
        <v>0</v>
      </c>
      <c r="L228" s="122">
        <f>'Сводная для рабочего плана М'!H230</f>
        <v>0</v>
      </c>
      <c r="M228" s="122">
        <f>'Сводная для рабочего плана М'!I230</f>
        <v>0</v>
      </c>
      <c r="N228" s="122">
        <f>'Сводная для рабочего плана М'!J230</f>
        <v>0</v>
      </c>
      <c r="O228" s="123"/>
    </row>
    <row r="229" spans="1:15" ht="25.5">
      <c r="A229" s="172">
        <f>'Сводная для рабочего плана М'!A231</f>
        <v>0</v>
      </c>
      <c r="B229" s="172">
        <f>IF(A229="Общий итог","",'Сводная для рабочего плана М'!B231)</f>
        <v>0</v>
      </c>
      <c r="C229" s="108"/>
      <c r="D229" s="110">
        <f>'Сводная для рабочего плана М'!C231</f>
        <v>0</v>
      </c>
      <c r="E229" s="110">
        <f>'Сводная для рабочего плана М'!D231</f>
        <v>0</v>
      </c>
      <c r="F229" s="110">
        <f>'Сводная для рабочего плана М'!E231</f>
        <v>0</v>
      </c>
      <c r="G229" s="110">
        <f>'Сводная для рабочего плана М'!F231</f>
        <v>0</v>
      </c>
      <c r="H229" s="108"/>
      <c r="I229" s="110">
        <f t="shared" si="3"/>
        <v>0</v>
      </c>
      <c r="J229" s="108"/>
      <c r="K229" s="122">
        <f>'Сводная для рабочего плана М'!G231</f>
        <v>0</v>
      </c>
      <c r="L229" s="122">
        <f>'Сводная для рабочего плана М'!H231</f>
        <v>0</v>
      </c>
      <c r="M229" s="122">
        <f>'Сводная для рабочего плана М'!I231</f>
        <v>0</v>
      </c>
      <c r="N229" s="122">
        <f>'Сводная для рабочего плана М'!J231</f>
        <v>0</v>
      </c>
      <c r="O229" s="123"/>
    </row>
    <row r="230" spans="1:15" ht="25.5">
      <c r="A230" s="172">
        <f>'Сводная для рабочего плана М'!A232</f>
        <v>0</v>
      </c>
      <c r="B230" s="172">
        <f>IF(A230="Общий итог","",'Сводная для рабочего плана М'!B232)</f>
        <v>0</v>
      </c>
      <c r="C230" s="108"/>
      <c r="D230" s="110">
        <f>'Сводная для рабочего плана М'!C232</f>
        <v>0</v>
      </c>
      <c r="E230" s="110">
        <f>'Сводная для рабочего плана М'!D232</f>
        <v>0</v>
      </c>
      <c r="F230" s="110">
        <f>'Сводная для рабочего плана М'!E232</f>
        <v>0</v>
      </c>
      <c r="G230" s="110">
        <f>'Сводная для рабочего плана М'!F232</f>
        <v>0</v>
      </c>
      <c r="H230" s="108"/>
      <c r="I230" s="110">
        <f t="shared" si="3"/>
        <v>0</v>
      </c>
      <c r="J230" s="108"/>
      <c r="K230" s="122">
        <f>'Сводная для рабочего плана М'!G232</f>
        <v>0</v>
      </c>
      <c r="L230" s="122">
        <f>'Сводная для рабочего плана М'!H232</f>
        <v>0</v>
      </c>
      <c r="M230" s="122">
        <f>'Сводная для рабочего плана М'!I232</f>
        <v>0</v>
      </c>
      <c r="N230" s="122">
        <f>'Сводная для рабочего плана М'!J232</f>
        <v>0</v>
      </c>
      <c r="O230" s="123"/>
    </row>
    <row r="231" spans="1:15" ht="25.5">
      <c r="A231" s="172">
        <f>'Сводная для рабочего плана М'!A233</f>
        <v>0</v>
      </c>
      <c r="B231" s="172">
        <f>IF(A231="Общий итог","",'Сводная для рабочего плана М'!B233)</f>
        <v>0</v>
      </c>
      <c r="C231" s="108"/>
      <c r="D231" s="110">
        <f>'Сводная для рабочего плана М'!C233</f>
        <v>0</v>
      </c>
      <c r="E231" s="110">
        <f>'Сводная для рабочего плана М'!D233</f>
        <v>0</v>
      </c>
      <c r="F231" s="110">
        <f>'Сводная для рабочего плана М'!E233</f>
        <v>0</v>
      </c>
      <c r="G231" s="110">
        <f>'Сводная для рабочего плана М'!F233</f>
        <v>0</v>
      </c>
      <c r="H231" s="108"/>
      <c r="I231" s="110">
        <f t="shared" si="3"/>
        <v>0</v>
      </c>
      <c r="J231" s="108"/>
      <c r="K231" s="122">
        <f>'Сводная для рабочего плана М'!G233</f>
        <v>0</v>
      </c>
      <c r="L231" s="122">
        <f>'Сводная для рабочего плана М'!H233</f>
        <v>0</v>
      </c>
      <c r="M231" s="122">
        <f>'Сводная для рабочего плана М'!I233</f>
        <v>0</v>
      </c>
      <c r="N231" s="122">
        <f>'Сводная для рабочего плана М'!J233</f>
        <v>0</v>
      </c>
      <c r="O231" s="123"/>
    </row>
    <row r="232" spans="1:15" ht="25.5">
      <c r="A232" s="172">
        <f>'Сводная для рабочего плана М'!A234</f>
        <v>0</v>
      </c>
      <c r="B232" s="172">
        <f>IF(A232="Общий итог","",'Сводная для рабочего плана М'!B234)</f>
        <v>0</v>
      </c>
      <c r="C232" s="108"/>
      <c r="D232" s="110">
        <f>'Сводная для рабочего плана М'!C234</f>
        <v>0</v>
      </c>
      <c r="E232" s="110">
        <f>'Сводная для рабочего плана М'!D234</f>
        <v>0</v>
      </c>
      <c r="F232" s="110">
        <f>'Сводная для рабочего плана М'!E234</f>
        <v>0</v>
      </c>
      <c r="G232" s="110">
        <f>'Сводная для рабочего плана М'!F234</f>
        <v>0</v>
      </c>
      <c r="H232" s="108"/>
      <c r="I232" s="110">
        <f t="shared" si="3"/>
        <v>0</v>
      </c>
      <c r="J232" s="108"/>
      <c r="K232" s="122">
        <f>'Сводная для рабочего плана М'!G234</f>
        <v>0</v>
      </c>
      <c r="L232" s="122">
        <f>'Сводная для рабочего плана М'!H234</f>
        <v>0</v>
      </c>
      <c r="M232" s="122">
        <f>'Сводная для рабочего плана М'!I234</f>
        <v>0</v>
      </c>
      <c r="N232" s="122">
        <f>'Сводная для рабочего плана М'!J234</f>
        <v>0</v>
      </c>
      <c r="O232" s="123"/>
    </row>
    <row r="233" spans="1:15" ht="25.5">
      <c r="A233" s="172">
        <f>'Сводная для рабочего плана М'!A235</f>
        <v>0</v>
      </c>
      <c r="B233" s="172">
        <f>IF(A233="Общий итог","",'Сводная для рабочего плана М'!B235)</f>
        <v>0</v>
      </c>
      <c r="C233" s="108"/>
      <c r="D233" s="110">
        <f>'Сводная для рабочего плана М'!C235</f>
        <v>0</v>
      </c>
      <c r="E233" s="110">
        <f>'Сводная для рабочего плана М'!D235</f>
        <v>0</v>
      </c>
      <c r="F233" s="110">
        <f>'Сводная для рабочего плана М'!E235</f>
        <v>0</v>
      </c>
      <c r="G233" s="110">
        <f>'Сводная для рабочего плана М'!F235</f>
        <v>0</v>
      </c>
      <c r="H233" s="108"/>
      <c r="I233" s="110">
        <f t="shared" si="3"/>
        <v>0</v>
      </c>
      <c r="J233" s="108"/>
      <c r="K233" s="122">
        <f>'Сводная для рабочего плана М'!G235</f>
        <v>0</v>
      </c>
      <c r="L233" s="122">
        <f>'Сводная для рабочего плана М'!H235</f>
        <v>0</v>
      </c>
      <c r="M233" s="122">
        <f>'Сводная для рабочего плана М'!I235</f>
        <v>0</v>
      </c>
      <c r="N233" s="122">
        <f>'Сводная для рабочего плана М'!J235</f>
        <v>0</v>
      </c>
      <c r="O233" s="123"/>
    </row>
    <row r="234" spans="1:15" ht="25.5">
      <c r="A234" s="172">
        <f>'Сводная для рабочего плана М'!A236</f>
        <v>0</v>
      </c>
      <c r="B234" s="172">
        <f>IF(A234="Общий итог","",'Сводная для рабочего плана М'!B236)</f>
        <v>0</v>
      </c>
      <c r="C234" s="108"/>
      <c r="D234" s="110">
        <f>'Сводная для рабочего плана М'!C236</f>
        <v>0</v>
      </c>
      <c r="E234" s="110">
        <f>'Сводная для рабочего плана М'!D236</f>
        <v>0</v>
      </c>
      <c r="F234" s="110">
        <f>'Сводная для рабочего плана М'!E236</f>
        <v>0</v>
      </c>
      <c r="G234" s="110">
        <f>'Сводная для рабочего плана М'!F236</f>
        <v>0</v>
      </c>
      <c r="H234" s="108"/>
      <c r="I234" s="110">
        <f t="shared" si="3"/>
        <v>0</v>
      </c>
      <c r="J234" s="108"/>
      <c r="K234" s="122">
        <f>'Сводная для рабочего плана М'!G236</f>
        <v>0</v>
      </c>
      <c r="L234" s="122">
        <f>'Сводная для рабочего плана М'!H236</f>
        <v>0</v>
      </c>
      <c r="M234" s="122">
        <f>'Сводная для рабочего плана М'!I236</f>
        <v>0</v>
      </c>
      <c r="N234" s="122">
        <f>'Сводная для рабочего плана М'!J236</f>
        <v>0</v>
      </c>
      <c r="O234" s="123"/>
    </row>
    <row r="235" spans="1:15" ht="25.5">
      <c r="A235" s="172">
        <f>'Сводная для рабочего плана М'!A237</f>
        <v>0</v>
      </c>
      <c r="B235" s="172">
        <f>IF(A235="Общий итог","",'Сводная для рабочего плана М'!B237)</f>
        <v>0</v>
      </c>
      <c r="C235" s="108"/>
      <c r="D235" s="110">
        <f>'Сводная для рабочего плана М'!C237</f>
        <v>0</v>
      </c>
      <c r="E235" s="110">
        <f>'Сводная для рабочего плана М'!D237</f>
        <v>0</v>
      </c>
      <c r="F235" s="110">
        <f>'Сводная для рабочего плана М'!E237</f>
        <v>0</v>
      </c>
      <c r="G235" s="110">
        <f>'Сводная для рабочего плана М'!F237</f>
        <v>0</v>
      </c>
      <c r="H235" s="108"/>
      <c r="I235" s="110">
        <f t="shared" si="3"/>
        <v>0</v>
      </c>
      <c r="J235" s="108"/>
      <c r="K235" s="122">
        <f>'Сводная для рабочего плана М'!G237</f>
        <v>0</v>
      </c>
      <c r="L235" s="122">
        <f>'Сводная для рабочего плана М'!H237</f>
        <v>0</v>
      </c>
      <c r="M235" s="122">
        <f>'Сводная для рабочего плана М'!I237</f>
        <v>0</v>
      </c>
      <c r="N235" s="122">
        <f>'Сводная для рабочего плана М'!J237</f>
        <v>0</v>
      </c>
      <c r="O235" s="123"/>
    </row>
    <row r="236" spans="1:15" ht="25.5">
      <c r="A236" s="172">
        <f>'Сводная для рабочего плана М'!A238</f>
        <v>0</v>
      </c>
      <c r="B236" s="172">
        <f>IF(A236="Общий итог","",'Сводная для рабочего плана М'!B238)</f>
        <v>0</v>
      </c>
      <c r="C236" s="108"/>
      <c r="D236" s="110">
        <f>'Сводная для рабочего плана М'!C238</f>
        <v>0</v>
      </c>
      <c r="E236" s="110">
        <f>'Сводная для рабочего плана М'!D238</f>
        <v>0</v>
      </c>
      <c r="F236" s="110">
        <f>'Сводная для рабочего плана М'!E238</f>
        <v>0</v>
      </c>
      <c r="G236" s="110">
        <f>'Сводная для рабочего плана М'!F238</f>
        <v>0</v>
      </c>
      <c r="H236" s="108"/>
      <c r="I236" s="110">
        <f t="shared" si="3"/>
        <v>0</v>
      </c>
      <c r="J236" s="108"/>
      <c r="K236" s="122">
        <f>'Сводная для рабочего плана М'!G238</f>
        <v>0</v>
      </c>
      <c r="L236" s="122">
        <f>'Сводная для рабочего плана М'!H238</f>
        <v>0</v>
      </c>
      <c r="M236" s="122">
        <f>'Сводная для рабочего плана М'!I238</f>
        <v>0</v>
      </c>
      <c r="N236" s="122">
        <f>'Сводная для рабочего плана М'!J238</f>
        <v>0</v>
      </c>
      <c r="O236" s="123"/>
    </row>
    <row r="237" spans="1:15" ht="25.5">
      <c r="A237" s="172">
        <f>'Сводная для рабочего плана М'!A239</f>
        <v>0</v>
      </c>
      <c r="B237" s="172">
        <f>IF(A237="Общий итог","",'Сводная для рабочего плана М'!B239)</f>
        <v>0</v>
      </c>
      <c r="C237" s="108"/>
      <c r="D237" s="110">
        <f>'Сводная для рабочего плана М'!C239</f>
        <v>0</v>
      </c>
      <c r="E237" s="110">
        <f>'Сводная для рабочего плана М'!D239</f>
        <v>0</v>
      </c>
      <c r="F237" s="110">
        <f>'Сводная для рабочего плана М'!E239</f>
        <v>0</v>
      </c>
      <c r="G237" s="110">
        <f>'Сводная для рабочего плана М'!F239</f>
        <v>0</v>
      </c>
      <c r="H237" s="108"/>
      <c r="I237" s="110">
        <f t="shared" si="3"/>
        <v>0</v>
      </c>
      <c r="J237" s="108"/>
      <c r="K237" s="122">
        <f>'Сводная для рабочего плана М'!G239</f>
        <v>0</v>
      </c>
      <c r="L237" s="122">
        <f>'Сводная для рабочего плана М'!H239</f>
        <v>0</v>
      </c>
      <c r="M237" s="122">
        <f>'Сводная для рабочего плана М'!I239</f>
        <v>0</v>
      </c>
      <c r="N237" s="122">
        <f>'Сводная для рабочего плана М'!J239</f>
        <v>0</v>
      </c>
      <c r="O237" s="123"/>
    </row>
    <row r="238" spans="1:15" ht="25.5">
      <c r="A238" s="172">
        <f>'Сводная для рабочего плана М'!A240</f>
        <v>0</v>
      </c>
      <c r="B238" s="172">
        <f>IF(A238="Общий итог","",'Сводная для рабочего плана М'!B240)</f>
        <v>0</v>
      </c>
      <c r="C238" s="108"/>
      <c r="D238" s="110">
        <f>'Сводная для рабочего плана М'!C240</f>
        <v>0</v>
      </c>
      <c r="E238" s="110">
        <f>'Сводная для рабочего плана М'!D240</f>
        <v>0</v>
      </c>
      <c r="F238" s="110">
        <f>'Сводная для рабочего плана М'!E240</f>
        <v>0</v>
      </c>
      <c r="G238" s="110">
        <f>'Сводная для рабочего плана М'!F240</f>
        <v>0</v>
      </c>
      <c r="H238" s="108"/>
      <c r="I238" s="110">
        <f t="shared" si="3"/>
        <v>0</v>
      </c>
      <c r="J238" s="108"/>
      <c r="K238" s="122">
        <f>'Сводная для рабочего плана М'!G240</f>
        <v>0</v>
      </c>
      <c r="L238" s="122">
        <f>'Сводная для рабочего плана М'!H240</f>
        <v>0</v>
      </c>
      <c r="M238" s="122">
        <f>'Сводная для рабочего плана М'!I240</f>
        <v>0</v>
      </c>
      <c r="N238" s="122">
        <f>'Сводная для рабочего плана М'!J240</f>
        <v>0</v>
      </c>
      <c r="O238" s="123"/>
    </row>
    <row r="239" spans="1:15" ht="25.5">
      <c r="A239" s="172">
        <f>'Сводная для рабочего плана М'!A241</f>
        <v>0</v>
      </c>
      <c r="B239" s="172">
        <f>IF(A239="Общий итог","",'Сводная для рабочего плана М'!B241)</f>
        <v>0</v>
      </c>
      <c r="C239" s="108"/>
      <c r="D239" s="110">
        <f>'Сводная для рабочего плана М'!C241</f>
        <v>0</v>
      </c>
      <c r="E239" s="110">
        <f>'Сводная для рабочего плана М'!D241</f>
        <v>0</v>
      </c>
      <c r="F239" s="110">
        <f>'Сводная для рабочего плана М'!E241</f>
        <v>0</v>
      </c>
      <c r="G239" s="110">
        <f>'Сводная для рабочего плана М'!F241</f>
        <v>0</v>
      </c>
      <c r="H239" s="108"/>
      <c r="I239" s="110">
        <f t="shared" si="3"/>
        <v>0</v>
      </c>
      <c r="J239" s="108"/>
      <c r="K239" s="122">
        <f>'Сводная для рабочего плана М'!G241</f>
        <v>0</v>
      </c>
      <c r="L239" s="122">
        <f>'Сводная для рабочего плана М'!H241</f>
        <v>0</v>
      </c>
      <c r="M239" s="122">
        <f>'Сводная для рабочего плана М'!I241</f>
        <v>0</v>
      </c>
      <c r="N239" s="122">
        <f>'Сводная для рабочего плана М'!J241</f>
        <v>0</v>
      </c>
      <c r="O239" s="123"/>
    </row>
    <row r="240" spans="1:15" ht="25.5">
      <c r="A240" s="172">
        <f>'Сводная для рабочего плана М'!A242</f>
        <v>0</v>
      </c>
      <c r="B240" s="172">
        <f>IF(A240="Общий итог","",'Сводная для рабочего плана М'!B242)</f>
        <v>0</v>
      </c>
      <c r="C240" s="108"/>
      <c r="D240" s="110">
        <f>'Сводная для рабочего плана М'!C242</f>
        <v>0</v>
      </c>
      <c r="E240" s="110">
        <f>'Сводная для рабочего плана М'!D242</f>
        <v>0</v>
      </c>
      <c r="F240" s="110">
        <f>'Сводная для рабочего плана М'!E242</f>
        <v>0</v>
      </c>
      <c r="G240" s="110">
        <f>'Сводная для рабочего плана М'!F242</f>
        <v>0</v>
      </c>
      <c r="H240" s="108"/>
      <c r="I240" s="110">
        <f t="shared" si="3"/>
        <v>0</v>
      </c>
      <c r="J240" s="108"/>
      <c r="K240" s="122">
        <f>'Сводная для рабочего плана М'!G242</f>
        <v>0</v>
      </c>
      <c r="L240" s="122">
        <f>'Сводная для рабочего плана М'!H242</f>
        <v>0</v>
      </c>
      <c r="M240" s="122">
        <f>'Сводная для рабочего плана М'!I242</f>
        <v>0</v>
      </c>
      <c r="N240" s="122">
        <f>'Сводная для рабочего плана М'!J242</f>
        <v>0</v>
      </c>
      <c r="O240" s="123"/>
    </row>
    <row r="241" spans="1:15" ht="25.5">
      <c r="A241" s="172">
        <f>'Сводная для рабочего плана М'!A243</f>
        <v>0</v>
      </c>
      <c r="B241" s="172">
        <f>IF(A241="Общий итог","",'Сводная для рабочего плана М'!B243)</f>
        <v>0</v>
      </c>
      <c r="C241" s="108"/>
      <c r="D241" s="110">
        <f>'Сводная для рабочего плана М'!C243</f>
        <v>0</v>
      </c>
      <c r="E241" s="110">
        <f>'Сводная для рабочего плана М'!D243</f>
        <v>0</v>
      </c>
      <c r="F241" s="110">
        <f>'Сводная для рабочего плана М'!E243</f>
        <v>0</v>
      </c>
      <c r="G241" s="110">
        <f>'Сводная для рабочего плана М'!F243</f>
        <v>0</v>
      </c>
      <c r="H241" s="108"/>
      <c r="I241" s="110">
        <f t="shared" si="3"/>
        <v>0</v>
      </c>
      <c r="J241" s="108"/>
      <c r="K241" s="122">
        <f>'Сводная для рабочего плана М'!G243</f>
        <v>0</v>
      </c>
      <c r="L241" s="122">
        <f>'Сводная для рабочего плана М'!H243</f>
        <v>0</v>
      </c>
      <c r="M241" s="122">
        <f>'Сводная для рабочего плана М'!I243</f>
        <v>0</v>
      </c>
      <c r="N241" s="122">
        <f>'Сводная для рабочего плана М'!J243</f>
        <v>0</v>
      </c>
      <c r="O241" s="123"/>
    </row>
    <row r="242" spans="1:15" ht="25.5">
      <c r="A242" s="172">
        <f>'Сводная для рабочего плана М'!A244</f>
        <v>0</v>
      </c>
      <c r="B242" s="172">
        <f>IF(A242="Общий итог","",'Сводная для рабочего плана М'!B244)</f>
        <v>0</v>
      </c>
      <c r="C242" s="108"/>
      <c r="D242" s="110">
        <f>'Сводная для рабочего плана М'!C244</f>
        <v>0</v>
      </c>
      <c r="E242" s="110">
        <f>'Сводная для рабочего плана М'!D244</f>
        <v>0</v>
      </c>
      <c r="F242" s="110">
        <f>'Сводная для рабочего плана М'!E244</f>
        <v>0</v>
      </c>
      <c r="G242" s="110">
        <f>'Сводная для рабочего плана М'!F244</f>
        <v>0</v>
      </c>
      <c r="H242" s="108"/>
      <c r="I242" s="110">
        <f t="shared" si="3"/>
        <v>0</v>
      </c>
      <c r="J242" s="108"/>
      <c r="K242" s="122">
        <f>'Сводная для рабочего плана М'!G244</f>
        <v>0</v>
      </c>
      <c r="L242" s="122">
        <f>'Сводная для рабочего плана М'!H244</f>
        <v>0</v>
      </c>
      <c r="M242" s="122">
        <f>'Сводная для рабочего плана М'!I244</f>
        <v>0</v>
      </c>
      <c r="N242" s="122">
        <f>'Сводная для рабочего плана М'!J244</f>
        <v>0</v>
      </c>
      <c r="O242" s="123"/>
    </row>
    <row r="243" spans="1:15" ht="25.5">
      <c r="A243" s="172">
        <f>'Сводная для рабочего плана М'!A245</f>
        <v>0</v>
      </c>
      <c r="B243" s="172">
        <f>IF(A243="Общий итог","",'Сводная для рабочего плана М'!B245)</f>
        <v>0</v>
      </c>
      <c r="C243" s="108"/>
      <c r="D243" s="110">
        <f>'Сводная для рабочего плана М'!C245</f>
        <v>0</v>
      </c>
      <c r="E243" s="110">
        <f>'Сводная для рабочего плана М'!D245</f>
        <v>0</v>
      </c>
      <c r="F243" s="110">
        <f>'Сводная для рабочего плана М'!E245</f>
        <v>0</v>
      </c>
      <c r="G243" s="110">
        <f>'Сводная для рабочего плана М'!F245</f>
        <v>0</v>
      </c>
      <c r="H243" s="108"/>
      <c r="I243" s="110">
        <f t="shared" si="3"/>
        <v>0</v>
      </c>
      <c r="J243" s="108"/>
      <c r="K243" s="122">
        <f>'Сводная для рабочего плана М'!G245</f>
        <v>0</v>
      </c>
      <c r="L243" s="122">
        <f>'Сводная для рабочего плана М'!H245</f>
        <v>0</v>
      </c>
      <c r="M243" s="122">
        <f>'Сводная для рабочего плана М'!I245</f>
        <v>0</v>
      </c>
      <c r="N243" s="122">
        <f>'Сводная для рабочего плана М'!J245</f>
        <v>0</v>
      </c>
      <c r="O243" s="123"/>
    </row>
    <row r="244" spans="1:15" ht="25.5">
      <c r="A244" s="172">
        <f>'Сводная для рабочего плана М'!A246</f>
        <v>0</v>
      </c>
      <c r="B244" s="172">
        <f>IF(A244="Общий итог","",'Сводная для рабочего плана М'!B246)</f>
        <v>0</v>
      </c>
      <c r="C244" s="108"/>
      <c r="D244" s="110">
        <f>'Сводная для рабочего плана М'!C246</f>
        <v>0</v>
      </c>
      <c r="E244" s="110">
        <f>'Сводная для рабочего плана М'!D246</f>
        <v>0</v>
      </c>
      <c r="F244" s="110">
        <f>'Сводная для рабочего плана М'!E246</f>
        <v>0</v>
      </c>
      <c r="G244" s="110">
        <f>'Сводная для рабочего плана М'!F246</f>
        <v>0</v>
      </c>
      <c r="H244" s="108"/>
      <c r="I244" s="110">
        <f t="shared" si="3"/>
        <v>0</v>
      </c>
      <c r="J244" s="108"/>
      <c r="K244" s="122">
        <f>'Сводная для рабочего плана М'!G246</f>
        <v>0</v>
      </c>
      <c r="L244" s="122">
        <f>'Сводная для рабочего плана М'!H246</f>
        <v>0</v>
      </c>
      <c r="M244" s="122">
        <f>'Сводная для рабочего плана М'!I246</f>
        <v>0</v>
      </c>
      <c r="N244" s="122">
        <f>'Сводная для рабочего плана М'!J246</f>
        <v>0</v>
      </c>
      <c r="O244" s="123"/>
    </row>
    <row r="245" spans="1:15" ht="25.5">
      <c r="A245" s="172">
        <f>'Сводная для рабочего плана М'!A247</f>
        <v>0</v>
      </c>
      <c r="B245" s="172">
        <f>IF(A245="Общий итог","",'Сводная для рабочего плана М'!B247)</f>
        <v>0</v>
      </c>
      <c r="C245" s="108"/>
      <c r="D245" s="110">
        <f>'Сводная для рабочего плана М'!C247</f>
        <v>0</v>
      </c>
      <c r="E245" s="110">
        <f>'Сводная для рабочего плана М'!D247</f>
        <v>0</v>
      </c>
      <c r="F245" s="110">
        <f>'Сводная для рабочего плана М'!E247</f>
        <v>0</v>
      </c>
      <c r="G245" s="110">
        <f>'Сводная для рабочего плана М'!F247</f>
        <v>0</v>
      </c>
      <c r="H245" s="108"/>
      <c r="I245" s="110">
        <f t="shared" si="3"/>
        <v>0</v>
      </c>
      <c r="J245" s="108"/>
      <c r="K245" s="122">
        <f>'Сводная для рабочего плана М'!G247</f>
        <v>0</v>
      </c>
      <c r="L245" s="122">
        <f>'Сводная для рабочего плана М'!H247</f>
        <v>0</v>
      </c>
      <c r="M245" s="122">
        <f>'Сводная для рабочего плана М'!I247</f>
        <v>0</v>
      </c>
      <c r="N245" s="122">
        <f>'Сводная для рабочего плана М'!J247</f>
        <v>0</v>
      </c>
      <c r="O245" s="123"/>
    </row>
    <row r="246" spans="1:15" ht="25.5">
      <c r="A246" s="172">
        <f>'Сводная для рабочего плана М'!A248</f>
        <v>0</v>
      </c>
      <c r="B246" s="172">
        <f>IF(A246="Общий итог","",'Сводная для рабочего плана М'!B248)</f>
        <v>0</v>
      </c>
      <c r="C246" s="108"/>
      <c r="D246" s="110">
        <f>'Сводная для рабочего плана М'!C248</f>
        <v>0</v>
      </c>
      <c r="E246" s="110">
        <f>'Сводная для рабочего плана М'!D248</f>
        <v>0</v>
      </c>
      <c r="F246" s="110">
        <f>'Сводная для рабочего плана М'!E248</f>
        <v>0</v>
      </c>
      <c r="G246" s="110">
        <f>'Сводная для рабочего плана М'!F248</f>
        <v>0</v>
      </c>
      <c r="H246" s="108"/>
      <c r="I246" s="110">
        <f t="shared" si="3"/>
        <v>0</v>
      </c>
      <c r="J246" s="108"/>
      <c r="K246" s="122">
        <f>'Сводная для рабочего плана М'!G248</f>
        <v>0</v>
      </c>
      <c r="L246" s="122">
        <f>'Сводная для рабочего плана М'!H248</f>
        <v>0</v>
      </c>
      <c r="M246" s="122">
        <f>'Сводная для рабочего плана М'!I248</f>
        <v>0</v>
      </c>
      <c r="N246" s="122">
        <f>'Сводная для рабочего плана М'!J248</f>
        <v>0</v>
      </c>
      <c r="O246" s="123"/>
    </row>
    <row r="247" spans="1:15" ht="25.5">
      <c r="A247" s="172">
        <f>'Сводная для рабочего плана М'!A249</f>
        <v>0</v>
      </c>
      <c r="B247" s="172">
        <f>IF(A247="Общий итог","",'Сводная для рабочего плана М'!B249)</f>
        <v>0</v>
      </c>
      <c r="C247" s="108"/>
      <c r="D247" s="110">
        <f>'Сводная для рабочего плана М'!C249</f>
        <v>0</v>
      </c>
      <c r="E247" s="110">
        <f>'Сводная для рабочего плана М'!D249</f>
        <v>0</v>
      </c>
      <c r="F247" s="110">
        <f>'Сводная для рабочего плана М'!E249</f>
        <v>0</v>
      </c>
      <c r="G247" s="110">
        <f>'Сводная для рабочего плана М'!F249</f>
        <v>0</v>
      </c>
      <c r="H247" s="108"/>
      <c r="I247" s="110">
        <f t="shared" si="3"/>
        <v>0</v>
      </c>
      <c r="J247" s="108"/>
      <c r="K247" s="122">
        <f>'Сводная для рабочего плана М'!G249</f>
        <v>0</v>
      </c>
      <c r="L247" s="122">
        <f>'Сводная для рабочего плана М'!H249</f>
        <v>0</v>
      </c>
      <c r="M247" s="122">
        <f>'Сводная для рабочего плана М'!I249</f>
        <v>0</v>
      </c>
      <c r="N247" s="122">
        <f>'Сводная для рабочего плана М'!J249</f>
        <v>0</v>
      </c>
      <c r="O247" s="123"/>
    </row>
    <row r="248" spans="1:15" ht="25.5">
      <c r="A248" s="172">
        <f>'Сводная для рабочего плана М'!A250</f>
        <v>0</v>
      </c>
      <c r="B248" s="172">
        <f>IF(A248="Общий итог","",'Сводная для рабочего плана М'!B250)</f>
        <v>0</v>
      </c>
      <c r="C248" s="108"/>
      <c r="D248" s="110">
        <f>'Сводная для рабочего плана М'!C250</f>
        <v>0</v>
      </c>
      <c r="E248" s="110">
        <f>'Сводная для рабочего плана М'!D250</f>
        <v>0</v>
      </c>
      <c r="F248" s="110">
        <f>'Сводная для рабочего плана М'!E250</f>
        <v>0</v>
      </c>
      <c r="G248" s="110">
        <f>'Сводная для рабочего плана М'!F250</f>
        <v>0</v>
      </c>
      <c r="H248" s="108"/>
      <c r="I248" s="110">
        <f t="shared" si="3"/>
        <v>0</v>
      </c>
      <c r="J248" s="108"/>
      <c r="K248" s="122">
        <f>'Сводная для рабочего плана М'!G250</f>
        <v>0</v>
      </c>
      <c r="L248" s="122">
        <f>'Сводная для рабочего плана М'!H250</f>
        <v>0</v>
      </c>
      <c r="M248" s="122">
        <f>'Сводная для рабочего плана М'!I250</f>
        <v>0</v>
      </c>
      <c r="N248" s="122">
        <f>'Сводная для рабочего плана М'!J250</f>
        <v>0</v>
      </c>
      <c r="O248" s="123"/>
    </row>
    <row r="249" spans="1:15" ht="25.5">
      <c r="A249" s="172">
        <f>'Сводная для рабочего плана М'!A251</f>
        <v>0</v>
      </c>
      <c r="B249" s="172">
        <f>IF(A249="Общий итог","",'Сводная для рабочего плана М'!B251)</f>
        <v>0</v>
      </c>
      <c r="C249" s="108"/>
      <c r="D249" s="110">
        <f>'Сводная для рабочего плана М'!C251</f>
        <v>0</v>
      </c>
      <c r="E249" s="110">
        <f>'Сводная для рабочего плана М'!D251</f>
        <v>0</v>
      </c>
      <c r="F249" s="110">
        <f>'Сводная для рабочего плана М'!E251</f>
        <v>0</v>
      </c>
      <c r="G249" s="110">
        <f>'Сводная для рабочего плана М'!F251</f>
        <v>0</v>
      </c>
      <c r="H249" s="108"/>
      <c r="I249" s="110">
        <f t="shared" si="3"/>
        <v>0</v>
      </c>
      <c r="J249" s="108"/>
      <c r="K249" s="122">
        <f>'Сводная для рабочего плана М'!G251</f>
        <v>0</v>
      </c>
      <c r="L249" s="122">
        <f>'Сводная для рабочего плана М'!H251</f>
        <v>0</v>
      </c>
      <c r="M249" s="122">
        <f>'Сводная для рабочего плана М'!I251</f>
        <v>0</v>
      </c>
      <c r="N249" s="122">
        <f>'Сводная для рабочего плана М'!J251</f>
        <v>0</v>
      </c>
      <c r="O249" s="123"/>
    </row>
    <row r="250" spans="1:15" ht="25.5">
      <c r="A250" s="172">
        <f>'Сводная для рабочего плана М'!A252</f>
        <v>0</v>
      </c>
      <c r="B250" s="172">
        <f>IF(A250="Общий итог","",'Сводная для рабочего плана М'!B252)</f>
        <v>0</v>
      </c>
      <c r="C250" s="108"/>
      <c r="D250" s="110">
        <f>'Сводная для рабочего плана М'!C252</f>
        <v>0</v>
      </c>
      <c r="E250" s="110">
        <f>'Сводная для рабочего плана М'!D252</f>
        <v>0</v>
      </c>
      <c r="F250" s="110">
        <f>'Сводная для рабочего плана М'!E252</f>
        <v>0</v>
      </c>
      <c r="G250" s="110">
        <f>'Сводная для рабочего плана М'!F252</f>
        <v>0</v>
      </c>
      <c r="H250" s="108"/>
      <c r="I250" s="110">
        <f t="shared" si="3"/>
        <v>0</v>
      </c>
      <c r="J250" s="108"/>
      <c r="K250" s="122">
        <f>'Сводная для рабочего плана М'!G252</f>
        <v>0</v>
      </c>
      <c r="L250" s="122">
        <f>'Сводная для рабочего плана М'!H252</f>
        <v>0</v>
      </c>
      <c r="M250" s="122">
        <f>'Сводная для рабочего плана М'!I252</f>
        <v>0</v>
      </c>
      <c r="N250" s="122">
        <f>'Сводная для рабочего плана М'!J252</f>
        <v>0</v>
      </c>
      <c r="O250" s="123"/>
    </row>
    <row r="251" spans="1:15" ht="25.5">
      <c r="A251" s="172">
        <f>'Сводная для рабочего плана М'!A253</f>
        <v>0</v>
      </c>
      <c r="B251" s="172">
        <f>IF(A251="Общий итог","",'Сводная для рабочего плана М'!B253)</f>
        <v>0</v>
      </c>
      <c r="C251" s="108"/>
      <c r="D251" s="110">
        <f>'Сводная для рабочего плана М'!C253</f>
        <v>0</v>
      </c>
      <c r="E251" s="110">
        <f>'Сводная для рабочего плана М'!D253</f>
        <v>0</v>
      </c>
      <c r="F251" s="110">
        <f>'Сводная для рабочего плана М'!E253</f>
        <v>0</v>
      </c>
      <c r="G251" s="110">
        <f>'Сводная для рабочего плана М'!F253</f>
        <v>0</v>
      </c>
      <c r="H251" s="108"/>
      <c r="I251" s="110">
        <f t="shared" si="3"/>
        <v>0</v>
      </c>
      <c r="J251" s="108"/>
      <c r="K251" s="122">
        <f>'Сводная для рабочего плана М'!G253</f>
        <v>0</v>
      </c>
      <c r="L251" s="122">
        <f>'Сводная для рабочего плана М'!H253</f>
        <v>0</v>
      </c>
      <c r="M251" s="122">
        <f>'Сводная для рабочего плана М'!I253</f>
        <v>0</v>
      </c>
      <c r="N251" s="122">
        <f>'Сводная для рабочего плана М'!J253</f>
        <v>0</v>
      </c>
      <c r="O251" s="123"/>
    </row>
    <row r="252" spans="1:15" ht="25.5">
      <c r="A252" s="172">
        <f>'Сводная для рабочего плана М'!A254</f>
        <v>0</v>
      </c>
      <c r="B252" s="172">
        <f>IF(A252="Общий итог","",'Сводная для рабочего плана М'!B254)</f>
        <v>0</v>
      </c>
      <c r="C252" s="108"/>
      <c r="D252" s="110">
        <f>'Сводная для рабочего плана М'!C254</f>
        <v>0</v>
      </c>
      <c r="E252" s="110">
        <f>'Сводная для рабочего плана М'!D254</f>
        <v>0</v>
      </c>
      <c r="F252" s="110">
        <f>'Сводная для рабочего плана М'!E254</f>
        <v>0</v>
      </c>
      <c r="G252" s="110">
        <f>'Сводная для рабочего плана М'!F254</f>
        <v>0</v>
      </c>
      <c r="H252" s="108"/>
      <c r="I252" s="110">
        <f t="shared" si="3"/>
        <v>0</v>
      </c>
      <c r="J252" s="108"/>
      <c r="K252" s="122">
        <f>'Сводная для рабочего плана М'!G254</f>
        <v>0</v>
      </c>
      <c r="L252" s="122">
        <f>'Сводная для рабочего плана М'!H254</f>
        <v>0</v>
      </c>
      <c r="M252" s="122">
        <f>'Сводная для рабочего плана М'!I254</f>
        <v>0</v>
      </c>
      <c r="N252" s="122">
        <f>'Сводная для рабочего плана М'!J254</f>
        <v>0</v>
      </c>
      <c r="O252" s="123"/>
    </row>
    <row r="253" spans="1:15" ht="25.5">
      <c r="A253" s="172">
        <f>'Сводная для рабочего плана М'!A255</f>
        <v>0</v>
      </c>
      <c r="B253" s="172">
        <f>IF(A253="Общий итог","",'Сводная для рабочего плана М'!B255)</f>
        <v>0</v>
      </c>
      <c r="C253" s="108"/>
      <c r="D253" s="110">
        <f>'Сводная для рабочего плана М'!C255</f>
        <v>0</v>
      </c>
      <c r="E253" s="110">
        <f>'Сводная для рабочего плана М'!D255</f>
        <v>0</v>
      </c>
      <c r="F253" s="110">
        <f>'Сводная для рабочего плана М'!E255</f>
        <v>0</v>
      </c>
      <c r="G253" s="110">
        <f>'Сводная для рабочего плана М'!F255</f>
        <v>0</v>
      </c>
      <c r="H253" s="108"/>
      <c r="I253" s="110">
        <f t="shared" si="3"/>
        <v>0</v>
      </c>
      <c r="J253" s="108"/>
      <c r="K253" s="122">
        <f>'Сводная для рабочего плана М'!G255</f>
        <v>0</v>
      </c>
      <c r="L253" s="122">
        <f>'Сводная для рабочего плана М'!H255</f>
        <v>0</v>
      </c>
      <c r="M253" s="122">
        <f>'Сводная для рабочего плана М'!I255</f>
        <v>0</v>
      </c>
      <c r="N253" s="122">
        <f>'Сводная для рабочего плана М'!J255</f>
        <v>0</v>
      </c>
      <c r="O253" s="123"/>
    </row>
    <row r="254" spans="1:15" ht="25.5">
      <c r="A254" s="172">
        <f>'Сводная для рабочего плана М'!A256</f>
        <v>0</v>
      </c>
      <c r="B254" s="172">
        <f>IF(A254="Общий итог","",'Сводная для рабочего плана М'!B256)</f>
        <v>0</v>
      </c>
      <c r="C254" s="108"/>
      <c r="D254" s="110">
        <f>'Сводная для рабочего плана М'!C256</f>
        <v>0</v>
      </c>
      <c r="E254" s="110">
        <f>'Сводная для рабочего плана М'!D256</f>
        <v>0</v>
      </c>
      <c r="F254" s="110">
        <f>'Сводная для рабочего плана М'!E256</f>
        <v>0</v>
      </c>
      <c r="G254" s="110">
        <f>'Сводная для рабочего плана М'!F256</f>
        <v>0</v>
      </c>
      <c r="H254" s="108"/>
      <c r="I254" s="110">
        <f t="shared" si="3"/>
        <v>0</v>
      </c>
      <c r="J254" s="108"/>
      <c r="K254" s="122">
        <f>'Сводная для рабочего плана М'!G256</f>
        <v>0</v>
      </c>
      <c r="L254" s="122">
        <f>'Сводная для рабочего плана М'!H256</f>
        <v>0</v>
      </c>
      <c r="M254" s="122">
        <f>'Сводная для рабочего плана М'!I256</f>
        <v>0</v>
      </c>
      <c r="N254" s="122">
        <f>'Сводная для рабочего плана М'!J256</f>
        <v>0</v>
      </c>
      <c r="O254" s="123"/>
    </row>
    <row r="255" spans="1:15" ht="25.5">
      <c r="A255" s="172">
        <f>'Сводная для рабочего плана М'!A257</f>
        <v>0</v>
      </c>
      <c r="B255" s="172">
        <f>IF(A255="Общий итог","",'Сводная для рабочего плана М'!B257)</f>
        <v>0</v>
      </c>
      <c r="C255" s="108"/>
      <c r="D255" s="110">
        <f>'Сводная для рабочего плана М'!C257</f>
        <v>0</v>
      </c>
      <c r="E255" s="110">
        <f>'Сводная для рабочего плана М'!D257</f>
        <v>0</v>
      </c>
      <c r="F255" s="110">
        <f>'Сводная для рабочего плана М'!E257</f>
        <v>0</v>
      </c>
      <c r="G255" s="110">
        <f>'Сводная для рабочего плана М'!F257</f>
        <v>0</v>
      </c>
      <c r="H255" s="108"/>
      <c r="I255" s="110">
        <f t="shared" si="3"/>
        <v>0</v>
      </c>
      <c r="J255" s="108"/>
      <c r="K255" s="122">
        <f>'Сводная для рабочего плана М'!G257</f>
        <v>0</v>
      </c>
      <c r="L255" s="122">
        <f>'Сводная для рабочего плана М'!H257</f>
        <v>0</v>
      </c>
      <c r="M255" s="122">
        <f>'Сводная для рабочего плана М'!I257</f>
        <v>0</v>
      </c>
      <c r="N255" s="122">
        <f>'Сводная для рабочего плана М'!J257</f>
        <v>0</v>
      </c>
      <c r="O255" s="123"/>
    </row>
    <row r="256" spans="1:15" ht="25.5">
      <c r="A256" s="172">
        <f>'Сводная для рабочего плана М'!A258</f>
        <v>0</v>
      </c>
      <c r="B256" s="172">
        <f>IF(A256="Общий итог","",'Сводная для рабочего плана М'!B258)</f>
        <v>0</v>
      </c>
      <c r="C256" s="108"/>
      <c r="D256" s="110">
        <f>'Сводная для рабочего плана М'!C258</f>
        <v>0</v>
      </c>
      <c r="E256" s="110">
        <f>'Сводная для рабочего плана М'!D258</f>
        <v>0</v>
      </c>
      <c r="F256" s="110">
        <f>'Сводная для рабочего плана М'!E258</f>
        <v>0</v>
      </c>
      <c r="G256" s="110">
        <f>'Сводная для рабочего плана М'!F258</f>
        <v>0</v>
      </c>
      <c r="H256" s="108"/>
      <c r="I256" s="110">
        <f t="shared" si="3"/>
        <v>0</v>
      </c>
      <c r="J256" s="108"/>
      <c r="K256" s="122">
        <f>'Сводная для рабочего плана М'!G258</f>
        <v>0</v>
      </c>
      <c r="L256" s="122">
        <f>'Сводная для рабочего плана М'!H258</f>
        <v>0</v>
      </c>
      <c r="M256" s="122">
        <f>'Сводная для рабочего плана М'!I258</f>
        <v>0</v>
      </c>
      <c r="N256" s="122">
        <f>'Сводная для рабочего плана М'!J258</f>
        <v>0</v>
      </c>
      <c r="O256" s="123"/>
    </row>
    <row r="257" spans="1:15" ht="25.5">
      <c r="A257" s="172">
        <f>'Сводная для рабочего плана М'!A259</f>
        <v>0</v>
      </c>
      <c r="B257" s="172">
        <f>IF(A257="Общий итог","",'Сводная для рабочего плана М'!B259)</f>
        <v>0</v>
      </c>
      <c r="C257" s="108"/>
      <c r="D257" s="110">
        <f>'Сводная для рабочего плана М'!C259</f>
        <v>0</v>
      </c>
      <c r="E257" s="110">
        <f>'Сводная для рабочего плана М'!D259</f>
        <v>0</v>
      </c>
      <c r="F257" s="110">
        <f>'Сводная для рабочего плана М'!E259</f>
        <v>0</v>
      </c>
      <c r="G257" s="110">
        <f>'Сводная для рабочего плана М'!F259</f>
        <v>0</v>
      </c>
      <c r="H257" s="108"/>
      <c r="I257" s="110">
        <f t="shared" si="3"/>
        <v>0</v>
      </c>
      <c r="J257" s="108"/>
      <c r="K257" s="122">
        <f>'Сводная для рабочего плана М'!G259</f>
        <v>0</v>
      </c>
      <c r="L257" s="122">
        <f>'Сводная для рабочего плана М'!H259</f>
        <v>0</v>
      </c>
      <c r="M257" s="122">
        <f>'Сводная для рабочего плана М'!I259</f>
        <v>0</v>
      </c>
      <c r="N257" s="122">
        <f>'Сводная для рабочего плана М'!J259</f>
        <v>0</v>
      </c>
      <c r="O257" s="123"/>
    </row>
    <row r="258" spans="1:15" ht="25.5">
      <c r="A258" s="172">
        <f>'Сводная для рабочего плана М'!A260</f>
        <v>0</v>
      </c>
      <c r="B258" s="172">
        <f>IF(A258="Общий итог","",'Сводная для рабочего плана М'!B260)</f>
        <v>0</v>
      </c>
      <c r="C258" s="108"/>
      <c r="D258" s="110">
        <f>'Сводная для рабочего плана М'!C260</f>
        <v>0</v>
      </c>
      <c r="E258" s="110">
        <f>'Сводная для рабочего плана М'!D260</f>
        <v>0</v>
      </c>
      <c r="F258" s="110">
        <f>'Сводная для рабочего плана М'!E260</f>
        <v>0</v>
      </c>
      <c r="G258" s="110">
        <f>'Сводная для рабочего плана М'!F260</f>
        <v>0</v>
      </c>
      <c r="H258" s="108"/>
      <c r="I258" s="110">
        <f t="shared" si="3"/>
        <v>0</v>
      </c>
      <c r="J258" s="108"/>
      <c r="K258" s="122">
        <f>'Сводная для рабочего плана М'!G260</f>
        <v>0</v>
      </c>
      <c r="L258" s="122">
        <f>'Сводная для рабочего плана М'!H260</f>
        <v>0</v>
      </c>
      <c r="M258" s="122">
        <f>'Сводная для рабочего плана М'!I260</f>
        <v>0</v>
      </c>
      <c r="N258" s="122">
        <f>'Сводная для рабочего плана М'!J260</f>
        <v>0</v>
      </c>
      <c r="O258" s="123"/>
    </row>
    <row r="259" spans="1:15" ht="25.5">
      <c r="A259" s="172">
        <f>'Сводная для рабочего плана М'!A261</f>
        <v>0</v>
      </c>
      <c r="B259" s="172">
        <f>IF(A259="Общий итог","",'Сводная для рабочего плана М'!B261)</f>
        <v>0</v>
      </c>
      <c r="C259" s="108"/>
      <c r="D259" s="110">
        <f>'Сводная для рабочего плана М'!C261</f>
        <v>0</v>
      </c>
      <c r="E259" s="110">
        <f>'Сводная для рабочего плана М'!D261</f>
        <v>0</v>
      </c>
      <c r="F259" s="110">
        <f>'Сводная для рабочего плана М'!E261</f>
        <v>0</v>
      </c>
      <c r="G259" s="110">
        <f>'Сводная для рабочего плана М'!F261</f>
        <v>0</v>
      </c>
      <c r="H259" s="108"/>
      <c r="I259" s="110">
        <f t="shared" ref="I259:I322" si="4">SUM(D259:H259)</f>
        <v>0</v>
      </c>
      <c r="J259" s="108"/>
      <c r="K259" s="122">
        <f>'Сводная для рабочего плана М'!G261</f>
        <v>0</v>
      </c>
      <c r="L259" s="122">
        <f>'Сводная для рабочего плана М'!H261</f>
        <v>0</v>
      </c>
      <c r="M259" s="122">
        <f>'Сводная для рабочего плана М'!I261</f>
        <v>0</v>
      </c>
      <c r="N259" s="122">
        <f>'Сводная для рабочего плана М'!J261</f>
        <v>0</v>
      </c>
      <c r="O259" s="123"/>
    </row>
    <row r="260" spans="1:15" ht="25.5">
      <c r="A260" s="172">
        <f>'Сводная для рабочего плана М'!A262</f>
        <v>0</v>
      </c>
      <c r="B260" s="172">
        <f>IF(A260="Общий итог","",'Сводная для рабочего плана М'!B262)</f>
        <v>0</v>
      </c>
      <c r="C260" s="108"/>
      <c r="D260" s="110">
        <f>'Сводная для рабочего плана М'!C262</f>
        <v>0</v>
      </c>
      <c r="E260" s="110">
        <f>'Сводная для рабочего плана М'!D262</f>
        <v>0</v>
      </c>
      <c r="F260" s="110">
        <f>'Сводная для рабочего плана М'!E262</f>
        <v>0</v>
      </c>
      <c r="G260" s="110">
        <f>'Сводная для рабочего плана М'!F262</f>
        <v>0</v>
      </c>
      <c r="H260" s="108"/>
      <c r="I260" s="110">
        <f t="shared" si="4"/>
        <v>0</v>
      </c>
      <c r="J260" s="108"/>
      <c r="K260" s="122">
        <f>'Сводная для рабочего плана М'!G262</f>
        <v>0</v>
      </c>
      <c r="L260" s="122">
        <f>'Сводная для рабочего плана М'!H262</f>
        <v>0</v>
      </c>
      <c r="M260" s="122">
        <f>'Сводная для рабочего плана М'!I262</f>
        <v>0</v>
      </c>
      <c r="N260" s="122">
        <f>'Сводная для рабочего плана М'!J262</f>
        <v>0</v>
      </c>
      <c r="O260" s="123"/>
    </row>
    <row r="261" spans="1:15" ht="25.5">
      <c r="A261" s="172">
        <f>'Сводная для рабочего плана М'!A263</f>
        <v>0</v>
      </c>
      <c r="B261" s="172">
        <f>IF(A261="Общий итог","",'Сводная для рабочего плана М'!B263)</f>
        <v>0</v>
      </c>
      <c r="C261" s="108"/>
      <c r="D261" s="110">
        <f>'Сводная для рабочего плана М'!C263</f>
        <v>0</v>
      </c>
      <c r="E261" s="110">
        <f>'Сводная для рабочего плана М'!D263</f>
        <v>0</v>
      </c>
      <c r="F261" s="110">
        <f>'Сводная для рабочего плана М'!E263</f>
        <v>0</v>
      </c>
      <c r="G261" s="110">
        <f>'Сводная для рабочего плана М'!F263</f>
        <v>0</v>
      </c>
      <c r="H261" s="108"/>
      <c r="I261" s="110">
        <f t="shared" si="4"/>
        <v>0</v>
      </c>
      <c r="J261" s="108"/>
      <c r="K261" s="122">
        <f>'Сводная для рабочего плана М'!G263</f>
        <v>0</v>
      </c>
      <c r="L261" s="122">
        <f>'Сводная для рабочего плана М'!H263</f>
        <v>0</v>
      </c>
      <c r="M261" s="122">
        <f>'Сводная для рабочего плана М'!I263</f>
        <v>0</v>
      </c>
      <c r="N261" s="122">
        <f>'Сводная для рабочего плана М'!J263</f>
        <v>0</v>
      </c>
      <c r="O261" s="123"/>
    </row>
    <row r="262" spans="1:15" ht="25.5">
      <c r="A262" s="172">
        <f>'Сводная для рабочего плана М'!A264</f>
        <v>0</v>
      </c>
      <c r="B262" s="172">
        <f>IF(A262="Общий итог","",'Сводная для рабочего плана М'!B264)</f>
        <v>0</v>
      </c>
      <c r="C262" s="108"/>
      <c r="D262" s="110">
        <f>'Сводная для рабочего плана М'!C264</f>
        <v>0</v>
      </c>
      <c r="E262" s="110">
        <f>'Сводная для рабочего плана М'!D264</f>
        <v>0</v>
      </c>
      <c r="F262" s="110">
        <f>'Сводная для рабочего плана М'!E264</f>
        <v>0</v>
      </c>
      <c r="G262" s="110">
        <f>'Сводная для рабочего плана М'!F264</f>
        <v>0</v>
      </c>
      <c r="H262" s="108"/>
      <c r="I262" s="110">
        <f t="shared" si="4"/>
        <v>0</v>
      </c>
      <c r="J262" s="108"/>
      <c r="K262" s="122">
        <f>'Сводная для рабочего плана М'!G264</f>
        <v>0</v>
      </c>
      <c r="L262" s="122">
        <f>'Сводная для рабочего плана М'!H264</f>
        <v>0</v>
      </c>
      <c r="M262" s="122">
        <f>'Сводная для рабочего плана М'!I264</f>
        <v>0</v>
      </c>
      <c r="N262" s="122">
        <f>'Сводная для рабочего плана М'!J264</f>
        <v>0</v>
      </c>
      <c r="O262" s="123"/>
    </row>
    <row r="263" spans="1:15" ht="25.5">
      <c r="A263" s="172">
        <f>'Сводная для рабочего плана М'!A265</f>
        <v>0</v>
      </c>
      <c r="B263" s="172">
        <f>IF(A263="Общий итог","",'Сводная для рабочего плана М'!B265)</f>
        <v>0</v>
      </c>
      <c r="C263" s="108"/>
      <c r="D263" s="110">
        <f>'Сводная для рабочего плана М'!C265</f>
        <v>0</v>
      </c>
      <c r="E263" s="110">
        <f>'Сводная для рабочего плана М'!D265</f>
        <v>0</v>
      </c>
      <c r="F263" s="110">
        <f>'Сводная для рабочего плана М'!E265</f>
        <v>0</v>
      </c>
      <c r="G263" s="110">
        <f>'Сводная для рабочего плана М'!F265</f>
        <v>0</v>
      </c>
      <c r="H263" s="108"/>
      <c r="I263" s="110">
        <f t="shared" si="4"/>
        <v>0</v>
      </c>
      <c r="J263" s="108"/>
      <c r="K263" s="122">
        <f>'Сводная для рабочего плана М'!G265</f>
        <v>0</v>
      </c>
      <c r="L263" s="122">
        <f>'Сводная для рабочего плана М'!H265</f>
        <v>0</v>
      </c>
      <c r="M263" s="122">
        <f>'Сводная для рабочего плана М'!I265</f>
        <v>0</v>
      </c>
      <c r="N263" s="122">
        <f>'Сводная для рабочего плана М'!J265</f>
        <v>0</v>
      </c>
      <c r="O263" s="123"/>
    </row>
    <row r="264" spans="1:15" ht="25.5">
      <c r="A264" s="172">
        <f>'Сводная для рабочего плана М'!A266</f>
        <v>0</v>
      </c>
      <c r="B264" s="172">
        <f>IF(A264="Общий итог","",'Сводная для рабочего плана М'!B266)</f>
        <v>0</v>
      </c>
      <c r="C264" s="108"/>
      <c r="D264" s="110">
        <f>'Сводная для рабочего плана М'!C266</f>
        <v>0</v>
      </c>
      <c r="E264" s="110">
        <f>'Сводная для рабочего плана М'!D266</f>
        <v>0</v>
      </c>
      <c r="F264" s="110">
        <f>'Сводная для рабочего плана М'!E266</f>
        <v>0</v>
      </c>
      <c r="G264" s="110">
        <f>'Сводная для рабочего плана М'!F266</f>
        <v>0</v>
      </c>
      <c r="H264" s="108"/>
      <c r="I264" s="110">
        <f t="shared" si="4"/>
        <v>0</v>
      </c>
      <c r="J264" s="108"/>
      <c r="K264" s="122">
        <f>'Сводная для рабочего плана М'!G266</f>
        <v>0</v>
      </c>
      <c r="L264" s="122">
        <f>'Сводная для рабочего плана М'!H266</f>
        <v>0</v>
      </c>
      <c r="M264" s="122">
        <f>'Сводная для рабочего плана М'!I266</f>
        <v>0</v>
      </c>
      <c r="N264" s="122">
        <f>'Сводная для рабочего плана М'!J266</f>
        <v>0</v>
      </c>
      <c r="O264" s="123"/>
    </row>
    <row r="265" spans="1:15" ht="25.5">
      <c r="A265" s="172">
        <f>'Сводная для рабочего плана М'!A267</f>
        <v>0</v>
      </c>
      <c r="B265" s="172">
        <f>IF(A265="Общий итог","",'Сводная для рабочего плана М'!B267)</f>
        <v>0</v>
      </c>
      <c r="C265" s="108"/>
      <c r="D265" s="110">
        <f>'Сводная для рабочего плана М'!C267</f>
        <v>0</v>
      </c>
      <c r="E265" s="110">
        <f>'Сводная для рабочего плана М'!D267</f>
        <v>0</v>
      </c>
      <c r="F265" s="110">
        <f>'Сводная для рабочего плана М'!E267</f>
        <v>0</v>
      </c>
      <c r="G265" s="110">
        <f>'Сводная для рабочего плана М'!F267</f>
        <v>0</v>
      </c>
      <c r="H265" s="108"/>
      <c r="I265" s="110">
        <f t="shared" si="4"/>
        <v>0</v>
      </c>
      <c r="J265" s="108"/>
      <c r="K265" s="122">
        <f>'Сводная для рабочего плана М'!G267</f>
        <v>0</v>
      </c>
      <c r="L265" s="122">
        <f>'Сводная для рабочего плана М'!H267</f>
        <v>0</v>
      </c>
      <c r="M265" s="122">
        <f>'Сводная для рабочего плана М'!I267</f>
        <v>0</v>
      </c>
      <c r="N265" s="122">
        <f>'Сводная для рабочего плана М'!J267</f>
        <v>0</v>
      </c>
      <c r="O265" s="123"/>
    </row>
    <row r="266" spans="1:15" ht="25.5">
      <c r="A266" s="172">
        <f>'Сводная для рабочего плана М'!A268</f>
        <v>0</v>
      </c>
      <c r="B266" s="172">
        <f>IF(A266="Общий итог","",'Сводная для рабочего плана М'!B268)</f>
        <v>0</v>
      </c>
      <c r="C266" s="108"/>
      <c r="D266" s="110">
        <f>'Сводная для рабочего плана М'!C268</f>
        <v>0</v>
      </c>
      <c r="E266" s="110">
        <f>'Сводная для рабочего плана М'!D268</f>
        <v>0</v>
      </c>
      <c r="F266" s="110">
        <f>'Сводная для рабочего плана М'!E268</f>
        <v>0</v>
      </c>
      <c r="G266" s="110">
        <f>'Сводная для рабочего плана М'!F268</f>
        <v>0</v>
      </c>
      <c r="H266" s="108"/>
      <c r="I266" s="110">
        <f t="shared" si="4"/>
        <v>0</v>
      </c>
      <c r="J266" s="108"/>
      <c r="K266" s="122">
        <f>'Сводная для рабочего плана М'!G268</f>
        <v>0</v>
      </c>
      <c r="L266" s="122">
        <f>'Сводная для рабочего плана М'!H268</f>
        <v>0</v>
      </c>
      <c r="M266" s="122">
        <f>'Сводная для рабочего плана М'!I268</f>
        <v>0</v>
      </c>
      <c r="N266" s="122">
        <f>'Сводная для рабочего плана М'!J268</f>
        <v>0</v>
      </c>
      <c r="O266" s="123"/>
    </row>
    <row r="267" spans="1:15" ht="25.5">
      <c r="A267" s="172">
        <f>'Сводная для рабочего плана М'!A269</f>
        <v>0</v>
      </c>
      <c r="B267" s="172">
        <f>IF(A267="Общий итог","",'Сводная для рабочего плана М'!B269)</f>
        <v>0</v>
      </c>
      <c r="C267" s="108"/>
      <c r="D267" s="110">
        <f>'Сводная для рабочего плана М'!C269</f>
        <v>0</v>
      </c>
      <c r="E267" s="110">
        <f>'Сводная для рабочего плана М'!D269</f>
        <v>0</v>
      </c>
      <c r="F267" s="110">
        <f>'Сводная для рабочего плана М'!E269</f>
        <v>0</v>
      </c>
      <c r="G267" s="110">
        <f>'Сводная для рабочего плана М'!F269</f>
        <v>0</v>
      </c>
      <c r="H267" s="108"/>
      <c r="I267" s="110">
        <f t="shared" si="4"/>
        <v>0</v>
      </c>
      <c r="J267" s="108"/>
      <c r="K267" s="122">
        <f>'Сводная для рабочего плана М'!G269</f>
        <v>0</v>
      </c>
      <c r="L267" s="122">
        <f>'Сводная для рабочего плана М'!H269</f>
        <v>0</v>
      </c>
      <c r="M267" s="122">
        <f>'Сводная для рабочего плана М'!I269</f>
        <v>0</v>
      </c>
      <c r="N267" s="122">
        <f>'Сводная для рабочего плана М'!J269</f>
        <v>0</v>
      </c>
      <c r="O267" s="123"/>
    </row>
    <row r="268" spans="1:15" ht="25.5">
      <c r="A268" s="172">
        <f>'Сводная для рабочего плана М'!A270</f>
        <v>0</v>
      </c>
      <c r="B268" s="172">
        <f>IF(A268="Общий итог","",'Сводная для рабочего плана М'!B270)</f>
        <v>0</v>
      </c>
      <c r="C268" s="108"/>
      <c r="D268" s="110">
        <f>'Сводная для рабочего плана М'!C270</f>
        <v>0</v>
      </c>
      <c r="E268" s="110">
        <f>'Сводная для рабочего плана М'!D270</f>
        <v>0</v>
      </c>
      <c r="F268" s="110">
        <f>'Сводная для рабочего плана М'!E270</f>
        <v>0</v>
      </c>
      <c r="G268" s="110">
        <f>'Сводная для рабочего плана М'!F270</f>
        <v>0</v>
      </c>
      <c r="H268" s="108"/>
      <c r="I268" s="110">
        <f t="shared" si="4"/>
        <v>0</v>
      </c>
      <c r="J268" s="108"/>
      <c r="K268" s="122">
        <f>'Сводная для рабочего плана М'!G270</f>
        <v>0</v>
      </c>
      <c r="L268" s="122">
        <f>'Сводная для рабочего плана М'!H270</f>
        <v>0</v>
      </c>
      <c r="M268" s="122">
        <f>'Сводная для рабочего плана М'!I270</f>
        <v>0</v>
      </c>
      <c r="N268" s="122">
        <f>'Сводная для рабочего плана М'!J270</f>
        <v>0</v>
      </c>
      <c r="O268" s="123"/>
    </row>
    <row r="269" spans="1:15" ht="25.5">
      <c r="A269" s="172">
        <f>'Сводная для рабочего плана М'!A271</f>
        <v>0</v>
      </c>
      <c r="B269" s="172">
        <f>IF(A269="Общий итог","",'Сводная для рабочего плана М'!B271)</f>
        <v>0</v>
      </c>
      <c r="C269" s="108"/>
      <c r="D269" s="110">
        <f>'Сводная для рабочего плана М'!C271</f>
        <v>0</v>
      </c>
      <c r="E269" s="110">
        <f>'Сводная для рабочего плана М'!D271</f>
        <v>0</v>
      </c>
      <c r="F269" s="110">
        <f>'Сводная для рабочего плана М'!E271</f>
        <v>0</v>
      </c>
      <c r="G269" s="110">
        <f>'Сводная для рабочего плана М'!F271</f>
        <v>0</v>
      </c>
      <c r="H269" s="108"/>
      <c r="I269" s="110">
        <f t="shared" si="4"/>
        <v>0</v>
      </c>
      <c r="J269" s="108"/>
      <c r="K269" s="122">
        <f>'Сводная для рабочего плана М'!G271</f>
        <v>0</v>
      </c>
      <c r="L269" s="122">
        <f>'Сводная для рабочего плана М'!H271</f>
        <v>0</v>
      </c>
      <c r="M269" s="122">
        <f>'Сводная для рабочего плана М'!I271</f>
        <v>0</v>
      </c>
      <c r="N269" s="122">
        <f>'Сводная для рабочего плана М'!J271</f>
        <v>0</v>
      </c>
      <c r="O269" s="123"/>
    </row>
    <row r="270" spans="1:15" ht="25.5">
      <c r="A270" s="172">
        <f>'Сводная для рабочего плана М'!A272</f>
        <v>0</v>
      </c>
      <c r="B270" s="172">
        <f>IF(A270="Общий итог","",'Сводная для рабочего плана М'!B272)</f>
        <v>0</v>
      </c>
      <c r="C270" s="108"/>
      <c r="D270" s="110">
        <f>'Сводная для рабочего плана М'!C272</f>
        <v>0</v>
      </c>
      <c r="E270" s="110">
        <f>'Сводная для рабочего плана М'!D272</f>
        <v>0</v>
      </c>
      <c r="F270" s="110">
        <f>'Сводная для рабочего плана М'!E272</f>
        <v>0</v>
      </c>
      <c r="G270" s="110">
        <f>'Сводная для рабочего плана М'!F272</f>
        <v>0</v>
      </c>
      <c r="H270" s="108"/>
      <c r="I270" s="110">
        <f t="shared" si="4"/>
        <v>0</v>
      </c>
      <c r="J270" s="108"/>
      <c r="K270" s="122">
        <f>'Сводная для рабочего плана М'!G272</f>
        <v>0</v>
      </c>
      <c r="L270" s="122">
        <f>'Сводная для рабочего плана М'!H272</f>
        <v>0</v>
      </c>
      <c r="M270" s="122">
        <f>'Сводная для рабочего плана М'!I272</f>
        <v>0</v>
      </c>
      <c r="N270" s="122">
        <f>'Сводная для рабочего плана М'!J272</f>
        <v>0</v>
      </c>
      <c r="O270" s="123"/>
    </row>
    <row r="271" spans="1:15" ht="25.5">
      <c r="A271" s="172">
        <f>'Сводная для рабочего плана М'!A273</f>
        <v>0</v>
      </c>
      <c r="B271" s="172">
        <f>IF(A271="Общий итог","",'Сводная для рабочего плана М'!B273)</f>
        <v>0</v>
      </c>
      <c r="C271" s="108"/>
      <c r="D271" s="110">
        <f>'Сводная для рабочего плана М'!C273</f>
        <v>0</v>
      </c>
      <c r="E271" s="110">
        <f>'Сводная для рабочего плана М'!D273</f>
        <v>0</v>
      </c>
      <c r="F271" s="110">
        <f>'Сводная для рабочего плана М'!E273</f>
        <v>0</v>
      </c>
      <c r="G271" s="110">
        <f>'Сводная для рабочего плана М'!F273</f>
        <v>0</v>
      </c>
      <c r="H271" s="108"/>
      <c r="I271" s="110">
        <f t="shared" si="4"/>
        <v>0</v>
      </c>
      <c r="J271" s="108"/>
      <c r="K271" s="122">
        <f>'Сводная для рабочего плана М'!G273</f>
        <v>0</v>
      </c>
      <c r="L271" s="122">
        <f>'Сводная для рабочего плана М'!H273</f>
        <v>0</v>
      </c>
      <c r="M271" s="122">
        <f>'Сводная для рабочего плана М'!I273</f>
        <v>0</v>
      </c>
      <c r="N271" s="122">
        <f>'Сводная для рабочего плана М'!J273</f>
        <v>0</v>
      </c>
      <c r="O271" s="123"/>
    </row>
    <row r="272" spans="1:15" ht="25.5">
      <c r="A272" s="172">
        <f>'Сводная для рабочего плана М'!A274</f>
        <v>0</v>
      </c>
      <c r="B272" s="172">
        <f>IF(A272="Общий итог","",'Сводная для рабочего плана М'!B274)</f>
        <v>0</v>
      </c>
      <c r="C272" s="108"/>
      <c r="D272" s="110">
        <f>'Сводная для рабочего плана М'!C274</f>
        <v>0</v>
      </c>
      <c r="E272" s="110">
        <f>'Сводная для рабочего плана М'!D274</f>
        <v>0</v>
      </c>
      <c r="F272" s="110">
        <f>'Сводная для рабочего плана М'!E274</f>
        <v>0</v>
      </c>
      <c r="G272" s="110">
        <f>'Сводная для рабочего плана М'!F274</f>
        <v>0</v>
      </c>
      <c r="H272" s="108"/>
      <c r="I272" s="110">
        <f t="shared" si="4"/>
        <v>0</v>
      </c>
      <c r="J272" s="108"/>
      <c r="K272" s="122">
        <f>'Сводная для рабочего плана М'!G274</f>
        <v>0</v>
      </c>
      <c r="L272" s="122">
        <f>'Сводная для рабочего плана М'!H274</f>
        <v>0</v>
      </c>
      <c r="M272" s="122">
        <f>'Сводная для рабочего плана М'!I274</f>
        <v>0</v>
      </c>
      <c r="N272" s="122">
        <f>'Сводная для рабочего плана М'!J274</f>
        <v>0</v>
      </c>
      <c r="O272" s="123"/>
    </row>
    <row r="273" spans="1:15" ht="25.5">
      <c r="A273" s="172">
        <f>'Сводная для рабочего плана М'!A275</f>
        <v>0</v>
      </c>
      <c r="B273" s="172">
        <f>IF(A273="Общий итог","",'Сводная для рабочего плана М'!B275)</f>
        <v>0</v>
      </c>
      <c r="C273" s="108"/>
      <c r="D273" s="110">
        <f>'Сводная для рабочего плана М'!C275</f>
        <v>0</v>
      </c>
      <c r="E273" s="110">
        <f>'Сводная для рабочего плана М'!D275</f>
        <v>0</v>
      </c>
      <c r="F273" s="110">
        <f>'Сводная для рабочего плана М'!E275</f>
        <v>0</v>
      </c>
      <c r="G273" s="110">
        <f>'Сводная для рабочего плана М'!F275</f>
        <v>0</v>
      </c>
      <c r="H273" s="108"/>
      <c r="I273" s="110">
        <f t="shared" si="4"/>
        <v>0</v>
      </c>
      <c r="J273" s="108"/>
      <c r="K273" s="122">
        <f>'Сводная для рабочего плана М'!G275</f>
        <v>0</v>
      </c>
      <c r="L273" s="122">
        <f>'Сводная для рабочего плана М'!H275</f>
        <v>0</v>
      </c>
      <c r="M273" s="122">
        <f>'Сводная для рабочего плана М'!I275</f>
        <v>0</v>
      </c>
      <c r="N273" s="122">
        <f>'Сводная для рабочего плана М'!J275</f>
        <v>0</v>
      </c>
      <c r="O273" s="123"/>
    </row>
    <row r="274" spans="1:15" ht="25.5">
      <c r="A274" s="172">
        <f>'Сводная для рабочего плана М'!A276</f>
        <v>0</v>
      </c>
      <c r="B274" s="172">
        <f>IF(A274="Общий итог","",'Сводная для рабочего плана М'!B276)</f>
        <v>0</v>
      </c>
      <c r="C274" s="108"/>
      <c r="D274" s="110">
        <f>'Сводная для рабочего плана М'!C276</f>
        <v>0</v>
      </c>
      <c r="E274" s="110">
        <f>'Сводная для рабочего плана М'!D276</f>
        <v>0</v>
      </c>
      <c r="F274" s="110">
        <f>'Сводная для рабочего плана М'!E276</f>
        <v>0</v>
      </c>
      <c r="G274" s="110">
        <f>'Сводная для рабочего плана М'!F276</f>
        <v>0</v>
      </c>
      <c r="H274" s="108"/>
      <c r="I274" s="110">
        <f t="shared" si="4"/>
        <v>0</v>
      </c>
      <c r="J274" s="108"/>
      <c r="K274" s="122">
        <f>'Сводная для рабочего плана М'!G276</f>
        <v>0</v>
      </c>
      <c r="L274" s="122">
        <f>'Сводная для рабочего плана М'!H276</f>
        <v>0</v>
      </c>
      <c r="M274" s="122">
        <f>'Сводная для рабочего плана М'!I276</f>
        <v>0</v>
      </c>
      <c r="N274" s="122">
        <f>'Сводная для рабочего плана М'!J276</f>
        <v>0</v>
      </c>
      <c r="O274" s="123"/>
    </row>
    <row r="275" spans="1:15" ht="25.5">
      <c r="A275" s="172">
        <f>'Сводная для рабочего плана М'!A277</f>
        <v>0</v>
      </c>
      <c r="B275" s="172">
        <f>IF(A275="Общий итог","",'Сводная для рабочего плана М'!B277)</f>
        <v>0</v>
      </c>
      <c r="C275" s="108"/>
      <c r="D275" s="110">
        <f>'Сводная для рабочего плана М'!C277</f>
        <v>0</v>
      </c>
      <c r="E275" s="110">
        <f>'Сводная для рабочего плана М'!D277</f>
        <v>0</v>
      </c>
      <c r="F275" s="110">
        <f>'Сводная для рабочего плана М'!E277</f>
        <v>0</v>
      </c>
      <c r="G275" s="110">
        <f>'Сводная для рабочего плана М'!F277</f>
        <v>0</v>
      </c>
      <c r="H275" s="108"/>
      <c r="I275" s="110">
        <f t="shared" si="4"/>
        <v>0</v>
      </c>
      <c r="J275" s="108"/>
      <c r="K275" s="122">
        <f>'Сводная для рабочего плана М'!G277</f>
        <v>0</v>
      </c>
      <c r="L275" s="122">
        <f>'Сводная для рабочего плана М'!H277</f>
        <v>0</v>
      </c>
      <c r="M275" s="122">
        <f>'Сводная для рабочего плана М'!I277</f>
        <v>0</v>
      </c>
      <c r="N275" s="122">
        <f>'Сводная для рабочего плана М'!J277</f>
        <v>0</v>
      </c>
      <c r="O275" s="123"/>
    </row>
    <row r="276" spans="1:15" ht="25.5">
      <c r="A276" s="172">
        <f>'Сводная для рабочего плана М'!A278</f>
        <v>0</v>
      </c>
      <c r="B276" s="172">
        <f>IF(A276="Общий итог","",'Сводная для рабочего плана М'!B278)</f>
        <v>0</v>
      </c>
      <c r="C276" s="108"/>
      <c r="D276" s="110">
        <f>'Сводная для рабочего плана М'!C278</f>
        <v>0</v>
      </c>
      <c r="E276" s="110">
        <f>'Сводная для рабочего плана М'!D278</f>
        <v>0</v>
      </c>
      <c r="F276" s="110">
        <f>'Сводная для рабочего плана М'!E278</f>
        <v>0</v>
      </c>
      <c r="G276" s="110">
        <f>'Сводная для рабочего плана М'!F278</f>
        <v>0</v>
      </c>
      <c r="H276" s="108"/>
      <c r="I276" s="110">
        <f t="shared" si="4"/>
        <v>0</v>
      </c>
      <c r="J276" s="108"/>
      <c r="K276" s="122">
        <f>'Сводная для рабочего плана М'!G278</f>
        <v>0</v>
      </c>
      <c r="L276" s="122">
        <f>'Сводная для рабочего плана М'!H278</f>
        <v>0</v>
      </c>
      <c r="M276" s="122">
        <f>'Сводная для рабочего плана М'!I278</f>
        <v>0</v>
      </c>
      <c r="N276" s="122">
        <f>'Сводная для рабочего плана М'!J278</f>
        <v>0</v>
      </c>
      <c r="O276" s="123"/>
    </row>
    <row r="277" spans="1:15" ht="25.5">
      <c r="A277" s="172">
        <f>'Сводная для рабочего плана М'!A279</f>
        <v>0</v>
      </c>
      <c r="B277" s="172">
        <f>IF(A277="Общий итог","",'Сводная для рабочего плана М'!B279)</f>
        <v>0</v>
      </c>
      <c r="C277" s="108"/>
      <c r="D277" s="110">
        <f>'Сводная для рабочего плана М'!C279</f>
        <v>0</v>
      </c>
      <c r="E277" s="110">
        <f>'Сводная для рабочего плана М'!D279</f>
        <v>0</v>
      </c>
      <c r="F277" s="110">
        <f>'Сводная для рабочего плана М'!E279</f>
        <v>0</v>
      </c>
      <c r="G277" s="110">
        <f>'Сводная для рабочего плана М'!F279</f>
        <v>0</v>
      </c>
      <c r="H277" s="108"/>
      <c r="I277" s="110">
        <f t="shared" si="4"/>
        <v>0</v>
      </c>
      <c r="J277" s="108"/>
      <c r="K277" s="122">
        <f>'Сводная для рабочего плана М'!G279</f>
        <v>0</v>
      </c>
      <c r="L277" s="122">
        <f>'Сводная для рабочего плана М'!H279</f>
        <v>0</v>
      </c>
      <c r="M277" s="122">
        <f>'Сводная для рабочего плана М'!I279</f>
        <v>0</v>
      </c>
      <c r="N277" s="122">
        <f>'Сводная для рабочего плана М'!J279</f>
        <v>0</v>
      </c>
      <c r="O277" s="123"/>
    </row>
    <row r="278" spans="1:15" ht="25.5">
      <c r="A278" s="172">
        <f>'Сводная для рабочего плана М'!A280</f>
        <v>0</v>
      </c>
      <c r="B278" s="172">
        <f>IF(A278="Общий итог","",'Сводная для рабочего плана М'!B280)</f>
        <v>0</v>
      </c>
      <c r="C278" s="108"/>
      <c r="D278" s="110">
        <f>'Сводная для рабочего плана М'!C280</f>
        <v>0</v>
      </c>
      <c r="E278" s="110">
        <f>'Сводная для рабочего плана М'!D280</f>
        <v>0</v>
      </c>
      <c r="F278" s="110">
        <f>'Сводная для рабочего плана М'!E280</f>
        <v>0</v>
      </c>
      <c r="G278" s="110">
        <f>'Сводная для рабочего плана М'!F280</f>
        <v>0</v>
      </c>
      <c r="H278" s="108"/>
      <c r="I278" s="110">
        <f t="shared" si="4"/>
        <v>0</v>
      </c>
      <c r="J278" s="108"/>
      <c r="K278" s="122">
        <f>'Сводная для рабочего плана М'!G280</f>
        <v>0</v>
      </c>
      <c r="L278" s="122">
        <f>'Сводная для рабочего плана М'!H280</f>
        <v>0</v>
      </c>
      <c r="M278" s="122">
        <f>'Сводная для рабочего плана М'!I280</f>
        <v>0</v>
      </c>
      <c r="N278" s="122">
        <f>'Сводная для рабочего плана М'!J280</f>
        <v>0</v>
      </c>
      <c r="O278" s="123"/>
    </row>
    <row r="279" spans="1:15" ht="25.5">
      <c r="A279" s="172">
        <f>'Сводная для рабочего плана М'!A281</f>
        <v>0</v>
      </c>
      <c r="B279" s="172">
        <f>IF(A279="Общий итог","",'Сводная для рабочего плана М'!B281)</f>
        <v>0</v>
      </c>
      <c r="C279" s="108"/>
      <c r="D279" s="110">
        <f>'Сводная для рабочего плана М'!C281</f>
        <v>0</v>
      </c>
      <c r="E279" s="110">
        <f>'Сводная для рабочего плана М'!D281</f>
        <v>0</v>
      </c>
      <c r="F279" s="110">
        <f>'Сводная для рабочего плана М'!E281</f>
        <v>0</v>
      </c>
      <c r="G279" s="110">
        <f>'Сводная для рабочего плана М'!F281</f>
        <v>0</v>
      </c>
      <c r="H279" s="108"/>
      <c r="I279" s="110">
        <f t="shared" si="4"/>
        <v>0</v>
      </c>
      <c r="J279" s="108"/>
      <c r="K279" s="122">
        <f>'Сводная для рабочего плана М'!G281</f>
        <v>0</v>
      </c>
      <c r="L279" s="122">
        <f>'Сводная для рабочего плана М'!H281</f>
        <v>0</v>
      </c>
      <c r="M279" s="122">
        <f>'Сводная для рабочего плана М'!I281</f>
        <v>0</v>
      </c>
      <c r="N279" s="122">
        <f>'Сводная для рабочего плана М'!J281</f>
        <v>0</v>
      </c>
      <c r="O279" s="123"/>
    </row>
    <row r="280" spans="1:15" ht="25.5">
      <c r="A280" s="172">
        <f>'Сводная для рабочего плана М'!A282</f>
        <v>0</v>
      </c>
      <c r="B280" s="172">
        <f>IF(A280="Общий итог","",'Сводная для рабочего плана М'!B282)</f>
        <v>0</v>
      </c>
      <c r="C280" s="108"/>
      <c r="D280" s="110">
        <f>'Сводная для рабочего плана М'!C282</f>
        <v>0</v>
      </c>
      <c r="E280" s="110">
        <f>'Сводная для рабочего плана М'!D282</f>
        <v>0</v>
      </c>
      <c r="F280" s="110">
        <f>'Сводная для рабочего плана М'!E282</f>
        <v>0</v>
      </c>
      <c r="G280" s="110">
        <f>'Сводная для рабочего плана М'!F282</f>
        <v>0</v>
      </c>
      <c r="H280" s="108"/>
      <c r="I280" s="110">
        <f t="shared" si="4"/>
        <v>0</v>
      </c>
      <c r="J280" s="108"/>
      <c r="K280" s="122">
        <f>'Сводная для рабочего плана М'!G282</f>
        <v>0</v>
      </c>
      <c r="L280" s="122">
        <f>'Сводная для рабочего плана М'!H282</f>
        <v>0</v>
      </c>
      <c r="M280" s="122">
        <f>'Сводная для рабочего плана М'!I282</f>
        <v>0</v>
      </c>
      <c r="N280" s="122">
        <f>'Сводная для рабочего плана М'!J282</f>
        <v>0</v>
      </c>
      <c r="O280" s="123"/>
    </row>
    <row r="281" spans="1:15" ht="25.5">
      <c r="A281" s="172">
        <f>'Сводная для рабочего плана М'!A283</f>
        <v>0</v>
      </c>
      <c r="B281" s="172">
        <f>IF(A281="Общий итог","",'Сводная для рабочего плана М'!B283)</f>
        <v>0</v>
      </c>
      <c r="C281" s="108"/>
      <c r="D281" s="110">
        <f>'Сводная для рабочего плана М'!C283</f>
        <v>0</v>
      </c>
      <c r="E281" s="110">
        <f>'Сводная для рабочего плана М'!D283</f>
        <v>0</v>
      </c>
      <c r="F281" s="110">
        <f>'Сводная для рабочего плана М'!E283</f>
        <v>0</v>
      </c>
      <c r="G281" s="110">
        <f>'Сводная для рабочего плана М'!F283</f>
        <v>0</v>
      </c>
      <c r="H281" s="108"/>
      <c r="I281" s="110">
        <f t="shared" si="4"/>
        <v>0</v>
      </c>
      <c r="J281" s="108"/>
      <c r="K281" s="122">
        <f>'Сводная для рабочего плана М'!G283</f>
        <v>0</v>
      </c>
      <c r="L281" s="122">
        <f>'Сводная для рабочего плана М'!H283</f>
        <v>0</v>
      </c>
      <c r="M281" s="122">
        <f>'Сводная для рабочего плана М'!I283</f>
        <v>0</v>
      </c>
      <c r="N281" s="122">
        <f>'Сводная для рабочего плана М'!J283</f>
        <v>0</v>
      </c>
      <c r="O281" s="123"/>
    </row>
    <row r="282" spans="1:15" ht="25.5">
      <c r="A282" s="172">
        <f>'Сводная для рабочего плана М'!A284</f>
        <v>0</v>
      </c>
      <c r="B282" s="172">
        <f>IF(A282="Общий итог","",'Сводная для рабочего плана М'!B284)</f>
        <v>0</v>
      </c>
      <c r="C282" s="108"/>
      <c r="D282" s="110">
        <f>'Сводная для рабочего плана М'!C284</f>
        <v>0</v>
      </c>
      <c r="E282" s="110">
        <f>'Сводная для рабочего плана М'!D284</f>
        <v>0</v>
      </c>
      <c r="F282" s="110">
        <f>'Сводная для рабочего плана М'!E284</f>
        <v>0</v>
      </c>
      <c r="G282" s="110">
        <f>'Сводная для рабочего плана М'!F284</f>
        <v>0</v>
      </c>
      <c r="H282" s="108"/>
      <c r="I282" s="110">
        <f t="shared" si="4"/>
        <v>0</v>
      </c>
      <c r="J282" s="108"/>
      <c r="K282" s="122">
        <f>'Сводная для рабочего плана М'!G284</f>
        <v>0</v>
      </c>
      <c r="L282" s="122">
        <f>'Сводная для рабочего плана М'!H284</f>
        <v>0</v>
      </c>
      <c r="M282" s="122">
        <f>'Сводная для рабочего плана М'!I284</f>
        <v>0</v>
      </c>
      <c r="N282" s="122">
        <f>'Сводная для рабочего плана М'!J284</f>
        <v>0</v>
      </c>
      <c r="O282" s="123"/>
    </row>
    <row r="283" spans="1:15" ht="25.5">
      <c r="A283" s="172">
        <f>'Сводная для рабочего плана М'!A285</f>
        <v>0</v>
      </c>
      <c r="B283" s="172">
        <f>IF(A283="Общий итог","",'Сводная для рабочего плана М'!B285)</f>
        <v>0</v>
      </c>
      <c r="C283" s="108"/>
      <c r="D283" s="110">
        <f>'Сводная для рабочего плана М'!C285</f>
        <v>0</v>
      </c>
      <c r="E283" s="110">
        <f>'Сводная для рабочего плана М'!D285</f>
        <v>0</v>
      </c>
      <c r="F283" s="110">
        <f>'Сводная для рабочего плана М'!E285</f>
        <v>0</v>
      </c>
      <c r="G283" s="110">
        <f>'Сводная для рабочего плана М'!F285</f>
        <v>0</v>
      </c>
      <c r="H283" s="108"/>
      <c r="I283" s="110">
        <f t="shared" si="4"/>
        <v>0</v>
      </c>
      <c r="J283" s="108"/>
      <c r="K283" s="122">
        <f>'Сводная для рабочего плана М'!G285</f>
        <v>0</v>
      </c>
      <c r="L283" s="122">
        <f>'Сводная для рабочего плана М'!H285</f>
        <v>0</v>
      </c>
      <c r="M283" s="122">
        <f>'Сводная для рабочего плана М'!I285</f>
        <v>0</v>
      </c>
      <c r="N283" s="122">
        <f>'Сводная для рабочего плана М'!J285</f>
        <v>0</v>
      </c>
      <c r="O283" s="123"/>
    </row>
    <row r="284" spans="1:15" ht="25.5">
      <c r="A284" s="172">
        <f>'Сводная для рабочего плана М'!A286</f>
        <v>0</v>
      </c>
      <c r="B284" s="172">
        <f>IF(A284="Общий итог","",'Сводная для рабочего плана М'!B286)</f>
        <v>0</v>
      </c>
      <c r="C284" s="108"/>
      <c r="D284" s="110">
        <f>'Сводная для рабочего плана М'!C286</f>
        <v>0</v>
      </c>
      <c r="E284" s="110">
        <f>'Сводная для рабочего плана М'!D286</f>
        <v>0</v>
      </c>
      <c r="F284" s="110">
        <f>'Сводная для рабочего плана М'!E286</f>
        <v>0</v>
      </c>
      <c r="G284" s="110">
        <f>'Сводная для рабочего плана М'!F286</f>
        <v>0</v>
      </c>
      <c r="H284" s="108"/>
      <c r="I284" s="110">
        <f t="shared" si="4"/>
        <v>0</v>
      </c>
      <c r="J284" s="108"/>
      <c r="K284" s="122">
        <f>'Сводная для рабочего плана М'!G286</f>
        <v>0</v>
      </c>
      <c r="L284" s="122">
        <f>'Сводная для рабочего плана М'!H286</f>
        <v>0</v>
      </c>
      <c r="M284" s="122">
        <f>'Сводная для рабочего плана М'!I286</f>
        <v>0</v>
      </c>
      <c r="N284" s="122">
        <f>'Сводная для рабочего плана М'!J286</f>
        <v>0</v>
      </c>
      <c r="O284" s="123"/>
    </row>
    <row r="285" spans="1:15" ht="25.5">
      <c r="A285" s="172">
        <f>'Сводная для рабочего плана М'!A287</f>
        <v>0</v>
      </c>
      <c r="B285" s="172">
        <f>IF(A285="Общий итог","",'Сводная для рабочего плана М'!B287)</f>
        <v>0</v>
      </c>
      <c r="C285" s="108"/>
      <c r="D285" s="110">
        <f>'Сводная для рабочего плана М'!C287</f>
        <v>0</v>
      </c>
      <c r="E285" s="110">
        <f>'Сводная для рабочего плана М'!D287</f>
        <v>0</v>
      </c>
      <c r="F285" s="110">
        <f>'Сводная для рабочего плана М'!E287</f>
        <v>0</v>
      </c>
      <c r="G285" s="110">
        <f>'Сводная для рабочего плана М'!F287</f>
        <v>0</v>
      </c>
      <c r="H285" s="108"/>
      <c r="I285" s="110">
        <f t="shared" si="4"/>
        <v>0</v>
      </c>
      <c r="J285" s="108"/>
      <c r="K285" s="122">
        <f>'Сводная для рабочего плана М'!G287</f>
        <v>0</v>
      </c>
      <c r="L285" s="122">
        <f>'Сводная для рабочего плана М'!H287</f>
        <v>0</v>
      </c>
      <c r="M285" s="122">
        <f>'Сводная для рабочего плана М'!I287</f>
        <v>0</v>
      </c>
      <c r="N285" s="122">
        <f>'Сводная для рабочего плана М'!J287</f>
        <v>0</v>
      </c>
      <c r="O285" s="123"/>
    </row>
    <row r="286" spans="1:15" ht="25.5">
      <c r="A286" s="172">
        <f>'Сводная для рабочего плана М'!A288</f>
        <v>0</v>
      </c>
      <c r="B286" s="172">
        <f>IF(A286="Общий итог","",'Сводная для рабочего плана М'!B288)</f>
        <v>0</v>
      </c>
      <c r="C286" s="108"/>
      <c r="D286" s="110">
        <f>'Сводная для рабочего плана М'!C288</f>
        <v>0</v>
      </c>
      <c r="E286" s="110">
        <f>'Сводная для рабочего плана М'!D288</f>
        <v>0</v>
      </c>
      <c r="F286" s="110">
        <f>'Сводная для рабочего плана М'!E288</f>
        <v>0</v>
      </c>
      <c r="G286" s="110">
        <f>'Сводная для рабочего плана М'!F288</f>
        <v>0</v>
      </c>
      <c r="H286" s="108"/>
      <c r="I286" s="110">
        <f t="shared" si="4"/>
        <v>0</v>
      </c>
      <c r="J286" s="108"/>
      <c r="K286" s="122">
        <f>'Сводная для рабочего плана М'!G288</f>
        <v>0</v>
      </c>
      <c r="L286" s="122">
        <f>'Сводная для рабочего плана М'!H288</f>
        <v>0</v>
      </c>
      <c r="M286" s="122">
        <f>'Сводная для рабочего плана М'!I288</f>
        <v>0</v>
      </c>
      <c r="N286" s="122">
        <f>'Сводная для рабочего плана М'!J288</f>
        <v>0</v>
      </c>
      <c r="O286" s="123"/>
    </row>
    <row r="287" spans="1:15" ht="25.5">
      <c r="A287" s="172">
        <f>'Сводная для рабочего плана М'!A289</f>
        <v>0</v>
      </c>
      <c r="B287" s="172">
        <f>IF(A287="Общий итог","",'Сводная для рабочего плана М'!B289)</f>
        <v>0</v>
      </c>
      <c r="C287" s="108"/>
      <c r="D287" s="110">
        <f>'Сводная для рабочего плана М'!C289</f>
        <v>0</v>
      </c>
      <c r="E287" s="110">
        <f>'Сводная для рабочего плана М'!D289</f>
        <v>0</v>
      </c>
      <c r="F287" s="110">
        <f>'Сводная для рабочего плана М'!E289</f>
        <v>0</v>
      </c>
      <c r="G287" s="110">
        <f>'Сводная для рабочего плана М'!F289</f>
        <v>0</v>
      </c>
      <c r="H287" s="108"/>
      <c r="I287" s="110">
        <f t="shared" si="4"/>
        <v>0</v>
      </c>
      <c r="J287" s="108"/>
      <c r="K287" s="122">
        <f>'Сводная для рабочего плана М'!G289</f>
        <v>0</v>
      </c>
      <c r="L287" s="122">
        <f>'Сводная для рабочего плана М'!H289</f>
        <v>0</v>
      </c>
      <c r="M287" s="122">
        <f>'Сводная для рабочего плана М'!I289</f>
        <v>0</v>
      </c>
      <c r="N287" s="122">
        <f>'Сводная для рабочего плана М'!J289</f>
        <v>0</v>
      </c>
      <c r="O287" s="123"/>
    </row>
    <row r="288" spans="1:15" ht="25.5">
      <c r="A288" s="172">
        <f>'Сводная для рабочего плана М'!A290</f>
        <v>0</v>
      </c>
      <c r="B288" s="172">
        <f>IF(A288="Общий итог","",'Сводная для рабочего плана М'!B290)</f>
        <v>0</v>
      </c>
      <c r="C288" s="108"/>
      <c r="D288" s="110">
        <f>'Сводная для рабочего плана М'!C290</f>
        <v>0</v>
      </c>
      <c r="E288" s="110">
        <f>'Сводная для рабочего плана М'!D290</f>
        <v>0</v>
      </c>
      <c r="F288" s="110">
        <f>'Сводная для рабочего плана М'!E290</f>
        <v>0</v>
      </c>
      <c r="G288" s="110">
        <f>'Сводная для рабочего плана М'!F290</f>
        <v>0</v>
      </c>
      <c r="H288" s="108"/>
      <c r="I288" s="110">
        <f t="shared" si="4"/>
        <v>0</v>
      </c>
      <c r="J288" s="108"/>
      <c r="K288" s="122">
        <f>'Сводная для рабочего плана М'!G290</f>
        <v>0</v>
      </c>
      <c r="L288" s="122">
        <f>'Сводная для рабочего плана М'!H290</f>
        <v>0</v>
      </c>
      <c r="M288" s="122">
        <f>'Сводная для рабочего плана М'!I290</f>
        <v>0</v>
      </c>
      <c r="N288" s="122">
        <f>'Сводная для рабочего плана М'!J290</f>
        <v>0</v>
      </c>
      <c r="O288" s="123"/>
    </row>
    <row r="289" spans="1:15" ht="25.5">
      <c r="A289" s="172">
        <f>'Сводная для рабочего плана М'!A291</f>
        <v>0</v>
      </c>
      <c r="B289" s="172">
        <f>IF(A289="Общий итог","",'Сводная для рабочего плана М'!B291)</f>
        <v>0</v>
      </c>
      <c r="C289" s="108"/>
      <c r="D289" s="110">
        <f>'Сводная для рабочего плана М'!C291</f>
        <v>0</v>
      </c>
      <c r="E289" s="110">
        <f>'Сводная для рабочего плана М'!D291</f>
        <v>0</v>
      </c>
      <c r="F289" s="110">
        <f>'Сводная для рабочего плана М'!E291</f>
        <v>0</v>
      </c>
      <c r="G289" s="110">
        <f>'Сводная для рабочего плана М'!F291</f>
        <v>0</v>
      </c>
      <c r="H289" s="108"/>
      <c r="I289" s="110">
        <f t="shared" si="4"/>
        <v>0</v>
      </c>
      <c r="J289" s="108"/>
      <c r="K289" s="122">
        <f>'Сводная для рабочего плана М'!G291</f>
        <v>0</v>
      </c>
      <c r="L289" s="122">
        <f>'Сводная для рабочего плана М'!H291</f>
        <v>0</v>
      </c>
      <c r="M289" s="122">
        <f>'Сводная для рабочего плана М'!I291</f>
        <v>0</v>
      </c>
      <c r="N289" s="122">
        <f>'Сводная для рабочего плана М'!J291</f>
        <v>0</v>
      </c>
      <c r="O289" s="123"/>
    </row>
    <row r="290" spans="1:15" ht="25.5">
      <c r="A290" s="172">
        <f>'Сводная для рабочего плана М'!A292</f>
        <v>0</v>
      </c>
      <c r="B290" s="172">
        <f>IF(A290="Общий итог","",'Сводная для рабочего плана М'!B292)</f>
        <v>0</v>
      </c>
      <c r="C290" s="108"/>
      <c r="D290" s="110">
        <f>'Сводная для рабочего плана М'!C292</f>
        <v>0</v>
      </c>
      <c r="E290" s="110">
        <f>'Сводная для рабочего плана М'!D292</f>
        <v>0</v>
      </c>
      <c r="F290" s="110">
        <f>'Сводная для рабочего плана М'!E292</f>
        <v>0</v>
      </c>
      <c r="G290" s="110">
        <f>'Сводная для рабочего плана М'!F292</f>
        <v>0</v>
      </c>
      <c r="H290" s="108"/>
      <c r="I290" s="110">
        <f t="shared" si="4"/>
        <v>0</v>
      </c>
      <c r="J290" s="108"/>
      <c r="K290" s="122">
        <f>'Сводная для рабочего плана М'!G292</f>
        <v>0</v>
      </c>
      <c r="L290" s="122">
        <f>'Сводная для рабочего плана М'!H292</f>
        <v>0</v>
      </c>
      <c r="M290" s="122">
        <f>'Сводная для рабочего плана М'!I292</f>
        <v>0</v>
      </c>
      <c r="N290" s="122">
        <f>'Сводная для рабочего плана М'!J292</f>
        <v>0</v>
      </c>
      <c r="O290" s="123"/>
    </row>
    <row r="291" spans="1:15" ht="25.5">
      <c r="A291" s="172">
        <f>'Сводная для рабочего плана М'!A293</f>
        <v>0</v>
      </c>
      <c r="B291" s="172">
        <f>IF(A291="Общий итог","",'Сводная для рабочего плана М'!B293)</f>
        <v>0</v>
      </c>
      <c r="C291" s="108"/>
      <c r="D291" s="110">
        <f>'Сводная для рабочего плана М'!C293</f>
        <v>0</v>
      </c>
      <c r="E291" s="110">
        <f>'Сводная для рабочего плана М'!D293</f>
        <v>0</v>
      </c>
      <c r="F291" s="110">
        <f>'Сводная для рабочего плана М'!E293</f>
        <v>0</v>
      </c>
      <c r="G291" s="110">
        <f>'Сводная для рабочего плана М'!F293</f>
        <v>0</v>
      </c>
      <c r="H291" s="108"/>
      <c r="I291" s="110">
        <f t="shared" si="4"/>
        <v>0</v>
      </c>
      <c r="J291" s="108"/>
      <c r="K291" s="122">
        <f>'Сводная для рабочего плана М'!G293</f>
        <v>0</v>
      </c>
      <c r="L291" s="122">
        <f>'Сводная для рабочего плана М'!H293</f>
        <v>0</v>
      </c>
      <c r="M291" s="122">
        <f>'Сводная для рабочего плана М'!I293</f>
        <v>0</v>
      </c>
      <c r="N291" s="122">
        <f>'Сводная для рабочего плана М'!J293</f>
        <v>0</v>
      </c>
      <c r="O291" s="123"/>
    </row>
    <row r="292" spans="1:15" ht="25.5">
      <c r="A292" s="172">
        <f>'Сводная для рабочего плана М'!A294</f>
        <v>0</v>
      </c>
      <c r="B292" s="172">
        <f>IF(A292="Общий итог","",'Сводная для рабочего плана М'!B294)</f>
        <v>0</v>
      </c>
      <c r="C292" s="108"/>
      <c r="D292" s="110">
        <f>'Сводная для рабочего плана М'!C294</f>
        <v>0</v>
      </c>
      <c r="E292" s="110">
        <f>'Сводная для рабочего плана М'!D294</f>
        <v>0</v>
      </c>
      <c r="F292" s="110">
        <f>'Сводная для рабочего плана М'!E294</f>
        <v>0</v>
      </c>
      <c r="G292" s="110">
        <f>'Сводная для рабочего плана М'!F294</f>
        <v>0</v>
      </c>
      <c r="H292" s="108"/>
      <c r="I292" s="110">
        <f t="shared" si="4"/>
        <v>0</v>
      </c>
      <c r="J292" s="108"/>
      <c r="K292" s="122">
        <f>'Сводная для рабочего плана М'!G294</f>
        <v>0</v>
      </c>
      <c r="L292" s="122">
        <f>'Сводная для рабочего плана М'!H294</f>
        <v>0</v>
      </c>
      <c r="M292" s="122">
        <f>'Сводная для рабочего плана М'!I294</f>
        <v>0</v>
      </c>
      <c r="N292" s="122">
        <f>'Сводная для рабочего плана М'!J294</f>
        <v>0</v>
      </c>
      <c r="O292" s="123"/>
    </row>
    <row r="293" spans="1:15" ht="25.5">
      <c r="A293" s="172">
        <f>'Сводная для рабочего плана М'!A295</f>
        <v>0</v>
      </c>
      <c r="B293" s="172">
        <f>IF(A293="Общий итог","",'Сводная для рабочего плана М'!B295)</f>
        <v>0</v>
      </c>
      <c r="C293" s="108"/>
      <c r="D293" s="110">
        <f>'Сводная для рабочего плана М'!C295</f>
        <v>0</v>
      </c>
      <c r="E293" s="110">
        <f>'Сводная для рабочего плана М'!D295</f>
        <v>0</v>
      </c>
      <c r="F293" s="110">
        <f>'Сводная для рабочего плана М'!E295</f>
        <v>0</v>
      </c>
      <c r="G293" s="110">
        <f>'Сводная для рабочего плана М'!F295</f>
        <v>0</v>
      </c>
      <c r="H293" s="108"/>
      <c r="I293" s="110">
        <f t="shared" si="4"/>
        <v>0</v>
      </c>
      <c r="J293" s="108"/>
      <c r="K293" s="122">
        <f>'Сводная для рабочего плана М'!G295</f>
        <v>0</v>
      </c>
      <c r="L293" s="122">
        <f>'Сводная для рабочего плана М'!H295</f>
        <v>0</v>
      </c>
      <c r="M293" s="122">
        <f>'Сводная для рабочего плана М'!I295</f>
        <v>0</v>
      </c>
      <c r="N293" s="122">
        <f>'Сводная для рабочего плана М'!J295</f>
        <v>0</v>
      </c>
      <c r="O293" s="123"/>
    </row>
    <row r="294" spans="1:15" ht="25.5">
      <c r="A294" s="172">
        <f>'Сводная для рабочего плана М'!A296</f>
        <v>0</v>
      </c>
      <c r="B294" s="172">
        <f>IF(A294="Общий итог","",'Сводная для рабочего плана М'!B296)</f>
        <v>0</v>
      </c>
      <c r="C294" s="108"/>
      <c r="D294" s="110">
        <f>'Сводная для рабочего плана М'!C296</f>
        <v>0</v>
      </c>
      <c r="E294" s="110">
        <f>'Сводная для рабочего плана М'!D296</f>
        <v>0</v>
      </c>
      <c r="F294" s="110">
        <f>'Сводная для рабочего плана М'!E296</f>
        <v>0</v>
      </c>
      <c r="G294" s="110">
        <f>'Сводная для рабочего плана М'!F296</f>
        <v>0</v>
      </c>
      <c r="H294" s="108"/>
      <c r="I294" s="110">
        <f t="shared" si="4"/>
        <v>0</v>
      </c>
      <c r="J294" s="108"/>
      <c r="K294" s="122">
        <f>'Сводная для рабочего плана М'!G296</f>
        <v>0</v>
      </c>
      <c r="L294" s="122">
        <f>'Сводная для рабочего плана М'!H296</f>
        <v>0</v>
      </c>
      <c r="M294" s="122">
        <f>'Сводная для рабочего плана М'!I296</f>
        <v>0</v>
      </c>
      <c r="N294" s="122">
        <f>'Сводная для рабочего плана М'!J296</f>
        <v>0</v>
      </c>
      <c r="O294" s="123"/>
    </row>
    <row r="295" spans="1:15" ht="25.5">
      <c r="A295" s="172">
        <f>'Сводная для рабочего плана М'!A297</f>
        <v>0</v>
      </c>
      <c r="B295" s="172">
        <f>IF(A295="Общий итог","",'Сводная для рабочего плана М'!B297)</f>
        <v>0</v>
      </c>
      <c r="C295" s="108"/>
      <c r="D295" s="110">
        <f>'Сводная для рабочего плана М'!C297</f>
        <v>0</v>
      </c>
      <c r="E295" s="110">
        <f>'Сводная для рабочего плана М'!D297</f>
        <v>0</v>
      </c>
      <c r="F295" s="110">
        <f>'Сводная для рабочего плана М'!E297</f>
        <v>0</v>
      </c>
      <c r="G295" s="110">
        <f>'Сводная для рабочего плана М'!F297</f>
        <v>0</v>
      </c>
      <c r="H295" s="108"/>
      <c r="I295" s="110">
        <f t="shared" si="4"/>
        <v>0</v>
      </c>
      <c r="J295" s="108"/>
      <c r="K295" s="122">
        <f>'Сводная для рабочего плана М'!G297</f>
        <v>0</v>
      </c>
      <c r="L295" s="122">
        <f>'Сводная для рабочего плана М'!H297</f>
        <v>0</v>
      </c>
      <c r="M295" s="122">
        <f>'Сводная для рабочего плана М'!I297</f>
        <v>0</v>
      </c>
      <c r="N295" s="122">
        <f>'Сводная для рабочего плана М'!J297</f>
        <v>0</v>
      </c>
      <c r="O295" s="123"/>
    </row>
    <row r="296" spans="1:15" ht="25.5">
      <c r="A296" s="172">
        <f>'Сводная для рабочего плана М'!A298</f>
        <v>0</v>
      </c>
      <c r="B296" s="172">
        <f>IF(A296="Общий итог","",'Сводная для рабочего плана М'!B298)</f>
        <v>0</v>
      </c>
      <c r="C296" s="108"/>
      <c r="D296" s="110">
        <f>'Сводная для рабочего плана М'!C298</f>
        <v>0</v>
      </c>
      <c r="E296" s="110">
        <f>'Сводная для рабочего плана М'!D298</f>
        <v>0</v>
      </c>
      <c r="F296" s="110">
        <f>'Сводная для рабочего плана М'!E298</f>
        <v>0</v>
      </c>
      <c r="G296" s="110">
        <f>'Сводная для рабочего плана М'!F298</f>
        <v>0</v>
      </c>
      <c r="H296" s="108"/>
      <c r="I296" s="110">
        <f t="shared" si="4"/>
        <v>0</v>
      </c>
      <c r="J296" s="108"/>
      <c r="K296" s="122">
        <f>'Сводная для рабочего плана М'!G298</f>
        <v>0</v>
      </c>
      <c r="L296" s="122">
        <f>'Сводная для рабочего плана М'!H298</f>
        <v>0</v>
      </c>
      <c r="M296" s="122">
        <f>'Сводная для рабочего плана М'!I298</f>
        <v>0</v>
      </c>
      <c r="N296" s="122">
        <f>'Сводная для рабочего плана М'!J298</f>
        <v>0</v>
      </c>
      <c r="O296" s="123"/>
    </row>
    <row r="297" spans="1:15" ht="25.5">
      <c r="A297" s="172">
        <f>'Сводная для рабочего плана М'!A299</f>
        <v>0</v>
      </c>
      <c r="B297" s="172">
        <f>IF(A297="Общий итог","",'Сводная для рабочего плана М'!B299)</f>
        <v>0</v>
      </c>
      <c r="C297" s="108"/>
      <c r="D297" s="110">
        <f>'Сводная для рабочего плана М'!C299</f>
        <v>0</v>
      </c>
      <c r="E297" s="110">
        <f>'Сводная для рабочего плана М'!D299</f>
        <v>0</v>
      </c>
      <c r="F297" s="110">
        <f>'Сводная для рабочего плана М'!E299</f>
        <v>0</v>
      </c>
      <c r="G297" s="110">
        <f>'Сводная для рабочего плана М'!F299</f>
        <v>0</v>
      </c>
      <c r="H297" s="108"/>
      <c r="I297" s="110">
        <f t="shared" si="4"/>
        <v>0</v>
      </c>
      <c r="J297" s="108"/>
      <c r="K297" s="122">
        <f>'Сводная для рабочего плана М'!G299</f>
        <v>0</v>
      </c>
      <c r="L297" s="122">
        <f>'Сводная для рабочего плана М'!H299</f>
        <v>0</v>
      </c>
      <c r="M297" s="122">
        <f>'Сводная для рабочего плана М'!I299</f>
        <v>0</v>
      </c>
      <c r="N297" s="122">
        <f>'Сводная для рабочего плана М'!J299</f>
        <v>0</v>
      </c>
      <c r="O297" s="123"/>
    </row>
    <row r="298" spans="1:15" ht="25.5">
      <c r="A298" s="172">
        <f>'Сводная для рабочего плана М'!A300</f>
        <v>0</v>
      </c>
      <c r="B298" s="172">
        <f>IF(A298="Общий итог","",'Сводная для рабочего плана М'!B300)</f>
        <v>0</v>
      </c>
      <c r="C298" s="108"/>
      <c r="D298" s="110">
        <f>'Сводная для рабочего плана М'!C300</f>
        <v>0</v>
      </c>
      <c r="E298" s="110">
        <f>'Сводная для рабочего плана М'!D300</f>
        <v>0</v>
      </c>
      <c r="F298" s="110">
        <f>'Сводная для рабочего плана М'!E300</f>
        <v>0</v>
      </c>
      <c r="G298" s="110">
        <f>'Сводная для рабочего плана М'!F300</f>
        <v>0</v>
      </c>
      <c r="H298" s="108"/>
      <c r="I298" s="110">
        <f t="shared" si="4"/>
        <v>0</v>
      </c>
      <c r="J298" s="108"/>
      <c r="K298" s="122">
        <f>'Сводная для рабочего плана М'!G300</f>
        <v>0</v>
      </c>
      <c r="L298" s="122">
        <f>'Сводная для рабочего плана М'!H300</f>
        <v>0</v>
      </c>
      <c r="M298" s="122">
        <f>'Сводная для рабочего плана М'!I300</f>
        <v>0</v>
      </c>
      <c r="N298" s="122">
        <f>'Сводная для рабочего плана М'!J300</f>
        <v>0</v>
      </c>
      <c r="O298" s="123"/>
    </row>
    <row r="299" spans="1:15" ht="25.5">
      <c r="A299" s="172">
        <f>'Сводная для рабочего плана М'!A301</f>
        <v>0</v>
      </c>
      <c r="B299" s="172">
        <f>IF(A299="Общий итог","",'Сводная для рабочего плана М'!B301)</f>
        <v>0</v>
      </c>
      <c r="C299" s="108"/>
      <c r="D299" s="110">
        <f>'Сводная для рабочего плана М'!C301</f>
        <v>0</v>
      </c>
      <c r="E299" s="110">
        <f>'Сводная для рабочего плана М'!D301</f>
        <v>0</v>
      </c>
      <c r="F299" s="110">
        <f>'Сводная для рабочего плана М'!E301</f>
        <v>0</v>
      </c>
      <c r="G299" s="110">
        <f>'Сводная для рабочего плана М'!F301</f>
        <v>0</v>
      </c>
      <c r="H299" s="108"/>
      <c r="I299" s="110">
        <f t="shared" si="4"/>
        <v>0</v>
      </c>
      <c r="J299" s="108"/>
      <c r="K299" s="122">
        <f>'Сводная для рабочего плана М'!G301</f>
        <v>0</v>
      </c>
      <c r="L299" s="122">
        <f>'Сводная для рабочего плана М'!H301</f>
        <v>0</v>
      </c>
      <c r="M299" s="122">
        <f>'Сводная для рабочего плана М'!I301</f>
        <v>0</v>
      </c>
      <c r="N299" s="122">
        <f>'Сводная для рабочего плана М'!J301</f>
        <v>0</v>
      </c>
      <c r="O299" s="123"/>
    </row>
    <row r="300" spans="1:15" ht="25.5">
      <c r="A300" s="172">
        <f>'Сводная для рабочего плана М'!A302</f>
        <v>0</v>
      </c>
      <c r="B300" s="172">
        <f>IF(A300="Общий итог","",'Сводная для рабочего плана М'!B302)</f>
        <v>0</v>
      </c>
      <c r="C300" s="108"/>
      <c r="D300" s="110">
        <f>'Сводная для рабочего плана М'!C302</f>
        <v>0</v>
      </c>
      <c r="E300" s="110">
        <f>'Сводная для рабочего плана М'!D302</f>
        <v>0</v>
      </c>
      <c r="F300" s="110">
        <f>'Сводная для рабочего плана М'!E302</f>
        <v>0</v>
      </c>
      <c r="G300" s="110">
        <f>'Сводная для рабочего плана М'!F302</f>
        <v>0</v>
      </c>
      <c r="H300" s="108"/>
      <c r="I300" s="110">
        <f t="shared" si="4"/>
        <v>0</v>
      </c>
      <c r="J300" s="108"/>
      <c r="K300" s="122">
        <f>'Сводная для рабочего плана М'!G302</f>
        <v>0</v>
      </c>
      <c r="L300" s="122">
        <f>'Сводная для рабочего плана М'!H302</f>
        <v>0</v>
      </c>
      <c r="M300" s="122">
        <f>'Сводная для рабочего плана М'!I302</f>
        <v>0</v>
      </c>
      <c r="N300" s="122">
        <f>'Сводная для рабочего плана М'!J302</f>
        <v>0</v>
      </c>
      <c r="O300" s="123"/>
    </row>
    <row r="301" spans="1:15" ht="25.5">
      <c r="A301" s="172">
        <f>'Сводная для рабочего плана М'!A303</f>
        <v>0</v>
      </c>
      <c r="B301" s="172">
        <f>IF(A301="Общий итог","",'Сводная для рабочего плана М'!B303)</f>
        <v>0</v>
      </c>
      <c r="C301" s="108"/>
      <c r="D301" s="110">
        <f>'Сводная для рабочего плана М'!C303</f>
        <v>0</v>
      </c>
      <c r="E301" s="110">
        <f>'Сводная для рабочего плана М'!D303</f>
        <v>0</v>
      </c>
      <c r="F301" s="110">
        <f>'Сводная для рабочего плана М'!E303</f>
        <v>0</v>
      </c>
      <c r="G301" s="110">
        <f>'Сводная для рабочего плана М'!F303</f>
        <v>0</v>
      </c>
      <c r="H301" s="108"/>
      <c r="I301" s="110">
        <f t="shared" si="4"/>
        <v>0</v>
      </c>
      <c r="J301" s="108"/>
      <c r="K301" s="122">
        <f>'Сводная для рабочего плана М'!G303</f>
        <v>0</v>
      </c>
      <c r="L301" s="122">
        <f>'Сводная для рабочего плана М'!H303</f>
        <v>0</v>
      </c>
      <c r="M301" s="122">
        <f>'Сводная для рабочего плана М'!I303</f>
        <v>0</v>
      </c>
      <c r="N301" s="122">
        <f>'Сводная для рабочего плана М'!J303</f>
        <v>0</v>
      </c>
      <c r="O301" s="123"/>
    </row>
    <row r="302" spans="1:15" ht="25.5">
      <c r="A302" s="172">
        <f>'Сводная для рабочего плана М'!A304</f>
        <v>0</v>
      </c>
      <c r="B302" s="172">
        <f>IF(A302="Общий итог","",'Сводная для рабочего плана М'!B304)</f>
        <v>0</v>
      </c>
      <c r="C302" s="108"/>
      <c r="D302" s="110">
        <f>'Сводная для рабочего плана М'!C304</f>
        <v>0</v>
      </c>
      <c r="E302" s="110">
        <f>'Сводная для рабочего плана М'!D304</f>
        <v>0</v>
      </c>
      <c r="F302" s="110">
        <f>'Сводная для рабочего плана М'!E304</f>
        <v>0</v>
      </c>
      <c r="G302" s="110">
        <f>'Сводная для рабочего плана М'!F304</f>
        <v>0</v>
      </c>
      <c r="H302" s="108"/>
      <c r="I302" s="110">
        <f t="shared" si="4"/>
        <v>0</v>
      </c>
      <c r="J302" s="108"/>
      <c r="K302" s="122">
        <f>'Сводная для рабочего плана М'!G304</f>
        <v>0</v>
      </c>
      <c r="L302" s="122">
        <f>'Сводная для рабочего плана М'!H304</f>
        <v>0</v>
      </c>
      <c r="M302" s="122">
        <f>'Сводная для рабочего плана М'!I304</f>
        <v>0</v>
      </c>
      <c r="N302" s="122">
        <f>'Сводная для рабочего плана М'!J304</f>
        <v>0</v>
      </c>
      <c r="O302" s="123"/>
    </row>
    <row r="303" spans="1:15" ht="25.5">
      <c r="A303" s="172">
        <f>'Сводная для рабочего плана М'!A305</f>
        <v>0</v>
      </c>
      <c r="B303" s="172">
        <f>IF(A303="Общий итог","",'Сводная для рабочего плана М'!B305)</f>
        <v>0</v>
      </c>
      <c r="C303" s="108"/>
      <c r="D303" s="110">
        <f>'Сводная для рабочего плана М'!C305</f>
        <v>0</v>
      </c>
      <c r="E303" s="110">
        <f>'Сводная для рабочего плана М'!D305</f>
        <v>0</v>
      </c>
      <c r="F303" s="110">
        <f>'Сводная для рабочего плана М'!E305</f>
        <v>0</v>
      </c>
      <c r="G303" s="110">
        <f>'Сводная для рабочего плана М'!F305</f>
        <v>0</v>
      </c>
      <c r="H303" s="108"/>
      <c r="I303" s="110">
        <f t="shared" si="4"/>
        <v>0</v>
      </c>
      <c r="J303" s="108"/>
      <c r="K303" s="122">
        <f>'Сводная для рабочего плана М'!G305</f>
        <v>0</v>
      </c>
      <c r="L303" s="122">
        <f>'Сводная для рабочего плана М'!H305</f>
        <v>0</v>
      </c>
      <c r="M303" s="122">
        <f>'Сводная для рабочего плана М'!I305</f>
        <v>0</v>
      </c>
      <c r="N303" s="122">
        <f>'Сводная для рабочего плана М'!J305</f>
        <v>0</v>
      </c>
      <c r="O303" s="123"/>
    </row>
    <row r="304" spans="1:15" ht="25.5">
      <c r="A304" s="172">
        <f>'Сводная для рабочего плана М'!A306</f>
        <v>0</v>
      </c>
      <c r="B304" s="172">
        <f>IF(A304="Общий итог","",'Сводная для рабочего плана М'!B306)</f>
        <v>0</v>
      </c>
      <c r="C304" s="108"/>
      <c r="D304" s="110">
        <f>'Сводная для рабочего плана М'!C306</f>
        <v>0</v>
      </c>
      <c r="E304" s="110">
        <f>'Сводная для рабочего плана М'!D306</f>
        <v>0</v>
      </c>
      <c r="F304" s="110">
        <f>'Сводная для рабочего плана М'!E306</f>
        <v>0</v>
      </c>
      <c r="G304" s="110">
        <f>'Сводная для рабочего плана М'!F306</f>
        <v>0</v>
      </c>
      <c r="H304" s="108"/>
      <c r="I304" s="110">
        <f t="shared" si="4"/>
        <v>0</v>
      </c>
      <c r="J304" s="108"/>
      <c r="K304" s="122">
        <f>'Сводная для рабочего плана М'!G306</f>
        <v>0</v>
      </c>
      <c r="L304" s="122">
        <f>'Сводная для рабочего плана М'!H306</f>
        <v>0</v>
      </c>
      <c r="M304" s="122">
        <f>'Сводная для рабочего плана М'!I306</f>
        <v>0</v>
      </c>
      <c r="N304" s="122">
        <f>'Сводная для рабочего плана М'!J306</f>
        <v>0</v>
      </c>
      <c r="O304" s="123"/>
    </row>
    <row r="305" spans="1:15" ht="25.5">
      <c r="A305" s="172">
        <f>'Сводная для рабочего плана М'!A307</f>
        <v>0</v>
      </c>
      <c r="B305" s="172">
        <f>IF(A305="Общий итог","",'Сводная для рабочего плана М'!B307)</f>
        <v>0</v>
      </c>
      <c r="C305" s="108"/>
      <c r="D305" s="110">
        <f>'Сводная для рабочего плана М'!C307</f>
        <v>0</v>
      </c>
      <c r="E305" s="110">
        <f>'Сводная для рабочего плана М'!D307</f>
        <v>0</v>
      </c>
      <c r="F305" s="110">
        <f>'Сводная для рабочего плана М'!E307</f>
        <v>0</v>
      </c>
      <c r="G305" s="110">
        <f>'Сводная для рабочего плана М'!F307</f>
        <v>0</v>
      </c>
      <c r="H305" s="108"/>
      <c r="I305" s="110">
        <f t="shared" si="4"/>
        <v>0</v>
      </c>
      <c r="J305" s="108"/>
      <c r="K305" s="122">
        <f>'Сводная для рабочего плана М'!G307</f>
        <v>0</v>
      </c>
      <c r="L305" s="122">
        <f>'Сводная для рабочего плана М'!H307</f>
        <v>0</v>
      </c>
      <c r="M305" s="122">
        <f>'Сводная для рабочего плана М'!I307</f>
        <v>0</v>
      </c>
      <c r="N305" s="122">
        <f>'Сводная для рабочего плана М'!J307</f>
        <v>0</v>
      </c>
      <c r="O305" s="123"/>
    </row>
    <row r="306" spans="1:15" ht="25.5">
      <c r="A306" s="172">
        <f>'Сводная для рабочего плана М'!A308</f>
        <v>0</v>
      </c>
      <c r="B306" s="172">
        <f>IF(A306="Общий итог","",'Сводная для рабочего плана М'!B308)</f>
        <v>0</v>
      </c>
      <c r="C306" s="108"/>
      <c r="D306" s="110">
        <f>'Сводная для рабочего плана М'!C308</f>
        <v>0</v>
      </c>
      <c r="E306" s="110">
        <f>'Сводная для рабочего плана М'!D308</f>
        <v>0</v>
      </c>
      <c r="F306" s="110">
        <f>'Сводная для рабочего плана М'!E308</f>
        <v>0</v>
      </c>
      <c r="G306" s="110">
        <f>'Сводная для рабочего плана М'!F308</f>
        <v>0</v>
      </c>
      <c r="H306" s="108"/>
      <c r="I306" s="110">
        <f t="shared" si="4"/>
        <v>0</v>
      </c>
      <c r="J306" s="108"/>
      <c r="K306" s="122">
        <f>'Сводная для рабочего плана М'!G308</f>
        <v>0</v>
      </c>
      <c r="L306" s="122">
        <f>'Сводная для рабочего плана М'!H308</f>
        <v>0</v>
      </c>
      <c r="M306" s="122">
        <f>'Сводная для рабочего плана М'!I308</f>
        <v>0</v>
      </c>
      <c r="N306" s="122">
        <f>'Сводная для рабочего плана М'!J308</f>
        <v>0</v>
      </c>
      <c r="O306" s="123"/>
    </row>
    <row r="307" spans="1:15" ht="25.5">
      <c r="A307" s="172">
        <f>'Сводная для рабочего плана М'!A309</f>
        <v>0</v>
      </c>
      <c r="B307" s="172">
        <f>IF(A307="Общий итог","",'Сводная для рабочего плана М'!B309)</f>
        <v>0</v>
      </c>
      <c r="C307" s="108"/>
      <c r="D307" s="110">
        <f>'Сводная для рабочего плана М'!C309</f>
        <v>0</v>
      </c>
      <c r="E307" s="110">
        <f>'Сводная для рабочего плана М'!D309</f>
        <v>0</v>
      </c>
      <c r="F307" s="110">
        <f>'Сводная для рабочего плана М'!E309</f>
        <v>0</v>
      </c>
      <c r="G307" s="110">
        <f>'Сводная для рабочего плана М'!F309</f>
        <v>0</v>
      </c>
      <c r="H307" s="108"/>
      <c r="I307" s="110">
        <f t="shared" si="4"/>
        <v>0</v>
      </c>
      <c r="J307" s="108"/>
      <c r="K307" s="122">
        <f>'Сводная для рабочего плана М'!G309</f>
        <v>0</v>
      </c>
      <c r="L307" s="122">
        <f>'Сводная для рабочего плана М'!H309</f>
        <v>0</v>
      </c>
      <c r="M307" s="122">
        <f>'Сводная для рабочего плана М'!I309</f>
        <v>0</v>
      </c>
      <c r="N307" s="122">
        <f>'Сводная для рабочего плана М'!J309</f>
        <v>0</v>
      </c>
      <c r="O307" s="123"/>
    </row>
    <row r="308" spans="1:15" ht="25.5">
      <c r="A308" s="172">
        <f>'Сводная для рабочего плана М'!A310</f>
        <v>0</v>
      </c>
      <c r="B308" s="172">
        <f>IF(A308="Общий итог","",'Сводная для рабочего плана М'!B310)</f>
        <v>0</v>
      </c>
      <c r="C308" s="108"/>
      <c r="D308" s="110">
        <f>'Сводная для рабочего плана М'!C310</f>
        <v>0</v>
      </c>
      <c r="E308" s="110">
        <f>'Сводная для рабочего плана М'!D310</f>
        <v>0</v>
      </c>
      <c r="F308" s="110">
        <f>'Сводная для рабочего плана М'!E310</f>
        <v>0</v>
      </c>
      <c r="G308" s="110">
        <f>'Сводная для рабочего плана М'!F310</f>
        <v>0</v>
      </c>
      <c r="H308" s="108"/>
      <c r="I308" s="110">
        <f t="shared" si="4"/>
        <v>0</v>
      </c>
      <c r="J308" s="108"/>
      <c r="K308" s="122">
        <f>'Сводная для рабочего плана М'!G310</f>
        <v>0</v>
      </c>
      <c r="L308" s="122">
        <f>'Сводная для рабочего плана М'!H310</f>
        <v>0</v>
      </c>
      <c r="M308" s="122">
        <f>'Сводная для рабочего плана М'!I310</f>
        <v>0</v>
      </c>
      <c r="N308" s="122">
        <f>'Сводная для рабочего плана М'!J310</f>
        <v>0</v>
      </c>
      <c r="O308" s="123"/>
    </row>
    <row r="309" spans="1:15" ht="25.5">
      <c r="A309" s="172">
        <f>'Сводная для рабочего плана М'!A311</f>
        <v>0</v>
      </c>
      <c r="B309" s="172">
        <f>IF(A309="Общий итог","",'Сводная для рабочего плана М'!B311)</f>
        <v>0</v>
      </c>
      <c r="C309" s="108"/>
      <c r="D309" s="110">
        <f>'Сводная для рабочего плана М'!C311</f>
        <v>0</v>
      </c>
      <c r="E309" s="110">
        <f>'Сводная для рабочего плана М'!D311</f>
        <v>0</v>
      </c>
      <c r="F309" s="110">
        <f>'Сводная для рабочего плана М'!E311</f>
        <v>0</v>
      </c>
      <c r="G309" s="110">
        <f>'Сводная для рабочего плана М'!F311</f>
        <v>0</v>
      </c>
      <c r="H309" s="108"/>
      <c r="I309" s="110">
        <f t="shared" si="4"/>
        <v>0</v>
      </c>
      <c r="J309" s="108"/>
      <c r="K309" s="122">
        <f>'Сводная для рабочего плана М'!G311</f>
        <v>0</v>
      </c>
      <c r="L309" s="122">
        <f>'Сводная для рабочего плана М'!H311</f>
        <v>0</v>
      </c>
      <c r="M309" s="122">
        <f>'Сводная для рабочего плана М'!I311</f>
        <v>0</v>
      </c>
      <c r="N309" s="122">
        <f>'Сводная для рабочего плана М'!J311</f>
        <v>0</v>
      </c>
      <c r="O309" s="123"/>
    </row>
    <row r="310" spans="1:15" ht="25.5">
      <c r="A310" s="172">
        <f>'Сводная для рабочего плана М'!A312</f>
        <v>0</v>
      </c>
      <c r="B310" s="172">
        <f>IF(A310="Общий итог","",'Сводная для рабочего плана М'!B312)</f>
        <v>0</v>
      </c>
      <c r="C310" s="108"/>
      <c r="D310" s="110">
        <f>'Сводная для рабочего плана М'!C312</f>
        <v>0</v>
      </c>
      <c r="E310" s="110">
        <f>'Сводная для рабочего плана М'!D312</f>
        <v>0</v>
      </c>
      <c r="F310" s="110">
        <f>'Сводная для рабочего плана М'!E312</f>
        <v>0</v>
      </c>
      <c r="G310" s="110">
        <f>'Сводная для рабочего плана М'!F312</f>
        <v>0</v>
      </c>
      <c r="H310" s="108"/>
      <c r="I310" s="110">
        <f t="shared" si="4"/>
        <v>0</v>
      </c>
      <c r="J310" s="108"/>
      <c r="K310" s="122">
        <f>'Сводная для рабочего плана М'!G312</f>
        <v>0</v>
      </c>
      <c r="L310" s="122">
        <f>'Сводная для рабочего плана М'!H312</f>
        <v>0</v>
      </c>
      <c r="M310" s="122">
        <f>'Сводная для рабочего плана М'!I312</f>
        <v>0</v>
      </c>
      <c r="N310" s="122">
        <f>'Сводная для рабочего плана М'!J312</f>
        <v>0</v>
      </c>
      <c r="O310" s="123"/>
    </row>
    <row r="311" spans="1:15" ht="25.5">
      <c r="A311" s="172">
        <f>'Сводная для рабочего плана М'!A313</f>
        <v>0</v>
      </c>
      <c r="B311" s="172">
        <f>IF(A311="Общий итог","",'Сводная для рабочего плана М'!B313)</f>
        <v>0</v>
      </c>
      <c r="C311" s="108"/>
      <c r="D311" s="110">
        <f>'Сводная для рабочего плана М'!C313</f>
        <v>0</v>
      </c>
      <c r="E311" s="110">
        <f>'Сводная для рабочего плана М'!D313</f>
        <v>0</v>
      </c>
      <c r="F311" s="110">
        <f>'Сводная для рабочего плана М'!E313</f>
        <v>0</v>
      </c>
      <c r="G311" s="110">
        <f>'Сводная для рабочего плана М'!F313</f>
        <v>0</v>
      </c>
      <c r="H311" s="108"/>
      <c r="I311" s="110">
        <f t="shared" si="4"/>
        <v>0</v>
      </c>
      <c r="J311" s="108"/>
      <c r="K311" s="122">
        <f>'Сводная для рабочего плана М'!G313</f>
        <v>0</v>
      </c>
      <c r="L311" s="122">
        <f>'Сводная для рабочего плана М'!H313</f>
        <v>0</v>
      </c>
      <c r="M311" s="122">
        <f>'Сводная для рабочего плана М'!I313</f>
        <v>0</v>
      </c>
      <c r="N311" s="122">
        <f>'Сводная для рабочего плана М'!J313</f>
        <v>0</v>
      </c>
      <c r="O311" s="123"/>
    </row>
    <row r="312" spans="1:15" ht="25.5">
      <c r="A312" s="172">
        <f>'Сводная для рабочего плана М'!A314</f>
        <v>0</v>
      </c>
      <c r="B312" s="172">
        <f>IF(A312="Общий итог","",'Сводная для рабочего плана М'!B314)</f>
        <v>0</v>
      </c>
      <c r="C312" s="108"/>
      <c r="D312" s="110">
        <f>'Сводная для рабочего плана М'!C314</f>
        <v>0</v>
      </c>
      <c r="E312" s="110">
        <f>'Сводная для рабочего плана М'!D314</f>
        <v>0</v>
      </c>
      <c r="F312" s="110">
        <f>'Сводная для рабочего плана М'!E314</f>
        <v>0</v>
      </c>
      <c r="G312" s="110">
        <f>'Сводная для рабочего плана М'!F314</f>
        <v>0</v>
      </c>
      <c r="H312" s="108"/>
      <c r="I312" s="110">
        <f t="shared" si="4"/>
        <v>0</v>
      </c>
      <c r="J312" s="108"/>
      <c r="K312" s="122">
        <f>'Сводная для рабочего плана М'!G314</f>
        <v>0</v>
      </c>
      <c r="L312" s="122">
        <f>'Сводная для рабочего плана М'!H314</f>
        <v>0</v>
      </c>
      <c r="M312" s="122">
        <f>'Сводная для рабочего плана М'!I314</f>
        <v>0</v>
      </c>
      <c r="N312" s="122">
        <f>'Сводная для рабочего плана М'!J314</f>
        <v>0</v>
      </c>
      <c r="O312" s="123"/>
    </row>
    <row r="313" spans="1:15" ht="25.5">
      <c r="A313" s="172">
        <f>'Сводная для рабочего плана М'!A315</f>
        <v>0</v>
      </c>
      <c r="B313" s="172">
        <f>IF(A313="Общий итог","",'Сводная для рабочего плана М'!B315)</f>
        <v>0</v>
      </c>
      <c r="C313" s="108"/>
      <c r="D313" s="110">
        <f>'Сводная для рабочего плана М'!C315</f>
        <v>0</v>
      </c>
      <c r="E313" s="110">
        <f>'Сводная для рабочего плана М'!D315</f>
        <v>0</v>
      </c>
      <c r="F313" s="110">
        <f>'Сводная для рабочего плана М'!E315</f>
        <v>0</v>
      </c>
      <c r="G313" s="110">
        <f>'Сводная для рабочего плана М'!F315</f>
        <v>0</v>
      </c>
      <c r="H313" s="108"/>
      <c r="I313" s="110">
        <f t="shared" si="4"/>
        <v>0</v>
      </c>
      <c r="J313" s="108"/>
      <c r="K313" s="122">
        <f>'Сводная для рабочего плана М'!G315</f>
        <v>0</v>
      </c>
      <c r="L313" s="122">
        <f>'Сводная для рабочего плана М'!H315</f>
        <v>0</v>
      </c>
      <c r="M313" s="122">
        <f>'Сводная для рабочего плана М'!I315</f>
        <v>0</v>
      </c>
      <c r="N313" s="122">
        <f>'Сводная для рабочего плана М'!J315</f>
        <v>0</v>
      </c>
      <c r="O313" s="123"/>
    </row>
    <row r="314" spans="1:15" ht="25.5">
      <c r="A314" s="172">
        <f>'Сводная для рабочего плана М'!A316</f>
        <v>0</v>
      </c>
      <c r="B314" s="172">
        <f>IF(A314="Общий итог","",'Сводная для рабочего плана М'!B316)</f>
        <v>0</v>
      </c>
      <c r="C314" s="108"/>
      <c r="D314" s="110">
        <f>'Сводная для рабочего плана М'!C316</f>
        <v>0</v>
      </c>
      <c r="E314" s="110">
        <f>'Сводная для рабочего плана М'!D316</f>
        <v>0</v>
      </c>
      <c r="F314" s="110">
        <f>'Сводная для рабочего плана М'!E316</f>
        <v>0</v>
      </c>
      <c r="G314" s="110">
        <f>'Сводная для рабочего плана М'!F316</f>
        <v>0</v>
      </c>
      <c r="H314" s="108"/>
      <c r="I314" s="110">
        <f t="shared" si="4"/>
        <v>0</v>
      </c>
      <c r="J314" s="108"/>
      <c r="K314" s="122">
        <f>'Сводная для рабочего плана М'!G316</f>
        <v>0</v>
      </c>
      <c r="L314" s="122">
        <f>'Сводная для рабочего плана М'!H316</f>
        <v>0</v>
      </c>
      <c r="M314" s="122">
        <f>'Сводная для рабочего плана М'!I316</f>
        <v>0</v>
      </c>
      <c r="N314" s="122">
        <f>'Сводная для рабочего плана М'!J316</f>
        <v>0</v>
      </c>
      <c r="O314" s="123"/>
    </row>
    <row r="315" spans="1:15" ht="25.5">
      <c r="A315" s="172">
        <f>'Сводная для рабочего плана М'!A317</f>
        <v>0</v>
      </c>
      <c r="B315" s="172">
        <f>IF(A315="Общий итог","",'Сводная для рабочего плана М'!B317)</f>
        <v>0</v>
      </c>
      <c r="C315" s="108"/>
      <c r="D315" s="110">
        <f>'Сводная для рабочего плана М'!C317</f>
        <v>0</v>
      </c>
      <c r="E315" s="110">
        <f>'Сводная для рабочего плана М'!D317</f>
        <v>0</v>
      </c>
      <c r="F315" s="110">
        <f>'Сводная для рабочего плана М'!E317</f>
        <v>0</v>
      </c>
      <c r="G315" s="110">
        <f>'Сводная для рабочего плана М'!F317</f>
        <v>0</v>
      </c>
      <c r="H315" s="108"/>
      <c r="I315" s="110">
        <f t="shared" si="4"/>
        <v>0</v>
      </c>
      <c r="J315" s="108"/>
      <c r="K315" s="122">
        <f>'Сводная для рабочего плана М'!G317</f>
        <v>0</v>
      </c>
      <c r="L315" s="122">
        <f>'Сводная для рабочего плана М'!H317</f>
        <v>0</v>
      </c>
      <c r="M315" s="122">
        <f>'Сводная для рабочего плана М'!I317</f>
        <v>0</v>
      </c>
      <c r="N315" s="122">
        <f>'Сводная для рабочего плана М'!J317</f>
        <v>0</v>
      </c>
      <c r="O315" s="123"/>
    </row>
    <row r="316" spans="1:15" ht="25.5">
      <c r="A316" s="172">
        <f>'Сводная для рабочего плана М'!A318</f>
        <v>0</v>
      </c>
      <c r="B316" s="172">
        <f>IF(A316="Общий итог","",'Сводная для рабочего плана М'!B318)</f>
        <v>0</v>
      </c>
      <c r="C316" s="108"/>
      <c r="D316" s="110">
        <f>'Сводная для рабочего плана М'!C318</f>
        <v>0</v>
      </c>
      <c r="E316" s="110">
        <f>'Сводная для рабочего плана М'!D318</f>
        <v>0</v>
      </c>
      <c r="F316" s="110">
        <f>'Сводная для рабочего плана М'!E318</f>
        <v>0</v>
      </c>
      <c r="G316" s="110">
        <f>'Сводная для рабочего плана М'!F318</f>
        <v>0</v>
      </c>
      <c r="H316" s="108"/>
      <c r="I316" s="110">
        <f t="shared" si="4"/>
        <v>0</v>
      </c>
      <c r="J316" s="108"/>
      <c r="K316" s="122">
        <f>'Сводная для рабочего плана М'!G318</f>
        <v>0</v>
      </c>
      <c r="L316" s="122">
        <f>'Сводная для рабочего плана М'!H318</f>
        <v>0</v>
      </c>
      <c r="M316" s="122">
        <f>'Сводная для рабочего плана М'!I318</f>
        <v>0</v>
      </c>
      <c r="N316" s="122">
        <f>'Сводная для рабочего плана М'!J318</f>
        <v>0</v>
      </c>
      <c r="O316" s="123"/>
    </row>
    <row r="317" spans="1:15" ht="25.5">
      <c r="A317" s="172">
        <f>'Сводная для рабочего плана М'!A319</f>
        <v>0</v>
      </c>
      <c r="B317" s="172">
        <f>IF(A317="Общий итог","",'Сводная для рабочего плана М'!B319)</f>
        <v>0</v>
      </c>
      <c r="C317" s="108"/>
      <c r="D317" s="110">
        <f>'Сводная для рабочего плана М'!C319</f>
        <v>0</v>
      </c>
      <c r="E317" s="110">
        <f>'Сводная для рабочего плана М'!D319</f>
        <v>0</v>
      </c>
      <c r="F317" s="110">
        <f>'Сводная для рабочего плана М'!E319</f>
        <v>0</v>
      </c>
      <c r="G317" s="110">
        <f>'Сводная для рабочего плана М'!F319</f>
        <v>0</v>
      </c>
      <c r="H317" s="108"/>
      <c r="I317" s="110">
        <f t="shared" si="4"/>
        <v>0</v>
      </c>
      <c r="J317" s="108"/>
      <c r="K317" s="122">
        <f>'Сводная для рабочего плана М'!G319</f>
        <v>0</v>
      </c>
      <c r="L317" s="122">
        <f>'Сводная для рабочего плана М'!H319</f>
        <v>0</v>
      </c>
      <c r="M317" s="122">
        <f>'Сводная для рабочего плана М'!I319</f>
        <v>0</v>
      </c>
      <c r="N317" s="122">
        <f>'Сводная для рабочего плана М'!J319</f>
        <v>0</v>
      </c>
      <c r="O317" s="123"/>
    </row>
    <row r="318" spans="1:15" ht="25.5">
      <c r="A318" s="172">
        <f>'Сводная для рабочего плана М'!A320</f>
        <v>0</v>
      </c>
      <c r="B318" s="172">
        <f>IF(A318="Общий итог","",'Сводная для рабочего плана М'!B320)</f>
        <v>0</v>
      </c>
      <c r="C318" s="108"/>
      <c r="D318" s="110">
        <f>'Сводная для рабочего плана М'!C320</f>
        <v>0</v>
      </c>
      <c r="E318" s="110">
        <f>'Сводная для рабочего плана М'!D320</f>
        <v>0</v>
      </c>
      <c r="F318" s="110">
        <f>'Сводная для рабочего плана М'!E320</f>
        <v>0</v>
      </c>
      <c r="G318" s="110">
        <f>'Сводная для рабочего плана М'!F320</f>
        <v>0</v>
      </c>
      <c r="H318" s="108"/>
      <c r="I318" s="110">
        <f t="shared" si="4"/>
        <v>0</v>
      </c>
      <c r="J318" s="108"/>
      <c r="K318" s="122">
        <f>'Сводная для рабочего плана М'!G320</f>
        <v>0</v>
      </c>
      <c r="L318" s="122">
        <f>'Сводная для рабочего плана М'!H320</f>
        <v>0</v>
      </c>
      <c r="M318" s="122">
        <f>'Сводная для рабочего плана М'!I320</f>
        <v>0</v>
      </c>
      <c r="N318" s="122">
        <f>'Сводная для рабочего плана М'!J320</f>
        <v>0</v>
      </c>
      <c r="O318" s="123"/>
    </row>
    <row r="319" spans="1:15" ht="25.5">
      <c r="A319" s="172">
        <f>'Сводная для рабочего плана М'!A321</f>
        <v>0</v>
      </c>
      <c r="B319" s="172">
        <f>IF(A319="Общий итог","",'Сводная для рабочего плана М'!B321)</f>
        <v>0</v>
      </c>
      <c r="C319" s="108"/>
      <c r="D319" s="110">
        <f>'Сводная для рабочего плана М'!C321</f>
        <v>0</v>
      </c>
      <c r="E319" s="110">
        <f>'Сводная для рабочего плана М'!D321</f>
        <v>0</v>
      </c>
      <c r="F319" s="110">
        <f>'Сводная для рабочего плана М'!E321</f>
        <v>0</v>
      </c>
      <c r="G319" s="110">
        <f>'Сводная для рабочего плана М'!F321</f>
        <v>0</v>
      </c>
      <c r="H319" s="108"/>
      <c r="I319" s="110">
        <f t="shared" si="4"/>
        <v>0</v>
      </c>
      <c r="J319" s="108"/>
      <c r="K319" s="122">
        <f>'Сводная для рабочего плана М'!G321</f>
        <v>0</v>
      </c>
      <c r="L319" s="122">
        <f>'Сводная для рабочего плана М'!H321</f>
        <v>0</v>
      </c>
      <c r="M319" s="122">
        <f>'Сводная для рабочего плана М'!I321</f>
        <v>0</v>
      </c>
      <c r="N319" s="122">
        <f>'Сводная для рабочего плана М'!J321</f>
        <v>0</v>
      </c>
      <c r="O319" s="123"/>
    </row>
    <row r="320" spans="1:15" ht="25.5">
      <c r="A320" s="172">
        <f>'Сводная для рабочего плана М'!A322</f>
        <v>0</v>
      </c>
      <c r="B320" s="172">
        <f>IF(A320="Общий итог","",'Сводная для рабочего плана М'!B322)</f>
        <v>0</v>
      </c>
      <c r="C320" s="108"/>
      <c r="D320" s="110">
        <f>'Сводная для рабочего плана М'!C322</f>
        <v>0</v>
      </c>
      <c r="E320" s="110">
        <f>'Сводная для рабочего плана М'!D322</f>
        <v>0</v>
      </c>
      <c r="F320" s="110">
        <f>'Сводная для рабочего плана М'!E322</f>
        <v>0</v>
      </c>
      <c r="G320" s="110">
        <f>'Сводная для рабочего плана М'!F322</f>
        <v>0</v>
      </c>
      <c r="H320" s="108"/>
      <c r="I320" s="110">
        <f t="shared" si="4"/>
        <v>0</v>
      </c>
      <c r="J320" s="108"/>
      <c r="K320" s="122">
        <f>'Сводная для рабочего плана М'!G322</f>
        <v>0</v>
      </c>
      <c r="L320" s="122">
        <f>'Сводная для рабочего плана М'!H322</f>
        <v>0</v>
      </c>
      <c r="M320" s="122">
        <f>'Сводная для рабочего плана М'!I322</f>
        <v>0</v>
      </c>
      <c r="N320" s="122">
        <f>'Сводная для рабочего плана М'!J322</f>
        <v>0</v>
      </c>
      <c r="O320" s="123"/>
    </row>
    <row r="321" spans="1:15" ht="25.5">
      <c r="A321" s="172">
        <f>'Сводная для рабочего плана М'!A323</f>
        <v>0</v>
      </c>
      <c r="B321" s="172">
        <f>IF(A321="Общий итог","",'Сводная для рабочего плана М'!B323)</f>
        <v>0</v>
      </c>
      <c r="C321" s="108"/>
      <c r="D321" s="110">
        <f>'Сводная для рабочего плана М'!C323</f>
        <v>0</v>
      </c>
      <c r="E321" s="110">
        <f>'Сводная для рабочего плана М'!D323</f>
        <v>0</v>
      </c>
      <c r="F321" s="110">
        <f>'Сводная для рабочего плана М'!E323</f>
        <v>0</v>
      </c>
      <c r="G321" s="110">
        <f>'Сводная для рабочего плана М'!F323</f>
        <v>0</v>
      </c>
      <c r="H321" s="108"/>
      <c r="I321" s="110">
        <f t="shared" si="4"/>
        <v>0</v>
      </c>
      <c r="J321" s="108"/>
      <c r="K321" s="122">
        <f>'Сводная для рабочего плана М'!G323</f>
        <v>0</v>
      </c>
      <c r="L321" s="122">
        <f>'Сводная для рабочего плана М'!H323</f>
        <v>0</v>
      </c>
      <c r="M321" s="122">
        <f>'Сводная для рабочего плана М'!I323</f>
        <v>0</v>
      </c>
      <c r="N321" s="122">
        <f>'Сводная для рабочего плана М'!J323</f>
        <v>0</v>
      </c>
      <c r="O321" s="123"/>
    </row>
    <row r="322" spans="1:15" ht="25.5">
      <c r="A322" s="172">
        <f>'Сводная для рабочего плана М'!A324</f>
        <v>0</v>
      </c>
      <c r="B322" s="172">
        <f>IF(A322="Общий итог","",'Сводная для рабочего плана М'!B324)</f>
        <v>0</v>
      </c>
      <c r="C322" s="108"/>
      <c r="D322" s="110">
        <f>'Сводная для рабочего плана М'!C324</f>
        <v>0</v>
      </c>
      <c r="E322" s="110">
        <f>'Сводная для рабочего плана М'!D324</f>
        <v>0</v>
      </c>
      <c r="F322" s="110">
        <f>'Сводная для рабочего плана М'!E324</f>
        <v>0</v>
      </c>
      <c r="G322" s="110">
        <f>'Сводная для рабочего плана М'!F324</f>
        <v>0</v>
      </c>
      <c r="H322" s="108"/>
      <c r="I322" s="110">
        <f t="shared" si="4"/>
        <v>0</v>
      </c>
      <c r="J322" s="108"/>
      <c r="K322" s="122">
        <f>'Сводная для рабочего плана М'!G324</f>
        <v>0</v>
      </c>
      <c r="L322" s="122">
        <f>'Сводная для рабочего плана М'!H324</f>
        <v>0</v>
      </c>
      <c r="M322" s="122">
        <f>'Сводная для рабочего плана М'!I324</f>
        <v>0</v>
      </c>
      <c r="N322" s="122">
        <f>'Сводная для рабочего плана М'!J324</f>
        <v>0</v>
      </c>
      <c r="O322" s="123"/>
    </row>
    <row r="323" spans="1:15" ht="25.5">
      <c r="A323" s="172">
        <f>'Сводная для рабочего плана М'!A325</f>
        <v>0</v>
      </c>
      <c r="B323" s="172">
        <f>IF(A323="Общий итог","",'Сводная для рабочего плана М'!B325)</f>
        <v>0</v>
      </c>
      <c r="C323" s="108"/>
      <c r="D323" s="110">
        <f>'Сводная для рабочего плана М'!C325</f>
        <v>0</v>
      </c>
      <c r="E323" s="110">
        <f>'Сводная для рабочего плана М'!D325</f>
        <v>0</v>
      </c>
      <c r="F323" s="110">
        <f>'Сводная для рабочего плана М'!E325</f>
        <v>0</v>
      </c>
      <c r="G323" s="110">
        <f>'Сводная для рабочего плана М'!F325</f>
        <v>0</v>
      </c>
      <c r="H323" s="108"/>
      <c r="I323" s="110">
        <f t="shared" ref="I323:I338" si="5">SUM(D323:H323)</f>
        <v>0</v>
      </c>
      <c r="J323" s="108"/>
      <c r="K323" s="122">
        <f>'Сводная для рабочего плана М'!G325</f>
        <v>0</v>
      </c>
      <c r="L323" s="122">
        <f>'Сводная для рабочего плана М'!H325</f>
        <v>0</v>
      </c>
      <c r="M323" s="122">
        <f>'Сводная для рабочего плана М'!I325</f>
        <v>0</v>
      </c>
      <c r="N323" s="122">
        <f>'Сводная для рабочего плана М'!J325</f>
        <v>0</v>
      </c>
      <c r="O323" s="123"/>
    </row>
    <row r="324" spans="1:15" ht="25.5">
      <c r="A324" s="172">
        <f>'Сводная для рабочего плана М'!A326</f>
        <v>0</v>
      </c>
      <c r="B324" s="172">
        <f>IF(A324="Общий итог","",'Сводная для рабочего плана М'!B326)</f>
        <v>0</v>
      </c>
      <c r="C324" s="108"/>
      <c r="D324" s="110">
        <f>'Сводная для рабочего плана М'!C326</f>
        <v>0</v>
      </c>
      <c r="E324" s="110">
        <f>'Сводная для рабочего плана М'!D326</f>
        <v>0</v>
      </c>
      <c r="F324" s="110">
        <f>'Сводная для рабочего плана М'!E326</f>
        <v>0</v>
      </c>
      <c r="G324" s="110">
        <f>'Сводная для рабочего плана М'!F326</f>
        <v>0</v>
      </c>
      <c r="H324" s="108"/>
      <c r="I324" s="110">
        <f t="shared" si="5"/>
        <v>0</v>
      </c>
      <c r="J324" s="108"/>
      <c r="K324" s="122">
        <f>'Сводная для рабочего плана М'!G326</f>
        <v>0</v>
      </c>
      <c r="L324" s="122">
        <f>'Сводная для рабочего плана М'!H326</f>
        <v>0</v>
      </c>
      <c r="M324" s="122">
        <f>'Сводная для рабочего плана М'!I326</f>
        <v>0</v>
      </c>
      <c r="N324" s="122">
        <f>'Сводная для рабочего плана М'!J326</f>
        <v>0</v>
      </c>
      <c r="O324" s="123"/>
    </row>
    <row r="325" spans="1:15" ht="25.5">
      <c r="A325" s="172">
        <f>'Сводная для рабочего плана М'!A327</f>
        <v>0</v>
      </c>
      <c r="B325" s="172">
        <f>IF(A325="Общий итог","",'Сводная для рабочего плана М'!B327)</f>
        <v>0</v>
      </c>
      <c r="C325" s="108"/>
      <c r="D325" s="110">
        <f>'Сводная для рабочего плана М'!C327</f>
        <v>0</v>
      </c>
      <c r="E325" s="110">
        <f>'Сводная для рабочего плана М'!D327</f>
        <v>0</v>
      </c>
      <c r="F325" s="110">
        <f>'Сводная для рабочего плана М'!E327</f>
        <v>0</v>
      </c>
      <c r="G325" s="110">
        <f>'Сводная для рабочего плана М'!F327</f>
        <v>0</v>
      </c>
      <c r="H325" s="108"/>
      <c r="I325" s="110">
        <f t="shared" si="5"/>
        <v>0</v>
      </c>
      <c r="J325" s="108"/>
      <c r="K325" s="122">
        <f>'Сводная для рабочего плана М'!G327</f>
        <v>0</v>
      </c>
      <c r="L325" s="122">
        <f>'Сводная для рабочего плана М'!H327</f>
        <v>0</v>
      </c>
      <c r="M325" s="122">
        <f>'Сводная для рабочего плана М'!I327</f>
        <v>0</v>
      </c>
      <c r="N325" s="122">
        <f>'Сводная для рабочего плана М'!J327</f>
        <v>0</v>
      </c>
      <c r="O325" s="123"/>
    </row>
    <row r="326" spans="1:15" ht="25.5">
      <c r="A326" s="172">
        <f>'Сводная для рабочего плана М'!A328</f>
        <v>0</v>
      </c>
      <c r="B326" s="172">
        <f>IF(A326="Общий итог","",'Сводная для рабочего плана М'!B328)</f>
        <v>0</v>
      </c>
      <c r="C326" s="108"/>
      <c r="D326" s="110">
        <f>'Сводная для рабочего плана М'!C328</f>
        <v>0</v>
      </c>
      <c r="E326" s="110">
        <f>'Сводная для рабочего плана М'!D328</f>
        <v>0</v>
      </c>
      <c r="F326" s="110">
        <f>'Сводная для рабочего плана М'!E328</f>
        <v>0</v>
      </c>
      <c r="G326" s="110">
        <f>'Сводная для рабочего плана М'!F328</f>
        <v>0</v>
      </c>
      <c r="H326" s="108"/>
      <c r="I326" s="110">
        <f t="shared" si="5"/>
        <v>0</v>
      </c>
      <c r="J326" s="108"/>
      <c r="K326" s="122">
        <f>'Сводная для рабочего плана М'!G328</f>
        <v>0</v>
      </c>
      <c r="L326" s="122">
        <f>'Сводная для рабочего плана М'!H328</f>
        <v>0</v>
      </c>
      <c r="M326" s="122">
        <f>'Сводная для рабочего плана М'!I328</f>
        <v>0</v>
      </c>
      <c r="N326" s="122">
        <f>'Сводная для рабочего плана М'!J328</f>
        <v>0</v>
      </c>
      <c r="O326" s="123"/>
    </row>
    <row r="327" spans="1:15" ht="25.5">
      <c r="A327" s="172">
        <f>'Сводная для рабочего плана М'!A329</f>
        <v>0</v>
      </c>
      <c r="B327" s="172">
        <f>IF(A327="Общий итог","",'Сводная для рабочего плана М'!B329)</f>
        <v>0</v>
      </c>
      <c r="C327" s="108"/>
      <c r="D327" s="110">
        <f>'Сводная для рабочего плана М'!C329</f>
        <v>0</v>
      </c>
      <c r="E327" s="110">
        <f>'Сводная для рабочего плана М'!D329</f>
        <v>0</v>
      </c>
      <c r="F327" s="110">
        <f>'Сводная для рабочего плана М'!E329</f>
        <v>0</v>
      </c>
      <c r="G327" s="110">
        <f>'Сводная для рабочего плана М'!F329</f>
        <v>0</v>
      </c>
      <c r="H327" s="108"/>
      <c r="I327" s="110">
        <f t="shared" si="5"/>
        <v>0</v>
      </c>
      <c r="J327" s="108"/>
      <c r="K327" s="122">
        <f>'Сводная для рабочего плана М'!G329</f>
        <v>0</v>
      </c>
      <c r="L327" s="122">
        <f>'Сводная для рабочего плана М'!H329</f>
        <v>0</v>
      </c>
      <c r="M327" s="122">
        <f>'Сводная для рабочего плана М'!I329</f>
        <v>0</v>
      </c>
      <c r="N327" s="122">
        <f>'Сводная для рабочего плана М'!J329</f>
        <v>0</v>
      </c>
      <c r="O327" s="123"/>
    </row>
    <row r="328" spans="1:15" ht="25.5">
      <c r="A328" s="172">
        <f>'Сводная для рабочего плана М'!A330</f>
        <v>0</v>
      </c>
      <c r="B328" s="172">
        <f>IF(A328="Общий итог","",'Сводная для рабочего плана М'!B330)</f>
        <v>0</v>
      </c>
      <c r="C328" s="108"/>
      <c r="D328" s="110">
        <f>'Сводная для рабочего плана М'!C330</f>
        <v>0</v>
      </c>
      <c r="E328" s="110">
        <f>'Сводная для рабочего плана М'!D330</f>
        <v>0</v>
      </c>
      <c r="F328" s="110">
        <f>'Сводная для рабочего плана М'!E330</f>
        <v>0</v>
      </c>
      <c r="G328" s="110">
        <f>'Сводная для рабочего плана М'!F330</f>
        <v>0</v>
      </c>
      <c r="H328" s="108"/>
      <c r="I328" s="110">
        <f t="shared" si="5"/>
        <v>0</v>
      </c>
      <c r="J328" s="108"/>
      <c r="K328" s="122">
        <f>'Сводная для рабочего плана М'!G330</f>
        <v>0</v>
      </c>
      <c r="L328" s="122">
        <f>'Сводная для рабочего плана М'!H330</f>
        <v>0</v>
      </c>
      <c r="M328" s="122">
        <f>'Сводная для рабочего плана М'!I330</f>
        <v>0</v>
      </c>
      <c r="N328" s="122">
        <f>'Сводная для рабочего плана М'!J330</f>
        <v>0</v>
      </c>
      <c r="O328" s="123"/>
    </row>
    <row r="329" spans="1:15" ht="25.5">
      <c r="A329" s="172">
        <f>'Сводная для рабочего плана М'!A331</f>
        <v>0</v>
      </c>
      <c r="B329" s="172">
        <f>IF(A329="Общий итог","",'Сводная для рабочего плана М'!B331)</f>
        <v>0</v>
      </c>
      <c r="C329" s="108"/>
      <c r="D329" s="110">
        <f>'Сводная для рабочего плана М'!C331</f>
        <v>0</v>
      </c>
      <c r="E329" s="110">
        <f>'Сводная для рабочего плана М'!D331</f>
        <v>0</v>
      </c>
      <c r="F329" s="110">
        <f>'Сводная для рабочего плана М'!E331</f>
        <v>0</v>
      </c>
      <c r="G329" s="110">
        <f>'Сводная для рабочего плана М'!F331</f>
        <v>0</v>
      </c>
      <c r="H329" s="108"/>
      <c r="I329" s="110">
        <f t="shared" si="5"/>
        <v>0</v>
      </c>
      <c r="J329" s="108"/>
      <c r="K329" s="122">
        <f>'Сводная для рабочего плана М'!G331</f>
        <v>0</v>
      </c>
      <c r="L329" s="122">
        <f>'Сводная для рабочего плана М'!H331</f>
        <v>0</v>
      </c>
      <c r="M329" s="122">
        <f>'Сводная для рабочего плана М'!I331</f>
        <v>0</v>
      </c>
      <c r="N329" s="122">
        <f>'Сводная для рабочего плана М'!J331</f>
        <v>0</v>
      </c>
      <c r="O329" s="123"/>
    </row>
    <row r="330" spans="1:15" ht="25.5">
      <c r="A330" s="172">
        <f>'Сводная для рабочего плана М'!A332</f>
        <v>0</v>
      </c>
      <c r="B330" s="172">
        <f>IF(A330="Общий итог","",'Сводная для рабочего плана М'!B332)</f>
        <v>0</v>
      </c>
      <c r="C330" s="108"/>
      <c r="D330" s="110">
        <f>'Сводная для рабочего плана М'!C332</f>
        <v>0</v>
      </c>
      <c r="E330" s="110">
        <f>'Сводная для рабочего плана М'!D332</f>
        <v>0</v>
      </c>
      <c r="F330" s="110">
        <f>'Сводная для рабочего плана М'!E332</f>
        <v>0</v>
      </c>
      <c r="G330" s="110">
        <f>'Сводная для рабочего плана М'!F332</f>
        <v>0</v>
      </c>
      <c r="H330" s="108"/>
      <c r="I330" s="110">
        <f t="shared" si="5"/>
        <v>0</v>
      </c>
      <c r="J330" s="108"/>
      <c r="K330" s="122">
        <f>'Сводная для рабочего плана М'!G332</f>
        <v>0</v>
      </c>
      <c r="L330" s="122">
        <f>'Сводная для рабочего плана М'!H332</f>
        <v>0</v>
      </c>
      <c r="M330" s="122">
        <f>'Сводная для рабочего плана М'!I332</f>
        <v>0</v>
      </c>
      <c r="N330" s="122">
        <f>'Сводная для рабочего плана М'!J332</f>
        <v>0</v>
      </c>
      <c r="O330" s="123"/>
    </row>
    <row r="331" spans="1:15" ht="25.5">
      <c r="A331" s="172">
        <f>'Сводная для рабочего плана М'!A333</f>
        <v>0</v>
      </c>
      <c r="B331" s="172">
        <f>IF(A331="Общий итог","",'Сводная для рабочего плана М'!B333)</f>
        <v>0</v>
      </c>
      <c r="C331" s="108"/>
      <c r="D331" s="110">
        <f>'Сводная для рабочего плана М'!C333</f>
        <v>0</v>
      </c>
      <c r="E331" s="110">
        <f>'Сводная для рабочего плана М'!D333</f>
        <v>0</v>
      </c>
      <c r="F331" s="110">
        <f>'Сводная для рабочего плана М'!E333</f>
        <v>0</v>
      </c>
      <c r="G331" s="110">
        <f>'Сводная для рабочего плана М'!F333</f>
        <v>0</v>
      </c>
      <c r="H331" s="108"/>
      <c r="I331" s="110">
        <f t="shared" si="5"/>
        <v>0</v>
      </c>
      <c r="J331" s="108"/>
      <c r="K331" s="122">
        <f>'Сводная для рабочего плана М'!G333</f>
        <v>0</v>
      </c>
      <c r="L331" s="122">
        <f>'Сводная для рабочего плана М'!H333</f>
        <v>0</v>
      </c>
      <c r="M331" s="122">
        <f>'Сводная для рабочего плана М'!I333</f>
        <v>0</v>
      </c>
      <c r="N331" s="122">
        <f>'Сводная для рабочего плана М'!J333</f>
        <v>0</v>
      </c>
      <c r="O331" s="123"/>
    </row>
    <row r="332" spans="1:15" ht="25.5">
      <c r="A332" s="172">
        <f>'Сводная для рабочего плана М'!A334</f>
        <v>0</v>
      </c>
      <c r="B332" s="172">
        <f>IF(A332="Общий итог","",'Сводная для рабочего плана М'!B334)</f>
        <v>0</v>
      </c>
      <c r="C332" s="108"/>
      <c r="D332" s="110">
        <f>'Сводная для рабочего плана М'!C334</f>
        <v>0</v>
      </c>
      <c r="E332" s="110">
        <f>'Сводная для рабочего плана М'!D334</f>
        <v>0</v>
      </c>
      <c r="F332" s="110">
        <f>'Сводная для рабочего плана М'!E334</f>
        <v>0</v>
      </c>
      <c r="G332" s="110">
        <f>'Сводная для рабочего плана М'!F334</f>
        <v>0</v>
      </c>
      <c r="H332" s="108"/>
      <c r="I332" s="110">
        <f t="shared" si="5"/>
        <v>0</v>
      </c>
      <c r="J332" s="108"/>
      <c r="K332" s="122">
        <f>'Сводная для рабочего плана М'!G334</f>
        <v>0</v>
      </c>
      <c r="L332" s="122">
        <f>'Сводная для рабочего плана М'!H334</f>
        <v>0</v>
      </c>
      <c r="M332" s="122">
        <f>'Сводная для рабочего плана М'!I334</f>
        <v>0</v>
      </c>
      <c r="N332" s="122">
        <f>'Сводная для рабочего плана М'!J334</f>
        <v>0</v>
      </c>
      <c r="O332" s="123"/>
    </row>
    <row r="333" spans="1:15" ht="25.5">
      <c r="A333" s="172">
        <f>'Сводная для рабочего плана М'!A335</f>
        <v>0</v>
      </c>
      <c r="B333" s="172">
        <f>IF(A333="Общий итог","",'Сводная для рабочего плана М'!B335)</f>
        <v>0</v>
      </c>
      <c r="C333" s="108"/>
      <c r="D333" s="110">
        <f>'Сводная для рабочего плана М'!C335</f>
        <v>0</v>
      </c>
      <c r="E333" s="110">
        <f>'Сводная для рабочего плана М'!D335</f>
        <v>0</v>
      </c>
      <c r="F333" s="110">
        <f>'Сводная для рабочего плана М'!E335</f>
        <v>0</v>
      </c>
      <c r="G333" s="110">
        <f>'Сводная для рабочего плана М'!F335</f>
        <v>0</v>
      </c>
      <c r="H333" s="108"/>
      <c r="I333" s="110">
        <f t="shared" si="5"/>
        <v>0</v>
      </c>
      <c r="J333" s="108"/>
      <c r="K333" s="122">
        <f>'Сводная для рабочего плана М'!G335</f>
        <v>0</v>
      </c>
      <c r="L333" s="122">
        <f>'Сводная для рабочего плана М'!H335</f>
        <v>0</v>
      </c>
      <c r="M333" s="122">
        <f>'Сводная для рабочего плана М'!I335</f>
        <v>0</v>
      </c>
      <c r="N333" s="122">
        <f>'Сводная для рабочего плана М'!J335</f>
        <v>0</v>
      </c>
      <c r="O333" s="123"/>
    </row>
    <row r="334" spans="1:15" ht="25.5">
      <c r="A334" s="172">
        <f>'Сводная для рабочего плана М'!A336</f>
        <v>0</v>
      </c>
      <c r="B334" s="172">
        <f>IF(A334="Общий итог","",'Сводная для рабочего плана М'!B336)</f>
        <v>0</v>
      </c>
      <c r="C334" s="108"/>
      <c r="D334" s="110">
        <f>'Сводная для рабочего плана М'!C336</f>
        <v>0</v>
      </c>
      <c r="E334" s="110">
        <f>'Сводная для рабочего плана М'!D336</f>
        <v>0</v>
      </c>
      <c r="F334" s="110">
        <f>'Сводная для рабочего плана М'!E336</f>
        <v>0</v>
      </c>
      <c r="G334" s="110">
        <f>'Сводная для рабочего плана М'!F336</f>
        <v>0</v>
      </c>
      <c r="H334" s="108"/>
      <c r="I334" s="110">
        <f t="shared" si="5"/>
        <v>0</v>
      </c>
      <c r="J334" s="108"/>
      <c r="K334" s="122">
        <f>'Сводная для рабочего плана М'!G336</f>
        <v>0</v>
      </c>
      <c r="L334" s="122">
        <f>'Сводная для рабочего плана М'!H336</f>
        <v>0</v>
      </c>
      <c r="M334" s="122">
        <f>'Сводная для рабочего плана М'!I336</f>
        <v>0</v>
      </c>
      <c r="N334" s="122">
        <f>'Сводная для рабочего плана М'!J336</f>
        <v>0</v>
      </c>
      <c r="O334" s="123"/>
    </row>
    <row r="335" spans="1:15" ht="25.5">
      <c r="A335" s="172">
        <f>'Сводная для рабочего плана М'!A337</f>
        <v>0</v>
      </c>
      <c r="B335" s="172">
        <f>IF(A335="Общий итог","",'Сводная для рабочего плана М'!B337)</f>
        <v>0</v>
      </c>
      <c r="C335" s="108"/>
      <c r="D335" s="110">
        <f>'Сводная для рабочего плана М'!C337</f>
        <v>0</v>
      </c>
      <c r="E335" s="110">
        <f>'Сводная для рабочего плана М'!D337</f>
        <v>0</v>
      </c>
      <c r="F335" s="110">
        <f>'Сводная для рабочего плана М'!E337</f>
        <v>0</v>
      </c>
      <c r="G335" s="110">
        <f>'Сводная для рабочего плана М'!F337</f>
        <v>0</v>
      </c>
      <c r="H335" s="108"/>
      <c r="I335" s="110">
        <f t="shared" si="5"/>
        <v>0</v>
      </c>
      <c r="J335" s="108"/>
      <c r="K335" s="122">
        <f>'Сводная для рабочего плана М'!G337</f>
        <v>0</v>
      </c>
      <c r="L335" s="122">
        <f>'Сводная для рабочего плана М'!H337</f>
        <v>0</v>
      </c>
      <c r="M335" s="122">
        <f>'Сводная для рабочего плана М'!I337</f>
        <v>0</v>
      </c>
      <c r="N335" s="122">
        <f>'Сводная для рабочего плана М'!J337</f>
        <v>0</v>
      </c>
      <c r="O335" s="123"/>
    </row>
    <row r="336" spans="1:15" ht="25.5">
      <c r="A336" s="172">
        <f>'Сводная для рабочего плана М'!A338</f>
        <v>0</v>
      </c>
      <c r="B336" s="172">
        <f>IF(A336="Общий итог","",'Сводная для рабочего плана М'!B338)</f>
        <v>0</v>
      </c>
      <c r="C336" s="108"/>
      <c r="D336" s="110">
        <f>'Сводная для рабочего плана М'!C338</f>
        <v>0</v>
      </c>
      <c r="E336" s="110">
        <f>'Сводная для рабочего плана М'!D338</f>
        <v>0</v>
      </c>
      <c r="F336" s="110">
        <f>'Сводная для рабочего плана М'!E338</f>
        <v>0</v>
      </c>
      <c r="G336" s="110">
        <f>'Сводная для рабочего плана М'!F338</f>
        <v>0</v>
      </c>
      <c r="H336" s="108"/>
      <c r="I336" s="110">
        <f t="shared" si="5"/>
        <v>0</v>
      </c>
      <c r="J336" s="108"/>
      <c r="K336" s="122">
        <f>'Сводная для рабочего плана М'!G338</f>
        <v>0</v>
      </c>
      <c r="L336" s="122">
        <f>'Сводная для рабочего плана М'!H338</f>
        <v>0</v>
      </c>
      <c r="M336" s="122">
        <f>'Сводная для рабочего плана М'!I338</f>
        <v>0</v>
      </c>
      <c r="N336" s="122">
        <f>'Сводная для рабочего плана М'!J338</f>
        <v>0</v>
      </c>
      <c r="O336" s="123"/>
    </row>
    <row r="337" spans="1:15" ht="25.5">
      <c r="A337" s="172">
        <f>'Сводная для рабочего плана М'!A339</f>
        <v>0</v>
      </c>
      <c r="B337" s="172">
        <f>IF(A337="Общий итог","",'Сводная для рабочего плана М'!B339)</f>
        <v>0</v>
      </c>
      <c r="C337" s="108"/>
      <c r="D337" s="110">
        <f>'Сводная для рабочего плана М'!C339</f>
        <v>0</v>
      </c>
      <c r="E337" s="110">
        <f>'Сводная для рабочего плана М'!D339</f>
        <v>0</v>
      </c>
      <c r="F337" s="110">
        <f>'Сводная для рабочего плана М'!E339</f>
        <v>0</v>
      </c>
      <c r="G337" s="110">
        <f>'Сводная для рабочего плана М'!F339</f>
        <v>0</v>
      </c>
      <c r="H337" s="108"/>
      <c r="I337" s="110">
        <f t="shared" si="5"/>
        <v>0</v>
      </c>
      <c r="J337" s="108"/>
      <c r="K337" s="122">
        <f>'Сводная для рабочего плана М'!G339</f>
        <v>0</v>
      </c>
      <c r="L337" s="122">
        <f>'Сводная для рабочего плана М'!H339</f>
        <v>0</v>
      </c>
      <c r="M337" s="122">
        <f>'Сводная для рабочего плана М'!I339</f>
        <v>0</v>
      </c>
      <c r="N337" s="122">
        <f>'Сводная для рабочего плана М'!J339</f>
        <v>0</v>
      </c>
      <c r="O337" s="123"/>
    </row>
    <row r="338" spans="1:15" ht="25.5">
      <c r="A338" s="172">
        <f>'Сводная для рабочего плана М'!A340</f>
        <v>0</v>
      </c>
      <c r="B338" s="172">
        <f>IF(A338="Общий итог","",'Сводная для рабочего плана М'!B340)</f>
        <v>0</v>
      </c>
      <c r="C338" s="108"/>
      <c r="D338" s="110">
        <f>'Сводная для рабочего плана М'!C340</f>
        <v>0</v>
      </c>
      <c r="E338" s="110">
        <f>'Сводная для рабочего плана М'!D340</f>
        <v>0</v>
      </c>
      <c r="F338" s="110">
        <f>'Сводная для рабочего плана М'!E340</f>
        <v>0</v>
      </c>
      <c r="G338" s="110">
        <f>'Сводная для рабочего плана М'!F340</f>
        <v>0</v>
      </c>
      <c r="H338" s="108"/>
      <c r="I338" s="110">
        <f t="shared" si="5"/>
        <v>0</v>
      </c>
      <c r="J338" s="108"/>
      <c r="K338" s="122">
        <f>'Сводная для рабочего плана М'!G340</f>
        <v>0</v>
      </c>
      <c r="L338" s="122">
        <f>'Сводная для рабочего плана М'!H340</f>
        <v>0</v>
      </c>
      <c r="M338" s="122">
        <f>'Сводная для рабочего плана М'!I340</f>
        <v>0</v>
      </c>
      <c r="N338" s="122">
        <f>'Сводная для рабочего плана М'!J340</f>
        <v>0</v>
      </c>
      <c r="O338" s="123"/>
    </row>
    <row r="339" spans="1:15">
      <c r="A339" s="113"/>
      <c r="B339" s="113"/>
      <c r="C339" s="114"/>
      <c r="D339" s="114"/>
      <c r="E339" s="114"/>
      <c r="F339" s="114"/>
      <c r="G339" s="114"/>
      <c r="H339" s="114"/>
      <c r="I339" s="114"/>
      <c r="J339" s="114"/>
      <c r="K339" s="118"/>
      <c r="L339" s="118"/>
      <c r="M339" s="118"/>
      <c r="N339" s="118"/>
      <c r="O339" s="114"/>
    </row>
    <row r="340" spans="1:15">
      <c r="A340" s="1008" t="s">
        <v>37</v>
      </c>
      <c r="B340" s="1008"/>
      <c r="C340" s="1008"/>
      <c r="D340" s="1008"/>
      <c r="E340" s="1008"/>
      <c r="F340" s="1008"/>
      <c r="G340" s="1008"/>
      <c r="H340" s="1008"/>
      <c r="I340" s="1008"/>
      <c r="J340" s="115"/>
      <c r="K340" s="119"/>
      <c r="L340" s="119"/>
      <c r="M340" s="119"/>
      <c r="N340" s="119"/>
      <c r="O340" s="115"/>
    </row>
    <row r="341" spans="1:15">
      <c r="A341" s="1008"/>
      <c r="B341" s="1008"/>
      <c r="C341" s="1008"/>
      <c r="D341" s="1008"/>
      <c r="E341" s="1008"/>
      <c r="F341" s="1008"/>
      <c r="G341" s="1008"/>
      <c r="H341" s="1008"/>
      <c r="I341" s="1008"/>
      <c r="J341" s="115"/>
      <c r="K341" s="119"/>
      <c r="L341" s="119"/>
      <c r="M341" s="119"/>
      <c r="N341" s="119"/>
      <c r="O341" s="115"/>
    </row>
    <row r="342" spans="1:15">
      <c r="A342" s="1008"/>
      <c r="B342" s="1008"/>
      <c r="C342" s="1008"/>
      <c r="D342" s="1008"/>
      <c r="E342" s="1008"/>
      <c r="F342" s="1008"/>
      <c r="G342" s="1008"/>
      <c r="H342" s="1008"/>
      <c r="I342" s="1008"/>
      <c r="J342" s="115"/>
      <c r="K342" s="119"/>
      <c r="L342" s="119"/>
      <c r="M342" s="119"/>
      <c r="N342" s="119"/>
      <c r="O342" s="115"/>
    </row>
    <row r="343" spans="1:15">
      <c r="A343" s="1008"/>
      <c r="B343" s="1008"/>
      <c r="C343" s="1008"/>
      <c r="D343" s="1008"/>
      <c r="E343" s="1008"/>
      <c r="F343" s="1008"/>
      <c r="G343" s="1008"/>
      <c r="H343" s="1008"/>
      <c r="I343" s="1008"/>
      <c r="J343" s="115"/>
      <c r="K343" s="119"/>
      <c r="L343" s="119"/>
      <c r="M343" s="119"/>
      <c r="N343" s="119"/>
      <c r="O343" s="115"/>
    </row>
    <row r="344" spans="1:15">
      <c r="A344" s="1008"/>
      <c r="B344" s="1008"/>
      <c r="C344" s="1008"/>
      <c r="D344" s="1008"/>
      <c r="E344" s="1008"/>
      <c r="F344" s="1008"/>
      <c r="G344" s="1008"/>
      <c r="H344" s="1008"/>
      <c r="I344" s="1008"/>
      <c r="J344" s="115"/>
      <c r="K344" s="119"/>
      <c r="L344" s="119"/>
      <c r="M344" s="119"/>
      <c r="N344" s="119"/>
      <c r="O344" s="115"/>
    </row>
    <row r="345" spans="1:15">
      <c r="A345" s="1008"/>
      <c r="B345" s="1008"/>
      <c r="C345" s="1008"/>
      <c r="D345" s="1008"/>
      <c r="E345" s="1008"/>
      <c r="F345" s="1008"/>
      <c r="G345" s="1008"/>
      <c r="H345" s="1008"/>
      <c r="I345" s="1008"/>
      <c r="J345" s="115"/>
      <c r="K345" s="119"/>
      <c r="L345" s="119"/>
      <c r="M345" s="119"/>
      <c r="N345" s="119"/>
      <c r="O345" s="115"/>
    </row>
    <row r="346" spans="1:15">
      <c r="A346" s="1008"/>
      <c r="B346" s="1008"/>
      <c r="C346" s="1008"/>
      <c r="D346" s="1008"/>
      <c r="E346" s="1008"/>
      <c r="F346" s="1008"/>
      <c r="G346" s="1008"/>
      <c r="H346" s="1008"/>
      <c r="I346" s="1008"/>
      <c r="J346" s="115"/>
      <c r="K346" s="119"/>
      <c r="L346" s="119"/>
      <c r="M346" s="119"/>
      <c r="N346" s="119"/>
      <c r="O346" s="115"/>
    </row>
    <row r="347" spans="1:15">
      <c r="A347" s="1008"/>
      <c r="B347" s="1008"/>
      <c r="C347" s="1008"/>
      <c r="D347" s="1008"/>
      <c r="E347" s="1008"/>
      <c r="F347" s="1008"/>
      <c r="G347" s="1008"/>
      <c r="H347" s="1008"/>
      <c r="I347" s="1008"/>
      <c r="J347" s="115"/>
      <c r="K347" s="119"/>
      <c r="L347" s="119"/>
      <c r="M347" s="119"/>
      <c r="N347" s="119"/>
      <c r="O347" s="115"/>
    </row>
    <row r="348" spans="1:15">
      <c r="A348" s="1008"/>
      <c r="B348" s="1008"/>
      <c r="C348" s="1008"/>
      <c r="D348" s="1008"/>
      <c r="E348" s="1008"/>
      <c r="F348" s="1008"/>
      <c r="G348" s="1008"/>
      <c r="H348" s="1008"/>
      <c r="I348" s="1008"/>
      <c r="J348" s="115"/>
      <c r="K348" s="119"/>
      <c r="L348" s="119"/>
      <c r="M348" s="119"/>
      <c r="N348" s="119"/>
      <c r="O348" s="115"/>
    </row>
    <row r="349" spans="1:15">
      <c r="A349" s="1008"/>
      <c r="B349" s="1008"/>
      <c r="C349" s="1008"/>
      <c r="D349" s="1008"/>
      <c r="E349" s="1008"/>
      <c r="F349" s="1008"/>
      <c r="G349" s="1008"/>
      <c r="H349" s="1008"/>
      <c r="I349" s="1008"/>
      <c r="J349" s="115"/>
      <c r="K349" s="119"/>
      <c r="L349" s="119"/>
      <c r="M349" s="119"/>
      <c r="N349" s="119"/>
      <c r="O349" s="115"/>
    </row>
    <row r="350" spans="1:15">
      <c r="A350" s="1008"/>
      <c r="B350" s="1008"/>
      <c r="C350" s="1008"/>
      <c r="D350" s="1008"/>
      <c r="E350" s="1008"/>
      <c r="F350" s="1008"/>
      <c r="G350" s="1008"/>
      <c r="H350" s="1008"/>
      <c r="I350" s="1008"/>
      <c r="J350" s="115"/>
      <c r="K350" s="119"/>
      <c r="L350" s="119"/>
      <c r="M350" s="119"/>
      <c r="N350" s="119"/>
      <c r="O350" s="115"/>
    </row>
    <row r="351" spans="1:15">
      <c r="A351" s="1008"/>
      <c r="B351" s="1008"/>
      <c r="C351" s="1008"/>
      <c r="D351" s="1008"/>
      <c r="E351" s="1008"/>
      <c r="F351" s="1008"/>
      <c r="G351" s="1008"/>
      <c r="H351" s="1008"/>
      <c r="I351" s="1008"/>
      <c r="J351" s="115"/>
      <c r="K351" s="119"/>
      <c r="L351" s="119"/>
      <c r="M351" s="119"/>
      <c r="N351" s="119"/>
      <c r="O351" s="115"/>
    </row>
    <row r="352" spans="1:15">
      <c r="A352" s="1008"/>
      <c r="B352" s="1008"/>
      <c r="C352" s="1008"/>
      <c r="D352" s="1008"/>
      <c r="E352" s="1008"/>
      <c r="F352" s="1008"/>
      <c r="G352" s="1008"/>
      <c r="H352" s="1008"/>
      <c r="I352" s="1008"/>
      <c r="J352" s="115"/>
      <c r="K352" s="119"/>
      <c r="L352" s="119"/>
      <c r="M352" s="119"/>
      <c r="N352" s="119"/>
      <c r="O352" s="115"/>
    </row>
    <row r="353" spans="1:15">
      <c r="A353" s="1008"/>
      <c r="B353" s="1008"/>
      <c r="C353" s="1008"/>
      <c r="D353" s="1008"/>
      <c r="E353" s="1008"/>
      <c r="F353" s="1008"/>
      <c r="G353" s="1008"/>
      <c r="H353" s="1008"/>
      <c r="I353" s="1008"/>
      <c r="J353" s="115"/>
      <c r="K353" s="119"/>
      <c r="L353" s="119"/>
      <c r="M353" s="119"/>
      <c r="N353" s="119"/>
      <c r="O353" s="115"/>
    </row>
    <row r="354" spans="1:15">
      <c r="A354" s="1008"/>
      <c r="B354" s="1008"/>
      <c r="C354" s="1008"/>
      <c r="D354" s="1008"/>
      <c r="E354" s="1008"/>
      <c r="F354" s="1008"/>
      <c r="G354" s="1008"/>
      <c r="H354" s="1008"/>
      <c r="I354" s="1008"/>
      <c r="J354" s="115"/>
      <c r="K354" s="119"/>
      <c r="L354" s="119"/>
      <c r="M354" s="119"/>
      <c r="N354" s="119"/>
      <c r="O354" s="115"/>
    </row>
    <row r="355" spans="1:15">
      <c r="A355" s="1008"/>
      <c r="B355" s="1008"/>
      <c r="C355" s="1008"/>
      <c r="D355" s="1008"/>
      <c r="E355" s="1008"/>
      <c r="F355" s="1008"/>
      <c r="G355" s="1008"/>
      <c r="H355" s="1008"/>
      <c r="I355" s="1008"/>
      <c r="J355" s="115"/>
      <c r="K355" s="119"/>
      <c r="L355" s="119"/>
      <c r="M355" s="119"/>
      <c r="N355" s="119"/>
      <c r="O355" s="115"/>
    </row>
    <row r="356" spans="1:15">
      <c r="A356" s="1008"/>
      <c r="B356" s="1008"/>
      <c r="C356" s="1008"/>
      <c r="D356" s="1008"/>
      <c r="E356" s="1008"/>
      <c r="F356" s="1008"/>
      <c r="G356" s="1008"/>
      <c r="H356" s="1008"/>
      <c r="I356" s="1008"/>
      <c r="J356" s="115"/>
      <c r="K356" s="119"/>
      <c r="L356" s="119"/>
      <c r="M356" s="119"/>
      <c r="N356" s="119"/>
      <c r="O356" s="115"/>
    </row>
    <row r="357" spans="1:15">
      <c r="A357" s="1008"/>
      <c r="B357" s="1008"/>
      <c r="C357" s="1008"/>
      <c r="D357" s="1008"/>
      <c r="E357" s="1008"/>
      <c r="F357" s="1008"/>
      <c r="G357" s="1008"/>
      <c r="H357" s="1008"/>
      <c r="I357" s="1008"/>
      <c r="J357" s="115"/>
      <c r="K357" s="119"/>
      <c r="L357" s="119"/>
      <c r="M357" s="119"/>
      <c r="N357" s="119"/>
      <c r="O357" s="115"/>
    </row>
    <row r="358" spans="1:15">
      <c r="A358" s="1008"/>
      <c r="B358" s="1008"/>
      <c r="C358" s="1008"/>
      <c r="D358" s="1008"/>
      <c r="E358" s="1008"/>
      <c r="F358" s="1008"/>
      <c r="G358" s="1008"/>
      <c r="H358" s="1008"/>
      <c r="I358" s="1008"/>
      <c r="J358" s="115"/>
      <c r="K358" s="119"/>
      <c r="L358" s="119"/>
      <c r="M358" s="119"/>
      <c r="N358" s="119"/>
      <c r="O358" s="115"/>
    </row>
    <row r="359" spans="1:15">
      <c r="A359" s="1008"/>
      <c r="B359" s="1008"/>
      <c r="C359" s="1008"/>
      <c r="D359" s="1008"/>
      <c r="E359" s="1008"/>
      <c r="F359" s="1008"/>
      <c r="G359" s="1008"/>
      <c r="H359" s="1008"/>
      <c r="I359" s="1008"/>
      <c r="J359" s="115"/>
      <c r="K359" s="119"/>
      <c r="L359" s="119"/>
      <c r="M359" s="119"/>
      <c r="N359" s="119"/>
      <c r="O359" s="115"/>
    </row>
    <row r="360" spans="1:15">
      <c r="A360" s="1008"/>
      <c r="B360" s="1008"/>
      <c r="C360" s="1008"/>
      <c r="D360" s="1008"/>
      <c r="E360" s="1008"/>
      <c r="F360" s="1008"/>
      <c r="G360" s="1008"/>
      <c r="H360" s="1008"/>
      <c r="I360" s="1008"/>
      <c r="J360" s="115"/>
      <c r="K360" s="119"/>
      <c r="L360" s="119"/>
      <c r="M360" s="119"/>
      <c r="N360" s="119"/>
      <c r="O360" s="115"/>
    </row>
    <row r="361" spans="1:15">
      <c r="A361" s="1008"/>
      <c r="B361" s="1008"/>
      <c r="C361" s="1008"/>
      <c r="D361" s="1008"/>
      <c r="E361" s="1008"/>
      <c r="F361" s="1008"/>
      <c r="G361" s="1008"/>
      <c r="H361" s="1008"/>
      <c r="I361" s="1008"/>
      <c r="J361" s="115"/>
      <c r="K361" s="119"/>
      <c r="L361" s="119"/>
      <c r="M361" s="119"/>
      <c r="N361" s="119"/>
      <c r="O361" s="115"/>
    </row>
    <row r="362" spans="1:15">
      <c r="A362" s="1008"/>
      <c r="B362" s="1008"/>
      <c r="C362" s="1008"/>
      <c r="D362" s="1008"/>
      <c r="E362" s="1008"/>
      <c r="F362" s="1008"/>
      <c r="G362" s="1008"/>
      <c r="H362" s="1008"/>
      <c r="I362" s="1008"/>
      <c r="J362" s="115"/>
      <c r="K362" s="119"/>
      <c r="L362" s="119"/>
      <c r="M362" s="119"/>
      <c r="N362" s="119"/>
      <c r="O362" s="115"/>
    </row>
    <row r="363" spans="1:15">
      <c r="A363" s="1008"/>
      <c r="B363" s="1008"/>
      <c r="C363" s="1008"/>
      <c r="D363" s="1008"/>
      <c r="E363" s="1008"/>
      <c r="F363" s="1008"/>
      <c r="G363" s="1008"/>
      <c r="H363" s="1008"/>
      <c r="I363" s="1008"/>
      <c r="J363" s="115"/>
      <c r="K363" s="119"/>
      <c r="L363" s="119"/>
      <c r="M363" s="119"/>
      <c r="N363" s="119"/>
      <c r="O363" s="115"/>
    </row>
    <row r="364" spans="1:15">
      <c r="A364" s="1008"/>
      <c r="B364" s="1008"/>
      <c r="C364" s="1008"/>
      <c r="D364" s="1008"/>
      <c r="E364" s="1008"/>
      <c r="F364" s="1008"/>
      <c r="G364" s="1008"/>
      <c r="H364" s="1008"/>
      <c r="I364" s="1008"/>
      <c r="J364" s="115"/>
      <c r="K364" s="119"/>
      <c r="L364" s="119"/>
      <c r="M364" s="119"/>
      <c r="N364" s="119"/>
      <c r="O364" s="115"/>
    </row>
    <row r="365" spans="1:15">
      <c r="A365" s="1008"/>
      <c r="B365" s="1008"/>
      <c r="C365" s="1008"/>
      <c r="D365" s="1008"/>
      <c r="E365" s="1008"/>
      <c r="F365" s="1008"/>
      <c r="G365" s="1008"/>
      <c r="H365" s="1008"/>
      <c r="I365" s="1008"/>
      <c r="J365" s="115"/>
      <c r="K365" s="119"/>
      <c r="L365" s="119"/>
      <c r="M365" s="119"/>
      <c r="N365" s="119"/>
      <c r="O365" s="115"/>
    </row>
    <row r="366" spans="1:15">
      <c r="A366" s="1008"/>
      <c r="B366" s="1008"/>
      <c r="C366" s="1008"/>
      <c r="D366" s="1008"/>
      <c r="E366" s="1008"/>
      <c r="F366" s="1008"/>
      <c r="G366" s="1008"/>
      <c r="H366" s="1008"/>
      <c r="I366" s="1008"/>
      <c r="J366" s="115"/>
      <c r="K366" s="119"/>
      <c r="L366" s="119"/>
      <c r="M366" s="119"/>
      <c r="N366" s="119"/>
      <c r="O366" s="115"/>
    </row>
    <row r="367" spans="1:15">
      <c r="A367" s="1008"/>
      <c r="B367" s="1008"/>
      <c r="C367" s="1008"/>
      <c r="D367" s="1008"/>
      <c r="E367" s="1008"/>
      <c r="F367" s="1008"/>
      <c r="G367" s="1008"/>
      <c r="H367" s="1008"/>
      <c r="I367" s="1008"/>
      <c r="J367" s="115"/>
      <c r="K367" s="119"/>
      <c r="L367" s="119"/>
      <c r="M367" s="119"/>
      <c r="N367" s="119"/>
      <c r="O367" s="115"/>
    </row>
    <row r="368" spans="1:15">
      <c r="A368" s="1008"/>
      <c r="B368" s="1008"/>
      <c r="C368" s="1008"/>
      <c r="D368" s="1008"/>
      <c r="E368" s="1008"/>
      <c r="F368" s="1008"/>
      <c r="G368" s="1008"/>
      <c r="H368" s="1008"/>
      <c r="I368" s="1008"/>
      <c r="J368" s="115"/>
      <c r="K368" s="119"/>
      <c r="L368" s="119"/>
      <c r="M368" s="119"/>
      <c r="N368" s="119"/>
      <c r="O368" s="115"/>
    </row>
    <row r="369" spans="1:15">
      <c r="A369" s="1008"/>
      <c r="B369" s="1008"/>
      <c r="C369" s="1008"/>
      <c r="D369" s="1008"/>
      <c r="E369" s="1008"/>
      <c r="F369" s="1008"/>
      <c r="G369" s="1008"/>
      <c r="H369" s="1008"/>
      <c r="I369" s="1008"/>
      <c r="J369" s="115"/>
      <c r="K369" s="119"/>
      <c r="L369" s="119"/>
      <c r="M369" s="119"/>
      <c r="N369" s="119"/>
      <c r="O369" s="115"/>
    </row>
    <row r="370" spans="1:15">
      <c r="A370" s="1008"/>
      <c r="B370" s="1008"/>
      <c r="C370" s="1008"/>
      <c r="D370" s="1008"/>
      <c r="E370" s="1008"/>
      <c r="F370" s="1008"/>
      <c r="G370" s="1008"/>
      <c r="H370" s="1008"/>
      <c r="I370" s="1008"/>
      <c r="J370" s="115"/>
      <c r="K370" s="119"/>
      <c r="L370" s="119"/>
      <c r="M370" s="119"/>
      <c r="N370" s="119"/>
      <c r="O370" s="115"/>
    </row>
    <row r="371" spans="1:15">
      <c r="A371" s="1008"/>
      <c r="B371" s="1008"/>
      <c r="C371" s="1008"/>
      <c r="D371" s="1008"/>
      <c r="E371" s="1008"/>
      <c r="F371" s="1008"/>
      <c r="G371" s="1008"/>
      <c r="H371" s="1008"/>
      <c r="I371" s="1008"/>
      <c r="J371" s="115"/>
      <c r="K371" s="119"/>
      <c r="L371" s="119"/>
      <c r="M371" s="119"/>
      <c r="N371" s="119"/>
      <c r="O371" s="115"/>
    </row>
    <row r="372" spans="1:15">
      <c r="A372" s="1008"/>
      <c r="B372" s="1008"/>
      <c r="C372" s="1008"/>
      <c r="D372" s="1008"/>
      <c r="E372" s="1008"/>
      <c r="F372" s="1008"/>
      <c r="G372" s="1008"/>
      <c r="H372" s="1008"/>
      <c r="I372" s="1008"/>
      <c r="J372" s="115"/>
      <c r="K372" s="119"/>
      <c r="L372" s="119"/>
      <c r="M372" s="119"/>
      <c r="N372" s="119"/>
      <c r="O372" s="115"/>
    </row>
    <row r="373" spans="1:15">
      <c r="A373" s="1008"/>
      <c r="B373" s="1008"/>
      <c r="C373" s="1008"/>
      <c r="D373" s="1008"/>
      <c r="E373" s="1008"/>
      <c r="F373" s="1008"/>
      <c r="G373" s="1008"/>
      <c r="H373" s="1008"/>
      <c r="I373" s="1008"/>
      <c r="J373" s="115"/>
      <c r="K373" s="119"/>
      <c r="L373" s="119"/>
      <c r="M373" s="119"/>
      <c r="N373" s="119"/>
      <c r="O373" s="115"/>
    </row>
    <row r="374" spans="1:15">
      <c r="A374" s="1008"/>
      <c r="B374" s="1008"/>
      <c r="C374" s="1008"/>
      <c r="D374" s="1008"/>
      <c r="E374" s="1008"/>
      <c r="F374" s="1008"/>
      <c r="G374" s="1008"/>
      <c r="H374" s="1008"/>
      <c r="I374" s="1008"/>
      <c r="J374" s="115"/>
      <c r="K374" s="119"/>
      <c r="L374" s="119"/>
      <c r="M374" s="119"/>
      <c r="N374" s="119"/>
      <c r="O374" s="115"/>
    </row>
    <row r="375" spans="1:15">
      <c r="A375" s="1008"/>
      <c r="B375" s="1008"/>
      <c r="C375" s="1008"/>
      <c r="D375" s="1008"/>
      <c r="E375" s="1008"/>
      <c r="F375" s="1008"/>
      <c r="G375" s="1008"/>
      <c r="H375" s="1008"/>
      <c r="I375" s="1008"/>
      <c r="J375" s="115"/>
      <c r="K375" s="119"/>
      <c r="L375" s="119"/>
      <c r="M375" s="119"/>
      <c r="N375" s="119"/>
      <c r="O375" s="115"/>
    </row>
    <row r="376" spans="1:15">
      <c r="A376" s="1008"/>
      <c r="B376" s="1008"/>
      <c r="C376" s="1008"/>
      <c r="D376" s="1008"/>
      <c r="E376" s="1008"/>
      <c r="F376" s="1008"/>
      <c r="G376" s="1008"/>
      <c r="H376" s="1008"/>
      <c r="I376" s="1008"/>
      <c r="J376" s="115"/>
      <c r="K376" s="119"/>
      <c r="L376" s="119"/>
      <c r="M376" s="119"/>
      <c r="N376" s="119"/>
      <c r="O376" s="115"/>
    </row>
    <row r="377" spans="1:15">
      <c r="A377" s="1008"/>
      <c r="B377" s="1008"/>
      <c r="C377" s="1008"/>
      <c r="D377" s="1008"/>
      <c r="E377" s="1008"/>
      <c r="F377" s="1008"/>
      <c r="G377" s="1008"/>
      <c r="H377" s="1008"/>
      <c r="I377" s="1008"/>
      <c r="J377" s="115"/>
      <c r="K377" s="119"/>
      <c r="L377" s="119"/>
      <c r="M377" s="119"/>
      <c r="N377" s="119"/>
      <c r="O377" s="115"/>
    </row>
    <row r="378" spans="1:15">
      <c r="A378" s="1008"/>
      <c r="B378" s="1008"/>
      <c r="C378" s="1008"/>
      <c r="D378" s="1008"/>
      <c r="E378" s="1008"/>
      <c r="F378" s="1008"/>
      <c r="G378" s="1008"/>
      <c r="H378" s="1008"/>
      <c r="I378" s="1008"/>
      <c r="J378" s="115"/>
      <c r="K378" s="119"/>
      <c r="L378" s="119"/>
      <c r="M378" s="119"/>
      <c r="N378" s="119"/>
      <c r="O378" s="115"/>
    </row>
    <row r="379" spans="1:15">
      <c r="A379" s="1008"/>
      <c r="B379" s="1008"/>
      <c r="C379" s="1008"/>
      <c r="D379" s="1008"/>
      <c r="E379" s="1008"/>
      <c r="F379" s="1008"/>
      <c r="G379" s="1008"/>
      <c r="H379" s="1008"/>
      <c r="I379" s="1008"/>
      <c r="J379" s="115"/>
      <c r="K379" s="119"/>
      <c r="L379" s="119"/>
      <c r="M379" s="119"/>
      <c r="N379" s="119"/>
      <c r="O379" s="115"/>
    </row>
    <row r="380" spans="1:15">
      <c r="A380" s="1008"/>
      <c r="B380" s="1008"/>
      <c r="C380" s="1008"/>
      <c r="D380" s="1008"/>
      <c r="E380" s="1008"/>
      <c r="F380" s="1008"/>
      <c r="G380" s="1008"/>
      <c r="H380" s="1008"/>
      <c r="I380" s="1008"/>
      <c r="J380" s="115"/>
      <c r="K380" s="119"/>
      <c r="L380" s="119"/>
      <c r="M380" s="119"/>
      <c r="N380" s="119"/>
      <c r="O380" s="115"/>
    </row>
    <row r="381" spans="1:15">
      <c r="A381" s="1008"/>
      <c r="B381" s="1008"/>
      <c r="C381" s="1008"/>
      <c r="D381" s="1008"/>
      <c r="E381" s="1008"/>
      <c r="F381" s="1008"/>
      <c r="G381" s="1008"/>
      <c r="H381" s="1008"/>
      <c r="I381" s="1008"/>
      <c r="J381" s="115"/>
      <c r="K381" s="119"/>
      <c r="L381" s="119"/>
      <c r="M381" s="119"/>
      <c r="N381" s="119"/>
      <c r="O381" s="115"/>
    </row>
    <row r="382" spans="1:15">
      <c r="A382" s="1008"/>
      <c r="B382" s="1008"/>
      <c r="C382" s="1008"/>
      <c r="D382" s="1008"/>
      <c r="E382" s="1008"/>
      <c r="F382" s="1008"/>
      <c r="G382" s="1008"/>
      <c r="H382" s="1008"/>
      <c r="I382" s="1008"/>
      <c r="J382" s="115"/>
      <c r="K382" s="119"/>
      <c r="L382" s="119"/>
      <c r="M382" s="119"/>
      <c r="N382" s="119"/>
      <c r="O382" s="115"/>
    </row>
    <row r="383" spans="1:15">
      <c r="A383" s="1008"/>
      <c r="B383" s="1008"/>
      <c r="C383" s="1008"/>
      <c r="D383" s="1008"/>
      <c r="E383" s="1008"/>
      <c r="F383" s="1008"/>
      <c r="G383" s="1008"/>
      <c r="H383" s="1008"/>
      <c r="I383" s="1008"/>
      <c r="J383" s="115"/>
      <c r="K383" s="119"/>
      <c r="L383" s="119"/>
      <c r="M383" s="119"/>
      <c r="N383" s="119"/>
      <c r="O383" s="115"/>
    </row>
    <row r="384" spans="1:15">
      <c r="A384" s="1008"/>
      <c r="B384" s="1008"/>
      <c r="C384" s="1008"/>
      <c r="D384" s="1008"/>
      <c r="E384" s="1008"/>
      <c r="F384" s="1008"/>
      <c r="G384" s="1008"/>
      <c r="H384" s="1008"/>
      <c r="I384" s="1008"/>
      <c r="J384" s="115"/>
      <c r="K384" s="119"/>
      <c r="L384" s="119"/>
      <c r="M384" s="119"/>
      <c r="N384" s="119"/>
      <c r="O384" s="115"/>
    </row>
    <row r="385" spans="1:15">
      <c r="A385" s="1008"/>
      <c r="B385" s="1008"/>
      <c r="C385" s="1008"/>
      <c r="D385" s="1008"/>
      <c r="E385" s="1008"/>
      <c r="F385" s="1008"/>
      <c r="G385" s="1008"/>
      <c r="H385" s="1008"/>
      <c r="I385" s="1008"/>
      <c r="J385" s="115"/>
      <c r="K385" s="119"/>
      <c r="L385" s="119"/>
      <c r="M385" s="119"/>
      <c r="N385" s="119"/>
      <c r="O385" s="115"/>
    </row>
    <row r="386" spans="1:15">
      <c r="A386" s="1008"/>
      <c r="B386" s="1008"/>
      <c r="C386" s="1008"/>
      <c r="D386" s="1008"/>
      <c r="E386" s="1008"/>
      <c r="F386" s="1008"/>
      <c r="G386" s="1008"/>
      <c r="H386" s="1008"/>
      <c r="I386" s="1008"/>
      <c r="J386" s="115"/>
      <c r="K386" s="119"/>
      <c r="L386" s="119"/>
      <c r="M386" s="119"/>
      <c r="N386" s="119"/>
      <c r="O386" s="115"/>
    </row>
    <row r="387" spans="1:15">
      <c r="A387" s="1008"/>
      <c r="B387" s="1008"/>
      <c r="C387" s="1008"/>
      <c r="D387" s="1008"/>
      <c r="E387" s="1008"/>
      <c r="F387" s="1008"/>
      <c r="G387" s="1008"/>
      <c r="H387" s="1008"/>
      <c r="I387" s="1008"/>
      <c r="J387" s="115"/>
      <c r="K387" s="119"/>
      <c r="L387" s="119"/>
      <c r="M387" s="119"/>
      <c r="N387" s="119"/>
      <c r="O387" s="115"/>
    </row>
    <row r="388" spans="1:15">
      <c r="A388" s="1008"/>
      <c r="B388" s="1008"/>
      <c r="C388" s="1008"/>
      <c r="D388" s="1008"/>
      <c r="E388" s="1008"/>
      <c r="F388" s="1008"/>
      <c r="G388" s="1008"/>
      <c r="H388" s="1008"/>
      <c r="I388" s="1008"/>
      <c r="J388" s="115"/>
      <c r="K388" s="119"/>
      <c r="L388" s="119"/>
      <c r="M388" s="119"/>
      <c r="N388" s="119"/>
      <c r="O388" s="115"/>
    </row>
    <row r="389" spans="1:15">
      <c r="A389" s="1008"/>
      <c r="B389" s="1008"/>
      <c r="C389" s="1008"/>
      <c r="D389" s="1008"/>
      <c r="E389" s="1008"/>
      <c r="F389" s="1008"/>
      <c r="G389" s="1008"/>
      <c r="H389" s="1008"/>
      <c r="I389" s="1008"/>
      <c r="J389" s="115"/>
      <c r="K389" s="119"/>
      <c r="L389" s="119"/>
      <c r="M389" s="119"/>
      <c r="N389" s="119"/>
      <c r="O389" s="115"/>
    </row>
    <row r="390" spans="1:15">
      <c r="A390" s="1008"/>
      <c r="B390" s="1008"/>
      <c r="C390" s="1008"/>
      <c r="D390" s="1008"/>
      <c r="E390" s="1008"/>
      <c r="F390" s="1008"/>
      <c r="G390" s="1008"/>
      <c r="H390" s="1008"/>
      <c r="I390" s="1008"/>
      <c r="J390" s="115"/>
      <c r="K390" s="119"/>
      <c r="L390" s="119"/>
      <c r="M390" s="119"/>
      <c r="N390" s="119"/>
      <c r="O390" s="115"/>
    </row>
    <row r="391" spans="1:15">
      <c r="A391" s="1008"/>
      <c r="B391" s="1008"/>
      <c r="C391" s="1008"/>
      <c r="D391" s="1008"/>
      <c r="E391" s="1008"/>
      <c r="F391" s="1008"/>
      <c r="G391" s="1008"/>
      <c r="H391" s="1008"/>
      <c r="I391" s="1008"/>
      <c r="J391" s="115"/>
      <c r="K391" s="119"/>
      <c r="L391" s="119"/>
      <c r="M391" s="119"/>
      <c r="N391" s="119"/>
      <c r="O391" s="115"/>
    </row>
    <row r="392" spans="1:15">
      <c r="A392" s="1008"/>
      <c r="B392" s="1008"/>
      <c r="C392" s="1008"/>
      <c r="D392" s="1008"/>
      <c r="E392" s="1008"/>
      <c r="F392" s="1008"/>
      <c r="G392" s="1008"/>
      <c r="H392" s="1008"/>
      <c r="I392" s="1008"/>
      <c r="J392" s="115"/>
      <c r="K392" s="119"/>
      <c r="L392" s="119"/>
      <c r="M392" s="119"/>
      <c r="N392" s="119"/>
      <c r="O392" s="115"/>
    </row>
    <row r="393" spans="1:15">
      <c r="A393" s="1008"/>
      <c r="B393" s="1008"/>
      <c r="C393" s="1008"/>
      <c r="D393" s="1008"/>
      <c r="E393" s="1008"/>
      <c r="F393" s="1008"/>
      <c r="G393" s="1008"/>
      <c r="H393" s="1008"/>
      <c r="I393" s="1008"/>
      <c r="J393" s="115"/>
      <c r="K393" s="119"/>
      <c r="L393" s="119"/>
      <c r="M393" s="119"/>
      <c r="N393" s="119"/>
      <c r="O393" s="115"/>
    </row>
    <row r="394" spans="1:15">
      <c r="A394" s="1008"/>
      <c r="B394" s="1008"/>
      <c r="C394" s="1008"/>
      <c r="D394" s="1008"/>
      <c r="E394" s="1008"/>
      <c r="F394" s="1008"/>
      <c r="G394" s="1008"/>
      <c r="H394" s="1008"/>
      <c r="I394" s="1008"/>
      <c r="J394" s="115"/>
      <c r="K394" s="119"/>
      <c r="L394" s="119"/>
      <c r="M394" s="119"/>
      <c r="N394" s="119"/>
      <c r="O394" s="115"/>
    </row>
    <row r="395" spans="1:15">
      <c r="A395" s="1008"/>
      <c r="B395" s="1008"/>
      <c r="C395" s="1008"/>
      <c r="D395" s="1008"/>
      <c r="E395" s="1008"/>
      <c r="F395" s="1008"/>
      <c r="G395" s="1008"/>
      <c r="H395" s="1008"/>
      <c r="I395" s="1008"/>
      <c r="J395" s="115"/>
      <c r="K395" s="119"/>
      <c r="L395" s="119"/>
      <c r="M395" s="119"/>
      <c r="N395" s="119"/>
      <c r="O395" s="115"/>
    </row>
    <row r="396" spans="1:15">
      <c r="A396" s="1008"/>
      <c r="B396" s="1008"/>
      <c r="C396" s="1008"/>
      <c r="D396" s="1008"/>
      <c r="E396" s="1008"/>
      <c r="F396" s="1008"/>
      <c r="G396" s="1008"/>
      <c r="H396" s="1008"/>
      <c r="I396" s="1008"/>
      <c r="J396" s="115"/>
      <c r="K396" s="119"/>
      <c r="L396" s="119"/>
      <c r="M396" s="119"/>
      <c r="N396" s="119"/>
      <c r="O396" s="115"/>
    </row>
    <row r="397" spans="1:15">
      <c r="A397" s="1008"/>
      <c r="B397" s="1008"/>
      <c r="C397" s="1008"/>
      <c r="D397" s="1008"/>
      <c r="E397" s="1008"/>
      <c r="F397" s="1008"/>
      <c r="G397" s="1008"/>
      <c r="H397" s="1008"/>
      <c r="I397" s="1008"/>
      <c r="J397" s="115"/>
      <c r="K397" s="119"/>
      <c r="L397" s="119"/>
      <c r="M397" s="119"/>
      <c r="N397" s="119"/>
      <c r="O397" s="115"/>
    </row>
    <row r="398" spans="1:15">
      <c r="A398" s="1008"/>
      <c r="B398" s="1008"/>
      <c r="C398" s="1008"/>
      <c r="D398" s="1008"/>
      <c r="E398" s="1008"/>
      <c r="F398" s="1008"/>
      <c r="G398" s="1008"/>
      <c r="H398" s="1008"/>
      <c r="I398" s="1008"/>
      <c r="J398" s="115"/>
      <c r="K398" s="119"/>
      <c r="L398" s="119"/>
      <c r="M398" s="119"/>
      <c r="N398" s="119"/>
      <c r="O398" s="115"/>
    </row>
    <row r="399" spans="1:15">
      <c r="A399" s="1008"/>
      <c r="B399" s="1008"/>
      <c r="C399" s="1008"/>
      <c r="D399" s="1008"/>
      <c r="E399" s="1008"/>
      <c r="F399" s="1008"/>
      <c r="G399" s="1008"/>
      <c r="H399" s="1008"/>
      <c r="I399" s="1008"/>
      <c r="J399" s="115"/>
      <c r="K399" s="119"/>
      <c r="L399" s="119"/>
      <c r="M399" s="119"/>
      <c r="N399" s="119"/>
      <c r="O399" s="115"/>
    </row>
    <row r="400" spans="1:15">
      <c r="A400" s="1008"/>
      <c r="B400" s="1008"/>
      <c r="C400" s="1008"/>
      <c r="D400" s="1008"/>
      <c r="E400" s="1008"/>
      <c r="F400" s="1008"/>
      <c r="G400" s="1008"/>
      <c r="H400" s="1008"/>
      <c r="I400" s="1008"/>
      <c r="J400" s="115"/>
      <c r="K400" s="119"/>
      <c r="L400" s="119"/>
      <c r="M400" s="119"/>
      <c r="N400" s="119"/>
      <c r="O400" s="115"/>
    </row>
    <row r="401" spans="1:15">
      <c r="A401" s="1008"/>
      <c r="B401" s="1008"/>
      <c r="C401" s="1008"/>
      <c r="D401" s="1008"/>
      <c r="E401" s="1008"/>
      <c r="F401" s="1008"/>
      <c r="G401" s="1008"/>
      <c r="H401" s="1008"/>
      <c r="I401" s="1008"/>
      <c r="J401" s="115"/>
      <c r="K401" s="119"/>
      <c r="L401" s="119"/>
      <c r="M401" s="119"/>
      <c r="N401" s="119"/>
      <c r="O401" s="115"/>
    </row>
    <row r="402" spans="1:15">
      <c r="A402" s="1008"/>
      <c r="B402" s="1008"/>
      <c r="C402" s="1008"/>
      <c r="D402" s="1008"/>
      <c r="E402" s="1008"/>
      <c r="F402" s="1008"/>
      <c r="G402" s="1008"/>
      <c r="H402" s="1008"/>
      <c r="I402" s="1008"/>
      <c r="J402" s="115"/>
      <c r="K402" s="119"/>
      <c r="L402" s="119"/>
      <c r="M402" s="119"/>
      <c r="N402" s="119"/>
      <c r="O402" s="115"/>
    </row>
    <row r="403" spans="1:15">
      <c r="A403" s="1008"/>
      <c r="B403" s="1008"/>
      <c r="C403" s="1008"/>
      <c r="D403" s="1008"/>
      <c r="E403" s="1008"/>
      <c r="F403" s="1008"/>
      <c r="G403" s="1008"/>
      <c r="H403" s="1008"/>
      <c r="I403" s="1008"/>
      <c r="J403" s="115"/>
      <c r="K403" s="119"/>
      <c r="L403" s="119"/>
      <c r="M403" s="119"/>
      <c r="N403" s="119"/>
      <c r="O403" s="115"/>
    </row>
    <row r="404" spans="1:15">
      <c r="A404" s="1008"/>
      <c r="B404" s="1008"/>
      <c r="C404" s="1008"/>
      <c r="D404" s="1008"/>
      <c r="E404" s="1008"/>
      <c r="F404" s="1008"/>
      <c r="G404" s="1008"/>
      <c r="H404" s="1008"/>
      <c r="I404" s="1008"/>
      <c r="J404" s="115"/>
      <c r="K404" s="119"/>
      <c r="L404" s="119"/>
      <c r="M404" s="119"/>
      <c r="N404" s="119"/>
      <c r="O404" s="115"/>
    </row>
    <row r="405" spans="1:15">
      <c r="A405" s="1008"/>
      <c r="B405" s="1008"/>
      <c r="C405" s="1008"/>
      <c r="D405" s="1008"/>
      <c r="E405" s="1008"/>
      <c r="F405" s="1008"/>
      <c r="G405" s="1008"/>
      <c r="H405" s="1008"/>
      <c r="I405" s="1008"/>
      <c r="J405" s="115"/>
      <c r="K405" s="119"/>
      <c r="L405" s="119"/>
      <c r="M405" s="119"/>
      <c r="N405" s="119"/>
      <c r="O405" s="115"/>
    </row>
    <row r="406" spans="1:15">
      <c r="A406" s="1008"/>
      <c r="B406" s="1008"/>
      <c r="C406" s="1008"/>
      <c r="D406" s="1008"/>
      <c r="E406" s="1008"/>
      <c r="F406" s="1008"/>
      <c r="G406" s="1008"/>
      <c r="H406" s="1008"/>
      <c r="I406" s="1008"/>
      <c r="J406" s="115"/>
      <c r="K406" s="119"/>
      <c r="L406" s="119"/>
      <c r="M406" s="119"/>
      <c r="N406" s="119"/>
      <c r="O406" s="115"/>
    </row>
    <row r="407" spans="1:15">
      <c r="A407" s="1008"/>
      <c r="B407" s="1008"/>
      <c r="C407" s="1008"/>
      <c r="D407" s="1008"/>
      <c r="E407" s="1008"/>
      <c r="F407" s="1008"/>
      <c r="G407" s="1008"/>
      <c r="H407" s="1008"/>
      <c r="I407" s="1008"/>
      <c r="J407" s="115"/>
      <c r="K407" s="119"/>
      <c r="L407" s="119"/>
      <c r="M407" s="119"/>
      <c r="N407" s="119"/>
      <c r="O407" s="115"/>
    </row>
    <row r="408" spans="1:15">
      <c r="A408" s="1008"/>
      <c r="B408" s="1008"/>
      <c r="C408" s="1008"/>
      <c r="D408" s="1008"/>
      <c r="E408" s="1008"/>
      <c r="F408" s="1008"/>
      <c r="G408" s="1008"/>
      <c r="H408" s="1008"/>
      <c r="I408" s="1008"/>
      <c r="J408" s="115"/>
      <c r="K408" s="119"/>
      <c r="L408" s="119"/>
      <c r="M408" s="119"/>
      <c r="N408" s="119"/>
      <c r="O408" s="115"/>
    </row>
    <row r="409" spans="1:15">
      <c r="A409" s="1008"/>
      <c r="B409" s="1008"/>
      <c r="C409" s="1008"/>
      <c r="D409" s="1008"/>
      <c r="E409" s="1008"/>
      <c r="F409" s="1008"/>
      <c r="G409" s="1008"/>
      <c r="H409" s="1008"/>
      <c r="I409" s="1008"/>
      <c r="J409" s="115"/>
      <c r="K409" s="119"/>
      <c r="L409" s="119"/>
      <c r="M409" s="119"/>
      <c r="N409" s="119"/>
      <c r="O409" s="115"/>
    </row>
    <row r="410" spans="1:15">
      <c r="A410" s="1008"/>
      <c r="B410" s="1008"/>
      <c r="C410" s="1008"/>
      <c r="D410" s="1008"/>
      <c r="E410" s="1008"/>
      <c r="F410" s="1008"/>
      <c r="G410" s="1008"/>
      <c r="H410" s="1008"/>
      <c r="I410" s="1008"/>
      <c r="J410" s="115"/>
      <c r="K410" s="119"/>
      <c r="L410" s="119"/>
      <c r="M410" s="119"/>
      <c r="N410" s="119"/>
      <c r="O410" s="115"/>
    </row>
    <row r="411" spans="1:15">
      <c r="A411" s="1008"/>
      <c r="B411" s="1008"/>
      <c r="C411" s="1008"/>
      <c r="D411" s="1008"/>
      <c r="E411" s="1008"/>
      <c r="F411" s="1008"/>
      <c r="G411" s="1008"/>
      <c r="H411" s="1008"/>
      <c r="I411" s="1008"/>
      <c r="J411" s="115"/>
      <c r="K411" s="119"/>
      <c r="L411" s="119"/>
      <c r="M411" s="119"/>
      <c r="N411" s="119"/>
      <c r="O411" s="115"/>
    </row>
    <row r="412" spans="1:15">
      <c r="A412" s="1008"/>
      <c r="B412" s="1008"/>
      <c r="C412" s="1008"/>
      <c r="D412" s="1008"/>
      <c r="E412" s="1008"/>
      <c r="F412" s="1008"/>
      <c r="G412" s="1008"/>
      <c r="H412" s="1008"/>
      <c r="I412" s="1008"/>
      <c r="J412" s="115"/>
      <c r="K412" s="119"/>
      <c r="L412" s="119"/>
      <c r="M412" s="119"/>
      <c r="N412" s="119"/>
      <c r="O412" s="115"/>
    </row>
    <row r="413" spans="1:15">
      <c r="A413" s="1008"/>
      <c r="B413" s="1008"/>
      <c r="C413" s="1008"/>
      <c r="D413" s="1008"/>
      <c r="E413" s="1008"/>
      <c r="F413" s="1008"/>
      <c r="G413" s="1008"/>
      <c r="H413" s="1008"/>
      <c r="I413" s="1008"/>
      <c r="J413" s="115"/>
      <c r="K413" s="119"/>
      <c r="L413" s="119"/>
      <c r="M413" s="119"/>
      <c r="N413" s="119"/>
      <c r="O413" s="115"/>
    </row>
    <row r="414" spans="1:15">
      <c r="A414" s="1008"/>
      <c r="B414" s="1008"/>
      <c r="C414" s="1008"/>
      <c r="D414" s="1008"/>
      <c r="E414" s="1008"/>
      <c r="F414" s="1008"/>
      <c r="G414" s="1008"/>
      <c r="H414" s="1008"/>
      <c r="I414" s="1008"/>
      <c r="J414" s="115"/>
      <c r="K414" s="119"/>
      <c r="L414" s="119"/>
      <c r="M414" s="119"/>
      <c r="N414" s="119"/>
      <c r="O414" s="115"/>
    </row>
    <row r="415" spans="1:15">
      <c r="A415" s="1008"/>
      <c r="B415" s="1008"/>
      <c r="C415" s="1008"/>
      <c r="D415" s="1008"/>
      <c r="E415" s="1008"/>
      <c r="F415" s="1008"/>
      <c r="G415" s="1008"/>
      <c r="H415" s="1008"/>
      <c r="I415" s="1008"/>
      <c r="J415" s="115"/>
      <c r="K415" s="119"/>
      <c r="L415" s="119"/>
      <c r="M415" s="119"/>
      <c r="N415" s="119"/>
      <c r="O415" s="115"/>
    </row>
    <row r="416" spans="1:15">
      <c r="A416" s="1008"/>
      <c r="B416" s="1008"/>
      <c r="C416" s="1008"/>
      <c r="D416" s="1008"/>
      <c r="E416" s="1008"/>
      <c r="F416" s="1008"/>
      <c r="G416" s="1008"/>
      <c r="H416" s="1008"/>
      <c r="I416" s="1008"/>
      <c r="J416" s="115"/>
      <c r="K416" s="119"/>
      <c r="L416" s="119"/>
      <c r="M416" s="119"/>
      <c r="N416" s="119"/>
      <c r="O416" s="115"/>
    </row>
    <row r="417" spans="1:15">
      <c r="A417" s="1008"/>
      <c r="B417" s="1008"/>
      <c r="C417" s="1008"/>
      <c r="D417" s="1008"/>
      <c r="E417" s="1008"/>
      <c r="F417" s="1008"/>
      <c r="G417" s="1008"/>
      <c r="H417" s="1008"/>
      <c r="I417" s="1008"/>
      <c r="J417" s="115"/>
      <c r="K417" s="119"/>
      <c r="L417" s="119"/>
      <c r="M417" s="119"/>
      <c r="N417" s="119"/>
      <c r="O417" s="115"/>
    </row>
    <row r="418" spans="1:15">
      <c r="A418" s="1008"/>
      <c r="B418" s="1008"/>
      <c r="C418" s="1008"/>
      <c r="D418" s="1008"/>
      <c r="E418" s="1008"/>
      <c r="F418" s="1008"/>
      <c r="G418" s="1008"/>
      <c r="H418" s="1008"/>
      <c r="I418" s="1008"/>
      <c r="J418" s="115"/>
      <c r="K418" s="119"/>
      <c r="L418" s="119"/>
      <c r="M418" s="119"/>
      <c r="N418" s="119"/>
      <c r="O418" s="115"/>
    </row>
    <row r="419" spans="1:15">
      <c r="A419" s="1008"/>
      <c r="B419" s="1008"/>
      <c r="C419" s="1008"/>
      <c r="D419" s="1008"/>
      <c r="E419" s="1008"/>
      <c r="F419" s="1008"/>
      <c r="G419" s="1008"/>
      <c r="H419" s="1008"/>
      <c r="I419" s="1008"/>
      <c r="J419" s="115"/>
      <c r="K419" s="119"/>
      <c r="L419" s="119"/>
      <c r="M419" s="119"/>
      <c r="N419" s="119"/>
      <c r="O419" s="115"/>
    </row>
    <row r="420" spans="1:15">
      <c r="A420" s="1008"/>
      <c r="B420" s="1008"/>
      <c r="C420" s="1008"/>
      <c r="D420" s="1008"/>
      <c r="E420" s="1008"/>
      <c r="F420" s="1008"/>
      <c r="G420" s="1008"/>
      <c r="H420" s="1008"/>
      <c r="I420" s="1008"/>
      <c r="J420" s="115"/>
      <c r="K420" s="119"/>
      <c r="L420" s="119"/>
      <c r="M420" s="119"/>
      <c r="N420" s="119"/>
      <c r="O420" s="115"/>
    </row>
    <row r="421" spans="1:15">
      <c r="A421" s="1008"/>
      <c r="B421" s="1008"/>
      <c r="C421" s="1008"/>
      <c r="D421" s="1008"/>
      <c r="E421" s="1008"/>
      <c r="F421" s="1008"/>
      <c r="G421" s="1008"/>
      <c r="H421" s="1008"/>
      <c r="I421" s="1008"/>
      <c r="J421" s="115"/>
      <c r="K421" s="119"/>
      <c r="L421" s="119"/>
      <c r="M421" s="119"/>
      <c r="N421" s="119"/>
      <c r="O421" s="115"/>
    </row>
    <row r="422" spans="1:15">
      <c r="A422" s="1008"/>
      <c r="B422" s="1008"/>
      <c r="C422" s="1008"/>
      <c r="D422" s="1008"/>
      <c r="E422" s="1008"/>
      <c r="F422" s="1008"/>
      <c r="G422" s="1008"/>
      <c r="H422" s="1008"/>
      <c r="I422" s="1008"/>
      <c r="J422" s="115"/>
      <c r="K422" s="119"/>
      <c r="L422" s="119"/>
      <c r="M422" s="119"/>
      <c r="N422" s="119"/>
      <c r="O422" s="115"/>
    </row>
    <row r="423" spans="1:15">
      <c r="A423" s="1008"/>
      <c r="B423" s="1008"/>
      <c r="C423" s="1008"/>
      <c r="D423" s="1008"/>
      <c r="E423" s="1008"/>
      <c r="F423" s="1008"/>
      <c r="G423" s="1008"/>
      <c r="H423" s="1008"/>
      <c r="I423" s="1008"/>
      <c r="J423" s="115"/>
      <c r="K423" s="119"/>
      <c r="L423" s="119"/>
      <c r="M423" s="119"/>
      <c r="N423" s="119"/>
      <c r="O423" s="115"/>
    </row>
    <row r="424" spans="1:15">
      <c r="A424" s="1008"/>
      <c r="B424" s="1008"/>
      <c r="C424" s="1008"/>
      <c r="D424" s="1008"/>
      <c r="E424" s="1008"/>
      <c r="F424" s="1008"/>
      <c r="G424" s="1008"/>
      <c r="H424" s="1008"/>
      <c r="I424" s="1008"/>
      <c r="J424" s="115"/>
      <c r="K424" s="119"/>
      <c r="L424" s="119"/>
      <c r="M424" s="119"/>
      <c r="N424" s="119"/>
      <c r="O424" s="115"/>
    </row>
    <row r="425" spans="1:15">
      <c r="A425" s="1008"/>
      <c r="B425" s="1008"/>
      <c r="C425" s="1008"/>
      <c r="D425" s="1008"/>
      <c r="E425" s="1008"/>
      <c r="F425" s="1008"/>
      <c r="G425" s="1008"/>
      <c r="H425" s="1008"/>
      <c r="I425" s="1008"/>
      <c r="J425" s="115"/>
      <c r="K425" s="119"/>
      <c r="L425" s="119"/>
      <c r="M425" s="119"/>
      <c r="N425" s="119"/>
      <c r="O425" s="115"/>
    </row>
    <row r="426" spans="1:15">
      <c r="A426" s="1008"/>
      <c r="B426" s="1008"/>
      <c r="C426" s="1008"/>
      <c r="D426" s="1008"/>
      <c r="E426" s="1008"/>
      <c r="F426" s="1008"/>
      <c r="G426" s="1008"/>
      <c r="H426" s="1008"/>
      <c r="I426" s="1008"/>
      <c r="J426" s="115"/>
      <c r="K426" s="119"/>
      <c r="L426" s="119"/>
      <c r="M426" s="119"/>
      <c r="N426" s="119"/>
      <c r="O426" s="115"/>
    </row>
    <row r="427" spans="1:15">
      <c r="A427" s="1008"/>
      <c r="B427" s="1008"/>
      <c r="C427" s="1008"/>
      <c r="D427" s="1008"/>
      <c r="E427" s="1008"/>
      <c r="F427" s="1008"/>
      <c r="G427" s="1008"/>
      <c r="H427" s="1008"/>
      <c r="I427" s="1008"/>
      <c r="J427" s="115"/>
      <c r="K427" s="119"/>
      <c r="L427" s="119"/>
      <c r="M427" s="119"/>
      <c r="N427" s="119"/>
      <c r="O427" s="115"/>
    </row>
    <row r="428" spans="1:15">
      <c r="A428" s="1008"/>
      <c r="B428" s="1008"/>
      <c r="C428" s="1008"/>
      <c r="D428" s="1008"/>
      <c r="E428" s="1008"/>
      <c r="F428" s="1008"/>
      <c r="G428" s="1008"/>
      <c r="H428" s="1008"/>
      <c r="I428" s="1008"/>
      <c r="J428" s="115"/>
      <c r="K428" s="119"/>
      <c r="L428" s="119"/>
      <c r="M428" s="119"/>
      <c r="N428" s="119"/>
      <c r="O428" s="115"/>
    </row>
    <row r="429" spans="1:15">
      <c r="A429" s="1008"/>
      <c r="B429" s="1008"/>
      <c r="C429" s="1008"/>
      <c r="D429" s="1008"/>
      <c r="E429" s="1008"/>
      <c r="F429" s="1008"/>
      <c r="G429" s="1008"/>
      <c r="H429" s="1008"/>
      <c r="I429" s="1008"/>
      <c r="J429" s="115"/>
      <c r="K429" s="119"/>
      <c r="L429" s="119"/>
      <c r="M429" s="119"/>
      <c r="N429" s="119"/>
      <c r="O429" s="115"/>
    </row>
    <row r="430" spans="1:15">
      <c r="A430" s="1008"/>
      <c r="B430" s="1008"/>
      <c r="C430" s="1008"/>
      <c r="D430" s="1008"/>
      <c r="E430" s="1008"/>
      <c r="F430" s="1008"/>
      <c r="G430" s="1008"/>
      <c r="H430" s="1008"/>
      <c r="I430" s="1008"/>
      <c r="J430" s="115"/>
      <c r="K430" s="119"/>
      <c r="L430" s="119"/>
      <c r="M430" s="119"/>
      <c r="N430" s="119"/>
      <c r="O430" s="115"/>
    </row>
    <row r="431" spans="1:15">
      <c r="A431" s="1008"/>
      <c r="B431" s="1008"/>
      <c r="C431" s="1008"/>
      <c r="D431" s="1008"/>
      <c r="E431" s="1008"/>
      <c r="F431" s="1008"/>
      <c r="G431" s="1008"/>
      <c r="H431" s="1008"/>
      <c r="I431" s="1008"/>
      <c r="J431" s="115"/>
      <c r="K431" s="119"/>
      <c r="L431" s="119"/>
      <c r="M431" s="119"/>
      <c r="N431" s="119"/>
      <c r="O431" s="115"/>
    </row>
    <row r="432" spans="1:15">
      <c r="A432" s="1008"/>
      <c r="B432" s="1008"/>
      <c r="C432" s="1008"/>
      <c r="D432" s="1008"/>
      <c r="E432" s="1008"/>
      <c r="F432" s="1008"/>
      <c r="G432" s="1008"/>
      <c r="H432" s="1008"/>
      <c r="I432" s="1008"/>
      <c r="J432" s="115"/>
      <c r="K432" s="119"/>
      <c r="L432" s="119"/>
      <c r="M432" s="119"/>
      <c r="N432" s="119"/>
      <c r="O432" s="115"/>
    </row>
    <row r="433" spans="1:15">
      <c r="A433" s="1008"/>
      <c r="B433" s="1008"/>
      <c r="C433" s="1008"/>
      <c r="D433" s="1008"/>
      <c r="E433" s="1008"/>
      <c r="F433" s="1008"/>
      <c r="G433" s="1008"/>
      <c r="H433" s="1008"/>
      <c r="I433" s="1008"/>
      <c r="J433" s="115"/>
      <c r="K433" s="119"/>
      <c r="L433" s="119"/>
      <c r="M433" s="119"/>
      <c r="N433" s="119"/>
      <c r="O433" s="115"/>
    </row>
    <row r="434" spans="1:15">
      <c r="A434" s="1008"/>
      <c r="B434" s="1008"/>
      <c r="C434" s="1008"/>
      <c r="D434" s="1008"/>
      <c r="E434" s="1008"/>
      <c r="F434" s="1008"/>
      <c r="G434" s="1008"/>
      <c r="H434" s="1008"/>
      <c r="I434" s="1008"/>
      <c r="J434" s="115"/>
      <c r="K434" s="119"/>
      <c r="L434" s="119"/>
      <c r="M434" s="119"/>
      <c r="N434" s="119"/>
      <c r="O434" s="115"/>
    </row>
    <row r="435" spans="1:15">
      <c r="A435" s="1008"/>
      <c r="B435" s="1008"/>
      <c r="C435" s="1008"/>
      <c r="D435" s="1008"/>
      <c r="E435" s="1008"/>
      <c r="F435" s="1008"/>
      <c r="G435" s="1008"/>
      <c r="H435" s="1008"/>
      <c r="I435" s="1008"/>
      <c r="J435" s="115"/>
      <c r="K435" s="119"/>
      <c r="L435" s="119"/>
      <c r="M435" s="119"/>
      <c r="N435" s="119"/>
      <c r="O435" s="115"/>
    </row>
    <row r="436" spans="1:15">
      <c r="A436" s="1008"/>
      <c r="B436" s="1008"/>
      <c r="C436" s="1008"/>
      <c r="D436" s="1008"/>
      <c r="E436" s="1008"/>
      <c r="F436" s="1008"/>
      <c r="G436" s="1008"/>
      <c r="H436" s="1008"/>
      <c r="I436" s="1008"/>
      <c r="J436" s="115"/>
      <c r="K436" s="119"/>
      <c r="L436" s="119"/>
      <c r="M436" s="119"/>
      <c r="N436" s="119"/>
      <c r="O436" s="115"/>
    </row>
    <row r="437" spans="1:15">
      <c r="A437" s="1008"/>
      <c r="B437" s="1008"/>
      <c r="C437" s="1008"/>
      <c r="D437" s="1008"/>
      <c r="E437" s="1008"/>
      <c r="F437" s="1008"/>
      <c r="G437" s="1008"/>
      <c r="H437" s="1008"/>
      <c r="I437" s="1008"/>
      <c r="J437" s="115"/>
      <c r="K437" s="119"/>
      <c r="L437" s="119"/>
      <c r="M437" s="119"/>
      <c r="N437" s="119"/>
      <c r="O437" s="115"/>
    </row>
    <row r="438" spans="1:15">
      <c r="A438" s="1008"/>
      <c r="B438" s="1008"/>
      <c r="C438" s="1008"/>
      <c r="D438" s="1008"/>
      <c r="E438" s="1008"/>
      <c r="F438" s="1008"/>
      <c r="G438" s="1008"/>
      <c r="H438" s="1008"/>
      <c r="I438" s="1008"/>
      <c r="J438" s="115"/>
      <c r="K438" s="119"/>
      <c r="L438" s="119"/>
      <c r="M438" s="119"/>
      <c r="N438" s="119"/>
      <c r="O438" s="115"/>
    </row>
    <row r="439" spans="1:15">
      <c r="A439" s="1008"/>
      <c r="B439" s="1008"/>
      <c r="C439" s="1008"/>
      <c r="D439" s="1008"/>
      <c r="E439" s="1008"/>
      <c r="F439" s="1008"/>
      <c r="G439" s="1008"/>
      <c r="H439" s="1008"/>
      <c r="I439" s="1008"/>
      <c r="J439" s="115"/>
      <c r="K439" s="119"/>
      <c r="L439" s="119"/>
      <c r="M439" s="119"/>
      <c r="N439" s="119"/>
      <c r="O439" s="115"/>
    </row>
    <row r="440" spans="1:15">
      <c r="A440" s="1008"/>
      <c r="B440" s="1008"/>
      <c r="C440" s="1008"/>
      <c r="D440" s="1008"/>
      <c r="E440" s="1008"/>
      <c r="F440" s="1008"/>
      <c r="G440" s="1008"/>
      <c r="H440" s="1008"/>
      <c r="I440" s="1008"/>
      <c r="J440" s="115"/>
      <c r="K440" s="119"/>
      <c r="L440" s="119"/>
      <c r="M440" s="119"/>
      <c r="N440" s="119"/>
      <c r="O440" s="115"/>
    </row>
    <row r="441" spans="1:15">
      <c r="A441" s="1008"/>
      <c r="B441" s="1008"/>
      <c r="C441" s="1008"/>
      <c r="D441" s="1008"/>
      <c r="E441" s="1008"/>
      <c r="F441" s="1008"/>
      <c r="G441" s="1008"/>
      <c r="H441" s="1008"/>
      <c r="I441" s="1008"/>
      <c r="J441" s="115"/>
      <c r="K441" s="119"/>
      <c r="L441" s="119"/>
      <c r="M441" s="119"/>
      <c r="N441" s="119"/>
      <c r="O441" s="115"/>
    </row>
    <row r="442" spans="1:15">
      <c r="A442" s="1008"/>
      <c r="B442" s="1008"/>
      <c r="C442" s="1008"/>
      <c r="D442" s="1008"/>
      <c r="E442" s="1008"/>
      <c r="F442" s="1008"/>
      <c r="G442" s="1008"/>
      <c r="H442" s="1008"/>
      <c r="I442" s="1008"/>
      <c r="J442" s="115"/>
      <c r="K442" s="119"/>
      <c r="L442" s="119"/>
      <c r="M442" s="119"/>
      <c r="N442" s="119"/>
      <c r="O442" s="115"/>
    </row>
    <row r="443" spans="1:15">
      <c r="A443" s="1008"/>
      <c r="B443" s="1008"/>
      <c r="C443" s="1008"/>
      <c r="D443" s="1008"/>
      <c r="E443" s="1008"/>
      <c r="F443" s="1008"/>
      <c r="G443" s="1008"/>
      <c r="H443" s="1008"/>
      <c r="I443" s="1008"/>
      <c r="J443" s="115"/>
      <c r="K443" s="119"/>
      <c r="L443" s="119"/>
      <c r="M443" s="119"/>
      <c r="N443" s="119"/>
      <c r="O443" s="115"/>
    </row>
    <row r="444" spans="1:15">
      <c r="A444" s="1008"/>
      <c r="B444" s="1008"/>
      <c r="C444" s="1008"/>
      <c r="D444" s="1008"/>
      <c r="E444" s="1008"/>
      <c r="F444" s="1008"/>
      <c r="G444" s="1008"/>
      <c r="H444" s="1008"/>
      <c r="I444" s="1008"/>
      <c r="J444" s="115"/>
      <c r="K444" s="119"/>
      <c r="L444" s="119"/>
      <c r="M444" s="119"/>
      <c r="N444" s="119"/>
      <c r="O444" s="115"/>
    </row>
    <row r="445" spans="1:15">
      <c r="A445" s="1008"/>
      <c r="B445" s="1008"/>
      <c r="C445" s="1008"/>
      <c r="D445" s="1008"/>
      <c r="E445" s="1008"/>
      <c r="F445" s="1008"/>
      <c r="G445" s="1008"/>
      <c r="H445" s="1008"/>
      <c r="I445" s="1008"/>
      <c r="J445" s="115"/>
      <c r="K445" s="119"/>
      <c r="L445" s="119"/>
      <c r="M445" s="119"/>
      <c r="N445" s="119"/>
      <c r="O445" s="115"/>
    </row>
    <row r="446" spans="1:15">
      <c r="A446" s="1008"/>
      <c r="B446" s="1008"/>
      <c r="C446" s="1008"/>
      <c r="D446" s="1008"/>
      <c r="E446" s="1008"/>
      <c r="F446" s="1008"/>
      <c r="G446" s="1008"/>
      <c r="H446" s="1008"/>
      <c r="I446" s="1008"/>
      <c r="J446" s="115"/>
      <c r="K446" s="119"/>
      <c r="L446" s="119"/>
      <c r="M446" s="119"/>
      <c r="N446" s="119"/>
      <c r="O446" s="115"/>
    </row>
    <row r="447" spans="1:15">
      <c r="A447" s="1008"/>
      <c r="B447" s="1008"/>
      <c r="C447" s="1008"/>
      <c r="D447" s="1008"/>
      <c r="E447" s="1008"/>
      <c r="F447" s="1008"/>
      <c r="G447" s="1008"/>
      <c r="H447" s="1008"/>
      <c r="I447" s="1008"/>
      <c r="J447" s="115"/>
      <c r="K447" s="119"/>
      <c r="L447" s="119"/>
      <c r="M447" s="119"/>
      <c r="N447" s="119"/>
      <c r="O447" s="115"/>
    </row>
    <row r="448" spans="1:15">
      <c r="A448" s="1008"/>
      <c r="B448" s="1008"/>
      <c r="C448" s="1008"/>
      <c r="D448" s="1008"/>
      <c r="E448" s="1008"/>
      <c r="F448" s="1008"/>
      <c r="G448" s="1008"/>
      <c r="H448" s="1008"/>
      <c r="I448" s="1008"/>
      <c r="J448" s="115"/>
      <c r="K448" s="119"/>
      <c r="L448" s="119"/>
      <c r="M448" s="119"/>
      <c r="N448" s="119"/>
      <c r="O448" s="115"/>
    </row>
    <row r="449" spans="1:15">
      <c r="A449" s="1008"/>
      <c r="B449" s="1008"/>
      <c r="C449" s="1008"/>
      <c r="D449" s="1008"/>
      <c r="E449" s="1008"/>
      <c r="F449" s="1008"/>
      <c r="G449" s="1008"/>
      <c r="H449" s="1008"/>
      <c r="I449" s="1008"/>
      <c r="J449" s="115"/>
      <c r="K449" s="119"/>
      <c r="L449" s="119"/>
      <c r="M449" s="119"/>
      <c r="N449" s="119"/>
      <c r="O449" s="115"/>
    </row>
    <row r="450" spans="1:15">
      <c r="A450" s="1008"/>
      <c r="B450" s="1008"/>
      <c r="C450" s="1008"/>
      <c r="D450" s="1008"/>
      <c r="E450" s="1008"/>
      <c r="F450" s="1008"/>
      <c r="G450" s="1008"/>
      <c r="H450" s="1008"/>
      <c r="I450" s="1008"/>
      <c r="J450" s="115"/>
      <c r="K450" s="119"/>
      <c r="L450" s="119"/>
      <c r="M450" s="119"/>
      <c r="N450" s="119"/>
      <c r="O450" s="115"/>
    </row>
    <row r="451" spans="1:15">
      <c r="A451" s="1008"/>
      <c r="B451" s="1008"/>
      <c r="C451" s="1008"/>
      <c r="D451" s="1008"/>
      <c r="E451" s="1008"/>
      <c r="F451" s="1008"/>
      <c r="G451" s="1008"/>
      <c r="H451" s="1008"/>
      <c r="I451" s="1008"/>
      <c r="J451" s="115"/>
      <c r="K451" s="119"/>
      <c r="L451" s="119"/>
      <c r="M451" s="119"/>
      <c r="N451" s="119"/>
      <c r="O451" s="115"/>
    </row>
    <row r="452" spans="1:15">
      <c r="A452" s="1008"/>
      <c r="B452" s="1008"/>
      <c r="C452" s="1008"/>
      <c r="D452" s="1008"/>
      <c r="E452" s="1008"/>
      <c r="F452" s="1008"/>
      <c r="G452" s="1008"/>
      <c r="H452" s="1008"/>
      <c r="I452" s="1008"/>
      <c r="J452" s="115"/>
      <c r="K452" s="119"/>
      <c r="L452" s="119"/>
      <c r="M452" s="119"/>
      <c r="N452" s="119"/>
      <c r="O452" s="115"/>
    </row>
    <row r="453" spans="1:15">
      <c r="A453" s="1008"/>
      <c r="B453" s="1008"/>
      <c r="C453" s="1008"/>
      <c r="D453" s="1008"/>
      <c r="E453" s="1008"/>
      <c r="F453" s="1008"/>
      <c r="G453" s="1008"/>
      <c r="H453" s="1008"/>
      <c r="I453" s="1008"/>
      <c r="J453" s="115"/>
      <c r="K453" s="119"/>
      <c r="L453" s="119"/>
      <c r="M453" s="119"/>
      <c r="N453" s="119"/>
      <c r="O453" s="115"/>
    </row>
    <row r="454" spans="1:15">
      <c r="A454" s="1008"/>
      <c r="B454" s="1008"/>
      <c r="C454" s="1008"/>
      <c r="D454" s="1008"/>
      <c r="E454" s="1008"/>
      <c r="F454" s="1008"/>
      <c r="G454" s="1008"/>
      <c r="H454" s="1008"/>
      <c r="I454" s="1008"/>
      <c r="J454" s="115"/>
      <c r="K454" s="119"/>
      <c r="L454" s="119"/>
      <c r="M454" s="119"/>
      <c r="N454" s="119"/>
      <c r="O454" s="115"/>
    </row>
    <row r="455" spans="1:15">
      <c r="A455" s="1008"/>
      <c r="B455" s="1008"/>
      <c r="C455" s="1008"/>
      <c r="D455" s="1008"/>
      <c r="E455" s="1008"/>
      <c r="F455" s="1008"/>
      <c r="G455" s="1008"/>
      <c r="H455" s="1008"/>
      <c r="I455" s="1008"/>
      <c r="J455" s="115"/>
      <c r="K455" s="119"/>
      <c r="L455" s="119"/>
      <c r="M455" s="119"/>
      <c r="N455" s="119"/>
      <c r="O455" s="115"/>
    </row>
    <row r="456" spans="1:15">
      <c r="A456" s="1008"/>
      <c r="B456" s="1008"/>
      <c r="C456" s="1008"/>
      <c r="D456" s="1008"/>
      <c r="E456" s="1008"/>
      <c r="F456" s="1008"/>
      <c r="G456" s="1008"/>
      <c r="H456" s="1008"/>
      <c r="I456" s="1008"/>
      <c r="J456" s="115"/>
      <c r="K456" s="119"/>
      <c r="L456" s="119"/>
      <c r="M456" s="119"/>
      <c r="N456" s="119"/>
      <c r="O456" s="115"/>
    </row>
    <row r="457" spans="1:15">
      <c r="A457" s="1008"/>
      <c r="B457" s="1008"/>
      <c r="C457" s="1008"/>
      <c r="D457" s="1008"/>
      <c r="E457" s="1008"/>
      <c r="F457" s="1008"/>
      <c r="G457" s="1008"/>
      <c r="H457" s="1008"/>
      <c r="I457" s="1008"/>
      <c r="J457" s="115"/>
      <c r="K457" s="119"/>
      <c r="L457" s="119"/>
      <c r="M457" s="119"/>
      <c r="N457" s="119"/>
      <c r="O457" s="115"/>
    </row>
    <row r="458" spans="1:15">
      <c r="A458" s="1008"/>
      <c r="B458" s="1008"/>
      <c r="C458" s="1008"/>
      <c r="D458" s="1008"/>
      <c r="E458" s="1008"/>
      <c r="F458" s="1008"/>
      <c r="G458" s="1008"/>
      <c r="H458" s="1008"/>
      <c r="I458" s="1008"/>
      <c r="J458" s="115"/>
      <c r="K458" s="119"/>
      <c r="L458" s="119"/>
      <c r="M458" s="119"/>
      <c r="N458" s="119"/>
      <c r="O458" s="115"/>
    </row>
    <row r="459" spans="1:15">
      <c r="A459" s="1008"/>
      <c r="B459" s="1008"/>
      <c r="C459" s="1008"/>
      <c r="D459" s="1008"/>
      <c r="E459" s="1008"/>
      <c r="F459" s="1008"/>
      <c r="G459" s="1008"/>
      <c r="H459" s="1008"/>
      <c r="I459" s="1008"/>
      <c r="J459" s="115"/>
      <c r="K459" s="119"/>
      <c r="L459" s="119"/>
      <c r="M459" s="119"/>
      <c r="N459" s="119"/>
      <c r="O459" s="115"/>
    </row>
    <row r="460" spans="1:15">
      <c r="A460" s="1008"/>
      <c r="B460" s="1008"/>
      <c r="C460" s="1008"/>
      <c r="D460" s="1008"/>
      <c r="E460" s="1008"/>
      <c r="F460" s="1008"/>
      <c r="G460" s="1008"/>
      <c r="H460" s="1008"/>
      <c r="I460" s="1008"/>
      <c r="J460" s="115"/>
      <c r="K460" s="119"/>
      <c r="L460" s="119"/>
      <c r="M460" s="119"/>
      <c r="N460" s="119"/>
      <c r="O460" s="115"/>
    </row>
    <row r="461" spans="1:15">
      <c r="A461" s="1008"/>
      <c r="B461" s="1008"/>
      <c r="C461" s="1008"/>
      <c r="D461" s="1008"/>
      <c r="E461" s="1008"/>
      <c r="F461" s="1008"/>
      <c r="G461" s="1008"/>
      <c r="H461" s="1008"/>
      <c r="I461" s="1008"/>
      <c r="J461" s="115"/>
      <c r="K461" s="119"/>
      <c r="L461" s="119"/>
      <c r="M461" s="119"/>
      <c r="N461" s="119"/>
      <c r="O461" s="115"/>
    </row>
    <row r="462" spans="1:15">
      <c r="A462" s="1008"/>
      <c r="B462" s="1008"/>
      <c r="C462" s="1008"/>
      <c r="D462" s="1008"/>
      <c r="E462" s="1008"/>
      <c r="F462" s="1008"/>
      <c r="G462" s="1008"/>
      <c r="H462" s="1008"/>
      <c r="I462" s="1008"/>
      <c r="J462" s="115"/>
      <c r="K462" s="119"/>
      <c r="L462" s="119"/>
      <c r="M462" s="119"/>
      <c r="N462" s="119"/>
      <c r="O462" s="115"/>
    </row>
    <row r="463" spans="1:15">
      <c r="A463" s="1008"/>
      <c r="B463" s="1008"/>
      <c r="C463" s="1008"/>
      <c r="D463" s="1008"/>
      <c r="E463" s="1008"/>
      <c r="F463" s="1008"/>
      <c r="G463" s="1008"/>
      <c r="H463" s="1008"/>
      <c r="I463" s="1008"/>
      <c r="J463" s="115"/>
      <c r="K463" s="119"/>
      <c r="L463" s="119"/>
      <c r="M463" s="119"/>
      <c r="N463" s="119"/>
      <c r="O463" s="115"/>
    </row>
    <row r="464" spans="1:15">
      <c r="A464" s="1008"/>
      <c r="B464" s="1008"/>
      <c r="C464" s="1008"/>
      <c r="D464" s="1008"/>
      <c r="E464" s="1008"/>
      <c r="F464" s="1008"/>
      <c r="G464" s="1008"/>
      <c r="H464" s="1008"/>
      <c r="I464" s="1008"/>
      <c r="J464" s="115"/>
      <c r="K464" s="119"/>
      <c r="L464" s="119"/>
      <c r="M464" s="119"/>
      <c r="N464" s="119"/>
      <c r="O464" s="115"/>
    </row>
    <row r="465" spans="1:15">
      <c r="A465" s="1008"/>
      <c r="B465" s="1008"/>
      <c r="C465" s="1008"/>
      <c r="D465" s="1008"/>
      <c r="E465" s="1008"/>
      <c r="F465" s="1008"/>
      <c r="G465" s="1008"/>
      <c r="H465" s="1008"/>
      <c r="I465" s="1008"/>
      <c r="J465" s="115"/>
      <c r="K465" s="119"/>
      <c r="L465" s="119"/>
      <c r="M465" s="119"/>
      <c r="N465" s="119"/>
      <c r="O465" s="115"/>
    </row>
    <row r="466" spans="1:15">
      <c r="A466" s="1008"/>
      <c r="B466" s="1008"/>
      <c r="C466" s="1008"/>
      <c r="D466" s="1008"/>
      <c r="E466" s="1008"/>
      <c r="F466" s="1008"/>
      <c r="G466" s="1008"/>
      <c r="H466" s="1008"/>
      <c r="I466" s="1008"/>
      <c r="J466" s="115"/>
      <c r="K466" s="119"/>
      <c r="L466" s="119"/>
      <c r="M466" s="119"/>
      <c r="N466" s="119"/>
      <c r="O466" s="115"/>
    </row>
    <row r="467" spans="1:15">
      <c r="A467" s="1008"/>
      <c r="B467" s="1008"/>
      <c r="C467" s="1008"/>
      <c r="D467" s="1008"/>
      <c r="E467" s="1008"/>
      <c r="F467" s="1008"/>
      <c r="G467" s="1008"/>
      <c r="H467" s="1008"/>
      <c r="I467" s="1008"/>
      <c r="J467" s="115"/>
      <c r="K467" s="119"/>
      <c r="L467" s="119"/>
      <c r="M467" s="119"/>
      <c r="N467" s="119"/>
      <c r="O467" s="115"/>
    </row>
    <row r="468" spans="1:15">
      <c r="A468" s="1008"/>
      <c r="B468" s="1008"/>
      <c r="C468" s="1008"/>
      <c r="D468" s="1008"/>
      <c r="E468" s="1008"/>
      <c r="F468" s="1008"/>
      <c r="G468" s="1008"/>
      <c r="H468" s="1008"/>
      <c r="I468" s="1008"/>
      <c r="J468" s="115"/>
      <c r="K468" s="119"/>
      <c r="L468" s="119"/>
      <c r="M468" s="119"/>
      <c r="N468" s="119"/>
      <c r="O468" s="115"/>
    </row>
    <row r="469" spans="1:15">
      <c r="A469" s="1008"/>
      <c r="B469" s="1008"/>
      <c r="C469" s="1008"/>
      <c r="D469" s="1008"/>
      <c r="E469" s="1008"/>
      <c r="F469" s="1008"/>
      <c r="G469" s="1008"/>
      <c r="H469" s="1008"/>
      <c r="I469" s="1008"/>
      <c r="J469" s="115"/>
      <c r="K469" s="119"/>
      <c r="L469" s="119"/>
      <c r="M469" s="119"/>
      <c r="N469" s="119"/>
      <c r="O469" s="115"/>
    </row>
    <row r="470" spans="1:15">
      <c r="A470" s="1008"/>
      <c r="B470" s="1008"/>
      <c r="C470" s="1008"/>
      <c r="D470" s="1008"/>
      <c r="E470" s="1008"/>
      <c r="F470" s="1008"/>
      <c r="G470" s="1008"/>
      <c r="H470" s="1008"/>
      <c r="I470" s="1008"/>
      <c r="J470" s="115"/>
      <c r="K470" s="119"/>
      <c r="L470" s="119"/>
      <c r="M470" s="119"/>
      <c r="N470" s="119"/>
      <c r="O470" s="115"/>
    </row>
    <row r="471" spans="1:15">
      <c r="A471" s="1008"/>
      <c r="B471" s="1008"/>
      <c r="C471" s="1008"/>
      <c r="D471" s="1008"/>
      <c r="E471" s="1008"/>
      <c r="F471" s="1008"/>
      <c r="G471" s="1008"/>
      <c r="H471" s="1008"/>
      <c r="I471" s="1008"/>
      <c r="J471" s="115"/>
      <c r="K471" s="119"/>
      <c r="L471" s="119"/>
      <c r="M471" s="119"/>
      <c r="N471" s="119"/>
      <c r="O471" s="115"/>
    </row>
    <row r="472" spans="1:15">
      <c r="A472" s="1008"/>
      <c r="B472" s="1008"/>
      <c r="C472" s="1008"/>
      <c r="D472" s="1008"/>
      <c r="E472" s="1008"/>
      <c r="F472" s="1008"/>
      <c r="G472" s="1008"/>
      <c r="H472" s="1008"/>
      <c r="I472" s="1008"/>
      <c r="J472" s="115"/>
      <c r="K472" s="119"/>
      <c r="L472" s="119"/>
      <c r="M472" s="119"/>
      <c r="N472" s="119"/>
      <c r="O472" s="115"/>
    </row>
    <row r="473" spans="1:15">
      <c r="A473" s="1008"/>
      <c r="B473" s="1008"/>
      <c r="C473" s="1008"/>
      <c r="D473" s="1008"/>
      <c r="E473" s="1008"/>
      <c r="F473" s="1008"/>
      <c r="G473" s="1008"/>
      <c r="H473" s="1008"/>
      <c r="I473" s="1008"/>
      <c r="J473" s="115"/>
      <c r="K473" s="119"/>
      <c r="L473" s="119"/>
      <c r="M473" s="119"/>
      <c r="N473" s="119"/>
      <c r="O473" s="115"/>
    </row>
    <row r="474" spans="1:15">
      <c r="A474" s="1008"/>
      <c r="B474" s="1008"/>
      <c r="C474" s="1008"/>
      <c r="D474" s="1008"/>
      <c r="E474" s="1008"/>
      <c r="F474" s="1008"/>
      <c r="G474" s="1008"/>
      <c r="H474" s="1008"/>
      <c r="I474" s="1008"/>
      <c r="J474" s="115"/>
      <c r="K474" s="119"/>
      <c r="L474" s="119"/>
      <c r="M474" s="119"/>
      <c r="N474" s="119"/>
      <c r="O474" s="115"/>
    </row>
    <row r="475" spans="1:15">
      <c r="A475" s="1008"/>
      <c r="B475" s="1008"/>
      <c r="C475" s="1008"/>
      <c r="D475" s="1008"/>
      <c r="E475" s="1008"/>
      <c r="F475" s="1008"/>
      <c r="G475" s="1008"/>
      <c r="H475" s="1008"/>
      <c r="I475" s="1008"/>
      <c r="J475" s="115"/>
      <c r="K475" s="119"/>
      <c r="L475" s="119"/>
      <c r="M475" s="119"/>
      <c r="N475" s="119"/>
      <c r="O475" s="115"/>
    </row>
    <row r="476" spans="1:15">
      <c r="A476" s="1008"/>
      <c r="B476" s="1008"/>
      <c r="C476" s="1008"/>
      <c r="D476" s="1008"/>
      <c r="E476" s="1008"/>
      <c r="F476" s="1008"/>
      <c r="G476" s="1008"/>
      <c r="H476" s="1008"/>
      <c r="I476" s="1008"/>
      <c r="J476" s="115"/>
      <c r="K476" s="119"/>
      <c r="L476" s="119"/>
      <c r="M476" s="119"/>
      <c r="N476" s="119"/>
      <c r="O476" s="115"/>
    </row>
    <row r="477" spans="1:15">
      <c r="A477" s="1008"/>
      <c r="B477" s="1008"/>
      <c r="C477" s="1008"/>
      <c r="D477" s="1008"/>
      <c r="E477" s="1008"/>
      <c r="F477" s="1008"/>
      <c r="G477" s="1008"/>
      <c r="H477" s="1008"/>
      <c r="I477" s="1008"/>
      <c r="J477" s="115"/>
      <c r="K477" s="119"/>
      <c r="L477" s="119"/>
      <c r="M477" s="119"/>
      <c r="N477" s="119"/>
      <c r="O477" s="115"/>
    </row>
    <row r="478" spans="1:15">
      <c r="A478" s="1008"/>
      <c r="B478" s="1008"/>
      <c r="C478" s="1008"/>
      <c r="D478" s="1008"/>
      <c r="E478" s="1008"/>
      <c r="F478" s="1008"/>
      <c r="G478" s="1008"/>
      <c r="H478" s="1008"/>
      <c r="I478" s="1008"/>
      <c r="J478" s="115"/>
      <c r="K478" s="119"/>
      <c r="L478" s="119"/>
      <c r="M478" s="119"/>
      <c r="N478" s="119"/>
      <c r="O478" s="115"/>
    </row>
    <row r="479" spans="1:15">
      <c r="A479" s="1008"/>
      <c r="B479" s="1008"/>
      <c r="C479" s="1008"/>
      <c r="D479" s="1008"/>
      <c r="E479" s="1008"/>
      <c r="F479" s="1008"/>
      <c r="G479" s="1008"/>
      <c r="H479" s="1008"/>
      <c r="I479" s="1008"/>
      <c r="J479" s="115"/>
      <c r="K479" s="119"/>
      <c r="L479" s="119"/>
      <c r="M479" s="119"/>
      <c r="N479" s="119"/>
      <c r="O479" s="115"/>
    </row>
    <row r="480" spans="1:15">
      <c r="A480" s="1008"/>
      <c r="B480" s="1008"/>
      <c r="C480" s="1008"/>
      <c r="D480" s="1008"/>
      <c r="E480" s="1008"/>
      <c r="F480" s="1008"/>
      <c r="G480" s="1008"/>
      <c r="H480" s="1008"/>
      <c r="I480" s="1008"/>
      <c r="J480" s="115"/>
      <c r="K480" s="119"/>
      <c r="L480" s="119"/>
      <c r="M480" s="119"/>
      <c r="N480" s="119"/>
      <c r="O480" s="115"/>
    </row>
    <row r="481" spans="1:15">
      <c r="A481" s="1008"/>
      <c r="B481" s="1008"/>
      <c r="C481" s="1008"/>
      <c r="D481" s="1008"/>
      <c r="E481" s="1008"/>
      <c r="F481" s="1008"/>
      <c r="G481" s="1008"/>
      <c r="H481" s="1008"/>
      <c r="I481" s="1008"/>
      <c r="J481" s="115"/>
      <c r="K481" s="119"/>
      <c r="L481" s="119"/>
      <c r="M481" s="119"/>
      <c r="N481" s="119"/>
      <c r="O481" s="115"/>
    </row>
    <row r="482" spans="1:15">
      <c r="A482" s="1008"/>
      <c r="B482" s="1008"/>
      <c r="C482" s="1008"/>
      <c r="D482" s="1008"/>
      <c r="E482" s="1008"/>
      <c r="F482" s="1008"/>
      <c r="G482" s="1008"/>
      <c r="H482" s="1008"/>
      <c r="I482" s="1008"/>
      <c r="J482" s="115"/>
      <c r="K482" s="119"/>
      <c r="L482" s="119"/>
      <c r="M482" s="119"/>
      <c r="N482" s="119"/>
      <c r="O482" s="115"/>
    </row>
    <row r="483" spans="1:15">
      <c r="A483" s="1008"/>
      <c r="B483" s="1008"/>
      <c r="C483" s="1008"/>
      <c r="D483" s="1008"/>
      <c r="E483" s="1008"/>
      <c r="F483" s="1008"/>
      <c r="G483" s="1008"/>
      <c r="H483" s="1008"/>
      <c r="I483" s="1008"/>
      <c r="J483" s="115"/>
      <c r="K483" s="119"/>
      <c r="L483" s="119"/>
      <c r="M483" s="119"/>
      <c r="N483" s="119"/>
      <c r="O483" s="115"/>
    </row>
    <row r="484" spans="1:15">
      <c r="A484" s="1008"/>
      <c r="B484" s="1008"/>
      <c r="C484" s="1008"/>
      <c r="D484" s="1008"/>
      <c r="E484" s="1008"/>
      <c r="F484" s="1008"/>
      <c r="G484" s="1008"/>
      <c r="H484" s="1008"/>
      <c r="I484" s="1008"/>
      <c r="J484" s="115"/>
      <c r="K484" s="119"/>
      <c r="L484" s="119"/>
      <c r="M484" s="119"/>
      <c r="N484" s="119"/>
      <c r="O484" s="115"/>
    </row>
    <row r="485" spans="1:15">
      <c r="A485" s="1008"/>
      <c r="B485" s="1008"/>
      <c r="C485" s="1008"/>
      <c r="D485" s="1008"/>
      <c r="E485" s="1008"/>
      <c r="F485" s="1008"/>
      <c r="G485" s="1008"/>
      <c r="H485" s="1008"/>
      <c r="I485" s="1008"/>
      <c r="J485" s="115"/>
      <c r="K485" s="119"/>
      <c r="L485" s="119"/>
      <c r="M485" s="119"/>
      <c r="N485" s="119"/>
      <c r="O485" s="115"/>
    </row>
    <row r="486" spans="1:15">
      <c r="A486" s="1008"/>
      <c r="B486" s="1008"/>
      <c r="C486" s="1008"/>
      <c r="D486" s="1008"/>
      <c r="E486" s="1008"/>
      <c r="F486" s="1008"/>
      <c r="G486" s="1008"/>
      <c r="H486" s="1008"/>
      <c r="I486" s="1008"/>
      <c r="J486" s="115"/>
      <c r="K486" s="119"/>
      <c r="L486" s="119"/>
      <c r="M486" s="119"/>
      <c r="N486" s="119"/>
      <c r="O486" s="115"/>
    </row>
    <row r="487" spans="1:15">
      <c r="A487" s="1008"/>
      <c r="B487" s="1008"/>
      <c r="C487" s="1008"/>
      <c r="D487" s="1008"/>
      <c r="E487" s="1008"/>
      <c r="F487" s="1008"/>
      <c r="G487" s="1008"/>
      <c r="H487" s="1008"/>
      <c r="I487" s="1008"/>
      <c r="J487" s="115"/>
      <c r="K487" s="119"/>
      <c r="L487" s="119"/>
      <c r="M487" s="119"/>
      <c r="N487" s="119"/>
      <c r="O487" s="115"/>
    </row>
    <row r="488" spans="1:15">
      <c r="A488" s="1008"/>
      <c r="B488" s="1008"/>
      <c r="C488" s="1008"/>
      <c r="D488" s="1008"/>
      <c r="E488" s="1008"/>
      <c r="F488" s="1008"/>
      <c r="G488" s="1008"/>
      <c r="H488" s="1008"/>
      <c r="I488" s="1008"/>
      <c r="J488" s="115"/>
      <c r="K488" s="119"/>
      <c r="L488" s="119"/>
      <c r="M488" s="119"/>
      <c r="N488" s="119"/>
      <c r="O488" s="115"/>
    </row>
    <row r="489" spans="1:15">
      <c r="A489" s="1008"/>
      <c r="B489" s="1008"/>
      <c r="C489" s="1008"/>
      <c r="D489" s="1008"/>
      <c r="E489" s="1008"/>
      <c r="F489" s="1008"/>
      <c r="G489" s="1008"/>
      <c r="H489" s="1008"/>
      <c r="I489" s="1008"/>
      <c r="J489" s="115"/>
      <c r="K489" s="119"/>
      <c r="L489" s="119"/>
      <c r="M489" s="119"/>
      <c r="N489" s="119"/>
      <c r="O489" s="115"/>
    </row>
    <row r="490" spans="1:15">
      <c r="A490" s="1008"/>
      <c r="B490" s="1008"/>
      <c r="C490" s="1008"/>
      <c r="D490" s="1008"/>
      <c r="E490" s="1008"/>
      <c r="F490" s="1008"/>
      <c r="G490" s="1008"/>
      <c r="H490" s="1008"/>
      <c r="I490" s="1008"/>
      <c r="J490" s="115"/>
      <c r="K490" s="119"/>
      <c r="L490" s="119"/>
      <c r="M490" s="119"/>
      <c r="N490" s="119"/>
      <c r="O490" s="115"/>
    </row>
    <row r="491" spans="1:15">
      <c r="A491" s="1008"/>
      <c r="B491" s="1008"/>
      <c r="C491" s="1008"/>
      <c r="D491" s="1008"/>
      <c r="E491" s="1008"/>
      <c r="F491" s="1008"/>
      <c r="G491" s="1008"/>
      <c r="H491" s="1008"/>
      <c r="I491" s="1008"/>
      <c r="J491" s="115"/>
      <c r="K491" s="119"/>
      <c r="L491" s="119"/>
      <c r="M491" s="119"/>
      <c r="N491" s="119"/>
      <c r="O491" s="115"/>
    </row>
    <row r="492" spans="1:15">
      <c r="A492" s="1008"/>
      <c r="B492" s="1008"/>
      <c r="C492" s="1008"/>
      <c r="D492" s="1008"/>
      <c r="E492" s="1008"/>
      <c r="F492" s="1008"/>
      <c r="G492" s="1008"/>
      <c r="H492" s="1008"/>
      <c r="I492" s="1008"/>
      <c r="J492" s="115"/>
      <c r="K492" s="119"/>
      <c r="L492" s="119"/>
      <c r="M492" s="119"/>
      <c r="N492" s="119"/>
      <c r="O492" s="115"/>
    </row>
    <row r="493" spans="1:15">
      <c r="A493" s="1008"/>
      <c r="B493" s="1008"/>
      <c r="C493" s="1008"/>
      <c r="D493" s="1008"/>
      <c r="E493" s="1008"/>
      <c r="F493" s="1008"/>
      <c r="G493" s="1008"/>
      <c r="H493" s="1008"/>
      <c r="I493" s="1008"/>
      <c r="J493" s="115"/>
      <c r="K493" s="119"/>
      <c r="L493" s="119"/>
      <c r="M493" s="119"/>
      <c r="N493" s="119"/>
      <c r="O493" s="115"/>
    </row>
    <row r="494" spans="1:15">
      <c r="A494" s="1008"/>
      <c r="B494" s="1008"/>
      <c r="C494" s="1008"/>
      <c r="D494" s="1008"/>
      <c r="E494" s="1008"/>
      <c r="F494" s="1008"/>
      <c r="G494" s="1008"/>
      <c r="H494" s="1008"/>
      <c r="I494" s="1008"/>
      <c r="J494" s="115"/>
      <c r="K494" s="119"/>
      <c r="L494" s="119"/>
      <c r="M494" s="119"/>
      <c r="N494" s="119"/>
      <c r="O494" s="115"/>
    </row>
    <row r="495" spans="1:15">
      <c r="A495" s="1008"/>
      <c r="B495" s="1008"/>
      <c r="C495" s="1008"/>
      <c r="D495" s="1008"/>
      <c r="E495" s="1008"/>
      <c r="F495" s="1008"/>
      <c r="G495" s="1008"/>
      <c r="H495" s="1008"/>
      <c r="I495" s="1008"/>
      <c r="J495" s="115"/>
      <c r="K495" s="119"/>
      <c r="L495" s="119"/>
      <c r="M495" s="119"/>
      <c r="N495" s="119"/>
      <c r="O495" s="115"/>
    </row>
    <row r="496" spans="1:15">
      <c r="A496" s="1008"/>
      <c r="B496" s="1008"/>
      <c r="C496" s="1008"/>
      <c r="D496" s="1008"/>
      <c r="E496" s="1008"/>
      <c r="F496" s="1008"/>
      <c r="G496" s="1008"/>
      <c r="H496" s="1008"/>
      <c r="I496" s="1008"/>
      <c r="J496" s="115"/>
      <c r="K496" s="119"/>
      <c r="L496" s="119"/>
      <c r="M496" s="119"/>
      <c r="N496" s="119"/>
      <c r="O496" s="115"/>
    </row>
    <row r="497" spans="1:15">
      <c r="A497" s="1008"/>
      <c r="B497" s="1008"/>
      <c r="C497" s="1008"/>
      <c r="D497" s="1008"/>
      <c r="E497" s="1008"/>
      <c r="F497" s="1008"/>
      <c r="G497" s="1008"/>
      <c r="H497" s="1008"/>
      <c r="I497" s="1008"/>
      <c r="J497" s="115"/>
      <c r="K497" s="119"/>
      <c r="L497" s="119"/>
      <c r="M497" s="119"/>
      <c r="N497" s="119"/>
      <c r="O497" s="115"/>
    </row>
    <row r="498" spans="1:15">
      <c r="A498" s="1008"/>
      <c r="B498" s="1008"/>
      <c r="C498" s="1008"/>
      <c r="D498" s="1008"/>
      <c r="E498" s="1008"/>
      <c r="F498" s="1008"/>
      <c r="G498" s="1008"/>
      <c r="H498" s="1008"/>
      <c r="I498" s="1008"/>
      <c r="J498" s="115"/>
      <c r="K498" s="119"/>
      <c r="L498" s="119"/>
      <c r="M498" s="119"/>
      <c r="N498" s="119"/>
      <c r="O498" s="115"/>
    </row>
    <row r="499" spans="1:15">
      <c r="A499" s="1008"/>
      <c r="B499" s="1008"/>
      <c r="C499" s="1008"/>
      <c r="D499" s="1008"/>
      <c r="E499" s="1008"/>
      <c r="F499" s="1008"/>
      <c r="G499" s="1008"/>
      <c r="H499" s="1008"/>
      <c r="I499" s="1008"/>
      <c r="J499" s="115"/>
      <c r="K499" s="119"/>
      <c r="L499" s="119"/>
      <c r="M499" s="119"/>
      <c r="N499" s="119"/>
      <c r="O499" s="115"/>
    </row>
    <row r="500" spans="1:15">
      <c r="A500" s="1008"/>
      <c r="B500" s="1008"/>
      <c r="C500" s="1008"/>
      <c r="D500" s="1008"/>
      <c r="E500" s="1008"/>
      <c r="F500" s="1008"/>
      <c r="G500" s="1008"/>
      <c r="H500" s="1008"/>
      <c r="I500" s="1008"/>
      <c r="J500" s="115"/>
      <c r="K500" s="119"/>
      <c r="L500" s="119"/>
      <c r="M500" s="119"/>
      <c r="N500" s="119"/>
      <c r="O500" s="115"/>
    </row>
    <row r="501" spans="1:15">
      <c r="A501" s="1008"/>
      <c r="B501" s="1008"/>
      <c r="C501" s="1008"/>
      <c r="D501" s="1008"/>
      <c r="E501" s="1008"/>
      <c r="F501" s="1008"/>
      <c r="G501" s="1008"/>
      <c r="H501" s="1008"/>
      <c r="I501" s="1008"/>
      <c r="J501" s="115"/>
      <c r="K501" s="119"/>
      <c r="L501" s="119"/>
      <c r="M501" s="119"/>
      <c r="N501" s="119"/>
      <c r="O501" s="115"/>
    </row>
    <row r="502" spans="1:15">
      <c r="A502" s="1008"/>
      <c r="B502" s="1008"/>
      <c r="C502" s="1008"/>
      <c r="D502" s="1008"/>
      <c r="E502" s="1008"/>
      <c r="F502" s="1008"/>
      <c r="G502" s="1008"/>
      <c r="H502" s="1008"/>
      <c r="I502" s="1008"/>
      <c r="J502" s="115"/>
      <c r="K502" s="119"/>
      <c r="L502" s="119"/>
      <c r="M502" s="119"/>
      <c r="N502" s="119"/>
      <c r="O502" s="115"/>
    </row>
    <row r="503" spans="1:15">
      <c r="A503" s="1008"/>
      <c r="B503" s="1008"/>
      <c r="C503" s="1008"/>
      <c r="D503" s="1008"/>
      <c r="E503" s="1008"/>
      <c r="F503" s="1008"/>
      <c r="G503" s="1008"/>
      <c r="H503" s="1008"/>
      <c r="I503" s="1008"/>
      <c r="J503" s="115"/>
      <c r="K503" s="119"/>
      <c r="L503" s="119"/>
      <c r="M503" s="119"/>
      <c r="N503" s="119"/>
      <c r="O503" s="115"/>
    </row>
    <row r="504" spans="1:15">
      <c r="A504" s="1008"/>
      <c r="B504" s="1008"/>
      <c r="C504" s="1008"/>
      <c r="D504" s="1008"/>
      <c r="E504" s="1008"/>
      <c r="F504" s="1008"/>
      <c r="G504" s="1008"/>
      <c r="H504" s="1008"/>
      <c r="I504" s="1008"/>
      <c r="J504" s="115"/>
      <c r="K504" s="119"/>
      <c r="L504" s="119"/>
      <c r="M504" s="119"/>
      <c r="N504" s="119"/>
      <c r="O504" s="115"/>
    </row>
    <row r="505" spans="1:15">
      <c r="A505" s="1008"/>
      <c r="B505" s="1008"/>
      <c r="C505" s="1008"/>
      <c r="D505" s="1008"/>
      <c r="E505" s="1008"/>
      <c r="F505" s="1008"/>
      <c r="G505" s="1008"/>
      <c r="H505" s="1008"/>
      <c r="I505" s="1008"/>
      <c r="J505" s="115"/>
      <c r="K505" s="119"/>
      <c r="L505" s="119"/>
      <c r="M505" s="119"/>
      <c r="N505" s="119"/>
      <c r="O505" s="115"/>
    </row>
    <row r="506" spans="1:15">
      <c r="A506" s="1008"/>
      <c r="B506" s="1008"/>
      <c r="C506" s="1008"/>
      <c r="D506" s="1008"/>
      <c r="E506" s="1008"/>
      <c r="F506" s="1008"/>
      <c r="G506" s="1008"/>
      <c r="H506" s="1008"/>
      <c r="I506" s="1008"/>
      <c r="J506" s="115"/>
      <c r="K506" s="119"/>
      <c r="L506" s="119"/>
      <c r="M506" s="119"/>
      <c r="N506" s="119"/>
      <c r="O506" s="115"/>
    </row>
    <row r="507" spans="1:15">
      <c r="A507" s="1008"/>
      <c r="B507" s="1008"/>
      <c r="C507" s="1008"/>
      <c r="D507" s="1008"/>
      <c r="E507" s="1008"/>
      <c r="F507" s="1008"/>
      <c r="G507" s="1008"/>
      <c r="H507" s="1008"/>
      <c r="I507" s="1008"/>
      <c r="J507" s="115"/>
      <c r="K507" s="119"/>
      <c r="L507" s="119"/>
      <c r="M507" s="119"/>
      <c r="N507" s="119"/>
      <c r="O507" s="115"/>
    </row>
    <row r="508" spans="1:15">
      <c r="A508" s="1008"/>
      <c r="B508" s="1008"/>
      <c r="C508" s="1008"/>
      <c r="D508" s="1008"/>
      <c r="E508" s="1008"/>
      <c r="F508" s="1008"/>
      <c r="G508" s="1008"/>
      <c r="H508" s="1008"/>
      <c r="I508" s="1008"/>
      <c r="J508" s="115"/>
      <c r="K508" s="119"/>
      <c r="L508" s="119"/>
      <c r="M508" s="119"/>
      <c r="N508" s="119"/>
      <c r="O508" s="115"/>
    </row>
    <row r="509" spans="1:15">
      <c r="A509" s="1008"/>
      <c r="B509" s="1008"/>
      <c r="C509" s="1008"/>
      <c r="D509" s="1008"/>
      <c r="E509" s="1008"/>
      <c r="F509" s="1008"/>
      <c r="G509" s="1008"/>
      <c r="H509" s="1008"/>
      <c r="I509" s="1008"/>
      <c r="J509" s="115"/>
      <c r="K509" s="119"/>
      <c r="L509" s="119"/>
      <c r="M509" s="119"/>
      <c r="N509" s="119"/>
      <c r="O509" s="115"/>
    </row>
    <row r="510" spans="1:15">
      <c r="A510" s="1008"/>
      <c r="B510" s="1008"/>
      <c r="C510" s="1008"/>
      <c r="D510" s="1008"/>
      <c r="E510" s="1008"/>
      <c r="F510" s="1008"/>
      <c r="G510" s="1008"/>
      <c r="H510" s="1008"/>
      <c r="I510" s="1008"/>
      <c r="J510" s="115"/>
      <c r="K510" s="119"/>
      <c r="L510" s="119"/>
      <c r="M510" s="119"/>
      <c r="N510" s="119"/>
      <c r="O510" s="115"/>
    </row>
    <row r="511" spans="1:15">
      <c r="A511" s="1008"/>
      <c r="B511" s="1008"/>
      <c r="C511" s="1008"/>
      <c r="D511" s="1008"/>
      <c r="E511" s="1008"/>
      <c r="F511" s="1008"/>
      <c r="G511" s="1008"/>
      <c r="H511" s="1008"/>
      <c r="I511" s="1008"/>
      <c r="J511" s="115"/>
      <c r="K511" s="119"/>
      <c r="L511" s="119"/>
      <c r="M511" s="119"/>
      <c r="N511" s="119"/>
      <c r="O511" s="115"/>
    </row>
    <row r="512" spans="1:15">
      <c r="A512" s="1008"/>
      <c r="B512" s="1008"/>
      <c r="C512" s="1008"/>
      <c r="D512" s="1008"/>
      <c r="E512" s="1008"/>
      <c r="F512" s="1008"/>
      <c r="G512" s="1008"/>
      <c r="H512" s="1008"/>
      <c r="I512" s="1008"/>
      <c r="J512" s="115"/>
      <c r="K512" s="119"/>
      <c r="L512" s="119"/>
      <c r="M512" s="119"/>
      <c r="N512" s="119"/>
      <c r="O512" s="115"/>
    </row>
    <row r="513" spans="1:15">
      <c r="A513" s="1008"/>
      <c r="B513" s="1008"/>
      <c r="C513" s="1008"/>
      <c r="D513" s="1008"/>
      <c r="E513" s="1008"/>
      <c r="F513" s="1008"/>
      <c r="G513" s="1008"/>
      <c r="H513" s="1008"/>
      <c r="I513" s="1008"/>
      <c r="J513" s="115"/>
      <c r="K513" s="119"/>
      <c r="L513" s="119"/>
      <c r="M513" s="119"/>
      <c r="N513" s="119"/>
      <c r="O513" s="115"/>
    </row>
    <row r="514" spans="1:15">
      <c r="A514" s="1008"/>
      <c r="B514" s="1008"/>
      <c r="C514" s="1008"/>
      <c r="D514" s="1008"/>
      <c r="E514" s="1008"/>
      <c r="F514" s="1008"/>
      <c r="G514" s="1008"/>
      <c r="H514" s="1008"/>
      <c r="I514" s="1008"/>
      <c r="J514" s="115"/>
      <c r="K514" s="119"/>
      <c r="L514" s="119"/>
      <c r="M514" s="119"/>
      <c r="N514" s="119"/>
      <c r="O514" s="115"/>
    </row>
    <row r="515" spans="1:15">
      <c r="A515" s="1008"/>
      <c r="B515" s="1008"/>
      <c r="C515" s="1008"/>
      <c r="D515" s="1008"/>
      <c r="E515" s="1008"/>
      <c r="F515" s="1008"/>
      <c r="G515" s="1008"/>
      <c r="H515" s="1008"/>
      <c r="I515" s="1008"/>
      <c r="J515" s="115"/>
      <c r="K515" s="119"/>
      <c r="L515" s="119"/>
      <c r="M515" s="119"/>
      <c r="N515" s="119"/>
      <c r="O515" s="115"/>
    </row>
    <row r="516" spans="1:15">
      <c r="A516" s="1008"/>
      <c r="B516" s="1008"/>
      <c r="C516" s="1008"/>
      <c r="D516" s="1008"/>
      <c r="E516" s="1008"/>
      <c r="F516" s="1008"/>
      <c r="G516" s="1008"/>
      <c r="H516" s="1008"/>
      <c r="I516" s="1008"/>
      <c r="J516" s="115"/>
      <c r="K516" s="119"/>
      <c r="L516" s="119"/>
      <c r="M516" s="119"/>
      <c r="N516" s="119"/>
      <c r="O516" s="115"/>
    </row>
    <row r="517" spans="1:15">
      <c r="A517" s="1008"/>
      <c r="B517" s="1008"/>
      <c r="C517" s="1008"/>
      <c r="D517" s="1008"/>
      <c r="E517" s="1008"/>
      <c r="F517" s="1008"/>
      <c r="G517" s="1008"/>
      <c r="H517" s="1008"/>
      <c r="I517" s="1008"/>
      <c r="J517" s="115"/>
      <c r="K517" s="119"/>
      <c r="L517" s="119"/>
      <c r="M517" s="119"/>
      <c r="N517" s="119"/>
      <c r="O517" s="115"/>
    </row>
    <row r="518" spans="1:15">
      <c r="A518" s="1008"/>
      <c r="B518" s="1008"/>
      <c r="C518" s="1008"/>
      <c r="D518" s="1008"/>
      <c r="E518" s="1008"/>
      <c r="F518" s="1008"/>
      <c r="G518" s="1008"/>
      <c r="H518" s="1008"/>
      <c r="I518" s="1008"/>
      <c r="J518" s="115"/>
      <c r="K518" s="119"/>
      <c r="L518" s="119"/>
      <c r="M518" s="119"/>
      <c r="N518" s="119"/>
      <c r="O518" s="115"/>
    </row>
    <row r="519" spans="1:15">
      <c r="A519" s="1008"/>
      <c r="B519" s="1008"/>
      <c r="C519" s="1008"/>
      <c r="D519" s="1008"/>
      <c r="E519" s="1008"/>
      <c r="F519" s="1008"/>
      <c r="G519" s="1008"/>
      <c r="H519" s="1008"/>
      <c r="I519" s="1008"/>
      <c r="J519" s="115"/>
      <c r="K519" s="119"/>
      <c r="L519" s="119"/>
      <c r="M519" s="119"/>
      <c r="N519" s="119"/>
      <c r="O519" s="115"/>
    </row>
    <row r="520" spans="1:15">
      <c r="A520" s="1008"/>
      <c r="B520" s="1008"/>
      <c r="C520" s="1008"/>
      <c r="D520" s="1008"/>
      <c r="E520" s="1008"/>
      <c r="F520" s="1008"/>
      <c r="G520" s="1008"/>
      <c r="H520" s="1008"/>
      <c r="I520" s="1008"/>
      <c r="J520" s="115"/>
      <c r="K520" s="119"/>
      <c r="L520" s="119"/>
      <c r="M520" s="119"/>
      <c r="N520" s="119"/>
      <c r="O520" s="115"/>
    </row>
    <row r="521" spans="1:15">
      <c r="A521" s="1008"/>
      <c r="B521" s="1008"/>
      <c r="C521" s="1008"/>
      <c r="D521" s="1008"/>
      <c r="E521" s="1008"/>
      <c r="F521" s="1008"/>
      <c r="G521" s="1008"/>
      <c r="H521" s="1008"/>
      <c r="I521" s="1008"/>
      <c r="J521" s="115"/>
      <c r="K521" s="119"/>
      <c r="L521" s="119"/>
      <c r="M521" s="119"/>
      <c r="N521" s="119"/>
      <c r="O521" s="115"/>
    </row>
    <row r="522" spans="1:15">
      <c r="A522" s="1008"/>
      <c r="B522" s="1008"/>
      <c r="C522" s="1008"/>
      <c r="D522" s="1008"/>
      <c r="E522" s="1008"/>
      <c r="F522" s="1008"/>
      <c r="G522" s="1008"/>
      <c r="H522" s="1008"/>
      <c r="I522" s="1008"/>
      <c r="J522" s="115"/>
      <c r="K522" s="119"/>
      <c r="L522" s="119"/>
      <c r="M522" s="119"/>
      <c r="N522" s="119"/>
      <c r="O522" s="115"/>
    </row>
    <row r="523" spans="1:15">
      <c r="A523" s="1008"/>
      <c r="B523" s="1008"/>
      <c r="C523" s="1008"/>
      <c r="D523" s="1008"/>
      <c r="E523" s="1008"/>
      <c r="F523" s="1008"/>
      <c r="G523" s="1008"/>
      <c r="H523" s="1008"/>
      <c r="I523" s="1008"/>
      <c r="J523" s="115"/>
      <c r="K523" s="119"/>
      <c r="L523" s="119"/>
      <c r="M523" s="119"/>
      <c r="N523" s="119"/>
      <c r="O523" s="115"/>
    </row>
    <row r="524" spans="1:15">
      <c r="A524" s="1008"/>
      <c r="B524" s="1008"/>
      <c r="C524" s="1008"/>
      <c r="D524" s="1008"/>
      <c r="E524" s="1008"/>
      <c r="F524" s="1008"/>
      <c r="G524" s="1008"/>
      <c r="H524" s="1008"/>
      <c r="I524" s="1008"/>
      <c r="J524" s="115"/>
      <c r="K524" s="119"/>
      <c r="L524" s="119"/>
      <c r="M524" s="119"/>
      <c r="N524" s="119"/>
      <c r="O524" s="115"/>
    </row>
    <row r="525" spans="1:15">
      <c r="A525" s="1008"/>
      <c r="B525" s="1008"/>
      <c r="C525" s="1008"/>
      <c r="D525" s="1008"/>
      <c r="E525" s="1008"/>
      <c r="F525" s="1008"/>
      <c r="G525" s="1008"/>
      <c r="H525" s="1008"/>
      <c r="I525" s="1008"/>
      <c r="J525" s="115"/>
      <c r="K525" s="119"/>
      <c r="L525" s="119"/>
      <c r="M525" s="119"/>
      <c r="N525" s="119"/>
      <c r="O525" s="115"/>
    </row>
    <row r="526" spans="1:15">
      <c r="A526" s="1008"/>
      <c r="B526" s="1008"/>
      <c r="C526" s="1008"/>
      <c r="D526" s="1008"/>
      <c r="E526" s="1008"/>
      <c r="F526" s="1008"/>
      <c r="G526" s="1008"/>
      <c r="H526" s="1008"/>
      <c r="I526" s="1008"/>
      <c r="J526" s="115"/>
      <c r="K526" s="119"/>
      <c r="L526" s="119"/>
      <c r="M526" s="119"/>
      <c r="N526" s="119"/>
      <c r="O526" s="115"/>
    </row>
    <row r="527" spans="1:15">
      <c r="A527" s="1008"/>
      <c r="B527" s="1008"/>
      <c r="C527" s="1008"/>
      <c r="D527" s="1008"/>
      <c r="E527" s="1008"/>
      <c r="F527" s="1008"/>
      <c r="G527" s="1008"/>
      <c r="H527" s="1008"/>
      <c r="I527" s="1008"/>
      <c r="J527" s="115"/>
      <c r="K527" s="119"/>
      <c r="L527" s="119"/>
      <c r="M527" s="119"/>
      <c r="N527" s="119"/>
      <c r="O527" s="115"/>
    </row>
    <row r="528" spans="1:15">
      <c r="A528" s="1008"/>
      <c r="B528" s="1008"/>
      <c r="C528" s="1008"/>
      <c r="D528" s="1008"/>
      <c r="E528" s="1008"/>
      <c r="F528" s="1008"/>
      <c r="G528" s="1008"/>
      <c r="H528" s="1008"/>
      <c r="I528" s="1008"/>
      <c r="J528" s="115"/>
      <c r="K528" s="119"/>
      <c r="L528" s="119"/>
      <c r="M528" s="119"/>
      <c r="N528" s="119"/>
      <c r="O528" s="115"/>
    </row>
    <row r="529" spans="1:15">
      <c r="A529" s="1008"/>
      <c r="B529" s="1008"/>
      <c r="C529" s="1008"/>
      <c r="D529" s="1008"/>
      <c r="E529" s="1008"/>
      <c r="F529" s="1008"/>
      <c r="G529" s="1008"/>
      <c r="H529" s="1008"/>
      <c r="I529" s="1008"/>
      <c r="J529" s="115"/>
      <c r="K529" s="119"/>
      <c r="L529" s="119"/>
      <c r="M529" s="119"/>
      <c r="N529" s="119"/>
      <c r="O529" s="115"/>
    </row>
    <row r="530" spans="1:15">
      <c r="A530" s="1008"/>
      <c r="B530" s="1008"/>
      <c r="C530" s="1008"/>
      <c r="D530" s="1008"/>
      <c r="E530" s="1008"/>
      <c r="F530" s="1008"/>
      <c r="G530" s="1008"/>
      <c r="H530" s="1008"/>
      <c r="I530" s="1008"/>
      <c r="J530" s="115"/>
      <c r="K530" s="119"/>
      <c r="L530" s="119"/>
      <c r="M530" s="119"/>
      <c r="N530" s="119"/>
      <c r="O530" s="115"/>
    </row>
    <row r="531" spans="1:15">
      <c r="A531" s="1008"/>
      <c r="B531" s="1008"/>
      <c r="C531" s="1008"/>
      <c r="D531" s="1008"/>
      <c r="E531" s="1008"/>
      <c r="F531" s="1008"/>
      <c r="G531" s="1008"/>
      <c r="H531" s="1008"/>
      <c r="I531" s="1008"/>
      <c r="J531" s="115"/>
      <c r="K531" s="119"/>
      <c r="L531" s="119"/>
      <c r="M531" s="119"/>
      <c r="N531" s="119"/>
      <c r="O531" s="115"/>
    </row>
    <row r="532" spans="1:15">
      <c r="A532" s="1008"/>
      <c r="B532" s="1008"/>
      <c r="C532" s="1008"/>
      <c r="D532" s="1008"/>
      <c r="E532" s="1008"/>
      <c r="F532" s="1008"/>
      <c r="G532" s="1008"/>
      <c r="H532" s="1008"/>
      <c r="I532" s="1008"/>
      <c r="J532" s="115"/>
      <c r="K532" s="119"/>
      <c r="L532" s="119"/>
      <c r="M532" s="119"/>
      <c r="N532" s="119"/>
      <c r="O532" s="115"/>
    </row>
    <row r="533" spans="1:15">
      <c r="A533" s="1008"/>
      <c r="B533" s="1008"/>
      <c r="C533" s="1008"/>
      <c r="D533" s="1008"/>
      <c r="E533" s="1008"/>
      <c r="F533" s="1008"/>
      <c r="G533" s="1008"/>
      <c r="H533" s="1008"/>
      <c r="I533" s="1008"/>
      <c r="J533" s="115"/>
      <c r="K533" s="119"/>
      <c r="L533" s="119"/>
      <c r="M533" s="119"/>
      <c r="N533" s="119"/>
      <c r="O533" s="115"/>
    </row>
    <row r="534" spans="1:15">
      <c r="A534" s="1008"/>
      <c r="B534" s="1008"/>
      <c r="C534" s="1008"/>
      <c r="D534" s="1008"/>
      <c r="E534" s="1008"/>
      <c r="F534" s="1008"/>
      <c r="G534" s="1008"/>
      <c r="H534" s="1008"/>
      <c r="I534" s="1008"/>
      <c r="J534" s="115"/>
      <c r="K534" s="119"/>
      <c r="L534" s="119"/>
      <c r="M534" s="119"/>
      <c r="N534" s="119"/>
      <c r="O534" s="115"/>
    </row>
    <row r="535" spans="1:15">
      <c r="A535" s="1008"/>
      <c r="B535" s="1008"/>
      <c r="C535" s="1008"/>
      <c r="D535" s="1008"/>
      <c r="E535" s="1008"/>
      <c r="F535" s="1008"/>
      <c r="G535" s="1008"/>
      <c r="H535" s="1008"/>
      <c r="I535" s="1008"/>
      <c r="J535" s="115"/>
      <c r="K535" s="119"/>
      <c r="L535" s="119"/>
      <c r="M535" s="119"/>
      <c r="N535" s="119"/>
      <c r="O535" s="115"/>
    </row>
    <row r="536" spans="1:15">
      <c r="A536" s="1008"/>
      <c r="B536" s="1008"/>
      <c r="C536" s="1008"/>
      <c r="D536" s="1008"/>
      <c r="E536" s="1008"/>
      <c r="F536" s="1008"/>
      <c r="G536" s="1008"/>
      <c r="H536" s="1008"/>
      <c r="I536" s="1008"/>
      <c r="J536" s="115"/>
      <c r="K536" s="119"/>
      <c r="L536" s="119"/>
      <c r="M536" s="119"/>
      <c r="N536" s="119"/>
      <c r="O536" s="115"/>
    </row>
    <row r="537" spans="1:15">
      <c r="A537" s="1008"/>
      <c r="B537" s="1008"/>
      <c r="C537" s="1008"/>
      <c r="D537" s="1008"/>
      <c r="E537" s="1008"/>
      <c r="F537" s="1008"/>
      <c r="G537" s="1008"/>
      <c r="H537" s="1008"/>
      <c r="I537" s="1008"/>
      <c r="J537" s="115"/>
      <c r="K537" s="119"/>
      <c r="L537" s="119"/>
      <c r="M537" s="119"/>
      <c r="N537" s="119"/>
      <c r="O537" s="115"/>
    </row>
    <row r="538" spans="1:15">
      <c r="A538" s="1008"/>
      <c r="B538" s="1008"/>
      <c r="C538" s="1008"/>
      <c r="D538" s="1008"/>
      <c r="E538" s="1008"/>
      <c r="F538" s="1008"/>
      <c r="G538" s="1008"/>
      <c r="H538" s="1008"/>
      <c r="I538" s="1008"/>
      <c r="J538" s="115"/>
      <c r="K538" s="119"/>
      <c r="L538" s="119"/>
      <c r="M538" s="119"/>
      <c r="N538" s="119"/>
      <c r="O538" s="115"/>
    </row>
    <row r="539" spans="1:15">
      <c r="A539" s="1008"/>
      <c r="B539" s="1008"/>
      <c r="C539" s="1008"/>
      <c r="D539" s="1008"/>
      <c r="E539" s="1008"/>
      <c r="F539" s="1008"/>
      <c r="G539" s="1008"/>
      <c r="H539" s="1008"/>
      <c r="I539" s="1008"/>
      <c r="J539" s="115"/>
      <c r="K539" s="119"/>
      <c r="L539" s="119"/>
      <c r="M539" s="119"/>
      <c r="N539" s="119"/>
      <c r="O539" s="115"/>
    </row>
    <row r="540" spans="1:15">
      <c r="A540" s="1008"/>
      <c r="B540" s="1008"/>
      <c r="C540" s="1008"/>
      <c r="D540" s="1008"/>
      <c r="E540" s="1008"/>
      <c r="F540" s="1008"/>
      <c r="G540" s="1008"/>
      <c r="H540" s="1008"/>
      <c r="I540" s="1008"/>
      <c r="J540" s="115"/>
      <c r="K540" s="119"/>
      <c r="L540" s="119"/>
      <c r="M540" s="119"/>
      <c r="N540" s="119"/>
      <c r="O540" s="115"/>
    </row>
    <row r="541" spans="1:15">
      <c r="A541" s="1008"/>
      <c r="B541" s="1008"/>
      <c r="C541" s="1008"/>
      <c r="D541" s="1008"/>
      <c r="E541" s="1008"/>
      <c r="F541" s="1008"/>
      <c r="G541" s="1008"/>
      <c r="H541" s="1008"/>
      <c r="I541" s="1008"/>
      <c r="J541" s="115"/>
      <c r="K541" s="119"/>
      <c r="L541" s="119"/>
      <c r="M541" s="119"/>
      <c r="N541" s="119"/>
      <c r="O541" s="115"/>
    </row>
    <row r="542" spans="1:15">
      <c r="A542" s="1008"/>
      <c r="B542" s="1008"/>
      <c r="C542" s="1008"/>
      <c r="D542" s="1008"/>
      <c r="E542" s="1008"/>
      <c r="F542" s="1008"/>
      <c r="G542" s="1008"/>
      <c r="H542" s="1008"/>
      <c r="I542" s="1008"/>
      <c r="J542" s="115"/>
      <c r="K542" s="119"/>
      <c r="L542" s="119"/>
      <c r="M542" s="119"/>
      <c r="N542" s="119"/>
      <c r="O542" s="115"/>
    </row>
    <row r="543" spans="1:15">
      <c r="A543" s="1008"/>
      <c r="B543" s="1008"/>
      <c r="C543" s="1008"/>
      <c r="D543" s="1008"/>
      <c r="E543" s="1008"/>
      <c r="F543" s="1008"/>
      <c r="G543" s="1008"/>
      <c r="H543" s="1008"/>
      <c r="I543" s="1008"/>
      <c r="J543" s="115"/>
      <c r="K543" s="119"/>
      <c r="L543" s="119"/>
      <c r="M543" s="119"/>
      <c r="N543" s="119"/>
      <c r="O543" s="115"/>
    </row>
    <row r="544" spans="1:15">
      <c r="A544" s="1008"/>
      <c r="B544" s="1008"/>
      <c r="C544" s="1008"/>
      <c r="D544" s="1008"/>
      <c r="E544" s="1008"/>
      <c r="F544" s="1008"/>
      <c r="G544" s="1008"/>
      <c r="H544" s="1008"/>
      <c r="I544" s="1008"/>
      <c r="J544" s="115"/>
      <c r="K544" s="119"/>
      <c r="L544" s="119"/>
      <c r="M544" s="119"/>
      <c r="N544" s="119"/>
      <c r="O544" s="115"/>
    </row>
    <row r="545" spans="1:15">
      <c r="A545" s="1008"/>
      <c r="B545" s="1008"/>
      <c r="C545" s="1008"/>
      <c r="D545" s="1008"/>
      <c r="E545" s="1008"/>
      <c r="F545" s="1008"/>
      <c r="G545" s="1008"/>
      <c r="H545" s="1008"/>
      <c r="I545" s="1008"/>
      <c r="J545" s="115"/>
      <c r="K545" s="119"/>
      <c r="L545" s="119"/>
      <c r="M545" s="119"/>
      <c r="N545" s="119"/>
      <c r="O545" s="115"/>
    </row>
    <row r="546" spans="1:15">
      <c r="A546" s="1008"/>
      <c r="B546" s="1008"/>
      <c r="C546" s="1008"/>
      <c r="D546" s="1008"/>
      <c r="E546" s="1008"/>
      <c r="F546" s="1008"/>
      <c r="G546" s="1008"/>
      <c r="H546" s="1008"/>
      <c r="I546" s="1008"/>
      <c r="J546" s="115"/>
      <c r="K546" s="119"/>
      <c r="L546" s="119"/>
      <c r="M546" s="119"/>
      <c r="N546" s="119"/>
      <c r="O546" s="115"/>
    </row>
    <row r="547" spans="1:15">
      <c r="A547" s="1008"/>
      <c r="B547" s="1008"/>
      <c r="C547" s="1008"/>
      <c r="D547" s="1008"/>
      <c r="E547" s="1008"/>
      <c r="F547" s="1008"/>
      <c r="G547" s="1008"/>
      <c r="H547" s="1008"/>
      <c r="I547" s="1008"/>
      <c r="J547" s="115"/>
      <c r="K547" s="119"/>
      <c r="L547" s="119"/>
      <c r="M547" s="119"/>
      <c r="N547" s="119"/>
      <c r="O547" s="115"/>
    </row>
    <row r="548" spans="1:15">
      <c r="A548" s="1008"/>
      <c r="B548" s="1008"/>
      <c r="C548" s="1008"/>
      <c r="D548" s="1008"/>
      <c r="E548" s="1008"/>
      <c r="F548" s="1008"/>
      <c r="G548" s="1008"/>
      <c r="H548" s="1008"/>
      <c r="I548" s="1008"/>
      <c r="J548" s="115"/>
      <c r="K548" s="119"/>
      <c r="L548" s="119"/>
      <c r="M548" s="119"/>
      <c r="N548" s="119"/>
      <c r="O548" s="115"/>
    </row>
    <row r="549" spans="1:15">
      <c r="A549" s="1008"/>
      <c r="B549" s="1008"/>
      <c r="C549" s="1008"/>
      <c r="D549" s="1008"/>
      <c r="E549" s="1008"/>
      <c r="F549" s="1008"/>
      <c r="G549" s="1008"/>
      <c r="H549" s="1008"/>
      <c r="I549" s="1008"/>
      <c r="J549" s="115"/>
      <c r="K549" s="119"/>
      <c r="L549" s="119"/>
      <c r="M549" s="119"/>
      <c r="N549" s="119"/>
      <c r="O549" s="115"/>
    </row>
    <row r="550" spans="1:15">
      <c r="A550" s="1008"/>
      <c r="B550" s="1008"/>
      <c r="C550" s="1008"/>
      <c r="D550" s="1008"/>
      <c r="E550" s="1008"/>
      <c r="F550" s="1008"/>
      <c r="G550" s="1008"/>
      <c r="H550" s="1008"/>
      <c r="I550" s="1008"/>
      <c r="J550" s="115"/>
      <c r="K550" s="119"/>
      <c r="L550" s="119"/>
      <c r="M550" s="119"/>
      <c r="N550" s="119"/>
      <c r="O550" s="115"/>
    </row>
    <row r="551" spans="1:15">
      <c r="A551" s="1008"/>
      <c r="B551" s="1008"/>
      <c r="C551" s="1008"/>
      <c r="D551" s="1008"/>
      <c r="E551" s="1008"/>
      <c r="F551" s="1008"/>
      <c r="G551" s="1008"/>
      <c r="H551" s="1008"/>
      <c r="I551" s="1008"/>
      <c r="J551" s="115"/>
      <c r="K551" s="119"/>
      <c r="L551" s="119"/>
      <c r="M551" s="119"/>
      <c r="N551" s="119"/>
      <c r="O551" s="115"/>
    </row>
    <row r="552" spans="1:15">
      <c r="A552" s="1008"/>
      <c r="B552" s="1008"/>
      <c r="C552" s="1008"/>
      <c r="D552" s="1008"/>
      <c r="E552" s="1008"/>
      <c r="F552" s="1008"/>
      <c r="G552" s="1008"/>
      <c r="H552" s="1008"/>
      <c r="I552" s="1008"/>
      <c r="J552" s="115"/>
      <c r="K552" s="119"/>
      <c r="L552" s="119"/>
      <c r="M552" s="119"/>
      <c r="N552" s="119"/>
      <c r="O552" s="115"/>
    </row>
    <row r="553" spans="1:15">
      <c r="A553" s="1008"/>
      <c r="B553" s="1008"/>
      <c r="C553" s="1008"/>
      <c r="D553" s="1008"/>
      <c r="E553" s="1008"/>
      <c r="F553" s="1008"/>
      <c r="G553" s="1008"/>
      <c r="H553" s="1008"/>
      <c r="I553" s="1008"/>
      <c r="J553" s="115"/>
      <c r="K553" s="119"/>
      <c r="L553" s="119"/>
      <c r="M553" s="119"/>
      <c r="N553" s="119"/>
      <c r="O553" s="115"/>
    </row>
    <row r="554" spans="1:15">
      <c r="A554" s="1008"/>
      <c r="B554" s="1008"/>
      <c r="C554" s="1008"/>
      <c r="D554" s="1008"/>
      <c r="E554" s="1008"/>
      <c r="F554" s="1008"/>
      <c r="G554" s="1008"/>
      <c r="H554" s="1008"/>
      <c r="I554" s="1008"/>
      <c r="J554" s="115"/>
      <c r="K554" s="119"/>
      <c r="L554" s="119"/>
      <c r="M554" s="119"/>
      <c r="N554" s="119"/>
      <c r="O554" s="115"/>
    </row>
    <row r="555" spans="1:15">
      <c r="A555" s="1008"/>
      <c r="B555" s="1008"/>
      <c r="C555" s="1008"/>
      <c r="D555" s="1008"/>
      <c r="E555" s="1008"/>
      <c r="F555" s="1008"/>
      <c r="G555" s="1008"/>
      <c r="H555" s="1008"/>
      <c r="I555" s="1008"/>
      <c r="J555" s="115"/>
      <c r="K555" s="119"/>
      <c r="L555" s="119"/>
      <c r="M555" s="119"/>
      <c r="N555" s="119"/>
      <c r="O555" s="115"/>
    </row>
    <row r="556" spans="1:15">
      <c r="A556" s="1008"/>
      <c r="B556" s="1008"/>
      <c r="C556" s="1008"/>
      <c r="D556" s="1008"/>
      <c r="E556" s="1008"/>
      <c r="F556" s="1008"/>
      <c r="G556" s="1008"/>
      <c r="H556" s="1008"/>
      <c r="I556" s="1008"/>
      <c r="J556" s="115"/>
      <c r="K556" s="119"/>
      <c r="L556" s="119"/>
      <c r="M556" s="119"/>
      <c r="N556" s="119"/>
      <c r="O556" s="115"/>
    </row>
    <row r="557" spans="1:15">
      <c r="A557" s="1008"/>
      <c r="B557" s="1008"/>
      <c r="C557" s="1008"/>
      <c r="D557" s="1008"/>
      <c r="E557" s="1008"/>
      <c r="F557" s="1008"/>
      <c r="G557" s="1008"/>
      <c r="H557" s="1008"/>
      <c r="I557" s="1008"/>
      <c r="J557" s="115"/>
      <c r="K557" s="119"/>
      <c r="L557" s="119"/>
      <c r="M557" s="119"/>
      <c r="N557" s="119"/>
      <c r="O557" s="115"/>
    </row>
    <row r="558" spans="1:15">
      <c r="A558" s="1008"/>
      <c r="B558" s="1008"/>
      <c r="C558" s="1008"/>
      <c r="D558" s="1008"/>
      <c r="E558" s="1008"/>
      <c r="F558" s="1008"/>
      <c r="G558" s="1008"/>
      <c r="H558" s="1008"/>
      <c r="I558" s="1008"/>
      <c r="J558" s="115"/>
      <c r="K558" s="119"/>
      <c r="L558" s="119"/>
      <c r="M558" s="119"/>
      <c r="N558" s="119"/>
      <c r="O558" s="115"/>
    </row>
    <row r="559" spans="1:15" s="126" customFormat="1" ht="18">
      <c r="A559" s="1008"/>
      <c r="B559" s="1008"/>
      <c r="C559" s="1008"/>
      <c r="D559" s="1008"/>
      <c r="E559" s="1008"/>
      <c r="F559" s="1008"/>
      <c r="G559" s="1008"/>
      <c r="H559" s="1008"/>
      <c r="I559" s="1008"/>
      <c r="J559" s="124"/>
      <c r="K559" s="125"/>
      <c r="L559" s="125"/>
      <c r="M559" s="125"/>
      <c r="N559" s="125"/>
      <c r="O559" s="124"/>
    </row>
    <row r="560" spans="1:15">
      <c r="A560" s="1008"/>
      <c r="B560" s="1008"/>
      <c r="C560" s="1008"/>
      <c r="D560" s="1008"/>
      <c r="E560" s="1008"/>
      <c r="F560" s="1008"/>
      <c r="G560" s="1008"/>
      <c r="H560" s="1008"/>
      <c r="I560" s="1008"/>
      <c r="J560" s="115"/>
      <c r="K560" s="119"/>
      <c r="L560" s="119"/>
      <c r="M560" s="119"/>
      <c r="N560" s="119"/>
      <c r="O560" s="115"/>
    </row>
    <row r="561" spans="1:15">
      <c r="A561" s="1008"/>
      <c r="B561" s="1008"/>
      <c r="C561" s="1008"/>
      <c r="D561" s="1008"/>
      <c r="E561" s="1008"/>
      <c r="F561" s="1008"/>
      <c r="G561" s="1008"/>
      <c r="H561" s="1008"/>
      <c r="I561" s="1008"/>
      <c r="J561" s="115"/>
      <c r="K561" s="119"/>
      <c r="L561" s="119"/>
      <c r="M561" s="119"/>
      <c r="N561" s="119"/>
      <c r="O561" s="115"/>
    </row>
    <row r="562" spans="1:15">
      <c r="A562" s="1008"/>
      <c r="B562" s="1008"/>
      <c r="C562" s="1008"/>
      <c r="D562" s="1008"/>
      <c r="E562" s="1008"/>
      <c r="F562" s="1008"/>
      <c r="G562" s="1008"/>
      <c r="H562" s="1008"/>
      <c r="I562" s="1008"/>
      <c r="J562" s="115"/>
      <c r="K562" s="119"/>
      <c r="L562" s="119"/>
      <c r="M562" s="119"/>
      <c r="N562" s="119"/>
      <c r="O562" s="115"/>
    </row>
    <row r="563" spans="1:15">
      <c r="A563" s="1008"/>
      <c r="B563" s="1008"/>
      <c r="C563" s="1008"/>
      <c r="D563" s="1008"/>
      <c r="E563" s="1008"/>
      <c r="F563" s="1008"/>
      <c r="G563" s="1008"/>
      <c r="H563" s="1008"/>
      <c r="I563" s="1008"/>
      <c r="J563" s="115"/>
      <c r="K563" s="119"/>
      <c r="L563" s="119"/>
      <c r="M563" s="119"/>
      <c r="N563" s="119"/>
      <c r="O563" s="115"/>
    </row>
    <row r="564" spans="1:15">
      <c r="A564" s="1008"/>
      <c r="B564" s="1008"/>
      <c r="C564" s="1008"/>
      <c r="D564" s="1008"/>
      <c r="E564" s="1008"/>
      <c r="F564" s="1008"/>
      <c r="G564" s="1008"/>
      <c r="H564" s="1008"/>
      <c r="I564" s="1008"/>
      <c r="J564" s="115"/>
      <c r="K564" s="119"/>
      <c r="L564" s="119"/>
      <c r="M564" s="119"/>
      <c r="N564" s="119"/>
      <c r="O564" s="115"/>
    </row>
    <row r="565" spans="1:15">
      <c r="A565" s="1008"/>
      <c r="B565" s="1008"/>
      <c r="C565" s="1008"/>
      <c r="D565" s="1008"/>
      <c r="E565" s="1008"/>
      <c r="F565" s="1008"/>
      <c r="G565" s="1008"/>
      <c r="H565" s="1008"/>
      <c r="I565" s="1008"/>
      <c r="J565" s="115"/>
      <c r="K565" s="119"/>
      <c r="L565" s="119"/>
      <c r="M565" s="119"/>
      <c r="N565" s="119"/>
      <c r="O565" s="115"/>
    </row>
    <row r="566" spans="1:15">
      <c r="A566" s="1008"/>
      <c r="B566" s="1008"/>
      <c r="C566" s="1008"/>
      <c r="D566" s="1008"/>
      <c r="E566" s="1008"/>
      <c r="F566" s="1008"/>
      <c r="G566" s="1008"/>
      <c r="H566" s="1008"/>
      <c r="I566" s="1008"/>
      <c r="J566" s="115"/>
      <c r="K566" s="119"/>
      <c r="L566" s="119"/>
      <c r="M566" s="119"/>
      <c r="N566" s="119"/>
      <c r="O566" s="115"/>
    </row>
    <row r="567" spans="1:15">
      <c r="A567" s="1008"/>
      <c r="B567" s="1008"/>
      <c r="C567" s="1008"/>
      <c r="D567" s="1008"/>
      <c r="E567" s="1008"/>
      <c r="F567" s="1008"/>
      <c r="G567" s="1008"/>
      <c r="H567" s="1008"/>
      <c r="I567" s="1008"/>
      <c r="J567" s="115"/>
      <c r="K567" s="119"/>
      <c r="L567" s="119"/>
      <c r="M567" s="119"/>
      <c r="N567" s="119"/>
      <c r="O567" s="115"/>
    </row>
    <row r="568" spans="1:15">
      <c r="A568" s="1008"/>
      <c r="B568" s="1008"/>
      <c r="C568" s="1008"/>
      <c r="D568" s="1008"/>
      <c r="E568" s="1008"/>
      <c r="F568" s="1008"/>
      <c r="G568" s="1008"/>
      <c r="H568" s="1008"/>
      <c r="I568" s="1008"/>
      <c r="J568" s="115"/>
      <c r="K568" s="119"/>
      <c r="L568" s="119"/>
      <c r="M568" s="119"/>
      <c r="N568" s="119"/>
      <c r="O568" s="115"/>
    </row>
    <row r="569" spans="1:15">
      <c r="A569" s="1008"/>
      <c r="B569" s="1008"/>
      <c r="C569" s="1008"/>
      <c r="D569" s="1008"/>
      <c r="E569" s="1008"/>
      <c r="F569" s="1008"/>
      <c r="G569" s="1008"/>
      <c r="H569" s="1008"/>
      <c r="I569" s="1008"/>
      <c r="J569" s="115"/>
      <c r="K569" s="119"/>
      <c r="L569" s="119"/>
      <c r="M569" s="119"/>
      <c r="N569" s="119"/>
      <c r="O569" s="115"/>
    </row>
    <row r="570" spans="1:15">
      <c r="A570" s="1008"/>
      <c r="B570" s="1008"/>
      <c r="C570" s="1008"/>
      <c r="D570" s="1008"/>
      <c r="E570" s="1008"/>
      <c r="F570" s="1008"/>
      <c r="G570" s="1008"/>
      <c r="H570" s="1008"/>
      <c r="I570" s="1008"/>
      <c r="J570" s="115"/>
      <c r="K570" s="119"/>
      <c r="L570" s="119"/>
      <c r="M570" s="119"/>
      <c r="N570" s="119"/>
      <c r="O570" s="115"/>
    </row>
    <row r="571" spans="1:15">
      <c r="A571" s="1008"/>
      <c r="B571" s="1008"/>
      <c r="C571" s="1008"/>
      <c r="D571" s="1008"/>
      <c r="E571" s="1008"/>
      <c r="F571" s="1008"/>
      <c r="G571" s="1008"/>
      <c r="H571" s="1008"/>
      <c r="I571" s="1008"/>
      <c r="J571" s="115"/>
      <c r="K571" s="119"/>
      <c r="L571" s="119"/>
      <c r="M571" s="119"/>
      <c r="N571" s="119"/>
      <c r="O571" s="115"/>
    </row>
    <row r="572" spans="1:15">
      <c r="A572" s="1008"/>
      <c r="B572" s="1008"/>
      <c r="C572" s="1008"/>
      <c r="D572" s="1008"/>
      <c r="E572" s="1008"/>
      <c r="F572" s="1008"/>
      <c r="G572" s="1008"/>
      <c r="H572" s="1008"/>
      <c r="I572" s="1008"/>
      <c r="J572" s="115"/>
      <c r="K572" s="119"/>
      <c r="L572" s="119"/>
      <c r="M572" s="119"/>
      <c r="N572" s="119"/>
      <c r="O572" s="115"/>
    </row>
    <row r="573" spans="1:15">
      <c r="A573" s="1008"/>
      <c r="B573" s="1008"/>
      <c r="C573" s="1008"/>
      <c r="D573" s="1008"/>
      <c r="E573" s="1008"/>
      <c r="F573" s="1008"/>
      <c r="G573" s="1008"/>
      <c r="H573" s="1008"/>
      <c r="I573" s="1008"/>
      <c r="J573" s="115"/>
      <c r="K573" s="119"/>
      <c r="L573" s="119"/>
      <c r="M573" s="119"/>
      <c r="N573" s="119"/>
      <c r="O573" s="115"/>
    </row>
    <row r="574" spans="1:15">
      <c r="A574" s="1008"/>
      <c r="B574" s="1008"/>
      <c r="C574" s="1008"/>
      <c r="D574" s="1008"/>
      <c r="E574" s="1008"/>
      <c r="F574" s="1008"/>
      <c r="G574" s="1008"/>
      <c r="H574" s="1008"/>
      <c r="I574" s="1008"/>
      <c r="J574" s="115"/>
      <c r="K574" s="119"/>
      <c r="L574" s="119"/>
      <c r="M574" s="119"/>
      <c r="N574" s="119"/>
      <c r="O574" s="115"/>
    </row>
    <row r="575" spans="1:15">
      <c r="A575" s="1008"/>
      <c r="B575" s="1008"/>
      <c r="C575" s="1008"/>
      <c r="D575" s="1008"/>
      <c r="E575" s="1008"/>
      <c r="F575" s="1008"/>
      <c r="G575" s="1008"/>
      <c r="H575" s="1008"/>
      <c r="I575" s="1008"/>
      <c r="J575" s="115"/>
      <c r="K575" s="119"/>
      <c r="L575" s="119"/>
      <c r="M575" s="119"/>
      <c r="N575" s="119"/>
      <c r="O575" s="115"/>
    </row>
    <row r="576" spans="1:15">
      <c r="A576" s="1008"/>
      <c r="B576" s="1008"/>
      <c r="C576" s="1008"/>
      <c r="D576" s="1008"/>
      <c r="E576" s="1008"/>
      <c r="F576" s="1008"/>
      <c r="G576" s="1008"/>
      <c r="H576" s="1008"/>
      <c r="I576" s="1008"/>
      <c r="J576" s="115"/>
      <c r="K576" s="119"/>
      <c r="L576" s="119"/>
      <c r="M576" s="119"/>
      <c r="N576" s="119"/>
      <c r="O576" s="115"/>
    </row>
    <row r="577" spans="1:15">
      <c r="A577" s="1008"/>
      <c r="B577" s="1008"/>
      <c r="C577" s="1008"/>
      <c r="D577" s="1008"/>
      <c r="E577" s="1008"/>
      <c r="F577" s="1008"/>
      <c r="G577" s="1008"/>
      <c r="H577" s="1008"/>
      <c r="I577" s="1008"/>
      <c r="J577" s="115"/>
      <c r="K577" s="119"/>
      <c r="L577" s="119"/>
      <c r="M577" s="119"/>
      <c r="N577" s="119"/>
      <c r="O577" s="115"/>
    </row>
    <row r="578" spans="1:15">
      <c r="A578" s="1008"/>
      <c r="B578" s="1008"/>
      <c r="C578" s="1008"/>
      <c r="D578" s="1008"/>
      <c r="E578" s="1008"/>
      <c r="F578" s="1008"/>
      <c r="G578" s="1008"/>
      <c r="H578" s="1008"/>
      <c r="I578" s="1008"/>
      <c r="J578" s="115"/>
      <c r="K578" s="119"/>
      <c r="L578" s="119"/>
      <c r="M578" s="119"/>
      <c r="N578" s="119"/>
      <c r="O578" s="115"/>
    </row>
    <row r="579" spans="1:15">
      <c r="A579" s="1008"/>
      <c r="B579" s="1008"/>
      <c r="C579" s="1008"/>
      <c r="D579" s="1008"/>
      <c r="E579" s="1008"/>
      <c r="F579" s="1008"/>
      <c r="G579" s="1008"/>
      <c r="H579" s="1008"/>
      <c r="I579" s="1008"/>
      <c r="J579" s="115"/>
      <c r="K579" s="119"/>
      <c r="L579" s="119"/>
      <c r="M579" s="119"/>
      <c r="N579" s="119"/>
      <c r="O579" s="115"/>
    </row>
    <row r="580" spans="1:15">
      <c r="A580" s="1008"/>
      <c r="B580" s="1008"/>
      <c r="C580" s="1008"/>
      <c r="D580" s="1008"/>
      <c r="E580" s="1008"/>
      <c r="F580" s="1008"/>
      <c r="G580" s="1008"/>
      <c r="H580" s="1008"/>
      <c r="I580" s="1008"/>
      <c r="J580" s="115"/>
      <c r="K580" s="119"/>
      <c r="L580" s="119"/>
      <c r="M580" s="119"/>
      <c r="N580" s="119"/>
      <c r="O580" s="115"/>
    </row>
    <row r="581" spans="1:15">
      <c r="A581" s="1008"/>
      <c r="B581" s="1008"/>
      <c r="C581" s="1008"/>
      <c r="D581" s="1008"/>
      <c r="E581" s="1008"/>
      <c r="F581" s="1008"/>
      <c r="G581" s="1008"/>
      <c r="H581" s="1008"/>
      <c r="I581" s="1008"/>
      <c r="J581" s="115"/>
      <c r="K581" s="119"/>
      <c r="L581" s="119"/>
      <c r="M581" s="119"/>
      <c r="N581" s="119"/>
      <c r="O581" s="115"/>
    </row>
    <row r="582" spans="1:15">
      <c r="A582" s="1008"/>
      <c r="B582" s="1008"/>
      <c r="C582" s="1008"/>
      <c r="D582" s="1008"/>
      <c r="E582" s="1008"/>
      <c r="F582" s="1008"/>
      <c r="G582" s="1008"/>
      <c r="H582" s="1008"/>
      <c r="I582" s="1008"/>
      <c r="J582" s="115"/>
      <c r="K582" s="119"/>
      <c r="L582" s="119"/>
      <c r="M582" s="119"/>
      <c r="N582" s="119"/>
      <c r="O582" s="115"/>
    </row>
    <row r="583" spans="1:15">
      <c r="A583" s="1008"/>
      <c r="B583" s="1008"/>
      <c r="C583" s="1008"/>
      <c r="D583" s="1008"/>
      <c r="E583" s="1008"/>
      <c r="F583" s="1008"/>
      <c r="G583" s="1008"/>
      <c r="H583" s="1008"/>
      <c r="I583" s="1008"/>
      <c r="J583" s="115"/>
      <c r="K583" s="119"/>
      <c r="L583" s="119"/>
      <c r="M583" s="119"/>
      <c r="N583" s="119"/>
      <c r="O583" s="115"/>
    </row>
    <row r="584" spans="1:15">
      <c r="A584" s="1008"/>
      <c r="B584" s="1008"/>
      <c r="C584" s="1008"/>
      <c r="D584" s="1008"/>
      <c r="E584" s="1008"/>
      <c r="F584" s="1008"/>
      <c r="G584" s="1008"/>
      <c r="H584" s="1008"/>
      <c r="I584" s="1008"/>
      <c r="J584" s="115"/>
      <c r="K584" s="119"/>
      <c r="L584" s="119"/>
      <c r="M584" s="119"/>
      <c r="N584" s="119"/>
      <c r="O584" s="115"/>
    </row>
    <row r="585" spans="1:15">
      <c r="A585" s="1008"/>
      <c r="B585" s="1008"/>
      <c r="C585" s="1008"/>
      <c r="D585" s="1008"/>
      <c r="E585" s="1008"/>
      <c r="F585" s="1008"/>
      <c r="G585" s="1008"/>
      <c r="H585" s="1008"/>
      <c r="I585" s="1008"/>
      <c r="J585" s="115"/>
      <c r="K585" s="119"/>
      <c r="L585" s="119"/>
      <c r="M585" s="119"/>
      <c r="N585" s="119"/>
      <c r="O585" s="115"/>
    </row>
    <row r="586" spans="1:15">
      <c r="A586" s="1008"/>
      <c r="B586" s="1008"/>
      <c r="C586" s="1008"/>
      <c r="D586" s="1008"/>
      <c r="E586" s="1008"/>
      <c r="F586" s="1008"/>
      <c r="G586" s="1008"/>
      <c r="H586" s="1008"/>
      <c r="I586" s="1008"/>
      <c r="J586" s="115"/>
      <c r="K586" s="119"/>
      <c r="L586" s="119"/>
      <c r="M586" s="119"/>
      <c r="N586" s="119"/>
      <c r="O586" s="115"/>
    </row>
    <row r="587" spans="1:15">
      <c r="A587" s="1008"/>
      <c r="B587" s="1008"/>
      <c r="C587" s="1008"/>
      <c r="D587" s="1008"/>
      <c r="E587" s="1008"/>
      <c r="F587" s="1008"/>
      <c r="G587" s="1008"/>
      <c r="H587" s="1008"/>
      <c r="I587" s="1008"/>
      <c r="J587" s="115"/>
      <c r="K587" s="119"/>
      <c r="L587" s="119"/>
      <c r="M587" s="119"/>
      <c r="N587" s="119"/>
      <c r="O587" s="115"/>
    </row>
    <row r="588" spans="1:15">
      <c r="A588" s="1008"/>
      <c r="B588" s="1008"/>
      <c r="C588" s="1008"/>
      <c r="D588" s="1008"/>
      <c r="E588" s="1008"/>
      <c r="F588" s="1008"/>
      <c r="G588" s="1008"/>
      <c r="H588" s="1008"/>
      <c r="I588" s="1008"/>
      <c r="J588" s="115"/>
      <c r="K588" s="119"/>
      <c r="L588" s="119"/>
      <c r="M588" s="119"/>
      <c r="N588" s="119"/>
      <c r="O588" s="115"/>
    </row>
    <row r="589" spans="1:15">
      <c r="A589" s="1008"/>
      <c r="B589" s="1008"/>
      <c r="C589" s="1008"/>
      <c r="D589" s="1008"/>
      <c r="E589" s="1008"/>
      <c r="F589" s="1008"/>
      <c r="G589" s="1008"/>
      <c r="H589" s="1008"/>
      <c r="I589" s="1008"/>
      <c r="J589" s="115"/>
      <c r="K589" s="119"/>
      <c r="L589" s="119"/>
      <c r="M589" s="119"/>
      <c r="N589" s="119"/>
      <c r="O589" s="115"/>
    </row>
    <row r="590" spans="1:15">
      <c r="A590" s="1008"/>
      <c r="B590" s="1008"/>
      <c r="C590" s="1008"/>
      <c r="D590" s="1008"/>
      <c r="E590" s="1008"/>
      <c r="F590" s="1008"/>
      <c r="G590" s="1008"/>
      <c r="H590" s="1008"/>
      <c r="I590" s="1008"/>
      <c r="J590" s="115"/>
      <c r="K590" s="119"/>
      <c r="L590" s="119"/>
      <c r="M590" s="119"/>
      <c r="N590" s="119"/>
      <c r="O590" s="115"/>
    </row>
    <row r="591" spans="1:15">
      <c r="A591" s="1008"/>
      <c r="B591" s="1008"/>
      <c r="C591" s="1008"/>
      <c r="D591" s="1008"/>
      <c r="E591" s="1008"/>
      <c r="F591" s="1008"/>
      <c r="G591" s="1008"/>
      <c r="H591" s="1008"/>
      <c r="I591" s="1008"/>
      <c r="J591" s="115"/>
      <c r="K591" s="119"/>
      <c r="L591" s="119"/>
      <c r="M591" s="119"/>
      <c r="N591" s="119"/>
      <c r="O591" s="115"/>
    </row>
    <row r="592" spans="1:15">
      <c r="A592" s="1008"/>
      <c r="B592" s="1008"/>
      <c r="C592" s="1008"/>
      <c r="D592" s="1008"/>
      <c r="E592" s="1008"/>
      <c r="F592" s="1008"/>
      <c r="G592" s="1008"/>
      <c r="H592" s="1008"/>
      <c r="I592" s="1008"/>
      <c r="J592" s="115"/>
      <c r="K592" s="119"/>
      <c r="L592" s="119"/>
      <c r="M592" s="119"/>
      <c r="N592" s="119"/>
      <c r="O592" s="115"/>
    </row>
    <row r="593" spans="1:15">
      <c r="A593" s="1008"/>
      <c r="B593" s="1008"/>
      <c r="C593" s="1008"/>
      <c r="D593" s="1008"/>
      <c r="E593" s="1008"/>
      <c r="F593" s="1008"/>
      <c r="G593" s="1008"/>
      <c r="H593" s="1008"/>
      <c r="I593" s="1008"/>
      <c r="J593" s="115"/>
      <c r="K593" s="119"/>
      <c r="L593" s="119"/>
      <c r="M593" s="119"/>
      <c r="N593" s="119"/>
      <c r="O593" s="115"/>
    </row>
    <row r="594" spans="1:15">
      <c r="A594" s="1008"/>
      <c r="B594" s="1008"/>
      <c r="C594" s="1008"/>
      <c r="D594" s="1008"/>
      <c r="E594" s="1008"/>
      <c r="F594" s="1008"/>
      <c r="G594" s="1008"/>
      <c r="H594" s="1008"/>
      <c r="I594" s="1008"/>
      <c r="J594" s="115"/>
      <c r="K594" s="119"/>
      <c r="L594" s="119"/>
      <c r="M594" s="119"/>
      <c r="N594" s="119"/>
      <c r="O594" s="115"/>
    </row>
    <row r="595" spans="1:15">
      <c r="A595" s="1008"/>
      <c r="B595" s="1008"/>
      <c r="C595" s="1008"/>
      <c r="D595" s="1008"/>
      <c r="E595" s="1008"/>
      <c r="F595" s="1008"/>
      <c r="G595" s="1008"/>
      <c r="H595" s="1008"/>
      <c r="I595" s="1008"/>
      <c r="J595" s="115"/>
      <c r="K595" s="119"/>
      <c r="L595" s="119"/>
      <c r="M595" s="119"/>
      <c r="N595" s="119"/>
      <c r="O595" s="115"/>
    </row>
    <row r="596" spans="1:15">
      <c r="A596" s="1008"/>
      <c r="B596" s="1008"/>
      <c r="C596" s="1008"/>
      <c r="D596" s="1008"/>
      <c r="E596" s="1008"/>
      <c r="F596" s="1008"/>
      <c r="G596" s="1008"/>
      <c r="H596" s="1008"/>
      <c r="I596" s="1008"/>
      <c r="J596" s="115"/>
      <c r="K596" s="119"/>
      <c r="L596" s="119"/>
      <c r="M596" s="119"/>
      <c r="N596" s="119"/>
      <c r="O596" s="115"/>
    </row>
    <row r="597" spans="1:15">
      <c r="A597" s="1008"/>
      <c r="B597" s="1008"/>
      <c r="C597" s="1008"/>
      <c r="D597" s="1008"/>
      <c r="E597" s="1008"/>
      <c r="F597" s="1008"/>
      <c r="G597" s="1008"/>
      <c r="H597" s="1008"/>
      <c r="I597" s="1008"/>
      <c r="J597" s="115"/>
      <c r="K597" s="119"/>
      <c r="L597" s="119"/>
      <c r="M597" s="119"/>
      <c r="N597" s="119"/>
      <c r="O597" s="115"/>
    </row>
    <row r="598" spans="1:15">
      <c r="A598" s="1008"/>
      <c r="B598" s="1008"/>
      <c r="C598" s="1008"/>
      <c r="D598" s="1008"/>
      <c r="E598" s="1008"/>
      <c r="F598" s="1008"/>
      <c r="G598" s="1008"/>
      <c r="H598" s="1008"/>
      <c r="I598" s="1008"/>
      <c r="J598" s="115"/>
      <c r="K598" s="119"/>
      <c r="L598" s="119"/>
      <c r="M598" s="119"/>
      <c r="N598" s="119"/>
      <c r="O598" s="115"/>
    </row>
    <row r="599" spans="1:15">
      <c r="A599" s="1008"/>
      <c r="B599" s="1008"/>
      <c r="C599" s="1008"/>
      <c r="D599" s="1008"/>
      <c r="E599" s="1008"/>
      <c r="F599" s="1008"/>
      <c r="G599" s="1008"/>
      <c r="H599" s="1008"/>
      <c r="I599" s="1008"/>
      <c r="J599" s="115"/>
      <c r="K599" s="119"/>
      <c r="L599" s="119"/>
      <c r="M599" s="119"/>
      <c r="N599" s="119"/>
      <c r="O599" s="115"/>
    </row>
    <row r="600" spans="1:15">
      <c r="A600" s="1008"/>
      <c r="B600" s="1008"/>
      <c r="C600" s="1008"/>
      <c r="D600" s="1008"/>
      <c r="E600" s="1008"/>
      <c r="F600" s="1008"/>
      <c r="G600" s="1008"/>
      <c r="H600" s="1008"/>
      <c r="I600" s="1008"/>
      <c r="J600" s="115"/>
      <c r="K600" s="119"/>
      <c r="L600" s="119"/>
      <c r="M600" s="119"/>
      <c r="N600" s="119"/>
      <c r="O600" s="115"/>
    </row>
    <row r="601" spans="1:15">
      <c r="A601" s="1008"/>
      <c r="B601" s="1008"/>
      <c r="C601" s="1008"/>
      <c r="D601" s="1008"/>
      <c r="E601" s="1008"/>
      <c r="F601" s="1008"/>
      <c r="G601" s="1008"/>
      <c r="H601" s="1008"/>
      <c r="I601" s="1008"/>
      <c r="J601" s="115"/>
      <c r="K601" s="119"/>
      <c r="L601" s="119"/>
      <c r="M601" s="119"/>
      <c r="N601" s="119"/>
      <c r="O601" s="115"/>
    </row>
    <row r="602" spans="1:15">
      <c r="A602" s="1008"/>
      <c r="B602" s="1008"/>
      <c r="C602" s="1008"/>
      <c r="D602" s="1008"/>
      <c r="E602" s="1008"/>
      <c r="F602" s="1008"/>
      <c r="G602" s="1008"/>
      <c r="H602" s="1008"/>
      <c r="I602" s="1008"/>
      <c r="J602" s="115"/>
      <c r="K602" s="119"/>
      <c r="L602" s="119"/>
      <c r="M602" s="119"/>
      <c r="N602" s="119"/>
      <c r="O602" s="115"/>
    </row>
    <row r="603" spans="1:15">
      <c r="A603" s="1008"/>
      <c r="B603" s="1008"/>
      <c r="C603" s="1008"/>
      <c r="D603" s="1008"/>
      <c r="E603" s="1008"/>
      <c r="F603" s="1008"/>
      <c r="G603" s="1008"/>
      <c r="H603" s="1008"/>
      <c r="I603" s="1008"/>
      <c r="J603" s="115"/>
      <c r="K603" s="119"/>
      <c r="L603" s="119"/>
      <c r="M603" s="119"/>
      <c r="N603" s="119"/>
      <c r="O603" s="115"/>
    </row>
    <row r="604" spans="1:15">
      <c r="A604" s="1008"/>
      <c r="B604" s="1008"/>
      <c r="C604" s="1008"/>
      <c r="D604" s="1008"/>
      <c r="E604" s="1008"/>
      <c r="F604" s="1008"/>
      <c r="G604" s="1008"/>
      <c r="H604" s="1008"/>
      <c r="I604" s="1008"/>
      <c r="J604" s="115"/>
      <c r="K604" s="119"/>
      <c r="L604" s="119"/>
      <c r="M604" s="119"/>
      <c r="N604" s="119"/>
      <c r="O604" s="115"/>
    </row>
    <row r="605" spans="1:15">
      <c r="A605" s="1008"/>
      <c r="B605" s="1008"/>
      <c r="C605" s="1008"/>
      <c r="D605" s="1008"/>
      <c r="E605" s="1008"/>
      <c r="F605" s="1008"/>
      <c r="G605" s="1008"/>
      <c r="H605" s="1008"/>
      <c r="I605" s="1008"/>
      <c r="J605" s="115"/>
      <c r="K605" s="119"/>
      <c r="L605" s="119"/>
      <c r="M605" s="119"/>
      <c r="N605" s="119"/>
      <c r="O605" s="115"/>
    </row>
    <row r="606" spans="1:15">
      <c r="A606" s="1008"/>
      <c r="B606" s="1008"/>
      <c r="C606" s="1008"/>
      <c r="D606" s="1008"/>
      <c r="E606" s="1008"/>
      <c r="F606" s="1008"/>
      <c r="G606" s="1008"/>
      <c r="H606" s="1008"/>
      <c r="I606" s="1008"/>
      <c r="J606" s="115"/>
      <c r="K606" s="119"/>
      <c r="L606" s="119"/>
      <c r="M606" s="119"/>
      <c r="N606" s="119"/>
      <c r="O606" s="115"/>
    </row>
    <row r="607" spans="1:15">
      <c r="A607" s="1008"/>
      <c r="B607" s="1008"/>
      <c r="C607" s="1008"/>
      <c r="D607" s="1008"/>
      <c r="E607" s="1008"/>
      <c r="F607" s="1008"/>
      <c r="G607" s="1008"/>
      <c r="H607" s="1008"/>
      <c r="I607" s="1008"/>
      <c r="J607" s="115"/>
      <c r="K607" s="119"/>
      <c r="L607" s="119"/>
      <c r="M607" s="119"/>
      <c r="N607" s="119"/>
      <c r="O607" s="115"/>
    </row>
    <row r="608" spans="1:15">
      <c r="A608" s="1008"/>
      <c r="B608" s="1008"/>
      <c r="C608" s="1008"/>
      <c r="D608" s="1008"/>
      <c r="E608" s="1008"/>
      <c r="F608" s="1008"/>
      <c r="G608" s="1008"/>
      <c r="H608" s="1008"/>
      <c r="I608" s="1008"/>
      <c r="J608" s="115"/>
      <c r="K608" s="119"/>
      <c r="L608" s="119"/>
      <c r="M608" s="119"/>
      <c r="N608" s="119"/>
      <c r="O608" s="115"/>
    </row>
    <row r="609" spans="1:15">
      <c r="A609" s="1008"/>
      <c r="B609" s="1008"/>
      <c r="C609" s="1008"/>
      <c r="D609" s="1008"/>
      <c r="E609" s="1008"/>
      <c r="F609" s="1008"/>
      <c r="G609" s="1008"/>
      <c r="H609" s="1008"/>
      <c r="I609" s="1008"/>
      <c r="J609" s="115"/>
      <c r="K609" s="119"/>
      <c r="L609" s="119"/>
      <c r="M609" s="119"/>
      <c r="N609" s="119"/>
      <c r="O609" s="115"/>
    </row>
    <row r="610" spans="1:15">
      <c r="A610" s="1008"/>
      <c r="B610" s="1008"/>
      <c r="C610" s="1008"/>
      <c r="D610" s="1008"/>
      <c r="E610" s="1008"/>
      <c r="F610" s="1008"/>
      <c r="G610" s="1008"/>
      <c r="H610" s="1008"/>
      <c r="I610" s="1008"/>
      <c r="J610" s="115"/>
      <c r="K610" s="119"/>
      <c r="L610" s="119"/>
      <c r="M610" s="119"/>
      <c r="N610" s="119"/>
      <c r="O610" s="115"/>
    </row>
    <row r="611" spans="1:15">
      <c r="A611" s="1008"/>
      <c r="B611" s="1008"/>
      <c r="C611" s="1008"/>
      <c r="D611" s="1008"/>
      <c r="E611" s="1008"/>
      <c r="F611" s="1008"/>
      <c r="G611" s="1008"/>
      <c r="H611" s="1008"/>
      <c r="I611" s="1008"/>
      <c r="J611" s="115"/>
      <c r="K611" s="119"/>
      <c r="L611" s="119"/>
      <c r="M611" s="119"/>
      <c r="N611" s="119"/>
      <c r="O611" s="115"/>
    </row>
    <row r="612" spans="1:15">
      <c r="A612" s="1008"/>
      <c r="B612" s="1008"/>
      <c r="C612" s="1008"/>
      <c r="D612" s="1008"/>
      <c r="E612" s="1008"/>
      <c r="F612" s="1008"/>
      <c r="G612" s="1008"/>
      <c r="H612" s="1008"/>
      <c r="I612" s="1008"/>
      <c r="J612" s="115"/>
      <c r="K612" s="119"/>
      <c r="L612" s="119"/>
      <c r="M612" s="119"/>
      <c r="N612" s="119"/>
      <c r="O612" s="115"/>
    </row>
    <row r="613" spans="1:15">
      <c r="A613" s="1008"/>
      <c r="B613" s="1008"/>
      <c r="C613" s="1008"/>
      <c r="D613" s="1008"/>
      <c r="E613" s="1008"/>
      <c r="F613" s="1008"/>
      <c r="G613" s="1008"/>
      <c r="H613" s="1008"/>
      <c r="I613" s="1008"/>
      <c r="J613" s="115"/>
      <c r="K613" s="119"/>
      <c r="L613" s="119"/>
      <c r="M613" s="119"/>
      <c r="N613" s="119"/>
      <c r="O613" s="115"/>
    </row>
    <row r="614" spans="1:15">
      <c r="A614" s="1008"/>
      <c r="B614" s="1008"/>
      <c r="C614" s="1008"/>
      <c r="D614" s="1008"/>
      <c r="E614" s="1008"/>
      <c r="F614" s="1008"/>
      <c r="G614" s="1008"/>
      <c r="H614" s="1008"/>
      <c r="I614" s="1008"/>
      <c r="J614" s="115"/>
      <c r="K614" s="119"/>
      <c r="L614" s="119"/>
      <c r="M614" s="119"/>
      <c r="N614" s="119"/>
      <c r="O614" s="115"/>
    </row>
    <row r="615" spans="1:15">
      <c r="A615" s="1008"/>
      <c r="B615" s="1008"/>
      <c r="C615" s="1008"/>
      <c r="D615" s="1008"/>
      <c r="E615" s="1008"/>
      <c r="F615" s="1008"/>
      <c r="G615" s="1008"/>
      <c r="H615" s="1008"/>
      <c r="I615" s="1008"/>
      <c r="J615" s="115"/>
      <c r="K615" s="119"/>
      <c r="L615" s="119"/>
      <c r="M615" s="119"/>
      <c r="N615" s="119"/>
      <c r="O615" s="115"/>
    </row>
    <row r="616" spans="1:15">
      <c r="A616" s="1008"/>
      <c r="B616" s="1008"/>
      <c r="C616" s="1008"/>
      <c r="D616" s="1008"/>
      <c r="E616" s="1008"/>
      <c r="F616" s="1008"/>
      <c r="G616" s="1008"/>
      <c r="H616" s="1008"/>
      <c r="I616" s="1008"/>
      <c r="J616" s="115"/>
      <c r="K616" s="119"/>
      <c r="L616" s="119"/>
      <c r="M616" s="119"/>
      <c r="N616" s="119"/>
      <c r="O616" s="115"/>
    </row>
    <row r="617" spans="1:15">
      <c r="A617" s="1008"/>
      <c r="B617" s="1008"/>
      <c r="C617" s="1008"/>
      <c r="D617" s="1008"/>
      <c r="E617" s="1008"/>
      <c r="F617" s="1008"/>
      <c r="G617" s="1008"/>
      <c r="H617" s="1008"/>
      <c r="I617" s="1008"/>
      <c r="J617" s="115"/>
      <c r="K617" s="119"/>
      <c r="L617" s="119"/>
      <c r="M617" s="119"/>
      <c r="N617" s="119"/>
      <c r="O617" s="115"/>
    </row>
    <row r="618" spans="1:15">
      <c r="A618" s="1008"/>
      <c r="B618" s="1008"/>
      <c r="C618" s="1008"/>
      <c r="D618" s="1008"/>
      <c r="E618" s="1008"/>
      <c r="F618" s="1008"/>
      <c r="G618" s="1008"/>
      <c r="H618" s="1008"/>
      <c r="I618" s="1008"/>
      <c r="J618" s="115"/>
      <c r="K618" s="119"/>
      <c r="L618" s="119"/>
      <c r="M618" s="119"/>
      <c r="N618" s="119"/>
      <c r="O618" s="115"/>
    </row>
    <row r="619" spans="1:15">
      <c r="A619" s="1008"/>
      <c r="B619" s="1008"/>
      <c r="C619" s="1008"/>
      <c r="D619" s="1008"/>
      <c r="E619" s="1008"/>
      <c r="F619" s="1008"/>
      <c r="G619" s="1008"/>
      <c r="H619" s="1008"/>
      <c r="I619" s="1008"/>
      <c r="J619" s="115"/>
      <c r="K619" s="119"/>
      <c r="L619" s="119"/>
      <c r="M619" s="119"/>
      <c r="N619" s="119"/>
      <c r="O619" s="115"/>
    </row>
    <row r="620" spans="1:15">
      <c r="A620" s="1008"/>
      <c r="B620" s="1008"/>
      <c r="C620" s="1008"/>
      <c r="D620" s="1008"/>
      <c r="E620" s="1008"/>
      <c r="F620" s="1008"/>
      <c r="G620" s="1008"/>
      <c r="H620" s="1008"/>
      <c r="I620" s="1008"/>
      <c r="J620" s="115"/>
      <c r="K620" s="119"/>
      <c r="L620" s="119"/>
      <c r="M620" s="119"/>
      <c r="N620" s="119"/>
      <c r="O620" s="115"/>
    </row>
    <row r="621" spans="1:15">
      <c r="A621" s="1008"/>
      <c r="B621" s="1008"/>
      <c r="C621" s="1008"/>
      <c r="D621" s="1008"/>
      <c r="E621" s="1008"/>
      <c r="F621" s="1008"/>
      <c r="G621" s="1008"/>
      <c r="H621" s="1008"/>
      <c r="I621" s="1008"/>
      <c r="J621" s="115"/>
      <c r="K621" s="119"/>
      <c r="L621" s="119"/>
      <c r="M621" s="119"/>
      <c r="N621" s="119"/>
      <c r="O621" s="115"/>
    </row>
    <row r="622" spans="1:15">
      <c r="A622" s="1008"/>
      <c r="B622" s="1008"/>
      <c r="C622" s="1008"/>
      <c r="D622" s="1008"/>
      <c r="E622" s="1008"/>
      <c r="F622" s="1008"/>
      <c r="G622" s="1008"/>
      <c r="H622" s="1008"/>
      <c r="I622" s="1008"/>
      <c r="J622" s="115"/>
      <c r="K622" s="119"/>
      <c r="L622" s="119"/>
      <c r="M622" s="119"/>
      <c r="N622" s="119"/>
      <c r="O622" s="115"/>
    </row>
    <row r="623" spans="1:15">
      <c r="A623" s="1008"/>
      <c r="B623" s="1008"/>
      <c r="C623" s="1008"/>
      <c r="D623" s="1008"/>
      <c r="E623" s="1008"/>
      <c r="F623" s="1008"/>
      <c r="G623" s="1008"/>
      <c r="H623" s="1008"/>
      <c r="I623" s="1008"/>
      <c r="J623" s="115"/>
      <c r="K623" s="119"/>
      <c r="L623" s="119"/>
      <c r="M623" s="119"/>
      <c r="N623" s="119"/>
      <c r="O623" s="115"/>
    </row>
    <row r="624" spans="1:15">
      <c r="A624" s="1008"/>
      <c r="B624" s="1008"/>
      <c r="C624" s="1008"/>
      <c r="D624" s="1008"/>
      <c r="E624" s="1008"/>
      <c r="F624" s="1008"/>
      <c r="G624" s="1008"/>
      <c r="H624" s="1008"/>
      <c r="I624" s="1008"/>
      <c r="J624" s="115"/>
      <c r="K624" s="119"/>
      <c r="L624" s="119"/>
      <c r="M624" s="119"/>
      <c r="N624" s="119"/>
      <c r="O624" s="115"/>
    </row>
    <row r="625" spans="1:15">
      <c r="A625" s="1008"/>
      <c r="B625" s="1008"/>
      <c r="C625" s="1008"/>
      <c r="D625" s="1008"/>
      <c r="E625" s="1008"/>
      <c r="F625" s="1008"/>
      <c r="G625" s="1008"/>
      <c r="H625" s="1008"/>
      <c r="I625" s="1008"/>
      <c r="J625" s="115"/>
      <c r="K625" s="119"/>
      <c r="L625" s="119"/>
      <c r="M625" s="119"/>
      <c r="N625" s="119"/>
      <c r="O625" s="115"/>
    </row>
    <row r="626" spans="1:15">
      <c r="A626" s="1008"/>
      <c r="B626" s="1008"/>
      <c r="C626" s="1008"/>
      <c r="D626" s="1008"/>
      <c r="E626" s="1008"/>
      <c r="F626" s="1008"/>
      <c r="G626" s="1008"/>
      <c r="H626" s="1008"/>
      <c r="I626" s="1008"/>
      <c r="J626" s="115"/>
      <c r="K626" s="119"/>
      <c r="L626" s="119"/>
      <c r="M626" s="119"/>
      <c r="N626" s="119"/>
      <c r="O626" s="115"/>
    </row>
    <row r="627" spans="1:15">
      <c r="A627" s="1008"/>
      <c r="B627" s="1008"/>
      <c r="C627" s="1008"/>
      <c r="D627" s="1008"/>
      <c r="E627" s="1008"/>
      <c r="F627" s="1008"/>
      <c r="G627" s="1008"/>
      <c r="H627" s="1008"/>
      <c r="I627" s="1008"/>
      <c r="J627" s="115"/>
      <c r="K627" s="119"/>
      <c r="L627" s="119"/>
      <c r="M627" s="119"/>
      <c r="N627" s="119"/>
      <c r="O627" s="115"/>
    </row>
    <row r="628" spans="1:15">
      <c r="A628" s="1008"/>
      <c r="B628" s="1008"/>
      <c r="C628" s="1008"/>
      <c r="D628" s="1008"/>
      <c r="E628" s="1008"/>
      <c r="F628" s="1008"/>
      <c r="G628" s="1008"/>
      <c r="H628" s="1008"/>
      <c r="I628" s="1008"/>
      <c r="J628" s="115"/>
      <c r="K628" s="119"/>
      <c r="L628" s="119"/>
      <c r="M628" s="119"/>
      <c r="N628" s="119"/>
      <c r="O628" s="115"/>
    </row>
    <row r="629" spans="1:15">
      <c r="A629" s="1008"/>
      <c r="B629" s="1008"/>
      <c r="C629" s="1008"/>
      <c r="D629" s="1008"/>
      <c r="E629" s="1008"/>
      <c r="F629" s="1008"/>
      <c r="G629" s="1008"/>
      <c r="H629" s="1008"/>
      <c r="I629" s="1008"/>
      <c r="J629" s="115"/>
      <c r="K629" s="119"/>
      <c r="L629" s="119"/>
      <c r="M629" s="119"/>
      <c r="N629" s="119"/>
      <c r="O629" s="115"/>
    </row>
    <row r="630" spans="1:15">
      <c r="A630" s="1008"/>
      <c r="B630" s="1008"/>
      <c r="C630" s="1008"/>
      <c r="D630" s="1008"/>
      <c r="E630" s="1008"/>
      <c r="F630" s="1008"/>
      <c r="G630" s="1008"/>
      <c r="H630" s="1008"/>
      <c r="I630" s="1008"/>
      <c r="J630" s="115"/>
      <c r="K630" s="119"/>
      <c r="L630" s="119"/>
      <c r="M630" s="119"/>
      <c r="N630" s="119"/>
      <c r="O630" s="115"/>
    </row>
    <row r="631" spans="1:15">
      <c r="A631" s="1008"/>
      <c r="B631" s="1008"/>
      <c r="C631" s="1008"/>
      <c r="D631" s="1008"/>
      <c r="E631" s="1008"/>
      <c r="F631" s="1008"/>
      <c r="G631" s="1008"/>
      <c r="H631" s="1008"/>
      <c r="I631" s="1008"/>
      <c r="J631" s="115"/>
      <c r="K631" s="119"/>
      <c r="L631" s="119"/>
      <c r="M631" s="119"/>
      <c r="N631" s="119"/>
      <c r="O631" s="115"/>
    </row>
    <row r="632" spans="1:15">
      <c r="A632" s="1008"/>
      <c r="B632" s="1008"/>
      <c r="C632" s="1008"/>
      <c r="D632" s="1008"/>
      <c r="E632" s="1008"/>
      <c r="F632" s="1008"/>
      <c r="G632" s="1008"/>
      <c r="H632" s="1008"/>
      <c r="I632" s="1008"/>
      <c r="J632" s="115"/>
      <c r="K632" s="119"/>
      <c r="L632" s="119"/>
      <c r="M632" s="119"/>
      <c r="N632" s="119"/>
      <c r="O632" s="115"/>
    </row>
    <row r="633" spans="1:15">
      <c r="A633" s="1008"/>
      <c r="B633" s="1008"/>
      <c r="C633" s="1008"/>
      <c r="D633" s="1008"/>
      <c r="E633" s="1008"/>
      <c r="F633" s="1008"/>
      <c r="G633" s="1008"/>
      <c r="H633" s="1008"/>
      <c r="I633" s="1008"/>
      <c r="J633" s="115"/>
      <c r="K633" s="119"/>
      <c r="L633" s="119"/>
      <c r="M633" s="119"/>
      <c r="N633" s="119"/>
      <c r="O633" s="115"/>
    </row>
    <row r="634" spans="1:15">
      <c r="A634" s="1008"/>
      <c r="B634" s="1008"/>
      <c r="C634" s="1008"/>
      <c r="D634" s="1008"/>
      <c r="E634" s="1008"/>
      <c r="F634" s="1008"/>
      <c r="G634" s="1008"/>
      <c r="H634" s="1008"/>
      <c r="I634" s="1008"/>
      <c r="J634" s="115"/>
      <c r="K634" s="119"/>
      <c r="L634" s="119"/>
      <c r="M634" s="119"/>
      <c r="N634" s="119"/>
      <c r="O634" s="115"/>
    </row>
    <row r="635" spans="1:15">
      <c r="A635" s="1008"/>
      <c r="B635" s="1008"/>
      <c r="C635" s="1008"/>
      <c r="D635" s="1008"/>
      <c r="E635" s="1008"/>
      <c r="F635" s="1008"/>
      <c r="G635" s="1008"/>
      <c r="H635" s="1008"/>
      <c r="I635" s="1008"/>
      <c r="J635" s="115"/>
      <c r="K635" s="119"/>
      <c r="L635" s="119"/>
      <c r="M635" s="119"/>
      <c r="N635" s="119"/>
      <c r="O635" s="115"/>
    </row>
    <row r="636" spans="1:15">
      <c r="A636" s="1008"/>
      <c r="B636" s="1008"/>
      <c r="C636" s="1008"/>
      <c r="D636" s="1008"/>
      <c r="E636" s="1008"/>
      <c r="F636" s="1008"/>
      <c r="G636" s="1008"/>
      <c r="H636" s="1008"/>
      <c r="I636" s="1008"/>
      <c r="J636" s="115"/>
      <c r="K636" s="119"/>
      <c r="L636" s="119"/>
      <c r="M636" s="119"/>
      <c r="N636" s="119"/>
      <c r="O636" s="115"/>
    </row>
    <row r="637" spans="1:15">
      <c r="A637" s="1008"/>
      <c r="B637" s="1008"/>
      <c r="C637" s="1008"/>
      <c r="D637" s="1008"/>
      <c r="E637" s="1008"/>
      <c r="F637" s="1008"/>
      <c r="G637" s="1008"/>
      <c r="H637" s="1008"/>
      <c r="I637" s="1008"/>
      <c r="J637" s="115"/>
      <c r="K637" s="119"/>
      <c r="L637" s="119"/>
      <c r="M637" s="119"/>
      <c r="N637" s="119"/>
      <c r="O637" s="115"/>
    </row>
    <row r="638" spans="1:15">
      <c r="A638" s="1008"/>
      <c r="B638" s="1008"/>
      <c r="C638" s="1008"/>
      <c r="D638" s="1008"/>
      <c r="E638" s="1008"/>
      <c r="F638" s="1008"/>
      <c r="G638" s="1008"/>
      <c r="H638" s="1008"/>
      <c r="I638" s="1008"/>
      <c r="J638" s="115"/>
      <c r="K638" s="119"/>
      <c r="L638" s="119"/>
      <c r="M638" s="119"/>
      <c r="N638" s="119"/>
      <c r="O638" s="115"/>
    </row>
    <row r="639" spans="1:15">
      <c r="A639" s="1008"/>
      <c r="B639" s="1008"/>
      <c r="C639" s="1008"/>
      <c r="D639" s="1008"/>
      <c r="E639" s="1008"/>
      <c r="F639" s="1008"/>
      <c r="G639" s="1008"/>
      <c r="H639" s="1008"/>
      <c r="I639" s="1008"/>
      <c r="J639" s="115"/>
      <c r="K639" s="119"/>
      <c r="L639" s="119"/>
      <c r="M639" s="119"/>
      <c r="N639" s="119"/>
      <c r="O639" s="115"/>
    </row>
    <row r="640" spans="1:15">
      <c r="A640" s="1008"/>
      <c r="B640" s="1008"/>
      <c r="C640" s="1008"/>
      <c r="D640" s="1008"/>
      <c r="E640" s="1008"/>
      <c r="F640" s="1008"/>
      <c r="G640" s="1008"/>
      <c r="H640" s="1008"/>
      <c r="I640" s="1008"/>
      <c r="J640" s="115"/>
      <c r="K640" s="119"/>
      <c r="L640" s="119"/>
      <c r="M640" s="119"/>
      <c r="N640" s="119"/>
      <c r="O640" s="115"/>
    </row>
    <row r="641" spans="1:15">
      <c r="A641" s="1008"/>
      <c r="B641" s="1008"/>
      <c r="C641" s="1008"/>
      <c r="D641" s="1008"/>
      <c r="E641" s="1008"/>
      <c r="F641" s="1008"/>
      <c r="G641" s="1008"/>
      <c r="H641" s="1008"/>
      <c r="I641" s="1008"/>
      <c r="J641" s="115"/>
      <c r="K641" s="119"/>
      <c r="L641" s="119"/>
      <c r="M641" s="119"/>
      <c r="N641" s="119"/>
      <c r="O641" s="115"/>
    </row>
    <row r="642" spans="1:15">
      <c r="A642" s="1008"/>
      <c r="B642" s="1008"/>
      <c r="C642" s="1008"/>
      <c r="D642" s="1008"/>
      <c r="E642" s="1008"/>
      <c r="F642" s="1008"/>
      <c r="G642" s="1008"/>
      <c r="H642" s="1008"/>
      <c r="I642" s="1008"/>
      <c r="J642" s="115"/>
      <c r="K642" s="119"/>
      <c r="L642" s="119"/>
      <c r="M642" s="119"/>
      <c r="N642" s="119"/>
      <c r="O642" s="115"/>
    </row>
    <row r="643" spans="1:15">
      <c r="A643" s="1008"/>
      <c r="B643" s="1008"/>
      <c r="C643" s="1008"/>
      <c r="D643" s="1008"/>
      <c r="E643" s="1008"/>
      <c r="F643" s="1008"/>
      <c r="G643" s="1008"/>
      <c r="H643" s="1008"/>
      <c r="I643" s="1008"/>
      <c r="J643" s="115"/>
      <c r="K643" s="119"/>
      <c r="L643" s="119"/>
      <c r="M643" s="119"/>
      <c r="N643" s="119"/>
      <c r="O643" s="115"/>
    </row>
    <row r="644" spans="1:15">
      <c r="A644" s="1008"/>
      <c r="B644" s="1008"/>
      <c r="C644" s="1008"/>
      <c r="D644" s="1008"/>
      <c r="E644" s="1008"/>
      <c r="F644" s="1008"/>
      <c r="G644" s="1008"/>
      <c r="H644" s="1008"/>
      <c r="I644" s="1008"/>
      <c r="J644" s="115"/>
      <c r="K644" s="119"/>
      <c r="L644" s="119"/>
      <c r="M644" s="119"/>
      <c r="N644" s="119"/>
      <c r="O644" s="115"/>
    </row>
    <row r="645" spans="1:15">
      <c r="A645" s="1008"/>
      <c r="B645" s="1008"/>
      <c r="C645" s="1008"/>
      <c r="D645" s="1008"/>
      <c r="E645" s="1008"/>
      <c r="F645" s="1008"/>
      <c r="G645" s="1008"/>
      <c r="H645" s="1008"/>
      <c r="I645" s="1008"/>
      <c r="J645" s="115"/>
      <c r="K645" s="119"/>
      <c r="L645" s="119"/>
      <c r="M645" s="119"/>
      <c r="N645" s="119"/>
      <c r="O645" s="115"/>
    </row>
    <row r="646" spans="1:15">
      <c r="A646" s="1008"/>
      <c r="B646" s="1008"/>
      <c r="C646" s="1008"/>
      <c r="D646" s="1008"/>
      <c r="E646" s="1008"/>
      <c r="F646" s="1008"/>
      <c r="G646" s="1008"/>
      <c r="H646" s="1008"/>
      <c r="I646" s="1008"/>
      <c r="J646" s="115"/>
      <c r="K646" s="119"/>
      <c r="L646" s="119"/>
      <c r="M646" s="119"/>
      <c r="N646" s="119"/>
      <c r="O646" s="115"/>
    </row>
    <row r="647" spans="1:15">
      <c r="A647" s="1008"/>
      <c r="B647" s="1008"/>
      <c r="C647" s="1008"/>
      <c r="D647" s="1008"/>
      <c r="E647" s="1008"/>
      <c r="F647" s="1008"/>
      <c r="G647" s="1008"/>
      <c r="H647" s="1008"/>
      <c r="I647" s="1008"/>
      <c r="J647" s="115"/>
      <c r="K647" s="119"/>
      <c r="L647" s="119"/>
      <c r="M647" s="119"/>
      <c r="N647" s="119"/>
      <c r="O647" s="115"/>
    </row>
    <row r="648" spans="1:15">
      <c r="A648" s="1008"/>
      <c r="B648" s="1008"/>
      <c r="C648" s="1008"/>
      <c r="D648" s="1008"/>
      <c r="E648" s="1008"/>
      <c r="F648" s="1008"/>
      <c r="G648" s="1008"/>
      <c r="H648" s="1008"/>
      <c r="I648" s="1008"/>
      <c r="J648" s="115"/>
      <c r="K648" s="119"/>
      <c r="L648" s="119"/>
      <c r="M648" s="119"/>
      <c r="N648" s="119"/>
      <c r="O648" s="115"/>
    </row>
    <row r="649" spans="1:15">
      <c r="A649" s="1008"/>
      <c r="B649" s="1008"/>
      <c r="C649" s="1008"/>
      <c r="D649" s="1008"/>
      <c r="E649" s="1008"/>
      <c r="F649" s="1008"/>
      <c r="G649" s="1008"/>
      <c r="H649" s="1008"/>
      <c r="I649" s="1008"/>
      <c r="J649" s="115"/>
      <c r="K649" s="119"/>
      <c r="L649" s="119"/>
      <c r="M649" s="119"/>
      <c r="N649" s="119"/>
      <c r="O649" s="115"/>
    </row>
    <row r="650" spans="1:15">
      <c r="A650" s="1008"/>
      <c r="B650" s="1008"/>
      <c r="C650" s="1008"/>
      <c r="D650" s="1008"/>
      <c r="E650" s="1008"/>
      <c r="F650" s="1008"/>
      <c r="G650" s="1008"/>
      <c r="H650" s="1008"/>
      <c r="I650" s="1008"/>
      <c r="J650" s="115"/>
      <c r="K650" s="119"/>
      <c r="L650" s="119"/>
      <c r="M650" s="119"/>
      <c r="N650" s="119"/>
      <c r="O650" s="115"/>
    </row>
    <row r="651" spans="1:15">
      <c r="A651" s="1008"/>
      <c r="B651" s="1008"/>
      <c r="C651" s="1008"/>
      <c r="D651" s="1008"/>
      <c r="E651" s="1008"/>
      <c r="F651" s="1008"/>
      <c r="G651" s="1008"/>
      <c r="H651" s="1008"/>
      <c r="I651" s="1008"/>
      <c r="J651" s="115"/>
      <c r="K651" s="119"/>
      <c r="L651" s="119"/>
      <c r="M651" s="119"/>
      <c r="N651" s="119"/>
      <c r="O651" s="115"/>
    </row>
    <row r="652" spans="1:15">
      <c r="A652" s="1008"/>
      <c r="B652" s="1008"/>
      <c r="C652" s="1008"/>
      <c r="D652" s="1008"/>
      <c r="E652" s="1008"/>
      <c r="F652" s="1008"/>
      <c r="G652" s="1008"/>
      <c r="H652" s="1008"/>
      <c r="I652" s="1008"/>
      <c r="J652" s="115"/>
      <c r="K652" s="119"/>
      <c r="L652" s="119"/>
      <c r="M652" s="119"/>
      <c r="N652" s="119"/>
      <c r="O652" s="115"/>
    </row>
    <row r="653" spans="1:15">
      <c r="A653" s="1008"/>
      <c r="B653" s="1008"/>
      <c r="C653" s="1008"/>
      <c r="D653" s="1008"/>
      <c r="E653" s="1008"/>
      <c r="F653" s="1008"/>
      <c r="G653" s="1008"/>
      <c r="H653" s="1008"/>
      <c r="I653" s="1008"/>
      <c r="J653" s="115"/>
      <c r="K653" s="119"/>
      <c r="L653" s="119"/>
      <c r="M653" s="119"/>
      <c r="N653" s="119"/>
      <c r="O653" s="115"/>
    </row>
    <row r="654" spans="1:15">
      <c r="A654" s="1008"/>
      <c r="B654" s="1008"/>
      <c r="C654" s="1008"/>
      <c r="D654" s="1008"/>
      <c r="E654" s="1008"/>
      <c r="F654" s="1008"/>
      <c r="G654" s="1008"/>
      <c r="H654" s="1008"/>
      <c r="I654" s="1008"/>
      <c r="J654" s="115"/>
      <c r="K654" s="119"/>
      <c r="L654" s="119"/>
      <c r="M654" s="119"/>
      <c r="N654" s="119"/>
      <c r="O654" s="115"/>
    </row>
    <row r="655" spans="1:15">
      <c r="A655" s="1008"/>
      <c r="B655" s="1008"/>
      <c r="C655" s="1008"/>
      <c r="D655" s="1008"/>
      <c r="E655" s="1008"/>
      <c r="F655" s="1008"/>
      <c r="G655" s="1008"/>
      <c r="H655" s="1008"/>
      <c r="I655" s="1008"/>
      <c r="J655" s="115"/>
      <c r="K655" s="119"/>
      <c r="L655" s="119"/>
      <c r="M655" s="119"/>
      <c r="N655" s="119"/>
      <c r="O655" s="115"/>
    </row>
    <row r="656" spans="1:15">
      <c r="A656" s="1008"/>
      <c r="B656" s="1008"/>
      <c r="C656" s="1008"/>
      <c r="D656" s="1008"/>
      <c r="E656" s="1008"/>
      <c r="F656" s="1008"/>
      <c r="G656" s="1008"/>
      <c r="H656" s="1008"/>
      <c r="I656" s="1008"/>
      <c r="J656" s="115"/>
      <c r="K656" s="119"/>
      <c r="L656" s="119"/>
      <c r="M656" s="119"/>
      <c r="N656" s="119"/>
      <c r="O656" s="115"/>
    </row>
    <row r="657" spans="1:15">
      <c r="A657" s="1008"/>
      <c r="B657" s="1008"/>
      <c r="C657" s="1008"/>
      <c r="D657" s="1008"/>
      <c r="E657" s="1008"/>
      <c r="F657" s="1008"/>
      <c r="G657" s="1008"/>
      <c r="H657" s="1008"/>
      <c r="I657" s="1008"/>
      <c r="J657" s="115"/>
      <c r="K657" s="119"/>
      <c r="L657" s="119"/>
      <c r="M657" s="119"/>
      <c r="N657" s="119"/>
      <c r="O657" s="115"/>
    </row>
    <row r="658" spans="1:15">
      <c r="A658" s="1008"/>
      <c r="B658" s="1008"/>
      <c r="C658" s="1008"/>
      <c r="D658" s="1008"/>
      <c r="E658" s="1008"/>
      <c r="F658" s="1008"/>
      <c r="G658" s="1008"/>
      <c r="H658" s="1008"/>
      <c r="I658" s="1008"/>
      <c r="J658" s="115"/>
      <c r="K658" s="119"/>
      <c r="L658" s="119"/>
      <c r="M658" s="119"/>
      <c r="N658" s="119"/>
      <c r="O658" s="115"/>
    </row>
    <row r="659" spans="1:15">
      <c r="A659" s="1008"/>
      <c r="B659" s="1008"/>
      <c r="C659" s="1008"/>
      <c r="D659" s="1008"/>
      <c r="E659" s="1008"/>
      <c r="F659" s="1008"/>
      <c r="G659" s="1008"/>
      <c r="H659" s="1008"/>
      <c r="I659" s="1008"/>
      <c r="J659" s="115"/>
      <c r="K659" s="119"/>
      <c r="L659" s="119"/>
      <c r="M659" s="119"/>
      <c r="N659" s="119"/>
      <c r="O659" s="115"/>
    </row>
    <row r="660" spans="1:15">
      <c r="A660" s="1008"/>
      <c r="B660" s="1008"/>
      <c r="C660" s="1008"/>
      <c r="D660" s="1008"/>
      <c r="E660" s="1008"/>
      <c r="F660" s="1008"/>
      <c r="G660" s="1008"/>
      <c r="H660" s="1008"/>
      <c r="I660" s="1008"/>
      <c r="J660" s="115"/>
      <c r="K660" s="119"/>
      <c r="L660" s="119"/>
      <c r="M660" s="119"/>
      <c r="N660" s="119"/>
      <c r="O660" s="115"/>
    </row>
    <row r="661" spans="1:15">
      <c r="A661" s="1008"/>
      <c r="B661" s="1008"/>
      <c r="C661" s="1008"/>
      <c r="D661" s="1008"/>
      <c r="E661" s="1008"/>
      <c r="F661" s="1008"/>
      <c r="G661" s="1008"/>
      <c r="H661" s="1008"/>
      <c r="I661" s="1008"/>
      <c r="J661" s="115"/>
      <c r="K661" s="119"/>
      <c r="L661" s="119"/>
      <c r="M661" s="119"/>
      <c r="N661" s="119"/>
      <c r="O661" s="115"/>
    </row>
    <row r="662" spans="1:15">
      <c r="A662" s="1008"/>
      <c r="B662" s="1008"/>
      <c r="C662" s="1008"/>
      <c r="D662" s="1008"/>
      <c r="E662" s="1008"/>
      <c r="F662" s="1008"/>
      <c r="G662" s="1008"/>
      <c r="H662" s="1008"/>
      <c r="I662" s="1008"/>
      <c r="J662" s="115"/>
      <c r="K662" s="119"/>
      <c r="L662" s="119"/>
      <c r="M662" s="119"/>
      <c r="N662" s="119"/>
      <c r="O662" s="115"/>
    </row>
    <row r="663" spans="1:15">
      <c r="A663" s="1008"/>
      <c r="B663" s="1008"/>
      <c r="C663" s="1008"/>
      <c r="D663" s="1008"/>
      <c r="E663" s="1008"/>
      <c r="F663" s="1008"/>
      <c r="G663" s="1008"/>
      <c r="H663" s="1008"/>
      <c r="I663" s="1008"/>
      <c r="J663" s="115"/>
      <c r="K663" s="119"/>
      <c r="L663" s="119"/>
      <c r="M663" s="119"/>
      <c r="N663" s="119"/>
      <c r="O663" s="115"/>
    </row>
    <row r="664" spans="1:15">
      <c r="A664" s="1008"/>
      <c r="B664" s="1008"/>
      <c r="C664" s="1008"/>
      <c r="D664" s="1008"/>
      <c r="E664" s="1008"/>
      <c r="F664" s="1008"/>
      <c r="G664" s="1008"/>
      <c r="H664" s="1008"/>
      <c r="I664" s="1008"/>
      <c r="J664" s="115"/>
      <c r="K664" s="119"/>
      <c r="L664" s="119"/>
      <c r="M664" s="119"/>
      <c r="N664" s="119"/>
      <c r="O664" s="115"/>
    </row>
    <row r="665" spans="1:15">
      <c r="A665" s="1008"/>
      <c r="B665" s="1008"/>
      <c r="C665" s="1008"/>
      <c r="D665" s="1008"/>
      <c r="E665" s="1008"/>
      <c r="F665" s="1008"/>
      <c r="G665" s="1008"/>
      <c r="H665" s="1008"/>
      <c r="I665" s="1008"/>
      <c r="J665" s="115"/>
      <c r="K665" s="119"/>
      <c r="L665" s="119"/>
      <c r="M665" s="119"/>
      <c r="N665" s="119"/>
      <c r="O665" s="115"/>
    </row>
    <row r="666" spans="1:15">
      <c r="A666" s="1008"/>
      <c r="B666" s="1008"/>
      <c r="C666" s="1008"/>
      <c r="D666" s="1008"/>
      <c r="E666" s="1008"/>
      <c r="F666" s="1008"/>
      <c r="G666" s="1008"/>
      <c r="H666" s="1008"/>
      <c r="I666" s="1008"/>
      <c r="J666" s="115"/>
      <c r="K666" s="119"/>
      <c r="L666" s="119"/>
      <c r="M666" s="119"/>
      <c r="N666" s="119"/>
      <c r="O666" s="115"/>
    </row>
    <row r="667" spans="1:15">
      <c r="A667" s="1008"/>
      <c r="B667" s="1008"/>
      <c r="C667" s="1008"/>
      <c r="D667" s="1008"/>
      <c r="E667" s="1008"/>
      <c r="F667" s="1008"/>
      <c r="G667" s="1008"/>
      <c r="H667" s="1008"/>
      <c r="I667" s="1008"/>
      <c r="J667" s="115"/>
      <c r="K667" s="119"/>
      <c r="L667" s="119"/>
      <c r="M667" s="119"/>
      <c r="N667" s="119"/>
      <c r="O667" s="115"/>
    </row>
    <row r="668" spans="1:15">
      <c r="A668" s="1008"/>
      <c r="B668" s="1008"/>
      <c r="C668" s="1008"/>
      <c r="D668" s="1008"/>
      <c r="E668" s="1008"/>
      <c r="F668" s="1008"/>
      <c r="G668" s="1008"/>
      <c r="H668" s="1008"/>
      <c r="I668" s="1008"/>
      <c r="J668" s="115"/>
      <c r="K668" s="119"/>
      <c r="L668" s="119"/>
      <c r="M668" s="119"/>
      <c r="N668" s="119"/>
      <c r="O668" s="115"/>
    </row>
    <row r="669" spans="1:15">
      <c r="A669" s="1008"/>
      <c r="B669" s="1008"/>
      <c r="C669" s="1008"/>
      <c r="D669" s="1008"/>
      <c r="E669" s="1008"/>
      <c r="F669" s="1008"/>
      <c r="G669" s="1008"/>
      <c r="H669" s="1008"/>
      <c r="I669" s="1008"/>
      <c r="J669" s="115"/>
      <c r="K669" s="119"/>
      <c r="L669" s="119"/>
      <c r="M669" s="119"/>
      <c r="N669" s="119"/>
      <c r="O669" s="115"/>
    </row>
    <row r="670" spans="1:15">
      <c r="A670" s="1008"/>
      <c r="B670" s="1008"/>
      <c r="C670" s="1008"/>
      <c r="D670" s="1008"/>
      <c r="E670" s="1008"/>
      <c r="F670" s="1008"/>
      <c r="G670" s="1008"/>
      <c r="H670" s="1008"/>
      <c r="I670" s="1008"/>
      <c r="J670" s="115"/>
      <c r="K670" s="119"/>
      <c r="L670" s="119"/>
      <c r="M670" s="119"/>
      <c r="N670" s="119"/>
      <c r="O670" s="115"/>
    </row>
    <row r="671" spans="1:15">
      <c r="A671" s="1008"/>
      <c r="B671" s="1008"/>
      <c r="C671" s="1008"/>
      <c r="D671" s="1008"/>
      <c r="E671" s="1008"/>
      <c r="F671" s="1008"/>
      <c r="G671" s="1008"/>
      <c r="H671" s="1008"/>
      <c r="I671" s="1008"/>
      <c r="J671" s="115"/>
      <c r="K671" s="119"/>
      <c r="L671" s="119"/>
      <c r="M671" s="119"/>
      <c r="N671" s="119"/>
      <c r="O671" s="115"/>
    </row>
    <row r="672" spans="1:15">
      <c r="A672" s="1008"/>
      <c r="B672" s="1008"/>
      <c r="C672" s="1008"/>
      <c r="D672" s="1008"/>
      <c r="E672" s="1008"/>
      <c r="F672" s="1008"/>
      <c r="G672" s="1008"/>
      <c r="H672" s="1008"/>
      <c r="I672" s="1008"/>
      <c r="J672" s="115"/>
      <c r="K672" s="119"/>
      <c r="L672" s="119"/>
      <c r="M672" s="119"/>
      <c r="N672" s="119"/>
      <c r="O672" s="115"/>
    </row>
    <row r="673" spans="1:15">
      <c r="A673" s="1008"/>
      <c r="B673" s="1008"/>
      <c r="C673" s="1008"/>
      <c r="D673" s="1008"/>
      <c r="E673" s="1008"/>
      <c r="F673" s="1008"/>
      <c r="G673" s="1008"/>
      <c r="H673" s="1008"/>
      <c r="I673" s="1008"/>
      <c r="J673" s="115"/>
      <c r="K673" s="119"/>
      <c r="L673" s="119"/>
      <c r="M673" s="119"/>
      <c r="N673" s="119"/>
      <c r="O673" s="115"/>
    </row>
    <row r="674" spans="1:15">
      <c r="A674" s="1008"/>
      <c r="B674" s="1008"/>
      <c r="C674" s="1008"/>
      <c r="D674" s="1008"/>
      <c r="E674" s="1008"/>
      <c r="F674" s="1008"/>
      <c r="G674" s="1008"/>
      <c r="H674" s="1008"/>
      <c r="I674" s="1008"/>
      <c r="J674" s="115"/>
      <c r="K674" s="119"/>
      <c r="L674" s="119"/>
      <c r="M674" s="119"/>
      <c r="N674" s="119"/>
      <c r="O674" s="115"/>
    </row>
    <row r="675" spans="1:15">
      <c r="A675" s="1008"/>
      <c r="B675" s="1008"/>
      <c r="C675" s="1008"/>
      <c r="D675" s="1008"/>
      <c r="E675" s="1008"/>
      <c r="F675" s="1008"/>
      <c r="G675" s="1008"/>
      <c r="H675" s="1008"/>
      <c r="I675" s="1008"/>
      <c r="J675" s="115"/>
      <c r="K675" s="119"/>
      <c r="L675" s="119"/>
      <c r="M675" s="119"/>
      <c r="N675" s="119"/>
      <c r="O675" s="115"/>
    </row>
    <row r="676" spans="1:15">
      <c r="A676" s="1008"/>
      <c r="B676" s="1008"/>
      <c r="C676" s="1008"/>
      <c r="D676" s="1008"/>
      <c r="E676" s="1008"/>
      <c r="F676" s="1008"/>
      <c r="G676" s="1008"/>
      <c r="H676" s="1008"/>
      <c r="I676" s="1008"/>
      <c r="J676" s="115"/>
      <c r="K676" s="119"/>
      <c r="L676" s="119"/>
      <c r="M676" s="119"/>
      <c r="N676" s="119"/>
      <c r="O676" s="115"/>
    </row>
    <row r="677" spans="1:15">
      <c r="A677" s="1008"/>
      <c r="B677" s="1008"/>
      <c r="C677" s="1008"/>
      <c r="D677" s="1008"/>
      <c r="E677" s="1008"/>
      <c r="F677" s="1008"/>
      <c r="G677" s="1008"/>
      <c r="H677" s="1008"/>
      <c r="I677" s="1008"/>
      <c r="J677" s="115"/>
      <c r="K677" s="119"/>
      <c r="L677" s="119"/>
      <c r="M677" s="119"/>
      <c r="N677" s="119"/>
      <c r="O677" s="115"/>
    </row>
    <row r="678" spans="1:15">
      <c r="A678" s="1008"/>
      <c r="B678" s="1008"/>
      <c r="C678" s="1008"/>
      <c r="D678" s="1008"/>
      <c r="E678" s="1008"/>
      <c r="F678" s="1008"/>
      <c r="G678" s="1008"/>
      <c r="H678" s="1008"/>
      <c r="I678" s="1008"/>
      <c r="J678" s="115"/>
      <c r="K678" s="119"/>
      <c r="L678" s="119"/>
      <c r="M678" s="119"/>
      <c r="N678" s="119"/>
      <c r="O678" s="115"/>
    </row>
    <row r="679" spans="1:15">
      <c r="A679" s="1008"/>
      <c r="B679" s="1008"/>
      <c r="C679" s="1008"/>
      <c r="D679" s="1008"/>
      <c r="E679" s="1008"/>
      <c r="F679" s="1008"/>
      <c r="G679" s="1008"/>
      <c r="H679" s="1008"/>
      <c r="I679" s="1008"/>
      <c r="J679" s="115"/>
      <c r="K679" s="119"/>
      <c r="L679" s="119"/>
      <c r="M679" s="119"/>
      <c r="N679" s="119"/>
      <c r="O679" s="115"/>
    </row>
    <row r="680" spans="1:15">
      <c r="A680" s="1008"/>
      <c r="B680" s="1008"/>
      <c r="C680" s="1008"/>
      <c r="D680" s="1008"/>
      <c r="E680" s="1008"/>
      <c r="F680" s="1008"/>
      <c r="G680" s="1008"/>
      <c r="H680" s="1008"/>
      <c r="I680" s="1008"/>
      <c r="J680" s="115"/>
      <c r="K680" s="119"/>
      <c r="L680" s="119"/>
      <c r="M680" s="119"/>
      <c r="N680" s="119"/>
      <c r="O680" s="115"/>
    </row>
    <row r="681" spans="1:15">
      <c r="A681" s="1008"/>
      <c r="B681" s="1008"/>
      <c r="C681" s="1008"/>
      <c r="D681" s="1008"/>
      <c r="E681" s="1008"/>
      <c r="F681" s="1008"/>
      <c r="G681" s="1008"/>
      <c r="H681" s="1008"/>
      <c r="I681" s="1008"/>
      <c r="J681" s="115"/>
      <c r="K681" s="119"/>
      <c r="L681" s="119"/>
      <c r="M681" s="119"/>
      <c r="N681" s="119"/>
      <c r="O681" s="115"/>
    </row>
    <row r="682" spans="1:15">
      <c r="A682" s="1008"/>
      <c r="B682" s="1008"/>
      <c r="C682" s="1008"/>
      <c r="D682" s="1008"/>
      <c r="E682" s="1008"/>
      <c r="F682" s="1008"/>
      <c r="G682" s="1008"/>
      <c r="H682" s="1008"/>
      <c r="I682" s="1008"/>
      <c r="J682" s="115"/>
      <c r="K682" s="119"/>
      <c r="L682" s="119"/>
      <c r="M682" s="119"/>
      <c r="N682" s="119"/>
      <c r="O682" s="115"/>
    </row>
    <row r="683" spans="1:15">
      <c r="A683" s="1008"/>
      <c r="B683" s="1008"/>
      <c r="C683" s="1008"/>
      <c r="D683" s="1008"/>
      <c r="E683" s="1008"/>
      <c r="F683" s="1008"/>
      <c r="G683" s="1008"/>
      <c r="H683" s="1008"/>
      <c r="I683" s="1008"/>
      <c r="J683" s="115"/>
      <c r="K683" s="119"/>
      <c r="L683" s="119"/>
      <c r="M683" s="119"/>
      <c r="N683" s="119"/>
      <c r="O683" s="115"/>
    </row>
    <row r="684" spans="1:15">
      <c r="A684" s="1008"/>
      <c r="B684" s="1008"/>
      <c r="C684" s="1008"/>
      <c r="D684" s="1008"/>
      <c r="E684" s="1008"/>
      <c r="F684" s="1008"/>
      <c r="G684" s="1008"/>
      <c r="H684" s="1008"/>
      <c r="I684" s="1008"/>
      <c r="J684" s="115"/>
      <c r="K684" s="119"/>
      <c r="L684" s="119"/>
      <c r="M684" s="119"/>
      <c r="N684" s="119"/>
      <c r="O684" s="115"/>
    </row>
    <row r="685" spans="1:15">
      <c r="A685" s="1008"/>
      <c r="B685" s="1008"/>
      <c r="C685" s="1008"/>
      <c r="D685" s="1008"/>
      <c r="E685" s="1008"/>
      <c r="F685" s="1008"/>
      <c r="G685" s="1008"/>
      <c r="H685" s="1008"/>
      <c r="I685" s="1008"/>
      <c r="J685" s="115"/>
      <c r="K685" s="119"/>
      <c r="L685" s="119"/>
      <c r="M685" s="119"/>
      <c r="N685" s="119"/>
      <c r="O685" s="115"/>
    </row>
    <row r="686" spans="1:15">
      <c r="A686" s="1008"/>
      <c r="B686" s="1008"/>
      <c r="C686" s="1008"/>
      <c r="D686" s="1008"/>
      <c r="E686" s="1008"/>
      <c r="F686" s="1008"/>
      <c r="G686" s="1008"/>
      <c r="H686" s="1008"/>
      <c r="I686" s="1008"/>
      <c r="J686" s="115"/>
      <c r="K686" s="119"/>
      <c r="L686" s="119"/>
      <c r="M686" s="119"/>
      <c r="N686" s="119"/>
      <c r="O686" s="115"/>
    </row>
    <row r="687" spans="1:15">
      <c r="A687" s="1008"/>
      <c r="B687" s="1008"/>
      <c r="C687" s="1008"/>
      <c r="D687" s="1008"/>
      <c r="E687" s="1008"/>
      <c r="F687" s="1008"/>
      <c r="G687" s="1008"/>
      <c r="H687" s="1008"/>
      <c r="I687" s="1008"/>
      <c r="J687" s="115"/>
      <c r="K687" s="119"/>
      <c r="L687" s="119"/>
      <c r="M687" s="119"/>
      <c r="N687" s="119"/>
      <c r="O687" s="115"/>
    </row>
    <row r="688" spans="1:15">
      <c r="A688" s="1008"/>
      <c r="B688" s="1008"/>
      <c r="C688" s="1008"/>
      <c r="D688" s="1008"/>
      <c r="E688" s="1008"/>
      <c r="F688" s="1008"/>
      <c r="G688" s="1008"/>
      <c r="H688" s="1008"/>
      <c r="I688" s="1008"/>
      <c r="J688" s="115"/>
      <c r="K688" s="119"/>
      <c r="L688" s="119"/>
      <c r="M688" s="119"/>
      <c r="N688" s="119"/>
      <c r="O688" s="115"/>
    </row>
    <row r="689" spans="1:15">
      <c r="A689" s="1008"/>
      <c r="B689" s="1008"/>
      <c r="C689" s="1008"/>
      <c r="D689" s="1008"/>
      <c r="E689" s="1008"/>
      <c r="F689" s="1008"/>
      <c r="G689" s="1008"/>
      <c r="H689" s="1008"/>
      <c r="I689" s="1008"/>
      <c r="J689" s="115"/>
      <c r="K689" s="119"/>
      <c r="L689" s="119"/>
      <c r="M689" s="119"/>
      <c r="N689" s="119"/>
      <c r="O689" s="115"/>
    </row>
    <row r="690" spans="1:15">
      <c r="A690" s="1008"/>
      <c r="B690" s="1008"/>
      <c r="C690" s="1008"/>
      <c r="D690" s="1008"/>
      <c r="E690" s="1008"/>
      <c r="F690" s="1008"/>
      <c r="G690" s="1008"/>
      <c r="H690" s="1008"/>
      <c r="I690" s="1008"/>
      <c r="J690" s="115"/>
      <c r="K690" s="119"/>
      <c r="L690" s="119"/>
      <c r="M690" s="119"/>
      <c r="N690" s="119"/>
      <c r="O690" s="115"/>
    </row>
    <row r="691" spans="1:15">
      <c r="A691" s="1008"/>
      <c r="B691" s="1008"/>
      <c r="C691" s="1008"/>
      <c r="D691" s="1008"/>
      <c r="E691" s="1008"/>
      <c r="F691" s="1008"/>
      <c r="G691" s="1008"/>
      <c r="H691" s="1008"/>
      <c r="I691" s="1008"/>
      <c r="J691" s="115"/>
      <c r="K691" s="119"/>
      <c r="L691" s="119"/>
      <c r="M691" s="119"/>
      <c r="N691" s="119"/>
      <c r="O691" s="115"/>
    </row>
    <row r="692" spans="1:15">
      <c r="A692" s="1008"/>
      <c r="B692" s="1008"/>
      <c r="C692" s="1008"/>
      <c r="D692" s="1008"/>
      <c r="E692" s="1008"/>
      <c r="F692" s="1008"/>
      <c r="G692" s="1008"/>
      <c r="H692" s="1008"/>
      <c r="I692" s="1008"/>
      <c r="J692" s="115"/>
      <c r="K692" s="119"/>
      <c r="L692" s="119"/>
      <c r="M692" s="119"/>
      <c r="N692" s="119"/>
      <c r="O692" s="115"/>
    </row>
    <row r="693" spans="1:15">
      <c r="A693" s="1008"/>
      <c r="B693" s="1008"/>
      <c r="C693" s="1008"/>
      <c r="D693" s="1008"/>
      <c r="E693" s="1008"/>
      <c r="F693" s="1008"/>
      <c r="G693" s="1008"/>
      <c r="H693" s="1008"/>
      <c r="I693" s="1008"/>
      <c r="J693" s="115"/>
      <c r="K693" s="119"/>
      <c r="L693" s="119"/>
      <c r="M693" s="119"/>
      <c r="N693" s="119"/>
      <c r="O693" s="115"/>
    </row>
    <row r="694" spans="1:15">
      <c r="A694" s="1008"/>
      <c r="B694" s="1008"/>
      <c r="C694" s="1008"/>
      <c r="D694" s="1008"/>
      <c r="E694" s="1008"/>
      <c r="F694" s="1008"/>
      <c r="G694" s="1008"/>
      <c r="H694" s="1008"/>
      <c r="I694" s="1008"/>
      <c r="J694" s="115"/>
      <c r="K694" s="119"/>
      <c r="L694" s="119"/>
      <c r="M694" s="119"/>
      <c r="N694" s="119"/>
      <c r="O694" s="115"/>
    </row>
    <row r="695" spans="1:15">
      <c r="A695" s="1008"/>
      <c r="B695" s="1008"/>
      <c r="C695" s="1008"/>
      <c r="D695" s="1008"/>
      <c r="E695" s="1008"/>
      <c r="F695" s="1008"/>
      <c r="G695" s="1008"/>
      <c r="H695" s="1008"/>
      <c r="I695" s="1008"/>
      <c r="J695" s="115"/>
      <c r="K695" s="119"/>
      <c r="L695" s="119"/>
      <c r="M695" s="119"/>
      <c r="N695" s="119"/>
      <c r="O695" s="115"/>
    </row>
    <row r="696" spans="1:15">
      <c r="A696" s="1008"/>
      <c r="B696" s="1008"/>
      <c r="C696" s="1008"/>
      <c r="D696" s="1008"/>
      <c r="E696" s="1008"/>
      <c r="F696" s="1008"/>
      <c r="G696" s="1008"/>
      <c r="H696" s="1008"/>
      <c r="I696" s="1008"/>
      <c r="J696" s="115"/>
      <c r="K696" s="119"/>
      <c r="L696" s="119"/>
      <c r="M696" s="119"/>
      <c r="N696" s="119"/>
      <c r="O696" s="115"/>
    </row>
    <row r="697" spans="1:15">
      <c r="A697" s="1008"/>
      <c r="B697" s="1008"/>
      <c r="C697" s="1008"/>
      <c r="D697" s="1008"/>
      <c r="E697" s="1008"/>
      <c r="F697" s="1008"/>
      <c r="G697" s="1008"/>
      <c r="H697" s="1008"/>
      <c r="I697" s="1008"/>
      <c r="J697" s="115"/>
      <c r="K697" s="119"/>
      <c r="L697" s="119"/>
      <c r="M697" s="119"/>
      <c r="N697" s="119"/>
      <c r="O697" s="115"/>
    </row>
    <row r="698" spans="1:15">
      <c r="A698" s="1008"/>
      <c r="B698" s="1008"/>
      <c r="C698" s="1008"/>
      <c r="D698" s="1008"/>
      <c r="E698" s="1008"/>
      <c r="F698" s="1008"/>
      <c r="G698" s="1008"/>
      <c r="H698" s="1008"/>
      <c r="I698" s="1008"/>
      <c r="J698" s="115"/>
      <c r="K698" s="119"/>
      <c r="L698" s="119"/>
      <c r="M698" s="119"/>
      <c r="N698" s="119"/>
      <c r="O698" s="115"/>
    </row>
    <row r="699" spans="1:15">
      <c r="A699" s="1008"/>
      <c r="B699" s="1008"/>
      <c r="C699" s="1008"/>
      <c r="D699" s="1008"/>
      <c r="E699" s="1008"/>
      <c r="F699" s="1008"/>
      <c r="G699" s="1008"/>
      <c r="H699" s="1008"/>
      <c r="I699" s="1008"/>
      <c r="J699" s="115"/>
      <c r="K699" s="119"/>
      <c r="L699" s="119"/>
      <c r="M699" s="119"/>
      <c r="N699" s="119"/>
      <c r="O699" s="115"/>
    </row>
    <row r="700" spans="1:15">
      <c r="A700" s="1008"/>
      <c r="B700" s="1008"/>
      <c r="C700" s="1008"/>
      <c r="D700" s="1008"/>
      <c r="E700" s="1008"/>
      <c r="F700" s="1008"/>
      <c r="G700" s="1008"/>
      <c r="H700" s="1008"/>
      <c r="I700" s="1008"/>
      <c r="J700" s="115"/>
      <c r="K700" s="119"/>
      <c r="L700" s="119"/>
      <c r="M700" s="119"/>
      <c r="N700" s="119"/>
      <c r="O700" s="115"/>
    </row>
    <row r="701" spans="1:15">
      <c r="A701" s="1008"/>
      <c r="B701" s="1008"/>
      <c r="C701" s="1008"/>
      <c r="D701" s="1008"/>
      <c r="E701" s="1008"/>
      <c r="F701" s="1008"/>
      <c r="G701" s="1008"/>
      <c r="H701" s="1008"/>
      <c r="I701" s="1008"/>
      <c r="J701" s="115"/>
      <c r="K701" s="119"/>
      <c r="L701" s="119"/>
      <c r="M701" s="119"/>
      <c r="N701" s="119"/>
      <c r="O701" s="115"/>
    </row>
    <row r="702" spans="1:15">
      <c r="A702" s="1008"/>
      <c r="B702" s="1008"/>
      <c r="C702" s="1008"/>
      <c r="D702" s="1008"/>
      <c r="E702" s="1008"/>
      <c r="F702" s="1008"/>
      <c r="G702" s="1008"/>
      <c r="H702" s="1008"/>
      <c r="I702" s="1008"/>
      <c r="J702" s="115"/>
      <c r="K702" s="119"/>
      <c r="L702" s="119"/>
      <c r="M702" s="119"/>
      <c r="N702" s="119"/>
      <c r="O702" s="115"/>
    </row>
    <row r="703" spans="1:15">
      <c r="A703" s="1008"/>
      <c r="B703" s="1008"/>
      <c r="C703" s="1008"/>
      <c r="D703" s="1008"/>
      <c r="E703" s="1008"/>
      <c r="F703" s="1008"/>
      <c r="G703" s="1008"/>
      <c r="H703" s="1008"/>
      <c r="I703" s="1008"/>
      <c r="J703" s="115"/>
      <c r="K703" s="119"/>
      <c r="L703" s="119"/>
      <c r="M703" s="119"/>
      <c r="N703" s="119"/>
      <c r="O703" s="115"/>
    </row>
    <row r="704" spans="1:15">
      <c r="A704" s="1008"/>
      <c r="B704" s="1008"/>
      <c r="C704" s="1008"/>
      <c r="D704" s="1008"/>
      <c r="E704" s="1008"/>
      <c r="F704" s="1008"/>
      <c r="G704" s="1008"/>
      <c r="H704" s="1008"/>
      <c r="I704" s="1008"/>
      <c r="J704" s="115"/>
      <c r="K704" s="119"/>
      <c r="L704" s="119"/>
      <c r="M704" s="119"/>
      <c r="N704" s="119"/>
      <c r="O704" s="115"/>
    </row>
    <row r="705" spans="1:15">
      <c r="A705" s="1008"/>
      <c r="B705" s="1008"/>
      <c r="C705" s="1008"/>
      <c r="D705" s="1008"/>
      <c r="E705" s="1008"/>
      <c r="F705" s="1008"/>
      <c r="G705" s="1008"/>
      <c r="H705" s="1008"/>
      <c r="I705" s="1008"/>
      <c r="J705" s="115"/>
      <c r="K705" s="119"/>
      <c r="L705" s="119"/>
      <c r="M705" s="119"/>
      <c r="N705" s="119"/>
      <c r="O705" s="115"/>
    </row>
    <row r="706" spans="1:15">
      <c r="A706" s="1008"/>
      <c r="B706" s="1008"/>
      <c r="C706" s="1008"/>
      <c r="D706" s="1008"/>
      <c r="E706" s="1008"/>
      <c r="F706" s="1008"/>
      <c r="G706" s="1008"/>
      <c r="H706" s="1008"/>
      <c r="I706" s="1008"/>
      <c r="J706" s="115"/>
      <c r="K706" s="119"/>
      <c r="L706" s="119"/>
      <c r="M706" s="119"/>
      <c r="N706" s="119"/>
      <c r="O706" s="115"/>
    </row>
    <row r="707" spans="1:15">
      <c r="A707" s="1008"/>
      <c r="B707" s="1008"/>
      <c r="C707" s="1008"/>
      <c r="D707" s="1008"/>
      <c r="E707" s="1008"/>
      <c r="F707" s="1008"/>
      <c r="G707" s="1008"/>
      <c r="H707" s="1008"/>
      <c r="I707" s="1008"/>
      <c r="J707" s="115"/>
      <c r="K707" s="119"/>
      <c r="L707" s="119"/>
      <c r="M707" s="119"/>
      <c r="N707" s="119"/>
      <c r="O707" s="115"/>
    </row>
    <row r="708" spans="1:15">
      <c r="A708" s="1008"/>
      <c r="B708" s="1008"/>
      <c r="C708" s="1008"/>
      <c r="D708" s="1008"/>
      <c r="E708" s="1008"/>
      <c r="F708" s="1008"/>
      <c r="G708" s="1008"/>
      <c r="H708" s="1008"/>
      <c r="I708" s="1008"/>
      <c r="J708" s="115"/>
      <c r="K708" s="119"/>
      <c r="L708" s="119"/>
      <c r="M708" s="119"/>
      <c r="N708" s="119"/>
      <c r="O708" s="115"/>
    </row>
    <row r="709" spans="1:15">
      <c r="A709" s="1008"/>
      <c r="B709" s="1008"/>
      <c r="C709" s="1008"/>
      <c r="D709" s="1008"/>
      <c r="E709" s="1008"/>
      <c r="F709" s="1008"/>
      <c r="G709" s="1008"/>
      <c r="H709" s="1008"/>
      <c r="I709" s="1008"/>
      <c r="J709" s="115"/>
      <c r="K709" s="119"/>
      <c r="L709" s="119"/>
      <c r="M709" s="119"/>
      <c r="N709" s="119"/>
      <c r="O709" s="115"/>
    </row>
    <row r="710" spans="1:15">
      <c r="A710" s="1008"/>
      <c r="B710" s="1008"/>
      <c r="C710" s="1008"/>
      <c r="D710" s="1008"/>
      <c r="E710" s="1008"/>
      <c r="F710" s="1008"/>
      <c r="G710" s="1008"/>
      <c r="H710" s="1008"/>
      <c r="I710" s="1008"/>
      <c r="J710" s="115"/>
      <c r="K710" s="119"/>
      <c r="L710" s="119"/>
      <c r="M710" s="119"/>
      <c r="N710" s="119"/>
      <c r="O710" s="115"/>
    </row>
    <row r="711" spans="1:15">
      <c r="A711" s="1008"/>
      <c r="B711" s="1008"/>
      <c r="C711" s="1008"/>
      <c r="D711" s="1008"/>
      <c r="E711" s="1008"/>
      <c r="F711" s="1008"/>
      <c r="G711" s="1008"/>
      <c r="H711" s="1008"/>
      <c r="I711" s="1008"/>
      <c r="J711" s="115"/>
      <c r="K711" s="119"/>
      <c r="L711" s="119"/>
      <c r="M711" s="119"/>
      <c r="N711" s="119"/>
      <c r="O711" s="115"/>
    </row>
    <row r="712" spans="1:15">
      <c r="A712" s="1008"/>
      <c r="B712" s="1008"/>
      <c r="C712" s="1008"/>
      <c r="D712" s="1008"/>
      <c r="E712" s="1008"/>
      <c r="F712" s="1008"/>
      <c r="G712" s="1008"/>
      <c r="H712" s="1008"/>
      <c r="I712" s="1008"/>
      <c r="J712" s="115"/>
      <c r="K712" s="119"/>
      <c r="L712" s="119"/>
      <c r="M712" s="119"/>
      <c r="N712" s="119"/>
      <c r="O712" s="115"/>
    </row>
    <row r="713" spans="1:15">
      <c r="A713" s="1008"/>
      <c r="B713" s="1008"/>
      <c r="C713" s="1008"/>
      <c r="D713" s="1008"/>
      <c r="E713" s="1008"/>
      <c r="F713" s="1008"/>
      <c r="G713" s="1008"/>
      <c r="H713" s="1008"/>
      <c r="I713" s="1008"/>
      <c r="J713" s="115"/>
      <c r="K713" s="119"/>
      <c r="L713" s="119"/>
      <c r="M713" s="119"/>
      <c r="N713" s="119"/>
      <c r="O713" s="115"/>
    </row>
    <row r="714" spans="1:15">
      <c r="A714" s="1008"/>
      <c r="B714" s="1008"/>
      <c r="C714" s="1008"/>
      <c r="D714" s="1008"/>
      <c r="E714" s="1008"/>
      <c r="F714" s="1008"/>
      <c r="G714" s="1008"/>
      <c r="H714" s="1008"/>
      <c r="I714" s="1008"/>
      <c r="J714" s="115"/>
      <c r="K714" s="119"/>
      <c r="L714" s="119"/>
      <c r="M714" s="119"/>
      <c r="N714" s="119"/>
      <c r="O714" s="115"/>
    </row>
    <row r="715" spans="1:15">
      <c r="A715" s="1008"/>
      <c r="B715" s="1008"/>
      <c r="C715" s="1008"/>
      <c r="D715" s="1008"/>
      <c r="E715" s="1008"/>
      <c r="F715" s="1008"/>
      <c r="G715" s="1008"/>
      <c r="H715" s="1008"/>
      <c r="I715" s="1008"/>
      <c r="J715" s="115"/>
      <c r="K715" s="119"/>
      <c r="L715" s="119"/>
      <c r="M715" s="119"/>
      <c r="N715" s="119"/>
      <c r="O715" s="115"/>
    </row>
    <row r="716" spans="1:15">
      <c r="A716" s="1008"/>
      <c r="B716" s="1008"/>
      <c r="C716" s="1008"/>
      <c r="D716" s="1008"/>
      <c r="E716" s="1008"/>
      <c r="F716" s="1008"/>
      <c r="G716" s="1008"/>
      <c r="H716" s="1008"/>
      <c r="I716" s="1008"/>
      <c r="J716" s="115"/>
      <c r="K716" s="119"/>
      <c r="L716" s="119"/>
      <c r="M716" s="119"/>
      <c r="N716" s="119"/>
      <c r="O716" s="115"/>
    </row>
    <row r="717" spans="1:15">
      <c r="A717" s="1008"/>
      <c r="B717" s="1008"/>
      <c r="C717" s="1008"/>
      <c r="D717" s="1008"/>
      <c r="E717" s="1008"/>
      <c r="F717" s="1008"/>
      <c r="G717" s="1008"/>
      <c r="H717" s="1008"/>
      <c r="I717" s="1008"/>
      <c r="J717" s="115"/>
      <c r="K717" s="119"/>
      <c r="L717" s="119"/>
      <c r="M717" s="119"/>
      <c r="N717" s="119"/>
      <c r="O717" s="115"/>
    </row>
    <row r="718" spans="1:15">
      <c r="A718" s="1008"/>
      <c r="B718" s="1008"/>
      <c r="C718" s="1008"/>
      <c r="D718" s="1008"/>
      <c r="E718" s="1008"/>
      <c r="F718" s="1008"/>
      <c r="G718" s="1008"/>
      <c r="H718" s="1008"/>
      <c r="I718" s="1008"/>
      <c r="J718" s="115"/>
      <c r="K718" s="119"/>
      <c r="L718" s="119"/>
      <c r="M718" s="119"/>
      <c r="N718" s="119"/>
      <c r="O718" s="115"/>
    </row>
    <row r="719" spans="1:15">
      <c r="A719" s="1008"/>
      <c r="B719" s="1008"/>
      <c r="C719" s="1008"/>
      <c r="D719" s="1008"/>
      <c r="E719" s="1008"/>
      <c r="F719" s="1008"/>
      <c r="G719" s="1008"/>
      <c r="H719" s="1008"/>
      <c r="I719" s="1008"/>
      <c r="J719" s="115"/>
      <c r="K719" s="119"/>
      <c r="L719" s="119"/>
      <c r="M719" s="119"/>
      <c r="N719" s="119"/>
      <c r="O719" s="115"/>
    </row>
    <row r="720" spans="1:15">
      <c r="A720" s="1008"/>
      <c r="B720" s="1008"/>
      <c r="C720" s="1008"/>
      <c r="D720" s="1008"/>
      <c r="E720" s="1008"/>
      <c r="F720" s="1008"/>
      <c r="G720" s="1008"/>
      <c r="H720" s="1008"/>
      <c r="I720" s="1008"/>
      <c r="J720" s="115"/>
      <c r="K720" s="119"/>
      <c r="L720" s="119"/>
      <c r="M720" s="119"/>
      <c r="N720" s="119"/>
      <c r="O720" s="115"/>
    </row>
    <row r="721" spans="1:15">
      <c r="A721" s="1008"/>
      <c r="B721" s="1008"/>
      <c r="C721" s="1008"/>
      <c r="D721" s="1008"/>
      <c r="E721" s="1008"/>
      <c r="F721" s="1008"/>
      <c r="G721" s="1008"/>
      <c r="H721" s="1008"/>
      <c r="I721" s="1008"/>
      <c r="J721" s="115"/>
      <c r="K721" s="119"/>
      <c r="L721" s="119"/>
      <c r="M721" s="119"/>
      <c r="N721" s="119"/>
      <c r="O721" s="115"/>
    </row>
    <row r="722" spans="1:15">
      <c r="A722" s="1008"/>
      <c r="B722" s="1008"/>
      <c r="C722" s="1008"/>
      <c r="D722" s="1008"/>
      <c r="E722" s="1008"/>
      <c r="F722" s="1008"/>
      <c r="G722" s="1008"/>
      <c r="H722" s="1008"/>
      <c r="I722" s="1008"/>
      <c r="J722" s="115"/>
      <c r="K722" s="119"/>
      <c r="L722" s="119"/>
      <c r="M722" s="119"/>
      <c r="N722" s="119"/>
      <c r="O722" s="115"/>
    </row>
    <row r="723" spans="1:15">
      <c r="A723" s="1008"/>
      <c r="B723" s="1008"/>
      <c r="C723" s="1008"/>
      <c r="D723" s="1008"/>
      <c r="E723" s="1008"/>
      <c r="F723" s="1008"/>
      <c r="G723" s="1008"/>
      <c r="H723" s="1008"/>
      <c r="I723" s="1008"/>
      <c r="J723" s="115"/>
      <c r="K723" s="119"/>
      <c r="L723" s="119"/>
      <c r="M723" s="119"/>
      <c r="N723" s="119"/>
      <c r="O723" s="115"/>
    </row>
    <row r="724" spans="1:15">
      <c r="A724" s="1008"/>
      <c r="B724" s="1008"/>
      <c r="C724" s="1008"/>
      <c r="D724" s="1008"/>
      <c r="E724" s="1008"/>
      <c r="F724" s="1008"/>
      <c r="G724" s="1008"/>
      <c r="H724" s="1008"/>
      <c r="I724" s="1008"/>
      <c r="J724" s="115"/>
      <c r="K724" s="119"/>
      <c r="L724" s="119"/>
      <c r="M724" s="119"/>
      <c r="N724" s="119"/>
      <c r="O724" s="115"/>
    </row>
    <row r="725" spans="1:15">
      <c r="A725" s="1008"/>
      <c r="B725" s="1008"/>
      <c r="C725" s="1008"/>
      <c r="D725" s="1008"/>
      <c r="E725" s="1008"/>
      <c r="F725" s="1008"/>
      <c r="G725" s="1008"/>
      <c r="H725" s="1008"/>
      <c r="I725" s="1008"/>
      <c r="J725" s="115"/>
      <c r="K725" s="119"/>
      <c r="L725" s="119"/>
      <c r="M725" s="119"/>
      <c r="N725" s="119"/>
      <c r="O725" s="115"/>
    </row>
    <row r="726" spans="1:15">
      <c r="A726" s="1008"/>
      <c r="B726" s="1008"/>
      <c r="C726" s="1008"/>
      <c r="D726" s="1008"/>
      <c r="E726" s="1008"/>
      <c r="F726" s="1008"/>
      <c r="G726" s="1008"/>
      <c r="H726" s="1008"/>
      <c r="I726" s="1008"/>
      <c r="J726" s="115"/>
      <c r="K726" s="119"/>
      <c r="L726" s="119"/>
      <c r="M726" s="119"/>
      <c r="N726" s="119"/>
      <c r="O726" s="115"/>
    </row>
    <row r="727" spans="1:15">
      <c r="A727" s="1008"/>
      <c r="B727" s="1008"/>
      <c r="C727" s="1008"/>
      <c r="D727" s="1008"/>
      <c r="E727" s="1008"/>
      <c r="F727" s="1008"/>
      <c r="G727" s="1008"/>
      <c r="H727" s="1008"/>
      <c r="I727" s="1008"/>
      <c r="J727" s="115"/>
      <c r="K727" s="119"/>
      <c r="L727" s="119"/>
      <c r="M727" s="119"/>
      <c r="N727" s="119"/>
      <c r="O727" s="115"/>
    </row>
    <row r="728" spans="1:15">
      <c r="A728" s="1008"/>
      <c r="B728" s="1008"/>
      <c r="C728" s="1008"/>
      <c r="D728" s="1008"/>
      <c r="E728" s="1008"/>
      <c r="F728" s="1008"/>
      <c r="G728" s="1008"/>
      <c r="H728" s="1008"/>
      <c r="I728" s="1008"/>
      <c r="J728" s="115"/>
      <c r="K728" s="119"/>
      <c r="L728" s="119"/>
      <c r="M728" s="119"/>
      <c r="N728" s="119"/>
      <c r="O728" s="115"/>
    </row>
    <row r="729" spans="1:15">
      <c r="A729" s="1008"/>
      <c r="B729" s="1008"/>
      <c r="C729" s="1008"/>
      <c r="D729" s="1008"/>
      <c r="E729" s="1008"/>
      <c r="F729" s="1008"/>
      <c r="G729" s="1008"/>
      <c r="H729" s="1008"/>
      <c r="I729" s="1008"/>
      <c r="J729" s="115"/>
      <c r="K729" s="119"/>
      <c r="L729" s="119"/>
      <c r="M729" s="119"/>
      <c r="N729" s="119"/>
      <c r="O729" s="115"/>
    </row>
    <row r="730" spans="1:15">
      <c r="A730" s="1008"/>
      <c r="B730" s="1008"/>
      <c r="C730" s="1008"/>
      <c r="D730" s="1008"/>
      <c r="E730" s="1008"/>
      <c r="F730" s="1008"/>
      <c r="G730" s="1008"/>
      <c r="H730" s="1008"/>
      <c r="I730" s="1008"/>
      <c r="J730" s="115"/>
      <c r="K730" s="119"/>
      <c r="L730" s="119"/>
      <c r="M730" s="119"/>
      <c r="N730" s="119"/>
      <c r="O730" s="115"/>
    </row>
    <row r="731" spans="1:15">
      <c r="A731" s="1008"/>
      <c r="B731" s="1008"/>
      <c r="C731" s="1008"/>
      <c r="D731" s="1008"/>
      <c r="E731" s="1008"/>
      <c r="F731" s="1008"/>
      <c r="G731" s="1008"/>
      <c r="H731" s="1008"/>
      <c r="I731" s="1008"/>
      <c r="J731" s="115"/>
      <c r="K731" s="119"/>
      <c r="L731" s="119"/>
      <c r="M731" s="119"/>
      <c r="N731" s="119"/>
      <c r="O731" s="115"/>
    </row>
    <row r="732" spans="1:15">
      <c r="A732" s="1008"/>
      <c r="B732" s="1008"/>
      <c r="C732" s="1008"/>
      <c r="D732" s="1008"/>
      <c r="E732" s="1008"/>
      <c r="F732" s="1008"/>
      <c r="G732" s="1008"/>
      <c r="H732" s="1008"/>
      <c r="I732" s="1008"/>
      <c r="J732" s="115"/>
      <c r="K732" s="119"/>
      <c r="L732" s="119"/>
      <c r="M732" s="119"/>
      <c r="N732" s="119"/>
      <c r="O732" s="115"/>
    </row>
    <row r="733" spans="1:15">
      <c r="A733" s="1008"/>
      <c r="B733" s="1008"/>
      <c r="C733" s="1008"/>
      <c r="D733" s="1008"/>
      <c r="E733" s="1008"/>
      <c r="F733" s="1008"/>
      <c r="G733" s="1008"/>
      <c r="H733" s="1008"/>
      <c r="I733" s="1008"/>
      <c r="J733" s="115"/>
      <c r="K733" s="119"/>
      <c r="L733" s="119"/>
      <c r="M733" s="119"/>
      <c r="N733" s="119"/>
      <c r="O733" s="115"/>
    </row>
    <row r="734" spans="1:15">
      <c r="A734" s="1008"/>
      <c r="B734" s="1008"/>
      <c r="C734" s="1008"/>
      <c r="D734" s="1008"/>
      <c r="E734" s="1008"/>
      <c r="F734" s="1008"/>
      <c r="G734" s="1008"/>
      <c r="H734" s="1008"/>
      <c r="I734" s="1008"/>
      <c r="J734" s="115"/>
      <c r="K734" s="119"/>
      <c r="L734" s="119"/>
      <c r="M734" s="119"/>
      <c r="N734" s="119"/>
      <c r="O734" s="115"/>
    </row>
    <row r="735" spans="1:15">
      <c r="A735" s="1008"/>
      <c r="B735" s="1008"/>
      <c r="C735" s="1008"/>
      <c r="D735" s="1008"/>
      <c r="E735" s="1008"/>
      <c r="F735" s="1008"/>
      <c r="G735" s="1008"/>
      <c r="H735" s="1008"/>
      <c r="I735" s="1008"/>
      <c r="J735" s="115"/>
      <c r="K735" s="119"/>
      <c r="L735" s="119"/>
      <c r="M735" s="119"/>
      <c r="N735" s="119"/>
      <c r="O735" s="115"/>
    </row>
    <row r="736" spans="1:15">
      <c r="A736" s="1008"/>
      <c r="B736" s="1008"/>
      <c r="C736" s="1008"/>
      <c r="D736" s="1008"/>
      <c r="E736" s="1008"/>
      <c r="F736" s="1008"/>
      <c r="G736" s="1008"/>
      <c r="H736" s="1008"/>
      <c r="I736" s="1008"/>
      <c r="J736" s="115"/>
      <c r="K736" s="119"/>
      <c r="L736" s="119"/>
      <c r="M736" s="119"/>
      <c r="N736" s="119"/>
      <c r="O736" s="115"/>
    </row>
    <row r="737" spans="1:15">
      <c r="A737" s="1008"/>
      <c r="B737" s="1008"/>
      <c r="C737" s="1008"/>
      <c r="D737" s="1008"/>
      <c r="E737" s="1008"/>
      <c r="F737" s="1008"/>
      <c r="G737" s="1008"/>
      <c r="H737" s="1008"/>
      <c r="I737" s="1008"/>
      <c r="J737" s="115"/>
      <c r="K737" s="119"/>
      <c r="L737" s="119"/>
      <c r="M737" s="119"/>
      <c r="N737" s="119"/>
      <c r="O737" s="115"/>
    </row>
    <row r="738" spans="1:15">
      <c r="A738" s="1008"/>
      <c r="B738" s="1008"/>
      <c r="C738" s="1008"/>
      <c r="D738" s="1008"/>
      <c r="E738" s="1008"/>
      <c r="F738" s="1008"/>
      <c r="G738" s="1008"/>
      <c r="H738" s="1008"/>
      <c r="I738" s="1008"/>
      <c r="J738" s="115"/>
      <c r="K738" s="119"/>
      <c r="L738" s="119"/>
      <c r="M738" s="119"/>
      <c r="N738" s="119"/>
      <c r="O738" s="115"/>
    </row>
    <row r="739" spans="1:15">
      <c r="A739" s="1008"/>
      <c r="B739" s="1008"/>
      <c r="C739" s="1008"/>
      <c r="D739" s="1008"/>
      <c r="E739" s="1008"/>
      <c r="F739" s="1008"/>
      <c r="G739" s="1008"/>
      <c r="H739" s="1008"/>
      <c r="I739" s="1008"/>
      <c r="J739" s="115"/>
      <c r="K739" s="119"/>
      <c r="L739" s="119"/>
      <c r="M739" s="119"/>
      <c r="N739" s="119"/>
      <c r="O739" s="115"/>
    </row>
    <row r="740" spans="1:15">
      <c r="A740" s="1008"/>
      <c r="B740" s="1008"/>
      <c r="C740" s="1008"/>
      <c r="D740" s="1008"/>
      <c r="E740" s="1008"/>
      <c r="F740" s="1008"/>
      <c r="G740" s="1008"/>
      <c r="H740" s="1008"/>
      <c r="I740" s="1008"/>
      <c r="J740" s="115"/>
      <c r="K740" s="119"/>
      <c r="L740" s="119"/>
      <c r="M740" s="119"/>
      <c r="N740" s="119"/>
      <c r="O740" s="115"/>
    </row>
    <row r="741" spans="1:15">
      <c r="A741" s="1008"/>
      <c r="B741" s="1008"/>
      <c r="C741" s="1008"/>
      <c r="D741" s="1008"/>
      <c r="E741" s="1008"/>
      <c r="F741" s="1008"/>
      <c r="G741" s="1008"/>
      <c r="H741" s="1008"/>
      <c r="I741" s="1008"/>
      <c r="J741" s="115"/>
      <c r="K741" s="119"/>
      <c r="L741" s="119"/>
      <c r="M741" s="119"/>
      <c r="N741" s="119"/>
      <c r="O741" s="115"/>
    </row>
    <row r="742" spans="1:15">
      <c r="A742" s="1008"/>
      <c r="B742" s="1008"/>
      <c r="C742" s="1008"/>
      <c r="D742" s="1008"/>
      <c r="E742" s="1008"/>
      <c r="F742" s="1008"/>
      <c r="G742" s="1008"/>
      <c r="H742" s="1008"/>
      <c r="I742" s="1008"/>
      <c r="J742" s="115"/>
      <c r="K742" s="119"/>
      <c r="L742" s="119"/>
      <c r="M742" s="119"/>
      <c r="N742" s="119"/>
      <c r="O742" s="115"/>
    </row>
    <row r="743" spans="1:15">
      <c r="A743" s="1008"/>
      <c r="B743" s="1008"/>
      <c r="C743" s="1008"/>
      <c r="D743" s="1008"/>
      <c r="E743" s="1008"/>
      <c r="F743" s="1008"/>
      <c r="G743" s="1008"/>
      <c r="H743" s="1008"/>
      <c r="I743" s="1008"/>
      <c r="J743" s="115"/>
      <c r="K743" s="119"/>
      <c r="L743" s="119"/>
      <c r="M743" s="119"/>
      <c r="N743" s="119"/>
      <c r="O743" s="115"/>
    </row>
    <row r="744" spans="1:15">
      <c r="A744" s="1008"/>
      <c r="B744" s="1008"/>
      <c r="C744" s="1008"/>
      <c r="D744" s="1008"/>
      <c r="E744" s="1008"/>
      <c r="F744" s="1008"/>
      <c r="G744" s="1008"/>
      <c r="H744" s="1008"/>
      <c r="I744" s="1008"/>
      <c r="J744" s="115"/>
      <c r="K744" s="119"/>
      <c r="L744" s="119"/>
      <c r="M744" s="119"/>
      <c r="N744" s="119"/>
      <c r="O744" s="115"/>
    </row>
    <row r="745" spans="1:15">
      <c r="A745" s="1008"/>
      <c r="B745" s="1008"/>
      <c r="C745" s="1008"/>
      <c r="D745" s="1008"/>
      <c r="E745" s="1008"/>
      <c r="F745" s="1008"/>
      <c r="G745" s="1008"/>
      <c r="H745" s="1008"/>
      <c r="I745" s="1008"/>
      <c r="J745" s="115"/>
      <c r="K745" s="119"/>
      <c r="L745" s="119"/>
      <c r="M745" s="119"/>
      <c r="N745" s="119"/>
      <c r="O745" s="115"/>
    </row>
    <row r="746" spans="1:15">
      <c r="A746" s="1008"/>
      <c r="B746" s="1008"/>
      <c r="C746" s="1008"/>
      <c r="D746" s="1008"/>
      <c r="E746" s="1008"/>
      <c r="F746" s="1008"/>
      <c r="G746" s="1008"/>
      <c r="H746" s="1008"/>
      <c r="I746" s="1008"/>
      <c r="J746" s="115"/>
      <c r="K746" s="119"/>
      <c r="L746" s="119"/>
      <c r="M746" s="119"/>
      <c r="N746" s="119"/>
      <c r="O746" s="115"/>
    </row>
    <row r="747" spans="1:15">
      <c r="A747" s="1008"/>
      <c r="B747" s="1008"/>
      <c r="C747" s="1008"/>
      <c r="D747" s="1008"/>
      <c r="E747" s="1008"/>
      <c r="F747" s="1008"/>
      <c r="G747" s="1008"/>
      <c r="H747" s="1008"/>
      <c r="I747" s="1008"/>
      <c r="J747" s="115"/>
      <c r="K747" s="119"/>
      <c r="L747" s="119"/>
      <c r="M747" s="119"/>
      <c r="N747" s="119"/>
      <c r="O747" s="115"/>
    </row>
    <row r="748" spans="1:15">
      <c r="A748" s="1008"/>
      <c r="B748" s="1008"/>
      <c r="C748" s="1008"/>
      <c r="D748" s="1008"/>
      <c r="E748" s="1008"/>
      <c r="F748" s="1008"/>
      <c r="G748" s="1008"/>
      <c r="H748" s="1008"/>
      <c r="I748" s="1008"/>
      <c r="J748" s="115"/>
      <c r="K748" s="119"/>
      <c r="L748" s="119"/>
      <c r="M748" s="119"/>
      <c r="N748" s="119"/>
      <c r="O748" s="115"/>
    </row>
    <row r="749" spans="1:15">
      <c r="A749" s="1008"/>
      <c r="B749" s="1008"/>
      <c r="C749" s="1008"/>
      <c r="D749" s="1008"/>
      <c r="E749" s="1008"/>
      <c r="F749" s="1008"/>
      <c r="G749" s="1008"/>
      <c r="H749" s="1008"/>
      <c r="I749" s="1008"/>
      <c r="J749" s="115"/>
      <c r="K749" s="119"/>
      <c r="L749" s="119"/>
      <c r="M749" s="119"/>
      <c r="N749" s="119"/>
      <c r="O749" s="115"/>
    </row>
    <row r="750" spans="1:15">
      <c r="A750" s="1008"/>
      <c r="B750" s="1008"/>
      <c r="C750" s="1008"/>
      <c r="D750" s="1008"/>
      <c r="E750" s="1008"/>
      <c r="F750" s="1008"/>
      <c r="G750" s="1008"/>
      <c r="H750" s="1008"/>
      <c r="I750" s="1008"/>
      <c r="J750" s="115"/>
      <c r="K750" s="119"/>
      <c r="L750" s="119"/>
      <c r="M750" s="119"/>
      <c r="N750" s="119"/>
      <c r="O750" s="115"/>
    </row>
    <row r="751" spans="1:15">
      <c r="A751" s="1008"/>
      <c r="B751" s="1008"/>
      <c r="C751" s="1008"/>
      <c r="D751" s="1008"/>
      <c r="E751" s="1008"/>
      <c r="F751" s="1008"/>
      <c r="G751" s="1008"/>
      <c r="H751" s="1008"/>
      <c r="I751" s="1008"/>
      <c r="J751" s="115"/>
      <c r="K751" s="119"/>
      <c r="L751" s="119"/>
      <c r="M751" s="119"/>
      <c r="N751" s="119"/>
      <c r="O751" s="115"/>
    </row>
    <row r="752" spans="1:15">
      <c r="A752" s="1008"/>
      <c r="B752" s="1008"/>
      <c r="C752" s="1008"/>
      <c r="D752" s="1008"/>
      <c r="E752" s="1008"/>
      <c r="F752" s="1008"/>
      <c r="G752" s="1008"/>
      <c r="H752" s="1008"/>
      <c r="I752" s="1008"/>
      <c r="J752" s="115"/>
      <c r="K752" s="119"/>
      <c r="L752" s="119"/>
      <c r="M752" s="119"/>
      <c r="N752" s="119"/>
      <c r="O752" s="115"/>
    </row>
    <row r="753" spans="1:15">
      <c r="A753" s="1008"/>
      <c r="B753" s="1008"/>
      <c r="C753" s="1008"/>
      <c r="D753" s="1008"/>
      <c r="E753" s="1008"/>
      <c r="F753" s="1008"/>
      <c r="G753" s="1008"/>
      <c r="H753" s="1008"/>
      <c r="I753" s="1008"/>
      <c r="J753" s="115"/>
      <c r="K753" s="119"/>
      <c r="L753" s="119"/>
      <c r="M753" s="119"/>
      <c r="N753" s="119"/>
      <c r="O753" s="115"/>
    </row>
    <row r="754" spans="1:15">
      <c r="A754" s="1008"/>
      <c r="B754" s="1008"/>
      <c r="C754" s="1008"/>
      <c r="D754" s="1008"/>
      <c r="E754" s="1008"/>
      <c r="F754" s="1008"/>
      <c r="G754" s="1008"/>
      <c r="H754" s="1008"/>
      <c r="I754" s="1008"/>
      <c r="J754" s="115"/>
      <c r="K754" s="119"/>
      <c r="L754" s="119"/>
      <c r="M754" s="119"/>
      <c r="N754" s="119"/>
      <c r="O754" s="115"/>
    </row>
    <row r="755" spans="1:15">
      <c r="A755" s="1008"/>
      <c r="B755" s="1008"/>
      <c r="C755" s="1008"/>
      <c r="D755" s="1008"/>
      <c r="E755" s="1008"/>
      <c r="F755" s="1008"/>
      <c r="G755" s="1008"/>
      <c r="H755" s="1008"/>
      <c r="I755" s="1008"/>
      <c r="J755" s="115"/>
      <c r="K755" s="119"/>
      <c r="L755" s="119"/>
      <c r="M755" s="119"/>
      <c r="N755" s="119"/>
      <c r="O755" s="115"/>
    </row>
    <row r="756" spans="1:15">
      <c r="A756" s="1008"/>
      <c r="B756" s="1008"/>
      <c r="C756" s="1008"/>
      <c r="D756" s="1008"/>
      <c r="E756" s="1008"/>
      <c r="F756" s="1008"/>
      <c r="G756" s="1008"/>
      <c r="H756" s="1008"/>
      <c r="I756" s="1008"/>
      <c r="J756" s="115"/>
      <c r="K756" s="119"/>
      <c r="L756" s="119"/>
      <c r="M756" s="119"/>
      <c r="N756" s="119"/>
      <c r="O756" s="115"/>
    </row>
    <row r="757" spans="1:15">
      <c r="A757" s="1008"/>
      <c r="B757" s="1008"/>
      <c r="C757" s="1008"/>
      <c r="D757" s="1008"/>
      <c r="E757" s="1008"/>
      <c r="F757" s="1008"/>
      <c r="G757" s="1008"/>
      <c r="H757" s="1008"/>
      <c r="I757" s="1008"/>
      <c r="J757" s="115"/>
      <c r="K757" s="119"/>
      <c r="L757" s="119"/>
      <c r="M757" s="119"/>
      <c r="N757" s="119"/>
      <c r="O757" s="115"/>
    </row>
    <row r="758" spans="1:15">
      <c r="A758" s="1008"/>
      <c r="B758" s="1008"/>
      <c r="C758" s="1008"/>
      <c r="D758" s="1008"/>
      <c r="E758" s="1008"/>
      <c r="F758" s="1008"/>
      <c r="G758" s="1008"/>
      <c r="H758" s="1008"/>
      <c r="I758" s="1008"/>
      <c r="J758" s="115"/>
      <c r="K758" s="119"/>
      <c r="L758" s="119"/>
      <c r="M758" s="119"/>
      <c r="N758" s="119"/>
      <c r="O758" s="115"/>
    </row>
    <row r="759" spans="1:15">
      <c r="A759" s="1008"/>
      <c r="B759" s="1008"/>
      <c r="C759" s="1008"/>
      <c r="D759" s="1008"/>
      <c r="E759" s="1008"/>
      <c r="F759" s="1008"/>
      <c r="G759" s="1008"/>
      <c r="H759" s="1008"/>
      <c r="I759" s="1008"/>
      <c r="J759" s="115"/>
      <c r="K759" s="119"/>
      <c r="L759" s="119"/>
      <c r="M759" s="119"/>
      <c r="N759" s="119"/>
      <c r="O759" s="115"/>
    </row>
    <row r="760" spans="1:15">
      <c r="A760" s="1008"/>
      <c r="B760" s="1008"/>
      <c r="C760" s="1008"/>
      <c r="D760" s="1008"/>
      <c r="E760" s="1008"/>
      <c r="F760" s="1008"/>
      <c r="G760" s="1008"/>
      <c r="H760" s="1008"/>
      <c r="I760" s="1008"/>
      <c r="J760" s="115"/>
      <c r="K760" s="119"/>
      <c r="L760" s="119"/>
      <c r="M760" s="119"/>
      <c r="N760" s="119"/>
      <c r="O760" s="115"/>
    </row>
    <row r="761" spans="1:15">
      <c r="A761" s="1008"/>
      <c r="B761" s="1008"/>
      <c r="C761" s="1008"/>
      <c r="D761" s="1008"/>
      <c r="E761" s="1008"/>
      <c r="F761" s="1008"/>
      <c r="G761" s="1008"/>
      <c r="H761" s="1008"/>
      <c r="I761" s="1008"/>
      <c r="J761" s="115"/>
      <c r="K761" s="119"/>
      <c r="L761" s="119"/>
      <c r="M761" s="119"/>
      <c r="N761" s="119"/>
      <c r="O761" s="115"/>
    </row>
    <row r="762" spans="1:15">
      <c r="A762" s="1008"/>
      <c r="B762" s="1008"/>
      <c r="C762" s="1008"/>
      <c r="D762" s="1008"/>
      <c r="E762" s="1008"/>
      <c r="F762" s="1008"/>
      <c r="G762" s="1008"/>
      <c r="H762" s="1008"/>
      <c r="I762" s="1008"/>
      <c r="J762" s="115"/>
      <c r="K762" s="119"/>
      <c r="L762" s="119"/>
      <c r="M762" s="119"/>
      <c r="N762" s="119"/>
      <c r="O762" s="115"/>
    </row>
    <row r="763" spans="1:15">
      <c r="A763" s="1008"/>
      <c r="B763" s="1008"/>
      <c r="C763" s="1008"/>
      <c r="D763" s="1008"/>
      <c r="E763" s="1008"/>
      <c r="F763" s="1008"/>
      <c r="G763" s="1008"/>
      <c r="H763" s="1008"/>
      <c r="I763" s="1008"/>
      <c r="J763" s="115"/>
      <c r="K763" s="119"/>
      <c r="L763" s="119"/>
      <c r="M763" s="119"/>
      <c r="N763" s="119"/>
      <c r="O763" s="115"/>
    </row>
    <row r="764" spans="1:15">
      <c r="A764" s="1008"/>
      <c r="B764" s="1008"/>
      <c r="C764" s="1008"/>
      <c r="D764" s="1008"/>
      <c r="E764" s="1008"/>
      <c r="F764" s="1008"/>
      <c r="G764" s="1008"/>
      <c r="H764" s="1008"/>
      <c r="I764" s="1008"/>
      <c r="J764" s="115"/>
      <c r="K764" s="119"/>
      <c r="L764" s="119"/>
      <c r="M764" s="119"/>
      <c r="N764" s="119"/>
      <c r="O764" s="115"/>
    </row>
    <row r="765" spans="1:15">
      <c r="A765" s="1008"/>
      <c r="B765" s="1008"/>
      <c r="C765" s="1008"/>
      <c r="D765" s="1008"/>
      <c r="E765" s="1008"/>
      <c r="F765" s="1008"/>
      <c r="G765" s="1008"/>
      <c r="H765" s="1008"/>
      <c r="I765" s="1008"/>
      <c r="J765" s="115"/>
      <c r="K765" s="119"/>
      <c r="L765" s="119"/>
      <c r="M765" s="119"/>
      <c r="N765" s="119"/>
      <c r="O765" s="115"/>
    </row>
    <row r="766" spans="1:15">
      <c r="A766" s="1008"/>
      <c r="B766" s="1008"/>
      <c r="C766" s="1008"/>
      <c r="D766" s="1008"/>
      <c r="E766" s="1008"/>
      <c r="F766" s="1008"/>
      <c r="G766" s="1008"/>
      <c r="H766" s="1008"/>
      <c r="I766" s="1008"/>
      <c r="J766" s="115"/>
      <c r="K766" s="119"/>
      <c r="L766" s="119"/>
      <c r="M766" s="119"/>
      <c r="N766" s="119"/>
      <c r="O766" s="115"/>
    </row>
    <row r="767" spans="1:15">
      <c r="A767" s="1008"/>
      <c r="B767" s="1008"/>
      <c r="C767" s="1008"/>
      <c r="D767" s="1008"/>
      <c r="E767" s="1008"/>
      <c r="F767" s="1008"/>
      <c r="G767" s="1008"/>
      <c r="H767" s="1008"/>
      <c r="I767" s="1008"/>
      <c r="J767" s="115"/>
      <c r="K767" s="119"/>
      <c r="L767" s="119"/>
      <c r="M767" s="119"/>
      <c r="N767" s="119"/>
      <c r="O767" s="115"/>
    </row>
    <row r="768" spans="1:15">
      <c r="A768" s="1008"/>
      <c r="B768" s="1008"/>
      <c r="C768" s="1008"/>
      <c r="D768" s="1008"/>
      <c r="E768" s="1008"/>
      <c r="F768" s="1008"/>
      <c r="G768" s="1008"/>
      <c r="H768" s="1008"/>
      <c r="I768" s="1008"/>
      <c r="J768" s="115"/>
      <c r="K768" s="119"/>
      <c r="L768" s="119"/>
      <c r="M768" s="119"/>
      <c r="N768" s="119"/>
      <c r="O768" s="115"/>
    </row>
    <row r="769" spans="1:15">
      <c r="A769" s="1008"/>
      <c r="B769" s="1008"/>
      <c r="C769" s="1008"/>
      <c r="D769" s="1008"/>
      <c r="E769" s="1008"/>
      <c r="F769" s="1008"/>
      <c r="G769" s="1008"/>
      <c r="H769" s="1008"/>
      <c r="I769" s="1008"/>
      <c r="J769" s="115"/>
      <c r="K769" s="119"/>
      <c r="L769" s="119"/>
      <c r="M769" s="119"/>
      <c r="N769" s="119"/>
      <c r="O769" s="115"/>
    </row>
    <row r="770" spans="1:15">
      <c r="A770" s="1008"/>
      <c r="B770" s="1008"/>
      <c r="C770" s="1008"/>
      <c r="D770" s="1008"/>
      <c r="E770" s="1008"/>
      <c r="F770" s="1008"/>
      <c r="G770" s="1008"/>
      <c r="H770" s="1008"/>
      <c r="I770" s="1008"/>
      <c r="J770" s="115"/>
      <c r="K770" s="119"/>
      <c r="L770" s="119"/>
      <c r="M770" s="119"/>
      <c r="N770" s="119"/>
      <c r="O770" s="115"/>
    </row>
    <row r="771" spans="1:15">
      <c r="A771" s="1008"/>
      <c r="B771" s="1008"/>
      <c r="C771" s="1008"/>
      <c r="D771" s="1008"/>
      <c r="E771" s="1008"/>
      <c r="F771" s="1008"/>
      <c r="G771" s="1008"/>
      <c r="H771" s="1008"/>
      <c r="I771" s="1008"/>
      <c r="J771" s="115"/>
      <c r="K771" s="119"/>
      <c r="L771" s="119"/>
      <c r="M771" s="119"/>
      <c r="N771" s="119"/>
      <c r="O771" s="115"/>
    </row>
    <row r="772" spans="1:15">
      <c r="A772" s="1008"/>
      <c r="B772" s="1008"/>
      <c r="C772" s="1008"/>
      <c r="D772" s="1008"/>
      <c r="E772" s="1008"/>
      <c r="F772" s="1008"/>
      <c r="G772" s="1008"/>
      <c r="H772" s="1008"/>
      <c r="I772" s="1008"/>
      <c r="J772" s="115"/>
      <c r="K772" s="119"/>
      <c r="L772" s="119"/>
      <c r="M772" s="119"/>
      <c r="N772" s="119"/>
      <c r="O772" s="115"/>
    </row>
    <row r="773" spans="1:15">
      <c r="A773" s="1008"/>
      <c r="B773" s="1008"/>
      <c r="C773" s="1008"/>
      <c r="D773" s="1008"/>
      <c r="E773" s="1008"/>
      <c r="F773" s="1008"/>
      <c r="G773" s="1008"/>
      <c r="H773" s="1008"/>
      <c r="I773" s="1008"/>
      <c r="J773" s="115"/>
      <c r="K773" s="119"/>
      <c r="L773" s="119"/>
      <c r="M773" s="119"/>
      <c r="N773" s="119"/>
      <c r="O773" s="115"/>
    </row>
    <row r="774" spans="1:15">
      <c r="A774" s="1008"/>
      <c r="B774" s="1008"/>
      <c r="C774" s="1008"/>
      <c r="D774" s="1008"/>
      <c r="E774" s="1008"/>
      <c r="F774" s="1008"/>
      <c r="G774" s="1008"/>
      <c r="H774" s="1008"/>
      <c r="I774" s="1008"/>
      <c r="J774" s="115"/>
      <c r="K774" s="119"/>
      <c r="L774" s="119"/>
      <c r="M774" s="119"/>
      <c r="N774" s="119"/>
      <c r="O774" s="115"/>
    </row>
    <row r="775" spans="1:15">
      <c r="A775" s="1008"/>
      <c r="B775" s="1008"/>
      <c r="C775" s="1008"/>
      <c r="D775" s="1008"/>
      <c r="E775" s="1008"/>
      <c r="F775" s="1008"/>
      <c r="G775" s="1008"/>
      <c r="H775" s="1008"/>
      <c r="I775" s="1008"/>
      <c r="J775" s="115"/>
      <c r="K775" s="119"/>
      <c r="L775" s="119"/>
      <c r="M775" s="119"/>
      <c r="N775" s="119"/>
      <c r="O775" s="115"/>
    </row>
    <row r="776" spans="1:15">
      <c r="A776" s="1008"/>
      <c r="B776" s="1008"/>
      <c r="C776" s="1008"/>
      <c r="D776" s="1008"/>
      <c r="E776" s="1008"/>
      <c r="F776" s="1008"/>
      <c r="G776" s="1008"/>
      <c r="H776" s="1008"/>
      <c r="I776" s="1008"/>
      <c r="J776" s="115"/>
      <c r="K776" s="119"/>
      <c r="L776" s="119"/>
      <c r="M776" s="119"/>
      <c r="N776" s="119"/>
      <c r="O776" s="115"/>
    </row>
    <row r="777" spans="1:15">
      <c r="A777" s="1008"/>
      <c r="B777" s="1008"/>
      <c r="C777" s="1008"/>
      <c r="D777" s="1008"/>
      <c r="E777" s="1008"/>
      <c r="F777" s="1008"/>
      <c r="G777" s="1008"/>
      <c r="H777" s="1008"/>
      <c r="I777" s="1008"/>
      <c r="J777" s="115"/>
      <c r="K777" s="119"/>
      <c r="L777" s="119"/>
      <c r="M777" s="119"/>
      <c r="N777" s="119"/>
      <c r="O777" s="115"/>
    </row>
    <row r="778" spans="1:15">
      <c r="A778" s="1008"/>
      <c r="B778" s="1008"/>
      <c r="C778" s="1008"/>
      <c r="D778" s="1008"/>
      <c r="E778" s="1008"/>
      <c r="F778" s="1008"/>
      <c r="G778" s="1008"/>
      <c r="H778" s="1008"/>
      <c r="I778" s="1008"/>
      <c r="J778" s="115"/>
      <c r="K778" s="119"/>
      <c r="L778" s="119"/>
      <c r="M778" s="119"/>
      <c r="N778" s="119"/>
      <c r="O778" s="115"/>
    </row>
    <row r="779" spans="1:15">
      <c r="A779" s="113"/>
      <c r="B779" s="113"/>
      <c r="C779" s="114"/>
      <c r="D779" s="114"/>
      <c r="E779" s="114"/>
      <c r="F779" s="114"/>
      <c r="G779" s="114"/>
      <c r="H779" s="114"/>
      <c r="I779" s="114"/>
      <c r="J779" s="114"/>
      <c r="K779" s="118"/>
      <c r="L779" s="118"/>
      <c r="M779" s="118"/>
      <c r="N779" s="118"/>
      <c r="O779" s="114"/>
    </row>
    <row r="780" spans="1:15">
      <c r="A780" s="113"/>
      <c r="B780" s="113"/>
      <c r="C780" s="114"/>
      <c r="D780" s="114"/>
      <c r="E780" s="114"/>
      <c r="F780" s="114"/>
      <c r="G780" s="114"/>
      <c r="H780" s="114"/>
      <c r="I780" s="114"/>
      <c r="J780" s="114"/>
      <c r="K780" s="118"/>
      <c r="L780" s="118"/>
      <c r="M780" s="118"/>
      <c r="N780" s="118"/>
      <c r="O780" s="114"/>
    </row>
    <row r="781" spans="1:15">
      <c r="A781" s="113"/>
      <c r="B781" s="113"/>
      <c r="C781" s="114"/>
      <c r="D781" s="114"/>
      <c r="E781" s="114"/>
      <c r="F781" s="114"/>
      <c r="G781" s="114"/>
      <c r="H781" s="114"/>
      <c r="I781" s="114"/>
      <c r="J781" s="114"/>
      <c r="K781" s="118"/>
      <c r="L781" s="118"/>
      <c r="M781" s="118"/>
      <c r="N781" s="118"/>
      <c r="O781" s="114"/>
    </row>
    <row r="782" spans="1:15">
      <c r="A782" s="113"/>
      <c r="B782" s="113"/>
      <c r="C782" s="114"/>
      <c r="D782" s="114"/>
      <c r="E782" s="114"/>
      <c r="F782" s="114"/>
      <c r="G782" s="114"/>
      <c r="H782" s="114"/>
      <c r="I782" s="114"/>
      <c r="J782" s="114"/>
      <c r="K782" s="118"/>
      <c r="L782" s="118"/>
      <c r="M782" s="118"/>
      <c r="N782" s="118"/>
      <c r="O782" s="114"/>
    </row>
    <row r="783" spans="1:15">
      <c r="A783" s="113"/>
      <c r="B783" s="113"/>
      <c r="C783" s="114"/>
      <c r="D783" s="114"/>
      <c r="E783" s="114"/>
      <c r="F783" s="114"/>
      <c r="G783" s="114"/>
      <c r="H783" s="114"/>
      <c r="I783" s="114"/>
      <c r="J783" s="114"/>
      <c r="K783" s="118"/>
      <c r="L783" s="118"/>
      <c r="M783" s="118"/>
      <c r="N783" s="118"/>
      <c r="O783" s="114"/>
    </row>
    <row r="784" spans="1:15">
      <c r="A784" s="113"/>
      <c r="B784" s="113"/>
      <c r="C784" s="114"/>
      <c r="D784" s="114"/>
      <c r="E784" s="114"/>
      <c r="F784" s="114"/>
      <c r="G784" s="114"/>
      <c r="H784" s="114"/>
      <c r="I784" s="114"/>
      <c r="J784" s="114"/>
      <c r="K784" s="118"/>
      <c r="L784" s="118"/>
      <c r="M784" s="118"/>
      <c r="N784" s="118"/>
      <c r="O784" s="114"/>
    </row>
    <row r="785" spans="1:15">
      <c r="A785" s="113"/>
      <c r="B785" s="113"/>
      <c r="C785" s="114"/>
      <c r="D785" s="114"/>
      <c r="E785" s="114"/>
      <c r="F785" s="114"/>
      <c r="G785" s="114"/>
      <c r="H785" s="114"/>
      <c r="I785" s="114"/>
      <c r="J785" s="114"/>
      <c r="K785" s="118"/>
      <c r="L785" s="118"/>
      <c r="M785" s="118"/>
      <c r="N785" s="118"/>
      <c r="O785" s="114"/>
    </row>
    <row r="786" spans="1:15">
      <c r="A786" s="113"/>
      <c r="B786" s="113"/>
      <c r="C786" s="114"/>
      <c r="D786" s="114"/>
      <c r="E786" s="114"/>
      <c r="F786" s="114"/>
      <c r="G786" s="114"/>
      <c r="H786" s="114"/>
      <c r="I786" s="114"/>
      <c r="J786" s="114"/>
      <c r="K786" s="118"/>
      <c r="L786" s="118"/>
      <c r="M786" s="118"/>
      <c r="N786" s="118"/>
      <c r="O786" s="114"/>
    </row>
    <row r="787" spans="1:15">
      <c r="A787" s="113"/>
      <c r="B787" s="113"/>
      <c r="C787" s="114"/>
      <c r="D787" s="114"/>
      <c r="E787" s="114"/>
      <c r="F787" s="114"/>
      <c r="G787" s="114"/>
      <c r="H787" s="114"/>
      <c r="I787" s="114"/>
      <c r="J787" s="114"/>
      <c r="K787" s="118"/>
      <c r="L787" s="118"/>
      <c r="M787" s="118"/>
      <c r="N787" s="118"/>
      <c r="O787" s="114"/>
    </row>
    <row r="788" spans="1:15">
      <c r="A788" s="113"/>
      <c r="B788" s="113"/>
      <c r="C788" s="114"/>
      <c r="D788" s="114"/>
      <c r="E788" s="114"/>
      <c r="F788" s="114"/>
      <c r="G788" s="114"/>
      <c r="H788" s="114"/>
      <c r="I788" s="114"/>
      <c r="J788" s="114"/>
      <c r="K788" s="118"/>
      <c r="L788" s="118"/>
      <c r="M788" s="118"/>
      <c r="N788" s="118"/>
      <c r="O788" s="114"/>
    </row>
    <row r="789" spans="1:15">
      <c r="A789" s="113"/>
      <c r="B789" s="113"/>
      <c r="C789" s="114"/>
      <c r="D789" s="114"/>
      <c r="E789" s="114"/>
      <c r="F789" s="114"/>
      <c r="G789" s="114"/>
      <c r="H789" s="114"/>
      <c r="I789" s="114"/>
      <c r="J789" s="114"/>
      <c r="K789" s="118"/>
      <c r="L789" s="118"/>
      <c r="M789" s="118"/>
      <c r="N789" s="118"/>
      <c r="O789" s="114"/>
    </row>
    <row r="790" spans="1:15">
      <c r="A790" s="113"/>
      <c r="B790" s="113"/>
      <c r="C790" s="114"/>
      <c r="D790" s="114"/>
      <c r="E790" s="114"/>
      <c r="F790" s="114"/>
      <c r="G790" s="114"/>
      <c r="H790" s="114"/>
      <c r="I790" s="114"/>
      <c r="J790" s="114"/>
      <c r="K790" s="118"/>
      <c r="L790" s="118"/>
      <c r="M790" s="118"/>
      <c r="N790" s="118"/>
      <c r="O790" s="114"/>
    </row>
    <row r="791" spans="1:15">
      <c r="A791" s="113"/>
      <c r="B791" s="113"/>
      <c r="C791" s="114"/>
      <c r="D791" s="114"/>
      <c r="E791" s="114"/>
      <c r="F791" s="114"/>
      <c r="G791" s="114"/>
      <c r="H791" s="114"/>
      <c r="I791" s="114"/>
      <c r="J791" s="114"/>
      <c r="K791" s="118"/>
      <c r="L791" s="118"/>
      <c r="M791" s="118"/>
      <c r="N791" s="118"/>
      <c r="O791" s="114"/>
    </row>
    <row r="792" spans="1:15">
      <c r="A792" s="113"/>
      <c r="B792" s="113"/>
      <c r="C792" s="114"/>
      <c r="D792" s="114"/>
      <c r="E792" s="114"/>
      <c r="F792" s="114"/>
      <c r="G792" s="114"/>
      <c r="H792" s="114"/>
      <c r="I792" s="114"/>
      <c r="J792" s="114"/>
      <c r="K792" s="118"/>
      <c r="L792" s="118"/>
      <c r="M792" s="118"/>
      <c r="N792" s="118"/>
      <c r="O792" s="114"/>
    </row>
    <row r="793" spans="1:15">
      <c r="A793" s="113"/>
      <c r="B793" s="113"/>
      <c r="C793" s="114"/>
      <c r="D793" s="114"/>
      <c r="E793" s="114"/>
      <c r="F793" s="114"/>
      <c r="G793" s="114"/>
      <c r="H793" s="114"/>
      <c r="I793" s="114"/>
      <c r="J793" s="114"/>
      <c r="K793" s="118"/>
      <c r="L793" s="118"/>
      <c r="M793" s="118"/>
      <c r="N793" s="118"/>
      <c r="O793" s="114"/>
    </row>
    <row r="794" spans="1:15">
      <c r="A794" s="113"/>
      <c r="B794" s="113"/>
      <c r="C794" s="114"/>
      <c r="D794" s="114"/>
      <c r="E794" s="114"/>
      <c r="F794" s="114"/>
      <c r="G794" s="114"/>
      <c r="H794" s="114"/>
      <c r="I794" s="114"/>
      <c r="J794" s="114"/>
      <c r="K794" s="118"/>
      <c r="L794" s="118"/>
      <c r="M794" s="118"/>
      <c r="N794" s="118"/>
      <c r="O794" s="114"/>
    </row>
    <row r="795" spans="1:15">
      <c r="A795" s="113"/>
      <c r="B795" s="113"/>
      <c r="C795" s="114"/>
      <c r="D795" s="114"/>
      <c r="E795" s="114"/>
      <c r="F795" s="114"/>
      <c r="G795" s="114"/>
      <c r="H795" s="114"/>
      <c r="I795" s="114"/>
      <c r="J795" s="114"/>
      <c r="K795" s="118"/>
      <c r="L795" s="118"/>
      <c r="M795" s="118"/>
      <c r="N795" s="118"/>
      <c r="O795" s="114"/>
    </row>
    <row r="796" spans="1:15">
      <c r="A796" s="113"/>
      <c r="B796" s="113"/>
      <c r="C796" s="114"/>
      <c r="D796" s="114"/>
      <c r="E796" s="114"/>
      <c r="F796" s="114"/>
      <c r="G796" s="114"/>
      <c r="H796" s="114"/>
      <c r="I796" s="114"/>
      <c r="J796" s="114"/>
      <c r="K796" s="118"/>
      <c r="L796" s="118"/>
      <c r="M796" s="118"/>
      <c r="N796" s="118"/>
      <c r="O796" s="114"/>
    </row>
    <row r="797" spans="1:15">
      <c r="A797" s="113"/>
      <c r="B797" s="113"/>
      <c r="C797" s="114"/>
      <c r="D797" s="114"/>
      <c r="E797" s="114"/>
      <c r="F797" s="114"/>
      <c r="G797" s="114"/>
      <c r="H797" s="114"/>
      <c r="I797" s="114"/>
      <c r="J797" s="114"/>
      <c r="K797" s="118"/>
      <c r="L797" s="118"/>
      <c r="M797" s="118"/>
      <c r="N797" s="118"/>
      <c r="O797" s="114"/>
    </row>
    <row r="798" spans="1:15">
      <c r="A798" s="113"/>
      <c r="B798" s="113"/>
      <c r="C798" s="114"/>
      <c r="D798" s="114"/>
      <c r="E798" s="114"/>
      <c r="F798" s="114"/>
      <c r="G798" s="114"/>
      <c r="H798" s="114"/>
      <c r="I798" s="114"/>
      <c r="J798" s="114"/>
      <c r="K798" s="118"/>
      <c r="L798" s="118"/>
      <c r="M798" s="118"/>
      <c r="N798" s="118"/>
      <c r="O798" s="114"/>
    </row>
    <row r="799" spans="1:15">
      <c r="A799" s="113"/>
      <c r="B799" s="113"/>
      <c r="C799" s="114"/>
      <c r="D799" s="114"/>
      <c r="E799" s="114"/>
      <c r="F799" s="114"/>
      <c r="G799" s="114"/>
      <c r="H799" s="114"/>
      <c r="I799" s="114"/>
      <c r="J799" s="114"/>
      <c r="K799" s="118"/>
      <c r="L799" s="118"/>
      <c r="M799" s="118"/>
      <c r="N799" s="118"/>
      <c r="O799" s="114"/>
    </row>
    <row r="800" spans="1:15">
      <c r="A800" s="113"/>
      <c r="B800" s="113"/>
      <c r="C800" s="114"/>
      <c r="D800" s="114"/>
      <c r="E800" s="114"/>
      <c r="F800" s="114"/>
      <c r="G800" s="114"/>
      <c r="H800" s="114"/>
      <c r="I800" s="114"/>
      <c r="J800" s="114"/>
      <c r="K800" s="118"/>
      <c r="L800" s="118"/>
      <c r="M800" s="118"/>
      <c r="N800" s="118"/>
      <c r="O800" s="114"/>
    </row>
    <row r="801" spans="1:15">
      <c r="A801" s="113"/>
      <c r="B801" s="113"/>
      <c r="C801" s="114"/>
      <c r="D801" s="114"/>
      <c r="E801" s="114"/>
      <c r="F801" s="114"/>
      <c r="G801" s="114"/>
      <c r="H801" s="114"/>
      <c r="I801" s="114"/>
      <c r="J801" s="114"/>
      <c r="K801" s="118"/>
      <c r="L801" s="118"/>
      <c r="M801" s="118"/>
      <c r="N801" s="118"/>
      <c r="O801" s="114"/>
    </row>
    <row r="802" spans="1:15">
      <c r="A802" s="113"/>
      <c r="B802" s="113"/>
      <c r="C802" s="114"/>
      <c r="D802" s="114"/>
      <c r="E802" s="114"/>
      <c r="F802" s="114"/>
      <c r="G802" s="114"/>
      <c r="H802" s="114"/>
      <c r="I802" s="114"/>
      <c r="J802" s="114"/>
      <c r="K802" s="118"/>
      <c r="L802" s="118"/>
      <c r="M802" s="118"/>
      <c r="N802" s="118"/>
      <c r="O802" s="114"/>
    </row>
    <row r="803" spans="1:15">
      <c r="A803" s="113"/>
      <c r="B803" s="113"/>
      <c r="C803" s="114"/>
      <c r="D803" s="114"/>
      <c r="E803" s="114"/>
      <c r="F803" s="114"/>
      <c r="G803" s="114"/>
      <c r="H803" s="114"/>
      <c r="I803" s="114"/>
      <c r="J803" s="114"/>
      <c r="K803" s="118"/>
      <c r="L803" s="118"/>
      <c r="M803" s="118"/>
      <c r="N803" s="118"/>
      <c r="O803" s="114"/>
    </row>
    <row r="804" spans="1:15">
      <c r="A804" s="113"/>
      <c r="B804" s="113"/>
      <c r="C804" s="114"/>
      <c r="D804" s="114"/>
      <c r="E804" s="114"/>
      <c r="F804" s="114"/>
      <c r="G804" s="114"/>
      <c r="H804" s="114"/>
      <c r="I804" s="114"/>
      <c r="J804" s="114"/>
      <c r="K804" s="118"/>
      <c r="L804" s="118"/>
      <c r="M804" s="118"/>
      <c r="N804" s="118"/>
      <c r="O804" s="114"/>
    </row>
    <row r="805" spans="1:15">
      <c r="A805" s="113"/>
      <c r="B805" s="113"/>
      <c r="C805" s="114"/>
      <c r="D805" s="114"/>
      <c r="E805" s="114"/>
      <c r="F805" s="114"/>
      <c r="G805" s="114"/>
      <c r="H805" s="114"/>
      <c r="I805" s="114"/>
      <c r="J805" s="114"/>
      <c r="K805" s="118"/>
      <c r="L805" s="118"/>
      <c r="M805" s="118"/>
      <c r="N805" s="118"/>
      <c r="O805" s="114"/>
    </row>
    <row r="806" spans="1:15">
      <c r="A806" s="113"/>
      <c r="B806" s="113"/>
      <c r="C806" s="114"/>
      <c r="D806" s="114"/>
      <c r="E806" s="114"/>
      <c r="F806" s="114"/>
      <c r="G806" s="114"/>
      <c r="H806" s="114"/>
      <c r="I806" s="114"/>
      <c r="J806" s="114"/>
      <c r="K806" s="118"/>
      <c r="L806" s="118"/>
      <c r="M806" s="118"/>
      <c r="N806" s="118"/>
      <c r="O806" s="114"/>
    </row>
    <row r="807" spans="1:15">
      <c r="A807" s="113"/>
      <c r="B807" s="113"/>
      <c r="C807" s="114"/>
      <c r="D807" s="114"/>
      <c r="E807" s="114"/>
      <c r="F807" s="114"/>
      <c r="G807" s="114"/>
      <c r="H807" s="114"/>
      <c r="I807" s="114"/>
      <c r="J807" s="114"/>
      <c r="K807" s="118"/>
      <c r="L807" s="118"/>
      <c r="M807" s="118"/>
      <c r="N807" s="118"/>
      <c r="O807" s="114"/>
    </row>
    <row r="808" spans="1:15">
      <c r="A808" s="113"/>
      <c r="B808" s="113"/>
      <c r="C808" s="114"/>
      <c r="D808" s="114"/>
      <c r="E808" s="114"/>
      <c r="F808" s="114"/>
      <c r="G808" s="114"/>
      <c r="H808" s="114"/>
      <c r="I808" s="114"/>
      <c r="J808" s="114"/>
      <c r="K808" s="118"/>
      <c r="L808" s="118"/>
      <c r="M808" s="118"/>
      <c r="N808" s="118"/>
      <c r="O808" s="114"/>
    </row>
    <row r="809" spans="1:15">
      <c r="A809" s="113"/>
      <c r="B809" s="113"/>
      <c r="C809" s="114"/>
      <c r="D809" s="114"/>
      <c r="E809" s="114"/>
      <c r="F809" s="114"/>
      <c r="G809" s="114"/>
      <c r="H809" s="114"/>
      <c r="I809" s="114"/>
      <c r="J809" s="114"/>
      <c r="K809" s="118"/>
      <c r="L809" s="118"/>
      <c r="M809" s="118"/>
      <c r="N809" s="118"/>
      <c r="O809" s="114"/>
    </row>
    <row r="810" spans="1:15">
      <c r="A810" s="113"/>
      <c r="B810" s="113"/>
      <c r="C810" s="114"/>
      <c r="D810" s="114"/>
      <c r="E810" s="114"/>
      <c r="F810" s="114"/>
      <c r="G810" s="114"/>
      <c r="H810" s="114"/>
      <c r="I810" s="114"/>
      <c r="J810" s="114"/>
      <c r="K810" s="118"/>
      <c r="L810" s="118"/>
      <c r="M810" s="118"/>
      <c r="N810" s="118"/>
      <c r="O810" s="114"/>
    </row>
    <row r="811" spans="1:15">
      <c r="A811" s="113"/>
      <c r="B811" s="113"/>
      <c r="C811" s="114"/>
      <c r="D811" s="114"/>
      <c r="E811" s="114"/>
      <c r="F811" s="114"/>
      <c r="G811" s="114"/>
      <c r="H811" s="114"/>
      <c r="I811" s="114"/>
      <c r="J811" s="114"/>
      <c r="K811" s="118"/>
      <c r="L811" s="118"/>
      <c r="M811" s="118"/>
      <c r="N811" s="118"/>
      <c r="O811" s="114"/>
    </row>
    <row r="812" spans="1:15">
      <c r="A812" s="113"/>
      <c r="B812" s="113"/>
      <c r="C812" s="114"/>
      <c r="D812" s="114"/>
      <c r="E812" s="114"/>
      <c r="F812" s="114"/>
      <c r="G812" s="114"/>
      <c r="H812" s="114"/>
      <c r="I812" s="114"/>
      <c r="J812" s="114"/>
      <c r="K812" s="118"/>
      <c r="L812" s="118"/>
      <c r="M812" s="118"/>
      <c r="N812" s="118"/>
      <c r="O812" s="114"/>
    </row>
    <row r="813" spans="1:15">
      <c r="A813" s="113"/>
      <c r="B813" s="113"/>
      <c r="C813" s="114"/>
      <c r="D813" s="114"/>
      <c r="E813" s="114"/>
      <c r="F813" s="114"/>
      <c r="G813" s="114"/>
      <c r="H813" s="114"/>
      <c r="I813" s="114"/>
      <c r="J813" s="114"/>
      <c r="K813" s="118"/>
      <c r="L813" s="118"/>
      <c r="M813" s="118"/>
      <c r="N813" s="118"/>
      <c r="O813" s="114"/>
    </row>
    <row r="814" spans="1:15">
      <c r="A814" s="113"/>
      <c r="B814" s="113"/>
      <c r="C814" s="114"/>
      <c r="D814" s="114"/>
      <c r="E814" s="114"/>
      <c r="F814" s="114"/>
      <c r="G814" s="114"/>
      <c r="H814" s="114"/>
      <c r="I814" s="114"/>
      <c r="J814" s="114"/>
      <c r="K814" s="118"/>
      <c r="L814" s="118"/>
      <c r="M814" s="118"/>
      <c r="N814" s="118"/>
      <c r="O814" s="114"/>
    </row>
    <row r="815" spans="1:15">
      <c r="A815" s="113"/>
      <c r="B815" s="113"/>
      <c r="C815" s="114"/>
      <c r="D815" s="114"/>
      <c r="E815" s="114"/>
      <c r="F815" s="114"/>
      <c r="G815" s="114"/>
      <c r="H815" s="114"/>
      <c r="I815" s="114"/>
      <c r="J815" s="114"/>
      <c r="K815" s="118"/>
      <c r="L815" s="118"/>
      <c r="M815" s="118"/>
      <c r="N815" s="118"/>
      <c r="O815" s="114"/>
    </row>
    <row r="816" spans="1:15">
      <c r="A816" s="113"/>
      <c r="B816" s="113"/>
      <c r="C816" s="114"/>
      <c r="D816" s="114"/>
      <c r="E816" s="114"/>
      <c r="F816" s="114"/>
      <c r="G816" s="114"/>
      <c r="H816" s="114"/>
      <c r="I816" s="114"/>
      <c r="J816" s="114"/>
      <c r="K816" s="118"/>
      <c r="L816" s="118"/>
      <c r="M816" s="118"/>
      <c r="N816" s="118"/>
      <c r="O816" s="114"/>
    </row>
    <row r="817" spans="1:15">
      <c r="A817" s="113"/>
      <c r="B817" s="113"/>
      <c r="C817" s="114"/>
      <c r="D817" s="114"/>
      <c r="E817" s="114"/>
      <c r="F817" s="114"/>
      <c r="G817" s="114"/>
      <c r="H817" s="114"/>
      <c r="I817" s="114"/>
      <c r="J817" s="114"/>
      <c r="K817" s="118"/>
      <c r="L817" s="118"/>
      <c r="M817" s="118"/>
      <c r="N817" s="118"/>
      <c r="O817" s="114"/>
    </row>
    <row r="818" spans="1:15">
      <c r="A818" s="113"/>
      <c r="B818" s="113"/>
      <c r="C818" s="114"/>
      <c r="D818" s="114"/>
      <c r="E818" s="114"/>
      <c r="F818" s="114"/>
      <c r="G818" s="114"/>
      <c r="H818" s="114"/>
      <c r="I818" s="114"/>
      <c r="J818" s="114"/>
      <c r="K818" s="118"/>
      <c r="L818" s="118"/>
      <c r="M818" s="118"/>
      <c r="N818" s="118"/>
      <c r="O818" s="114"/>
    </row>
    <row r="819" spans="1:15">
      <c r="A819" s="113"/>
      <c r="B819" s="113"/>
      <c r="C819" s="114"/>
      <c r="D819" s="114"/>
      <c r="E819" s="114"/>
      <c r="F819" s="114"/>
      <c r="G819" s="114"/>
      <c r="H819" s="114"/>
      <c r="I819" s="114"/>
      <c r="J819" s="114"/>
      <c r="K819" s="118"/>
      <c r="L819" s="118"/>
      <c r="M819" s="118"/>
      <c r="N819" s="118"/>
      <c r="O819" s="114"/>
    </row>
    <row r="820" spans="1:15">
      <c r="A820" s="113"/>
      <c r="B820" s="113"/>
      <c r="C820" s="114"/>
      <c r="D820" s="62"/>
      <c r="E820" s="62"/>
      <c r="F820" s="62"/>
      <c r="G820" s="62"/>
      <c r="H820" s="114"/>
      <c r="I820" s="62"/>
      <c r="J820" s="114"/>
      <c r="K820" s="120"/>
      <c r="L820" s="120"/>
      <c r="M820" s="120"/>
      <c r="N820" s="120"/>
      <c r="O820" s="114"/>
    </row>
    <row r="821" spans="1:15">
      <c r="A821" s="113"/>
      <c r="B821" s="113"/>
      <c r="C821" s="114"/>
      <c r="D821" s="62"/>
      <c r="E821" s="62"/>
      <c r="F821" s="62"/>
      <c r="G821" s="62"/>
      <c r="H821" s="114"/>
      <c r="I821" s="62"/>
      <c r="J821" s="114"/>
      <c r="K821" s="120"/>
      <c r="L821" s="120"/>
      <c r="M821" s="120"/>
      <c r="N821" s="120"/>
      <c r="O821" s="114"/>
    </row>
    <row r="822" spans="1:15">
      <c r="A822" s="113"/>
      <c r="B822" s="113"/>
      <c r="C822" s="114"/>
      <c r="D822" s="62"/>
      <c r="E822" s="62"/>
      <c r="F822" s="62"/>
      <c r="G822" s="62"/>
      <c r="H822" s="114"/>
      <c r="I822" s="62"/>
      <c r="J822" s="114"/>
      <c r="K822" s="120"/>
      <c r="L822" s="120"/>
      <c r="M822" s="120"/>
      <c r="N822" s="120"/>
      <c r="O822" s="114"/>
    </row>
    <row r="823" spans="1:15">
      <c r="A823" s="113"/>
      <c r="B823" s="113"/>
      <c r="C823" s="114"/>
      <c r="D823" s="62"/>
      <c r="E823" s="62"/>
      <c r="F823" s="62"/>
      <c r="G823" s="62"/>
      <c r="H823" s="114"/>
      <c r="I823" s="62"/>
      <c r="J823" s="114"/>
      <c r="K823" s="120"/>
      <c r="L823" s="120"/>
      <c r="M823" s="120"/>
      <c r="N823" s="120"/>
      <c r="O823" s="114"/>
    </row>
    <row r="824" spans="1:15">
      <c r="A824" s="113"/>
      <c r="B824" s="113"/>
      <c r="C824" s="114"/>
      <c r="D824" s="62"/>
      <c r="E824" s="62"/>
      <c r="F824" s="62"/>
      <c r="G824" s="62"/>
      <c r="H824" s="114"/>
      <c r="I824" s="62"/>
      <c r="J824" s="114"/>
      <c r="K824" s="120"/>
      <c r="L824" s="120"/>
      <c r="M824" s="120"/>
      <c r="N824" s="120"/>
      <c r="O824" s="114"/>
    </row>
    <row r="825" spans="1:15">
      <c r="A825" s="113"/>
      <c r="B825" s="113"/>
      <c r="C825" s="114"/>
      <c r="D825" s="62"/>
      <c r="E825" s="62"/>
      <c r="F825" s="62"/>
      <c r="G825" s="62"/>
      <c r="H825" s="114"/>
      <c r="I825" s="62"/>
      <c r="J825" s="114"/>
      <c r="K825" s="120"/>
      <c r="L825" s="120"/>
      <c r="M825" s="120"/>
      <c r="N825" s="120"/>
      <c r="O825" s="114"/>
    </row>
    <row r="826" spans="1:15">
      <c r="A826" s="113"/>
      <c r="B826" s="113"/>
      <c r="C826" s="114"/>
      <c r="D826" s="62"/>
      <c r="E826" s="62"/>
      <c r="F826" s="62"/>
      <c r="G826" s="62"/>
      <c r="H826" s="114"/>
      <c r="I826" s="62"/>
      <c r="J826" s="114"/>
      <c r="K826" s="120"/>
      <c r="L826" s="120"/>
      <c r="M826" s="120"/>
      <c r="N826" s="120"/>
      <c r="O826" s="114"/>
    </row>
    <row r="827" spans="1:15">
      <c r="A827" s="113"/>
      <c r="B827" s="113"/>
      <c r="C827" s="114"/>
      <c r="D827" s="62"/>
      <c r="E827" s="62"/>
      <c r="F827" s="62"/>
      <c r="G827" s="62"/>
      <c r="H827" s="114"/>
      <c r="I827" s="62"/>
      <c r="J827" s="114"/>
      <c r="K827" s="120"/>
      <c r="L827" s="120"/>
      <c r="M827" s="120"/>
      <c r="N827" s="120"/>
      <c r="O827" s="114"/>
    </row>
    <row r="828" spans="1:15">
      <c r="A828" s="113"/>
      <c r="B828" s="113"/>
      <c r="C828" s="114"/>
      <c r="D828" s="62"/>
      <c r="E828" s="62"/>
      <c r="F828" s="62"/>
      <c r="G828" s="62"/>
      <c r="H828" s="114"/>
      <c r="I828" s="62"/>
      <c r="J828" s="114"/>
      <c r="K828" s="120"/>
      <c r="L828" s="120"/>
      <c r="M828" s="120"/>
      <c r="N828" s="120"/>
      <c r="O828" s="114"/>
    </row>
    <row r="829" spans="1:15">
      <c r="A829" s="113"/>
      <c r="B829" s="113"/>
      <c r="C829" s="114"/>
      <c r="D829" s="62"/>
      <c r="E829" s="62"/>
      <c r="F829" s="62"/>
      <c r="G829" s="62"/>
      <c r="H829" s="114"/>
      <c r="I829" s="62"/>
      <c r="J829" s="114"/>
      <c r="K829" s="120"/>
      <c r="L829" s="120"/>
      <c r="M829" s="120"/>
      <c r="N829" s="120"/>
      <c r="O829" s="114"/>
    </row>
    <row r="830" spans="1:15">
      <c r="A830" s="113"/>
      <c r="B830" s="113"/>
      <c r="C830" s="114"/>
      <c r="D830" s="62"/>
      <c r="E830" s="62"/>
      <c r="F830" s="62"/>
      <c r="G830" s="62"/>
      <c r="H830" s="114"/>
      <c r="I830" s="62"/>
      <c r="J830" s="114"/>
      <c r="K830" s="120"/>
      <c r="L830" s="120"/>
      <c r="M830" s="120"/>
      <c r="N830" s="120"/>
      <c r="O830" s="114"/>
    </row>
    <row r="831" spans="1:15">
      <c r="A831" s="113"/>
      <c r="B831" s="113"/>
      <c r="C831" s="114"/>
      <c r="D831" s="62"/>
      <c r="E831" s="62"/>
      <c r="F831" s="62"/>
      <c r="G831" s="62"/>
      <c r="H831" s="114"/>
      <c r="I831" s="62"/>
      <c r="J831" s="114"/>
      <c r="K831" s="120"/>
      <c r="L831" s="120"/>
      <c r="M831" s="120"/>
      <c r="N831" s="120"/>
      <c r="O831" s="114"/>
    </row>
    <row r="832" spans="1:15">
      <c r="A832" s="113"/>
      <c r="B832" s="113"/>
      <c r="C832" s="114"/>
      <c r="D832" s="62"/>
      <c r="E832" s="62"/>
      <c r="F832" s="62"/>
      <c r="G832" s="62"/>
      <c r="H832" s="114"/>
      <c r="I832" s="62"/>
      <c r="J832" s="114"/>
      <c r="K832" s="120"/>
      <c r="L832" s="120"/>
      <c r="M832" s="120"/>
      <c r="N832" s="120"/>
      <c r="O832" s="114"/>
    </row>
    <row r="833" spans="1:15">
      <c r="A833" s="113"/>
      <c r="B833" s="113"/>
      <c r="C833" s="114"/>
      <c r="D833" s="62"/>
      <c r="E833" s="62"/>
      <c r="F833" s="62"/>
      <c r="G833" s="62"/>
      <c r="H833" s="114"/>
      <c r="I833" s="62"/>
      <c r="J833" s="114"/>
      <c r="K833" s="120"/>
      <c r="L833" s="120"/>
      <c r="M833" s="120"/>
      <c r="N833" s="120"/>
      <c r="O833" s="114"/>
    </row>
    <row r="834" spans="1:15">
      <c r="A834" s="113"/>
      <c r="B834" s="113"/>
      <c r="C834" s="114"/>
      <c r="D834" s="62"/>
      <c r="E834" s="62"/>
      <c r="F834" s="62"/>
      <c r="G834" s="62"/>
      <c r="H834" s="114"/>
      <c r="I834" s="62"/>
      <c r="J834" s="114"/>
      <c r="K834" s="120"/>
      <c r="L834" s="120"/>
      <c r="M834" s="120"/>
      <c r="N834" s="120"/>
      <c r="O834" s="114"/>
    </row>
    <row r="835" spans="1:15">
      <c r="A835" s="113"/>
      <c r="B835" s="113"/>
      <c r="C835" s="114"/>
      <c r="D835" s="62"/>
      <c r="E835" s="62"/>
      <c r="F835" s="62"/>
      <c r="G835" s="62"/>
      <c r="H835" s="114"/>
      <c r="I835" s="62"/>
      <c r="J835" s="114"/>
      <c r="K835" s="120"/>
      <c r="L835" s="120"/>
      <c r="M835" s="120"/>
      <c r="N835" s="120"/>
      <c r="O835" s="114"/>
    </row>
    <row r="836" spans="1:15">
      <c r="A836" s="113"/>
      <c r="B836" s="113"/>
      <c r="C836" s="114"/>
      <c r="D836" s="62"/>
      <c r="E836" s="62"/>
      <c r="F836" s="62"/>
      <c r="G836" s="62"/>
      <c r="H836" s="114"/>
      <c r="I836" s="62"/>
      <c r="J836" s="114"/>
      <c r="K836" s="120"/>
      <c r="L836" s="120"/>
      <c r="M836" s="120"/>
      <c r="N836" s="120"/>
      <c r="O836" s="114"/>
    </row>
    <row r="837" spans="1:15">
      <c r="A837" s="113"/>
      <c r="B837" s="113"/>
      <c r="C837" s="114"/>
      <c r="D837" s="62"/>
      <c r="E837" s="62"/>
      <c r="F837" s="62"/>
      <c r="G837" s="62"/>
      <c r="H837" s="114"/>
      <c r="I837" s="62"/>
      <c r="J837" s="114"/>
      <c r="K837" s="120"/>
      <c r="L837" s="120"/>
      <c r="M837" s="120"/>
      <c r="N837" s="120"/>
      <c r="O837" s="114"/>
    </row>
    <row r="838" spans="1:15">
      <c r="A838" s="113"/>
      <c r="B838" s="113"/>
      <c r="C838" s="114"/>
      <c r="D838" s="62"/>
      <c r="E838" s="62"/>
      <c r="F838" s="62"/>
      <c r="G838" s="62"/>
      <c r="H838" s="114"/>
      <c r="I838" s="62"/>
      <c r="J838" s="114"/>
      <c r="K838" s="120"/>
      <c r="L838" s="120"/>
      <c r="M838" s="120"/>
      <c r="N838" s="120"/>
      <c r="O838" s="114"/>
    </row>
    <row r="839" spans="1:15">
      <c r="A839" s="113"/>
      <c r="B839" s="113"/>
      <c r="C839" s="114"/>
      <c r="D839" s="62"/>
      <c r="E839" s="62"/>
      <c r="F839" s="62"/>
      <c r="G839" s="62"/>
      <c r="H839" s="114"/>
      <c r="I839" s="62"/>
      <c r="J839" s="114"/>
      <c r="K839" s="120"/>
      <c r="L839" s="120"/>
      <c r="M839" s="120"/>
      <c r="N839" s="120"/>
      <c r="O839" s="114"/>
    </row>
    <row r="840" spans="1:15">
      <c r="A840" s="113"/>
      <c r="B840" s="113"/>
      <c r="C840" s="114"/>
      <c r="D840" s="62"/>
      <c r="E840" s="62"/>
      <c r="F840" s="62"/>
      <c r="G840" s="62"/>
      <c r="H840" s="114"/>
      <c r="I840" s="62"/>
      <c r="J840" s="114"/>
      <c r="K840" s="120"/>
      <c r="L840" s="120"/>
      <c r="M840" s="120"/>
      <c r="N840" s="120"/>
      <c r="O840" s="114"/>
    </row>
    <row r="841" spans="1:15">
      <c r="A841" s="113"/>
      <c r="B841" s="113"/>
      <c r="C841" s="114"/>
      <c r="D841" s="62"/>
      <c r="E841" s="62"/>
      <c r="F841" s="62"/>
      <c r="G841" s="62"/>
      <c r="H841" s="114"/>
      <c r="I841" s="62"/>
      <c r="J841" s="114"/>
      <c r="K841" s="120"/>
      <c r="L841" s="120"/>
      <c r="M841" s="120"/>
      <c r="N841" s="120"/>
      <c r="O841" s="114"/>
    </row>
    <row r="842" spans="1:15">
      <c r="A842" s="113"/>
      <c r="B842" s="113"/>
      <c r="C842" s="114"/>
      <c r="D842" s="62"/>
      <c r="E842" s="62"/>
      <c r="F842" s="62"/>
      <c r="G842" s="62"/>
      <c r="H842" s="114"/>
      <c r="I842" s="62"/>
      <c r="J842" s="114"/>
      <c r="K842" s="120"/>
      <c r="L842" s="120"/>
      <c r="M842" s="120"/>
      <c r="N842" s="120"/>
      <c r="O842" s="114"/>
    </row>
    <row r="843" spans="1:15">
      <c r="A843" s="113"/>
      <c r="B843" s="113"/>
      <c r="C843" s="114"/>
      <c r="D843" s="62"/>
      <c r="E843" s="62"/>
      <c r="F843" s="62"/>
      <c r="G843" s="62"/>
      <c r="H843" s="114"/>
      <c r="I843" s="62"/>
      <c r="J843" s="114"/>
      <c r="K843" s="120"/>
      <c r="L843" s="120"/>
      <c r="M843" s="120"/>
      <c r="N843" s="120"/>
      <c r="O843" s="114"/>
    </row>
    <row r="844" spans="1:15">
      <c r="A844" s="113"/>
      <c r="B844" s="113"/>
      <c r="C844" s="114"/>
      <c r="D844" s="62"/>
      <c r="E844" s="62"/>
      <c r="F844" s="62"/>
      <c r="G844" s="62"/>
      <c r="H844" s="114"/>
      <c r="I844" s="62"/>
      <c r="J844" s="114"/>
      <c r="K844" s="120"/>
      <c r="L844" s="120"/>
      <c r="M844" s="120"/>
      <c r="N844" s="120"/>
      <c r="O844" s="114"/>
    </row>
    <row r="845" spans="1:15">
      <c r="A845" s="113"/>
      <c r="B845" s="113"/>
      <c r="C845" s="114"/>
      <c r="D845" s="62"/>
      <c r="E845" s="62"/>
      <c r="F845" s="62"/>
      <c r="G845" s="62"/>
      <c r="H845" s="114"/>
      <c r="I845" s="62"/>
      <c r="J845" s="114"/>
      <c r="K845" s="120"/>
      <c r="L845" s="120"/>
      <c r="M845" s="120"/>
      <c r="N845" s="120"/>
      <c r="O845" s="114"/>
    </row>
    <row r="846" spans="1:15">
      <c r="A846" s="113"/>
      <c r="B846" s="113"/>
      <c r="C846" s="114"/>
      <c r="D846" s="62"/>
      <c r="E846" s="62"/>
      <c r="F846" s="62"/>
      <c r="G846" s="62"/>
      <c r="H846" s="114"/>
      <c r="I846" s="62"/>
      <c r="J846" s="114"/>
      <c r="K846" s="120"/>
      <c r="L846" s="120"/>
      <c r="M846" s="120"/>
      <c r="N846" s="120"/>
      <c r="O846" s="114"/>
    </row>
    <row r="847" spans="1:15">
      <c r="A847" s="113"/>
      <c r="B847" s="113"/>
      <c r="C847" s="114"/>
      <c r="D847" s="62"/>
      <c r="E847" s="62"/>
      <c r="F847" s="62"/>
      <c r="G847" s="62"/>
      <c r="H847" s="114"/>
      <c r="I847" s="62"/>
      <c r="J847" s="114"/>
      <c r="K847" s="120"/>
      <c r="L847" s="120"/>
      <c r="M847" s="120"/>
      <c r="N847" s="120"/>
      <c r="O847" s="114"/>
    </row>
    <row r="848" spans="1:15">
      <c r="A848" s="113"/>
      <c r="B848" s="113"/>
      <c r="C848" s="114"/>
      <c r="D848" s="62"/>
      <c r="E848" s="62"/>
      <c r="F848" s="62"/>
      <c r="G848" s="62"/>
      <c r="H848" s="114"/>
      <c r="I848" s="62"/>
      <c r="J848" s="114"/>
      <c r="K848" s="120"/>
      <c r="L848" s="120"/>
      <c r="M848" s="120"/>
      <c r="N848" s="120"/>
      <c r="O848" s="114"/>
    </row>
    <row r="849" spans="1:15">
      <c r="A849" s="113"/>
      <c r="B849" s="113"/>
      <c r="C849" s="114"/>
      <c r="D849" s="62"/>
      <c r="E849" s="62"/>
      <c r="F849" s="62"/>
      <c r="G849" s="62"/>
      <c r="H849" s="114"/>
      <c r="I849" s="62"/>
      <c r="J849" s="114"/>
      <c r="K849" s="120"/>
      <c r="L849" s="120"/>
      <c r="M849" s="120"/>
      <c r="N849" s="120"/>
      <c r="O849" s="114"/>
    </row>
    <row r="850" spans="1:15">
      <c r="A850" s="113"/>
      <c r="B850" s="113"/>
      <c r="C850" s="114"/>
      <c r="D850" s="62"/>
      <c r="E850" s="62"/>
      <c r="F850" s="62"/>
      <c r="G850" s="62"/>
      <c r="H850" s="114"/>
      <c r="I850" s="62"/>
      <c r="J850" s="114"/>
      <c r="K850" s="120"/>
      <c r="L850" s="120"/>
      <c r="M850" s="120"/>
      <c r="N850" s="120"/>
      <c r="O850" s="114"/>
    </row>
    <row r="851" spans="1:15">
      <c r="A851" s="113"/>
      <c r="B851" s="113"/>
      <c r="C851" s="114"/>
      <c r="D851" s="62"/>
      <c r="E851" s="62"/>
      <c r="F851" s="62"/>
      <c r="G851" s="62"/>
      <c r="H851" s="114"/>
      <c r="I851" s="62"/>
      <c r="J851" s="114"/>
      <c r="K851" s="120"/>
      <c r="L851" s="120"/>
      <c r="M851" s="120"/>
      <c r="N851" s="120"/>
      <c r="O851" s="114"/>
    </row>
    <row r="852" spans="1:15">
      <c r="A852" s="113"/>
      <c r="B852" s="113"/>
      <c r="C852" s="114"/>
      <c r="D852" s="62"/>
      <c r="E852" s="62"/>
      <c r="F852" s="62"/>
      <c r="G852" s="62"/>
      <c r="H852" s="114"/>
      <c r="I852" s="62"/>
      <c r="J852" s="114"/>
      <c r="K852" s="120"/>
      <c r="L852" s="120"/>
      <c r="M852" s="120"/>
      <c r="N852" s="120"/>
      <c r="O852" s="114"/>
    </row>
    <row r="853" spans="1:15">
      <c r="A853" s="113"/>
      <c r="B853" s="113"/>
      <c r="C853" s="114"/>
      <c r="D853" s="62"/>
      <c r="E853" s="62"/>
      <c r="F853" s="62"/>
      <c r="G853" s="62"/>
      <c r="H853" s="114"/>
      <c r="I853" s="62"/>
      <c r="J853" s="114"/>
      <c r="K853" s="120"/>
      <c r="L853" s="120"/>
      <c r="M853" s="120"/>
      <c r="N853" s="120"/>
      <c r="O853" s="114"/>
    </row>
    <row r="854" spans="1:15">
      <c r="A854" s="113"/>
      <c r="B854" s="113"/>
      <c r="C854" s="114"/>
      <c r="D854" s="62"/>
      <c r="E854" s="62"/>
      <c r="F854" s="62"/>
      <c r="G854" s="62"/>
      <c r="H854" s="114"/>
      <c r="I854" s="62"/>
      <c r="J854" s="114"/>
      <c r="K854" s="120"/>
      <c r="L854" s="120"/>
      <c r="M854" s="120"/>
      <c r="N854" s="120"/>
      <c r="O854" s="114"/>
    </row>
    <row r="855" spans="1:15">
      <c r="A855" s="113"/>
      <c r="B855" s="113"/>
      <c r="C855" s="114"/>
      <c r="D855" s="62"/>
      <c r="E855" s="62"/>
      <c r="F855" s="62"/>
      <c r="G855" s="62"/>
      <c r="H855" s="114"/>
      <c r="I855" s="62"/>
      <c r="J855" s="114"/>
      <c r="K855" s="120"/>
      <c r="L855" s="120"/>
      <c r="M855" s="120"/>
      <c r="N855" s="120"/>
      <c r="O855" s="114"/>
    </row>
    <row r="856" spans="1:15">
      <c r="A856" s="113"/>
      <c r="B856" s="113"/>
      <c r="C856" s="114"/>
      <c r="D856" s="62"/>
      <c r="E856" s="62"/>
      <c r="F856" s="62"/>
      <c r="G856" s="62"/>
      <c r="H856" s="114"/>
      <c r="I856" s="62"/>
      <c r="J856" s="114"/>
      <c r="K856" s="120"/>
      <c r="L856" s="120"/>
      <c r="M856" s="120"/>
      <c r="N856" s="120"/>
      <c r="O856" s="114"/>
    </row>
    <row r="857" spans="1:15">
      <c r="A857" s="113"/>
      <c r="B857" s="113"/>
      <c r="C857" s="114"/>
      <c r="D857" s="62"/>
      <c r="E857" s="62"/>
      <c r="F857" s="62"/>
      <c r="G857" s="62"/>
      <c r="H857" s="114"/>
      <c r="I857" s="62"/>
      <c r="J857" s="114"/>
      <c r="K857" s="120"/>
      <c r="L857" s="120"/>
      <c r="M857" s="120"/>
      <c r="N857" s="120"/>
      <c r="O857" s="114"/>
    </row>
    <row r="858" spans="1:15">
      <c r="A858" s="113"/>
      <c r="B858" s="113"/>
      <c r="C858" s="114"/>
      <c r="D858" s="62"/>
      <c r="E858" s="62"/>
      <c r="F858" s="62"/>
      <c r="G858" s="62"/>
      <c r="H858" s="114"/>
      <c r="I858" s="62"/>
      <c r="J858" s="114"/>
      <c r="K858" s="120"/>
      <c r="L858" s="120"/>
      <c r="M858" s="120"/>
      <c r="N858" s="120"/>
      <c r="O858" s="114"/>
    </row>
    <row r="859" spans="1:15">
      <c r="A859" s="113"/>
      <c r="B859" s="113"/>
      <c r="C859" s="114"/>
      <c r="D859" s="62"/>
      <c r="E859" s="62"/>
      <c r="F859" s="62"/>
      <c r="G859" s="62"/>
      <c r="H859" s="114"/>
      <c r="I859" s="62"/>
      <c r="J859" s="114"/>
      <c r="K859" s="120"/>
      <c r="L859" s="120"/>
      <c r="M859" s="120"/>
      <c r="N859" s="120"/>
      <c r="O859" s="114"/>
    </row>
    <row r="860" spans="1:15">
      <c r="A860" s="113"/>
      <c r="B860" s="113"/>
      <c r="C860" s="114"/>
      <c r="D860" s="62"/>
      <c r="E860" s="62"/>
      <c r="F860" s="62"/>
      <c r="G860" s="62"/>
      <c r="H860" s="114"/>
      <c r="I860" s="62"/>
      <c r="J860" s="114"/>
      <c r="K860" s="120"/>
      <c r="L860" s="120"/>
      <c r="M860" s="120"/>
      <c r="N860" s="120"/>
      <c r="O860" s="114"/>
    </row>
    <row r="861" spans="1:15">
      <c r="A861" s="113"/>
      <c r="B861" s="113"/>
      <c r="C861" s="114"/>
      <c r="D861" s="62"/>
      <c r="E861" s="62"/>
      <c r="F861" s="62"/>
      <c r="G861" s="62"/>
      <c r="H861" s="114"/>
      <c r="I861" s="62"/>
      <c r="J861" s="114"/>
      <c r="K861" s="120"/>
      <c r="L861" s="120"/>
      <c r="M861" s="120"/>
      <c r="N861" s="120"/>
      <c r="O861" s="114"/>
    </row>
    <row r="862" spans="1:15">
      <c r="A862" s="113"/>
      <c r="B862" s="113"/>
      <c r="C862" s="114"/>
      <c r="D862" s="62"/>
      <c r="E862" s="62"/>
      <c r="F862" s="62"/>
      <c r="G862" s="62"/>
      <c r="H862" s="114"/>
      <c r="I862" s="62"/>
      <c r="J862" s="114"/>
      <c r="K862" s="120"/>
      <c r="L862" s="120"/>
      <c r="M862" s="120"/>
      <c r="N862" s="120"/>
      <c r="O862" s="114"/>
    </row>
    <row r="863" spans="1:15">
      <c r="A863" s="113"/>
      <c r="B863" s="113"/>
      <c r="C863" s="114"/>
      <c r="D863" s="62"/>
      <c r="E863" s="62"/>
      <c r="F863" s="62"/>
      <c r="G863" s="62"/>
      <c r="H863" s="114"/>
      <c r="I863" s="62"/>
      <c r="J863" s="114"/>
      <c r="K863" s="120"/>
      <c r="L863" s="120"/>
      <c r="M863" s="120"/>
      <c r="N863" s="120"/>
      <c r="O863" s="114"/>
    </row>
    <row r="864" spans="1:15">
      <c r="A864" s="113"/>
      <c r="B864" s="113"/>
      <c r="C864" s="114"/>
      <c r="D864" s="62"/>
      <c r="E864" s="62"/>
      <c r="F864" s="62"/>
      <c r="G864" s="62"/>
      <c r="H864" s="114"/>
      <c r="I864" s="62"/>
      <c r="J864" s="114"/>
      <c r="K864" s="120"/>
      <c r="L864" s="120"/>
      <c r="M864" s="120"/>
      <c r="N864" s="120"/>
      <c r="O864" s="114"/>
    </row>
    <row r="865" spans="1:15">
      <c r="A865" s="113"/>
      <c r="B865" s="113"/>
      <c r="C865" s="114"/>
      <c r="D865" s="62"/>
      <c r="E865" s="62"/>
      <c r="F865" s="62"/>
      <c r="G865" s="62"/>
      <c r="H865" s="114"/>
      <c r="I865" s="62"/>
      <c r="J865" s="114"/>
      <c r="K865" s="120"/>
      <c r="L865" s="120"/>
      <c r="M865" s="120"/>
      <c r="N865" s="120"/>
      <c r="O865" s="114"/>
    </row>
    <row r="866" spans="1:15">
      <c r="A866" s="113"/>
      <c r="B866" s="113"/>
      <c r="C866" s="114"/>
      <c r="D866" s="62"/>
      <c r="E866" s="62"/>
      <c r="F866" s="62"/>
      <c r="G866" s="62"/>
      <c r="H866" s="114"/>
      <c r="I866" s="62"/>
      <c r="J866" s="114"/>
      <c r="K866" s="120"/>
      <c r="L866" s="120"/>
      <c r="M866" s="120"/>
      <c r="N866" s="120"/>
      <c r="O866" s="114"/>
    </row>
    <row r="867" spans="1:15">
      <c r="A867" s="113"/>
      <c r="B867" s="113"/>
      <c r="C867" s="114"/>
      <c r="D867" s="62"/>
      <c r="E867" s="62"/>
      <c r="F867" s="62"/>
      <c r="G867" s="62"/>
      <c r="H867" s="114"/>
      <c r="I867" s="62"/>
      <c r="J867" s="114"/>
      <c r="K867" s="120"/>
      <c r="L867" s="120"/>
      <c r="M867" s="120"/>
      <c r="N867" s="120"/>
      <c r="O867" s="114"/>
    </row>
    <row r="868" spans="1:15">
      <c r="A868" s="113"/>
      <c r="B868" s="113"/>
      <c r="C868" s="114"/>
      <c r="D868" s="62"/>
      <c r="E868" s="62"/>
      <c r="F868" s="62"/>
      <c r="G868" s="62"/>
      <c r="H868" s="114"/>
      <c r="I868" s="62"/>
      <c r="J868" s="114"/>
      <c r="K868" s="120"/>
      <c r="L868" s="120"/>
      <c r="M868" s="120"/>
      <c r="N868" s="120"/>
      <c r="O868" s="114"/>
    </row>
    <row r="869" spans="1:15">
      <c r="A869" s="113"/>
      <c r="B869" s="113"/>
      <c r="C869" s="114"/>
      <c r="D869" s="62"/>
      <c r="E869" s="62"/>
      <c r="F869" s="62"/>
      <c r="G869" s="62"/>
      <c r="H869" s="114"/>
      <c r="I869" s="62"/>
      <c r="J869" s="114"/>
      <c r="K869" s="120"/>
      <c r="L869" s="120"/>
      <c r="M869" s="120"/>
      <c r="N869" s="120"/>
      <c r="O869" s="114"/>
    </row>
    <row r="870" spans="1:15">
      <c r="A870" s="113"/>
      <c r="B870" s="113"/>
      <c r="C870" s="114"/>
      <c r="D870" s="62"/>
      <c r="E870" s="62"/>
      <c r="F870" s="62"/>
      <c r="G870" s="62"/>
      <c r="H870" s="114"/>
      <c r="I870" s="62"/>
      <c r="J870" s="114"/>
      <c r="K870" s="120"/>
      <c r="L870" s="120"/>
      <c r="M870" s="120"/>
      <c r="N870" s="120"/>
      <c r="O870" s="114"/>
    </row>
    <row r="871" spans="1:15">
      <c r="A871" s="113"/>
      <c r="B871" s="113"/>
      <c r="C871" s="114"/>
      <c r="D871" s="62"/>
      <c r="E871" s="62"/>
      <c r="F871" s="62"/>
      <c r="G871" s="62"/>
      <c r="H871" s="114"/>
      <c r="I871" s="62"/>
      <c r="J871" s="114"/>
      <c r="K871" s="120"/>
      <c r="L871" s="120"/>
      <c r="M871" s="120"/>
      <c r="N871" s="120"/>
      <c r="O871" s="114"/>
    </row>
    <row r="872" spans="1:15">
      <c r="A872" s="113"/>
      <c r="B872" s="113"/>
      <c r="C872" s="114"/>
      <c r="D872" s="62"/>
      <c r="E872" s="62"/>
      <c r="F872" s="62"/>
      <c r="G872" s="62"/>
      <c r="H872" s="114"/>
      <c r="I872" s="62"/>
      <c r="J872" s="114"/>
      <c r="K872" s="120"/>
      <c r="L872" s="120"/>
      <c r="M872" s="120"/>
      <c r="N872" s="120"/>
      <c r="O872" s="114"/>
    </row>
    <row r="873" spans="1:15">
      <c r="A873" s="113"/>
      <c r="B873" s="113"/>
      <c r="C873" s="114"/>
      <c r="D873" s="62"/>
      <c r="E873" s="62"/>
      <c r="F873" s="62"/>
      <c r="G873" s="62"/>
      <c r="H873" s="114"/>
      <c r="I873" s="62"/>
      <c r="J873" s="114"/>
      <c r="K873" s="120"/>
      <c r="L873" s="120"/>
      <c r="M873" s="120"/>
      <c r="N873" s="120"/>
      <c r="O873" s="114"/>
    </row>
    <row r="874" spans="1:15">
      <c r="A874" s="113"/>
      <c r="B874" s="113"/>
      <c r="C874" s="114"/>
      <c r="D874" s="62"/>
      <c r="E874" s="62"/>
      <c r="F874" s="62"/>
      <c r="G874" s="62"/>
      <c r="H874" s="114"/>
      <c r="I874" s="62"/>
      <c r="J874" s="114"/>
      <c r="K874" s="120"/>
      <c r="L874" s="120"/>
      <c r="M874" s="120"/>
      <c r="N874" s="120"/>
      <c r="O874" s="114"/>
    </row>
    <row r="875" spans="1:15">
      <c r="A875" s="113"/>
      <c r="B875" s="113"/>
      <c r="C875" s="114"/>
      <c r="D875" s="62"/>
      <c r="E875" s="62"/>
      <c r="F875" s="62"/>
      <c r="G875" s="62"/>
      <c r="H875" s="114"/>
      <c r="I875" s="62"/>
      <c r="J875" s="114"/>
      <c r="K875" s="120"/>
      <c r="L875" s="120"/>
      <c r="M875" s="120"/>
      <c r="N875" s="120"/>
      <c r="O875" s="114"/>
    </row>
    <row r="876" spans="1:15">
      <c r="A876" s="113"/>
      <c r="B876" s="113"/>
      <c r="C876" s="114"/>
      <c r="D876" s="62"/>
      <c r="E876" s="62"/>
      <c r="F876" s="62"/>
      <c r="G876" s="62"/>
      <c r="H876" s="114"/>
      <c r="I876" s="62"/>
      <c r="J876" s="114"/>
      <c r="K876" s="120"/>
      <c r="L876" s="120"/>
      <c r="M876" s="120"/>
      <c r="N876" s="120"/>
      <c r="O876" s="114"/>
    </row>
    <row r="877" spans="1:15">
      <c r="A877" s="113"/>
      <c r="B877" s="113"/>
      <c r="C877" s="114"/>
      <c r="D877" s="62"/>
      <c r="E877" s="62"/>
      <c r="F877" s="62"/>
      <c r="G877" s="62"/>
      <c r="H877" s="114"/>
      <c r="I877" s="62"/>
      <c r="J877" s="114"/>
      <c r="K877" s="120"/>
      <c r="L877" s="120"/>
      <c r="M877" s="120"/>
      <c r="N877" s="120"/>
      <c r="O877" s="114"/>
    </row>
    <row r="878" spans="1:15">
      <c r="A878" s="113"/>
      <c r="B878" s="113"/>
      <c r="C878" s="114"/>
      <c r="D878" s="62"/>
      <c r="E878" s="62"/>
      <c r="F878" s="62"/>
      <c r="G878" s="62"/>
      <c r="H878" s="114"/>
      <c r="I878" s="62"/>
      <c r="J878" s="114"/>
      <c r="K878" s="120"/>
      <c r="L878" s="120"/>
      <c r="M878" s="120"/>
      <c r="N878" s="120"/>
      <c r="O878" s="114"/>
    </row>
    <row r="879" spans="1:15">
      <c r="A879" s="113"/>
      <c r="B879" s="113"/>
      <c r="C879" s="114"/>
      <c r="D879" s="62"/>
      <c r="E879" s="62"/>
      <c r="F879" s="62"/>
      <c r="G879" s="62"/>
      <c r="H879" s="114"/>
      <c r="I879" s="62"/>
      <c r="J879" s="114"/>
      <c r="K879" s="120"/>
      <c r="L879" s="120"/>
      <c r="M879" s="120"/>
      <c r="N879" s="120"/>
      <c r="O879" s="114"/>
    </row>
    <row r="880" spans="1:15">
      <c r="A880" s="113"/>
      <c r="B880" s="113"/>
      <c r="C880" s="114"/>
      <c r="D880" s="62"/>
      <c r="E880" s="62"/>
      <c r="F880" s="62"/>
      <c r="G880" s="62"/>
      <c r="H880" s="114"/>
      <c r="I880" s="62"/>
      <c r="J880" s="114"/>
      <c r="K880" s="120"/>
      <c r="L880" s="120"/>
      <c r="M880" s="120"/>
      <c r="N880" s="120"/>
      <c r="O880" s="114"/>
    </row>
    <row r="881" spans="1:15">
      <c r="A881" s="113"/>
      <c r="B881" s="113"/>
      <c r="C881" s="114"/>
      <c r="D881" s="62"/>
      <c r="E881" s="62"/>
      <c r="F881" s="62"/>
      <c r="G881" s="62"/>
      <c r="H881" s="114"/>
      <c r="I881" s="62"/>
      <c r="J881" s="114"/>
      <c r="K881" s="120"/>
      <c r="L881" s="120"/>
      <c r="M881" s="120"/>
      <c r="N881" s="120"/>
      <c r="O881" s="114"/>
    </row>
    <row r="882" spans="1:15">
      <c r="A882" s="113"/>
      <c r="B882" s="113"/>
      <c r="C882" s="114"/>
      <c r="D882" s="62"/>
      <c r="E882" s="62"/>
      <c r="F882" s="62"/>
      <c r="G882" s="62"/>
      <c r="H882" s="114"/>
      <c r="I882" s="62"/>
      <c r="J882" s="114"/>
      <c r="K882" s="120"/>
      <c r="L882" s="120"/>
      <c r="M882" s="120"/>
      <c r="N882" s="120"/>
      <c r="O882" s="114"/>
    </row>
    <row r="883" spans="1:15">
      <c r="A883" s="113"/>
      <c r="B883" s="113"/>
      <c r="C883" s="114"/>
      <c r="D883" s="62"/>
      <c r="E883" s="62"/>
      <c r="F883" s="62"/>
      <c r="G883" s="62"/>
      <c r="H883" s="114"/>
      <c r="I883" s="62"/>
      <c r="J883" s="114"/>
      <c r="K883" s="120"/>
      <c r="L883" s="120"/>
      <c r="M883" s="120"/>
      <c r="N883" s="120"/>
      <c r="O883" s="114"/>
    </row>
    <row r="884" spans="1:15">
      <c r="A884" s="113"/>
      <c r="B884" s="113"/>
      <c r="C884" s="114"/>
      <c r="D884" s="62"/>
      <c r="E884" s="62"/>
      <c r="F884" s="62"/>
      <c r="G884" s="62"/>
      <c r="H884" s="114"/>
      <c r="I884" s="62"/>
      <c r="J884" s="114"/>
      <c r="K884" s="120"/>
      <c r="L884" s="120"/>
      <c r="M884" s="120"/>
      <c r="N884" s="120"/>
      <c r="O884" s="114"/>
    </row>
    <row r="885" spans="1:15">
      <c r="A885" s="113"/>
      <c r="B885" s="113"/>
      <c r="C885" s="114"/>
      <c r="D885" s="62"/>
      <c r="E885" s="62"/>
      <c r="F885" s="62"/>
      <c r="G885" s="62"/>
      <c r="H885" s="114"/>
      <c r="I885" s="62"/>
      <c r="J885" s="114"/>
      <c r="K885" s="120"/>
      <c r="L885" s="120"/>
      <c r="M885" s="120"/>
      <c r="N885" s="120"/>
      <c r="O885" s="114"/>
    </row>
    <row r="886" spans="1:15">
      <c r="A886" s="113"/>
      <c r="B886" s="113"/>
      <c r="C886" s="114"/>
      <c r="D886" s="62"/>
      <c r="E886" s="62"/>
      <c r="F886" s="62"/>
      <c r="G886" s="62"/>
      <c r="H886" s="114"/>
      <c r="I886" s="62"/>
      <c r="J886" s="114"/>
      <c r="K886" s="120"/>
      <c r="L886" s="120"/>
      <c r="M886" s="120"/>
      <c r="N886" s="120"/>
      <c r="O886" s="114"/>
    </row>
    <row r="887" spans="1:15">
      <c r="A887" s="113"/>
      <c r="B887" s="113"/>
      <c r="C887" s="114"/>
      <c r="D887" s="62"/>
      <c r="E887" s="62"/>
      <c r="F887" s="62"/>
      <c r="G887" s="62"/>
      <c r="H887" s="114"/>
      <c r="I887" s="62"/>
      <c r="J887" s="114"/>
      <c r="K887" s="120"/>
      <c r="L887" s="120"/>
      <c r="M887" s="120"/>
      <c r="N887" s="120"/>
      <c r="O887" s="114"/>
    </row>
    <row r="888" spans="1:15">
      <c r="A888" s="113"/>
      <c r="B888" s="113"/>
      <c r="C888" s="114"/>
      <c r="D888" s="62"/>
      <c r="E888" s="62"/>
      <c r="F888" s="62"/>
      <c r="G888" s="62"/>
      <c r="H888" s="114"/>
      <c r="I888" s="62"/>
      <c r="J888" s="114"/>
      <c r="K888" s="120"/>
      <c r="L888" s="120"/>
      <c r="M888" s="120"/>
      <c r="N888" s="120"/>
      <c r="O888" s="114"/>
    </row>
    <row r="889" spans="1:15">
      <c r="A889" s="113"/>
      <c r="B889" s="113"/>
      <c r="C889" s="114"/>
      <c r="D889" s="62"/>
      <c r="E889" s="62"/>
      <c r="F889" s="62"/>
      <c r="G889" s="62"/>
      <c r="H889" s="114"/>
      <c r="I889" s="62"/>
      <c r="J889" s="114"/>
      <c r="K889" s="120"/>
      <c r="L889" s="120"/>
      <c r="M889" s="120"/>
      <c r="N889" s="120"/>
      <c r="O889" s="114"/>
    </row>
    <row r="890" spans="1:15">
      <c r="A890" s="113"/>
      <c r="B890" s="113"/>
      <c r="C890" s="114"/>
      <c r="D890" s="62"/>
      <c r="E890" s="62"/>
      <c r="F890" s="62"/>
      <c r="G890" s="62"/>
      <c r="H890" s="114"/>
      <c r="I890" s="62"/>
      <c r="J890" s="114"/>
      <c r="K890" s="120"/>
      <c r="L890" s="120"/>
      <c r="M890" s="120"/>
      <c r="N890" s="120"/>
      <c r="O890" s="114"/>
    </row>
    <row r="891" spans="1:15">
      <c r="A891" s="113"/>
      <c r="B891" s="113"/>
      <c r="C891" s="114"/>
      <c r="D891" s="62"/>
      <c r="E891" s="62"/>
      <c r="F891" s="62"/>
      <c r="G891" s="62"/>
      <c r="H891" s="114"/>
      <c r="I891" s="62"/>
      <c r="J891" s="114"/>
      <c r="K891" s="120"/>
      <c r="L891" s="120"/>
      <c r="M891" s="120"/>
      <c r="N891" s="120"/>
      <c r="O891" s="114"/>
    </row>
    <row r="892" spans="1:15">
      <c r="A892" s="113"/>
      <c r="B892" s="113"/>
      <c r="C892" s="114"/>
      <c r="D892" s="62"/>
      <c r="E892" s="62"/>
      <c r="F892" s="62"/>
      <c r="G892" s="62"/>
      <c r="H892" s="114"/>
      <c r="I892" s="62"/>
      <c r="J892" s="114"/>
      <c r="K892" s="120"/>
      <c r="L892" s="120"/>
      <c r="M892" s="120"/>
      <c r="N892" s="120"/>
      <c r="O892" s="114"/>
    </row>
    <row r="893" spans="1:15">
      <c r="A893" s="113"/>
      <c r="B893" s="113"/>
      <c r="C893" s="114"/>
      <c r="D893" s="62"/>
      <c r="E893" s="62"/>
      <c r="F893" s="62"/>
      <c r="G893" s="62"/>
      <c r="H893" s="114"/>
      <c r="I893" s="62"/>
      <c r="J893" s="114"/>
      <c r="K893" s="120"/>
      <c r="L893" s="120"/>
      <c r="M893" s="120"/>
      <c r="N893" s="120"/>
      <c r="O893" s="114"/>
    </row>
    <row r="894" spans="1:15">
      <c r="A894" s="113"/>
      <c r="B894" s="113"/>
      <c r="C894" s="114"/>
      <c r="D894" s="62"/>
      <c r="E894" s="62"/>
      <c r="F894" s="62"/>
      <c r="G894" s="62"/>
      <c r="H894" s="114"/>
      <c r="I894" s="62"/>
      <c r="J894" s="114"/>
      <c r="K894" s="120"/>
      <c r="L894" s="120"/>
      <c r="M894" s="120"/>
      <c r="N894" s="120"/>
      <c r="O894" s="114"/>
    </row>
    <row r="895" spans="1:15">
      <c r="A895" s="113"/>
      <c r="B895" s="113"/>
      <c r="C895" s="114"/>
      <c r="D895" s="62"/>
      <c r="E895" s="62"/>
      <c r="F895" s="62"/>
      <c r="G895" s="62"/>
      <c r="H895" s="114"/>
      <c r="I895" s="62"/>
      <c r="J895" s="114"/>
      <c r="K895" s="120"/>
      <c r="L895" s="120"/>
      <c r="M895" s="120"/>
      <c r="N895" s="120"/>
      <c r="O895" s="114"/>
    </row>
    <row r="896" spans="1:15">
      <c r="A896" s="113"/>
      <c r="B896" s="113"/>
      <c r="C896" s="114"/>
      <c r="D896" s="62"/>
      <c r="E896" s="62"/>
      <c r="F896" s="62"/>
      <c r="G896" s="62"/>
      <c r="H896" s="114"/>
      <c r="I896" s="62"/>
      <c r="J896" s="114"/>
      <c r="K896" s="120"/>
      <c r="L896" s="120"/>
      <c r="M896" s="120"/>
      <c r="N896" s="120"/>
      <c r="O896" s="114"/>
    </row>
    <row r="897" spans="1:15">
      <c r="A897" s="113"/>
      <c r="B897" s="113"/>
      <c r="C897" s="114"/>
      <c r="D897" s="62"/>
      <c r="E897" s="62"/>
      <c r="F897" s="62"/>
      <c r="G897" s="62"/>
      <c r="H897" s="114"/>
      <c r="I897" s="62"/>
      <c r="J897" s="114"/>
      <c r="K897" s="120"/>
      <c r="L897" s="120"/>
      <c r="M897" s="120"/>
      <c r="N897" s="120"/>
      <c r="O897" s="114"/>
    </row>
    <row r="898" spans="1:15">
      <c r="A898" s="113"/>
      <c r="B898" s="113"/>
      <c r="C898" s="114"/>
      <c r="D898" s="62"/>
      <c r="E898" s="62"/>
      <c r="F898" s="62"/>
      <c r="G898" s="62"/>
      <c r="H898" s="114"/>
      <c r="I898" s="62"/>
      <c r="J898" s="114"/>
      <c r="K898" s="120"/>
      <c r="L898" s="120"/>
      <c r="M898" s="120"/>
      <c r="N898" s="120"/>
      <c r="O898" s="114"/>
    </row>
    <row r="899" spans="1:15">
      <c r="A899" s="113"/>
      <c r="B899" s="113"/>
      <c r="C899" s="114"/>
      <c r="D899" s="62"/>
      <c r="E899" s="62"/>
      <c r="F899" s="62"/>
      <c r="G899" s="62"/>
      <c r="H899" s="114"/>
      <c r="I899" s="62"/>
      <c r="J899" s="114"/>
      <c r="K899" s="120"/>
      <c r="L899" s="120"/>
      <c r="M899" s="120"/>
      <c r="N899" s="120"/>
      <c r="O899" s="114"/>
    </row>
    <row r="900" spans="1:15">
      <c r="A900" s="113"/>
      <c r="B900" s="113"/>
      <c r="C900" s="114"/>
      <c r="D900" s="62"/>
      <c r="E900" s="62"/>
      <c r="F900" s="62"/>
      <c r="G900" s="62"/>
      <c r="H900" s="114"/>
      <c r="I900" s="62"/>
      <c r="J900" s="114"/>
      <c r="K900" s="120"/>
      <c r="L900" s="120"/>
      <c r="M900" s="120"/>
      <c r="N900" s="120"/>
      <c r="O900" s="114"/>
    </row>
    <row r="901" spans="1:15">
      <c r="A901" s="113"/>
      <c r="B901" s="113"/>
      <c r="C901" s="114"/>
      <c r="D901" s="62"/>
      <c r="E901" s="62"/>
      <c r="F901" s="62"/>
      <c r="G901" s="62"/>
      <c r="H901" s="114"/>
      <c r="I901" s="62"/>
      <c r="J901" s="114"/>
      <c r="K901" s="120"/>
      <c r="L901" s="120"/>
      <c r="M901" s="120"/>
      <c r="N901" s="120"/>
      <c r="O901" s="114"/>
    </row>
    <row r="902" spans="1:15">
      <c r="A902" s="113"/>
      <c r="B902" s="113"/>
      <c r="C902" s="114"/>
      <c r="D902" s="62"/>
      <c r="E902" s="62"/>
      <c r="F902" s="62"/>
      <c r="G902" s="62"/>
      <c r="H902" s="114"/>
      <c r="I902" s="62"/>
      <c r="J902" s="114"/>
      <c r="K902" s="120"/>
      <c r="L902" s="120"/>
      <c r="M902" s="120"/>
      <c r="N902" s="120"/>
      <c r="O902" s="114"/>
    </row>
    <row r="903" spans="1:15">
      <c r="A903" s="113"/>
      <c r="B903" s="113"/>
      <c r="C903" s="114"/>
      <c r="D903" s="62"/>
      <c r="E903" s="62"/>
      <c r="F903" s="62"/>
      <c r="G903" s="62"/>
      <c r="H903" s="114"/>
      <c r="I903" s="62"/>
      <c r="J903" s="114"/>
      <c r="K903" s="120"/>
      <c r="L903" s="120"/>
      <c r="M903" s="120"/>
      <c r="N903" s="120"/>
      <c r="O903" s="114"/>
    </row>
    <row r="904" spans="1:15">
      <c r="A904" s="113"/>
      <c r="B904" s="113"/>
      <c r="C904" s="114"/>
      <c r="D904" s="62"/>
      <c r="E904" s="62"/>
      <c r="F904" s="62"/>
      <c r="G904" s="62"/>
      <c r="H904" s="114"/>
      <c r="I904" s="62"/>
      <c r="J904" s="114"/>
      <c r="K904" s="120"/>
      <c r="L904" s="120"/>
      <c r="M904" s="120"/>
      <c r="N904" s="120"/>
      <c r="O904" s="114"/>
    </row>
    <row r="905" spans="1:15">
      <c r="A905" s="113"/>
      <c r="B905" s="113"/>
      <c r="C905" s="114"/>
      <c r="D905" s="62"/>
      <c r="E905" s="62"/>
      <c r="F905" s="62"/>
      <c r="G905" s="62"/>
      <c r="H905" s="114"/>
      <c r="I905" s="62"/>
      <c r="J905" s="114"/>
      <c r="K905" s="120"/>
      <c r="L905" s="120"/>
      <c r="M905" s="120"/>
      <c r="N905" s="120"/>
      <c r="O905" s="114"/>
    </row>
    <row r="906" spans="1:15">
      <c r="A906" s="113"/>
      <c r="B906" s="113"/>
      <c r="C906" s="114"/>
      <c r="D906" s="62"/>
      <c r="E906" s="62"/>
      <c r="F906" s="62"/>
      <c r="G906" s="62"/>
      <c r="H906" s="114"/>
      <c r="I906" s="62"/>
      <c r="J906" s="114"/>
      <c r="K906" s="120"/>
      <c r="L906" s="120"/>
      <c r="M906" s="120"/>
      <c r="N906" s="120"/>
      <c r="O906" s="114"/>
    </row>
    <row r="907" spans="1:15">
      <c r="A907" s="113"/>
      <c r="B907" s="113"/>
      <c r="C907" s="114"/>
      <c r="D907" s="62"/>
      <c r="E907" s="62"/>
      <c r="F907" s="62"/>
      <c r="G907" s="62"/>
      <c r="H907" s="114"/>
      <c r="I907" s="62"/>
      <c r="J907" s="114"/>
      <c r="K907" s="120"/>
      <c r="L907" s="120"/>
      <c r="M907" s="120"/>
      <c r="N907" s="120"/>
      <c r="O907" s="114"/>
    </row>
    <row r="908" spans="1:15">
      <c r="A908" s="113"/>
      <c r="B908" s="113"/>
      <c r="C908" s="114"/>
      <c r="D908" s="62"/>
      <c r="E908" s="62"/>
      <c r="F908" s="62"/>
      <c r="G908" s="62"/>
      <c r="H908" s="114"/>
      <c r="I908" s="62"/>
      <c r="J908" s="114"/>
      <c r="K908" s="120"/>
      <c r="L908" s="120"/>
      <c r="M908" s="120"/>
      <c r="N908" s="120"/>
      <c r="O908" s="114"/>
    </row>
    <row r="909" spans="1:15">
      <c r="A909" s="113"/>
      <c r="B909" s="113"/>
      <c r="C909" s="114"/>
      <c r="D909" s="62"/>
      <c r="E909" s="62"/>
      <c r="F909" s="62"/>
      <c r="G909" s="62"/>
      <c r="H909" s="114"/>
      <c r="I909" s="62"/>
      <c r="J909" s="114"/>
      <c r="K909" s="120"/>
      <c r="L909" s="120"/>
      <c r="M909" s="120"/>
      <c r="N909" s="120"/>
      <c r="O909" s="114"/>
    </row>
    <row r="910" spans="1:15">
      <c r="A910" s="113"/>
      <c r="B910" s="113"/>
      <c r="C910" s="114"/>
      <c r="D910" s="62"/>
      <c r="E910" s="62"/>
      <c r="F910" s="62"/>
      <c r="G910" s="62"/>
      <c r="H910" s="114"/>
      <c r="I910" s="62"/>
      <c r="J910" s="114"/>
      <c r="K910" s="120"/>
      <c r="L910" s="120"/>
      <c r="M910" s="120"/>
      <c r="N910" s="120"/>
      <c r="O910" s="114"/>
    </row>
    <row r="911" spans="1:15">
      <c r="A911" s="113"/>
      <c r="B911" s="113"/>
      <c r="C911" s="114"/>
      <c r="D911" s="62"/>
      <c r="E911" s="62"/>
      <c r="F911" s="62"/>
      <c r="G911" s="62"/>
      <c r="H911" s="114"/>
      <c r="I911" s="62"/>
      <c r="J911" s="114"/>
      <c r="K911" s="120"/>
      <c r="L911" s="120"/>
      <c r="M911" s="120"/>
      <c r="N911" s="120"/>
      <c r="O911" s="114"/>
    </row>
    <row r="912" spans="1:15">
      <c r="A912" s="113"/>
      <c r="B912" s="113"/>
      <c r="C912" s="114"/>
      <c r="D912" s="62"/>
      <c r="E912" s="62"/>
      <c r="F912" s="62"/>
      <c r="G912" s="62"/>
      <c r="H912" s="114"/>
      <c r="I912" s="62"/>
      <c r="J912" s="114"/>
      <c r="K912" s="120"/>
      <c r="L912" s="120"/>
      <c r="M912" s="120"/>
      <c r="N912" s="120"/>
      <c r="O912" s="114"/>
    </row>
    <row r="913" spans="1:15">
      <c r="A913" s="113"/>
      <c r="B913" s="113"/>
      <c r="C913" s="114"/>
      <c r="D913" s="62"/>
      <c r="E913" s="62"/>
      <c r="F913" s="62"/>
      <c r="G913" s="62"/>
      <c r="H913" s="114"/>
      <c r="I913" s="62"/>
      <c r="J913" s="114"/>
      <c r="K913" s="120"/>
      <c r="L913" s="120"/>
      <c r="M913" s="120"/>
      <c r="N913" s="120"/>
      <c r="O913" s="114"/>
    </row>
    <row r="914" spans="1:15">
      <c r="A914" s="113"/>
      <c r="B914" s="113"/>
      <c r="C914" s="114"/>
      <c r="D914" s="62"/>
      <c r="E914" s="62"/>
      <c r="F914" s="62"/>
      <c r="G914" s="62"/>
      <c r="H914" s="114"/>
      <c r="I914" s="62"/>
      <c r="J914" s="114"/>
      <c r="K914" s="120"/>
      <c r="L914" s="120"/>
      <c r="M914" s="120"/>
      <c r="N914" s="120"/>
      <c r="O914" s="114"/>
    </row>
    <row r="915" spans="1:15">
      <c r="A915" s="113"/>
      <c r="B915" s="113"/>
      <c r="C915" s="114"/>
      <c r="D915" s="62"/>
      <c r="E915" s="62"/>
      <c r="F915" s="62"/>
      <c r="G915" s="62"/>
      <c r="H915" s="114"/>
      <c r="I915" s="62"/>
      <c r="J915" s="114"/>
      <c r="K915" s="120"/>
      <c r="L915" s="120"/>
      <c r="M915" s="120"/>
      <c r="N915" s="120"/>
      <c r="O915" s="114"/>
    </row>
    <row r="916" spans="1:15">
      <c r="A916" s="113"/>
      <c r="B916" s="113"/>
      <c r="C916" s="114"/>
      <c r="D916" s="62"/>
      <c r="E916" s="62"/>
      <c r="F916" s="62"/>
      <c r="G916" s="62"/>
      <c r="H916" s="114"/>
      <c r="I916" s="62"/>
      <c r="J916" s="114"/>
      <c r="K916" s="120"/>
      <c r="L916" s="120"/>
      <c r="M916" s="120"/>
      <c r="N916" s="120"/>
      <c r="O916" s="114"/>
    </row>
    <row r="917" spans="1:15">
      <c r="A917" s="113"/>
      <c r="B917" s="113"/>
      <c r="C917" s="114"/>
      <c r="D917" s="62"/>
      <c r="E917" s="62"/>
      <c r="F917" s="62"/>
      <c r="G917" s="62"/>
      <c r="H917" s="114"/>
      <c r="I917" s="62"/>
      <c r="J917" s="114"/>
      <c r="K917" s="120"/>
      <c r="L917" s="120"/>
      <c r="M917" s="120"/>
      <c r="N917" s="120"/>
      <c r="O917" s="114"/>
    </row>
    <row r="918" spans="1:15">
      <c r="A918" s="113"/>
      <c r="B918" s="113"/>
      <c r="C918" s="114"/>
      <c r="D918" s="62"/>
      <c r="E918" s="62"/>
      <c r="F918" s="62"/>
      <c r="G918" s="62"/>
      <c r="H918" s="114"/>
      <c r="I918" s="62"/>
      <c r="J918" s="114"/>
      <c r="K918" s="120"/>
      <c r="L918" s="120"/>
      <c r="M918" s="120"/>
      <c r="N918" s="120"/>
      <c r="O918" s="114"/>
    </row>
    <row r="919" spans="1:15">
      <c r="A919" s="113"/>
      <c r="B919" s="113"/>
      <c r="C919" s="114"/>
      <c r="D919" s="62"/>
      <c r="E919" s="62"/>
      <c r="F919" s="62"/>
      <c r="G919" s="62"/>
      <c r="H919" s="114"/>
      <c r="I919" s="62"/>
      <c r="J919" s="114"/>
      <c r="K919" s="120"/>
      <c r="L919" s="120"/>
      <c r="M919" s="120"/>
      <c r="N919" s="120"/>
      <c r="O919" s="114"/>
    </row>
    <row r="920" spans="1:15">
      <c r="A920" s="113"/>
      <c r="B920" s="113"/>
      <c r="C920" s="114"/>
      <c r="D920" s="62"/>
      <c r="E920" s="62"/>
      <c r="F920" s="62"/>
      <c r="G920" s="62"/>
      <c r="H920" s="114"/>
      <c r="I920" s="62"/>
      <c r="J920" s="114"/>
      <c r="K920" s="120"/>
      <c r="L920" s="120"/>
      <c r="M920" s="120"/>
      <c r="N920" s="120"/>
      <c r="O920" s="114"/>
    </row>
    <row r="921" spans="1:15">
      <c r="A921" s="113"/>
      <c r="B921" s="113"/>
      <c r="C921" s="114"/>
      <c r="D921" s="62"/>
      <c r="E921" s="62"/>
      <c r="F921" s="62"/>
      <c r="G921" s="62"/>
      <c r="H921" s="114"/>
      <c r="I921" s="62"/>
      <c r="J921" s="114"/>
      <c r="K921" s="120"/>
      <c r="L921" s="120"/>
      <c r="M921" s="120"/>
      <c r="N921" s="120"/>
      <c r="O921" s="114"/>
    </row>
    <row r="922" spans="1:15">
      <c r="A922" s="113"/>
      <c r="B922" s="113"/>
      <c r="C922" s="114"/>
      <c r="D922" s="62"/>
      <c r="E922" s="62"/>
      <c r="F922" s="62"/>
      <c r="G922" s="62"/>
      <c r="H922" s="114"/>
      <c r="I922" s="62"/>
      <c r="J922" s="114"/>
      <c r="K922" s="120"/>
      <c r="L922" s="120"/>
      <c r="M922" s="120"/>
      <c r="N922" s="120"/>
      <c r="O922" s="114"/>
    </row>
    <row r="923" spans="1:15">
      <c r="A923" s="113"/>
      <c r="B923" s="113"/>
      <c r="C923" s="114"/>
      <c r="D923" s="62"/>
      <c r="E923" s="62"/>
      <c r="F923" s="62"/>
      <c r="G923" s="62"/>
      <c r="H923" s="114"/>
      <c r="I923" s="62"/>
      <c r="J923" s="114"/>
      <c r="K923" s="120"/>
      <c r="L923" s="120"/>
      <c r="M923" s="120"/>
      <c r="N923" s="120"/>
      <c r="O923" s="114"/>
    </row>
    <row r="924" spans="1:15">
      <c r="A924" s="113"/>
      <c r="B924" s="113"/>
      <c r="C924" s="114"/>
      <c r="D924" s="62"/>
      <c r="E924" s="62"/>
      <c r="F924" s="62"/>
      <c r="G924" s="62"/>
      <c r="H924" s="114"/>
      <c r="I924" s="62"/>
      <c r="J924" s="114"/>
      <c r="K924" s="120"/>
      <c r="L924" s="120"/>
      <c r="M924" s="120"/>
      <c r="N924" s="120"/>
      <c r="O924" s="114"/>
    </row>
    <row r="925" spans="1:15">
      <c r="A925" s="113"/>
      <c r="B925" s="113"/>
      <c r="C925" s="114"/>
      <c r="D925" s="62"/>
      <c r="E925" s="62"/>
      <c r="F925" s="62"/>
      <c r="G925" s="62"/>
      <c r="H925" s="114"/>
      <c r="I925" s="62"/>
      <c r="J925" s="114"/>
      <c r="K925" s="120"/>
      <c r="L925" s="120"/>
      <c r="M925" s="120"/>
      <c r="N925" s="120"/>
      <c r="O925" s="114"/>
    </row>
    <row r="926" spans="1:15">
      <c r="A926" s="113"/>
      <c r="B926" s="113"/>
      <c r="C926" s="114"/>
      <c r="D926" s="62"/>
      <c r="E926" s="62"/>
      <c r="F926" s="62"/>
      <c r="G926" s="62"/>
      <c r="H926" s="114"/>
      <c r="I926" s="62"/>
      <c r="J926" s="114"/>
      <c r="K926" s="120"/>
      <c r="L926" s="120"/>
      <c r="M926" s="120"/>
      <c r="N926" s="120"/>
      <c r="O926" s="114"/>
    </row>
    <row r="927" spans="1:15">
      <c r="A927" s="113"/>
      <c r="B927" s="113"/>
      <c r="C927" s="114"/>
      <c r="D927" s="62"/>
      <c r="E927" s="62"/>
      <c r="F927" s="62"/>
      <c r="G927" s="62"/>
      <c r="H927" s="114"/>
      <c r="I927" s="62"/>
      <c r="J927" s="114"/>
      <c r="K927" s="120"/>
      <c r="L927" s="120"/>
      <c r="M927" s="120"/>
      <c r="N927" s="120"/>
      <c r="O927" s="114"/>
    </row>
    <row r="928" spans="1:15">
      <c r="A928" s="113"/>
      <c r="B928" s="113"/>
      <c r="C928" s="114"/>
      <c r="D928" s="62"/>
      <c r="E928" s="62"/>
      <c r="F928" s="62"/>
      <c r="G928" s="62"/>
      <c r="H928" s="114"/>
      <c r="I928" s="62"/>
      <c r="J928" s="114"/>
      <c r="K928" s="120"/>
      <c r="L928" s="120"/>
      <c r="M928" s="120"/>
      <c r="N928" s="120"/>
      <c r="O928" s="114"/>
    </row>
    <row r="929" spans="1:15">
      <c r="A929" s="113"/>
      <c r="B929" s="113"/>
      <c r="C929" s="114"/>
      <c r="D929" s="62"/>
      <c r="E929" s="62"/>
      <c r="F929" s="62"/>
      <c r="G929" s="62"/>
      <c r="H929" s="114"/>
      <c r="I929" s="62"/>
      <c r="J929" s="114"/>
      <c r="K929" s="120"/>
      <c r="L929" s="120"/>
      <c r="M929" s="120"/>
      <c r="N929" s="120"/>
      <c r="O929" s="114"/>
    </row>
    <row r="930" spans="1:15">
      <c r="A930" s="113"/>
      <c r="B930" s="113"/>
      <c r="C930" s="114"/>
      <c r="D930" s="62"/>
      <c r="E930" s="62"/>
      <c r="F930" s="62"/>
      <c r="G930" s="62"/>
      <c r="H930" s="114"/>
      <c r="I930" s="62"/>
      <c r="J930" s="114"/>
      <c r="K930" s="120"/>
      <c r="L930" s="120"/>
      <c r="M930" s="120"/>
      <c r="N930" s="120"/>
      <c r="O930" s="114"/>
    </row>
    <row r="931" spans="1:15">
      <c r="A931" s="113"/>
      <c r="B931" s="113"/>
      <c r="C931" s="114"/>
      <c r="D931" s="62"/>
      <c r="E931" s="62"/>
      <c r="F931" s="62"/>
      <c r="G931" s="62"/>
      <c r="H931" s="114"/>
      <c r="I931" s="62"/>
      <c r="J931" s="114"/>
      <c r="K931" s="120"/>
      <c r="L931" s="120"/>
      <c r="M931" s="120"/>
      <c r="N931" s="120"/>
      <c r="O931" s="114"/>
    </row>
    <row r="932" spans="1:15">
      <c r="A932" s="113"/>
      <c r="B932" s="113"/>
      <c r="C932" s="114"/>
      <c r="D932" s="62"/>
      <c r="E932" s="62"/>
      <c r="F932" s="62"/>
      <c r="G932" s="62"/>
      <c r="H932" s="114"/>
      <c r="I932" s="62"/>
      <c r="J932" s="114"/>
      <c r="K932" s="120"/>
      <c r="L932" s="120"/>
      <c r="M932" s="120"/>
      <c r="N932" s="120"/>
      <c r="O932" s="114"/>
    </row>
    <row r="933" spans="1:15">
      <c r="A933" s="113"/>
      <c r="B933" s="113"/>
      <c r="C933" s="114"/>
      <c r="D933" s="62"/>
      <c r="E933" s="62"/>
      <c r="F933" s="62"/>
      <c r="G933" s="62"/>
      <c r="H933" s="114"/>
      <c r="I933" s="62"/>
      <c r="J933" s="114"/>
      <c r="K933" s="120"/>
      <c r="L933" s="120"/>
      <c r="M933" s="120"/>
      <c r="N933" s="120"/>
      <c r="O933" s="114"/>
    </row>
    <row r="934" spans="1:15">
      <c r="A934" s="113"/>
      <c r="B934" s="113"/>
      <c r="C934" s="114"/>
      <c r="D934" s="62"/>
      <c r="E934" s="62"/>
      <c r="F934" s="62"/>
      <c r="G934" s="62"/>
      <c r="H934" s="114"/>
      <c r="I934" s="62"/>
      <c r="J934" s="114"/>
      <c r="K934" s="120"/>
      <c r="L934" s="120"/>
      <c r="M934" s="120"/>
      <c r="N934" s="120"/>
      <c r="O934" s="114"/>
    </row>
    <row r="935" spans="1:15">
      <c r="A935" s="113"/>
      <c r="B935" s="113"/>
      <c r="C935" s="114"/>
      <c r="D935" s="62"/>
      <c r="E935" s="62"/>
      <c r="F935" s="62"/>
      <c r="G935" s="62"/>
      <c r="H935" s="114"/>
      <c r="I935" s="62"/>
      <c r="J935" s="114"/>
      <c r="K935" s="120"/>
      <c r="L935" s="120"/>
      <c r="M935" s="120"/>
      <c r="N935" s="120"/>
      <c r="O935" s="114"/>
    </row>
    <row r="936" spans="1:15">
      <c r="A936" s="113"/>
      <c r="B936" s="113"/>
      <c r="C936" s="114"/>
      <c r="D936" s="62"/>
      <c r="E936" s="62"/>
      <c r="F936" s="62"/>
      <c r="G936" s="62"/>
      <c r="H936" s="114"/>
      <c r="I936" s="62"/>
      <c r="J936" s="114"/>
      <c r="K936" s="120"/>
      <c r="L936" s="120"/>
      <c r="M936" s="120"/>
      <c r="N936" s="120"/>
      <c r="O936" s="114"/>
    </row>
    <row r="937" spans="1:15">
      <c r="A937" s="113"/>
      <c r="B937" s="113"/>
      <c r="C937" s="114"/>
      <c r="D937" s="62"/>
      <c r="E937" s="62"/>
      <c r="F937" s="62"/>
      <c r="G937" s="62"/>
      <c r="H937" s="114"/>
      <c r="I937" s="62"/>
      <c r="J937" s="114"/>
      <c r="K937" s="120"/>
      <c r="L937" s="120"/>
      <c r="M937" s="120"/>
      <c r="N937" s="120"/>
      <c r="O937" s="114"/>
    </row>
    <row r="938" spans="1:15">
      <c r="A938" s="113"/>
      <c r="B938" s="113"/>
      <c r="C938" s="114"/>
      <c r="D938" s="62"/>
      <c r="E938" s="62"/>
      <c r="F938" s="62"/>
      <c r="G938" s="62"/>
      <c r="H938" s="114"/>
      <c r="I938" s="62"/>
      <c r="J938" s="114"/>
      <c r="K938" s="120"/>
      <c r="L938" s="120"/>
      <c r="M938" s="120"/>
      <c r="N938" s="120"/>
      <c r="O938" s="114"/>
    </row>
    <row r="939" spans="1:15">
      <c r="A939" s="113"/>
      <c r="B939" s="113"/>
      <c r="C939" s="114"/>
      <c r="D939" s="62"/>
      <c r="E939" s="62"/>
      <c r="F939" s="62"/>
      <c r="G939" s="62"/>
      <c r="H939" s="114"/>
      <c r="I939" s="62"/>
      <c r="J939" s="114"/>
      <c r="K939" s="120"/>
      <c r="L939" s="120"/>
      <c r="M939" s="120"/>
      <c r="N939" s="120"/>
      <c r="O939" s="114"/>
    </row>
    <row r="940" spans="1:15">
      <c r="A940" s="113"/>
      <c r="B940" s="113"/>
      <c r="C940" s="114"/>
      <c r="D940" s="62"/>
      <c r="E940" s="62"/>
      <c r="F940" s="62"/>
      <c r="G940" s="62"/>
      <c r="H940" s="114"/>
      <c r="I940" s="62"/>
      <c r="J940" s="114"/>
      <c r="K940" s="120"/>
      <c r="L940" s="120"/>
      <c r="M940" s="120"/>
      <c r="N940" s="120"/>
      <c r="O940" s="114"/>
    </row>
    <row r="941" spans="1:15">
      <c r="A941" s="113"/>
      <c r="B941" s="113"/>
      <c r="C941" s="114"/>
      <c r="D941" s="62"/>
      <c r="E941" s="62"/>
      <c r="F941" s="62"/>
      <c r="G941" s="62"/>
      <c r="H941" s="114"/>
      <c r="I941" s="62"/>
      <c r="J941" s="114"/>
      <c r="K941" s="120"/>
      <c r="L941" s="120"/>
      <c r="M941" s="120"/>
      <c r="N941" s="120"/>
      <c r="O941" s="114"/>
    </row>
    <row r="942" spans="1:15">
      <c r="A942" s="113"/>
      <c r="B942" s="113"/>
      <c r="C942" s="114"/>
      <c r="D942" s="62"/>
      <c r="E942" s="62"/>
      <c r="F942" s="62"/>
      <c r="G942" s="62"/>
      <c r="H942" s="114"/>
      <c r="I942" s="62"/>
      <c r="J942" s="114"/>
      <c r="K942" s="120"/>
      <c r="L942" s="120"/>
      <c r="M942" s="120"/>
      <c r="N942" s="120"/>
      <c r="O942" s="114"/>
    </row>
    <row r="943" spans="1:15">
      <c r="A943" s="113"/>
      <c r="B943" s="113"/>
      <c r="C943" s="114"/>
      <c r="D943" s="62"/>
      <c r="E943" s="62"/>
      <c r="F943" s="62"/>
      <c r="G943" s="62"/>
      <c r="H943" s="114"/>
      <c r="I943" s="62"/>
      <c r="J943" s="114"/>
      <c r="K943" s="120"/>
      <c r="L943" s="120"/>
      <c r="M943" s="120"/>
      <c r="N943" s="120"/>
      <c r="O943" s="114"/>
    </row>
    <row r="944" spans="1:15">
      <c r="A944" s="113"/>
      <c r="B944" s="113"/>
      <c r="C944" s="114"/>
      <c r="D944" s="62"/>
      <c r="E944" s="62"/>
      <c r="F944" s="62"/>
      <c r="G944" s="62"/>
      <c r="H944" s="114"/>
      <c r="I944" s="62"/>
      <c r="J944" s="114"/>
      <c r="K944" s="120"/>
      <c r="L944" s="120"/>
      <c r="M944" s="120"/>
      <c r="N944" s="120"/>
      <c r="O944" s="114"/>
    </row>
    <row r="945" spans="1:15">
      <c r="A945" s="113"/>
      <c r="B945" s="113"/>
      <c r="C945" s="114"/>
      <c r="D945" s="62"/>
      <c r="E945" s="62"/>
      <c r="F945" s="62"/>
      <c r="G945" s="62"/>
      <c r="H945" s="114"/>
      <c r="I945" s="62"/>
      <c r="J945" s="114"/>
      <c r="K945" s="120"/>
      <c r="L945" s="120"/>
      <c r="M945" s="120"/>
      <c r="N945" s="120"/>
      <c r="O945" s="114"/>
    </row>
    <row r="946" spans="1:15">
      <c r="A946" s="113"/>
      <c r="B946" s="113"/>
      <c r="C946" s="114"/>
      <c r="D946" s="62"/>
      <c r="E946" s="62"/>
      <c r="F946" s="62"/>
      <c r="G946" s="62"/>
      <c r="H946" s="114"/>
      <c r="I946" s="62"/>
      <c r="J946" s="114"/>
      <c r="K946" s="120"/>
      <c r="L946" s="120"/>
      <c r="M946" s="120"/>
      <c r="N946" s="120"/>
      <c r="O946" s="114"/>
    </row>
    <row r="947" spans="1:15">
      <c r="A947" s="113"/>
      <c r="B947" s="113"/>
      <c r="C947" s="114"/>
      <c r="D947" s="62"/>
      <c r="E947" s="62"/>
      <c r="F947" s="62"/>
      <c r="G947" s="62"/>
      <c r="H947" s="114"/>
      <c r="I947" s="62"/>
      <c r="J947" s="114"/>
      <c r="K947" s="120"/>
      <c r="L947" s="120"/>
      <c r="M947" s="120"/>
      <c r="N947" s="120"/>
      <c r="O947" s="114"/>
    </row>
    <row r="948" spans="1:15">
      <c r="A948" s="113"/>
      <c r="B948" s="113"/>
      <c r="C948" s="114"/>
      <c r="D948" s="62"/>
      <c r="E948" s="62"/>
      <c r="F948" s="62"/>
      <c r="G948" s="62"/>
      <c r="H948" s="114"/>
      <c r="I948" s="62"/>
      <c r="J948" s="114"/>
      <c r="K948" s="120"/>
      <c r="L948" s="120"/>
      <c r="M948" s="120"/>
      <c r="N948" s="120"/>
      <c r="O948" s="114"/>
    </row>
    <row r="949" spans="1:15">
      <c r="A949" s="113"/>
      <c r="B949" s="113"/>
      <c r="C949" s="114"/>
      <c r="D949" s="62"/>
      <c r="E949" s="62"/>
      <c r="F949" s="62"/>
      <c r="G949" s="62"/>
      <c r="H949" s="114"/>
      <c r="I949" s="62"/>
      <c r="J949" s="114"/>
      <c r="K949" s="120"/>
      <c r="L949" s="120"/>
      <c r="M949" s="120"/>
      <c r="N949" s="120"/>
      <c r="O949" s="114"/>
    </row>
    <row r="950" spans="1:15">
      <c r="A950" s="113"/>
      <c r="B950" s="113"/>
      <c r="C950" s="114"/>
      <c r="D950" s="62"/>
      <c r="E950" s="62"/>
      <c r="F950" s="62"/>
      <c r="G950" s="62"/>
      <c r="H950" s="114"/>
      <c r="I950" s="62"/>
      <c r="J950" s="114"/>
      <c r="K950" s="120"/>
      <c r="L950" s="120"/>
      <c r="M950" s="120"/>
      <c r="N950" s="120"/>
      <c r="O950" s="114"/>
    </row>
    <row r="951" spans="1:15">
      <c r="A951" s="113"/>
      <c r="B951" s="113"/>
      <c r="C951" s="114"/>
      <c r="D951" s="62"/>
      <c r="E951" s="62"/>
      <c r="F951" s="62"/>
      <c r="G951" s="62"/>
      <c r="H951" s="114"/>
      <c r="I951" s="62"/>
      <c r="J951" s="114"/>
      <c r="K951" s="120"/>
      <c r="L951" s="120"/>
      <c r="M951" s="120"/>
      <c r="N951" s="120"/>
      <c r="O951" s="114"/>
    </row>
    <row r="952" spans="1:15">
      <c r="A952" s="113"/>
      <c r="B952" s="113"/>
      <c r="C952" s="114"/>
      <c r="D952" s="62"/>
      <c r="E952" s="62"/>
      <c r="F952" s="62"/>
      <c r="G952" s="62"/>
      <c r="H952" s="114"/>
      <c r="I952" s="62"/>
      <c r="J952" s="114"/>
      <c r="K952" s="120"/>
      <c r="L952" s="120"/>
      <c r="M952" s="120"/>
      <c r="N952" s="120"/>
      <c r="O952" s="114"/>
    </row>
    <row r="953" spans="1:15">
      <c r="A953" s="113"/>
      <c r="B953" s="113"/>
      <c r="C953" s="114"/>
      <c r="D953" s="62"/>
      <c r="E953" s="62"/>
      <c r="F953" s="62"/>
      <c r="G953" s="62"/>
      <c r="H953" s="114"/>
      <c r="I953" s="62"/>
      <c r="J953" s="114"/>
      <c r="K953" s="120"/>
      <c r="L953" s="120"/>
      <c r="M953" s="120"/>
      <c r="N953" s="120"/>
      <c r="O953" s="114"/>
    </row>
    <row r="954" spans="1:15">
      <c r="A954" s="113"/>
      <c r="B954" s="113"/>
      <c r="C954" s="114"/>
      <c r="D954" s="62"/>
      <c r="E954" s="62"/>
      <c r="F954" s="62"/>
      <c r="G954" s="62"/>
      <c r="H954" s="114"/>
      <c r="I954" s="62"/>
      <c r="J954" s="114"/>
      <c r="K954" s="120"/>
      <c r="L954" s="120"/>
      <c r="M954" s="120"/>
      <c r="N954" s="120"/>
      <c r="O954" s="114"/>
    </row>
    <row r="955" spans="1:15">
      <c r="A955" s="113"/>
      <c r="B955" s="113"/>
      <c r="C955" s="114"/>
      <c r="D955" s="62"/>
      <c r="E955" s="62"/>
      <c r="F955" s="62"/>
      <c r="G955" s="62"/>
      <c r="H955" s="114"/>
      <c r="I955" s="62"/>
      <c r="J955" s="114"/>
      <c r="K955" s="120"/>
      <c r="L955" s="120"/>
      <c r="M955" s="120"/>
      <c r="N955" s="120"/>
      <c r="O955" s="114"/>
    </row>
    <row r="956" spans="1:15">
      <c r="A956" s="113"/>
      <c r="B956" s="113"/>
      <c r="C956" s="114"/>
      <c r="D956" s="62"/>
      <c r="E956" s="62"/>
      <c r="F956" s="62"/>
      <c r="G956" s="62"/>
      <c r="H956" s="114"/>
      <c r="I956" s="62"/>
      <c r="J956" s="114"/>
      <c r="K956" s="120"/>
      <c r="L956" s="120"/>
      <c r="M956" s="120"/>
      <c r="N956" s="120"/>
      <c r="O956" s="114"/>
    </row>
    <row r="957" spans="1:15">
      <c r="A957" s="113"/>
      <c r="B957" s="113"/>
      <c r="C957" s="114"/>
      <c r="D957" s="62"/>
      <c r="E957" s="62"/>
      <c r="F957" s="62"/>
      <c r="G957" s="62"/>
      <c r="H957" s="114"/>
      <c r="I957" s="62"/>
      <c r="J957" s="114"/>
      <c r="K957" s="120"/>
      <c r="L957" s="120"/>
      <c r="M957" s="120"/>
      <c r="N957" s="120"/>
      <c r="O957" s="114"/>
    </row>
    <row r="958" spans="1:15">
      <c r="A958" s="113"/>
      <c r="B958" s="113"/>
      <c r="C958" s="114"/>
      <c r="D958" s="62"/>
      <c r="E958" s="62"/>
      <c r="F958" s="62"/>
      <c r="G958" s="62"/>
      <c r="H958" s="114"/>
      <c r="I958" s="62"/>
      <c r="J958" s="114"/>
      <c r="K958" s="120"/>
      <c r="L958" s="120"/>
      <c r="M958" s="120"/>
      <c r="N958" s="120"/>
      <c r="O958" s="114"/>
    </row>
    <row r="959" spans="1:15">
      <c r="A959" s="113"/>
      <c r="B959" s="113"/>
      <c r="C959" s="114"/>
      <c r="D959" s="62"/>
      <c r="E959" s="62"/>
      <c r="F959" s="62"/>
      <c r="G959" s="62"/>
      <c r="H959" s="114"/>
      <c r="I959" s="62"/>
      <c r="J959" s="114"/>
      <c r="K959" s="120"/>
      <c r="L959" s="120"/>
      <c r="M959" s="120"/>
      <c r="N959" s="120"/>
      <c r="O959" s="114"/>
    </row>
    <row r="960" spans="1:15">
      <c r="A960" s="113"/>
      <c r="B960" s="113"/>
      <c r="C960" s="114"/>
      <c r="D960" s="62"/>
      <c r="E960" s="62"/>
      <c r="F960" s="62"/>
      <c r="G960" s="62"/>
      <c r="H960" s="114"/>
      <c r="I960" s="62"/>
      <c r="J960" s="114"/>
      <c r="K960" s="120"/>
      <c r="L960" s="120"/>
      <c r="M960" s="120"/>
      <c r="N960" s="120"/>
      <c r="O960" s="114"/>
    </row>
    <row r="961" spans="1:15">
      <c r="A961" s="113"/>
      <c r="B961" s="113"/>
      <c r="C961" s="114"/>
      <c r="D961" s="62"/>
      <c r="E961" s="62"/>
      <c r="F961" s="62"/>
      <c r="G961" s="62"/>
      <c r="H961" s="114"/>
      <c r="I961" s="62"/>
      <c r="J961" s="114"/>
      <c r="K961" s="120"/>
      <c r="L961" s="120"/>
      <c r="M961" s="120"/>
      <c r="N961" s="120"/>
      <c r="O961" s="114"/>
    </row>
    <row r="962" spans="1:15">
      <c r="A962" s="113"/>
      <c r="B962" s="113"/>
      <c r="C962" s="114"/>
      <c r="D962" s="62"/>
      <c r="E962" s="62"/>
      <c r="F962" s="62"/>
      <c r="G962" s="62"/>
      <c r="H962" s="114"/>
      <c r="I962" s="62"/>
      <c r="J962" s="114"/>
      <c r="K962" s="120"/>
      <c r="L962" s="120"/>
      <c r="M962" s="120"/>
      <c r="N962" s="120"/>
      <c r="O962" s="114"/>
    </row>
    <row r="963" spans="1:15">
      <c r="A963" s="113"/>
      <c r="B963" s="113"/>
      <c r="C963" s="114"/>
      <c r="D963" s="62"/>
      <c r="E963" s="62"/>
      <c r="F963" s="62"/>
      <c r="G963" s="62"/>
      <c r="H963" s="114"/>
      <c r="I963" s="62"/>
      <c r="J963" s="114"/>
      <c r="K963" s="120"/>
      <c r="L963" s="120"/>
      <c r="M963" s="120"/>
      <c r="N963" s="120"/>
      <c r="O963" s="114"/>
    </row>
    <row r="964" spans="1:15">
      <c r="A964" s="113"/>
      <c r="B964" s="113"/>
      <c r="C964" s="114"/>
      <c r="D964" s="62"/>
      <c r="E964" s="62"/>
      <c r="F964" s="62"/>
      <c r="G964" s="62"/>
      <c r="H964" s="114"/>
      <c r="I964" s="62"/>
      <c r="J964" s="114"/>
      <c r="K964" s="120"/>
      <c r="L964" s="120"/>
      <c r="M964" s="120"/>
      <c r="N964" s="120"/>
      <c r="O964" s="114"/>
    </row>
    <row r="965" spans="1:15">
      <c r="A965" s="113"/>
      <c r="B965" s="113"/>
      <c r="C965" s="114"/>
      <c r="D965" s="62"/>
      <c r="E965" s="62"/>
      <c r="F965" s="62"/>
      <c r="G965" s="62"/>
      <c r="H965" s="114"/>
      <c r="I965" s="62"/>
      <c r="J965" s="114"/>
      <c r="K965" s="120"/>
      <c r="L965" s="120"/>
      <c r="M965" s="120"/>
      <c r="N965" s="120"/>
      <c r="O965" s="114"/>
    </row>
    <row r="966" spans="1:15">
      <c r="A966" s="113"/>
      <c r="B966" s="113"/>
      <c r="C966" s="114"/>
      <c r="D966" s="62"/>
      <c r="E966" s="62"/>
      <c r="F966" s="62"/>
      <c r="G966" s="62"/>
      <c r="H966" s="114"/>
      <c r="I966" s="62"/>
      <c r="J966" s="114"/>
      <c r="K966" s="120"/>
      <c r="L966" s="120"/>
      <c r="M966" s="120"/>
      <c r="N966" s="120"/>
      <c r="O966" s="114"/>
    </row>
    <row r="967" spans="1:15">
      <c r="A967" s="113"/>
      <c r="B967" s="113"/>
      <c r="C967" s="114"/>
      <c r="D967" s="62"/>
      <c r="E967" s="62"/>
      <c r="F967" s="62"/>
      <c r="G967" s="62"/>
      <c r="H967" s="114"/>
      <c r="I967" s="62"/>
      <c r="J967" s="114"/>
      <c r="K967" s="120"/>
      <c r="L967" s="120"/>
      <c r="M967" s="120"/>
      <c r="N967" s="120"/>
      <c r="O967" s="114"/>
    </row>
    <row r="968" spans="1:15">
      <c r="A968" s="113"/>
      <c r="B968" s="113"/>
      <c r="C968" s="114"/>
      <c r="D968" s="62"/>
      <c r="E968" s="62"/>
      <c r="F968" s="62"/>
      <c r="G968" s="62"/>
      <c r="H968" s="114"/>
      <c r="I968" s="62"/>
      <c r="J968" s="114"/>
      <c r="K968" s="120"/>
      <c r="L968" s="120"/>
      <c r="M968" s="120"/>
      <c r="N968" s="120"/>
      <c r="O968" s="114"/>
    </row>
    <row r="969" spans="1:15">
      <c r="A969" s="113"/>
      <c r="B969" s="113"/>
      <c r="C969" s="114"/>
      <c r="D969" s="62"/>
      <c r="E969" s="62"/>
      <c r="F969" s="62"/>
      <c r="G969" s="62"/>
      <c r="H969" s="114"/>
      <c r="I969" s="62"/>
      <c r="J969" s="114"/>
      <c r="K969" s="120"/>
      <c r="L969" s="120"/>
      <c r="M969" s="120"/>
      <c r="N969" s="120"/>
      <c r="O969" s="114"/>
    </row>
    <row r="970" spans="1:15">
      <c r="A970" s="113"/>
      <c r="B970" s="113"/>
      <c r="C970" s="114"/>
      <c r="D970" s="62"/>
      <c r="E970" s="62"/>
      <c r="F970" s="62"/>
      <c r="G970" s="62"/>
      <c r="H970" s="114"/>
      <c r="I970" s="62"/>
      <c r="J970" s="114"/>
      <c r="K970" s="120"/>
      <c r="L970" s="120"/>
      <c r="M970" s="120"/>
      <c r="N970" s="120"/>
      <c r="O970" s="114"/>
    </row>
    <row r="971" spans="1:15">
      <c r="A971" s="113"/>
      <c r="B971" s="113"/>
      <c r="C971" s="114"/>
      <c r="D971" s="62"/>
      <c r="E971" s="62"/>
      <c r="F971" s="62"/>
      <c r="G971" s="62"/>
      <c r="H971" s="114"/>
      <c r="I971" s="62"/>
      <c r="J971" s="114"/>
      <c r="K971" s="120"/>
      <c r="L971" s="120"/>
      <c r="M971" s="120"/>
      <c r="N971" s="120"/>
      <c r="O971" s="114"/>
    </row>
    <row r="972" spans="1:15">
      <c r="A972" s="113"/>
      <c r="B972" s="113"/>
      <c r="C972" s="114"/>
      <c r="D972" s="62"/>
      <c r="E972" s="62"/>
      <c r="F972" s="62"/>
      <c r="G972" s="62"/>
      <c r="H972" s="114"/>
      <c r="I972" s="62"/>
      <c r="J972" s="114"/>
      <c r="K972" s="120"/>
      <c r="L972" s="120"/>
      <c r="M972" s="120"/>
      <c r="N972" s="120"/>
      <c r="O972" s="114"/>
    </row>
    <row r="973" spans="1:15">
      <c r="A973" s="113"/>
      <c r="B973" s="113"/>
      <c r="C973" s="114"/>
      <c r="D973" s="62"/>
      <c r="E973" s="62"/>
      <c r="F973" s="62"/>
      <c r="G973" s="62"/>
      <c r="H973" s="114"/>
      <c r="I973" s="62"/>
      <c r="J973" s="114"/>
      <c r="K973" s="120"/>
      <c r="L973" s="120"/>
      <c r="M973" s="120"/>
      <c r="N973" s="120"/>
      <c r="O973" s="114"/>
    </row>
    <row r="974" spans="1:15">
      <c r="A974" s="113"/>
      <c r="B974" s="113"/>
      <c r="C974" s="114"/>
      <c r="D974" s="62"/>
      <c r="E974" s="62"/>
      <c r="F974" s="62"/>
      <c r="G974" s="62"/>
      <c r="H974" s="114"/>
      <c r="I974" s="62"/>
      <c r="J974" s="114"/>
      <c r="K974" s="120"/>
      <c r="L974" s="120"/>
      <c r="M974" s="120"/>
      <c r="N974" s="120"/>
      <c r="O974" s="114"/>
    </row>
    <row r="975" spans="1:15">
      <c r="A975" s="113"/>
      <c r="B975" s="113"/>
      <c r="C975" s="114"/>
      <c r="D975" s="62"/>
      <c r="E975" s="62"/>
      <c r="F975" s="62"/>
      <c r="G975" s="62"/>
      <c r="H975" s="114"/>
      <c r="I975" s="62"/>
      <c r="J975" s="114"/>
      <c r="K975" s="120"/>
      <c r="L975" s="120"/>
      <c r="M975" s="120"/>
      <c r="N975" s="120"/>
      <c r="O975" s="114"/>
    </row>
    <row r="976" spans="1:15">
      <c r="A976" s="113"/>
      <c r="B976" s="113"/>
      <c r="C976" s="114"/>
      <c r="D976" s="62"/>
      <c r="E976" s="62"/>
      <c r="F976" s="62"/>
      <c r="G976" s="62"/>
      <c r="H976" s="114"/>
      <c r="I976" s="62"/>
      <c r="J976" s="114"/>
      <c r="K976" s="120"/>
      <c r="L976" s="120"/>
      <c r="M976" s="120"/>
      <c r="N976" s="120"/>
      <c r="O976" s="114"/>
    </row>
    <row r="977" spans="1:15">
      <c r="A977" s="113"/>
      <c r="B977" s="113"/>
      <c r="C977" s="114"/>
      <c r="D977" s="62"/>
      <c r="E977" s="62"/>
      <c r="F977" s="62"/>
      <c r="G977" s="62"/>
      <c r="H977" s="114"/>
      <c r="I977" s="62"/>
      <c r="J977" s="114"/>
      <c r="K977" s="120"/>
      <c r="L977" s="120"/>
      <c r="M977" s="120"/>
      <c r="N977" s="120"/>
      <c r="O977" s="114"/>
    </row>
    <row r="978" spans="1:15">
      <c r="A978" s="113"/>
      <c r="B978" s="113"/>
      <c r="C978" s="114"/>
      <c r="D978" s="62"/>
      <c r="E978" s="62"/>
      <c r="F978" s="62"/>
      <c r="G978" s="62"/>
      <c r="H978" s="114"/>
      <c r="I978" s="62"/>
      <c r="J978" s="114"/>
      <c r="K978" s="120"/>
      <c r="L978" s="120"/>
      <c r="M978" s="120"/>
      <c r="N978" s="120"/>
      <c r="O978" s="114"/>
    </row>
    <row r="979" spans="1:15">
      <c r="A979" s="113"/>
      <c r="B979" s="113"/>
      <c r="C979" s="114"/>
      <c r="D979" s="62"/>
      <c r="E979" s="62"/>
      <c r="F979" s="62"/>
      <c r="G979" s="62"/>
      <c r="H979" s="114"/>
      <c r="I979" s="62"/>
      <c r="J979" s="114"/>
      <c r="K979" s="120"/>
      <c r="L979" s="120"/>
      <c r="M979" s="120"/>
      <c r="N979" s="120"/>
      <c r="O979" s="114"/>
    </row>
    <row r="980" spans="1:15">
      <c r="A980" s="113"/>
      <c r="B980" s="113"/>
      <c r="C980" s="114"/>
      <c r="D980" s="62"/>
      <c r="E980" s="62"/>
      <c r="F980" s="62"/>
      <c r="G980" s="62"/>
      <c r="H980" s="114"/>
      <c r="I980" s="62"/>
      <c r="J980" s="114"/>
      <c r="K980" s="120"/>
      <c r="L980" s="120"/>
      <c r="M980" s="120"/>
      <c r="N980" s="120"/>
      <c r="O980" s="114"/>
    </row>
    <row r="981" spans="1:15">
      <c r="A981" s="113"/>
      <c r="B981" s="113"/>
      <c r="C981" s="114"/>
      <c r="D981" s="62"/>
      <c r="E981" s="62"/>
      <c r="F981" s="62"/>
      <c r="G981" s="62"/>
      <c r="H981" s="114"/>
      <c r="I981" s="62"/>
      <c r="J981" s="114"/>
      <c r="K981" s="120"/>
      <c r="L981" s="120"/>
      <c r="M981" s="120"/>
      <c r="N981" s="120"/>
      <c r="O981" s="114"/>
    </row>
    <row r="982" spans="1:15">
      <c r="A982" s="113"/>
      <c r="B982" s="113"/>
      <c r="C982" s="114"/>
      <c r="D982" s="62"/>
      <c r="E982" s="62"/>
      <c r="F982" s="62"/>
      <c r="G982" s="62"/>
      <c r="H982" s="114"/>
      <c r="I982" s="62"/>
      <c r="J982" s="114"/>
      <c r="K982" s="120"/>
      <c r="L982" s="120"/>
      <c r="M982" s="120"/>
      <c r="N982" s="120"/>
      <c r="O982" s="114"/>
    </row>
    <row r="983" spans="1:15">
      <c r="A983" s="113"/>
      <c r="B983" s="113"/>
      <c r="C983" s="114"/>
      <c r="D983" s="62"/>
      <c r="E983" s="62"/>
      <c r="F983" s="62"/>
      <c r="G983" s="62"/>
      <c r="H983" s="114"/>
      <c r="I983" s="62"/>
      <c r="J983" s="114"/>
      <c r="K983" s="120"/>
      <c r="L983" s="120"/>
      <c r="M983" s="120"/>
      <c r="N983" s="120"/>
      <c r="O983" s="114"/>
    </row>
    <row r="984" spans="1:15">
      <c r="A984" s="113"/>
      <c r="B984" s="113"/>
      <c r="C984" s="114"/>
      <c r="D984" s="62"/>
      <c r="E984" s="62"/>
      <c r="F984" s="62"/>
      <c r="G984" s="62"/>
      <c r="H984" s="114"/>
      <c r="I984" s="62"/>
      <c r="J984" s="114"/>
      <c r="K984" s="120"/>
      <c r="L984" s="120"/>
      <c r="M984" s="120"/>
      <c r="N984" s="120"/>
      <c r="O984" s="114"/>
    </row>
    <row r="985" spans="1:15">
      <c r="A985" s="113"/>
      <c r="B985" s="113"/>
      <c r="C985" s="114"/>
      <c r="D985" s="62"/>
      <c r="E985" s="62"/>
      <c r="F985" s="62"/>
      <c r="G985" s="62"/>
      <c r="H985" s="114"/>
      <c r="I985" s="62"/>
      <c r="J985" s="114"/>
      <c r="K985" s="120"/>
      <c r="L985" s="120"/>
      <c r="M985" s="120"/>
      <c r="N985" s="120"/>
      <c r="O985" s="114"/>
    </row>
    <row r="986" spans="1:15">
      <c r="A986" s="113"/>
      <c r="B986" s="113"/>
      <c r="C986" s="114"/>
      <c r="D986" s="62"/>
      <c r="E986" s="62"/>
      <c r="F986" s="62"/>
      <c r="G986" s="62"/>
      <c r="H986" s="114"/>
      <c r="I986" s="62"/>
      <c r="J986" s="114"/>
      <c r="K986" s="120"/>
      <c r="L986" s="120"/>
      <c r="M986" s="120"/>
      <c r="N986" s="120"/>
      <c r="O986" s="114"/>
    </row>
    <row r="987" spans="1:15">
      <c r="A987" s="113"/>
      <c r="B987" s="113"/>
      <c r="C987" s="114"/>
      <c r="D987" s="62"/>
      <c r="E987" s="62"/>
      <c r="F987" s="62"/>
      <c r="G987" s="62"/>
      <c r="H987" s="114"/>
      <c r="I987" s="62"/>
      <c r="J987" s="114"/>
      <c r="K987" s="120"/>
      <c r="L987" s="120"/>
      <c r="M987" s="120"/>
      <c r="N987" s="120"/>
      <c r="O987" s="114"/>
    </row>
    <row r="988" spans="1:15">
      <c r="A988" s="113"/>
      <c r="B988" s="113"/>
      <c r="C988" s="114"/>
      <c r="D988" s="62"/>
      <c r="E988" s="62"/>
      <c r="F988" s="62"/>
      <c r="G988" s="62"/>
      <c r="H988" s="114"/>
      <c r="I988" s="62"/>
      <c r="J988" s="114"/>
      <c r="K988" s="120"/>
      <c r="L988" s="120"/>
      <c r="M988" s="120"/>
      <c r="N988" s="120"/>
      <c r="O988" s="114"/>
    </row>
    <row r="989" spans="1:15">
      <c r="A989" s="113"/>
      <c r="B989" s="113"/>
      <c r="C989" s="114"/>
      <c r="D989" s="62"/>
      <c r="E989" s="62"/>
      <c r="F989" s="62"/>
      <c r="G989" s="62"/>
      <c r="H989" s="114"/>
      <c r="I989" s="62"/>
      <c r="J989" s="114"/>
      <c r="K989" s="120"/>
      <c r="L989" s="120"/>
      <c r="M989" s="120"/>
      <c r="N989" s="120"/>
      <c r="O989" s="114"/>
    </row>
    <row r="990" spans="1:15">
      <c r="A990" s="113"/>
      <c r="B990" s="113"/>
      <c r="C990" s="114"/>
      <c r="D990" s="62"/>
      <c r="E990" s="62"/>
      <c r="F990" s="62"/>
      <c r="G990" s="62"/>
      <c r="H990" s="114"/>
      <c r="I990" s="62"/>
      <c r="J990" s="114"/>
      <c r="K990" s="120"/>
      <c r="L990" s="120"/>
      <c r="M990" s="120"/>
      <c r="N990" s="120"/>
      <c r="O990" s="114"/>
    </row>
    <row r="991" spans="1:15">
      <c r="A991" s="113"/>
      <c r="B991" s="113"/>
      <c r="C991" s="114"/>
      <c r="D991" s="62"/>
      <c r="E991" s="62"/>
      <c r="F991" s="62"/>
      <c r="G991" s="62"/>
      <c r="H991" s="114"/>
      <c r="I991" s="62"/>
      <c r="J991" s="114"/>
      <c r="K991" s="120"/>
      <c r="L991" s="120"/>
      <c r="M991" s="120"/>
      <c r="N991" s="120"/>
      <c r="O991" s="114"/>
    </row>
    <row r="992" spans="1:15">
      <c r="A992" s="113"/>
      <c r="B992" s="113"/>
      <c r="C992" s="114"/>
      <c r="D992" s="62"/>
      <c r="E992" s="62"/>
      <c r="F992" s="62"/>
      <c r="G992" s="62"/>
      <c r="H992" s="114"/>
      <c r="I992" s="62"/>
      <c r="J992" s="114"/>
      <c r="K992" s="120"/>
      <c r="L992" s="120"/>
      <c r="M992" s="120"/>
      <c r="N992" s="120"/>
      <c r="O992" s="114"/>
    </row>
    <row r="993" spans="1:15">
      <c r="A993" s="113"/>
      <c r="B993" s="113"/>
      <c r="C993" s="114"/>
      <c r="D993" s="62"/>
      <c r="E993" s="62"/>
      <c r="F993" s="62"/>
      <c r="G993" s="62"/>
      <c r="H993" s="114"/>
      <c r="I993" s="62"/>
      <c r="J993" s="114"/>
      <c r="K993" s="120"/>
      <c r="L993" s="120"/>
      <c r="M993" s="120"/>
      <c r="N993" s="120"/>
      <c r="O993" s="114"/>
    </row>
    <row r="994" spans="1:15">
      <c r="A994" s="113"/>
      <c r="B994" s="113"/>
      <c r="C994" s="114"/>
      <c r="D994" s="62"/>
      <c r="E994" s="62"/>
      <c r="F994" s="62"/>
      <c r="G994" s="62"/>
      <c r="H994" s="114"/>
      <c r="I994" s="62"/>
      <c r="J994" s="114"/>
      <c r="K994" s="120"/>
      <c r="L994" s="120"/>
      <c r="M994" s="120"/>
      <c r="N994" s="120"/>
      <c r="O994" s="114"/>
    </row>
    <row r="995" spans="1:15">
      <c r="A995" s="113"/>
      <c r="B995" s="113"/>
      <c r="C995" s="114"/>
      <c r="D995" s="62"/>
      <c r="E995" s="62"/>
      <c r="F995" s="62"/>
      <c r="G995" s="62"/>
      <c r="H995" s="114"/>
      <c r="I995" s="62"/>
      <c r="J995" s="114"/>
      <c r="K995" s="120"/>
      <c r="L995" s="120"/>
      <c r="M995" s="120"/>
      <c r="N995" s="120"/>
      <c r="O995" s="114"/>
    </row>
    <row r="996" spans="1:15">
      <c r="A996" s="113"/>
      <c r="B996" s="113"/>
      <c r="C996" s="114"/>
      <c r="D996" s="62"/>
      <c r="E996" s="62"/>
      <c r="F996" s="62"/>
      <c r="G996" s="62"/>
      <c r="H996" s="114"/>
      <c r="I996" s="62"/>
      <c r="J996" s="114"/>
      <c r="K996" s="120"/>
      <c r="L996" s="120"/>
      <c r="M996" s="120"/>
      <c r="N996" s="120"/>
      <c r="O996" s="114"/>
    </row>
    <row r="997" spans="1:15">
      <c r="A997" s="113"/>
      <c r="B997" s="113"/>
      <c r="C997" s="114"/>
      <c r="D997" s="62"/>
      <c r="E997" s="62"/>
      <c r="F997" s="62"/>
      <c r="G997" s="62"/>
      <c r="H997" s="114"/>
      <c r="I997" s="62"/>
      <c r="J997" s="114"/>
      <c r="K997" s="120"/>
      <c r="L997" s="120"/>
      <c r="M997" s="120"/>
      <c r="N997" s="120"/>
      <c r="O997" s="114"/>
    </row>
    <row r="998" spans="1:15">
      <c r="A998" s="113"/>
      <c r="B998" s="113"/>
      <c r="C998" s="114"/>
      <c r="D998" s="62"/>
      <c r="E998" s="62"/>
      <c r="F998" s="62"/>
      <c r="G998" s="62"/>
      <c r="H998" s="114"/>
      <c r="I998" s="62"/>
      <c r="J998" s="114"/>
      <c r="K998" s="120"/>
      <c r="L998" s="120"/>
      <c r="M998" s="120"/>
      <c r="N998" s="120"/>
      <c r="O998" s="114"/>
    </row>
    <row r="999" spans="1:15">
      <c r="A999" s="113"/>
      <c r="B999" s="113"/>
      <c r="C999" s="114"/>
      <c r="D999" s="62"/>
      <c r="E999" s="62"/>
      <c r="F999" s="62"/>
      <c r="G999" s="62"/>
      <c r="H999" s="114"/>
      <c r="I999" s="62"/>
      <c r="J999" s="114"/>
      <c r="K999" s="120"/>
      <c r="L999" s="120"/>
      <c r="M999" s="120"/>
      <c r="N999" s="120"/>
      <c r="O999" s="114"/>
    </row>
    <row r="1000" spans="1:15">
      <c r="A1000" s="113"/>
      <c r="B1000" s="113"/>
      <c r="C1000" s="114"/>
      <c r="D1000" s="62"/>
      <c r="E1000" s="62"/>
      <c r="F1000" s="62"/>
      <c r="G1000" s="62"/>
      <c r="H1000" s="114"/>
      <c r="I1000" s="62"/>
      <c r="J1000" s="114"/>
      <c r="K1000" s="120"/>
      <c r="L1000" s="120"/>
      <c r="M1000" s="120"/>
      <c r="N1000" s="120"/>
      <c r="O1000" s="114"/>
    </row>
    <row r="1001" spans="1:15">
      <c r="A1001" s="113"/>
      <c r="B1001" s="113"/>
      <c r="C1001" s="114"/>
      <c r="D1001" s="62"/>
      <c r="E1001" s="62"/>
      <c r="F1001" s="62"/>
      <c r="G1001" s="62"/>
      <c r="H1001" s="114"/>
      <c r="I1001" s="62"/>
      <c r="J1001" s="114"/>
      <c r="K1001" s="120"/>
      <c r="L1001" s="120"/>
      <c r="M1001" s="120"/>
      <c r="N1001" s="120"/>
      <c r="O1001" s="114"/>
    </row>
    <row r="1002" spans="1:15">
      <c r="A1002" s="113"/>
      <c r="B1002" s="113"/>
      <c r="C1002" s="114"/>
      <c r="D1002" s="62"/>
      <c r="E1002" s="62"/>
      <c r="F1002" s="62"/>
      <c r="G1002" s="62"/>
      <c r="H1002" s="114"/>
      <c r="I1002" s="62"/>
      <c r="J1002" s="114"/>
      <c r="K1002" s="120"/>
      <c r="L1002" s="120"/>
      <c r="M1002" s="120"/>
      <c r="N1002" s="120"/>
      <c r="O1002" s="114"/>
    </row>
    <row r="1003" spans="1:15">
      <c r="A1003" s="113"/>
      <c r="B1003" s="113"/>
      <c r="C1003" s="114"/>
      <c r="D1003" s="62"/>
      <c r="E1003" s="62"/>
      <c r="F1003" s="62"/>
      <c r="G1003" s="62"/>
      <c r="H1003" s="114"/>
      <c r="I1003" s="62"/>
      <c r="J1003" s="114"/>
      <c r="K1003" s="120"/>
      <c r="L1003" s="120"/>
      <c r="M1003" s="120"/>
      <c r="N1003" s="120"/>
      <c r="O1003" s="114"/>
    </row>
    <row r="1004" spans="1:15">
      <c r="A1004" s="113"/>
      <c r="B1004" s="113"/>
      <c r="C1004" s="114"/>
      <c r="D1004" s="62"/>
      <c r="E1004" s="62"/>
      <c r="F1004" s="62"/>
      <c r="G1004" s="62"/>
      <c r="H1004" s="114"/>
      <c r="I1004" s="62"/>
      <c r="J1004" s="114"/>
      <c r="K1004" s="120"/>
      <c r="L1004" s="120"/>
      <c r="M1004" s="120"/>
      <c r="N1004" s="120"/>
      <c r="O1004" s="114"/>
    </row>
    <row r="1005" spans="1:15">
      <c r="A1005" s="113"/>
      <c r="B1005" s="113"/>
      <c r="C1005" s="114"/>
      <c r="D1005" s="62"/>
      <c r="E1005" s="62"/>
      <c r="F1005" s="62"/>
      <c r="G1005" s="62"/>
      <c r="H1005" s="114"/>
      <c r="I1005" s="62"/>
      <c r="J1005" s="114"/>
      <c r="K1005" s="120"/>
      <c r="L1005" s="120"/>
      <c r="M1005" s="120"/>
      <c r="N1005" s="120"/>
      <c r="O1005" s="114"/>
    </row>
    <row r="1006" spans="1:15">
      <c r="A1006" s="113"/>
      <c r="B1006" s="113"/>
      <c r="C1006" s="114"/>
      <c r="D1006" s="62"/>
      <c r="E1006" s="62"/>
      <c r="F1006" s="62"/>
      <c r="G1006" s="62"/>
      <c r="H1006" s="114"/>
      <c r="I1006" s="62"/>
      <c r="J1006" s="114"/>
      <c r="K1006" s="120"/>
      <c r="L1006" s="120"/>
      <c r="M1006" s="120"/>
      <c r="N1006" s="120"/>
      <c r="O1006" s="114"/>
    </row>
    <row r="1007" spans="1:15">
      <c r="A1007" s="113"/>
      <c r="B1007" s="113"/>
      <c r="C1007" s="114"/>
      <c r="D1007" s="62"/>
      <c r="E1007" s="62"/>
      <c r="F1007" s="62"/>
      <c r="G1007" s="62"/>
      <c r="H1007" s="114"/>
      <c r="I1007" s="62"/>
      <c r="J1007" s="114"/>
      <c r="K1007" s="120"/>
      <c r="L1007" s="120"/>
      <c r="M1007" s="120"/>
      <c r="N1007" s="120"/>
      <c r="O1007" s="114"/>
    </row>
    <row r="1008" spans="1:15">
      <c r="A1008" s="113"/>
      <c r="B1008" s="113"/>
      <c r="C1008" s="114"/>
      <c r="D1008" s="62"/>
      <c r="E1008" s="62"/>
      <c r="F1008" s="62"/>
      <c r="G1008" s="62"/>
      <c r="H1008" s="114"/>
      <c r="I1008" s="62"/>
      <c r="J1008" s="114"/>
      <c r="K1008" s="120"/>
      <c r="L1008" s="120"/>
      <c r="M1008" s="120"/>
      <c r="N1008" s="120"/>
      <c r="O1008" s="114"/>
    </row>
    <row r="1009" spans="1:15">
      <c r="A1009" s="113"/>
      <c r="B1009" s="113"/>
      <c r="C1009" s="114"/>
      <c r="D1009" s="62"/>
      <c r="E1009" s="62"/>
      <c r="F1009" s="62"/>
      <c r="G1009" s="62"/>
      <c r="H1009" s="114"/>
      <c r="I1009" s="62"/>
      <c r="J1009" s="114"/>
      <c r="K1009" s="120"/>
      <c r="L1009" s="120"/>
      <c r="M1009" s="120"/>
      <c r="N1009" s="120"/>
      <c r="O1009" s="114"/>
    </row>
    <row r="1010" spans="1:15">
      <c r="A1010" s="113"/>
      <c r="B1010" s="113"/>
      <c r="C1010" s="114"/>
      <c r="D1010" s="62"/>
      <c r="E1010" s="62"/>
      <c r="F1010" s="62"/>
      <c r="G1010" s="62"/>
      <c r="H1010" s="114"/>
      <c r="I1010" s="62"/>
      <c r="J1010" s="114"/>
      <c r="K1010" s="120"/>
      <c r="L1010" s="120"/>
      <c r="M1010" s="120"/>
      <c r="N1010" s="120"/>
      <c r="O1010" s="114"/>
    </row>
    <row r="1011" spans="1:15">
      <c r="A1011" s="113"/>
      <c r="B1011" s="113"/>
      <c r="C1011" s="114"/>
      <c r="D1011" s="62"/>
      <c r="E1011" s="62"/>
      <c r="F1011" s="62"/>
      <c r="G1011" s="62"/>
      <c r="H1011" s="114"/>
      <c r="I1011" s="62"/>
      <c r="J1011" s="114"/>
      <c r="K1011" s="120"/>
      <c r="L1011" s="120"/>
      <c r="M1011" s="120"/>
      <c r="N1011" s="120"/>
      <c r="O1011" s="114"/>
    </row>
    <row r="1012" spans="1:15">
      <c r="A1012" s="113"/>
      <c r="B1012" s="113"/>
      <c r="C1012" s="114"/>
      <c r="D1012" s="62"/>
      <c r="E1012" s="62"/>
      <c r="F1012" s="62"/>
      <c r="G1012" s="62"/>
      <c r="H1012" s="114"/>
      <c r="I1012" s="62"/>
      <c r="J1012" s="114"/>
      <c r="K1012" s="120"/>
      <c r="L1012" s="120"/>
      <c r="M1012" s="120"/>
      <c r="N1012" s="120"/>
      <c r="O1012" s="114"/>
    </row>
    <row r="1013" spans="1:15">
      <c r="A1013" s="113"/>
      <c r="B1013" s="113"/>
      <c r="C1013" s="114"/>
      <c r="D1013" s="62"/>
      <c r="E1013" s="62"/>
      <c r="F1013" s="62"/>
      <c r="G1013" s="62"/>
      <c r="H1013" s="114"/>
      <c r="I1013" s="62"/>
      <c r="J1013" s="114"/>
      <c r="K1013" s="120"/>
      <c r="L1013" s="120"/>
      <c r="M1013" s="120"/>
      <c r="N1013" s="120"/>
      <c r="O1013" s="114"/>
    </row>
    <row r="1014" spans="1:15">
      <c r="A1014" s="113"/>
      <c r="B1014" s="113"/>
      <c r="C1014" s="114"/>
      <c r="D1014" s="62"/>
      <c r="E1014" s="62"/>
      <c r="F1014" s="62"/>
      <c r="G1014" s="62"/>
      <c r="H1014" s="114"/>
      <c r="I1014" s="62"/>
      <c r="J1014" s="114"/>
      <c r="K1014" s="120"/>
      <c r="L1014" s="120"/>
      <c r="M1014" s="120"/>
      <c r="N1014" s="120"/>
      <c r="O1014" s="114"/>
    </row>
    <row r="1015" spans="1:15">
      <c r="A1015" s="113"/>
      <c r="B1015" s="113"/>
      <c r="C1015" s="114"/>
      <c r="D1015" s="62"/>
      <c r="E1015" s="62"/>
      <c r="F1015" s="62"/>
      <c r="G1015" s="62"/>
      <c r="H1015" s="114"/>
      <c r="I1015" s="62"/>
      <c r="J1015" s="114"/>
      <c r="K1015" s="120"/>
      <c r="L1015" s="120"/>
      <c r="M1015" s="120"/>
      <c r="N1015" s="120"/>
      <c r="O1015" s="114"/>
    </row>
    <row r="1016" spans="1:15">
      <c r="A1016" s="113"/>
      <c r="B1016" s="113"/>
      <c r="C1016" s="114"/>
      <c r="D1016" s="62"/>
      <c r="E1016" s="62"/>
      <c r="F1016" s="62"/>
      <c r="G1016" s="62"/>
      <c r="H1016" s="114"/>
      <c r="I1016" s="62"/>
      <c r="J1016" s="114"/>
      <c r="K1016" s="120"/>
      <c r="L1016" s="120"/>
      <c r="M1016" s="120"/>
      <c r="N1016" s="120"/>
      <c r="O1016" s="114"/>
    </row>
    <row r="1017" spans="1:15">
      <c r="A1017" s="113"/>
      <c r="B1017" s="113"/>
      <c r="C1017" s="114"/>
      <c r="D1017" s="62"/>
      <c r="E1017" s="62"/>
      <c r="F1017" s="62"/>
      <c r="G1017" s="62"/>
      <c r="H1017" s="114"/>
      <c r="I1017" s="62"/>
      <c r="J1017" s="114"/>
      <c r="K1017" s="120"/>
      <c r="L1017" s="120"/>
      <c r="M1017" s="120"/>
      <c r="N1017" s="120"/>
      <c r="O1017" s="114"/>
    </row>
    <row r="1018" spans="1:15">
      <c r="A1018" s="113"/>
      <c r="B1018" s="113"/>
      <c r="C1018" s="114"/>
      <c r="D1018" s="62"/>
      <c r="E1018" s="62"/>
      <c r="F1018" s="62"/>
      <c r="G1018" s="62"/>
      <c r="H1018" s="114"/>
      <c r="I1018" s="62"/>
      <c r="J1018" s="114"/>
      <c r="K1018" s="120"/>
      <c r="L1018" s="120"/>
      <c r="M1018" s="120"/>
      <c r="N1018" s="120"/>
      <c r="O1018" s="114"/>
    </row>
    <row r="1019" spans="1:15">
      <c r="A1019" s="113"/>
      <c r="B1019" s="113"/>
      <c r="C1019" s="114"/>
      <c r="D1019" s="62"/>
      <c r="E1019" s="62"/>
      <c r="F1019" s="62"/>
      <c r="G1019" s="62"/>
      <c r="H1019" s="114"/>
      <c r="I1019" s="62"/>
      <c r="J1019" s="114"/>
      <c r="K1019" s="120"/>
      <c r="L1019" s="120"/>
      <c r="M1019" s="120"/>
      <c r="N1019" s="120"/>
      <c r="O1019" s="114"/>
    </row>
    <row r="1020" spans="1:15">
      <c r="A1020" s="113"/>
      <c r="B1020" s="113"/>
      <c r="C1020" s="114"/>
      <c r="D1020" s="62"/>
      <c r="E1020" s="62"/>
      <c r="F1020" s="62"/>
      <c r="G1020" s="62"/>
      <c r="H1020" s="114"/>
      <c r="I1020" s="62"/>
      <c r="J1020" s="114"/>
      <c r="K1020" s="120"/>
      <c r="L1020" s="120"/>
      <c r="M1020" s="120"/>
      <c r="N1020" s="120"/>
      <c r="O1020" s="114"/>
    </row>
    <row r="1021" spans="1:15">
      <c r="A1021" s="113"/>
      <c r="B1021" s="113"/>
      <c r="C1021" s="114"/>
      <c r="D1021" s="62"/>
      <c r="E1021" s="62"/>
      <c r="F1021" s="62"/>
      <c r="G1021" s="62"/>
      <c r="H1021" s="114"/>
      <c r="I1021" s="62"/>
      <c r="J1021" s="114"/>
      <c r="K1021" s="120"/>
      <c r="L1021" s="120"/>
      <c r="M1021" s="120"/>
      <c r="N1021" s="120"/>
      <c r="O1021" s="114"/>
    </row>
    <row r="1022" spans="1:15">
      <c r="A1022" s="113"/>
      <c r="B1022" s="113"/>
      <c r="C1022" s="114"/>
      <c r="D1022" s="62"/>
      <c r="E1022" s="62"/>
      <c r="F1022" s="62"/>
      <c r="G1022" s="62"/>
      <c r="H1022" s="114"/>
      <c r="I1022" s="62"/>
      <c r="J1022" s="114"/>
      <c r="K1022" s="120"/>
      <c r="L1022" s="120"/>
      <c r="M1022" s="120"/>
      <c r="N1022" s="120"/>
      <c r="O1022" s="114"/>
    </row>
    <row r="1023" spans="1:15">
      <c r="A1023" s="113"/>
      <c r="B1023" s="113"/>
      <c r="C1023" s="114"/>
      <c r="D1023" s="62"/>
      <c r="E1023" s="62"/>
      <c r="F1023" s="62"/>
      <c r="G1023" s="62"/>
      <c r="H1023" s="114"/>
      <c r="I1023" s="62"/>
      <c r="J1023" s="114"/>
      <c r="K1023" s="120"/>
      <c r="L1023" s="120"/>
      <c r="M1023" s="120"/>
      <c r="N1023" s="120"/>
      <c r="O1023" s="114"/>
    </row>
    <row r="1024" spans="1:15">
      <c r="A1024" s="113"/>
      <c r="B1024" s="113"/>
      <c r="C1024" s="114"/>
      <c r="D1024" s="62"/>
      <c r="E1024" s="62"/>
      <c r="F1024" s="62"/>
      <c r="G1024" s="62"/>
      <c r="H1024" s="114"/>
      <c r="I1024" s="62"/>
      <c r="J1024" s="114"/>
      <c r="K1024" s="120"/>
      <c r="L1024" s="120"/>
      <c r="M1024" s="120"/>
      <c r="N1024" s="120"/>
      <c r="O1024" s="114"/>
    </row>
    <row r="1025" spans="1:15">
      <c r="A1025" s="113"/>
      <c r="B1025" s="113"/>
      <c r="C1025" s="114"/>
      <c r="D1025" s="62"/>
      <c r="E1025" s="62"/>
      <c r="F1025" s="62"/>
      <c r="G1025" s="62"/>
      <c r="H1025" s="114"/>
      <c r="I1025" s="62"/>
      <c r="J1025" s="114"/>
      <c r="K1025" s="120"/>
      <c r="L1025" s="120"/>
      <c r="M1025" s="120"/>
      <c r="N1025" s="120"/>
      <c r="O1025" s="114"/>
    </row>
    <row r="1026" spans="1:15">
      <c r="A1026" s="113"/>
      <c r="B1026" s="113"/>
      <c r="C1026" s="114"/>
      <c r="D1026" s="62"/>
      <c r="E1026" s="62"/>
      <c r="F1026" s="62"/>
      <c r="G1026" s="62"/>
      <c r="H1026" s="114"/>
      <c r="I1026" s="62"/>
      <c r="J1026" s="114"/>
      <c r="K1026" s="120"/>
      <c r="L1026" s="120"/>
      <c r="M1026" s="120"/>
      <c r="N1026" s="120"/>
      <c r="O1026" s="114"/>
    </row>
    <row r="1027" spans="1:15">
      <c r="A1027" s="113"/>
      <c r="B1027" s="113"/>
      <c r="C1027" s="114"/>
      <c r="D1027" s="62"/>
      <c r="E1027" s="62"/>
      <c r="F1027" s="62"/>
      <c r="G1027" s="62"/>
      <c r="H1027" s="114"/>
      <c r="I1027" s="62"/>
      <c r="J1027" s="114"/>
      <c r="K1027" s="120"/>
      <c r="L1027" s="120"/>
      <c r="M1027" s="120"/>
      <c r="N1027" s="120"/>
      <c r="O1027" s="114"/>
    </row>
    <row r="1028" spans="1:15">
      <c r="A1028" s="113"/>
      <c r="B1028" s="113"/>
      <c r="C1028" s="114"/>
      <c r="D1028" s="62"/>
      <c r="E1028" s="62"/>
      <c r="F1028" s="62"/>
      <c r="G1028" s="62"/>
      <c r="H1028" s="114"/>
      <c r="I1028" s="62"/>
      <c r="J1028" s="114"/>
      <c r="K1028" s="120"/>
      <c r="L1028" s="120"/>
      <c r="M1028" s="120"/>
      <c r="N1028" s="120"/>
      <c r="O1028" s="114"/>
    </row>
    <row r="1029" spans="1:15">
      <c r="A1029" s="113"/>
      <c r="B1029" s="113"/>
      <c r="C1029" s="114"/>
      <c r="D1029" s="62"/>
      <c r="E1029" s="62"/>
      <c r="F1029" s="62"/>
      <c r="G1029" s="62"/>
      <c r="H1029" s="114"/>
      <c r="I1029" s="62"/>
      <c r="J1029" s="114"/>
      <c r="K1029" s="120"/>
      <c r="L1029" s="120"/>
      <c r="M1029" s="120"/>
      <c r="N1029" s="120"/>
      <c r="O1029" s="114"/>
    </row>
    <row r="1030" spans="1:15">
      <c r="A1030" s="113"/>
      <c r="B1030" s="113"/>
      <c r="C1030" s="114"/>
      <c r="D1030" s="62"/>
      <c r="E1030" s="62"/>
      <c r="F1030" s="62"/>
      <c r="G1030" s="62"/>
      <c r="H1030" s="114"/>
      <c r="I1030" s="62"/>
      <c r="J1030" s="114"/>
      <c r="K1030" s="120"/>
      <c r="L1030" s="120"/>
      <c r="M1030" s="120"/>
      <c r="N1030" s="120"/>
      <c r="O1030" s="114"/>
    </row>
    <row r="1031" spans="1:15">
      <c r="A1031" s="113"/>
      <c r="B1031" s="113"/>
      <c r="C1031" s="114"/>
      <c r="D1031" s="62"/>
      <c r="E1031" s="62"/>
      <c r="F1031" s="62"/>
      <c r="G1031" s="62"/>
      <c r="H1031" s="114"/>
      <c r="I1031" s="62"/>
      <c r="J1031" s="114"/>
      <c r="K1031" s="120"/>
      <c r="L1031" s="120"/>
      <c r="M1031" s="120"/>
      <c r="N1031" s="120"/>
      <c r="O1031" s="114"/>
    </row>
    <row r="1032" spans="1:15">
      <c r="A1032" s="113"/>
      <c r="B1032" s="113"/>
      <c r="C1032" s="114"/>
      <c r="D1032" s="62"/>
      <c r="E1032" s="62"/>
      <c r="F1032" s="62"/>
      <c r="G1032" s="62"/>
      <c r="H1032" s="114"/>
      <c r="I1032" s="62"/>
      <c r="J1032" s="114"/>
      <c r="K1032" s="120"/>
      <c r="L1032" s="120"/>
      <c r="M1032" s="120"/>
      <c r="N1032" s="120"/>
      <c r="O1032" s="114"/>
    </row>
    <row r="1033" spans="1:15">
      <c r="A1033" s="113"/>
      <c r="B1033" s="113"/>
      <c r="C1033" s="114"/>
      <c r="D1033" s="62"/>
      <c r="E1033" s="62"/>
      <c r="F1033" s="62"/>
      <c r="G1033" s="62"/>
      <c r="H1033" s="114"/>
      <c r="I1033" s="62"/>
      <c r="J1033" s="114"/>
      <c r="K1033" s="120"/>
      <c r="L1033" s="120"/>
      <c r="M1033" s="120"/>
      <c r="N1033" s="120"/>
      <c r="O1033" s="114"/>
    </row>
    <row r="1034" spans="1:15">
      <c r="A1034" s="113"/>
      <c r="B1034" s="113"/>
      <c r="C1034" s="114"/>
      <c r="D1034" s="62"/>
      <c r="E1034" s="62"/>
      <c r="F1034" s="62"/>
      <c r="G1034" s="62"/>
      <c r="H1034" s="114"/>
      <c r="I1034" s="62"/>
      <c r="J1034" s="114"/>
      <c r="K1034" s="120"/>
      <c r="L1034" s="120"/>
      <c r="M1034" s="120"/>
      <c r="N1034" s="120"/>
      <c r="O1034" s="114"/>
    </row>
    <row r="1035" spans="1:15">
      <c r="A1035" s="113"/>
      <c r="B1035" s="113"/>
      <c r="C1035" s="114"/>
      <c r="D1035" s="62"/>
      <c r="E1035" s="62"/>
      <c r="F1035" s="62"/>
      <c r="G1035" s="62"/>
      <c r="H1035" s="114"/>
      <c r="I1035" s="62"/>
      <c r="J1035" s="114"/>
      <c r="K1035" s="120"/>
      <c r="L1035" s="120"/>
      <c r="M1035" s="120"/>
      <c r="N1035" s="120"/>
      <c r="O1035" s="114"/>
    </row>
    <row r="1036" spans="1:15">
      <c r="A1036" s="113"/>
      <c r="B1036" s="113"/>
      <c r="C1036" s="114"/>
      <c r="D1036" s="62"/>
      <c r="E1036" s="62"/>
      <c r="F1036" s="62"/>
      <c r="G1036" s="62"/>
      <c r="H1036" s="114"/>
      <c r="I1036" s="62"/>
      <c r="J1036" s="114"/>
      <c r="K1036" s="120"/>
      <c r="L1036" s="120"/>
      <c r="M1036" s="120"/>
      <c r="N1036" s="120"/>
      <c r="O1036" s="114"/>
    </row>
    <row r="1037" spans="1:15">
      <c r="A1037" s="113"/>
      <c r="B1037" s="113"/>
      <c r="C1037" s="114"/>
      <c r="D1037" s="62"/>
      <c r="E1037" s="62"/>
      <c r="F1037" s="62"/>
      <c r="G1037" s="62"/>
      <c r="H1037" s="114"/>
      <c r="I1037" s="62"/>
      <c r="J1037" s="114"/>
      <c r="K1037" s="120"/>
      <c r="L1037" s="120"/>
      <c r="M1037" s="120"/>
      <c r="N1037" s="120"/>
      <c r="O1037" s="114"/>
    </row>
    <row r="1038" spans="1:15">
      <c r="A1038" s="113"/>
      <c r="B1038" s="113"/>
      <c r="C1038" s="114"/>
      <c r="D1038" s="62"/>
      <c r="E1038" s="62"/>
      <c r="F1038" s="62"/>
      <c r="G1038" s="62"/>
      <c r="H1038" s="114"/>
      <c r="I1038" s="62"/>
      <c r="J1038" s="114"/>
      <c r="K1038" s="120"/>
      <c r="L1038" s="120"/>
      <c r="M1038" s="120"/>
      <c r="N1038" s="120"/>
      <c r="O1038" s="114"/>
    </row>
    <row r="1039" spans="1:15">
      <c r="A1039" s="113"/>
      <c r="B1039" s="113"/>
      <c r="C1039" s="114"/>
      <c r="D1039" s="62"/>
      <c r="E1039" s="62"/>
      <c r="F1039" s="62"/>
      <c r="G1039" s="62"/>
      <c r="H1039" s="114"/>
      <c r="I1039" s="62"/>
      <c r="J1039" s="114"/>
      <c r="K1039" s="120"/>
      <c r="L1039" s="120"/>
      <c r="M1039" s="120"/>
      <c r="N1039" s="120"/>
      <c r="O1039" s="114"/>
    </row>
    <row r="1040" spans="1:15">
      <c r="A1040" s="113"/>
      <c r="B1040" s="113"/>
      <c r="C1040" s="114"/>
      <c r="D1040" s="62"/>
      <c r="E1040" s="62"/>
      <c r="F1040" s="62"/>
      <c r="G1040" s="62"/>
      <c r="H1040" s="114"/>
      <c r="I1040" s="62"/>
      <c r="J1040" s="114"/>
      <c r="K1040" s="120"/>
      <c r="L1040" s="120"/>
      <c r="M1040" s="120"/>
      <c r="N1040" s="120"/>
      <c r="O1040" s="114"/>
    </row>
    <row r="1041" spans="1:15">
      <c r="A1041" s="113"/>
      <c r="B1041" s="113"/>
      <c r="C1041" s="114"/>
      <c r="D1041" s="62"/>
      <c r="E1041" s="62"/>
      <c r="F1041" s="62"/>
      <c r="G1041" s="62"/>
      <c r="H1041" s="114"/>
      <c r="I1041" s="62"/>
      <c r="J1041" s="114"/>
      <c r="K1041" s="120"/>
      <c r="L1041" s="120"/>
      <c r="M1041" s="120"/>
      <c r="N1041" s="120"/>
      <c r="O1041" s="114"/>
    </row>
    <row r="1042" spans="1:15">
      <c r="A1042" s="113"/>
      <c r="B1042" s="113"/>
      <c r="C1042" s="114"/>
      <c r="D1042" s="62"/>
      <c r="E1042" s="62"/>
      <c r="F1042" s="62"/>
      <c r="G1042" s="62"/>
      <c r="H1042" s="114"/>
      <c r="I1042" s="62"/>
      <c r="J1042" s="114"/>
      <c r="K1042" s="120"/>
      <c r="L1042" s="120"/>
      <c r="M1042" s="120"/>
      <c r="N1042" s="120"/>
      <c r="O1042" s="114"/>
    </row>
    <row r="1043" spans="1:15">
      <c r="A1043" s="113"/>
      <c r="B1043" s="113"/>
      <c r="C1043" s="114"/>
      <c r="D1043" s="62"/>
      <c r="E1043" s="62"/>
      <c r="F1043" s="62"/>
      <c r="G1043" s="62"/>
      <c r="H1043" s="114"/>
      <c r="I1043" s="62"/>
      <c r="J1043" s="114"/>
      <c r="K1043" s="120"/>
      <c r="L1043" s="120"/>
      <c r="M1043" s="120"/>
      <c r="N1043" s="120"/>
      <c r="O1043" s="114"/>
    </row>
    <row r="1044" spans="1:15">
      <c r="A1044" s="113"/>
      <c r="B1044" s="113"/>
      <c r="C1044" s="114"/>
      <c r="D1044" s="62"/>
      <c r="E1044" s="62"/>
      <c r="F1044" s="62"/>
      <c r="G1044" s="62"/>
      <c r="H1044" s="114"/>
      <c r="I1044" s="62"/>
      <c r="J1044" s="114"/>
      <c r="K1044" s="120"/>
      <c r="L1044" s="120"/>
      <c r="M1044" s="120"/>
      <c r="N1044" s="120"/>
      <c r="O1044" s="114"/>
    </row>
    <row r="1045" spans="1:15">
      <c r="A1045" s="113"/>
      <c r="B1045" s="113"/>
      <c r="C1045" s="114"/>
      <c r="D1045" s="62"/>
      <c r="E1045" s="62"/>
      <c r="F1045" s="62"/>
      <c r="G1045" s="62"/>
      <c r="H1045" s="114"/>
      <c r="I1045" s="62"/>
      <c r="J1045" s="114"/>
      <c r="K1045" s="120"/>
      <c r="L1045" s="120"/>
      <c r="M1045" s="120"/>
      <c r="N1045" s="120"/>
      <c r="O1045" s="114"/>
    </row>
    <row r="1046" spans="1:15">
      <c r="A1046" s="113"/>
      <c r="B1046" s="113"/>
      <c r="C1046" s="114"/>
      <c r="D1046" s="62"/>
      <c r="E1046" s="62"/>
      <c r="F1046" s="62"/>
      <c r="G1046" s="62"/>
      <c r="H1046" s="114"/>
      <c r="I1046" s="62"/>
      <c r="J1046" s="114"/>
      <c r="K1046" s="120"/>
      <c r="L1046" s="120"/>
      <c r="M1046" s="120"/>
      <c r="N1046" s="120"/>
      <c r="O1046" s="114"/>
    </row>
    <row r="1047" spans="1:15">
      <c r="A1047" s="113"/>
      <c r="B1047" s="113"/>
      <c r="C1047" s="114"/>
      <c r="D1047" s="62"/>
      <c r="E1047" s="62"/>
      <c r="F1047" s="62"/>
      <c r="G1047" s="62"/>
      <c r="H1047" s="114"/>
      <c r="I1047" s="62"/>
      <c r="J1047" s="114"/>
      <c r="K1047" s="120"/>
      <c r="L1047" s="120"/>
      <c r="M1047" s="120"/>
      <c r="N1047" s="120"/>
      <c r="O1047" s="114"/>
    </row>
    <row r="1048" spans="1:15">
      <c r="A1048" s="113"/>
      <c r="B1048" s="113"/>
      <c r="C1048" s="114"/>
      <c r="D1048" s="62"/>
      <c r="E1048" s="62"/>
      <c r="F1048" s="62"/>
      <c r="G1048" s="62"/>
      <c r="H1048" s="114"/>
      <c r="I1048" s="62"/>
      <c r="J1048" s="114"/>
      <c r="K1048" s="120"/>
      <c r="L1048" s="120"/>
      <c r="M1048" s="120"/>
      <c r="N1048" s="120"/>
      <c r="O1048" s="114"/>
    </row>
    <row r="1049" spans="1:15">
      <c r="A1049" s="113"/>
      <c r="B1049" s="113"/>
      <c r="C1049" s="114"/>
      <c r="D1049" s="62"/>
      <c r="E1049" s="62"/>
      <c r="F1049" s="62"/>
      <c r="G1049" s="62"/>
      <c r="H1049" s="114"/>
      <c r="I1049" s="62"/>
      <c r="J1049" s="114"/>
      <c r="K1049" s="120"/>
      <c r="L1049" s="120"/>
      <c r="M1049" s="120"/>
      <c r="N1049" s="120"/>
      <c r="O1049" s="114"/>
    </row>
    <row r="1050" spans="1:15">
      <c r="A1050" s="113"/>
      <c r="B1050" s="113"/>
      <c r="C1050" s="114"/>
      <c r="D1050" s="62"/>
      <c r="E1050" s="62"/>
      <c r="F1050" s="62"/>
      <c r="G1050" s="62"/>
      <c r="H1050" s="114"/>
      <c r="I1050" s="62"/>
      <c r="J1050" s="114"/>
      <c r="K1050" s="120"/>
      <c r="L1050" s="120"/>
      <c r="M1050" s="120"/>
      <c r="N1050" s="120"/>
      <c r="O1050" s="114"/>
    </row>
    <row r="1051" spans="1:15">
      <c r="A1051" s="113"/>
      <c r="B1051" s="113"/>
      <c r="C1051" s="114"/>
      <c r="D1051" s="62"/>
      <c r="E1051" s="62"/>
      <c r="F1051" s="62"/>
      <c r="G1051" s="62"/>
      <c r="H1051" s="114"/>
      <c r="I1051" s="62"/>
      <c r="J1051" s="114"/>
      <c r="K1051" s="120"/>
      <c r="L1051" s="120"/>
      <c r="M1051" s="120"/>
      <c r="N1051" s="120"/>
      <c r="O1051" s="114"/>
    </row>
    <row r="1052" spans="1:15">
      <c r="A1052" s="113"/>
      <c r="B1052" s="113"/>
      <c r="C1052" s="114"/>
      <c r="D1052" s="62"/>
      <c r="E1052" s="62"/>
      <c r="F1052" s="62"/>
      <c r="G1052" s="62"/>
      <c r="H1052" s="114"/>
      <c r="I1052" s="62"/>
      <c r="J1052" s="114"/>
      <c r="K1052" s="120"/>
      <c r="L1052" s="120"/>
      <c r="M1052" s="120"/>
      <c r="N1052" s="120"/>
      <c r="O1052" s="114"/>
    </row>
    <row r="1053" spans="1:15">
      <c r="A1053" s="113"/>
      <c r="B1053" s="113"/>
      <c r="C1053" s="114"/>
      <c r="D1053" s="62"/>
      <c r="E1053" s="62"/>
      <c r="F1053" s="62"/>
      <c r="G1053" s="62"/>
      <c r="H1053" s="114"/>
      <c r="I1053" s="62"/>
      <c r="J1053" s="114"/>
      <c r="K1053" s="120"/>
      <c r="L1053" s="120"/>
      <c r="M1053" s="120"/>
      <c r="N1053" s="120"/>
      <c r="O1053" s="114"/>
    </row>
    <row r="1054" spans="1:15">
      <c r="A1054" s="113"/>
      <c r="B1054" s="113"/>
      <c r="C1054" s="114"/>
      <c r="D1054" s="62"/>
      <c r="E1054" s="62"/>
      <c r="F1054" s="62"/>
      <c r="G1054" s="62"/>
      <c r="H1054" s="114"/>
      <c r="I1054" s="62"/>
      <c r="J1054" s="114"/>
      <c r="K1054" s="120"/>
      <c r="L1054" s="120"/>
      <c r="M1054" s="120"/>
      <c r="N1054" s="120"/>
      <c r="O1054" s="114"/>
    </row>
    <row r="1055" spans="1:15">
      <c r="A1055" s="113"/>
      <c r="B1055" s="113"/>
      <c r="C1055" s="114"/>
      <c r="D1055" s="62"/>
      <c r="E1055" s="62"/>
      <c r="F1055" s="62"/>
      <c r="G1055" s="62"/>
      <c r="H1055" s="114"/>
      <c r="I1055" s="62"/>
      <c r="J1055" s="114"/>
      <c r="K1055" s="120"/>
      <c r="L1055" s="120"/>
      <c r="M1055" s="120"/>
      <c r="N1055" s="120"/>
      <c r="O1055" s="114"/>
    </row>
    <row r="1056" spans="1:15">
      <c r="A1056" s="113"/>
      <c r="B1056" s="113"/>
      <c r="C1056" s="114"/>
      <c r="D1056" s="62"/>
      <c r="E1056" s="62"/>
      <c r="F1056" s="62"/>
      <c r="G1056" s="62"/>
      <c r="H1056" s="114"/>
      <c r="I1056" s="62"/>
      <c r="J1056" s="114"/>
      <c r="K1056" s="120"/>
      <c r="L1056" s="120"/>
      <c r="M1056" s="120"/>
      <c r="N1056" s="120"/>
      <c r="O1056" s="114"/>
    </row>
    <row r="1057" spans="1:15">
      <c r="A1057" s="113"/>
      <c r="B1057" s="113"/>
      <c r="C1057" s="114"/>
      <c r="D1057" s="62"/>
      <c r="E1057" s="62"/>
      <c r="F1057" s="62"/>
      <c r="G1057" s="62"/>
      <c r="H1057" s="114"/>
      <c r="I1057" s="62"/>
      <c r="J1057" s="114"/>
      <c r="K1057" s="120"/>
      <c r="L1057" s="120"/>
      <c r="M1057" s="120"/>
      <c r="N1057" s="120"/>
      <c r="O1057" s="114"/>
    </row>
    <row r="1058" spans="1:15">
      <c r="A1058" s="113"/>
      <c r="B1058" s="113"/>
      <c r="C1058" s="114"/>
      <c r="D1058" s="62"/>
      <c r="E1058" s="62"/>
      <c r="F1058" s="62"/>
      <c r="G1058" s="62"/>
      <c r="H1058" s="114"/>
      <c r="I1058" s="62"/>
      <c r="J1058" s="114"/>
      <c r="K1058" s="120"/>
      <c r="L1058" s="120"/>
      <c r="M1058" s="120"/>
      <c r="N1058" s="120"/>
      <c r="O1058" s="114"/>
    </row>
    <row r="1059" spans="1:15">
      <c r="A1059" s="113"/>
      <c r="B1059" s="113"/>
      <c r="C1059" s="114"/>
      <c r="D1059" s="62"/>
      <c r="E1059" s="62"/>
      <c r="F1059" s="62"/>
      <c r="G1059" s="62"/>
      <c r="H1059" s="114"/>
      <c r="I1059" s="62"/>
      <c r="J1059" s="114"/>
      <c r="K1059" s="120"/>
      <c r="L1059" s="120"/>
      <c r="M1059" s="120"/>
      <c r="N1059" s="120"/>
      <c r="O1059" s="114"/>
    </row>
    <row r="1060" spans="1:15">
      <c r="A1060" s="113"/>
      <c r="B1060" s="113"/>
      <c r="C1060" s="114"/>
      <c r="D1060" s="62"/>
      <c r="E1060" s="62"/>
      <c r="F1060" s="62"/>
      <c r="G1060" s="62"/>
      <c r="H1060" s="114"/>
      <c r="I1060" s="62"/>
      <c r="J1060" s="114"/>
      <c r="K1060" s="120"/>
      <c r="L1060" s="120"/>
      <c r="M1060" s="120"/>
      <c r="N1060" s="120"/>
      <c r="O1060" s="114"/>
    </row>
    <row r="1061" spans="1:15">
      <c r="A1061" s="113"/>
      <c r="B1061" s="113"/>
      <c r="C1061" s="114"/>
      <c r="D1061" s="62"/>
      <c r="E1061" s="62"/>
      <c r="F1061" s="62"/>
      <c r="G1061" s="62"/>
      <c r="H1061" s="114"/>
      <c r="I1061" s="62"/>
      <c r="J1061" s="114"/>
      <c r="K1061" s="120"/>
      <c r="L1061" s="120"/>
      <c r="M1061" s="120"/>
      <c r="N1061" s="120"/>
      <c r="O1061" s="114"/>
    </row>
    <row r="1062" spans="1:15">
      <c r="A1062" s="113"/>
      <c r="B1062" s="113"/>
      <c r="C1062" s="114"/>
      <c r="D1062" s="62"/>
      <c r="E1062" s="62"/>
      <c r="F1062" s="62"/>
      <c r="G1062" s="62"/>
      <c r="H1062" s="114"/>
      <c r="I1062" s="62"/>
      <c r="J1062" s="114"/>
      <c r="K1062" s="120"/>
      <c r="L1062" s="120"/>
      <c r="M1062" s="120"/>
      <c r="N1062" s="120"/>
      <c r="O1062" s="114"/>
    </row>
    <row r="1063" spans="1:15">
      <c r="A1063" s="113"/>
      <c r="B1063" s="113"/>
      <c r="C1063" s="114"/>
      <c r="D1063" s="62"/>
      <c r="E1063" s="62"/>
      <c r="F1063" s="62"/>
      <c r="G1063" s="62"/>
      <c r="H1063" s="114"/>
      <c r="I1063" s="62"/>
      <c r="J1063" s="114"/>
      <c r="K1063" s="120"/>
      <c r="L1063" s="120"/>
      <c r="M1063" s="120"/>
      <c r="N1063" s="120"/>
      <c r="O1063" s="114"/>
    </row>
    <row r="1064" spans="1:15">
      <c r="A1064" s="113"/>
      <c r="B1064" s="113"/>
      <c r="C1064" s="114"/>
      <c r="D1064" s="62"/>
      <c r="E1064" s="62"/>
      <c r="F1064" s="62"/>
      <c r="G1064" s="62"/>
      <c r="H1064" s="114"/>
      <c r="I1064" s="62"/>
      <c r="J1064" s="114"/>
      <c r="K1064" s="120"/>
      <c r="L1064" s="120"/>
      <c r="M1064" s="120"/>
      <c r="N1064" s="120"/>
      <c r="O1064" s="114"/>
    </row>
    <row r="1065" spans="1:15">
      <c r="A1065" s="113"/>
      <c r="B1065" s="113"/>
      <c r="C1065" s="114"/>
      <c r="D1065" s="62"/>
      <c r="E1065" s="62"/>
      <c r="F1065" s="62"/>
      <c r="G1065" s="62"/>
      <c r="H1065" s="114"/>
      <c r="I1065" s="62"/>
      <c r="J1065" s="114"/>
      <c r="K1065" s="120"/>
      <c r="L1065" s="120"/>
      <c r="M1065" s="120"/>
      <c r="N1065" s="120"/>
      <c r="O1065" s="114"/>
    </row>
    <row r="1066" spans="1:15">
      <c r="A1066" s="113"/>
      <c r="B1066" s="113"/>
      <c r="C1066" s="114"/>
      <c r="D1066" s="62"/>
      <c r="E1066" s="62"/>
      <c r="F1066" s="62"/>
      <c r="G1066" s="62"/>
      <c r="H1066" s="114"/>
      <c r="I1066" s="62"/>
      <c r="J1066" s="114"/>
      <c r="K1066" s="120"/>
      <c r="L1066" s="120"/>
      <c r="M1066" s="120"/>
      <c r="N1066" s="120"/>
      <c r="O1066" s="114"/>
    </row>
    <row r="1067" spans="1:15">
      <c r="A1067" s="113"/>
      <c r="B1067" s="113"/>
      <c r="C1067" s="114"/>
      <c r="D1067" s="62"/>
      <c r="E1067" s="62"/>
      <c r="F1067" s="62"/>
      <c r="G1067" s="62"/>
      <c r="H1067" s="114"/>
      <c r="I1067" s="62"/>
      <c r="J1067" s="114"/>
      <c r="K1067" s="120"/>
      <c r="L1067" s="120"/>
      <c r="M1067" s="120"/>
      <c r="N1067" s="120"/>
      <c r="O1067" s="114"/>
    </row>
    <row r="1068" spans="1:15">
      <c r="A1068" s="113"/>
      <c r="B1068" s="113"/>
      <c r="C1068" s="114"/>
      <c r="D1068" s="62"/>
      <c r="E1068" s="62"/>
      <c r="F1068" s="62"/>
      <c r="G1068" s="62"/>
      <c r="H1068" s="114"/>
      <c r="I1068" s="62"/>
      <c r="J1068" s="114"/>
      <c r="K1068" s="120"/>
      <c r="L1068" s="120"/>
      <c r="M1068" s="120"/>
      <c r="N1068" s="120"/>
      <c r="O1068" s="114"/>
    </row>
    <row r="1069" spans="1:15">
      <c r="A1069" s="113"/>
      <c r="B1069" s="113"/>
      <c r="C1069" s="114"/>
      <c r="D1069" s="62"/>
      <c r="E1069" s="62"/>
      <c r="F1069" s="62"/>
      <c r="G1069" s="62"/>
      <c r="H1069" s="114"/>
      <c r="I1069" s="62"/>
      <c r="J1069" s="114"/>
      <c r="K1069" s="120"/>
      <c r="L1069" s="120"/>
      <c r="M1069" s="120"/>
      <c r="N1069" s="120"/>
      <c r="O1069" s="114"/>
    </row>
    <row r="1070" spans="1:15">
      <c r="A1070" s="113"/>
      <c r="B1070" s="113"/>
      <c r="C1070" s="114"/>
      <c r="D1070" s="62"/>
      <c r="E1070" s="62"/>
      <c r="F1070" s="62"/>
      <c r="G1070" s="62"/>
      <c r="H1070" s="114"/>
      <c r="I1070" s="62"/>
      <c r="J1070" s="114"/>
      <c r="K1070" s="120"/>
      <c r="L1070" s="120"/>
      <c r="M1070" s="120"/>
      <c r="N1070" s="120"/>
      <c r="O1070" s="114"/>
    </row>
    <row r="1071" spans="1:15">
      <c r="A1071" s="113"/>
      <c r="B1071" s="113"/>
      <c r="C1071" s="114"/>
      <c r="D1071" s="62"/>
      <c r="E1071" s="62"/>
      <c r="F1071" s="62"/>
      <c r="G1071" s="62"/>
      <c r="H1071" s="114"/>
      <c r="I1071" s="62"/>
      <c r="J1071" s="114"/>
      <c r="K1071" s="120"/>
      <c r="L1071" s="120"/>
      <c r="M1071" s="120"/>
      <c r="N1071" s="120"/>
      <c r="O1071" s="114"/>
    </row>
    <row r="1072" spans="1:15">
      <c r="A1072" s="113"/>
      <c r="B1072" s="113"/>
      <c r="C1072" s="114"/>
      <c r="D1072" s="62"/>
      <c r="E1072" s="62"/>
      <c r="F1072" s="62"/>
      <c r="G1072" s="62"/>
      <c r="H1072" s="114"/>
      <c r="I1072" s="62"/>
      <c r="J1072" s="114"/>
      <c r="K1072" s="120"/>
      <c r="L1072" s="120"/>
      <c r="M1072" s="120"/>
      <c r="N1072" s="120"/>
      <c r="O1072" s="114"/>
    </row>
    <row r="1073" spans="1:15">
      <c r="A1073" s="113"/>
      <c r="B1073" s="113"/>
      <c r="C1073" s="114"/>
      <c r="D1073" s="62"/>
      <c r="E1073" s="62"/>
      <c r="F1073" s="62"/>
      <c r="G1073" s="62"/>
      <c r="H1073" s="114"/>
      <c r="I1073" s="62"/>
      <c r="J1073" s="114"/>
      <c r="K1073" s="120"/>
      <c r="L1073" s="120"/>
      <c r="M1073" s="120"/>
      <c r="N1073" s="120"/>
      <c r="O1073" s="114"/>
    </row>
    <row r="1074" spans="1:15">
      <c r="A1074" s="113"/>
      <c r="B1074" s="113"/>
      <c r="C1074" s="114"/>
      <c r="D1074" s="62"/>
      <c r="E1074" s="62"/>
      <c r="F1074" s="62"/>
      <c r="G1074" s="62"/>
      <c r="H1074" s="114"/>
      <c r="I1074" s="62"/>
      <c r="J1074" s="114"/>
      <c r="K1074" s="120"/>
      <c r="L1074" s="120"/>
      <c r="M1074" s="120"/>
      <c r="N1074" s="120"/>
      <c r="O1074" s="114"/>
    </row>
    <row r="1075" spans="1:15">
      <c r="A1075" s="113"/>
      <c r="B1075" s="113"/>
      <c r="C1075" s="114"/>
      <c r="D1075" s="62"/>
      <c r="E1075" s="62"/>
      <c r="F1075" s="62"/>
      <c r="G1075" s="62"/>
      <c r="H1075" s="114"/>
      <c r="I1075" s="62"/>
      <c r="J1075" s="114"/>
      <c r="K1075" s="120"/>
      <c r="L1075" s="120"/>
      <c r="M1075" s="120"/>
      <c r="N1075" s="120"/>
      <c r="O1075" s="114"/>
    </row>
    <row r="1076" spans="1:15">
      <c r="A1076" s="113"/>
      <c r="B1076" s="113"/>
      <c r="C1076" s="114"/>
      <c r="D1076" s="62"/>
      <c r="E1076" s="62"/>
      <c r="F1076" s="62"/>
      <c r="G1076" s="62"/>
      <c r="H1076" s="114"/>
      <c r="I1076" s="62"/>
      <c r="J1076" s="114"/>
      <c r="K1076" s="120"/>
      <c r="L1076" s="120"/>
      <c r="M1076" s="120"/>
      <c r="N1076" s="120"/>
      <c r="O1076" s="114"/>
    </row>
    <row r="1077" spans="1:15">
      <c r="A1077" s="113"/>
      <c r="B1077" s="113"/>
      <c r="C1077" s="114"/>
      <c r="D1077" s="62"/>
      <c r="E1077" s="62"/>
      <c r="F1077" s="62"/>
      <c r="G1077" s="62"/>
      <c r="H1077" s="114"/>
      <c r="I1077" s="62"/>
      <c r="J1077" s="114"/>
      <c r="K1077" s="120"/>
      <c r="L1077" s="120"/>
      <c r="M1077" s="120"/>
      <c r="N1077" s="120"/>
      <c r="O1077" s="114"/>
    </row>
    <row r="1078" spans="1:15">
      <c r="A1078" s="113"/>
      <c r="B1078" s="113"/>
      <c r="C1078" s="114"/>
      <c r="D1078" s="62"/>
      <c r="E1078" s="62"/>
      <c r="F1078" s="62"/>
      <c r="G1078" s="62"/>
      <c r="H1078" s="114"/>
      <c r="I1078" s="62"/>
      <c r="J1078" s="114"/>
      <c r="K1078" s="120"/>
      <c r="L1078" s="120"/>
      <c r="M1078" s="120"/>
      <c r="N1078" s="120"/>
      <c r="O1078" s="114"/>
    </row>
    <row r="1079" spans="1:15">
      <c r="A1079" s="113"/>
      <c r="B1079" s="113"/>
      <c r="C1079" s="114"/>
      <c r="D1079" s="62"/>
      <c r="E1079" s="62"/>
      <c r="F1079" s="62"/>
      <c r="G1079" s="62"/>
      <c r="H1079" s="114"/>
      <c r="I1079" s="62"/>
      <c r="J1079" s="114"/>
      <c r="K1079" s="120"/>
      <c r="L1079" s="120"/>
      <c r="M1079" s="120"/>
      <c r="N1079" s="120"/>
      <c r="O1079" s="114"/>
    </row>
    <row r="1080" spans="1:15">
      <c r="A1080" s="113"/>
      <c r="B1080" s="113"/>
      <c r="C1080" s="114"/>
      <c r="D1080" s="62"/>
      <c r="E1080" s="62"/>
      <c r="F1080" s="62"/>
      <c r="G1080" s="62"/>
      <c r="H1080" s="114"/>
      <c r="I1080" s="62"/>
      <c r="J1080" s="114"/>
      <c r="K1080" s="120"/>
      <c r="L1080" s="120"/>
      <c r="M1080" s="120"/>
      <c r="N1080" s="120"/>
      <c r="O1080" s="114"/>
    </row>
    <row r="1081" spans="1:15">
      <c r="A1081" s="113"/>
      <c r="B1081" s="113"/>
      <c r="C1081" s="114"/>
      <c r="D1081" s="62"/>
      <c r="E1081" s="62"/>
      <c r="F1081" s="62"/>
      <c r="G1081" s="62"/>
      <c r="H1081" s="114"/>
      <c r="I1081" s="62"/>
      <c r="J1081" s="114"/>
      <c r="K1081" s="120"/>
      <c r="L1081" s="120"/>
      <c r="M1081" s="120"/>
      <c r="N1081" s="120"/>
      <c r="O1081" s="114"/>
    </row>
    <row r="1082" spans="1:15">
      <c r="A1082" s="113"/>
      <c r="B1082" s="113"/>
      <c r="C1082" s="114"/>
      <c r="D1082" s="62"/>
      <c r="E1082" s="62"/>
      <c r="F1082" s="62"/>
      <c r="G1082" s="62"/>
      <c r="H1082" s="114"/>
      <c r="I1082" s="62"/>
      <c r="J1082" s="114"/>
      <c r="K1082" s="120"/>
      <c r="L1082" s="120"/>
      <c r="M1082" s="120"/>
      <c r="N1082" s="120"/>
      <c r="O1082" s="114"/>
    </row>
    <row r="1083" spans="1:15">
      <c r="A1083" s="113"/>
      <c r="B1083" s="113"/>
      <c r="C1083" s="114"/>
      <c r="D1083" s="62"/>
      <c r="E1083" s="62"/>
      <c r="F1083" s="62"/>
      <c r="G1083" s="62"/>
      <c r="H1083" s="114"/>
      <c r="I1083" s="62"/>
      <c r="J1083" s="114"/>
      <c r="K1083" s="120"/>
      <c r="L1083" s="120"/>
      <c r="M1083" s="120"/>
      <c r="N1083" s="120"/>
      <c r="O1083" s="114"/>
    </row>
    <row r="1084" spans="1:15">
      <c r="A1084" s="113"/>
      <c r="B1084" s="113"/>
      <c r="C1084" s="114"/>
      <c r="D1084" s="62"/>
      <c r="E1084" s="62"/>
      <c r="F1084" s="62"/>
      <c r="G1084" s="62"/>
      <c r="H1084" s="114"/>
      <c r="I1084" s="62"/>
      <c r="J1084" s="114"/>
      <c r="K1084" s="120"/>
      <c r="L1084" s="120"/>
      <c r="M1084" s="120"/>
      <c r="N1084" s="120"/>
      <c r="O1084" s="114"/>
    </row>
    <row r="1085" spans="1:15">
      <c r="A1085" s="113"/>
      <c r="B1085" s="113"/>
      <c r="C1085" s="114"/>
      <c r="D1085" s="62"/>
      <c r="E1085" s="62"/>
      <c r="F1085" s="62"/>
      <c r="G1085" s="62"/>
      <c r="H1085" s="114"/>
      <c r="I1085" s="62"/>
      <c r="J1085" s="114"/>
      <c r="K1085" s="120"/>
      <c r="L1085" s="120"/>
      <c r="M1085" s="120"/>
      <c r="N1085" s="120"/>
      <c r="O1085" s="114"/>
    </row>
    <row r="1086" spans="1:15">
      <c r="A1086" s="113"/>
      <c r="B1086" s="113"/>
      <c r="C1086" s="114"/>
      <c r="D1086" s="62"/>
      <c r="E1086" s="62"/>
      <c r="F1086" s="62"/>
      <c r="G1086" s="62"/>
      <c r="H1086" s="114"/>
      <c r="I1086" s="62"/>
      <c r="J1086" s="114"/>
      <c r="K1086" s="120"/>
      <c r="L1086" s="120"/>
      <c r="M1086" s="120"/>
      <c r="N1086" s="120"/>
      <c r="O1086" s="114"/>
    </row>
    <row r="1087" spans="1:15">
      <c r="A1087" s="113"/>
      <c r="B1087" s="113"/>
      <c r="C1087" s="114"/>
      <c r="D1087" s="62"/>
      <c r="E1087" s="62"/>
      <c r="F1087" s="62"/>
      <c r="G1087" s="62"/>
      <c r="H1087" s="114"/>
      <c r="I1087" s="62"/>
      <c r="J1087" s="114"/>
      <c r="K1087" s="120"/>
      <c r="L1087" s="120"/>
      <c r="M1087" s="120"/>
      <c r="N1087" s="120"/>
      <c r="O1087" s="114"/>
    </row>
    <row r="1088" spans="1:15">
      <c r="A1088" s="113"/>
      <c r="B1088" s="113"/>
      <c r="C1088" s="114"/>
      <c r="D1088" s="62"/>
      <c r="E1088" s="62"/>
      <c r="F1088" s="62"/>
      <c r="G1088" s="62"/>
      <c r="H1088" s="114"/>
      <c r="I1088" s="62"/>
      <c r="J1088" s="114"/>
      <c r="K1088" s="120"/>
      <c r="L1088" s="120"/>
      <c r="M1088" s="120"/>
      <c r="N1088" s="120"/>
      <c r="O1088" s="114"/>
    </row>
    <row r="1089" spans="1:15">
      <c r="A1089" s="113"/>
      <c r="B1089" s="113"/>
      <c r="C1089" s="114"/>
      <c r="D1089" s="62"/>
      <c r="E1089" s="62"/>
      <c r="F1089" s="62"/>
      <c r="G1089" s="62"/>
      <c r="H1089" s="114"/>
      <c r="I1089" s="62"/>
      <c r="J1089" s="114"/>
      <c r="K1089" s="120"/>
      <c r="L1089" s="120"/>
      <c r="M1089" s="120"/>
      <c r="N1089" s="120"/>
      <c r="O1089" s="114"/>
    </row>
    <row r="1090" spans="1:15">
      <c r="A1090" s="113"/>
      <c r="B1090" s="113"/>
      <c r="C1090" s="114"/>
      <c r="D1090" s="62"/>
      <c r="E1090" s="62"/>
      <c r="F1090" s="62"/>
      <c r="G1090" s="62"/>
      <c r="H1090" s="114"/>
      <c r="I1090" s="62"/>
      <c r="J1090" s="114"/>
      <c r="K1090" s="120"/>
      <c r="L1090" s="120"/>
      <c r="M1090" s="120"/>
      <c r="N1090" s="120"/>
      <c r="O1090" s="114"/>
    </row>
    <row r="1091" spans="1:15">
      <c r="A1091" s="113"/>
      <c r="B1091" s="113"/>
      <c r="C1091" s="114"/>
      <c r="D1091" s="62"/>
      <c r="E1091" s="62"/>
      <c r="F1091" s="62"/>
      <c r="G1091" s="62"/>
      <c r="H1091" s="114"/>
      <c r="I1091" s="62"/>
      <c r="J1091" s="114"/>
      <c r="K1091" s="120"/>
      <c r="L1091" s="120"/>
      <c r="M1091" s="120"/>
      <c r="N1091" s="120"/>
      <c r="O1091" s="114"/>
    </row>
    <row r="1092" spans="1:15">
      <c r="A1092" s="113"/>
      <c r="B1092" s="113"/>
      <c r="C1092" s="114"/>
      <c r="D1092" s="62"/>
      <c r="E1092" s="62"/>
      <c r="F1092" s="62"/>
      <c r="G1092" s="62"/>
      <c r="H1092" s="114"/>
      <c r="I1092" s="62"/>
      <c r="J1092" s="114"/>
      <c r="K1092" s="120"/>
      <c r="L1092" s="120"/>
      <c r="M1092" s="120"/>
      <c r="N1092" s="120"/>
      <c r="O1092" s="114"/>
    </row>
    <row r="1093" spans="1:15">
      <c r="A1093" s="113"/>
      <c r="B1093" s="113"/>
      <c r="C1093" s="114"/>
      <c r="D1093" s="62"/>
      <c r="E1093" s="62"/>
      <c r="F1093" s="62"/>
      <c r="G1093" s="62"/>
      <c r="H1093" s="114"/>
      <c r="I1093" s="62"/>
      <c r="J1093" s="114"/>
      <c r="K1093" s="120"/>
      <c r="L1093" s="120"/>
      <c r="M1093" s="120"/>
      <c r="N1093" s="120"/>
      <c r="O1093" s="114"/>
    </row>
    <row r="1094" spans="1:15">
      <c r="A1094" s="113"/>
      <c r="B1094" s="113"/>
      <c r="C1094" s="114"/>
      <c r="D1094" s="62"/>
      <c r="E1094" s="62"/>
      <c r="F1094" s="62"/>
      <c r="G1094" s="62"/>
      <c r="H1094" s="114"/>
      <c r="I1094" s="62"/>
      <c r="J1094" s="114"/>
      <c r="K1094" s="120"/>
      <c r="L1094" s="120"/>
      <c r="M1094" s="120"/>
      <c r="N1094" s="120"/>
      <c r="O1094" s="114"/>
    </row>
    <row r="1095" spans="1:15">
      <c r="A1095" s="113"/>
      <c r="B1095" s="113"/>
      <c r="C1095" s="114"/>
      <c r="D1095" s="62"/>
      <c r="E1095" s="62"/>
      <c r="F1095" s="62"/>
      <c r="G1095" s="62"/>
      <c r="H1095" s="114"/>
      <c r="I1095" s="62"/>
      <c r="J1095" s="114"/>
      <c r="K1095" s="120"/>
      <c r="L1095" s="120"/>
      <c r="M1095" s="120"/>
      <c r="N1095" s="120"/>
      <c r="O1095" s="114"/>
    </row>
    <row r="1096" spans="1:15">
      <c r="A1096" s="113"/>
      <c r="B1096" s="113"/>
      <c r="C1096" s="114"/>
      <c r="D1096" s="62"/>
      <c r="E1096" s="62"/>
      <c r="F1096" s="62"/>
      <c r="G1096" s="62"/>
      <c r="H1096" s="114"/>
      <c r="I1096" s="62"/>
      <c r="J1096" s="114"/>
      <c r="K1096" s="120"/>
      <c r="L1096" s="120"/>
      <c r="M1096" s="120"/>
      <c r="N1096" s="120"/>
      <c r="O1096" s="114"/>
    </row>
    <row r="1097" spans="1:15">
      <c r="A1097" s="113"/>
      <c r="B1097" s="113"/>
      <c r="C1097" s="114"/>
      <c r="D1097" s="62"/>
      <c r="E1097" s="62"/>
      <c r="F1097" s="62"/>
      <c r="G1097" s="62"/>
      <c r="H1097" s="114"/>
      <c r="I1097" s="62"/>
      <c r="J1097" s="114"/>
      <c r="K1097" s="120"/>
      <c r="L1097" s="120"/>
      <c r="M1097" s="120"/>
      <c r="N1097" s="120"/>
      <c r="O1097" s="114"/>
    </row>
    <row r="1098" spans="1:15">
      <c r="A1098" s="113"/>
      <c r="B1098" s="113"/>
      <c r="C1098" s="114"/>
      <c r="D1098" s="62"/>
      <c r="E1098" s="62"/>
      <c r="F1098" s="62"/>
      <c r="G1098" s="62"/>
      <c r="H1098" s="114"/>
      <c r="I1098" s="62"/>
      <c r="J1098" s="114"/>
      <c r="K1098" s="120"/>
      <c r="L1098" s="120"/>
      <c r="M1098" s="120"/>
      <c r="N1098" s="120"/>
      <c r="O1098" s="114"/>
    </row>
    <row r="1099" spans="1:15">
      <c r="A1099" s="113"/>
      <c r="B1099" s="113"/>
      <c r="C1099" s="114"/>
      <c r="D1099" s="62"/>
      <c r="E1099" s="62"/>
      <c r="F1099" s="62"/>
      <c r="G1099" s="62"/>
      <c r="H1099" s="114"/>
      <c r="I1099" s="62"/>
      <c r="J1099" s="114"/>
      <c r="K1099" s="120"/>
      <c r="L1099" s="120"/>
      <c r="M1099" s="120"/>
      <c r="N1099" s="120"/>
      <c r="O1099" s="114"/>
    </row>
    <row r="1100" spans="1:15">
      <c r="A1100" s="113"/>
      <c r="B1100" s="113"/>
      <c r="C1100" s="114"/>
      <c r="D1100" s="62"/>
      <c r="E1100" s="62"/>
      <c r="F1100" s="62"/>
      <c r="G1100" s="62"/>
      <c r="H1100" s="114"/>
      <c r="I1100" s="62"/>
      <c r="J1100" s="114"/>
      <c r="K1100" s="120"/>
      <c r="L1100" s="120"/>
      <c r="M1100" s="120"/>
      <c r="N1100" s="120"/>
      <c r="O1100" s="114"/>
    </row>
    <row r="1101" spans="1:15">
      <c r="A1101" s="113"/>
      <c r="B1101" s="113"/>
      <c r="C1101" s="114"/>
      <c r="D1101" s="62"/>
      <c r="E1101" s="62"/>
      <c r="F1101" s="62"/>
      <c r="G1101" s="62"/>
      <c r="H1101" s="114"/>
      <c r="I1101" s="62"/>
      <c r="J1101" s="114"/>
      <c r="K1101" s="120"/>
      <c r="L1101" s="120"/>
      <c r="M1101" s="120"/>
      <c r="N1101" s="120"/>
      <c r="O1101" s="114"/>
    </row>
    <row r="1102" spans="1:15">
      <c r="A1102" s="113"/>
      <c r="B1102" s="113"/>
      <c r="C1102" s="114"/>
      <c r="D1102" s="62"/>
      <c r="E1102" s="62"/>
      <c r="F1102" s="62"/>
      <c r="G1102" s="62"/>
      <c r="H1102" s="114"/>
      <c r="I1102" s="62"/>
      <c r="J1102" s="114"/>
      <c r="K1102" s="120"/>
      <c r="L1102" s="120"/>
      <c r="M1102" s="120"/>
      <c r="N1102" s="120"/>
      <c r="O1102" s="114"/>
    </row>
    <row r="1103" spans="1:15">
      <c r="A1103" s="113"/>
      <c r="B1103" s="113"/>
      <c r="C1103" s="114"/>
      <c r="D1103" s="62"/>
      <c r="E1103" s="62"/>
      <c r="F1103" s="62"/>
      <c r="G1103" s="62"/>
      <c r="H1103" s="114"/>
      <c r="I1103" s="62"/>
      <c r="J1103" s="114"/>
      <c r="K1103" s="120"/>
      <c r="L1103" s="120"/>
      <c r="M1103" s="120"/>
      <c r="N1103" s="120"/>
      <c r="O1103" s="114"/>
    </row>
    <row r="1104" spans="1:15">
      <c r="A1104" s="113"/>
      <c r="B1104" s="113"/>
      <c r="C1104" s="114"/>
      <c r="D1104" s="62"/>
      <c r="E1104" s="62"/>
      <c r="F1104" s="62"/>
      <c r="G1104" s="62"/>
      <c r="H1104" s="114"/>
      <c r="I1104" s="62"/>
      <c r="J1104" s="114"/>
      <c r="K1104" s="120"/>
      <c r="L1104" s="120"/>
      <c r="M1104" s="120"/>
      <c r="N1104" s="120"/>
      <c r="O1104" s="114"/>
    </row>
    <row r="1105" spans="1:15">
      <c r="A1105" s="113"/>
      <c r="B1105" s="113"/>
      <c r="C1105" s="114"/>
      <c r="D1105" s="62"/>
      <c r="E1105" s="62"/>
      <c r="F1105" s="62"/>
      <c r="G1105" s="62"/>
      <c r="H1105" s="114"/>
      <c r="I1105" s="62"/>
      <c r="J1105" s="114"/>
      <c r="K1105" s="120"/>
      <c r="L1105" s="120"/>
      <c r="M1105" s="120"/>
      <c r="N1105" s="120"/>
      <c r="O1105" s="114"/>
    </row>
    <row r="1106" spans="1:15">
      <c r="A1106" s="113"/>
      <c r="B1106" s="113"/>
      <c r="C1106" s="114"/>
      <c r="D1106" s="62"/>
      <c r="E1106" s="62"/>
      <c r="F1106" s="62"/>
      <c r="G1106" s="62"/>
      <c r="H1106" s="114"/>
      <c r="I1106" s="62"/>
      <c r="J1106" s="114"/>
      <c r="K1106" s="120"/>
      <c r="L1106" s="120"/>
      <c r="M1106" s="120"/>
      <c r="N1106" s="120"/>
      <c r="O1106" s="114"/>
    </row>
    <row r="1107" spans="1:15">
      <c r="A1107" s="113"/>
      <c r="B1107" s="113"/>
      <c r="C1107" s="114"/>
      <c r="D1107" s="62"/>
      <c r="E1107" s="62"/>
      <c r="F1107" s="62"/>
      <c r="G1107" s="62"/>
      <c r="H1107" s="114"/>
      <c r="I1107" s="62"/>
      <c r="J1107" s="114"/>
      <c r="K1107" s="120"/>
      <c r="L1107" s="120"/>
      <c r="M1107" s="120"/>
      <c r="N1107" s="120"/>
      <c r="O1107" s="114"/>
    </row>
    <row r="1108" spans="1:15">
      <c r="A1108" s="113"/>
      <c r="B1108" s="113"/>
      <c r="C1108" s="114"/>
      <c r="D1108" s="62"/>
      <c r="E1108" s="62"/>
      <c r="F1108" s="62"/>
      <c r="G1108" s="62"/>
      <c r="H1108" s="114"/>
      <c r="I1108" s="62"/>
      <c r="J1108" s="114"/>
      <c r="K1108" s="120"/>
      <c r="L1108" s="120"/>
      <c r="M1108" s="120"/>
      <c r="N1108" s="120"/>
      <c r="O1108" s="114"/>
    </row>
    <row r="1109" spans="1:15">
      <c r="A1109" s="113"/>
      <c r="B1109" s="113"/>
      <c r="C1109" s="114"/>
      <c r="D1109" s="62"/>
      <c r="E1109" s="62"/>
      <c r="F1109" s="62"/>
      <c r="G1109" s="62"/>
      <c r="H1109" s="114"/>
      <c r="I1109" s="62"/>
      <c r="J1109" s="114"/>
      <c r="K1109" s="120"/>
      <c r="L1109" s="120"/>
      <c r="M1109" s="120"/>
      <c r="N1109" s="120"/>
      <c r="O1109" s="114"/>
    </row>
    <row r="1110" spans="1:15">
      <c r="A1110" s="113"/>
      <c r="B1110" s="113"/>
      <c r="C1110" s="114"/>
      <c r="D1110" s="62"/>
      <c r="E1110" s="62"/>
      <c r="F1110" s="62"/>
      <c r="G1110" s="62"/>
      <c r="H1110" s="114"/>
      <c r="I1110" s="62"/>
      <c r="J1110" s="114"/>
      <c r="K1110" s="120"/>
      <c r="L1110" s="120"/>
      <c r="M1110" s="120"/>
      <c r="N1110" s="120"/>
      <c r="O1110" s="114"/>
    </row>
    <row r="1111" spans="1:15">
      <c r="A1111" s="113"/>
      <c r="B1111" s="113"/>
      <c r="C1111" s="114"/>
      <c r="D1111" s="62"/>
      <c r="E1111" s="62"/>
      <c r="F1111" s="62"/>
      <c r="G1111" s="62"/>
      <c r="H1111" s="114"/>
      <c r="I1111" s="62"/>
      <c r="J1111" s="114"/>
      <c r="K1111" s="120"/>
      <c r="L1111" s="120"/>
      <c r="M1111" s="120"/>
      <c r="N1111" s="120"/>
      <c r="O1111" s="114"/>
    </row>
    <row r="1112" spans="1:15">
      <c r="A1112" s="113"/>
      <c r="B1112" s="113"/>
      <c r="C1112" s="114"/>
      <c r="D1112" s="62"/>
      <c r="E1112" s="62"/>
      <c r="F1112" s="62"/>
      <c r="G1112" s="62"/>
      <c r="H1112" s="114"/>
      <c r="I1112" s="62"/>
      <c r="J1112" s="114"/>
      <c r="K1112" s="120"/>
      <c r="L1112" s="120"/>
      <c r="M1112" s="120"/>
      <c r="N1112" s="120"/>
      <c r="O1112" s="114"/>
    </row>
    <row r="1113" spans="1:15">
      <c r="A1113" s="113"/>
      <c r="B1113" s="113"/>
      <c r="C1113" s="114"/>
      <c r="D1113" s="62"/>
      <c r="E1113" s="62"/>
      <c r="F1113" s="62"/>
      <c r="G1113" s="62"/>
      <c r="H1113" s="114"/>
      <c r="I1113" s="62"/>
      <c r="J1113" s="114"/>
      <c r="K1113" s="120"/>
      <c r="L1113" s="120"/>
      <c r="M1113" s="120"/>
      <c r="N1113" s="120"/>
      <c r="O1113" s="114"/>
    </row>
    <row r="1114" spans="1:15">
      <c r="A1114" s="113"/>
      <c r="B1114" s="113"/>
      <c r="C1114" s="114"/>
      <c r="D1114" s="62"/>
      <c r="E1114" s="62"/>
      <c r="F1114" s="62"/>
      <c r="G1114" s="62"/>
      <c r="H1114" s="114"/>
      <c r="I1114" s="62"/>
      <c r="J1114" s="114"/>
      <c r="K1114" s="120"/>
      <c r="L1114" s="120"/>
      <c r="M1114" s="120"/>
      <c r="N1114" s="120"/>
      <c r="O1114" s="114"/>
    </row>
    <row r="1115" spans="1:15">
      <c r="A1115" s="113"/>
      <c r="B1115" s="113"/>
      <c r="C1115" s="114"/>
      <c r="D1115" s="62"/>
      <c r="E1115" s="62"/>
      <c r="F1115" s="62"/>
      <c r="G1115" s="62"/>
      <c r="H1115" s="114"/>
      <c r="I1115" s="62"/>
      <c r="J1115" s="114"/>
      <c r="K1115" s="120"/>
      <c r="L1115" s="120"/>
      <c r="M1115" s="120"/>
      <c r="N1115" s="120"/>
      <c r="O1115" s="114"/>
    </row>
    <row r="1116" spans="1:15">
      <c r="A1116" s="113"/>
      <c r="B1116" s="113"/>
      <c r="C1116" s="114"/>
      <c r="D1116" s="62"/>
      <c r="E1116" s="62"/>
      <c r="F1116" s="62"/>
      <c r="G1116" s="62"/>
      <c r="H1116" s="114"/>
      <c r="I1116" s="62"/>
      <c r="J1116" s="114"/>
      <c r="K1116" s="120"/>
      <c r="L1116" s="120"/>
      <c r="M1116" s="120"/>
      <c r="N1116" s="120"/>
      <c r="O1116" s="114"/>
    </row>
    <row r="1117" spans="1:15">
      <c r="A1117" s="113"/>
      <c r="B1117" s="113"/>
      <c r="C1117" s="114"/>
      <c r="D1117" s="62"/>
      <c r="E1117" s="62"/>
      <c r="F1117" s="62"/>
      <c r="G1117" s="62"/>
      <c r="H1117" s="114"/>
      <c r="I1117" s="62"/>
      <c r="J1117" s="114"/>
      <c r="K1117" s="120"/>
      <c r="L1117" s="120"/>
      <c r="M1117" s="120"/>
      <c r="N1117" s="120"/>
      <c r="O1117" s="114"/>
    </row>
    <row r="1118" spans="1:15">
      <c r="A1118" s="113"/>
      <c r="B1118" s="113"/>
      <c r="C1118" s="114"/>
      <c r="D1118" s="62"/>
      <c r="E1118" s="62"/>
      <c r="F1118" s="62"/>
      <c r="G1118" s="62"/>
      <c r="H1118" s="114"/>
      <c r="I1118" s="62"/>
      <c r="J1118" s="114"/>
      <c r="K1118" s="120"/>
      <c r="L1118" s="120"/>
      <c r="M1118" s="120"/>
      <c r="N1118" s="120"/>
      <c r="O1118" s="114"/>
    </row>
    <row r="1119" spans="1:15">
      <c r="A1119" s="113"/>
      <c r="B1119" s="113"/>
      <c r="C1119" s="114"/>
      <c r="D1119" s="62"/>
      <c r="E1119" s="62"/>
      <c r="F1119" s="62"/>
      <c r="G1119" s="62"/>
      <c r="H1119" s="114"/>
      <c r="I1119" s="62"/>
      <c r="J1119" s="114"/>
      <c r="K1119" s="120"/>
      <c r="L1119" s="120"/>
      <c r="M1119" s="120"/>
      <c r="N1119" s="120"/>
      <c r="O1119" s="114"/>
    </row>
    <row r="1120" spans="1:15">
      <c r="A1120" s="113"/>
      <c r="B1120" s="113"/>
      <c r="C1120" s="114"/>
      <c r="D1120" s="62"/>
      <c r="E1120" s="62"/>
      <c r="F1120" s="62"/>
      <c r="G1120" s="62"/>
      <c r="H1120" s="114"/>
      <c r="I1120" s="62"/>
      <c r="J1120" s="114"/>
      <c r="K1120" s="120"/>
      <c r="L1120" s="120"/>
      <c r="M1120" s="120"/>
      <c r="N1120" s="120"/>
      <c r="O1120" s="114"/>
    </row>
    <row r="1121" spans="1:15">
      <c r="A1121" s="113"/>
      <c r="B1121" s="113"/>
      <c r="C1121" s="114"/>
      <c r="D1121" s="62"/>
      <c r="E1121" s="62"/>
      <c r="F1121" s="62"/>
      <c r="G1121" s="62"/>
      <c r="H1121" s="114"/>
      <c r="I1121" s="62"/>
      <c r="J1121" s="114"/>
      <c r="K1121" s="120"/>
      <c r="L1121" s="120"/>
      <c r="M1121" s="120"/>
      <c r="N1121" s="120"/>
      <c r="O1121" s="114"/>
    </row>
    <row r="1122" spans="1:15">
      <c r="A1122" s="113"/>
      <c r="B1122" s="113"/>
      <c r="C1122" s="114"/>
      <c r="D1122" s="62"/>
      <c r="E1122" s="62"/>
      <c r="F1122" s="62"/>
      <c r="G1122" s="62"/>
      <c r="H1122" s="114"/>
      <c r="I1122" s="62"/>
      <c r="J1122" s="114"/>
      <c r="K1122" s="120"/>
      <c r="L1122" s="120"/>
      <c r="M1122" s="120"/>
      <c r="N1122" s="120"/>
      <c r="O1122" s="114"/>
    </row>
    <row r="1123" spans="1:15">
      <c r="A1123" s="113"/>
      <c r="B1123" s="113"/>
      <c r="C1123" s="114"/>
      <c r="D1123" s="62"/>
      <c r="E1123" s="62"/>
      <c r="F1123" s="62"/>
      <c r="G1123" s="62"/>
      <c r="H1123" s="114"/>
      <c r="I1123" s="62"/>
      <c r="J1123" s="114"/>
      <c r="K1123" s="120"/>
      <c r="L1123" s="120"/>
      <c r="M1123" s="120"/>
      <c r="N1123" s="120"/>
      <c r="O1123" s="114"/>
    </row>
    <row r="1124" spans="1:15">
      <c r="A1124" s="113"/>
      <c r="B1124" s="113"/>
      <c r="C1124" s="114"/>
      <c r="D1124" s="62"/>
      <c r="E1124" s="62"/>
      <c r="F1124" s="62"/>
      <c r="G1124" s="62"/>
      <c r="H1124" s="114"/>
      <c r="I1124" s="62"/>
      <c r="J1124" s="114"/>
      <c r="K1124" s="120"/>
      <c r="L1124" s="120"/>
      <c r="M1124" s="120"/>
      <c r="N1124" s="120"/>
      <c r="O1124" s="114"/>
    </row>
    <row r="1125" spans="1:15">
      <c r="A1125" s="113"/>
      <c r="B1125" s="113"/>
      <c r="C1125" s="114"/>
      <c r="D1125" s="62"/>
      <c r="E1125" s="62"/>
      <c r="F1125" s="62"/>
      <c r="G1125" s="62"/>
      <c r="H1125" s="114"/>
      <c r="I1125" s="62"/>
      <c r="J1125" s="114"/>
      <c r="K1125" s="120"/>
      <c r="L1125" s="120"/>
      <c r="M1125" s="120"/>
      <c r="N1125" s="120"/>
      <c r="O1125" s="114"/>
    </row>
    <row r="1126" spans="1:15">
      <c r="A1126" s="113"/>
      <c r="B1126" s="113"/>
      <c r="C1126" s="114"/>
      <c r="D1126" s="62"/>
      <c r="E1126" s="62"/>
      <c r="F1126" s="62"/>
      <c r="G1126" s="62"/>
      <c r="H1126" s="114"/>
      <c r="I1126" s="62"/>
      <c r="J1126" s="114"/>
      <c r="K1126" s="120"/>
      <c r="L1126" s="120"/>
      <c r="M1126" s="120"/>
      <c r="N1126" s="120"/>
      <c r="O1126" s="114"/>
    </row>
    <row r="1127" spans="1:15">
      <c r="A1127" s="113"/>
      <c r="B1127" s="113"/>
      <c r="C1127" s="114"/>
      <c r="D1127" s="62"/>
      <c r="E1127" s="62"/>
      <c r="F1127" s="62"/>
      <c r="G1127" s="62"/>
      <c r="H1127" s="114"/>
      <c r="I1127" s="62"/>
      <c r="J1127" s="114"/>
      <c r="K1127" s="120"/>
      <c r="L1127" s="120"/>
      <c r="M1127" s="120"/>
      <c r="N1127" s="120"/>
      <c r="O1127" s="114"/>
    </row>
    <row r="1128" spans="1:15">
      <c r="A1128" s="113"/>
      <c r="B1128" s="113"/>
      <c r="C1128" s="114"/>
      <c r="D1128" s="62"/>
      <c r="E1128" s="62"/>
      <c r="F1128" s="62"/>
      <c r="G1128" s="62"/>
      <c r="H1128" s="114"/>
      <c r="I1128" s="62"/>
      <c r="J1128" s="114"/>
      <c r="K1128" s="120"/>
      <c r="L1128" s="120"/>
      <c r="M1128" s="120"/>
      <c r="N1128" s="120"/>
      <c r="O1128" s="114"/>
    </row>
    <row r="1129" spans="1:15">
      <c r="A1129" s="113"/>
      <c r="B1129" s="113"/>
      <c r="C1129" s="114"/>
      <c r="D1129" s="62"/>
      <c r="E1129" s="62"/>
      <c r="F1129" s="62"/>
      <c r="G1129" s="62"/>
      <c r="H1129" s="114"/>
      <c r="I1129" s="62"/>
      <c r="J1129" s="114"/>
      <c r="K1129" s="120"/>
      <c r="L1129" s="120"/>
      <c r="M1129" s="120"/>
      <c r="N1129" s="120"/>
      <c r="O1129" s="114"/>
    </row>
    <row r="1130" spans="1:15">
      <c r="A1130" s="113"/>
      <c r="B1130" s="113"/>
      <c r="C1130" s="114"/>
      <c r="D1130" s="62"/>
      <c r="E1130" s="62"/>
      <c r="F1130" s="62"/>
      <c r="G1130" s="62"/>
      <c r="H1130" s="114"/>
      <c r="I1130" s="62"/>
      <c r="J1130" s="114"/>
      <c r="K1130" s="120"/>
      <c r="L1130" s="120"/>
      <c r="M1130" s="120"/>
      <c r="N1130" s="120"/>
      <c r="O1130" s="114"/>
    </row>
    <row r="1131" spans="1:15">
      <c r="A1131" s="113"/>
      <c r="B1131" s="113"/>
      <c r="C1131" s="114"/>
      <c r="D1131" s="62"/>
      <c r="E1131" s="62"/>
      <c r="F1131" s="62"/>
      <c r="G1131" s="62"/>
      <c r="H1131" s="114"/>
      <c r="I1131" s="62"/>
      <c r="J1131" s="114"/>
      <c r="K1131" s="120"/>
      <c r="L1131" s="120"/>
      <c r="M1131" s="120"/>
      <c r="N1131" s="120"/>
      <c r="O1131" s="114"/>
    </row>
    <row r="1132" spans="1:15">
      <c r="A1132" s="113"/>
      <c r="B1132" s="113"/>
      <c r="C1132" s="114"/>
      <c r="D1132" s="62"/>
      <c r="E1132" s="62"/>
      <c r="F1132" s="62"/>
      <c r="G1132" s="62"/>
      <c r="H1132" s="114"/>
      <c r="I1132" s="62"/>
      <c r="J1132" s="114"/>
      <c r="K1132" s="120"/>
      <c r="L1132" s="120"/>
      <c r="M1132" s="120"/>
      <c r="N1132" s="120"/>
      <c r="O1132" s="114"/>
    </row>
    <row r="1133" spans="1:15">
      <c r="A1133" s="113"/>
      <c r="B1133" s="113"/>
      <c r="C1133" s="114"/>
      <c r="D1133" s="62"/>
      <c r="E1133" s="62"/>
      <c r="F1133" s="62"/>
      <c r="G1133" s="62"/>
      <c r="H1133" s="114"/>
      <c r="I1133" s="62"/>
      <c r="J1133" s="114"/>
      <c r="K1133" s="120"/>
      <c r="L1133" s="120"/>
      <c r="M1133" s="120"/>
      <c r="N1133" s="120"/>
      <c r="O1133" s="114"/>
    </row>
    <row r="1134" spans="1:15">
      <c r="A1134" s="113"/>
      <c r="B1134" s="113"/>
      <c r="C1134" s="114"/>
      <c r="D1134" s="62"/>
      <c r="E1134" s="62"/>
      <c r="F1134" s="62"/>
      <c r="G1134" s="62"/>
      <c r="H1134" s="114"/>
      <c r="I1134" s="62"/>
      <c r="J1134" s="114"/>
      <c r="K1134" s="120"/>
      <c r="L1134" s="120"/>
      <c r="M1134" s="120"/>
      <c r="N1134" s="120"/>
      <c r="O1134" s="114"/>
    </row>
    <row r="1135" spans="1:15">
      <c r="A1135" s="113"/>
      <c r="B1135" s="113"/>
      <c r="C1135" s="114"/>
      <c r="D1135" s="62"/>
      <c r="E1135" s="62"/>
      <c r="F1135" s="62"/>
      <c r="G1135" s="62"/>
      <c r="H1135" s="114"/>
      <c r="I1135" s="62"/>
      <c r="J1135" s="114"/>
      <c r="K1135" s="120"/>
      <c r="L1135" s="120"/>
      <c r="M1135" s="120"/>
      <c r="N1135" s="120"/>
      <c r="O1135" s="114"/>
    </row>
    <row r="1136" spans="1:15">
      <c r="A1136" s="113"/>
      <c r="B1136" s="113"/>
      <c r="C1136" s="114"/>
      <c r="D1136" s="62"/>
      <c r="E1136" s="62"/>
      <c r="F1136" s="62"/>
      <c r="G1136" s="62"/>
      <c r="H1136" s="114"/>
      <c r="I1136" s="62"/>
      <c r="J1136" s="114"/>
      <c r="K1136" s="120"/>
      <c r="L1136" s="120"/>
      <c r="M1136" s="120"/>
      <c r="N1136" s="120"/>
      <c r="O1136" s="114"/>
    </row>
    <row r="1137" spans="1:15">
      <c r="A1137" s="113"/>
      <c r="B1137" s="113"/>
      <c r="C1137" s="114"/>
      <c r="D1137" s="62"/>
      <c r="E1137" s="62"/>
      <c r="F1137" s="62"/>
      <c r="G1137" s="62"/>
      <c r="H1137" s="114"/>
      <c r="I1137" s="62"/>
      <c r="J1137" s="114"/>
      <c r="K1137" s="120"/>
      <c r="L1137" s="120"/>
      <c r="M1137" s="120"/>
      <c r="N1137" s="120"/>
      <c r="O1137" s="114"/>
    </row>
    <row r="1138" spans="1:15">
      <c r="A1138" s="113"/>
      <c r="B1138" s="113"/>
      <c r="C1138" s="114"/>
      <c r="D1138" s="62"/>
      <c r="E1138" s="62"/>
      <c r="F1138" s="62"/>
      <c r="G1138" s="62"/>
      <c r="H1138" s="114"/>
      <c r="I1138" s="62"/>
      <c r="J1138" s="114"/>
      <c r="K1138" s="120"/>
      <c r="L1138" s="120"/>
      <c r="M1138" s="120"/>
      <c r="N1138" s="120"/>
      <c r="O1138" s="114"/>
    </row>
    <row r="1139" spans="1:15">
      <c r="A1139" s="113"/>
      <c r="B1139" s="113"/>
      <c r="C1139" s="114"/>
      <c r="D1139" s="62"/>
      <c r="E1139" s="62"/>
      <c r="F1139" s="62"/>
      <c r="G1139" s="62"/>
      <c r="H1139" s="114"/>
      <c r="I1139" s="62"/>
      <c r="J1139" s="114"/>
      <c r="K1139" s="120"/>
      <c r="L1139" s="120"/>
      <c r="M1139" s="120"/>
      <c r="N1139" s="120"/>
      <c r="O1139" s="114"/>
    </row>
    <row r="1140" spans="1:15">
      <c r="A1140" s="113"/>
      <c r="B1140" s="113"/>
      <c r="C1140" s="114"/>
      <c r="D1140" s="62"/>
      <c r="E1140" s="62"/>
      <c r="F1140" s="62"/>
      <c r="G1140" s="62"/>
      <c r="H1140" s="114"/>
      <c r="I1140" s="62"/>
      <c r="J1140" s="114"/>
      <c r="K1140" s="120"/>
      <c r="L1140" s="120"/>
      <c r="M1140" s="120"/>
      <c r="N1140" s="120"/>
      <c r="O1140" s="114"/>
    </row>
    <row r="1141" spans="1:15">
      <c r="A1141" s="113"/>
      <c r="B1141" s="113"/>
      <c r="C1141" s="114"/>
      <c r="D1141" s="62"/>
      <c r="E1141" s="62"/>
      <c r="F1141" s="62"/>
      <c r="G1141" s="62"/>
      <c r="H1141" s="114"/>
      <c r="I1141" s="62"/>
      <c r="J1141" s="114"/>
      <c r="K1141" s="120"/>
      <c r="L1141" s="120"/>
      <c r="M1141" s="120"/>
      <c r="N1141" s="120"/>
      <c r="O1141" s="114"/>
    </row>
    <row r="1142" spans="1:15">
      <c r="A1142" s="113"/>
      <c r="B1142" s="113"/>
      <c r="C1142" s="114"/>
      <c r="D1142" s="62"/>
      <c r="E1142" s="62"/>
      <c r="F1142" s="62"/>
      <c r="G1142" s="62"/>
      <c r="H1142" s="114"/>
      <c r="I1142" s="62"/>
      <c r="J1142" s="114"/>
      <c r="K1142" s="120"/>
      <c r="L1142" s="120"/>
      <c r="M1142" s="120"/>
      <c r="N1142" s="120"/>
      <c r="O1142" s="114"/>
    </row>
    <row r="1143" spans="1:15">
      <c r="A1143" s="113"/>
      <c r="B1143" s="113"/>
      <c r="C1143" s="114"/>
      <c r="D1143" s="62"/>
      <c r="E1143" s="62"/>
      <c r="F1143" s="62"/>
      <c r="G1143" s="62"/>
      <c r="H1143" s="114"/>
      <c r="I1143" s="62"/>
      <c r="J1143" s="114"/>
      <c r="K1143" s="120"/>
      <c r="L1143" s="120"/>
      <c r="M1143" s="120"/>
      <c r="N1143" s="120"/>
      <c r="O1143" s="114"/>
    </row>
    <row r="1144" spans="1:15">
      <c r="A1144" s="113"/>
      <c r="B1144" s="113"/>
      <c r="C1144" s="114"/>
      <c r="D1144" s="62"/>
      <c r="E1144" s="62"/>
      <c r="F1144" s="62"/>
      <c r="G1144" s="62"/>
      <c r="H1144" s="114"/>
      <c r="I1144" s="62"/>
      <c r="J1144" s="114"/>
      <c r="K1144" s="120"/>
      <c r="L1144" s="120"/>
      <c r="M1144" s="120"/>
      <c r="N1144" s="120"/>
      <c r="O1144" s="114"/>
    </row>
    <row r="1145" spans="1:15">
      <c r="A1145" s="113"/>
      <c r="B1145" s="113"/>
      <c r="C1145" s="114"/>
      <c r="D1145" s="62"/>
      <c r="E1145" s="62"/>
      <c r="F1145" s="62"/>
      <c r="G1145" s="62"/>
      <c r="H1145" s="114"/>
      <c r="I1145" s="62"/>
      <c r="J1145" s="114"/>
      <c r="K1145" s="120"/>
      <c r="L1145" s="120"/>
      <c r="M1145" s="120"/>
      <c r="N1145" s="120"/>
      <c r="O1145" s="114"/>
    </row>
    <row r="1146" spans="1:15">
      <c r="A1146" s="113"/>
      <c r="B1146" s="113"/>
      <c r="C1146" s="114"/>
      <c r="D1146" s="62"/>
      <c r="E1146" s="62"/>
      <c r="F1146" s="62"/>
      <c r="G1146" s="62"/>
      <c r="H1146" s="114"/>
      <c r="I1146" s="62"/>
      <c r="J1146" s="114"/>
      <c r="K1146" s="120"/>
      <c r="L1146" s="120"/>
      <c r="M1146" s="120"/>
      <c r="N1146" s="120"/>
      <c r="O1146" s="114"/>
    </row>
    <row r="1147" spans="1:15">
      <c r="A1147" s="113"/>
      <c r="B1147" s="113"/>
      <c r="C1147" s="114"/>
      <c r="D1147" s="62"/>
      <c r="E1147" s="62"/>
      <c r="F1147" s="62"/>
      <c r="G1147" s="62"/>
      <c r="H1147" s="114"/>
      <c r="I1147" s="62"/>
      <c r="J1147" s="114"/>
      <c r="K1147" s="120"/>
      <c r="L1147" s="120"/>
      <c r="M1147" s="120"/>
      <c r="N1147" s="120"/>
      <c r="O1147" s="114"/>
    </row>
    <row r="1148" spans="1:15">
      <c r="A1148" s="113"/>
      <c r="B1148" s="113"/>
      <c r="C1148" s="114"/>
      <c r="D1148" s="62"/>
      <c r="E1148" s="62"/>
      <c r="F1148" s="62"/>
      <c r="G1148" s="62"/>
      <c r="H1148" s="114"/>
      <c r="I1148" s="62"/>
      <c r="J1148" s="114"/>
      <c r="K1148" s="120"/>
      <c r="L1148" s="120"/>
      <c r="M1148" s="120"/>
      <c r="N1148" s="120"/>
      <c r="O1148" s="114"/>
    </row>
    <row r="1149" spans="1:15">
      <c r="A1149" s="113"/>
      <c r="B1149" s="113"/>
      <c r="C1149" s="114"/>
      <c r="D1149" s="62"/>
      <c r="E1149" s="62"/>
      <c r="F1149" s="62"/>
      <c r="G1149" s="62"/>
      <c r="H1149" s="114"/>
      <c r="I1149" s="62"/>
      <c r="J1149" s="114"/>
      <c r="K1149" s="120"/>
      <c r="L1149" s="120"/>
      <c r="M1149" s="120"/>
      <c r="N1149" s="120"/>
      <c r="O1149" s="114"/>
    </row>
    <row r="1150" spans="1:15">
      <c r="A1150" s="113"/>
      <c r="B1150" s="113"/>
      <c r="C1150" s="114"/>
      <c r="D1150" s="62"/>
      <c r="E1150" s="62"/>
      <c r="F1150" s="62"/>
      <c r="G1150" s="62"/>
      <c r="H1150" s="114"/>
      <c r="I1150" s="62"/>
      <c r="J1150" s="114"/>
      <c r="K1150" s="120"/>
      <c r="L1150" s="120"/>
      <c r="M1150" s="120"/>
      <c r="N1150" s="120"/>
      <c r="O1150" s="114"/>
    </row>
    <row r="1151" spans="1:15">
      <c r="A1151" s="113"/>
      <c r="B1151" s="113"/>
      <c r="C1151" s="114"/>
      <c r="D1151" s="62"/>
      <c r="E1151" s="62"/>
      <c r="F1151" s="62"/>
      <c r="G1151" s="62"/>
      <c r="H1151" s="114"/>
      <c r="I1151" s="62"/>
      <c r="J1151" s="114"/>
      <c r="K1151" s="120"/>
      <c r="L1151" s="120"/>
      <c r="M1151" s="120"/>
      <c r="N1151" s="120"/>
      <c r="O1151" s="114"/>
    </row>
    <row r="1152" spans="1:15">
      <c r="A1152" s="113"/>
      <c r="B1152" s="113"/>
      <c r="C1152" s="114"/>
      <c r="D1152" s="62"/>
      <c r="E1152" s="62"/>
      <c r="F1152" s="62"/>
      <c r="G1152" s="62"/>
      <c r="H1152" s="114"/>
      <c r="I1152" s="62"/>
      <c r="J1152" s="114"/>
      <c r="K1152" s="120"/>
      <c r="L1152" s="120"/>
      <c r="M1152" s="120"/>
      <c r="N1152" s="120"/>
      <c r="O1152" s="114"/>
    </row>
    <row r="1153" spans="1:15">
      <c r="A1153" s="113"/>
      <c r="B1153" s="113"/>
      <c r="C1153" s="114"/>
      <c r="D1153" s="62"/>
      <c r="E1153" s="62"/>
      <c r="F1153" s="62"/>
      <c r="G1153" s="62"/>
      <c r="H1153" s="114"/>
      <c r="I1153" s="62"/>
      <c r="J1153" s="114"/>
      <c r="K1153" s="120"/>
      <c r="L1153" s="120"/>
      <c r="M1153" s="120"/>
      <c r="N1153" s="120"/>
      <c r="O1153" s="114"/>
    </row>
    <row r="1154" spans="1:15">
      <c r="A1154" s="113"/>
      <c r="B1154" s="113"/>
      <c r="C1154" s="114"/>
      <c r="D1154" s="62"/>
      <c r="E1154" s="62"/>
      <c r="F1154" s="62"/>
      <c r="G1154" s="62"/>
      <c r="H1154" s="114"/>
      <c r="I1154" s="62"/>
      <c r="J1154" s="114"/>
      <c r="K1154" s="120"/>
      <c r="L1154" s="120"/>
      <c r="M1154" s="120"/>
      <c r="N1154" s="120"/>
      <c r="O1154" s="114"/>
    </row>
    <row r="1155" spans="1:15">
      <c r="A1155" s="113"/>
      <c r="B1155" s="113"/>
      <c r="C1155" s="114"/>
      <c r="D1155" s="62"/>
      <c r="E1155" s="62"/>
      <c r="F1155" s="62"/>
      <c r="G1155" s="62"/>
      <c r="H1155" s="114"/>
      <c r="I1155" s="62"/>
      <c r="J1155" s="114"/>
      <c r="K1155" s="120"/>
      <c r="L1155" s="120"/>
      <c r="M1155" s="120"/>
      <c r="N1155" s="120"/>
      <c r="O1155" s="114"/>
    </row>
    <row r="1156" spans="1:15">
      <c r="A1156" s="113"/>
      <c r="B1156" s="113"/>
      <c r="C1156" s="114"/>
      <c r="D1156" s="62"/>
      <c r="E1156" s="62"/>
      <c r="F1156" s="62"/>
      <c r="G1156" s="62"/>
      <c r="H1156" s="114"/>
      <c r="I1156" s="62"/>
      <c r="J1156" s="114"/>
      <c r="K1156" s="120"/>
      <c r="L1156" s="120"/>
      <c r="M1156" s="120"/>
      <c r="N1156" s="120"/>
      <c r="O1156" s="114"/>
    </row>
    <row r="1157" spans="1:15">
      <c r="A1157" s="113"/>
      <c r="B1157" s="113"/>
      <c r="C1157" s="114"/>
      <c r="D1157" s="62"/>
      <c r="E1157" s="62"/>
      <c r="F1157" s="62"/>
      <c r="G1157" s="62"/>
      <c r="H1157" s="114"/>
      <c r="I1157" s="62"/>
      <c r="J1157" s="114"/>
      <c r="K1157" s="120"/>
      <c r="L1157" s="120"/>
      <c r="M1157" s="120"/>
      <c r="N1157" s="120"/>
      <c r="O1157" s="114"/>
    </row>
    <row r="1158" spans="1:15">
      <c r="A1158" s="113"/>
      <c r="B1158" s="113"/>
      <c r="C1158" s="114"/>
      <c r="D1158" s="62"/>
      <c r="E1158" s="62"/>
      <c r="F1158" s="62"/>
      <c r="G1158" s="62"/>
      <c r="H1158" s="114"/>
      <c r="I1158" s="62"/>
      <c r="J1158" s="114"/>
      <c r="K1158" s="120"/>
      <c r="L1158" s="120"/>
      <c r="M1158" s="120"/>
      <c r="N1158" s="120"/>
      <c r="O1158" s="114"/>
    </row>
    <row r="1159" spans="1:15">
      <c r="A1159" s="113"/>
      <c r="B1159" s="113"/>
      <c r="C1159" s="114"/>
      <c r="D1159" s="62"/>
      <c r="E1159" s="62"/>
      <c r="F1159" s="62"/>
      <c r="G1159" s="62"/>
      <c r="H1159" s="114"/>
      <c r="I1159" s="62"/>
      <c r="J1159" s="114"/>
      <c r="K1159" s="120"/>
      <c r="L1159" s="120"/>
      <c r="M1159" s="120"/>
      <c r="N1159" s="120"/>
      <c r="O1159" s="114"/>
    </row>
    <row r="1160" spans="1:15">
      <c r="A1160" s="113"/>
      <c r="B1160" s="113"/>
      <c r="C1160" s="114"/>
      <c r="D1160" s="62"/>
      <c r="E1160" s="62"/>
      <c r="F1160" s="62"/>
      <c r="G1160" s="62"/>
      <c r="H1160" s="114"/>
      <c r="I1160" s="62"/>
      <c r="J1160" s="114"/>
      <c r="K1160" s="120"/>
      <c r="L1160" s="120"/>
      <c r="M1160" s="120"/>
      <c r="N1160" s="120"/>
      <c r="O1160" s="114"/>
    </row>
    <row r="1161" spans="1:15">
      <c r="A1161" s="113"/>
      <c r="B1161" s="113"/>
      <c r="C1161" s="114"/>
      <c r="D1161" s="62"/>
      <c r="E1161" s="62"/>
      <c r="F1161" s="62"/>
      <c r="G1161" s="62"/>
      <c r="H1161" s="114"/>
      <c r="I1161" s="62"/>
      <c r="J1161" s="114"/>
      <c r="K1161" s="120"/>
      <c r="L1161" s="120"/>
      <c r="M1161" s="120"/>
      <c r="N1161" s="120"/>
      <c r="O1161" s="114"/>
    </row>
    <row r="1162" spans="1:15">
      <c r="A1162" s="113"/>
      <c r="B1162" s="113"/>
      <c r="C1162" s="114"/>
      <c r="D1162" s="62"/>
      <c r="E1162" s="62"/>
      <c r="F1162" s="62"/>
      <c r="G1162" s="62"/>
      <c r="H1162" s="114"/>
      <c r="I1162" s="62"/>
      <c r="J1162" s="114"/>
      <c r="K1162" s="120"/>
      <c r="L1162" s="120"/>
      <c r="M1162" s="120"/>
      <c r="N1162" s="120"/>
      <c r="O1162" s="114"/>
    </row>
    <row r="1163" spans="1:15">
      <c r="A1163" s="113"/>
      <c r="B1163" s="113"/>
      <c r="C1163" s="114"/>
      <c r="D1163" s="62"/>
      <c r="E1163" s="62"/>
      <c r="F1163" s="62"/>
      <c r="G1163" s="62"/>
      <c r="H1163" s="114"/>
      <c r="I1163" s="62"/>
      <c r="J1163" s="114"/>
      <c r="K1163" s="120"/>
      <c r="L1163" s="120"/>
      <c r="M1163" s="120"/>
      <c r="N1163" s="120"/>
      <c r="O1163" s="114"/>
    </row>
    <row r="1164" spans="1:15">
      <c r="A1164" s="113"/>
      <c r="B1164" s="113"/>
      <c r="C1164" s="114"/>
      <c r="D1164" s="62"/>
      <c r="E1164" s="62"/>
      <c r="F1164" s="62"/>
      <c r="G1164" s="62"/>
      <c r="H1164" s="114"/>
      <c r="I1164" s="62"/>
      <c r="J1164" s="114"/>
      <c r="K1164" s="120"/>
      <c r="L1164" s="120"/>
      <c r="M1164" s="120"/>
      <c r="N1164" s="120"/>
      <c r="O1164" s="114"/>
    </row>
    <row r="1165" spans="1:15">
      <c r="A1165" s="113"/>
      <c r="B1165" s="113"/>
      <c r="C1165" s="114"/>
      <c r="D1165" s="62"/>
      <c r="E1165" s="62"/>
      <c r="F1165" s="62"/>
      <c r="G1165" s="62"/>
      <c r="H1165" s="114"/>
      <c r="I1165" s="62"/>
      <c r="J1165" s="114"/>
      <c r="K1165" s="120"/>
      <c r="L1165" s="120"/>
      <c r="M1165" s="120"/>
      <c r="N1165" s="120"/>
      <c r="O1165" s="114"/>
    </row>
    <row r="1166" spans="1:15">
      <c r="A1166" s="113"/>
      <c r="B1166" s="113"/>
      <c r="C1166" s="114"/>
      <c r="D1166" s="62"/>
      <c r="E1166" s="62"/>
      <c r="F1166" s="62"/>
      <c r="G1166" s="62"/>
      <c r="H1166" s="114"/>
      <c r="I1166" s="62"/>
      <c r="J1166" s="114"/>
      <c r="K1166" s="120"/>
      <c r="L1166" s="120"/>
      <c r="M1166" s="120"/>
      <c r="N1166" s="120"/>
      <c r="O1166" s="114"/>
    </row>
    <row r="1167" spans="1:15">
      <c r="A1167" s="113"/>
      <c r="B1167" s="113"/>
      <c r="C1167" s="114"/>
      <c r="D1167" s="62"/>
      <c r="E1167" s="62"/>
      <c r="F1167" s="62"/>
      <c r="G1167" s="62"/>
      <c r="H1167" s="114"/>
      <c r="I1167" s="62"/>
      <c r="J1167" s="114"/>
      <c r="K1167" s="120"/>
      <c r="L1167" s="120"/>
      <c r="M1167" s="120"/>
      <c r="N1167" s="120"/>
      <c r="O1167" s="114"/>
    </row>
    <row r="1168" spans="1:15">
      <c r="A1168" s="113"/>
      <c r="B1168" s="113"/>
      <c r="C1168" s="114"/>
      <c r="D1168" s="62"/>
      <c r="E1168" s="62"/>
      <c r="F1168" s="62"/>
      <c r="G1168" s="62"/>
      <c r="H1168" s="114"/>
      <c r="I1168" s="62"/>
      <c r="J1168" s="114"/>
      <c r="K1168" s="120"/>
      <c r="L1168" s="120"/>
      <c r="M1168" s="120"/>
      <c r="N1168" s="120"/>
      <c r="O1168" s="114"/>
    </row>
    <row r="1169" spans="1:15">
      <c r="A1169" s="113"/>
      <c r="B1169" s="113"/>
      <c r="C1169" s="114"/>
      <c r="D1169" s="62"/>
      <c r="E1169" s="62"/>
      <c r="F1169" s="62"/>
      <c r="G1169" s="62"/>
      <c r="H1169" s="114"/>
      <c r="I1169" s="62"/>
      <c r="J1169" s="114"/>
      <c r="K1169" s="120"/>
      <c r="L1169" s="120"/>
      <c r="M1169" s="120"/>
      <c r="N1169" s="120"/>
      <c r="O1169" s="114"/>
    </row>
    <row r="1170" spans="1:15">
      <c r="A1170" s="113"/>
      <c r="B1170" s="113"/>
      <c r="C1170" s="114"/>
      <c r="D1170" s="62"/>
      <c r="E1170" s="62"/>
      <c r="F1170" s="62"/>
      <c r="G1170" s="62"/>
      <c r="H1170" s="114"/>
      <c r="I1170" s="62"/>
      <c r="J1170" s="114"/>
      <c r="K1170" s="120"/>
      <c r="L1170" s="120"/>
      <c r="M1170" s="120"/>
      <c r="N1170" s="120"/>
      <c r="O1170" s="114"/>
    </row>
    <row r="1171" spans="1:15">
      <c r="A1171" s="113"/>
      <c r="B1171" s="113"/>
      <c r="C1171" s="114"/>
      <c r="D1171" s="62"/>
      <c r="E1171" s="62"/>
      <c r="F1171" s="62"/>
      <c r="G1171" s="62"/>
      <c r="H1171" s="114"/>
      <c r="I1171" s="62"/>
      <c r="J1171" s="114"/>
      <c r="K1171" s="120"/>
      <c r="L1171" s="120"/>
      <c r="M1171" s="120"/>
      <c r="N1171" s="120"/>
      <c r="O1171" s="114"/>
    </row>
    <row r="1172" spans="1:15">
      <c r="A1172" s="113"/>
      <c r="B1172" s="113"/>
      <c r="C1172" s="114"/>
      <c r="D1172" s="62"/>
      <c r="E1172" s="62"/>
      <c r="F1172" s="62"/>
      <c r="G1172" s="62"/>
      <c r="H1172" s="114"/>
      <c r="I1172" s="62"/>
      <c r="J1172" s="114"/>
      <c r="K1172" s="120"/>
      <c r="L1172" s="120"/>
      <c r="M1172" s="120"/>
      <c r="N1172" s="120"/>
      <c r="O1172" s="114"/>
    </row>
    <row r="1173" spans="1:15">
      <c r="A1173" s="113"/>
      <c r="B1173" s="113"/>
      <c r="C1173" s="114"/>
      <c r="D1173" s="62"/>
      <c r="E1173" s="62"/>
      <c r="F1173" s="62"/>
      <c r="G1173" s="62"/>
      <c r="H1173" s="114"/>
      <c r="I1173" s="62"/>
      <c r="J1173" s="114"/>
      <c r="K1173" s="120"/>
      <c r="L1173" s="120"/>
      <c r="M1173" s="120"/>
      <c r="N1173" s="120"/>
      <c r="O1173" s="114"/>
    </row>
    <row r="1174" spans="1:15">
      <c r="A1174" s="113"/>
      <c r="B1174" s="113"/>
      <c r="C1174" s="114"/>
      <c r="D1174" s="62"/>
      <c r="E1174" s="62"/>
      <c r="F1174" s="62"/>
      <c r="G1174" s="62"/>
      <c r="H1174" s="114"/>
      <c r="I1174" s="62"/>
      <c r="J1174" s="114"/>
      <c r="K1174" s="120"/>
      <c r="L1174" s="120"/>
      <c r="M1174" s="120"/>
      <c r="N1174" s="120"/>
      <c r="O1174" s="114"/>
    </row>
    <row r="1175" spans="1:15">
      <c r="A1175" s="113"/>
      <c r="B1175" s="113"/>
      <c r="C1175" s="114"/>
      <c r="D1175" s="62"/>
      <c r="E1175" s="62"/>
      <c r="F1175" s="62"/>
      <c r="G1175" s="62"/>
      <c r="H1175" s="114"/>
      <c r="I1175" s="62"/>
      <c r="J1175" s="114"/>
      <c r="K1175" s="120"/>
      <c r="L1175" s="120"/>
      <c r="M1175" s="120"/>
      <c r="N1175" s="120"/>
      <c r="O1175" s="114"/>
    </row>
    <row r="1176" spans="1:15">
      <c r="A1176" s="113"/>
      <c r="B1176" s="113"/>
      <c r="C1176" s="114"/>
      <c r="D1176" s="62"/>
      <c r="E1176" s="62"/>
      <c r="F1176" s="62"/>
      <c r="G1176" s="62"/>
      <c r="H1176" s="114"/>
      <c r="I1176" s="62"/>
      <c r="J1176" s="114"/>
      <c r="K1176" s="120"/>
      <c r="L1176" s="120"/>
      <c r="M1176" s="120"/>
      <c r="N1176" s="120"/>
      <c r="O1176" s="114"/>
    </row>
    <row r="1177" spans="1:15">
      <c r="A1177" s="113"/>
      <c r="B1177" s="113"/>
      <c r="C1177" s="114"/>
      <c r="D1177" s="62"/>
      <c r="E1177" s="62"/>
      <c r="F1177" s="62"/>
      <c r="G1177" s="62"/>
      <c r="H1177" s="114"/>
      <c r="I1177" s="62"/>
      <c r="J1177" s="114"/>
      <c r="K1177" s="120"/>
      <c r="L1177" s="120"/>
      <c r="M1177" s="120"/>
      <c r="N1177" s="120"/>
      <c r="O1177" s="114"/>
    </row>
    <row r="1178" spans="1:15">
      <c r="A1178" s="113"/>
      <c r="B1178" s="113"/>
      <c r="C1178" s="114"/>
      <c r="D1178" s="62"/>
      <c r="E1178" s="62"/>
      <c r="F1178" s="62"/>
      <c r="G1178" s="62"/>
      <c r="H1178" s="114"/>
      <c r="I1178" s="62"/>
      <c r="J1178" s="114"/>
      <c r="K1178" s="120"/>
      <c r="L1178" s="120"/>
      <c r="M1178" s="120"/>
      <c r="N1178" s="120"/>
      <c r="O1178" s="114"/>
    </row>
    <row r="1179" spans="1:15">
      <c r="A1179" s="113"/>
      <c r="B1179" s="113"/>
      <c r="C1179" s="114"/>
      <c r="D1179" s="62"/>
      <c r="E1179" s="62"/>
      <c r="F1179" s="62"/>
      <c r="G1179" s="62"/>
      <c r="H1179" s="114"/>
      <c r="I1179" s="62"/>
      <c r="J1179" s="114"/>
      <c r="K1179" s="120"/>
      <c r="L1179" s="120"/>
      <c r="M1179" s="120"/>
      <c r="N1179" s="120"/>
      <c r="O1179" s="114"/>
    </row>
    <row r="1180" spans="1:15">
      <c r="A1180" s="113"/>
      <c r="B1180" s="113"/>
      <c r="C1180" s="114"/>
      <c r="D1180" s="62"/>
      <c r="E1180" s="62"/>
      <c r="F1180" s="62"/>
      <c r="G1180" s="62"/>
      <c r="H1180" s="114"/>
      <c r="I1180" s="62"/>
      <c r="J1180" s="114"/>
      <c r="K1180" s="120"/>
      <c r="L1180" s="120"/>
      <c r="M1180" s="120"/>
      <c r="N1180" s="120"/>
      <c r="O1180" s="114"/>
    </row>
    <row r="1181" spans="1:15">
      <c r="A1181" s="113"/>
      <c r="B1181" s="113"/>
      <c r="C1181" s="114"/>
      <c r="D1181" s="62"/>
      <c r="E1181" s="62"/>
      <c r="F1181" s="62"/>
      <c r="G1181" s="62"/>
      <c r="H1181" s="114"/>
      <c r="I1181" s="62"/>
      <c r="J1181" s="114"/>
      <c r="K1181" s="120"/>
      <c r="L1181" s="120"/>
      <c r="M1181" s="120"/>
      <c r="N1181" s="120"/>
      <c r="O1181" s="114"/>
    </row>
    <row r="1182" spans="1:15">
      <c r="A1182" s="113"/>
      <c r="B1182" s="113"/>
      <c r="C1182" s="114"/>
      <c r="D1182" s="62"/>
      <c r="E1182" s="62"/>
      <c r="F1182" s="62"/>
      <c r="G1182" s="62"/>
      <c r="H1182" s="114"/>
      <c r="I1182" s="62"/>
      <c r="J1182" s="114"/>
      <c r="K1182" s="120"/>
      <c r="L1182" s="120"/>
      <c r="M1182" s="120"/>
      <c r="N1182" s="120"/>
      <c r="O1182" s="114"/>
    </row>
    <row r="1183" spans="1:15">
      <c r="A1183" s="113"/>
      <c r="B1183" s="113"/>
      <c r="C1183" s="114"/>
      <c r="D1183" s="62"/>
      <c r="E1183" s="62"/>
      <c r="F1183" s="62"/>
      <c r="G1183" s="62"/>
      <c r="H1183" s="114"/>
      <c r="I1183" s="62"/>
      <c r="J1183" s="114"/>
      <c r="K1183" s="120"/>
      <c r="L1183" s="120"/>
      <c r="M1183" s="120"/>
      <c r="N1183" s="120"/>
      <c r="O1183" s="114"/>
    </row>
    <row r="1184" spans="1:15">
      <c r="A1184" s="113"/>
      <c r="B1184" s="113"/>
      <c r="C1184" s="114"/>
      <c r="D1184" s="62"/>
      <c r="E1184" s="62"/>
      <c r="F1184" s="62"/>
      <c r="G1184" s="62"/>
      <c r="H1184" s="114"/>
      <c r="I1184" s="62"/>
      <c r="J1184" s="114"/>
      <c r="K1184" s="120"/>
      <c r="L1184" s="120"/>
      <c r="M1184" s="120"/>
      <c r="N1184" s="120"/>
      <c r="O1184" s="114"/>
    </row>
    <row r="1185" spans="1:15">
      <c r="A1185" s="113"/>
      <c r="B1185" s="113"/>
      <c r="C1185" s="114"/>
      <c r="D1185" s="62"/>
      <c r="E1185" s="62"/>
      <c r="F1185" s="62"/>
      <c r="G1185" s="62"/>
      <c r="H1185" s="114"/>
      <c r="I1185" s="62"/>
      <c r="J1185" s="114"/>
      <c r="K1185" s="120"/>
      <c r="L1185" s="120"/>
      <c r="M1185" s="120"/>
      <c r="N1185" s="120"/>
      <c r="O1185" s="114"/>
    </row>
    <row r="1186" spans="1:15">
      <c r="A1186" s="113"/>
      <c r="B1186" s="113"/>
      <c r="C1186" s="114"/>
      <c r="D1186" s="62"/>
      <c r="E1186" s="62"/>
      <c r="F1186" s="62"/>
      <c r="G1186" s="62"/>
      <c r="H1186" s="114"/>
      <c r="I1186" s="62"/>
      <c r="J1186" s="114"/>
      <c r="K1186" s="120"/>
      <c r="L1186" s="120"/>
      <c r="M1186" s="120"/>
      <c r="N1186" s="120"/>
      <c r="O1186" s="114"/>
    </row>
    <row r="1187" spans="1:15">
      <c r="A1187" s="113"/>
      <c r="B1187" s="113"/>
      <c r="C1187" s="114"/>
      <c r="D1187" s="62"/>
      <c r="E1187" s="62"/>
      <c r="F1187" s="62"/>
      <c r="G1187" s="62"/>
      <c r="H1187" s="114"/>
      <c r="I1187" s="62"/>
      <c r="J1187" s="114"/>
      <c r="K1187" s="120"/>
      <c r="L1187" s="120"/>
      <c r="M1187" s="120"/>
      <c r="N1187" s="120"/>
      <c r="O1187" s="114"/>
    </row>
    <row r="1188" spans="1:15">
      <c r="A1188" s="113"/>
      <c r="B1188" s="113"/>
      <c r="C1188" s="114"/>
      <c r="D1188" s="62"/>
      <c r="E1188" s="62"/>
      <c r="F1188" s="62"/>
      <c r="G1188" s="62"/>
      <c r="H1188" s="114"/>
      <c r="I1188" s="62"/>
      <c r="J1188" s="114"/>
      <c r="K1188" s="120"/>
      <c r="L1188" s="120"/>
      <c r="M1188" s="120"/>
      <c r="N1188" s="120"/>
      <c r="O1188" s="114"/>
    </row>
    <row r="1189" spans="1:15">
      <c r="A1189" s="113"/>
      <c r="B1189" s="113"/>
      <c r="C1189" s="114"/>
      <c r="D1189" s="62"/>
      <c r="E1189" s="62"/>
      <c r="F1189" s="62"/>
      <c r="G1189" s="62"/>
      <c r="H1189" s="114"/>
      <c r="I1189" s="62"/>
      <c r="J1189" s="114"/>
      <c r="K1189" s="120"/>
      <c r="L1189" s="120"/>
      <c r="M1189" s="120"/>
      <c r="N1189" s="120"/>
      <c r="O1189" s="114"/>
    </row>
    <row r="1190" spans="1:15">
      <c r="A1190" s="113"/>
      <c r="B1190" s="113"/>
      <c r="C1190" s="114"/>
      <c r="D1190" s="62"/>
      <c r="E1190" s="62"/>
      <c r="F1190" s="62"/>
      <c r="G1190" s="62"/>
      <c r="H1190" s="114"/>
      <c r="I1190" s="62"/>
      <c r="J1190" s="114"/>
      <c r="K1190" s="120"/>
      <c r="L1190" s="120"/>
      <c r="M1190" s="120"/>
      <c r="N1190" s="120"/>
      <c r="O1190" s="114"/>
    </row>
    <row r="1191" spans="1:15">
      <c r="A1191" s="113"/>
      <c r="B1191" s="113"/>
      <c r="C1191" s="114"/>
      <c r="D1191" s="62"/>
      <c r="E1191" s="62"/>
      <c r="F1191" s="62"/>
      <c r="G1191" s="62"/>
      <c r="H1191" s="114"/>
      <c r="I1191" s="62"/>
      <c r="J1191" s="114"/>
      <c r="K1191" s="120"/>
      <c r="L1191" s="120"/>
      <c r="M1191" s="120"/>
      <c r="N1191" s="120"/>
      <c r="O1191" s="114"/>
    </row>
    <row r="1192" spans="1:15">
      <c r="A1192" s="113"/>
      <c r="B1192" s="113"/>
      <c r="C1192" s="114"/>
      <c r="D1192" s="62"/>
      <c r="E1192" s="62"/>
      <c r="F1192" s="62"/>
      <c r="G1192" s="62"/>
      <c r="H1192" s="114"/>
      <c r="I1192" s="62"/>
      <c r="J1192" s="114"/>
      <c r="K1192" s="120"/>
      <c r="L1192" s="120"/>
      <c r="M1192" s="120"/>
      <c r="N1192" s="120"/>
      <c r="O1192" s="114"/>
    </row>
    <row r="1193" spans="1:15">
      <c r="A1193" s="113"/>
      <c r="B1193" s="113"/>
      <c r="C1193" s="114"/>
      <c r="D1193" s="62"/>
      <c r="E1193" s="62"/>
      <c r="F1193" s="62"/>
      <c r="G1193" s="62"/>
      <c r="H1193" s="114"/>
      <c r="I1193" s="62"/>
      <c r="J1193" s="114"/>
      <c r="K1193" s="120"/>
      <c r="L1193" s="120"/>
      <c r="M1193" s="120"/>
      <c r="N1193" s="120"/>
      <c r="O1193" s="114"/>
    </row>
    <row r="1194" spans="1:15">
      <c r="A1194" s="113"/>
      <c r="B1194" s="113"/>
      <c r="C1194" s="114"/>
      <c r="D1194" s="62"/>
      <c r="E1194" s="62"/>
      <c r="F1194" s="62"/>
      <c r="G1194" s="62"/>
      <c r="H1194" s="114"/>
      <c r="I1194" s="62"/>
      <c r="J1194" s="114"/>
      <c r="K1194" s="120"/>
      <c r="L1194" s="120"/>
      <c r="M1194" s="120"/>
      <c r="N1194" s="120"/>
      <c r="O1194" s="114"/>
    </row>
    <row r="1195" spans="1:15">
      <c r="A1195" s="113"/>
      <c r="B1195" s="113"/>
      <c r="C1195" s="114"/>
      <c r="D1195" s="62"/>
      <c r="E1195" s="62"/>
      <c r="F1195" s="62"/>
      <c r="G1195" s="62"/>
      <c r="H1195" s="114"/>
      <c r="I1195" s="62"/>
      <c r="J1195" s="114"/>
      <c r="K1195" s="120"/>
      <c r="L1195" s="120"/>
      <c r="M1195" s="120"/>
      <c r="N1195" s="120"/>
      <c r="O1195" s="114"/>
    </row>
    <row r="1196" spans="1:15">
      <c r="A1196" s="113"/>
      <c r="B1196" s="113"/>
      <c r="C1196" s="114"/>
      <c r="D1196" s="62"/>
      <c r="E1196" s="62"/>
      <c r="F1196" s="62"/>
      <c r="G1196" s="62"/>
      <c r="H1196" s="114"/>
      <c r="I1196" s="62"/>
      <c r="J1196" s="114"/>
      <c r="K1196" s="120"/>
      <c r="L1196" s="120"/>
      <c r="M1196" s="120"/>
      <c r="N1196" s="120"/>
      <c r="O1196" s="114"/>
    </row>
    <row r="1197" spans="1:15">
      <c r="A1197" s="113"/>
      <c r="B1197" s="113"/>
      <c r="C1197" s="114"/>
      <c r="D1197" s="62"/>
      <c r="E1197" s="62"/>
      <c r="F1197" s="62"/>
      <c r="G1197" s="62"/>
      <c r="H1197" s="114"/>
      <c r="I1197" s="62"/>
      <c r="J1197" s="114"/>
      <c r="K1197" s="120"/>
      <c r="L1197" s="120"/>
      <c r="M1197" s="120"/>
      <c r="N1197" s="120"/>
      <c r="O1197" s="114"/>
    </row>
    <row r="1198" spans="1:15">
      <c r="A1198" s="113"/>
      <c r="B1198" s="113"/>
      <c r="C1198" s="114"/>
      <c r="D1198" s="62"/>
      <c r="E1198" s="62"/>
      <c r="F1198" s="62"/>
      <c r="G1198" s="62"/>
      <c r="H1198" s="114"/>
      <c r="I1198" s="62"/>
      <c r="J1198" s="114"/>
      <c r="K1198" s="120"/>
      <c r="L1198" s="120"/>
      <c r="M1198" s="120"/>
      <c r="N1198" s="120"/>
      <c r="O1198" s="114"/>
    </row>
    <row r="1199" spans="1:15">
      <c r="A1199" s="113"/>
      <c r="B1199" s="113"/>
      <c r="C1199" s="114"/>
      <c r="D1199" s="62"/>
      <c r="E1199" s="62"/>
      <c r="F1199" s="62"/>
      <c r="G1199" s="62"/>
      <c r="H1199" s="114"/>
      <c r="I1199" s="62"/>
      <c r="J1199" s="114"/>
      <c r="K1199" s="120"/>
      <c r="L1199" s="120"/>
      <c r="M1199" s="120"/>
      <c r="N1199" s="120"/>
      <c r="O1199" s="114"/>
    </row>
    <row r="1200" spans="1:15">
      <c r="A1200" s="113"/>
      <c r="B1200" s="113"/>
      <c r="C1200" s="114"/>
      <c r="D1200" s="62"/>
      <c r="E1200" s="62"/>
      <c r="F1200" s="62"/>
      <c r="G1200" s="62"/>
      <c r="H1200" s="114"/>
      <c r="I1200" s="62"/>
      <c r="J1200" s="114"/>
      <c r="K1200" s="120"/>
      <c r="L1200" s="120"/>
      <c r="M1200" s="120"/>
      <c r="N1200" s="120"/>
      <c r="O1200" s="114"/>
    </row>
    <row r="1201" spans="1:15">
      <c r="A1201" s="113"/>
      <c r="B1201" s="113"/>
      <c r="C1201" s="114"/>
      <c r="D1201" s="62"/>
      <c r="E1201" s="62"/>
      <c r="F1201" s="62"/>
      <c r="G1201" s="62"/>
      <c r="H1201" s="114"/>
      <c r="I1201" s="62"/>
      <c r="J1201" s="114"/>
      <c r="K1201" s="120"/>
      <c r="L1201" s="120"/>
      <c r="M1201" s="120"/>
      <c r="N1201" s="120"/>
      <c r="O1201" s="114"/>
    </row>
    <row r="1202" spans="1:15">
      <c r="A1202" s="113"/>
      <c r="B1202" s="113"/>
      <c r="C1202" s="114"/>
      <c r="D1202" s="62"/>
      <c r="E1202" s="62"/>
      <c r="F1202" s="62"/>
      <c r="G1202" s="62"/>
      <c r="H1202" s="114"/>
      <c r="I1202" s="62"/>
      <c r="J1202" s="114"/>
      <c r="K1202" s="120"/>
      <c r="L1202" s="120"/>
      <c r="M1202" s="120"/>
      <c r="N1202" s="120"/>
      <c r="O1202" s="114"/>
    </row>
    <row r="1203" spans="1:15">
      <c r="A1203" s="113"/>
      <c r="B1203" s="113"/>
      <c r="C1203" s="114"/>
      <c r="D1203" s="62"/>
      <c r="E1203" s="62"/>
      <c r="F1203" s="62"/>
      <c r="G1203" s="62"/>
      <c r="H1203" s="114"/>
      <c r="I1203" s="62"/>
      <c r="J1203" s="114"/>
      <c r="K1203" s="120"/>
      <c r="L1203" s="120"/>
      <c r="M1203" s="120"/>
      <c r="N1203" s="120"/>
      <c r="O1203" s="114"/>
    </row>
    <row r="1204" spans="1:15">
      <c r="A1204" s="113"/>
      <c r="B1204" s="113"/>
      <c r="C1204" s="114"/>
      <c r="D1204" s="62"/>
      <c r="E1204" s="62"/>
      <c r="F1204" s="62"/>
      <c r="G1204" s="62"/>
      <c r="H1204" s="114"/>
      <c r="I1204" s="62"/>
      <c r="J1204" s="114"/>
      <c r="K1204" s="120"/>
      <c r="L1204" s="120"/>
      <c r="M1204" s="120"/>
      <c r="N1204" s="120"/>
      <c r="O1204" s="114"/>
    </row>
    <row r="1205" spans="1:15">
      <c r="A1205" s="113"/>
      <c r="B1205" s="113"/>
      <c r="C1205" s="114"/>
      <c r="D1205" s="62"/>
      <c r="E1205" s="62"/>
      <c r="F1205" s="62"/>
      <c r="G1205" s="62"/>
      <c r="H1205" s="114"/>
      <c r="I1205" s="62"/>
      <c r="J1205" s="114"/>
      <c r="K1205" s="120"/>
      <c r="L1205" s="120"/>
      <c r="M1205" s="120"/>
      <c r="N1205" s="120"/>
      <c r="O1205" s="114"/>
    </row>
    <row r="1206" spans="1:15">
      <c r="A1206" s="113"/>
      <c r="B1206" s="113"/>
      <c r="C1206" s="114"/>
      <c r="D1206" s="62"/>
      <c r="E1206" s="62"/>
      <c r="F1206" s="62"/>
      <c r="G1206" s="62"/>
      <c r="H1206" s="114"/>
      <c r="I1206" s="62"/>
      <c r="J1206" s="114"/>
      <c r="K1206" s="120"/>
      <c r="L1206" s="120"/>
      <c r="M1206" s="120"/>
      <c r="N1206" s="120"/>
      <c r="O1206" s="114"/>
    </row>
    <row r="1207" spans="1:15">
      <c r="A1207" s="113"/>
      <c r="B1207" s="113"/>
      <c r="C1207" s="114"/>
      <c r="D1207" s="62"/>
      <c r="E1207" s="62"/>
      <c r="F1207" s="62"/>
      <c r="G1207" s="62"/>
      <c r="H1207" s="114"/>
      <c r="I1207" s="62"/>
      <c r="J1207" s="114"/>
      <c r="K1207" s="120"/>
      <c r="L1207" s="120"/>
      <c r="M1207" s="120"/>
      <c r="N1207" s="120"/>
      <c r="O1207" s="114"/>
    </row>
    <row r="1208" spans="1:15">
      <c r="A1208" s="113"/>
      <c r="B1208" s="113"/>
      <c r="C1208" s="114"/>
      <c r="D1208" s="62"/>
      <c r="E1208" s="62"/>
      <c r="F1208" s="62"/>
      <c r="G1208" s="62"/>
      <c r="H1208" s="114"/>
      <c r="I1208" s="62"/>
      <c r="J1208" s="114"/>
      <c r="K1208" s="120"/>
      <c r="L1208" s="120"/>
      <c r="M1208" s="120"/>
      <c r="N1208" s="120"/>
      <c r="O1208" s="114"/>
    </row>
    <row r="1209" spans="1:15">
      <c r="A1209" s="113"/>
      <c r="B1209" s="113"/>
      <c r="C1209" s="114"/>
      <c r="D1209" s="62"/>
      <c r="E1209" s="62"/>
      <c r="F1209" s="62"/>
      <c r="G1209" s="62"/>
      <c r="H1209" s="114"/>
      <c r="I1209" s="62"/>
      <c r="J1209" s="114"/>
      <c r="K1209" s="120"/>
      <c r="L1209" s="120"/>
      <c r="M1209" s="120"/>
      <c r="N1209" s="120"/>
      <c r="O1209" s="114"/>
    </row>
    <row r="1210" spans="1:15">
      <c r="A1210" s="113"/>
      <c r="B1210" s="113"/>
      <c r="C1210" s="114"/>
      <c r="D1210" s="62"/>
      <c r="E1210" s="62"/>
      <c r="F1210" s="62"/>
      <c r="G1210" s="62"/>
      <c r="H1210" s="114"/>
      <c r="I1210" s="62"/>
      <c r="J1210" s="114"/>
      <c r="K1210" s="120"/>
      <c r="L1210" s="120"/>
      <c r="M1210" s="120"/>
      <c r="N1210" s="120"/>
      <c r="O1210" s="114"/>
    </row>
    <row r="1211" spans="1:15">
      <c r="A1211" s="113"/>
      <c r="B1211" s="113"/>
      <c r="C1211" s="114"/>
      <c r="D1211" s="62"/>
      <c r="E1211" s="62"/>
      <c r="F1211" s="62"/>
      <c r="G1211" s="62"/>
      <c r="H1211" s="114"/>
      <c r="I1211" s="62"/>
      <c r="J1211" s="114"/>
      <c r="K1211" s="120"/>
      <c r="L1211" s="120"/>
      <c r="M1211" s="120"/>
      <c r="N1211" s="120"/>
      <c r="O1211" s="114"/>
    </row>
    <row r="1212" spans="1:15">
      <c r="A1212" s="113"/>
      <c r="B1212" s="113"/>
      <c r="C1212" s="114"/>
      <c r="D1212" s="62"/>
      <c r="E1212" s="62"/>
      <c r="F1212" s="62"/>
      <c r="G1212" s="62"/>
      <c r="H1212" s="114"/>
      <c r="I1212" s="62"/>
      <c r="J1212" s="114"/>
      <c r="K1212" s="120"/>
      <c r="L1212" s="120"/>
      <c r="M1212" s="120"/>
      <c r="N1212" s="120"/>
      <c r="O1212" s="114"/>
    </row>
    <row r="1213" spans="1:15">
      <c r="A1213" s="113"/>
      <c r="B1213" s="113"/>
      <c r="C1213" s="114"/>
      <c r="D1213" s="62"/>
      <c r="E1213" s="62"/>
      <c r="F1213" s="62"/>
      <c r="G1213" s="62"/>
      <c r="H1213" s="114"/>
      <c r="I1213" s="62"/>
      <c r="J1213" s="114"/>
      <c r="K1213" s="120"/>
      <c r="L1213" s="120"/>
      <c r="M1213" s="120"/>
      <c r="N1213" s="120"/>
      <c r="O1213" s="114"/>
    </row>
    <row r="1214" spans="1:15">
      <c r="A1214" s="113"/>
      <c r="B1214" s="113"/>
      <c r="C1214" s="114"/>
      <c r="D1214" s="62"/>
      <c r="E1214" s="62"/>
      <c r="F1214" s="62"/>
      <c r="G1214" s="62"/>
      <c r="H1214" s="114"/>
      <c r="I1214" s="62"/>
      <c r="J1214" s="114"/>
      <c r="K1214" s="120"/>
      <c r="L1214" s="120"/>
      <c r="M1214" s="120"/>
      <c r="N1214" s="120"/>
      <c r="O1214" s="114"/>
    </row>
    <row r="1215" spans="1:15">
      <c r="A1215" s="113"/>
      <c r="B1215" s="113"/>
      <c r="C1215" s="114"/>
      <c r="D1215" s="62"/>
      <c r="E1215" s="62"/>
      <c r="F1215" s="62"/>
      <c r="G1215" s="62"/>
      <c r="H1215" s="114"/>
      <c r="I1215" s="62"/>
      <c r="J1215" s="114"/>
      <c r="K1215" s="120"/>
      <c r="L1215" s="120"/>
      <c r="M1215" s="120"/>
      <c r="N1215" s="120"/>
      <c r="O1215" s="114"/>
    </row>
    <row r="1216" spans="1:15">
      <c r="A1216" s="113"/>
      <c r="B1216" s="113"/>
      <c r="C1216" s="114"/>
      <c r="D1216" s="62"/>
      <c r="E1216" s="62"/>
      <c r="F1216" s="62"/>
      <c r="G1216" s="62"/>
      <c r="H1216" s="114"/>
      <c r="I1216" s="62"/>
      <c r="J1216" s="114"/>
      <c r="K1216" s="120"/>
      <c r="L1216" s="120"/>
      <c r="M1216" s="120"/>
      <c r="N1216" s="120"/>
      <c r="O1216" s="114"/>
    </row>
    <row r="1217" spans="1:15">
      <c r="A1217" s="113"/>
      <c r="B1217" s="113"/>
      <c r="C1217" s="114"/>
      <c r="D1217" s="62"/>
      <c r="E1217" s="62"/>
      <c r="F1217" s="62"/>
      <c r="G1217" s="62"/>
      <c r="H1217" s="114"/>
      <c r="I1217" s="62"/>
      <c r="J1217" s="114"/>
      <c r="K1217" s="120"/>
      <c r="L1217" s="120"/>
      <c r="M1217" s="120"/>
      <c r="N1217" s="120"/>
      <c r="O1217" s="114"/>
    </row>
    <row r="1218" spans="1:15">
      <c r="A1218" s="113"/>
      <c r="B1218" s="113"/>
      <c r="C1218" s="114"/>
      <c r="D1218" s="62"/>
      <c r="E1218" s="62"/>
      <c r="F1218" s="62"/>
      <c r="G1218" s="62"/>
      <c r="H1218" s="114"/>
      <c r="I1218" s="62"/>
      <c r="J1218" s="114"/>
      <c r="K1218" s="120"/>
      <c r="L1218" s="120"/>
      <c r="M1218" s="120"/>
      <c r="N1218" s="120"/>
      <c r="O1218" s="114"/>
    </row>
    <row r="1219" spans="1:15">
      <c r="A1219" s="113"/>
      <c r="B1219" s="113"/>
      <c r="C1219" s="114"/>
      <c r="D1219" s="62"/>
      <c r="E1219" s="62"/>
      <c r="F1219" s="62"/>
      <c r="G1219" s="62"/>
      <c r="H1219" s="114"/>
      <c r="I1219" s="62"/>
      <c r="J1219" s="114"/>
      <c r="K1219" s="120"/>
      <c r="L1219" s="120"/>
      <c r="M1219" s="120"/>
      <c r="N1219" s="120"/>
      <c r="O1219" s="114"/>
    </row>
    <row r="1220" spans="1:15">
      <c r="A1220" s="113"/>
      <c r="B1220" s="113"/>
      <c r="C1220" s="114"/>
      <c r="D1220" s="62"/>
      <c r="E1220" s="62"/>
      <c r="F1220" s="62"/>
      <c r="G1220" s="62"/>
      <c r="H1220" s="114"/>
      <c r="I1220" s="62"/>
      <c r="J1220" s="114"/>
      <c r="K1220" s="120"/>
      <c r="L1220" s="120"/>
      <c r="M1220" s="120"/>
      <c r="N1220" s="120"/>
      <c r="O1220" s="114"/>
    </row>
    <row r="1221" spans="1:15">
      <c r="A1221" s="113"/>
      <c r="B1221" s="113"/>
      <c r="C1221" s="114"/>
      <c r="D1221" s="62"/>
      <c r="E1221" s="62"/>
      <c r="F1221" s="62"/>
      <c r="G1221" s="62"/>
      <c r="H1221" s="114"/>
      <c r="I1221" s="62"/>
      <c r="J1221" s="114"/>
      <c r="K1221" s="120"/>
      <c r="L1221" s="120"/>
      <c r="M1221" s="120"/>
      <c r="N1221" s="120"/>
      <c r="O1221" s="114"/>
    </row>
    <row r="1222" spans="1:15">
      <c r="A1222" s="113"/>
      <c r="B1222" s="113"/>
      <c r="C1222" s="114"/>
      <c r="D1222" s="62"/>
      <c r="E1222" s="62"/>
      <c r="F1222" s="62"/>
      <c r="G1222" s="62"/>
      <c r="H1222" s="114"/>
      <c r="I1222" s="62"/>
      <c r="J1222" s="114"/>
      <c r="K1222" s="120"/>
      <c r="L1222" s="120"/>
      <c r="M1222" s="120"/>
      <c r="N1222" s="120"/>
      <c r="O1222" s="114"/>
    </row>
    <row r="1223" spans="1:15">
      <c r="A1223" s="113"/>
      <c r="B1223" s="113"/>
      <c r="C1223" s="114"/>
      <c r="D1223" s="62"/>
      <c r="E1223" s="62"/>
      <c r="F1223" s="62"/>
      <c r="G1223" s="62"/>
      <c r="H1223" s="114"/>
      <c r="I1223" s="62"/>
      <c r="J1223" s="114"/>
      <c r="K1223" s="120"/>
      <c r="L1223" s="120"/>
      <c r="M1223" s="120"/>
      <c r="N1223" s="120"/>
      <c r="O1223" s="114"/>
    </row>
    <row r="1224" spans="1:15">
      <c r="A1224" s="113"/>
      <c r="B1224" s="113"/>
      <c r="C1224" s="114"/>
      <c r="D1224" s="62"/>
      <c r="E1224" s="62"/>
      <c r="F1224" s="62"/>
      <c r="G1224" s="62"/>
      <c r="H1224" s="114"/>
      <c r="I1224" s="62"/>
      <c r="J1224" s="114"/>
      <c r="K1224" s="120"/>
      <c r="L1224" s="120"/>
      <c r="M1224" s="120"/>
      <c r="N1224" s="120"/>
      <c r="O1224" s="114"/>
    </row>
    <row r="1225" spans="1:15">
      <c r="A1225" s="113"/>
      <c r="B1225" s="113"/>
      <c r="C1225" s="114"/>
      <c r="D1225" s="62"/>
      <c r="E1225" s="62"/>
      <c r="F1225" s="62"/>
      <c r="G1225" s="62"/>
      <c r="H1225" s="114"/>
      <c r="I1225" s="62"/>
      <c r="J1225" s="114"/>
      <c r="K1225" s="120"/>
      <c r="L1225" s="120"/>
      <c r="M1225" s="120"/>
      <c r="N1225" s="120"/>
      <c r="O1225" s="114"/>
    </row>
    <row r="1226" spans="1:15">
      <c r="A1226" s="113"/>
      <c r="B1226" s="113"/>
      <c r="C1226" s="114"/>
      <c r="D1226" s="62"/>
      <c r="E1226" s="62"/>
      <c r="F1226" s="62"/>
      <c r="G1226" s="62"/>
      <c r="H1226" s="114"/>
      <c r="I1226" s="62"/>
      <c r="J1226" s="114"/>
      <c r="K1226" s="120"/>
      <c r="L1226" s="120"/>
      <c r="M1226" s="120"/>
      <c r="N1226" s="120"/>
      <c r="O1226" s="114"/>
    </row>
    <row r="1227" spans="1:15">
      <c r="A1227" s="113"/>
      <c r="B1227" s="113"/>
      <c r="C1227" s="114"/>
      <c r="D1227" s="62"/>
      <c r="E1227" s="62"/>
      <c r="F1227" s="62"/>
      <c r="G1227" s="62"/>
      <c r="H1227" s="114"/>
      <c r="I1227" s="62"/>
      <c r="J1227" s="114"/>
      <c r="K1227" s="120"/>
      <c r="L1227" s="120"/>
      <c r="M1227" s="120"/>
      <c r="N1227" s="120"/>
      <c r="O1227" s="114"/>
    </row>
    <row r="1228" spans="1:15">
      <c r="A1228" s="113"/>
      <c r="B1228" s="113"/>
      <c r="C1228" s="114"/>
      <c r="D1228" s="62"/>
      <c r="E1228" s="62"/>
      <c r="F1228" s="62"/>
      <c r="G1228" s="62"/>
      <c r="H1228" s="114"/>
      <c r="I1228" s="62"/>
      <c r="J1228" s="114"/>
      <c r="K1228" s="120"/>
      <c r="L1228" s="120"/>
      <c r="M1228" s="120"/>
      <c r="N1228" s="120"/>
      <c r="O1228" s="114"/>
    </row>
    <row r="1229" spans="1:15">
      <c r="A1229" s="113"/>
      <c r="B1229" s="113"/>
      <c r="C1229" s="114"/>
      <c r="D1229" s="62"/>
      <c r="E1229" s="62"/>
      <c r="F1229" s="62"/>
      <c r="G1229" s="62"/>
      <c r="H1229" s="114"/>
      <c r="I1229" s="62"/>
      <c r="J1229" s="114"/>
      <c r="K1229" s="120"/>
      <c r="L1229" s="120"/>
      <c r="M1229" s="120"/>
      <c r="N1229" s="120"/>
      <c r="O1229" s="114"/>
    </row>
    <row r="1230" spans="1:15">
      <c r="A1230" s="113"/>
      <c r="B1230" s="113"/>
      <c r="C1230" s="114"/>
      <c r="D1230" s="62"/>
      <c r="E1230" s="62"/>
      <c r="F1230" s="62"/>
      <c r="G1230" s="62"/>
      <c r="H1230" s="114"/>
      <c r="I1230" s="62"/>
      <c r="J1230" s="114"/>
      <c r="K1230" s="120"/>
      <c r="L1230" s="120"/>
      <c r="M1230" s="120"/>
      <c r="N1230" s="120"/>
      <c r="O1230" s="114"/>
    </row>
    <row r="1231" spans="1:15">
      <c r="A1231" s="113"/>
      <c r="B1231" s="113"/>
      <c r="C1231" s="114"/>
      <c r="D1231" s="62"/>
      <c r="E1231" s="62"/>
      <c r="F1231" s="62"/>
      <c r="G1231" s="62"/>
      <c r="H1231" s="114"/>
      <c r="I1231" s="62"/>
      <c r="J1231" s="114"/>
      <c r="K1231" s="120"/>
      <c r="L1231" s="120"/>
      <c r="M1231" s="120"/>
      <c r="N1231" s="120"/>
      <c r="O1231" s="114"/>
    </row>
    <row r="1232" spans="1:15">
      <c r="A1232" s="113"/>
      <c r="B1232" s="113"/>
      <c r="C1232" s="114"/>
      <c r="D1232" s="62"/>
      <c r="E1232" s="62"/>
      <c r="F1232" s="62"/>
      <c r="G1232" s="62"/>
      <c r="H1232" s="114"/>
      <c r="I1232" s="62"/>
      <c r="J1232" s="114"/>
      <c r="K1232" s="120"/>
      <c r="L1232" s="120"/>
      <c r="M1232" s="120"/>
      <c r="N1232" s="120"/>
      <c r="O1232" s="114"/>
    </row>
    <row r="1233" spans="1:15">
      <c r="A1233" s="113"/>
      <c r="B1233" s="113"/>
      <c r="C1233" s="114"/>
      <c r="D1233" s="62"/>
      <c r="E1233" s="62"/>
      <c r="F1233" s="62"/>
      <c r="G1233" s="62"/>
      <c r="H1233" s="114"/>
      <c r="I1233" s="62"/>
      <c r="J1233" s="114"/>
      <c r="K1233" s="120"/>
      <c r="L1233" s="120"/>
      <c r="M1233" s="120"/>
      <c r="N1233" s="120"/>
      <c r="O1233" s="114"/>
    </row>
    <row r="1234" spans="1:15">
      <c r="A1234" s="113"/>
      <c r="B1234" s="113"/>
      <c r="C1234" s="114"/>
      <c r="D1234" s="62"/>
      <c r="E1234" s="62"/>
      <c r="F1234" s="62"/>
      <c r="G1234" s="62"/>
      <c r="H1234" s="114"/>
      <c r="I1234" s="62"/>
      <c r="J1234" s="114"/>
      <c r="K1234" s="120"/>
      <c r="L1234" s="120"/>
      <c r="M1234" s="120"/>
      <c r="N1234" s="120"/>
      <c r="O1234" s="114"/>
    </row>
    <row r="1235" spans="1:15">
      <c r="A1235" s="113"/>
      <c r="B1235" s="113"/>
      <c r="C1235" s="114"/>
      <c r="D1235" s="62"/>
      <c r="E1235" s="62"/>
      <c r="F1235" s="62"/>
      <c r="G1235" s="62"/>
      <c r="H1235" s="114"/>
      <c r="I1235" s="62"/>
      <c r="J1235" s="114"/>
      <c r="K1235" s="120"/>
      <c r="L1235" s="120"/>
      <c r="M1235" s="120"/>
      <c r="N1235" s="120"/>
      <c r="O1235" s="114"/>
    </row>
    <row r="1236" spans="1:15">
      <c r="A1236" s="113"/>
      <c r="B1236" s="113"/>
      <c r="C1236" s="114"/>
      <c r="D1236" s="62"/>
      <c r="E1236" s="62"/>
      <c r="F1236" s="62"/>
      <c r="G1236" s="62"/>
      <c r="H1236" s="114"/>
      <c r="I1236" s="62"/>
      <c r="J1236" s="114"/>
      <c r="K1236" s="120"/>
      <c r="L1236" s="120"/>
      <c r="M1236" s="120"/>
      <c r="N1236" s="120"/>
      <c r="O1236" s="114"/>
    </row>
    <row r="1237" spans="1:15">
      <c r="A1237" s="113"/>
      <c r="B1237" s="113"/>
      <c r="C1237" s="114"/>
      <c r="D1237" s="62"/>
      <c r="E1237" s="62"/>
      <c r="F1237" s="62"/>
      <c r="G1237" s="62"/>
      <c r="H1237" s="114"/>
      <c r="I1237" s="62"/>
      <c r="J1237" s="114"/>
      <c r="K1237" s="120"/>
      <c r="L1237" s="120"/>
      <c r="M1237" s="120"/>
      <c r="N1237" s="120"/>
      <c r="O1237" s="114"/>
    </row>
    <row r="1238" spans="1:15">
      <c r="A1238" s="113"/>
      <c r="B1238" s="113"/>
      <c r="C1238" s="114"/>
      <c r="D1238" s="62"/>
      <c r="E1238" s="62"/>
      <c r="F1238" s="62"/>
      <c r="G1238" s="62"/>
      <c r="H1238" s="114"/>
      <c r="I1238" s="62"/>
      <c r="J1238" s="114"/>
      <c r="K1238" s="120"/>
      <c r="L1238" s="120"/>
      <c r="M1238" s="120"/>
      <c r="N1238" s="120"/>
      <c r="O1238" s="114"/>
    </row>
  </sheetData>
  <mergeCells count="5">
    <mergeCell ref="A1:B1"/>
    <mergeCell ref="D1:G1"/>
    <mergeCell ref="I1:I2"/>
    <mergeCell ref="K1:N1"/>
    <mergeCell ref="A340:I778"/>
  </mergeCells>
  <conditionalFormatting sqref="A1:A1048576">
    <cfRule type="cellIs" dxfId="38" priority="4" operator="equal">
      <formula>"общий итог"</formula>
    </cfRule>
  </conditionalFormatting>
  <conditionalFormatting sqref="C1:U1048576">
    <cfRule type="cellIs" dxfId="37" priority="3" operator="equal">
      <formula>"Общий итог"</formula>
    </cfRule>
  </conditionalFormatting>
  <conditionalFormatting sqref="B2">
    <cfRule type="cellIs" dxfId="36" priority="2" operator="equal">
      <formula>"Общий итог"</formula>
    </cfRule>
  </conditionalFormatting>
  <conditionalFormatting sqref="D1:I1048576">
    <cfRule type="cellIs" dxfId="35" priority="1" operator="equal">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13</vt:i4>
      </vt:variant>
    </vt:vector>
  </HeadingPairs>
  <TitlesOfParts>
    <vt:vector size="32" baseType="lpstr">
      <vt:lpstr>Категорія витрат</vt:lpstr>
      <vt:lpstr>Напрямки конкурса</vt:lpstr>
      <vt:lpstr>Налаштування</vt:lpstr>
      <vt:lpstr>Дод.3.1.1.Бюджет_ПР_А</vt:lpstr>
      <vt:lpstr>Дод.3.1.2.Бюджет_ПР_М</vt:lpstr>
      <vt:lpstr>Дод.3.2.Бюджет_АДМ</vt:lpstr>
      <vt:lpstr>Додаток 3.3 Бюджет проекту</vt:lpstr>
      <vt:lpstr>Додаток 3.4.1 Робочий план (А)</vt:lpstr>
      <vt:lpstr>Додаток 3.4.1 Робочий план (М)</vt:lpstr>
      <vt:lpstr>Персонал проекту</vt:lpstr>
      <vt:lpstr>ДЖЕРЕЛА</vt:lpstr>
      <vt:lpstr>ВИКОНАВЦІ ТА ЗАЙНЯТІСТЬ</vt:lpstr>
      <vt:lpstr>Закони</vt:lpstr>
      <vt:lpstr>Лист1</vt:lpstr>
      <vt:lpstr>Лист3</vt:lpstr>
      <vt:lpstr>Категорія витрат в напрямках</vt:lpstr>
      <vt:lpstr>Сводная для рабочего плана А</vt:lpstr>
      <vt:lpstr>Сводная для рабочего плана М</vt:lpstr>
      <vt:lpstr>Функціонал виконавців в проекті</vt:lpstr>
      <vt:lpstr>Дод.3.1.1.Бюджет_ПР_А!Заголовки_для_печати</vt:lpstr>
      <vt:lpstr>'Персонал проекту'!Заголовки_для_печати</vt:lpstr>
      <vt:lpstr>Категорії_витрат</vt:lpstr>
      <vt:lpstr>КВ</vt:lpstr>
      <vt:lpstr>Н_Н</vt:lpstr>
      <vt:lpstr>Напямоки_діяльності</vt:lpstr>
      <vt:lpstr>Дод.3.1.1.Бюджет_ПР_А!Область_печати</vt:lpstr>
      <vt:lpstr>'Додаток 3.3 Бюджет проекту'!Область_печати</vt:lpstr>
      <vt:lpstr>Налаштування!Область_печати</vt:lpstr>
      <vt:lpstr>'Персонал проекту'!Область_печати</vt:lpstr>
      <vt:lpstr>Одиниця_вимірювання</vt:lpstr>
      <vt:lpstr>Рекомендований_напрямок</vt:lpstr>
      <vt:lpstr>Форма_взаємовідносин</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Zozulynska Olga</dc:creator>
  <cp:lastModifiedBy>Savchenko Kateryna</cp:lastModifiedBy>
  <cp:lastPrinted>2017-10-03T11:20:49Z</cp:lastPrinted>
  <dcterms:created xsi:type="dcterms:W3CDTF">2013-10-06T15:17:59Z</dcterms:created>
  <dcterms:modified xsi:type="dcterms:W3CDTF">2020-03-25T11:59:28Z</dcterms:modified>
</cp:coreProperties>
</file>